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28"/>
  <workbookPr/>
  <mc:AlternateContent xmlns:mc="http://schemas.openxmlformats.org/markup-compatibility/2006">
    <mc:Choice Requires="x15">
      <x15ac:absPath xmlns:x15ac="http://schemas.microsoft.com/office/spreadsheetml/2010/11/ac" url="https://d.docs.live.net/9d3a24f39ca3bcea/South Sudan/PDM/Questionnaires/"/>
    </mc:Choice>
  </mc:AlternateContent>
  <xr:revisionPtr revIDLastSave="0" documentId="8_{3720CD5D-AB3E-49A7-A873-CB40FF7BAF4C}" xr6:coauthVersionLast="47" xr6:coauthVersionMax="47" xr10:uidLastSave="{00000000-0000-0000-0000-000000000000}"/>
  <bookViews>
    <workbookView xWindow="19090" yWindow="-4160" windowWidth="38620" windowHeight="21220" tabRatio="604" firstSheet="5" activeTab="5" xr2:uid="{00000000-000D-0000-FFFF-FFFF00000000}"/>
  </bookViews>
  <sheets>
    <sheet name="survey GFD FFA bcp" sheetId="4" state="hidden" r:id="rId1"/>
    <sheet name="survey (2)" sheetId="15" state="hidden" r:id="rId2"/>
    <sheet name="survey 20210415" sheetId="16" state="hidden" r:id="rId3"/>
    <sheet name="survey_20210419" sheetId="17" state="hidden" r:id="rId4"/>
    <sheet name="survey_bcp" sheetId="19" state="hidden" r:id="rId5"/>
    <sheet name="survey" sheetId="7" r:id="rId6"/>
    <sheet name="Sheet10" sheetId="23" state="hidden" r:id="rId7"/>
    <sheet name="Sheet11" sheetId="22" state="hidden" r:id="rId8"/>
    <sheet name="Sheet9" sheetId="20" state="hidden" r:id="rId9"/>
    <sheet name="Sheet7" sheetId="13" state="hidden" r:id="rId10"/>
    <sheet name="survey static" sheetId="1" state="hidden" r:id="rId11"/>
    <sheet name="choices" sheetId="2" r:id="rId12"/>
    <sheet name="Sheet12" sheetId="24" state="hidden" r:id="rId13"/>
    <sheet name="settings" sheetId="8" r:id="rId14"/>
    <sheet name="Sheet8" sheetId="18" state="hidden" r:id="rId15"/>
    <sheet name="Sheet4" sheetId="9" state="hidden" r:id="rId16"/>
    <sheet name="Sheet5" sheetId="10" state="hidden" r:id="rId17"/>
    <sheet name="Sheet6" sheetId="11" state="hidden" r:id="rId18"/>
    <sheet name="Sheet1" sheetId="3" state="hidden" r:id="rId19"/>
    <sheet name="Sheet2" sheetId="5" state="hidden" r:id="rId20"/>
    <sheet name="Sheet3" sheetId="6" state="hidden" r:id="rId21"/>
  </sheets>
  <definedNames>
    <definedName name="_xlnm._FilterDatabase" localSheetId="11" hidden="1">choices!$A$1:$U$100</definedName>
    <definedName name="_xlnm._FilterDatabase" localSheetId="12" hidden="1">Sheet12!$A$1:$B$363</definedName>
    <definedName name="_xlnm._FilterDatabase" localSheetId="5" hidden="1">survey!$A$1:$AD$106</definedName>
    <definedName name="_xlnm._FilterDatabase" localSheetId="1" hidden="1">'survey (2)'!$K$1:$K$852</definedName>
    <definedName name="_xlnm._FilterDatabase" localSheetId="2" hidden="1">'survey 20210415'!$J$1:$J$839</definedName>
    <definedName name="_xlnm._FilterDatabase" localSheetId="0" hidden="1">'survey GFD FFA bcp'!$C$1:$P$1589</definedName>
    <definedName name="_xlnm._FilterDatabase" localSheetId="10" hidden="1">'survey static'!$J$1:$J$838</definedName>
    <definedName name="_xlnm._FilterDatabase" localSheetId="3" hidden="1">survey_20210419!$J$1:$J$921</definedName>
    <definedName name="_xlnm._FilterDatabase" localSheetId="4" hidden="1">survey_bcp!$J$1:$J$852</definedName>
    <definedName name="flistname">choices!$A$1:$A$2458</definedName>
    <definedName name="foption">choices!$U$1:$U$2458</definedName>
    <definedName name="foptions">choices!$U$1:$U$2458</definedName>
    <definedName name="main">choices!$D$15</definedName>
    <definedName name="options">choices!$U:$U</definedName>
    <definedName name="validity">Sheet1!$A$1:$D$1068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5" i="7" l="1"/>
  <c r="L54" i="7"/>
  <c r="L523" i="7"/>
  <c r="L500" i="7"/>
  <c r="C500" i="7"/>
  <c r="D500" i="7" s="1"/>
  <c r="L1395" i="7" l="1"/>
  <c r="C1395" i="7"/>
  <c r="D1395" i="7" s="1"/>
  <c r="L789" i="7"/>
  <c r="L790" i="7"/>
  <c r="L791" i="7"/>
  <c r="L1204" i="7"/>
  <c r="L1203" i="7"/>
  <c r="L1202" i="7"/>
  <c r="L1201" i="7"/>
  <c r="L1200" i="7"/>
  <c r="L1199" i="7"/>
  <c r="L1198" i="7"/>
  <c r="L1197" i="7"/>
  <c r="L578" i="7"/>
  <c r="C578" i="7"/>
  <c r="D578" i="7" s="1"/>
  <c r="L575" i="7"/>
  <c r="C575" i="7"/>
  <c r="D575" i="7" s="1"/>
  <c r="D101" i="2"/>
  <c r="U101" i="2" s="1"/>
  <c r="L1330" i="7"/>
  <c r="L1328" i="7"/>
  <c r="L169" i="7"/>
  <c r="L166" i="7"/>
  <c r="D2150" i="2"/>
  <c r="D2149" i="2"/>
  <c r="D2103" i="2"/>
  <c r="D2372" i="2"/>
  <c r="D2374" i="2"/>
  <c r="D2373" i="2"/>
  <c r="D2327" i="2"/>
  <c r="D2328" i="2"/>
  <c r="D2329" i="2"/>
  <c r="D2330" i="2"/>
  <c r="D2331" i="2"/>
  <c r="D2332" i="2"/>
  <c r="D2333" i="2"/>
  <c r="D2334" i="2"/>
  <c r="D2335" i="2"/>
  <c r="D2336" i="2"/>
  <c r="D2337" i="2"/>
  <c r="D2338" i="2"/>
  <c r="D2339" i="2"/>
  <c r="D2340" i="2"/>
  <c r="D2341" i="2"/>
  <c r="D2342" i="2"/>
  <c r="D2343" i="2"/>
  <c r="D2344" i="2"/>
  <c r="D2345" i="2"/>
  <c r="D2346" i="2"/>
  <c r="D2347" i="2"/>
  <c r="D2348" i="2"/>
  <c r="D2349" i="2"/>
  <c r="D2350" i="2"/>
  <c r="D2351" i="2"/>
  <c r="D2352" i="2"/>
  <c r="D2353" i="2"/>
  <c r="D2354" i="2"/>
  <c r="D2355" i="2"/>
  <c r="D2356" i="2"/>
  <c r="D2357" i="2"/>
  <c r="D2358" i="2"/>
  <c r="D2359" i="2"/>
  <c r="D2360" i="2"/>
  <c r="D2361" i="2"/>
  <c r="D2362" i="2"/>
  <c r="D2363" i="2"/>
  <c r="D2364" i="2"/>
  <c r="D2365" i="2"/>
  <c r="D2366" i="2"/>
  <c r="D2367" i="2"/>
  <c r="D2368" i="2"/>
  <c r="D2369" i="2"/>
  <c r="D2370" i="2"/>
  <c r="L1263" i="7" l="1"/>
  <c r="D2371" i="2" l="1"/>
  <c r="L711" i="7"/>
  <c r="L710" i="7"/>
  <c r="L797" i="7"/>
  <c r="L783" i="7"/>
  <c r="D628" i="2"/>
  <c r="D629" i="2"/>
  <c r="D630" i="2"/>
  <c r="D631" i="2"/>
  <c r="D632" i="2"/>
  <c r="D622" i="2"/>
  <c r="U622" i="2" s="1"/>
  <c r="L56" i="7"/>
  <c r="C56" i="7"/>
  <c r="D56" i="7" s="1"/>
  <c r="C58" i="7"/>
  <c r="D58" i="7" s="1"/>
  <c r="L58" i="7"/>
  <c r="L735" i="7" l="1"/>
  <c r="L731" i="7"/>
  <c r="L760" i="7"/>
  <c r="L755" i="7"/>
  <c r="I755" i="7" a="1"/>
  <c r="I755" i="7" s="1"/>
  <c r="C755" i="7"/>
  <c r="D755" i="7" s="1"/>
  <c r="L754" i="7"/>
  <c r="L753" i="7"/>
  <c r="I753" i="7" a="1"/>
  <c r="I753" i="7" s="1"/>
  <c r="C753" i="7"/>
  <c r="D753" i="7" s="1"/>
  <c r="L752" i="7"/>
  <c r="I752" i="7" a="1"/>
  <c r="I752" i="7" s="1"/>
  <c r="C752" i="7"/>
  <c r="D752" i="7" s="1"/>
  <c r="L751" i="7"/>
  <c r="L750" i="7"/>
  <c r="L749" i="7"/>
  <c r="I749" i="7" a="1"/>
  <c r="I749" i="7" s="1"/>
  <c r="L748" i="7"/>
  <c r="L747" i="7"/>
  <c r="I747" i="7" a="1"/>
  <c r="I747" i="7" s="1"/>
  <c r="L746" i="7"/>
  <c r="I746" i="7" a="1"/>
  <c r="I746" i="7" s="1"/>
  <c r="C746" i="7"/>
  <c r="D746" i="7" s="1"/>
  <c r="L745" i="7"/>
  <c r="L744" i="7"/>
  <c r="I744" i="7" a="1"/>
  <c r="I744" i="7" s="1"/>
  <c r="C744" i="7"/>
  <c r="D744" i="7" s="1"/>
  <c r="L743" i="7"/>
  <c r="I743" i="7" a="1"/>
  <c r="I743" i="7" s="1"/>
  <c r="C743" i="7"/>
  <c r="D743" i="7" s="1"/>
  <c r="C192" i="7"/>
  <c r="D192" i="7" s="1"/>
  <c r="L192" i="7"/>
  <c r="C193" i="7"/>
  <c r="D193" i="7" s="1"/>
  <c r="L193" i="7"/>
  <c r="L619" i="7"/>
  <c r="L620" i="7"/>
  <c r="L621" i="7"/>
  <c r="L622" i="7"/>
  <c r="L623" i="7"/>
  <c r="L624" i="7"/>
  <c r="L625" i="7"/>
  <c r="L626" i="7"/>
  <c r="L618" i="7"/>
  <c r="L822" i="7"/>
  <c r="L831" i="7"/>
  <c r="I831" i="7" a="1"/>
  <c r="I831" i="7" s="1"/>
  <c r="L830" i="7"/>
  <c r="I830" i="7" a="1"/>
  <c r="I830" i="7" s="1"/>
  <c r="L829" i="7"/>
  <c r="I829" i="7" a="1"/>
  <c r="I829" i="7" s="1"/>
  <c r="L828" i="7"/>
  <c r="I828" i="7" a="1"/>
  <c r="I828" i="7" s="1"/>
  <c r="L827" i="7"/>
  <c r="I827" i="7" a="1"/>
  <c r="I827" i="7" s="1"/>
  <c r="L826" i="7"/>
  <c r="L825" i="7"/>
  <c r="I825" i="7" a="1"/>
  <c r="I825" i="7" s="1"/>
  <c r="L824" i="7"/>
  <c r="I824" i="7" a="1"/>
  <c r="I824" i="7" s="1"/>
  <c r="L823" i="7"/>
  <c r="I823" i="7" a="1"/>
  <c r="I823" i="7" s="1"/>
  <c r="I822" i="7" a="1"/>
  <c r="I822" i="7" s="1"/>
  <c r="L821" i="7"/>
  <c r="I821" i="7" a="1"/>
  <c r="I821" i="7" s="1"/>
  <c r="L820" i="7"/>
  <c r="I820" i="7" a="1"/>
  <c r="I820" i="7" s="1"/>
  <c r="L819" i="7"/>
  <c r="I819" i="7" a="1"/>
  <c r="I819" i="7" s="1"/>
  <c r="L818" i="7"/>
  <c r="I818" i="7" a="1"/>
  <c r="I818" i="7" s="1"/>
  <c r="L817" i="7"/>
  <c r="I817" i="7" a="1"/>
  <c r="I817" i="7" s="1"/>
  <c r="L816" i="7"/>
  <c r="I816" i="7" a="1"/>
  <c r="I816" i="7" s="1"/>
  <c r="L815" i="7"/>
  <c r="I815" i="7" a="1"/>
  <c r="I815" i="7" s="1"/>
  <c r="I814" i="7" a="1"/>
  <c r="I814" i="7" s="1"/>
  <c r="L813" i="7"/>
  <c r="I813" i="7" a="1"/>
  <c r="I813" i="7" s="1"/>
  <c r="L812" i="7"/>
  <c r="I812" i="7" a="1"/>
  <c r="I812" i="7" s="1"/>
  <c r="L832" i="7"/>
  <c r="L718" i="7"/>
  <c r="I718" i="7" a="1"/>
  <c r="I718" i="7" s="1"/>
  <c r="C718" i="7"/>
  <c r="D718" i="7" s="1"/>
  <c r="L717" i="7"/>
  <c r="L716" i="7"/>
  <c r="L715" i="7"/>
  <c r="L714" i="7"/>
  <c r="L713" i="7"/>
  <c r="L712" i="7"/>
  <c r="L709" i="7"/>
  <c r="I708" i="7" a="1"/>
  <c r="I708" i="7" s="1"/>
  <c r="C708" i="7"/>
  <c r="D708" i="7" s="1"/>
  <c r="L777" i="7"/>
  <c r="I777" i="7" a="1"/>
  <c r="I777" i="7" s="1"/>
  <c r="C777" i="7"/>
  <c r="D777" i="7" s="1"/>
  <c r="L757" i="7"/>
  <c r="C757" i="7"/>
  <c r="D757" i="7" s="1"/>
  <c r="I757" i="7" s="1" a="1"/>
  <c r="I757" i="7" s="1"/>
  <c r="L758" i="7"/>
  <c r="L759" i="7"/>
  <c r="L761" i="7"/>
  <c r="L762" i="7"/>
  <c r="L763" i="7"/>
  <c r="L764" i="7"/>
  <c r="L765" i="7"/>
  <c r="L766" i="7"/>
  <c r="L767" i="7"/>
  <c r="L768" i="7"/>
  <c r="L769" i="7"/>
  <c r="L770" i="7"/>
  <c r="L771" i="7"/>
  <c r="L772" i="7"/>
  <c r="L773" i="7"/>
  <c r="L774" i="7"/>
  <c r="L775" i="7"/>
  <c r="L776" i="7"/>
  <c r="L808" i="7"/>
  <c r="L809" i="7"/>
  <c r="L810" i="7"/>
  <c r="L811" i="7"/>
  <c r="L806" i="7"/>
  <c r="L807" i="7"/>
  <c r="L801" i="7"/>
  <c r="L787" i="7"/>
  <c r="L780" i="7"/>
  <c r="L805" i="7"/>
  <c r="L804" i="7"/>
  <c r="L803" i="7"/>
  <c r="L802" i="7"/>
  <c r="L800" i="7"/>
  <c r="L799" i="7"/>
  <c r="L798" i="7"/>
  <c r="L796" i="7"/>
  <c r="L795" i="7"/>
  <c r="L794" i="7"/>
  <c r="L793" i="7"/>
  <c r="L792" i="7"/>
  <c r="L788" i="7"/>
  <c r="L786" i="7"/>
  <c r="L785" i="7"/>
  <c r="L784" i="7"/>
  <c r="L782" i="7"/>
  <c r="L781" i="7"/>
  <c r="L779" i="7"/>
  <c r="L778" i="7"/>
  <c r="L726" i="7"/>
  <c r="L756" i="7"/>
  <c r="L740" i="7"/>
  <c r="L739" i="7"/>
  <c r="L737" i="7"/>
  <c r="L738" i="7"/>
  <c r="L741" i="7"/>
  <c r="L742" i="7"/>
  <c r="L719" i="7"/>
  <c r="L720" i="7"/>
  <c r="L721" i="7"/>
  <c r="L722" i="7"/>
  <c r="L723" i="7"/>
  <c r="L724" i="7"/>
  <c r="L725" i="7"/>
  <c r="L727" i="7"/>
  <c r="L728" i="7"/>
  <c r="L729" i="7"/>
  <c r="L730" i="7"/>
  <c r="L732" i="7"/>
  <c r="L733" i="7"/>
  <c r="L734" i="7"/>
  <c r="L736" i="7"/>
  <c r="L697" i="7"/>
  <c r="L1107" i="7"/>
  <c r="L1111" i="7"/>
  <c r="L1112" i="7"/>
  <c r="L1113" i="7"/>
  <c r="L1114" i="7"/>
  <c r="L1115" i="7"/>
  <c r="L1116" i="7"/>
  <c r="L1117" i="7"/>
  <c r="L1118" i="7"/>
  <c r="L1119" i="7"/>
  <c r="L1120" i="7"/>
  <c r="L1121" i="7"/>
  <c r="L1122" i="7"/>
  <c r="L1123" i="7"/>
  <c r="L1124" i="7"/>
  <c r="L1125" i="7"/>
  <c r="L1126" i="7"/>
  <c r="L1127" i="7"/>
  <c r="L1128" i="7"/>
  <c r="L1129" i="7"/>
  <c r="L1130" i="7"/>
  <c r="L1131" i="7"/>
  <c r="L1132" i="7"/>
  <c r="L1133" i="7"/>
  <c r="L1134" i="7"/>
  <c r="L1135" i="7"/>
  <c r="L1136" i="7"/>
  <c r="L1137" i="7"/>
  <c r="L1138" i="7"/>
  <c r="L1139" i="7"/>
  <c r="L1140" i="7"/>
  <c r="L1141" i="7"/>
  <c r="L1142" i="7"/>
  <c r="L1143" i="7"/>
  <c r="L1144" i="7"/>
  <c r="L1145" i="7"/>
  <c r="L1146" i="7"/>
  <c r="L1147" i="7"/>
  <c r="L1148" i="7"/>
  <c r="L1149" i="7"/>
  <c r="L1150" i="7"/>
  <c r="L1151" i="7"/>
  <c r="L1152" i="7"/>
  <c r="L1153" i="7"/>
  <c r="L1154" i="7"/>
  <c r="L1155" i="7"/>
  <c r="L1156" i="7"/>
  <c r="L1157" i="7"/>
  <c r="L1158" i="7"/>
  <c r="L1159" i="7"/>
  <c r="L1110" i="7"/>
  <c r="L1077" i="7"/>
  <c r="L1078" i="7"/>
  <c r="L1079" i="7"/>
  <c r="L1080" i="7"/>
  <c r="L1081" i="7"/>
  <c r="L1082" i="7"/>
  <c r="L1083" i="7"/>
  <c r="L1084" i="7"/>
  <c r="L1085" i="7"/>
  <c r="L1086" i="7"/>
  <c r="L1087" i="7"/>
  <c r="L1088" i="7"/>
  <c r="L1089" i="7"/>
  <c r="L1090" i="7"/>
  <c r="L1091" i="7"/>
  <c r="L1092" i="7"/>
  <c r="L1093" i="7"/>
  <c r="L1094" i="7"/>
  <c r="L1095" i="7"/>
  <c r="L1096" i="7"/>
  <c r="L1097" i="7"/>
  <c r="L1098" i="7"/>
  <c r="L1099" i="7"/>
  <c r="L1100" i="7"/>
  <c r="L1101" i="7"/>
  <c r="L1102" i="7"/>
  <c r="L1103" i="7"/>
  <c r="L1104" i="7"/>
  <c r="L1105" i="7"/>
  <c r="L1076" i="7"/>
  <c r="L1073" i="7"/>
  <c r="L1054" i="7"/>
  <c r="L1039" i="7"/>
  <c r="L1036" i="7"/>
  <c r="L1002" i="7"/>
  <c r="D11" i="2"/>
  <c r="L204" i="7"/>
  <c r="L203" i="7"/>
  <c r="L202" i="7"/>
  <c r="L201" i="7"/>
  <c r="L200" i="7"/>
  <c r="L199" i="7"/>
  <c r="L198" i="7"/>
  <c r="L197" i="7"/>
  <c r="L196" i="7"/>
  <c r="D2148" i="2"/>
  <c r="U2148" i="2" s="1"/>
  <c r="D2147" i="2"/>
  <c r="U2147" i="2" s="1"/>
  <c r="L1394" i="7"/>
  <c r="C1394" i="7"/>
  <c r="D1394" i="7" s="1"/>
  <c r="L194" i="7"/>
  <c r="L113" i="7"/>
  <c r="L163" i="7"/>
  <c r="L164" i="7"/>
  <c r="L165" i="7"/>
  <c r="L167" i="7"/>
  <c r="L168" i="7"/>
  <c r="L170" i="7"/>
  <c r="L171" i="7"/>
  <c r="L172" i="7"/>
  <c r="L173" i="7"/>
  <c r="L174" i="7"/>
  <c r="L175" i="7"/>
  <c r="L162" i="7"/>
  <c r="L1390" i="7" l="1"/>
  <c r="D2221" i="2"/>
  <c r="U2221" i="2" s="1"/>
  <c r="C107" i="7"/>
  <c r="D107" i="7" s="1"/>
  <c r="L1296" i="7"/>
  <c r="L1295" i="7"/>
  <c r="L423" i="7"/>
  <c r="L1292" i="7"/>
  <c r="L1320" i="7"/>
  <c r="L1270" i="7"/>
  <c r="D305" i="2"/>
  <c r="U305" i="2" s="1"/>
  <c r="L1324" i="7"/>
  <c r="L1317" i="7"/>
  <c r="L567" i="7" l="1"/>
  <c r="L568" i="7"/>
  <c r="L569" i="7"/>
  <c r="L1311" i="7" l="1"/>
  <c r="L1315" i="7"/>
  <c r="L1316" i="7"/>
  <c r="L1318" i="7"/>
  <c r="L1319" i="7"/>
  <c r="L1321" i="7"/>
  <c r="L1322" i="7"/>
  <c r="L1323" i="7"/>
  <c r="L1306" i="7"/>
  <c r="L1307" i="7"/>
  <c r="L1308" i="7"/>
  <c r="L1309" i="7"/>
  <c r="L1310" i="7"/>
  <c r="L1312" i="7"/>
  <c r="L1313" i="7"/>
  <c r="L1314" i="7"/>
  <c r="L1290" i="7"/>
  <c r="L1285" i="7"/>
  <c r="L1277" i="7"/>
  <c r="L1276" i="7"/>
  <c r="L1264" i="7"/>
  <c r="L1274" i="7"/>
  <c r="D1621" i="2"/>
  <c r="L195" i="7"/>
  <c r="C162" i="7"/>
  <c r="D162" i="7" s="1"/>
  <c r="L1057" i="7"/>
  <c r="L1058" i="7"/>
  <c r="L1059" i="7"/>
  <c r="L1060" i="7"/>
  <c r="L1061" i="7"/>
  <c r="L1062" i="7"/>
  <c r="L1063" i="7"/>
  <c r="L1064" i="7"/>
  <c r="L1065" i="7"/>
  <c r="L1066" i="7"/>
  <c r="L1067" i="7"/>
  <c r="L1068" i="7"/>
  <c r="L1056" i="7"/>
  <c r="L1040" i="7"/>
  <c r="L1041" i="7"/>
  <c r="L1042" i="7"/>
  <c r="L1043" i="7"/>
  <c r="L1044" i="7"/>
  <c r="L1045" i="7"/>
  <c r="L1046" i="7"/>
  <c r="L1047" i="7"/>
  <c r="L1048" i="7"/>
  <c r="L1049" i="7"/>
  <c r="L1050" i="7"/>
  <c r="L1051" i="7"/>
  <c r="L1038" i="7"/>
  <c r="E4" i="23"/>
  <c r="E5" i="23" s="1"/>
  <c r="E6" i="23" s="1"/>
  <c r="E7" i="23" s="1"/>
  <c r="E8" i="23" s="1"/>
  <c r="E9" i="23" s="1"/>
  <c r="E10" i="23" s="1"/>
  <c r="E11" i="23" s="1"/>
  <c r="E12" i="23" s="1"/>
  <c r="E13" i="23" s="1"/>
  <c r="E14" i="23" s="1"/>
  <c r="E15" i="23" s="1"/>
  <c r="E16" i="23" s="1"/>
  <c r="F3" i="23"/>
  <c r="J3" i="23" s="1"/>
  <c r="Q3" i="23" s="1"/>
  <c r="L1005" i="7"/>
  <c r="L1006" i="7"/>
  <c r="L1007" i="7"/>
  <c r="L1008" i="7"/>
  <c r="L1009" i="7"/>
  <c r="L1010" i="7"/>
  <c r="L1011" i="7"/>
  <c r="L1012" i="7"/>
  <c r="L1013" i="7"/>
  <c r="L1014" i="7"/>
  <c r="L1015" i="7"/>
  <c r="L1016" i="7"/>
  <c r="L1017" i="7"/>
  <c r="L1018" i="7"/>
  <c r="L1019" i="7"/>
  <c r="L1020" i="7"/>
  <c r="L1021" i="7"/>
  <c r="L1022" i="7"/>
  <c r="L1023" i="7"/>
  <c r="L1024" i="7"/>
  <c r="L1025" i="7"/>
  <c r="L1026" i="7"/>
  <c r="L1027" i="7"/>
  <c r="L1028" i="7"/>
  <c r="L1029" i="7"/>
  <c r="L1030" i="7"/>
  <c r="L1031" i="7"/>
  <c r="L1004" i="7"/>
  <c r="L388" i="7"/>
  <c r="C388" i="7"/>
  <c r="D388" i="7" s="1"/>
  <c r="F4" i="23" l="1"/>
  <c r="J4" i="23" s="1"/>
  <c r="Q4" i="23" s="1"/>
  <c r="L572" i="7"/>
  <c r="L573" i="7"/>
  <c r="L574" i="7"/>
  <c r="L576" i="7"/>
  <c r="L577" i="7"/>
  <c r="L579" i="7"/>
  <c r="L571" i="7"/>
  <c r="L570" i="7"/>
  <c r="L566" i="7"/>
  <c r="D1831" i="2"/>
  <c r="D1832" i="2"/>
  <c r="D1833" i="2"/>
  <c r="D1834" i="2"/>
  <c r="D1835" i="2"/>
  <c r="D1836" i="2"/>
  <c r="D1837" i="2"/>
  <c r="L561" i="7"/>
  <c r="L386" i="7" l="1"/>
  <c r="L391" i="7"/>
  <c r="L385" i="7"/>
  <c r="L387" i="7"/>
  <c r="L390" i="7"/>
  <c r="F2" i="22"/>
  <c r="F3" i="22"/>
  <c r="F4" i="22"/>
  <c r="F5" i="22"/>
  <c r="F6" i="22"/>
  <c r="F7" i="22"/>
  <c r="F8" i="22"/>
  <c r="F9"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5" i="22"/>
  <c r="F36" i="22"/>
  <c r="F37" i="22"/>
  <c r="F38" i="22"/>
  <c r="F39" i="22"/>
  <c r="F40" i="22"/>
  <c r="F41" i="22"/>
  <c r="F42" i="22"/>
  <c r="F43" i="22"/>
  <c r="F44" i="22"/>
  <c r="F45" i="22"/>
  <c r="F46" i="22"/>
  <c r="F47" i="22"/>
  <c r="F48" i="22"/>
  <c r="F49" i="22"/>
  <c r="F50" i="22"/>
  <c r="F51" i="22"/>
  <c r="F52" i="22"/>
  <c r="F1" i="22"/>
  <c r="G17" i="20"/>
  <c r="G18" i="20"/>
  <c r="G19" i="20"/>
  <c r="G20" i="20"/>
  <c r="G21" i="20"/>
  <c r="G22" i="20"/>
  <c r="G23" i="20"/>
  <c r="G24" i="20"/>
  <c r="G25" i="20"/>
  <c r="G26" i="20"/>
  <c r="G27" i="20"/>
  <c r="G28" i="20"/>
  <c r="G29" i="20"/>
  <c r="G30" i="20"/>
  <c r="G31" i="20"/>
  <c r="G32" i="20"/>
  <c r="G33" i="20"/>
  <c r="G34" i="20"/>
  <c r="G35" i="20"/>
  <c r="G36" i="20"/>
  <c r="G37" i="20"/>
  <c r="G38" i="20"/>
  <c r="G39" i="20"/>
  <c r="G40" i="20"/>
  <c r="G41" i="20"/>
  <c r="G42" i="20"/>
  <c r="G43" i="20"/>
  <c r="G44" i="20"/>
  <c r="G45" i="20"/>
  <c r="G46" i="20"/>
  <c r="G47" i="20"/>
  <c r="G48" i="20"/>
  <c r="G49" i="20"/>
  <c r="G50" i="20"/>
  <c r="G51" i="20"/>
  <c r="G52" i="20"/>
  <c r="G53" i="20"/>
  <c r="G54" i="20"/>
  <c r="G55" i="20"/>
  <c r="G16" i="20"/>
  <c r="C533" i="7"/>
  <c r="D533" i="7" s="1"/>
  <c r="C534" i="7"/>
  <c r="D534" i="7" s="1"/>
  <c r="C535" i="7"/>
  <c r="D535" i="7" s="1"/>
  <c r="C505" i="7"/>
  <c r="D505" i="7" s="1"/>
  <c r="C506" i="7"/>
  <c r="D506" i="7" s="1"/>
  <c r="C507" i="7"/>
  <c r="D507" i="7" s="1"/>
  <c r="F5" i="23" l="1"/>
  <c r="J5" i="23" s="1"/>
  <c r="Q5" i="23" s="1"/>
  <c r="L1393" i="7"/>
  <c r="L9" i="7"/>
  <c r="L10" i="7"/>
  <c r="L11" i="7"/>
  <c r="L12" i="7"/>
  <c r="L13" i="7"/>
  <c r="L14" i="7"/>
  <c r="L15" i="7"/>
  <c r="L17" i="7"/>
  <c r="L19" i="7"/>
  <c r="L20" i="7"/>
  <c r="L21" i="7"/>
  <c r="L22" i="7"/>
  <c r="L23" i="7"/>
  <c r="L24" i="7"/>
  <c r="L25" i="7"/>
  <c r="L26" i="7"/>
  <c r="L29" i="7"/>
  <c r="L30" i="7"/>
  <c r="L31" i="7"/>
  <c r="L32" i="7"/>
  <c r="L33" i="7"/>
  <c r="L34" i="7"/>
  <c r="L35" i="7"/>
  <c r="L36" i="7"/>
  <c r="L37" i="7"/>
  <c r="L38" i="7"/>
  <c r="L40" i="7"/>
  <c r="L42" i="7"/>
  <c r="L66" i="7"/>
  <c r="L68" i="7"/>
  <c r="L69" i="7"/>
  <c r="L71" i="7"/>
  <c r="L72" i="7"/>
  <c r="L82" i="7"/>
  <c r="L84" i="7"/>
  <c r="L85" i="7"/>
  <c r="L96" i="7"/>
  <c r="L109" i="7"/>
  <c r="L110" i="7"/>
  <c r="L111" i="7"/>
  <c r="L112" i="7"/>
  <c r="L114" i="7"/>
  <c r="L115" i="7"/>
  <c r="L116" i="7"/>
  <c r="L117" i="7"/>
  <c r="L118" i="7"/>
  <c r="L119" i="7"/>
  <c r="L120" i="7"/>
  <c r="L121" i="7"/>
  <c r="L122" i="7"/>
  <c r="L123" i="7"/>
  <c r="L124" i="7"/>
  <c r="L128" i="7"/>
  <c r="L129" i="7"/>
  <c r="L130" i="7"/>
  <c r="L131" i="7"/>
  <c r="L134" i="7"/>
  <c r="L135" i="7"/>
  <c r="L136" i="7"/>
  <c r="L137" i="7"/>
  <c r="L138" i="7"/>
  <c r="L139" i="7"/>
  <c r="L141" i="7"/>
  <c r="L142" i="7"/>
  <c r="L143" i="7"/>
  <c r="L144" i="7"/>
  <c r="L145" i="7"/>
  <c r="L146" i="7"/>
  <c r="L147" i="7"/>
  <c r="L148" i="7"/>
  <c r="L149" i="7"/>
  <c r="L150" i="7"/>
  <c r="L151" i="7"/>
  <c r="L152" i="7"/>
  <c r="L153" i="7"/>
  <c r="L154" i="7"/>
  <c r="L157" i="7"/>
  <c r="L158" i="7"/>
  <c r="L159" i="7"/>
  <c r="L160" i="7"/>
  <c r="L177" i="7"/>
  <c r="L178" i="7"/>
  <c r="L179" i="7"/>
  <c r="L180" i="7"/>
  <c r="L181" i="7"/>
  <c r="L182" i="7"/>
  <c r="L183" i="7"/>
  <c r="L184" i="7"/>
  <c r="L185" i="7"/>
  <c r="L186" i="7"/>
  <c r="L187" i="7"/>
  <c r="L188" i="7"/>
  <c r="L189" i="7"/>
  <c r="L190" i="7"/>
  <c r="L191" i="7"/>
  <c r="L205" i="7"/>
  <c r="L206" i="7"/>
  <c r="L207" i="7"/>
  <c r="L208" i="7"/>
  <c r="L209" i="7"/>
  <c r="L210" i="7"/>
  <c r="L211" i="7"/>
  <c r="L212" i="7"/>
  <c r="L213" i="7"/>
  <c r="L214" i="7"/>
  <c r="L215" i="7"/>
  <c r="L216" i="7"/>
  <c r="L217" i="7"/>
  <c r="L218" i="7"/>
  <c r="L219" i="7"/>
  <c r="L220" i="7"/>
  <c r="L221" i="7"/>
  <c r="L222" i="7"/>
  <c r="L223" i="7"/>
  <c r="L224" i="7"/>
  <c r="L225" i="7"/>
  <c r="L226" i="7"/>
  <c r="L227" i="7"/>
  <c r="L228" i="7"/>
  <c r="L229" i="7"/>
  <c r="L230" i="7"/>
  <c r="L231" i="7"/>
  <c r="L232" i="7"/>
  <c r="L233" i="7"/>
  <c r="L234" i="7"/>
  <c r="L235" i="7"/>
  <c r="L236" i="7"/>
  <c r="L237" i="7"/>
  <c r="L238" i="7"/>
  <c r="L239" i="7"/>
  <c r="L240" i="7"/>
  <c r="L241" i="7"/>
  <c r="L242" i="7"/>
  <c r="L243" i="7"/>
  <c r="L244" i="7"/>
  <c r="L246" i="7"/>
  <c r="L247" i="7"/>
  <c r="L248" i="7"/>
  <c r="L249" i="7"/>
  <c r="L250" i="7"/>
  <c r="L251" i="7"/>
  <c r="L252" i="7"/>
  <c r="L253" i="7"/>
  <c r="L254" i="7"/>
  <c r="L255" i="7"/>
  <c r="L256" i="7"/>
  <c r="L257" i="7"/>
  <c r="L258" i="7"/>
  <c r="L259" i="7"/>
  <c r="L260" i="7"/>
  <c r="L261" i="7"/>
  <c r="L262" i="7"/>
  <c r="L263" i="7"/>
  <c r="L264" i="7"/>
  <c r="L265" i="7"/>
  <c r="L266" i="7"/>
  <c r="L268" i="7"/>
  <c r="L269" i="7"/>
  <c r="L270" i="7"/>
  <c r="L271" i="7"/>
  <c r="L272" i="7"/>
  <c r="L273" i="7"/>
  <c r="L274" i="7"/>
  <c r="L275" i="7"/>
  <c r="L276" i="7"/>
  <c r="L277" i="7"/>
  <c r="L278" i="7"/>
  <c r="L279" i="7"/>
  <c r="L280" i="7"/>
  <c r="L281" i="7"/>
  <c r="L283" i="7"/>
  <c r="L284" i="7"/>
  <c r="L285" i="7"/>
  <c r="L286" i="7"/>
  <c r="L287" i="7"/>
  <c r="L288" i="7"/>
  <c r="L289" i="7"/>
  <c r="L290" i="7"/>
  <c r="L291" i="7"/>
  <c r="L292" i="7"/>
  <c r="L293" i="7"/>
  <c r="L294" i="7"/>
  <c r="L295" i="7"/>
  <c r="L296" i="7"/>
  <c r="L297" i="7"/>
  <c r="L298" i="7"/>
  <c r="L299" i="7"/>
  <c r="L300" i="7"/>
  <c r="L301" i="7"/>
  <c r="L302" i="7"/>
  <c r="L303" i="7"/>
  <c r="L304" i="7"/>
  <c r="L305" i="7"/>
  <c r="L306" i="7"/>
  <c r="L307" i="7"/>
  <c r="L308" i="7"/>
  <c r="L309" i="7"/>
  <c r="L310" i="7"/>
  <c r="L311" i="7"/>
  <c r="L312" i="7"/>
  <c r="L313" i="7"/>
  <c r="L314" i="7"/>
  <c r="L315" i="7"/>
  <c r="L316" i="7"/>
  <c r="L317" i="7"/>
  <c r="L318" i="7"/>
  <c r="L319" i="7"/>
  <c r="L320" i="7"/>
  <c r="L321" i="7"/>
  <c r="L322" i="7"/>
  <c r="L324" i="7"/>
  <c r="L325" i="7"/>
  <c r="L326" i="7"/>
  <c r="L327" i="7"/>
  <c r="L328" i="7"/>
  <c r="L329" i="7"/>
  <c r="L330" i="7"/>
  <c r="L331" i="7"/>
  <c r="L332" i="7"/>
  <c r="L333" i="7"/>
  <c r="L334" i="7"/>
  <c r="L335" i="7"/>
  <c r="L336" i="7"/>
  <c r="L337" i="7"/>
  <c r="L338" i="7"/>
  <c r="L339" i="7"/>
  <c r="L340" i="7"/>
  <c r="L341" i="7"/>
  <c r="L342" i="7"/>
  <c r="L343" i="7"/>
  <c r="L344" i="7"/>
  <c r="L345" i="7"/>
  <c r="L346" i="7"/>
  <c r="L347" i="7"/>
  <c r="L348" i="7"/>
  <c r="L349" i="7"/>
  <c r="L350" i="7"/>
  <c r="L351" i="7"/>
  <c r="L352" i="7"/>
  <c r="L353" i="7"/>
  <c r="L354" i="7"/>
  <c r="L355" i="7"/>
  <c r="L356" i="7"/>
  <c r="L357" i="7"/>
  <c r="L358" i="7"/>
  <c r="L359" i="7"/>
  <c r="L360" i="7"/>
  <c r="L361" i="7"/>
  <c r="L362" i="7"/>
  <c r="L363" i="7"/>
  <c r="L364" i="7"/>
  <c r="L365" i="7"/>
  <c r="L366" i="7"/>
  <c r="L367" i="7"/>
  <c r="L368" i="7"/>
  <c r="L369" i="7"/>
  <c r="L370" i="7"/>
  <c r="L371" i="7"/>
  <c r="L372" i="7"/>
  <c r="L373" i="7"/>
  <c r="L374" i="7"/>
  <c r="L375" i="7"/>
  <c r="L376" i="7"/>
  <c r="L377" i="7"/>
  <c r="L378" i="7"/>
  <c r="L379" i="7"/>
  <c r="L380" i="7"/>
  <c r="L381" i="7"/>
  <c r="L382" i="7"/>
  <c r="L383" i="7"/>
  <c r="L384" i="7"/>
  <c r="L389" i="7"/>
  <c r="L392" i="7"/>
  <c r="L393" i="7"/>
  <c r="L394" i="7"/>
  <c r="L395" i="7"/>
  <c r="L396" i="7"/>
  <c r="L397" i="7"/>
  <c r="L398" i="7"/>
  <c r="L399" i="7"/>
  <c r="L400" i="7"/>
  <c r="L401" i="7"/>
  <c r="L402" i="7"/>
  <c r="L403" i="7"/>
  <c r="L404" i="7"/>
  <c r="L405" i="7"/>
  <c r="L406" i="7"/>
  <c r="L407" i="7"/>
  <c r="L408" i="7"/>
  <c r="L409" i="7"/>
  <c r="L410" i="7"/>
  <c r="L411" i="7"/>
  <c r="L414" i="7"/>
  <c r="L415" i="7"/>
  <c r="L416" i="7"/>
  <c r="L417" i="7"/>
  <c r="L418" i="7"/>
  <c r="L419" i="7"/>
  <c r="L420" i="7"/>
  <c r="L422" i="7"/>
  <c r="L424" i="7"/>
  <c r="L427" i="7"/>
  <c r="L429" i="7"/>
  <c r="L430" i="7"/>
  <c r="L431" i="7"/>
  <c r="L432" i="7"/>
  <c r="L433" i="7"/>
  <c r="L434" i="7"/>
  <c r="L435" i="7"/>
  <c r="L436" i="7"/>
  <c r="L437" i="7"/>
  <c r="L438" i="7"/>
  <c r="L439" i="7"/>
  <c r="L440" i="7"/>
  <c r="L441" i="7"/>
  <c r="L442" i="7"/>
  <c r="L443" i="7"/>
  <c r="L444" i="7"/>
  <c r="L445" i="7"/>
  <c r="L446" i="7"/>
  <c r="L447" i="7"/>
  <c r="L448" i="7"/>
  <c r="L449" i="7"/>
  <c r="L450" i="7"/>
  <c r="L451" i="7"/>
  <c r="L453" i="7"/>
  <c r="L454" i="7"/>
  <c r="L455" i="7"/>
  <c r="L456" i="7"/>
  <c r="L457" i="7"/>
  <c r="L458" i="7"/>
  <c r="L459" i="7"/>
  <c r="L460" i="7"/>
  <c r="L461" i="7"/>
  <c r="L462" i="7"/>
  <c r="L463" i="7"/>
  <c r="L464" i="7"/>
  <c r="L465" i="7"/>
  <c r="L466" i="7"/>
  <c r="L467" i="7"/>
  <c r="L468" i="7"/>
  <c r="L472" i="7"/>
  <c r="L473" i="7"/>
  <c r="L474" i="7"/>
  <c r="L475" i="7"/>
  <c r="L476" i="7"/>
  <c r="L477" i="7"/>
  <c r="L478" i="7"/>
  <c r="L479" i="7"/>
  <c r="L480" i="7"/>
  <c r="L484" i="7"/>
  <c r="L485" i="7"/>
  <c r="L486" i="7"/>
  <c r="L487" i="7"/>
  <c r="L488" i="7"/>
  <c r="L490" i="7"/>
  <c r="L491" i="7"/>
  <c r="L492" i="7"/>
  <c r="L493" i="7"/>
  <c r="L494" i="7"/>
  <c r="L495" i="7"/>
  <c r="L496" i="7"/>
  <c r="L497" i="7"/>
  <c r="L498" i="7"/>
  <c r="L499" i="7"/>
  <c r="L501" i="7"/>
  <c r="L502" i="7"/>
  <c r="L503" i="7"/>
  <c r="L504" i="7"/>
  <c r="L505" i="7"/>
  <c r="L506" i="7"/>
  <c r="L507" i="7"/>
  <c r="L508" i="7"/>
  <c r="L509" i="7"/>
  <c r="L510" i="7"/>
  <c r="L511" i="7"/>
  <c r="L512" i="7"/>
  <c r="L513" i="7"/>
  <c r="L514" i="7"/>
  <c r="L515" i="7"/>
  <c r="L516" i="7"/>
  <c r="L517" i="7"/>
  <c r="L518" i="7"/>
  <c r="L519" i="7"/>
  <c r="L520" i="7"/>
  <c r="L521" i="7"/>
  <c r="L522" i="7"/>
  <c r="L524" i="7"/>
  <c r="L525" i="7"/>
  <c r="L526" i="7"/>
  <c r="L527" i="7"/>
  <c r="L528" i="7"/>
  <c r="L529" i="7"/>
  <c r="L530" i="7"/>
  <c r="L531" i="7"/>
  <c r="L532" i="7"/>
  <c r="L533" i="7"/>
  <c r="L534" i="7"/>
  <c r="L535" i="7"/>
  <c r="L536" i="7"/>
  <c r="L537" i="7"/>
  <c r="L538" i="7"/>
  <c r="L539" i="7"/>
  <c r="L540" i="7"/>
  <c r="L541" i="7"/>
  <c r="L542" i="7"/>
  <c r="L543" i="7"/>
  <c r="L544" i="7"/>
  <c r="L545" i="7"/>
  <c r="L546" i="7"/>
  <c r="L547" i="7"/>
  <c r="L548" i="7"/>
  <c r="L549" i="7"/>
  <c r="L550" i="7"/>
  <c r="L562" i="7"/>
  <c r="L563" i="7"/>
  <c r="L564" i="7"/>
  <c r="L565" i="7"/>
  <c r="L551" i="7"/>
  <c r="L552" i="7"/>
  <c r="L553" i="7"/>
  <c r="L554" i="7"/>
  <c r="L555" i="7"/>
  <c r="L556" i="7"/>
  <c r="L557" i="7"/>
  <c r="L558" i="7"/>
  <c r="L559" i="7"/>
  <c r="L560" i="7"/>
  <c r="L581" i="7"/>
  <c r="L582" i="7"/>
  <c r="L583" i="7"/>
  <c r="L584" i="7"/>
  <c r="L586" i="7"/>
  <c r="L587" i="7"/>
  <c r="L588" i="7"/>
  <c r="L589" i="7"/>
  <c r="L590" i="7"/>
  <c r="L591" i="7"/>
  <c r="L592" i="7"/>
  <c r="L593" i="7"/>
  <c r="L595" i="7"/>
  <c r="L596" i="7"/>
  <c r="L597" i="7"/>
  <c r="L598" i="7"/>
  <c r="L599" i="7"/>
  <c r="L600" i="7"/>
  <c r="L601" i="7"/>
  <c r="L602" i="7"/>
  <c r="L603" i="7"/>
  <c r="L604" i="7"/>
  <c r="L605" i="7"/>
  <c r="L606" i="7"/>
  <c r="L607" i="7"/>
  <c r="L608" i="7"/>
  <c r="L609" i="7"/>
  <c r="L610" i="7"/>
  <c r="L611" i="7"/>
  <c r="L612" i="7"/>
  <c r="L613" i="7"/>
  <c r="L614" i="7"/>
  <c r="L615" i="7"/>
  <c r="L616" i="7"/>
  <c r="L628" i="7"/>
  <c r="L631" i="7"/>
  <c r="L632" i="7"/>
  <c r="L633" i="7"/>
  <c r="L634" i="7"/>
  <c r="L635" i="7"/>
  <c r="L636" i="7"/>
  <c r="L639" i="7"/>
  <c r="L640" i="7"/>
  <c r="L641" i="7"/>
  <c r="L642" i="7"/>
  <c r="L643" i="7"/>
  <c r="L644" i="7"/>
  <c r="L645" i="7"/>
  <c r="L646" i="7"/>
  <c r="L647" i="7"/>
  <c r="L648" i="7"/>
  <c r="L649" i="7"/>
  <c r="L650" i="7"/>
  <c r="L651" i="7"/>
  <c r="L652" i="7"/>
  <c r="L653" i="7"/>
  <c r="L654" i="7"/>
  <c r="L655" i="7"/>
  <c r="L656" i="7"/>
  <c r="L658" i="7"/>
  <c r="L659" i="7"/>
  <c r="L660" i="7"/>
  <c r="L661" i="7"/>
  <c r="L662" i="7"/>
  <c r="L663" i="7"/>
  <c r="L664" i="7"/>
  <c r="L665" i="7"/>
  <c r="L666" i="7"/>
  <c r="L667" i="7"/>
  <c r="L668" i="7"/>
  <c r="L669" i="7"/>
  <c r="L670" i="7"/>
  <c r="L672" i="7"/>
  <c r="L673" i="7"/>
  <c r="L674" i="7"/>
  <c r="L675" i="7"/>
  <c r="L676" i="7"/>
  <c r="L677" i="7"/>
  <c r="L678" i="7"/>
  <c r="L679" i="7"/>
  <c r="L680" i="7"/>
  <c r="L681" i="7"/>
  <c r="L682" i="7"/>
  <c r="L683" i="7"/>
  <c r="L684" i="7"/>
  <c r="L685" i="7"/>
  <c r="L686" i="7"/>
  <c r="L687" i="7"/>
  <c r="L690" i="7"/>
  <c r="L691" i="7"/>
  <c r="L692" i="7"/>
  <c r="L693" i="7"/>
  <c r="L694" i="7"/>
  <c r="L695" i="7"/>
  <c r="L696" i="7"/>
  <c r="L698" i="7"/>
  <c r="L699" i="7"/>
  <c r="L700" i="7"/>
  <c r="L701" i="7"/>
  <c r="L702" i="7"/>
  <c r="L703" i="7"/>
  <c r="L704" i="7"/>
  <c r="L705" i="7"/>
  <c r="L707" i="7"/>
  <c r="L835" i="7"/>
  <c r="L836" i="7"/>
  <c r="L838" i="7"/>
  <c r="L839" i="7"/>
  <c r="L840" i="7"/>
  <c r="L841" i="7"/>
  <c r="L842" i="7"/>
  <c r="L845" i="7"/>
  <c r="L846" i="7"/>
  <c r="L847" i="7"/>
  <c r="L848" i="7"/>
  <c r="L849" i="7"/>
  <c r="L850" i="7"/>
  <c r="L851" i="7"/>
  <c r="L852" i="7"/>
  <c r="L853" i="7"/>
  <c r="L854" i="7"/>
  <c r="L856" i="7"/>
  <c r="L857" i="7"/>
  <c r="L858" i="7"/>
  <c r="L859" i="7"/>
  <c r="L860" i="7"/>
  <c r="L861" i="7"/>
  <c r="L862" i="7"/>
  <c r="L863" i="7"/>
  <c r="L864" i="7"/>
  <c r="L865" i="7"/>
  <c r="L866" i="7"/>
  <c r="L867" i="7"/>
  <c r="L868" i="7"/>
  <c r="L871" i="7"/>
  <c r="L872" i="7"/>
  <c r="L873" i="7"/>
  <c r="L874" i="7"/>
  <c r="L875" i="7"/>
  <c r="L876" i="7"/>
  <c r="L877" i="7"/>
  <c r="L878" i="7"/>
  <c r="L879" i="7"/>
  <c r="L880" i="7"/>
  <c r="L881" i="7"/>
  <c r="L882" i="7"/>
  <c r="L883" i="7"/>
  <c r="L884" i="7"/>
  <c r="L885" i="7"/>
  <c r="L886" i="7"/>
  <c r="L887" i="7"/>
  <c r="L888" i="7"/>
  <c r="L889" i="7"/>
  <c r="L890" i="7"/>
  <c r="L891" i="7"/>
  <c r="L892" i="7"/>
  <c r="L893" i="7"/>
  <c r="L894" i="7"/>
  <c r="L895" i="7"/>
  <c r="L896" i="7"/>
  <c r="L897" i="7"/>
  <c r="L898" i="7"/>
  <c r="L899" i="7"/>
  <c r="L900" i="7"/>
  <c r="L901" i="7"/>
  <c r="L902" i="7"/>
  <c r="L903" i="7"/>
  <c r="L904" i="7"/>
  <c r="L905" i="7"/>
  <c r="L906" i="7"/>
  <c r="L907" i="7"/>
  <c r="L908" i="7"/>
  <c r="L909" i="7"/>
  <c r="L911" i="7"/>
  <c r="L912" i="7"/>
  <c r="L913" i="7"/>
  <c r="L914" i="7"/>
  <c r="L915" i="7"/>
  <c r="L916" i="7"/>
  <c r="L917" i="7"/>
  <c r="L918" i="7"/>
  <c r="L919" i="7"/>
  <c r="L920" i="7"/>
  <c r="L921" i="7"/>
  <c r="L922" i="7"/>
  <c r="L923" i="7"/>
  <c r="L924" i="7"/>
  <c r="L925" i="7"/>
  <c r="L926" i="7"/>
  <c r="L927" i="7"/>
  <c r="L928" i="7"/>
  <c r="L929" i="7"/>
  <c r="L930" i="7"/>
  <c r="L931" i="7"/>
  <c r="L932" i="7"/>
  <c r="L933" i="7"/>
  <c r="L934" i="7"/>
  <c r="L935" i="7"/>
  <c r="L938" i="7"/>
  <c r="L939" i="7"/>
  <c r="L940" i="7"/>
  <c r="L941" i="7"/>
  <c r="L942" i="7"/>
  <c r="L943" i="7"/>
  <c r="L944" i="7"/>
  <c r="L945" i="7"/>
  <c r="L946" i="7"/>
  <c r="L947" i="7"/>
  <c r="L948" i="7"/>
  <c r="L949" i="7"/>
  <c r="L950" i="7"/>
  <c r="L951" i="7"/>
  <c r="L952" i="7"/>
  <c r="L953" i="7"/>
  <c r="L954" i="7"/>
  <c r="L955" i="7"/>
  <c r="L956" i="7"/>
  <c r="L957" i="7"/>
  <c r="L958" i="7"/>
  <c r="L959" i="7"/>
  <c r="L960" i="7"/>
  <c r="L962" i="7"/>
  <c r="L963" i="7"/>
  <c r="L964" i="7"/>
  <c r="L965" i="7"/>
  <c r="L966" i="7"/>
  <c r="L967" i="7"/>
  <c r="L968" i="7"/>
  <c r="L969" i="7"/>
  <c r="L970" i="7"/>
  <c r="L971" i="7"/>
  <c r="L972" i="7"/>
  <c r="L973" i="7"/>
  <c r="L974" i="7"/>
  <c r="L975" i="7"/>
  <c r="L976" i="7"/>
  <c r="L977" i="7"/>
  <c r="L978" i="7"/>
  <c r="L979" i="7"/>
  <c r="L980" i="7"/>
  <c r="L981" i="7"/>
  <c r="L994" i="7"/>
  <c r="L995" i="7"/>
  <c r="L996" i="7"/>
  <c r="L997" i="7"/>
  <c r="L998" i="7"/>
  <c r="L999" i="7"/>
  <c r="L1000" i="7"/>
  <c r="L1034" i="7"/>
  <c r="L1070" i="7"/>
  <c r="L1071" i="7"/>
  <c r="L1072" i="7"/>
  <c r="L1182" i="7"/>
  <c r="L1183" i="7"/>
  <c r="L1184" i="7"/>
  <c r="L1185" i="7"/>
  <c r="L1186" i="7"/>
  <c r="L1187" i="7"/>
  <c r="L1188" i="7"/>
  <c r="L1189" i="7"/>
  <c r="L1190" i="7"/>
  <c r="L1191" i="7"/>
  <c r="L1192" i="7"/>
  <c r="L1193" i="7"/>
  <c r="L1194" i="7"/>
  <c r="L1195" i="7"/>
  <c r="L1196" i="7"/>
  <c r="L1205" i="7"/>
  <c r="L1206" i="7"/>
  <c r="L1207" i="7"/>
  <c r="L1208" i="7"/>
  <c r="L1209" i="7"/>
  <c r="L1210" i="7"/>
  <c r="L1211" i="7"/>
  <c r="L1212" i="7"/>
  <c r="L1213" i="7"/>
  <c r="L1214" i="7"/>
  <c r="L1215" i="7"/>
  <c r="L1216" i="7"/>
  <c r="L1217" i="7"/>
  <c r="L1218" i="7"/>
  <c r="L1219" i="7"/>
  <c r="L1220" i="7"/>
  <c r="L1221" i="7"/>
  <c r="L1222" i="7"/>
  <c r="L1223" i="7"/>
  <c r="L1224" i="7"/>
  <c r="L1225" i="7"/>
  <c r="L1226" i="7"/>
  <c r="L1227" i="7"/>
  <c r="L1228" i="7"/>
  <c r="L1229" i="7"/>
  <c r="L1230" i="7"/>
  <c r="L1231" i="7"/>
  <c r="L1232" i="7"/>
  <c r="L1233" i="7"/>
  <c r="L1234" i="7"/>
  <c r="L1235" i="7"/>
  <c r="L1236" i="7"/>
  <c r="L1237" i="7"/>
  <c r="L1238" i="7"/>
  <c r="L1239" i="7"/>
  <c r="L1240" i="7"/>
  <c r="L1241" i="7"/>
  <c r="L1242" i="7"/>
  <c r="L1243" i="7"/>
  <c r="L1244" i="7"/>
  <c r="L1245" i="7"/>
  <c r="L1246" i="7"/>
  <c r="L1247" i="7"/>
  <c r="L1248" i="7"/>
  <c r="L1249" i="7"/>
  <c r="L1250" i="7"/>
  <c r="L1251" i="7"/>
  <c r="L1252" i="7"/>
  <c r="L1253" i="7"/>
  <c r="L1254" i="7"/>
  <c r="L1255" i="7"/>
  <c r="L1256" i="7"/>
  <c r="L1257" i="7"/>
  <c r="L1258" i="7"/>
  <c r="L1259" i="7"/>
  <c r="L1260" i="7"/>
  <c r="L1261" i="7"/>
  <c r="L1262" i="7"/>
  <c r="L1265" i="7"/>
  <c r="L1266" i="7"/>
  <c r="L1267" i="7"/>
  <c r="L1268" i="7"/>
  <c r="L1269" i="7"/>
  <c r="L1271" i="7"/>
  <c r="L1272" i="7"/>
  <c r="L1273" i="7"/>
  <c r="L1278" i="7"/>
  <c r="L1279" i="7"/>
  <c r="L1280" i="7"/>
  <c r="L1281" i="7"/>
  <c r="L1282" i="7"/>
  <c r="L1283" i="7"/>
  <c r="L1284" i="7"/>
  <c r="L1286" i="7"/>
  <c r="L1287" i="7"/>
  <c r="L1288" i="7"/>
  <c r="L1289" i="7"/>
  <c r="L1291" i="7"/>
  <c r="L1293" i="7"/>
  <c r="L1294" i="7"/>
  <c r="L1297" i="7"/>
  <c r="L1298" i="7"/>
  <c r="L1299" i="7"/>
  <c r="L1300" i="7"/>
  <c r="L1301" i="7"/>
  <c r="L1302" i="7"/>
  <c r="L1303" i="7"/>
  <c r="L1304" i="7"/>
  <c r="L1305" i="7"/>
  <c r="L1326" i="7"/>
  <c r="L1329" i="7"/>
  <c r="L1331" i="7"/>
  <c r="L1332" i="7"/>
  <c r="L1333" i="7"/>
  <c r="L1334" i="7"/>
  <c r="L1335" i="7"/>
  <c r="L1336" i="7"/>
  <c r="L1338" i="7"/>
  <c r="L1340" i="7"/>
  <c r="L1341" i="7"/>
  <c r="L1342" i="7"/>
  <c r="L1343" i="7"/>
  <c r="L1344" i="7"/>
  <c r="L1345" i="7"/>
  <c r="L1346" i="7"/>
  <c r="L1347" i="7"/>
  <c r="L1348" i="7"/>
  <c r="L1349" i="7"/>
  <c r="L1350" i="7"/>
  <c r="L1388" i="7"/>
  <c r="L1389" i="7"/>
  <c r="L1391" i="7"/>
  <c r="L1396" i="7"/>
  <c r="L1392" i="7"/>
  <c r="C1392" i="7"/>
  <c r="D1392" i="7" s="1"/>
  <c r="C1338" i="7"/>
  <c r="D1338" i="7" s="1"/>
  <c r="C68" i="7"/>
  <c r="D68" i="7" s="1"/>
  <c r="C707" i="7" l="1"/>
  <c r="D707" i="7" s="1"/>
  <c r="C868" i="7"/>
  <c r="D868" i="7" s="1"/>
  <c r="C867" i="7"/>
  <c r="D867" i="7" s="1"/>
  <c r="C866" i="7"/>
  <c r="D866" i="7" s="1"/>
  <c r="C865" i="7"/>
  <c r="D865" i="7" s="1"/>
  <c r="C864" i="7"/>
  <c r="D864" i="7" s="1"/>
  <c r="C863" i="7"/>
  <c r="D863" i="7" s="1"/>
  <c r="C862" i="7"/>
  <c r="D862" i="7" s="1"/>
  <c r="C861" i="7"/>
  <c r="D861" i="7" s="1"/>
  <c r="C860" i="7"/>
  <c r="D860" i="7" s="1"/>
  <c r="C859" i="7"/>
  <c r="D859" i="7" s="1"/>
  <c r="C858" i="7"/>
  <c r="D858" i="7" s="1"/>
  <c r="C857" i="7"/>
  <c r="D857" i="7" s="1"/>
  <c r="C856" i="7"/>
  <c r="D856" i="7" s="1"/>
  <c r="C855" i="7"/>
  <c r="D855" i="7" s="1"/>
  <c r="C854" i="7"/>
  <c r="D854" i="7" s="1"/>
  <c r="C853" i="7"/>
  <c r="D853" i="7" s="1"/>
  <c r="C852" i="7"/>
  <c r="D852" i="7" s="1"/>
  <c r="C851" i="7"/>
  <c r="D851" i="7" s="1"/>
  <c r="C850" i="7"/>
  <c r="D850" i="7" s="1"/>
  <c r="C849" i="7"/>
  <c r="D849" i="7" s="1"/>
  <c r="C848" i="7"/>
  <c r="D848" i="7" s="1"/>
  <c r="C847" i="7"/>
  <c r="D847" i="7" s="1"/>
  <c r="C846" i="7"/>
  <c r="D846" i="7" s="1"/>
  <c r="C845" i="7"/>
  <c r="D845" i="7" s="1"/>
  <c r="C844" i="7"/>
  <c r="D844" i="7" s="1"/>
  <c r="C843" i="7"/>
  <c r="D843" i="7" s="1"/>
  <c r="C842" i="7"/>
  <c r="D842" i="7" s="1"/>
  <c r="C841" i="7"/>
  <c r="D841" i="7" s="1"/>
  <c r="C840" i="7"/>
  <c r="D840" i="7" s="1"/>
  <c r="C839" i="7"/>
  <c r="D839" i="7" s="1"/>
  <c r="C838" i="7"/>
  <c r="D838" i="7" s="1"/>
  <c r="C835" i="7"/>
  <c r="D835" i="7" s="1"/>
  <c r="C833" i="7"/>
  <c r="D833" i="7" s="1"/>
  <c r="F6" i="23" l="1"/>
  <c r="J6" i="23" s="1"/>
  <c r="Q6" i="23" s="1"/>
  <c r="C616" i="7"/>
  <c r="D616" i="7" s="1"/>
  <c r="C612" i="7"/>
  <c r="D612" i="7" s="1"/>
  <c r="C642" i="7"/>
  <c r="D642" i="7" s="1"/>
  <c r="C1335" i="7"/>
  <c r="D1335" i="7" s="1"/>
  <c r="C532" i="7"/>
  <c r="D532" i="7" s="1"/>
  <c r="C502" i="7"/>
  <c r="D502" i="7" s="1"/>
  <c r="C503" i="7"/>
  <c r="D503" i="7" s="1"/>
  <c r="C302" i="7"/>
  <c r="D302" i="7" s="1"/>
  <c r="D1795" i="2"/>
  <c r="C229" i="7"/>
  <c r="D229" i="7" s="1"/>
  <c r="C228" i="7"/>
  <c r="D228" i="7" s="1"/>
  <c r="C1326" i="7" l="1"/>
  <c r="D1326" i="7" s="1"/>
  <c r="C1263" i="7"/>
  <c r="D1263" i="7" s="1"/>
  <c r="F7" i="23" l="1"/>
  <c r="J7" i="23" s="1"/>
  <c r="Q7" i="23" s="1"/>
  <c r="C1386" i="7"/>
  <c r="D1386" i="7" s="1"/>
  <c r="C1351" i="7"/>
  <c r="D1351" i="7" s="1"/>
  <c r="L7" i="7"/>
  <c r="D2293" i="2"/>
  <c r="D2294" i="2"/>
  <c r="D2295" i="2"/>
  <c r="D2296" i="2"/>
  <c r="D2297" i="2"/>
  <c r="D2298" i="2"/>
  <c r="D2299" i="2"/>
  <c r="D2300" i="2"/>
  <c r="D2301" i="2"/>
  <c r="D2302" i="2"/>
  <c r="D2303" i="2"/>
  <c r="D2304" i="2"/>
  <c r="D2305" i="2"/>
  <c r="D2306" i="2"/>
  <c r="D2307" i="2"/>
  <c r="D2273" i="2"/>
  <c r="D2274" i="2"/>
  <c r="D2275" i="2"/>
  <c r="D2276" i="2"/>
  <c r="D2277" i="2"/>
  <c r="D2278" i="2"/>
  <c r="D2279" i="2"/>
  <c r="D2280" i="2"/>
  <c r="D2281" i="2"/>
  <c r="D2282" i="2"/>
  <c r="D2283" i="2"/>
  <c r="D2284" i="2"/>
  <c r="D2285" i="2"/>
  <c r="D2286" i="2"/>
  <c r="D2287" i="2"/>
  <c r="D2251" i="2"/>
  <c r="D2252" i="2"/>
  <c r="D2253" i="2"/>
  <c r="D2254" i="2"/>
  <c r="D2255" i="2"/>
  <c r="D2256" i="2"/>
  <c r="D2257" i="2"/>
  <c r="D2258" i="2"/>
  <c r="D2259" i="2"/>
  <c r="D2260" i="2"/>
  <c r="D2261" i="2"/>
  <c r="D2262" i="2"/>
  <c r="D2263" i="2"/>
  <c r="D2264" i="2"/>
  <c r="D2265" i="2"/>
  <c r="D2222" i="2"/>
  <c r="D2223" i="2"/>
  <c r="D2224" i="2"/>
  <c r="D2225" i="2"/>
  <c r="D2226" i="2"/>
  <c r="D2227" i="2"/>
  <c r="D2228" i="2"/>
  <c r="D2229" i="2"/>
  <c r="D2230" i="2"/>
  <c r="D2231" i="2"/>
  <c r="D2232" i="2"/>
  <c r="D2233" i="2"/>
  <c r="D2234" i="2"/>
  <c r="D2235" i="2"/>
  <c r="D2236" i="2"/>
  <c r="D2202" i="2"/>
  <c r="D2203" i="2"/>
  <c r="D2204" i="2"/>
  <c r="D2205" i="2"/>
  <c r="D2206" i="2"/>
  <c r="D2207" i="2"/>
  <c r="D2208" i="2"/>
  <c r="D2209" i="2"/>
  <c r="D2210" i="2"/>
  <c r="D2211" i="2"/>
  <c r="D2212" i="2"/>
  <c r="D2213" i="2"/>
  <c r="D2214" i="2"/>
  <c r="D2215" i="2"/>
  <c r="D2216" i="2"/>
  <c r="D2179" i="2"/>
  <c r="D2180" i="2"/>
  <c r="D2181" i="2"/>
  <c r="D2182" i="2"/>
  <c r="D2183" i="2"/>
  <c r="D2184" i="2"/>
  <c r="D2185" i="2"/>
  <c r="D2186" i="2"/>
  <c r="D2187" i="2"/>
  <c r="D2188" i="2"/>
  <c r="D2189" i="2"/>
  <c r="D2190" i="2"/>
  <c r="D2191" i="2"/>
  <c r="D2192" i="2"/>
  <c r="D2193" i="2"/>
  <c r="D2151" i="2"/>
  <c r="D2152" i="2"/>
  <c r="D2153" i="2"/>
  <c r="D2154" i="2"/>
  <c r="D2155" i="2"/>
  <c r="D2156" i="2"/>
  <c r="D2157" i="2"/>
  <c r="D2158" i="2"/>
  <c r="D2159" i="2"/>
  <c r="D2160" i="2"/>
  <c r="D2161" i="2"/>
  <c r="D2162" i="2"/>
  <c r="D2163" i="2"/>
  <c r="D2164" i="2"/>
  <c r="D2165" i="2"/>
  <c r="D2129" i="2"/>
  <c r="D2130" i="2"/>
  <c r="D2131" i="2"/>
  <c r="D2132" i="2"/>
  <c r="D2133" i="2"/>
  <c r="D2134" i="2"/>
  <c r="D2135" i="2"/>
  <c r="D2136" i="2"/>
  <c r="D2137" i="2"/>
  <c r="D2138" i="2"/>
  <c r="D2139" i="2"/>
  <c r="D2140" i="2"/>
  <c r="D2141" i="2"/>
  <c r="D2142" i="2"/>
  <c r="D2143" i="2"/>
  <c r="D2106" i="2"/>
  <c r="D2107" i="2"/>
  <c r="D2108" i="2"/>
  <c r="D2109" i="2"/>
  <c r="D2110" i="2"/>
  <c r="D2111" i="2"/>
  <c r="D2112" i="2"/>
  <c r="D2113" i="2"/>
  <c r="D2114" i="2"/>
  <c r="D2115" i="2"/>
  <c r="D2116" i="2"/>
  <c r="D2117" i="2"/>
  <c r="D2118" i="2"/>
  <c r="D2119" i="2"/>
  <c r="D2120" i="2"/>
  <c r="D2144" i="2"/>
  <c r="D2145" i="2"/>
  <c r="D2146" i="2"/>
  <c r="D2083" i="2"/>
  <c r="D2084" i="2"/>
  <c r="D2085" i="2"/>
  <c r="D2086" i="2"/>
  <c r="D2087" i="2"/>
  <c r="D2088" i="2"/>
  <c r="D2089" i="2"/>
  <c r="D2090" i="2"/>
  <c r="D2091" i="2"/>
  <c r="D2092" i="2"/>
  <c r="D2093" i="2"/>
  <c r="D2094" i="2"/>
  <c r="D2095" i="2"/>
  <c r="D2096" i="2"/>
  <c r="D2097" i="2"/>
  <c r="D2057" i="2"/>
  <c r="D2058" i="2"/>
  <c r="D2059" i="2"/>
  <c r="D2060" i="2"/>
  <c r="D2061" i="2"/>
  <c r="D2062" i="2"/>
  <c r="D2063" i="2"/>
  <c r="D2064" i="2"/>
  <c r="D2065" i="2"/>
  <c r="D2066" i="2"/>
  <c r="D2067" i="2"/>
  <c r="D2068" i="2"/>
  <c r="D2069" i="2"/>
  <c r="D2070" i="2"/>
  <c r="D2071" i="2"/>
  <c r="D2035" i="2"/>
  <c r="D2036" i="2"/>
  <c r="D2037" i="2"/>
  <c r="D2038" i="2"/>
  <c r="D2039" i="2"/>
  <c r="D2040" i="2"/>
  <c r="D2041" i="2"/>
  <c r="D2042" i="2"/>
  <c r="D2043" i="2"/>
  <c r="D2044" i="2"/>
  <c r="D2045" i="2"/>
  <c r="D2046" i="2"/>
  <c r="D2047" i="2"/>
  <c r="D2048" i="2"/>
  <c r="D2049" i="2"/>
  <c r="D2011" i="2"/>
  <c r="D2012" i="2"/>
  <c r="D2013" i="2"/>
  <c r="D2014" i="2"/>
  <c r="D2015" i="2"/>
  <c r="D2016" i="2"/>
  <c r="D2017" i="2"/>
  <c r="D2018" i="2"/>
  <c r="D2019" i="2"/>
  <c r="D2020" i="2"/>
  <c r="D2021" i="2"/>
  <c r="D2022" i="2"/>
  <c r="D2023" i="2"/>
  <c r="D2024" i="2"/>
  <c r="D2025" i="2"/>
  <c r="D1984" i="2"/>
  <c r="D1985" i="2"/>
  <c r="D1986" i="2"/>
  <c r="D1987" i="2"/>
  <c r="D1988" i="2"/>
  <c r="D1989" i="2"/>
  <c r="D1990" i="2"/>
  <c r="D1991" i="2"/>
  <c r="D1992" i="2"/>
  <c r="D1993" i="2"/>
  <c r="D1994" i="2"/>
  <c r="D1995" i="2"/>
  <c r="D1996" i="2"/>
  <c r="D1997" i="2"/>
  <c r="D1998" i="2"/>
  <c r="C1370" i="7"/>
  <c r="D1370" i="7" s="1"/>
  <c r="L852" i="19" l="1"/>
  <c r="C852" i="19"/>
  <c r="D852" i="19" s="1"/>
  <c r="L851" i="19"/>
  <c r="C851" i="19"/>
  <c r="D851" i="19" s="1"/>
  <c r="L850" i="19"/>
  <c r="C850" i="19"/>
  <c r="D850" i="19" s="1"/>
  <c r="L849" i="19"/>
  <c r="C849" i="19"/>
  <c r="D849" i="19" s="1"/>
  <c r="L848" i="19"/>
  <c r="D848" i="19"/>
  <c r="C848" i="19"/>
  <c r="L847" i="19"/>
  <c r="C847" i="19"/>
  <c r="D847" i="19" s="1"/>
  <c r="L846" i="19"/>
  <c r="C846" i="19"/>
  <c r="D846" i="19" s="1"/>
  <c r="L845" i="19"/>
  <c r="D845" i="19"/>
  <c r="C845" i="19"/>
  <c r="C844" i="19"/>
  <c r="D844" i="19" s="1"/>
  <c r="L843" i="19"/>
  <c r="D843" i="19"/>
  <c r="C843" i="19"/>
  <c r="L842" i="19"/>
  <c r="C842" i="19"/>
  <c r="D842" i="19" s="1"/>
  <c r="L841" i="19"/>
  <c r="C841" i="19"/>
  <c r="D841" i="19" s="1"/>
  <c r="L840" i="19"/>
  <c r="C840" i="19"/>
  <c r="D840" i="19" s="1"/>
  <c r="L839" i="19"/>
  <c r="C839" i="19"/>
  <c r="D839" i="19" s="1"/>
  <c r="L838" i="19"/>
  <c r="D838" i="19"/>
  <c r="C838" i="19"/>
  <c r="L837" i="19"/>
  <c r="D837" i="19"/>
  <c r="C837" i="19"/>
  <c r="L836" i="19"/>
  <c r="C836" i="19"/>
  <c r="D836" i="19" s="1"/>
  <c r="L835" i="19"/>
  <c r="C835" i="19"/>
  <c r="D835" i="19" s="1"/>
  <c r="L834" i="19"/>
  <c r="C834" i="19"/>
  <c r="D834" i="19" s="1"/>
  <c r="L833" i="19"/>
  <c r="D833" i="19"/>
  <c r="C833" i="19"/>
  <c r="C832" i="19"/>
  <c r="D832" i="19" s="1"/>
  <c r="L831" i="19"/>
  <c r="D831" i="19"/>
  <c r="C831" i="19"/>
  <c r="L829" i="19"/>
  <c r="D829" i="19"/>
  <c r="C829" i="19"/>
  <c r="L828" i="19"/>
  <c r="C828" i="19"/>
  <c r="D828" i="19" s="1"/>
  <c r="L827" i="19"/>
  <c r="D827" i="19"/>
  <c r="C827" i="19"/>
  <c r="L826" i="19"/>
  <c r="C826" i="19"/>
  <c r="D826" i="19" s="1"/>
  <c r="L825" i="19"/>
  <c r="D825" i="19"/>
  <c r="C825" i="19"/>
  <c r="L824" i="19"/>
  <c r="C824" i="19"/>
  <c r="D824" i="19" s="1"/>
  <c r="L823" i="19"/>
  <c r="D823" i="19"/>
  <c r="C823" i="19"/>
  <c r="L822" i="19"/>
  <c r="C822" i="19"/>
  <c r="D822" i="19" s="1"/>
  <c r="L821" i="19"/>
  <c r="D821" i="19"/>
  <c r="C821" i="19"/>
  <c r="L820" i="19"/>
  <c r="C820" i="19"/>
  <c r="D820" i="19" s="1"/>
  <c r="L819" i="19"/>
  <c r="D819" i="19"/>
  <c r="C819" i="19"/>
  <c r="L818" i="19"/>
  <c r="C818" i="19"/>
  <c r="D818" i="19" s="1"/>
  <c r="L817" i="19"/>
  <c r="D817" i="19"/>
  <c r="C817" i="19"/>
  <c r="L816" i="19"/>
  <c r="C816" i="19"/>
  <c r="D816" i="19" s="1"/>
  <c r="L815" i="19"/>
  <c r="C815" i="19"/>
  <c r="D815" i="19" s="1"/>
  <c r="L814" i="19"/>
  <c r="C814" i="19"/>
  <c r="D814" i="19" s="1"/>
  <c r="L813" i="19"/>
  <c r="D813" i="19"/>
  <c r="C813" i="19"/>
  <c r="L812" i="19"/>
  <c r="C812" i="19"/>
  <c r="D812" i="19" s="1"/>
  <c r="L811" i="19"/>
  <c r="D811" i="19"/>
  <c r="C811" i="19"/>
  <c r="L810" i="19"/>
  <c r="C810" i="19"/>
  <c r="D810" i="19" s="1"/>
  <c r="L809" i="19"/>
  <c r="D809" i="19"/>
  <c r="C809" i="19"/>
  <c r="L808" i="19"/>
  <c r="C808" i="19"/>
  <c r="D808" i="19" s="1"/>
  <c r="L807" i="19"/>
  <c r="D807" i="19"/>
  <c r="C807" i="19"/>
  <c r="L806" i="19"/>
  <c r="C806" i="19"/>
  <c r="D806" i="19" s="1"/>
  <c r="L805" i="19"/>
  <c r="D805" i="19"/>
  <c r="C805" i="19"/>
  <c r="L804" i="19"/>
  <c r="C804" i="19"/>
  <c r="D804" i="19" s="1"/>
  <c r="L803" i="19"/>
  <c r="D803" i="19"/>
  <c r="C803" i="19"/>
  <c r="L802" i="19"/>
  <c r="C802" i="19"/>
  <c r="D802" i="19" s="1"/>
  <c r="L801" i="19"/>
  <c r="D801" i="19"/>
  <c r="C801" i="19"/>
  <c r="L800" i="19"/>
  <c r="C800" i="19"/>
  <c r="D800" i="19" s="1"/>
  <c r="L799" i="19"/>
  <c r="C799" i="19"/>
  <c r="D799" i="19" s="1"/>
  <c r="L798" i="19"/>
  <c r="C798" i="19"/>
  <c r="D798" i="19" s="1"/>
  <c r="L797" i="19"/>
  <c r="D797" i="19"/>
  <c r="C797" i="19"/>
  <c r="L796" i="19"/>
  <c r="D796" i="19"/>
  <c r="C796" i="19"/>
  <c r="L795" i="19"/>
  <c r="D795" i="19"/>
  <c r="C795" i="19"/>
  <c r="L794" i="19"/>
  <c r="C794" i="19"/>
  <c r="D794" i="19" s="1"/>
  <c r="L793" i="19"/>
  <c r="C793" i="19"/>
  <c r="D793" i="19" s="1"/>
  <c r="L792" i="19"/>
  <c r="C792" i="19"/>
  <c r="D792" i="19" s="1"/>
  <c r="L791" i="19"/>
  <c r="D791" i="19"/>
  <c r="C791" i="19"/>
  <c r="L790" i="19"/>
  <c r="C790" i="19"/>
  <c r="D790" i="19" s="1"/>
  <c r="L789" i="19"/>
  <c r="D789" i="19"/>
  <c r="C789" i="19"/>
  <c r="L788" i="19"/>
  <c r="C788" i="19"/>
  <c r="D788" i="19" s="1"/>
  <c r="L787" i="19"/>
  <c r="D787" i="19"/>
  <c r="C787" i="19"/>
  <c r="L786" i="19"/>
  <c r="C786" i="19"/>
  <c r="D786" i="19" s="1"/>
  <c r="L785" i="19"/>
  <c r="D785" i="19"/>
  <c r="C785" i="19"/>
  <c r="L784" i="19"/>
  <c r="C784" i="19"/>
  <c r="D784" i="19" s="1"/>
  <c r="L783" i="19"/>
  <c r="C783" i="19"/>
  <c r="D783" i="19" s="1"/>
  <c r="L782" i="19"/>
  <c r="C782" i="19"/>
  <c r="D782" i="19" s="1"/>
  <c r="L781" i="19"/>
  <c r="D781" i="19"/>
  <c r="C781" i="19"/>
  <c r="L780" i="19"/>
  <c r="D780" i="19"/>
  <c r="C780" i="19"/>
  <c r="L779" i="19"/>
  <c r="D779" i="19"/>
  <c r="C779" i="19"/>
  <c r="L778" i="19"/>
  <c r="C778" i="19"/>
  <c r="D778" i="19" s="1"/>
  <c r="L777" i="19"/>
  <c r="C777" i="19"/>
  <c r="D777" i="19" s="1"/>
  <c r="L776" i="19"/>
  <c r="C776" i="19"/>
  <c r="D776" i="19" s="1"/>
  <c r="L775" i="19"/>
  <c r="D775" i="19"/>
  <c r="C775" i="19"/>
  <c r="L774" i="19"/>
  <c r="C774" i="19"/>
  <c r="D774" i="19" s="1"/>
  <c r="L773" i="19"/>
  <c r="C773" i="19"/>
  <c r="D773" i="19" s="1"/>
  <c r="L772" i="19"/>
  <c r="C772" i="19"/>
  <c r="D772" i="19" s="1"/>
  <c r="L771" i="19"/>
  <c r="D771" i="19"/>
  <c r="C771" i="19"/>
  <c r="L770" i="19"/>
  <c r="C770" i="19"/>
  <c r="D770" i="19" s="1"/>
  <c r="L769" i="19"/>
  <c r="D769" i="19"/>
  <c r="C769" i="19"/>
  <c r="L768" i="19"/>
  <c r="C768" i="19"/>
  <c r="D768" i="19" s="1"/>
  <c r="L767" i="19"/>
  <c r="D767" i="19"/>
  <c r="C767" i="19"/>
  <c r="L766" i="19"/>
  <c r="D766" i="19"/>
  <c r="C766" i="19"/>
  <c r="L765" i="19"/>
  <c r="D765" i="19"/>
  <c r="C765" i="19"/>
  <c r="L764" i="19"/>
  <c r="C764" i="19"/>
  <c r="D764" i="19" s="1"/>
  <c r="L763" i="19"/>
  <c r="C763" i="19"/>
  <c r="D763" i="19" s="1"/>
  <c r="L762" i="19"/>
  <c r="C762" i="19"/>
  <c r="D762" i="19" s="1"/>
  <c r="L761" i="19"/>
  <c r="D761" i="19"/>
  <c r="C761" i="19"/>
  <c r="L760" i="19"/>
  <c r="D760" i="19"/>
  <c r="C760" i="19"/>
  <c r="L759" i="19"/>
  <c r="D759" i="19"/>
  <c r="C759" i="19"/>
  <c r="L758" i="19"/>
  <c r="C758" i="19"/>
  <c r="D758" i="19" s="1"/>
  <c r="L757" i="19"/>
  <c r="D757" i="19"/>
  <c r="C757" i="19"/>
  <c r="L756" i="19"/>
  <c r="C756" i="19"/>
  <c r="D756" i="19" s="1"/>
  <c r="L755" i="19"/>
  <c r="D755" i="19"/>
  <c r="C755" i="19"/>
  <c r="L754" i="19"/>
  <c r="C754" i="19"/>
  <c r="D754" i="19" s="1"/>
  <c r="L753" i="19"/>
  <c r="C753" i="19"/>
  <c r="D753" i="19" s="1"/>
  <c r="L752" i="19"/>
  <c r="C752" i="19"/>
  <c r="D752" i="19" s="1"/>
  <c r="L751" i="19"/>
  <c r="D751" i="19"/>
  <c r="C751" i="19"/>
  <c r="L750" i="19"/>
  <c r="D750" i="19"/>
  <c r="C750" i="19"/>
  <c r="L749" i="19"/>
  <c r="D749" i="19"/>
  <c r="C749" i="19"/>
  <c r="L748" i="19"/>
  <c r="L747" i="19"/>
  <c r="D747" i="19"/>
  <c r="C747" i="19"/>
  <c r="L746" i="19"/>
  <c r="D746" i="19"/>
  <c r="C746" i="19"/>
  <c r="L745" i="19"/>
  <c r="D745" i="19"/>
  <c r="C745" i="19"/>
  <c r="L744" i="19"/>
  <c r="C744" i="19"/>
  <c r="D744" i="19" s="1"/>
  <c r="L743" i="19"/>
  <c r="C743" i="19"/>
  <c r="D743" i="19" s="1"/>
  <c r="L742" i="19"/>
  <c r="C742" i="19"/>
  <c r="D742" i="19" s="1"/>
  <c r="L741" i="19"/>
  <c r="D741" i="19"/>
  <c r="C741" i="19"/>
  <c r="L740" i="19"/>
  <c r="L739" i="19"/>
  <c r="C739" i="19"/>
  <c r="D739" i="19" s="1"/>
  <c r="L738" i="19"/>
  <c r="C738" i="19"/>
  <c r="D738" i="19" s="1"/>
  <c r="L737" i="19"/>
  <c r="D737" i="19"/>
  <c r="C737" i="19"/>
  <c r="L736" i="19"/>
  <c r="D736" i="19"/>
  <c r="C736" i="19"/>
  <c r="L735" i="19"/>
  <c r="D735" i="19"/>
  <c r="C735" i="19"/>
  <c r="L734" i="19"/>
  <c r="D734" i="19"/>
  <c r="C734" i="19"/>
  <c r="L733" i="19"/>
  <c r="D733" i="19"/>
  <c r="C733" i="19"/>
  <c r="L732" i="19"/>
  <c r="C732" i="19"/>
  <c r="D732" i="19" s="1"/>
  <c r="L731" i="19"/>
  <c r="C731" i="19"/>
  <c r="D731" i="19" s="1"/>
  <c r="L730" i="19"/>
  <c r="C730" i="19"/>
  <c r="D730" i="19" s="1"/>
  <c r="L729" i="19"/>
  <c r="C729" i="19"/>
  <c r="D729" i="19" s="1"/>
  <c r="L728" i="19"/>
  <c r="C728" i="19"/>
  <c r="D728" i="19" s="1"/>
  <c r="L727" i="19"/>
  <c r="D727" i="19"/>
  <c r="C727" i="19"/>
  <c r="L726" i="19"/>
  <c r="D726" i="19"/>
  <c r="C726" i="19"/>
  <c r="L725" i="19"/>
  <c r="D725" i="19"/>
  <c r="C725" i="19"/>
  <c r="L724" i="19"/>
  <c r="C724" i="19"/>
  <c r="D724" i="19" s="1"/>
  <c r="L723" i="19"/>
  <c r="C723" i="19"/>
  <c r="D723" i="19" s="1"/>
  <c r="L722" i="19"/>
  <c r="C722" i="19"/>
  <c r="D722" i="19" s="1"/>
  <c r="L721" i="19"/>
  <c r="D721" i="19"/>
  <c r="C721" i="19"/>
  <c r="L720" i="19"/>
  <c r="D720" i="19"/>
  <c r="C720" i="19"/>
  <c r="L719" i="19"/>
  <c r="D719" i="19"/>
  <c r="C719" i="19"/>
  <c r="L718" i="19"/>
  <c r="D718" i="19"/>
  <c r="C718" i="19"/>
  <c r="L717" i="19"/>
  <c r="D717" i="19"/>
  <c r="C717" i="19"/>
  <c r="L716" i="19"/>
  <c r="C716" i="19"/>
  <c r="D716" i="19" s="1"/>
  <c r="L715" i="19"/>
  <c r="C715" i="19"/>
  <c r="D715" i="19" s="1"/>
  <c r="L714" i="19"/>
  <c r="C714" i="19"/>
  <c r="D714" i="19" s="1"/>
  <c r="L713" i="19"/>
  <c r="C713" i="19"/>
  <c r="D713" i="19" s="1"/>
  <c r="L712" i="19"/>
  <c r="C712" i="19"/>
  <c r="D712" i="19" s="1"/>
  <c r="L710" i="19"/>
  <c r="L709" i="19"/>
  <c r="L708" i="19"/>
  <c r="L707" i="19"/>
  <c r="L706" i="19"/>
  <c r="L705" i="19"/>
  <c r="L704" i="19"/>
  <c r="L703" i="19"/>
  <c r="L702" i="19"/>
  <c r="L701" i="19"/>
  <c r="L700" i="19"/>
  <c r="L699" i="19"/>
  <c r="L698" i="19"/>
  <c r="L697" i="19"/>
  <c r="L696" i="19"/>
  <c r="L695" i="19"/>
  <c r="L694" i="19"/>
  <c r="L693" i="19"/>
  <c r="L692" i="19"/>
  <c r="L691" i="19"/>
  <c r="L690" i="19"/>
  <c r="L689" i="19"/>
  <c r="L688" i="19"/>
  <c r="L685" i="19"/>
  <c r="L684" i="19"/>
  <c r="L683" i="19"/>
  <c r="L682" i="19"/>
  <c r="L681" i="19"/>
  <c r="L680" i="19"/>
  <c r="L679" i="19"/>
  <c r="L678" i="19"/>
  <c r="L677" i="19"/>
  <c r="L676" i="19"/>
  <c r="L675" i="19"/>
  <c r="L674" i="19"/>
  <c r="L673" i="19"/>
  <c r="L672" i="19"/>
  <c r="L671" i="19"/>
  <c r="L670" i="19"/>
  <c r="L669" i="19"/>
  <c r="L668" i="19"/>
  <c r="L667" i="19"/>
  <c r="L666" i="19"/>
  <c r="D666" i="19"/>
  <c r="C666" i="19"/>
  <c r="L665" i="19"/>
  <c r="C665" i="19"/>
  <c r="D665" i="19" s="1"/>
  <c r="L664" i="19"/>
  <c r="C664" i="19"/>
  <c r="D664" i="19" s="1"/>
  <c r="L663" i="19"/>
  <c r="C663" i="19"/>
  <c r="D663" i="19" s="1"/>
  <c r="L662" i="19"/>
  <c r="D662" i="19"/>
  <c r="C662" i="19"/>
  <c r="L661" i="19"/>
  <c r="D661" i="19"/>
  <c r="C661" i="19"/>
  <c r="L660" i="19"/>
  <c r="D660" i="19"/>
  <c r="C660" i="19"/>
  <c r="L659" i="19"/>
  <c r="D659" i="19"/>
  <c r="C659" i="19"/>
  <c r="L658" i="19"/>
  <c r="D658" i="19"/>
  <c r="C658" i="19"/>
  <c r="L657" i="19"/>
  <c r="C657" i="19"/>
  <c r="D657" i="19" s="1"/>
  <c r="L656" i="19"/>
  <c r="C656" i="19"/>
  <c r="D656" i="19" s="1"/>
  <c r="L655" i="19"/>
  <c r="C655" i="19"/>
  <c r="D655" i="19" s="1"/>
  <c r="L654" i="19"/>
  <c r="C654" i="19"/>
  <c r="D654" i="19" s="1"/>
  <c r="L653" i="19"/>
  <c r="C653" i="19"/>
  <c r="D653" i="19" s="1"/>
  <c r="L652" i="19"/>
  <c r="D652" i="19"/>
  <c r="C652" i="19"/>
  <c r="L651" i="19"/>
  <c r="D651" i="19"/>
  <c r="C651" i="19"/>
  <c r="L650" i="19"/>
  <c r="D650" i="19"/>
  <c r="C650" i="19"/>
  <c r="L649" i="19"/>
  <c r="C649" i="19"/>
  <c r="D649" i="19" s="1"/>
  <c r="L648" i="19"/>
  <c r="C648" i="19"/>
  <c r="D648" i="19" s="1"/>
  <c r="L647" i="19"/>
  <c r="C647" i="19"/>
  <c r="D647" i="19" s="1"/>
  <c r="L646" i="19"/>
  <c r="D646" i="19"/>
  <c r="C646" i="19"/>
  <c r="L645" i="19"/>
  <c r="D645" i="19"/>
  <c r="C645" i="19"/>
  <c r="L644" i="19"/>
  <c r="D644" i="19"/>
  <c r="C644" i="19"/>
  <c r="L643" i="19"/>
  <c r="D643" i="19"/>
  <c r="C643" i="19"/>
  <c r="L642" i="19"/>
  <c r="D642" i="19"/>
  <c r="C642" i="19"/>
  <c r="L641" i="19"/>
  <c r="C641" i="19"/>
  <c r="D641" i="19" s="1"/>
  <c r="L640" i="19"/>
  <c r="C640" i="19"/>
  <c r="D640" i="19" s="1"/>
  <c r="L639" i="19"/>
  <c r="C639" i="19"/>
  <c r="D639" i="19" s="1"/>
  <c r="L638" i="19"/>
  <c r="C638" i="19"/>
  <c r="D638" i="19" s="1"/>
  <c r="L637" i="19"/>
  <c r="C637" i="19"/>
  <c r="D637" i="19" s="1"/>
  <c r="L636" i="19"/>
  <c r="D636" i="19"/>
  <c r="C636" i="19"/>
  <c r="L635" i="19"/>
  <c r="D635" i="19"/>
  <c r="C635" i="19"/>
  <c r="L634" i="19"/>
  <c r="D634" i="19"/>
  <c r="C634" i="19"/>
  <c r="L633" i="19"/>
  <c r="C633" i="19"/>
  <c r="D633" i="19" s="1"/>
  <c r="L632" i="19"/>
  <c r="C632" i="19"/>
  <c r="D632" i="19" s="1"/>
  <c r="L631" i="19"/>
  <c r="C631" i="19"/>
  <c r="D631" i="19" s="1"/>
  <c r="L630" i="19"/>
  <c r="D630" i="19"/>
  <c r="C630" i="19"/>
  <c r="L629" i="19"/>
  <c r="D629" i="19"/>
  <c r="C629" i="19"/>
  <c r="L628" i="19"/>
  <c r="D628" i="19"/>
  <c r="C628" i="19"/>
  <c r="L627" i="19"/>
  <c r="D627" i="19"/>
  <c r="C627" i="19"/>
  <c r="L626" i="19"/>
  <c r="D626" i="19"/>
  <c r="C626" i="19"/>
  <c r="L625" i="19"/>
  <c r="C625" i="19"/>
  <c r="D625" i="19" s="1"/>
  <c r="L624" i="19"/>
  <c r="C624" i="19"/>
  <c r="D624" i="19" s="1"/>
  <c r="L623" i="19"/>
  <c r="C623" i="19"/>
  <c r="D623" i="19" s="1"/>
  <c r="L622" i="19"/>
  <c r="C622" i="19"/>
  <c r="D622" i="19" s="1"/>
  <c r="L621" i="19"/>
  <c r="C621" i="19"/>
  <c r="D621" i="19" s="1"/>
  <c r="L620" i="19"/>
  <c r="D620" i="19"/>
  <c r="C620" i="19"/>
  <c r="D619" i="19"/>
  <c r="C619" i="19"/>
  <c r="L618" i="19"/>
  <c r="C618" i="19"/>
  <c r="D618" i="19" s="1"/>
  <c r="L617" i="19"/>
  <c r="C617" i="19"/>
  <c r="D617" i="19" s="1"/>
  <c r="L616" i="19"/>
  <c r="C616" i="19"/>
  <c r="D616" i="19" s="1"/>
  <c r="L615" i="19"/>
  <c r="D615" i="19"/>
  <c r="C615" i="19"/>
  <c r="L614" i="19"/>
  <c r="C614" i="19"/>
  <c r="D614" i="19" s="1"/>
  <c r="L613" i="19"/>
  <c r="D613" i="19"/>
  <c r="C613" i="19"/>
  <c r="L612" i="19"/>
  <c r="D612" i="19"/>
  <c r="C612" i="19"/>
  <c r="L611" i="19"/>
  <c r="D611" i="19"/>
  <c r="C611" i="19"/>
  <c r="L610" i="19"/>
  <c r="C610" i="19"/>
  <c r="D610" i="19" s="1"/>
  <c r="L609" i="19"/>
  <c r="C609" i="19"/>
  <c r="D609" i="19" s="1"/>
  <c r="L608" i="19"/>
  <c r="C608" i="19"/>
  <c r="D608" i="19" s="1"/>
  <c r="L607" i="19"/>
  <c r="D607" i="19"/>
  <c r="C607" i="19"/>
  <c r="L606" i="19"/>
  <c r="D606" i="19"/>
  <c r="C606" i="19"/>
  <c r="L605" i="19"/>
  <c r="D605" i="19"/>
  <c r="C605" i="19"/>
  <c r="L604" i="19"/>
  <c r="D604" i="19"/>
  <c r="C604" i="19"/>
  <c r="L603" i="19"/>
  <c r="D603" i="19"/>
  <c r="C603" i="19"/>
  <c r="C602" i="19"/>
  <c r="D602" i="19" s="1"/>
  <c r="L600" i="19"/>
  <c r="C600" i="19"/>
  <c r="D600" i="19" s="1"/>
  <c r="L599" i="19"/>
  <c r="D599" i="19"/>
  <c r="C599" i="19"/>
  <c r="L598" i="19"/>
  <c r="C598" i="19"/>
  <c r="D598" i="19" s="1"/>
  <c r="L597" i="19"/>
  <c r="C597" i="19"/>
  <c r="D597" i="19" s="1"/>
  <c r="L596" i="19"/>
  <c r="C596" i="19"/>
  <c r="D596" i="19" s="1"/>
  <c r="L595" i="19"/>
  <c r="D595" i="19"/>
  <c r="C595" i="19"/>
  <c r="L594" i="19"/>
  <c r="C594" i="19"/>
  <c r="D594" i="19" s="1"/>
  <c r="L593" i="19"/>
  <c r="C593" i="19"/>
  <c r="D593" i="19" s="1"/>
  <c r="L592" i="19"/>
  <c r="C592" i="19"/>
  <c r="D592" i="19" s="1"/>
  <c r="L591" i="19"/>
  <c r="D591" i="19"/>
  <c r="C591" i="19"/>
  <c r="L590" i="19"/>
  <c r="D590" i="19"/>
  <c r="C590" i="19"/>
  <c r="L589" i="19"/>
  <c r="D589" i="19"/>
  <c r="C589" i="19"/>
  <c r="L588" i="19"/>
  <c r="D588" i="19"/>
  <c r="C588" i="19"/>
  <c r="L587" i="19"/>
  <c r="D587" i="19"/>
  <c r="C587" i="19"/>
  <c r="L586" i="19"/>
  <c r="C586" i="19"/>
  <c r="D586" i="19" s="1"/>
  <c r="L585" i="19"/>
  <c r="C585" i="19"/>
  <c r="D585" i="19" s="1"/>
  <c r="D584" i="19"/>
  <c r="C584" i="19"/>
  <c r="L583" i="19"/>
  <c r="D583" i="19"/>
  <c r="C583" i="19"/>
  <c r="L582" i="19"/>
  <c r="D582" i="19"/>
  <c r="C582" i="19"/>
  <c r="L581" i="19"/>
  <c r="D581" i="19"/>
  <c r="C581" i="19"/>
  <c r="L580" i="19"/>
  <c r="D580" i="19"/>
  <c r="C580" i="19"/>
  <c r="L579" i="19"/>
  <c r="C579" i="19"/>
  <c r="D579" i="19" s="1"/>
  <c r="L578" i="19"/>
  <c r="C578" i="19"/>
  <c r="D578" i="19" s="1"/>
  <c r="L577" i="19"/>
  <c r="C577" i="19"/>
  <c r="D577" i="19" s="1"/>
  <c r="L576" i="19"/>
  <c r="C576" i="19"/>
  <c r="D576" i="19" s="1"/>
  <c r="L575" i="19"/>
  <c r="C575" i="19"/>
  <c r="D575" i="19" s="1"/>
  <c r="L574" i="19"/>
  <c r="C574" i="19"/>
  <c r="D574" i="19" s="1"/>
  <c r="L573" i="19"/>
  <c r="D573" i="19"/>
  <c r="C573" i="19"/>
  <c r="L572" i="19"/>
  <c r="D572" i="19"/>
  <c r="C572" i="19"/>
  <c r="L571" i="19"/>
  <c r="C571" i="19"/>
  <c r="D571" i="19" s="1"/>
  <c r="C570" i="19"/>
  <c r="D570" i="19" s="1"/>
  <c r="L569" i="19"/>
  <c r="C569" i="19"/>
  <c r="D569" i="19" s="1"/>
  <c r="L568" i="19"/>
  <c r="C568" i="19"/>
  <c r="D568" i="19" s="1"/>
  <c r="L567" i="19"/>
  <c r="C567" i="19"/>
  <c r="D567" i="19" s="1"/>
  <c r="L566" i="19"/>
  <c r="D566" i="19"/>
  <c r="C566" i="19"/>
  <c r="L565" i="19"/>
  <c r="D565" i="19"/>
  <c r="C565" i="19"/>
  <c r="L564" i="19"/>
  <c r="C564" i="19"/>
  <c r="D564" i="19" s="1"/>
  <c r="L563" i="19"/>
  <c r="C563" i="19"/>
  <c r="D563" i="19" s="1"/>
  <c r="L562" i="19"/>
  <c r="C562" i="19"/>
  <c r="D562" i="19" s="1"/>
  <c r="L561" i="19"/>
  <c r="C561" i="19"/>
  <c r="D561" i="19" s="1"/>
  <c r="L560" i="19"/>
  <c r="C560" i="19"/>
  <c r="D560" i="19" s="1"/>
  <c r="L559" i="19"/>
  <c r="C559" i="19"/>
  <c r="D559" i="19" s="1"/>
  <c r="L558" i="19"/>
  <c r="C558" i="19"/>
  <c r="D558" i="19" s="1"/>
  <c r="L557" i="19"/>
  <c r="D557" i="19"/>
  <c r="C557" i="19"/>
  <c r="L556" i="19"/>
  <c r="D556" i="19"/>
  <c r="C556" i="19"/>
  <c r="L555" i="19"/>
  <c r="D555" i="19"/>
  <c r="C555" i="19"/>
  <c r="L554" i="19"/>
  <c r="D554" i="19"/>
  <c r="C554" i="19"/>
  <c r="L553" i="19"/>
  <c r="D553" i="19"/>
  <c r="C553" i="19"/>
  <c r="L550" i="19"/>
  <c r="L549" i="19"/>
  <c r="L548" i="19"/>
  <c r="L547" i="19"/>
  <c r="L546" i="19"/>
  <c r="L545" i="19"/>
  <c r="L542" i="19"/>
  <c r="D542" i="19"/>
  <c r="C542" i="19"/>
  <c r="L541" i="19"/>
  <c r="D541" i="19"/>
  <c r="C541" i="19"/>
  <c r="L540" i="19"/>
  <c r="C540" i="19"/>
  <c r="D540" i="19" s="1"/>
  <c r="L539" i="19"/>
  <c r="C539" i="19"/>
  <c r="D539" i="19" s="1"/>
  <c r="L538" i="19"/>
  <c r="C538" i="19"/>
  <c r="D538" i="19" s="1"/>
  <c r="L537" i="19"/>
  <c r="C537" i="19"/>
  <c r="D537" i="19" s="1"/>
  <c r="L536" i="19"/>
  <c r="C536" i="19"/>
  <c r="D536" i="19" s="1"/>
  <c r="L535" i="19"/>
  <c r="C535" i="19"/>
  <c r="D535" i="19" s="1"/>
  <c r="L534" i="19"/>
  <c r="D534" i="19"/>
  <c r="C534" i="19"/>
  <c r="L533" i="19"/>
  <c r="D533" i="19"/>
  <c r="C533" i="19"/>
  <c r="L532" i="19"/>
  <c r="C532" i="19"/>
  <c r="D532" i="19" s="1"/>
  <c r="L531" i="19"/>
  <c r="C531" i="19"/>
  <c r="D531" i="19" s="1"/>
  <c r="L530" i="19"/>
  <c r="C530" i="19"/>
  <c r="D530" i="19" s="1"/>
  <c r="L529" i="19"/>
  <c r="D529" i="19"/>
  <c r="C529" i="19"/>
  <c r="L528" i="19"/>
  <c r="D528" i="19"/>
  <c r="C528" i="19"/>
  <c r="L527" i="19"/>
  <c r="D527" i="19"/>
  <c r="C527" i="19"/>
  <c r="L526" i="19"/>
  <c r="D526" i="19"/>
  <c r="C526" i="19"/>
  <c r="L525" i="19"/>
  <c r="D525" i="19"/>
  <c r="C525" i="19"/>
  <c r="L524" i="19"/>
  <c r="C524" i="19"/>
  <c r="D524" i="19" s="1"/>
  <c r="L523" i="19"/>
  <c r="C523" i="19"/>
  <c r="D523" i="19" s="1"/>
  <c r="L522" i="19"/>
  <c r="C522" i="19"/>
  <c r="D522" i="19" s="1"/>
  <c r="L521" i="19"/>
  <c r="C521" i="19"/>
  <c r="D521" i="19" s="1"/>
  <c r="L520" i="19"/>
  <c r="C520" i="19"/>
  <c r="D520" i="19" s="1"/>
  <c r="L519" i="19"/>
  <c r="C519" i="19"/>
  <c r="D519" i="19" s="1"/>
  <c r="D518" i="19"/>
  <c r="C518" i="19"/>
  <c r="L517" i="19"/>
  <c r="C517" i="19"/>
  <c r="D517" i="19" s="1"/>
  <c r="L516" i="19"/>
  <c r="C516" i="19"/>
  <c r="D516" i="19" s="1"/>
  <c r="L515" i="19"/>
  <c r="C515" i="19"/>
  <c r="D515" i="19" s="1"/>
  <c r="L514" i="19"/>
  <c r="C514" i="19"/>
  <c r="D514" i="19" s="1"/>
  <c r="L512" i="19"/>
  <c r="C512" i="19"/>
  <c r="D512" i="19" s="1"/>
  <c r="L511" i="19"/>
  <c r="D511" i="19"/>
  <c r="C511" i="19"/>
  <c r="L510" i="19"/>
  <c r="D510" i="19"/>
  <c r="C510" i="19"/>
  <c r="L509" i="19"/>
  <c r="D509" i="19"/>
  <c r="C509" i="19"/>
  <c r="L508" i="19"/>
  <c r="D508" i="19"/>
  <c r="C508" i="19"/>
  <c r="L507" i="19"/>
  <c r="D507" i="19"/>
  <c r="C507" i="19"/>
  <c r="L506" i="19"/>
  <c r="C506" i="19"/>
  <c r="D506" i="19" s="1"/>
  <c r="L505" i="19"/>
  <c r="C505" i="19"/>
  <c r="D505" i="19" s="1"/>
  <c r="L504" i="19"/>
  <c r="C504" i="19"/>
  <c r="D504" i="19" s="1"/>
  <c r="L503" i="19"/>
  <c r="D503" i="19"/>
  <c r="C503" i="19"/>
  <c r="L502" i="19"/>
  <c r="C502" i="19"/>
  <c r="D502" i="19" s="1"/>
  <c r="L501" i="19"/>
  <c r="D501" i="19"/>
  <c r="C501" i="19"/>
  <c r="L500" i="19"/>
  <c r="D500" i="19"/>
  <c r="C500" i="19"/>
  <c r="L499" i="19"/>
  <c r="D499" i="19"/>
  <c r="C499" i="19"/>
  <c r="L498" i="19"/>
  <c r="L497" i="19"/>
  <c r="D497" i="19"/>
  <c r="C497" i="19"/>
  <c r="L496" i="19"/>
  <c r="D496" i="19"/>
  <c r="C496" i="19"/>
  <c r="L495" i="19"/>
  <c r="D495" i="19"/>
  <c r="C495" i="19"/>
  <c r="L494" i="19"/>
  <c r="C494" i="19"/>
  <c r="D494" i="19" s="1"/>
  <c r="L493" i="19"/>
  <c r="C493" i="19"/>
  <c r="D493" i="19" s="1"/>
  <c r="L492" i="19"/>
  <c r="C492" i="19"/>
  <c r="D492" i="19" s="1"/>
  <c r="L491" i="19"/>
  <c r="D491" i="19"/>
  <c r="C491" i="19"/>
  <c r="L490" i="19"/>
  <c r="D490" i="19"/>
  <c r="C490" i="19"/>
  <c r="L489" i="19"/>
  <c r="D489" i="19"/>
  <c r="C489" i="19"/>
  <c r="L488" i="19"/>
  <c r="D488" i="19"/>
  <c r="C488" i="19"/>
  <c r="L487" i="19"/>
  <c r="D487" i="19"/>
  <c r="C487" i="19"/>
  <c r="L486" i="19"/>
  <c r="C486" i="19"/>
  <c r="D486" i="19" s="1"/>
  <c r="L485" i="19"/>
  <c r="C485" i="19"/>
  <c r="D485" i="19" s="1"/>
  <c r="L484" i="19"/>
  <c r="C484" i="19"/>
  <c r="D484" i="19" s="1"/>
  <c r="L483" i="19"/>
  <c r="D483" i="19"/>
  <c r="C483" i="19"/>
  <c r="L482" i="19"/>
  <c r="C482" i="19"/>
  <c r="D482" i="19" s="1"/>
  <c r="L481" i="19"/>
  <c r="D481" i="19"/>
  <c r="C481" i="19"/>
  <c r="L480" i="19"/>
  <c r="D480" i="19"/>
  <c r="C480" i="19"/>
  <c r="L479" i="19"/>
  <c r="D479" i="19"/>
  <c r="C479" i="19"/>
  <c r="L478" i="19"/>
  <c r="C478" i="19"/>
  <c r="D478" i="19" s="1"/>
  <c r="L477" i="19"/>
  <c r="C477" i="19"/>
  <c r="D477" i="19" s="1"/>
  <c r="L476" i="19"/>
  <c r="C476" i="19"/>
  <c r="D476" i="19" s="1"/>
  <c r="L475" i="19"/>
  <c r="D475" i="19"/>
  <c r="C475" i="19"/>
  <c r="L474" i="19"/>
  <c r="D474" i="19"/>
  <c r="C474" i="19"/>
  <c r="L473" i="19"/>
  <c r="D473" i="19"/>
  <c r="C473" i="19"/>
  <c r="L472" i="19"/>
  <c r="D472" i="19"/>
  <c r="C472" i="19"/>
  <c r="L471" i="19"/>
  <c r="D471" i="19"/>
  <c r="C471" i="19"/>
  <c r="L470" i="19"/>
  <c r="C470" i="19"/>
  <c r="D470" i="19" s="1"/>
  <c r="L469" i="19"/>
  <c r="C469" i="19"/>
  <c r="D469" i="19" s="1"/>
  <c r="L468" i="19"/>
  <c r="C468" i="19"/>
  <c r="D468" i="19" s="1"/>
  <c r="L467" i="19"/>
  <c r="D467" i="19"/>
  <c r="C467" i="19"/>
  <c r="L466" i="19"/>
  <c r="C466" i="19"/>
  <c r="D466" i="19" s="1"/>
  <c r="L465" i="19"/>
  <c r="D465" i="19"/>
  <c r="C465" i="19"/>
  <c r="L464" i="19"/>
  <c r="D464" i="19"/>
  <c r="C464" i="19"/>
  <c r="L463" i="19"/>
  <c r="D463" i="19"/>
  <c r="C463" i="19"/>
  <c r="L462" i="19"/>
  <c r="C462" i="19"/>
  <c r="D462" i="19" s="1"/>
  <c r="L461" i="19"/>
  <c r="C461" i="19"/>
  <c r="D461" i="19" s="1"/>
  <c r="L460" i="19"/>
  <c r="C460" i="19"/>
  <c r="D460" i="19" s="1"/>
  <c r="L459" i="19"/>
  <c r="D459" i="19"/>
  <c r="C459" i="19"/>
  <c r="L458" i="19"/>
  <c r="D458" i="19"/>
  <c r="C458" i="19"/>
  <c r="L457" i="19"/>
  <c r="D457" i="19"/>
  <c r="C457" i="19"/>
  <c r="L456" i="19"/>
  <c r="D456" i="19"/>
  <c r="C456" i="19"/>
  <c r="L455" i="19"/>
  <c r="D455" i="19"/>
  <c r="C455" i="19"/>
  <c r="L454" i="19"/>
  <c r="C454" i="19"/>
  <c r="D454" i="19" s="1"/>
  <c r="L453" i="19"/>
  <c r="C453" i="19"/>
  <c r="D453" i="19" s="1"/>
  <c r="L452" i="19"/>
  <c r="C452" i="19"/>
  <c r="D452" i="19" s="1"/>
  <c r="L451" i="19"/>
  <c r="D451" i="19"/>
  <c r="C451" i="19"/>
  <c r="L450" i="19"/>
  <c r="C450" i="19"/>
  <c r="D450" i="19" s="1"/>
  <c r="L449" i="19"/>
  <c r="D449" i="19"/>
  <c r="C449" i="19"/>
  <c r="L448" i="19"/>
  <c r="D448" i="19"/>
  <c r="C448" i="19"/>
  <c r="C447" i="19"/>
  <c r="D447" i="19" s="1"/>
  <c r="L446" i="19"/>
  <c r="C446" i="19"/>
  <c r="D446" i="19" s="1"/>
  <c r="L445" i="19"/>
  <c r="C445" i="19"/>
  <c r="D445" i="19" s="1"/>
  <c r="L444" i="19"/>
  <c r="D444" i="19"/>
  <c r="C444" i="19"/>
  <c r="L443" i="19"/>
  <c r="C443" i="19"/>
  <c r="D443" i="19" s="1"/>
  <c r="L442" i="19"/>
  <c r="D442" i="19"/>
  <c r="C442" i="19"/>
  <c r="L438" i="19"/>
  <c r="D438" i="19"/>
  <c r="C438" i="19"/>
  <c r="L437" i="19"/>
  <c r="D437" i="19"/>
  <c r="C437" i="19"/>
  <c r="L436" i="19"/>
  <c r="C436" i="19"/>
  <c r="D436" i="19" s="1"/>
  <c r="L435" i="19"/>
  <c r="D435" i="19"/>
  <c r="C435" i="19"/>
  <c r="L434" i="19"/>
  <c r="C434" i="19"/>
  <c r="D434" i="19" s="1"/>
  <c r="L433" i="19"/>
  <c r="C433" i="19"/>
  <c r="D433" i="19" s="1"/>
  <c r="L432" i="19"/>
  <c r="C432" i="19"/>
  <c r="D432" i="19" s="1"/>
  <c r="L431" i="19"/>
  <c r="D431" i="19"/>
  <c r="C431" i="19"/>
  <c r="L430" i="19"/>
  <c r="C430" i="19"/>
  <c r="D430" i="19" s="1"/>
  <c r="D427" i="19"/>
  <c r="C427" i="19"/>
  <c r="L426" i="19"/>
  <c r="D426" i="19"/>
  <c r="C426" i="19"/>
  <c r="L425" i="19"/>
  <c r="C425" i="19"/>
  <c r="D425" i="19" s="1"/>
  <c r="L424" i="19"/>
  <c r="C424" i="19"/>
  <c r="D424" i="19" s="1"/>
  <c r="L423" i="19"/>
  <c r="C423" i="19"/>
  <c r="D423" i="19" s="1"/>
  <c r="L422" i="19"/>
  <c r="D422" i="19"/>
  <c r="C422" i="19"/>
  <c r="L421" i="19"/>
  <c r="D421" i="19"/>
  <c r="C421" i="19"/>
  <c r="L420" i="19"/>
  <c r="D420" i="19"/>
  <c r="C420" i="19"/>
  <c r="L419" i="19"/>
  <c r="D419" i="19"/>
  <c r="C419" i="19"/>
  <c r="L418" i="19"/>
  <c r="D418" i="19"/>
  <c r="C418" i="19"/>
  <c r="L417" i="19"/>
  <c r="C417" i="19"/>
  <c r="D417" i="19" s="1"/>
  <c r="L416" i="19"/>
  <c r="C416" i="19"/>
  <c r="D416" i="19" s="1"/>
  <c r="L415" i="19"/>
  <c r="C415" i="19"/>
  <c r="D415" i="19" s="1"/>
  <c r="L414" i="19"/>
  <c r="C414" i="19"/>
  <c r="D414" i="19" s="1"/>
  <c r="L413" i="19"/>
  <c r="C413" i="19"/>
  <c r="D413" i="19" s="1"/>
  <c r="L412" i="19"/>
  <c r="D412" i="19"/>
  <c r="C412" i="19"/>
  <c r="L411" i="19"/>
  <c r="D411" i="19"/>
  <c r="C411" i="19"/>
  <c r="L409" i="19"/>
  <c r="D409" i="19"/>
  <c r="C409" i="19"/>
  <c r="L408" i="19"/>
  <c r="D408" i="19"/>
  <c r="C408" i="19"/>
  <c r="L407" i="19"/>
  <c r="D407" i="19"/>
  <c r="C407" i="19"/>
  <c r="L406" i="19"/>
  <c r="C406" i="19"/>
  <c r="D406" i="19" s="1"/>
  <c r="L405" i="19"/>
  <c r="C405" i="19"/>
  <c r="D405" i="19" s="1"/>
  <c r="L404" i="19"/>
  <c r="C404" i="19"/>
  <c r="D404" i="19" s="1"/>
  <c r="L403" i="19"/>
  <c r="D403" i="19"/>
  <c r="C403" i="19"/>
  <c r="L402" i="19"/>
  <c r="C402" i="19"/>
  <c r="D402" i="19" s="1"/>
  <c r="L401" i="19"/>
  <c r="D401" i="19"/>
  <c r="C401" i="19"/>
  <c r="L400" i="19"/>
  <c r="D400" i="19"/>
  <c r="C400" i="19"/>
  <c r="L399" i="19"/>
  <c r="D399" i="19"/>
  <c r="C399" i="19"/>
  <c r="L398" i="19"/>
  <c r="C398" i="19"/>
  <c r="D398" i="19" s="1"/>
  <c r="L397" i="19"/>
  <c r="C397" i="19"/>
  <c r="D397" i="19" s="1"/>
  <c r="L396" i="19"/>
  <c r="C396" i="19"/>
  <c r="D396" i="19" s="1"/>
  <c r="L395" i="19"/>
  <c r="D395" i="19"/>
  <c r="C395" i="19"/>
  <c r="L394" i="19"/>
  <c r="D394" i="19"/>
  <c r="C394" i="19"/>
  <c r="L393" i="19"/>
  <c r="D393" i="19"/>
  <c r="C393" i="19"/>
  <c r="L392" i="19"/>
  <c r="D392" i="19"/>
  <c r="C392" i="19"/>
  <c r="L391" i="19"/>
  <c r="D391" i="19"/>
  <c r="C391" i="19"/>
  <c r="L390" i="19"/>
  <c r="C390" i="19"/>
  <c r="D390" i="19" s="1"/>
  <c r="L389" i="19"/>
  <c r="C389" i="19"/>
  <c r="D389" i="19" s="1"/>
  <c r="L388" i="19"/>
  <c r="C388" i="19"/>
  <c r="D388" i="19" s="1"/>
  <c r="L387" i="19"/>
  <c r="D387" i="19"/>
  <c r="C387" i="19"/>
  <c r="L386" i="19"/>
  <c r="C386" i="19"/>
  <c r="D386" i="19" s="1"/>
  <c r="L384" i="19"/>
  <c r="D384" i="19"/>
  <c r="C384" i="19"/>
  <c r="L383" i="19"/>
  <c r="D383" i="19"/>
  <c r="C383" i="19"/>
  <c r="L382" i="19"/>
  <c r="D382" i="19"/>
  <c r="C382" i="19"/>
  <c r="L381" i="19"/>
  <c r="C381" i="19"/>
  <c r="D381" i="19" s="1"/>
  <c r="L379" i="19"/>
  <c r="C379" i="19"/>
  <c r="D379" i="19" s="1"/>
  <c r="L378" i="19"/>
  <c r="C378" i="19"/>
  <c r="D378" i="19" s="1"/>
  <c r="L377" i="19"/>
  <c r="D377" i="19"/>
  <c r="C377" i="19"/>
  <c r="L376" i="19"/>
  <c r="D376" i="19"/>
  <c r="C376" i="19"/>
  <c r="L375" i="19"/>
  <c r="D375" i="19"/>
  <c r="C375" i="19"/>
  <c r="L374" i="19"/>
  <c r="D374" i="19"/>
  <c r="C374" i="19"/>
  <c r="L373" i="19"/>
  <c r="D373" i="19"/>
  <c r="C373" i="19"/>
  <c r="C371" i="19"/>
  <c r="D371" i="19" s="1"/>
  <c r="L370" i="19"/>
  <c r="C370" i="19"/>
  <c r="D370" i="19" s="1"/>
  <c r="L369" i="19"/>
  <c r="D369" i="19"/>
  <c r="C369" i="19"/>
  <c r="L368" i="19"/>
  <c r="D368" i="19"/>
  <c r="C368" i="19"/>
  <c r="L367" i="19"/>
  <c r="D367" i="19"/>
  <c r="C367" i="19"/>
  <c r="L366" i="19"/>
  <c r="D366" i="19"/>
  <c r="C366" i="19"/>
  <c r="L365" i="19"/>
  <c r="D365" i="19"/>
  <c r="C365" i="19"/>
  <c r="L364" i="19"/>
  <c r="C364" i="19"/>
  <c r="D364" i="19" s="1"/>
  <c r="L363" i="19"/>
  <c r="C363" i="19"/>
  <c r="D363" i="19" s="1"/>
  <c r="L362" i="19"/>
  <c r="C362" i="19"/>
  <c r="D362" i="19" s="1"/>
  <c r="L361" i="19"/>
  <c r="D361" i="19"/>
  <c r="C361" i="19"/>
  <c r="L360" i="19"/>
  <c r="C360" i="19"/>
  <c r="D360" i="19" s="1"/>
  <c r="L359" i="19"/>
  <c r="D359" i="19"/>
  <c r="C359" i="19"/>
  <c r="L358" i="19"/>
  <c r="C358" i="19"/>
  <c r="D358" i="19" s="1"/>
  <c r="L357" i="19"/>
  <c r="D357" i="19"/>
  <c r="C357" i="19"/>
  <c r="L356" i="19"/>
  <c r="C356" i="19"/>
  <c r="D356" i="19" s="1"/>
  <c r="L355" i="19"/>
  <c r="D355" i="19"/>
  <c r="C355" i="19"/>
  <c r="L354" i="19"/>
  <c r="L353" i="19"/>
  <c r="D353" i="19"/>
  <c r="C353" i="19"/>
  <c r="L352" i="19"/>
  <c r="C352" i="19"/>
  <c r="D352" i="19" s="1"/>
  <c r="L351" i="19"/>
  <c r="D351" i="19"/>
  <c r="C351" i="19"/>
  <c r="L350" i="19"/>
  <c r="C350" i="19"/>
  <c r="D350" i="19" s="1"/>
  <c r="L349" i="19"/>
  <c r="D349" i="19"/>
  <c r="C349" i="19"/>
  <c r="L348" i="19"/>
  <c r="D348" i="19"/>
  <c r="C348" i="19"/>
  <c r="L347" i="19"/>
  <c r="D347" i="19"/>
  <c r="C347" i="19"/>
  <c r="L346" i="19"/>
  <c r="C346" i="19"/>
  <c r="D346" i="19" s="1"/>
  <c r="L345" i="19"/>
  <c r="D345" i="19"/>
  <c r="C345" i="19"/>
  <c r="L344" i="19"/>
  <c r="C344" i="19"/>
  <c r="D344" i="19" s="1"/>
  <c r="L343" i="19"/>
  <c r="C343" i="19"/>
  <c r="D343" i="19" s="1"/>
  <c r="L342" i="19"/>
  <c r="C342" i="19"/>
  <c r="D342" i="19" s="1"/>
  <c r="L341" i="19"/>
  <c r="D341" i="19"/>
  <c r="C341" i="19"/>
  <c r="L340" i="19"/>
  <c r="C340" i="19"/>
  <c r="D340" i="19" s="1"/>
  <c r="L339" i="19"/>
  <c r="D339" i="19"/>
  <c r="C339" i="19"/>
  <c r="L338" i="19"/>
  <c r="C338" i="19"/>
  <c r="D338" i="19" s="1"/>
  <c r="L337" i="19"/>
  <c r="D337" i="19"/>
  <c r="C337" i="19"/>
  <c r="L336" i="19"/>
  <c r="C336" i="19"/>
  <c r="D336" i="19" s="1"/>
  <c r="L335" i="19"/>
  <c r="C335" i="19"/>
  <c r="D335" i="19" s="1"/>
  <c r="L334" i="19"/>
  <c r="D334" i="19"/>
  <c r="C334" i="19"/>
  <c r="L333" i="19"/>
  <c r="D333" i="19"/>
  <c r="C333" i="19"/>
  <c r="L332" i="19"/>
  <c r="C332" i="19"/>
  <c r="D332" i="19" s="1"/>
  <c r="L331" i="19"/>
  <c r="D331" i="19"/>
  <c r="C331" i="19"/>
  <c r="L330" i="19"/>
  <c r="D330" i="19"/>
  <c r="C330" i="19"/>
  <c r="L329" i="19"/>
  <c r="D329" i="19"/>
  <c r="C329" i="19"/>
  <c r="L328" i="19"/>
  <c r="D328" i="19"/>
  <c r="C328" i="19"/>
  <c r="L327" i="19"/>
  <c r="C327" i="19"/>
  <c r="D327" i="19" s="1"/>
  <c r="L326" i="19"/>
  <c r="C326" i="19"/>
  <c r="D326" i="19" s="1"/>
  <c r="L325" i="19"/>
  <c r="C325" i="19"/>
  <c r="D325" i="19" s="1"/>
  <c r="L324" i="19"/>
  <c r="C324" i="19"/>
  <c r="D324" i="19" s="1"/>
  <c r="L323" i="19"/>
  <c r="C323" i="19"/>
  <c r="D323" i="19" s="1"/>
  <c r="L322" i="19"/>
  <c r="D322" i="19"/>
  <c r="C322" i="19"/>
  <c r="L321" i="19"/>
  <c r="D321" i="19"/>
  <c r="C321" i="19"/>
  <c r="L320" i="19"/>
  <c r="C320" i="19"/>
  <c r="D320" i="19" s="1"/>
  <c r="L319" i="19"/>
  <c r="D319" i="19"/>
  <c r="C319" i="19"/>
  <c r="L318" i="19"/>
  <c r="C318" i="19"/>
  <c r="D318" i="19" s="1"/>
  <c r="L317" i="19"/>
  <c r="D317" i="19"/>
  <c r="C317" i="19"/>
  <c r="L316" i="19"/>
  <c r="D316" i="19"/>
  <c r="C316" i="19"/>
  <c r="L315" i="19"/>
  <c r="D315" i="19"/>
  <c r="C315" i="19"/>
  <c r="L314" i="19"/>
  <c r="C314" i="19"/>
  <c r="D314" i="19" s="1"/>
  <c r="L313" i="19"/>
  <c r="C313" i="19"/>
  <c r="D313" i="19" s="1"/>
  <c r="L312" i="19"/>
  <c r="D312" i="19"/>
  <c r="C312" i="19"/>
  <c r="L311" i="19"/>
  <c r="D311" i="19"/>
  <c r="C311" i="19"/>
  <c r="L310" i="19"/>
  <c r="C310" i="19"/>
  <c r="D310" i="19" s="1"/>
  <c r="L309" i="19"/>
  <c r="D309" i="19"/>
  <c r="C309" i="19"/>
  <c r="L308" i="19"/>
  <c r="D308" i="19"/>
  <c r="C308" i="19"/>
  <c r="L307" i="19"/>
  <c r="C307" i="19"/>
  <c r="D307" i="19" s="1"/>
  <c r="L306" i="19"/>
  <c r="C306" i="19"/>
  <c r="D306" i="19" s="1"/>
  <c r="L305" i="19"/>
  <c r="D305" i="19"/>
  <c r="C305" i="19"/>
  <c r="L304" i="19"/>
  <c r="D304" i="19"/>
  <c r="C304" i="19"/>
  <c r="L303" i="19"/>
  <c r="D303" i="19"/>
  <c r="C303" i="19"/>
  <c r="L302" i="19"/>
  <c r="C302" i="19"/>
  <c r="D302" i="19" s="1"/>
  <c r="L301" i="19"/>
  <c r="D301" i="19"/>
  <c r="C301" i="19"/>
  <c r="L300" i="19"/>
  <c r="C300" i="19"/>
  <c r="D300" i="19" s="1"/>
  <c r="L299" i="19"/>
  <c r="D299" i="19"/>
  <c r="C299" i="19"/>
  <c r="L298" i="19"/>
  <c r="C298" i="19"/>
  <c r="D298" i="19" s="1"/>
  <c r="L297" i="19"/>
  <c r="C297" i="19"/>
  <c r="D297" i="19" s="1"/>
  <c r="L296" i="19"/>
  <c r="D296" i="19"/>
  <c r="C296" i="19"/>
  <c r="L295" i="19"/>
  <c r="D295" i="19"/>
  <c r="C295" i="19"/>
  <c r="L294" i="19"/>
  <c r="D294" i="19"/>
  <c r="C294" i="19"/>
  <c r="L293" i="19"/>
  <c r="C293" i="19"/>
  <c r="D293" i="19" s="1"/>
  <c r="L292" i="19"/>
  <c r="C292" i="19"/>
  <c r="D292" i="19" s="1"/>
  <c r="L291" i="19"/>
  <c r="C291" i="19"/>
  <c r="D291" i="19" s="1"/>
  <c r="L290" i="19"/>
  <c r="C290" i="19"/>
  <c r="D290" i="19" s="1"/>
  <c r="L289" i="19"/>
  <c r="D289" i="19"/>
  <c r="C289" i="19"/>
  <c r="L288" i="19"/>
  <c r="D288" i="19"/>
  <c r="C288" i="19"/>
  <c r="L286" i="19"/>
  <c r="D286" i="19"/>
  <c r="C286" i="19"/>
  <c r="L285" i="19"/>
  <c r="C285" i="19"/>
  <c r="D285" i="19" s="1"/>
  <c r="L284" i="19"/>
  <c r="D284" i="19"/>
  <c r="C284" i="19"/>
  <c r="L283" i="19"/>
  <c r="C283" i="19"/>
  <c r="D283" i="19" s="1"/>
  <c r="L282" i="19"/>
  <c r="D282" i="19"/>
  <c r="C282" i="19"/>
  <c r="L281" i="19"/>
  <c r="C281" i="19"/>
  <c r="D281" i="19" s="1"/>
  <c r="L280" i="19"/>
  <c r="C280" i="19"/>
  <c r="D280" i="19" s="1"/>
  <c r="L279" i="19"/>
  <c r="D279" i="19"/>
  <c r="C279" i="19"/>
  <c r="L278" i="19"/>
  <c r="D278" i="19"/>
  <c r="C278" i="19"/>
  <c r="L277" i="19"/>
  <c r="D277" i="19"/>
  <c r="C277" i="19"/>
  <c r="L276" i="19"/>
  <c r="C276" i="19"/>
  <c r="D276" i="19" s="1"/>
  <c r="L275" i="19"/>
  <c r="C275" i="19"/>
  <c r="D275" i="19" s="1"/>
  <c r="L274" i="19"/>
  <c r="C274" i="19"/>
  <c r="D274" i="19" s="1"/>
  <c r="L273" i="19"/>
  <c r="C273" i="19"/>
  <c r="D273" i="19" s="1"/>
  <c r="L272" i="19"/>
  <c r="D272" i="19"/>
  <c r="C272" i="19"/>
  <c r="L271" i="19"/>
  <c r="D271" i="19"/>
  <c r="C271" i="19"/>
  <c r="L270" i="19"/>
  <c r="D270" i="19"/>
  <c r="C270" i="19"/>
  <c r="L269" i="19"/>
  <c r="C269" i="19"/>
  <c r="D269" i="19" s="1"/>
  <c r="L268" i="19"/>
  <c r="D268" i="19"/>
  <c r="C268" i="19"/>
  <c r="L267" i="19"/>
  <c r="C267" i="19"/>
  <c r="D267" i="19" s="1"/>
  <c r="L266" i="19"/>
  <c r="D266" i="19"/>
  <c r="C266" i="19"/>
  <c r="L265" i="19"/>
  <c r="C265" i="19"/>
  <c r="D265" i="19" s="1"/>
  <c r="L264" i="19"/>
  <c r="C264" i="19"/>
  <c r="D264" i="19" s="1"/>
  <c r="L263" i="19"/>
  <c r="D263" i="19"/>
  <c r="C263" i="19"/>
  <c r="L262" i="19"/>
  <c r="D262" i="19"/>
  <c r="C262" i="19"/>
  <c r="L261" i="19"/>
  <c r="D261" i="19"/>
  <c r="C261" i="19"/>
  <c r="L260" i="19"/>
  <c r="C260" i="19"/>
  <c r="D260" i="19" s="1"/>
  <c r="L259" i="19"/>
  <c r="C259" i="19"/>
  <c r="D259" i="19" s="1"/>
  <c r="L258" i="19"/>
  <c r="C258" i="19"/>
  <c r="D258" i="19" s="1"/>
  <c r="L257" i="19"/>
  <c r="C257" i="19"/>
  <c r="D257" i="19" s="1"/>
  <c r="L256" i="19"/>
  <c r="D256" i="19"/>
  <c r="C256" i="19"/>
  <c r="L255" i="19"/>
  <c r="D255" i="19"/>
  <c r="C255" i="19"/>
  <c r="L254" i="19"/>
  <c r="D254" i="19"/>
  <c r="C254" i="19"/>
  <c r="L253" i="19"/>
  <c r="C253" i="19"/>
  <c r="D253" i="19" s="1"/>
  <c r="L252" i="19"/>
  <c r="D252" i="19"/>
  <c r="C252" i="19"/>
  <c r="L251" i="19"/>
  <c r="C251" i="19"/>
  <c r="D251" i="19" s="1"/>
  <c r="L250" i="19"/>
  <c r="D250" i="19"/>
  <c r="C250" i="19"/>
  <c r="L249" i="19"/>
  <c r="C249" i="19"/>
  <c r="D249" i="19" s="1"/>
  <c r="L248" i="19"/>
  <c r="C248" i="19"/>
  <c r="D248" i="19" s="1"/>
  <c r="L246" i="19"/>
  <c r="D246" i="19"/>
  <c r="C246" i="19"/>
  <c r="L245" i="19"/>
  <c r="D245" i="19"/>
  <c r="C245" i="19"/>
  <c r="L244" i="19"/>
  <c r="D244" i="19"/>
  <c r="C244" i="19"/>
  <c r="L243" i="19"/>
  <c r="C243" i="19"/>
  <c r="D243" i="19" s="1"/>
  <c r="L242" i="19"/>
  <c r="C242" i="19"/>
  <c r="D242" i="19" s="1"/>
  <c r="L241" i="19"/>
  <c r="C241" i="19"/>
  <c r="D241" i="19" s="1"/>
  <c r="L240" i="19"/>
  <c r="C240" i="19"/>
  <c r="D240" i="19" s="1"/>
  <c r="L239" i="19"/>
  <c r="D239" i="19"/>
  <c r="C239" i="19"/>
  <c r="L238" i="19"/>
  <c r="D238" i="19"/>
  <c r="C238" i="19"/>
  <c r="L237" i="19"/>
  <c r="D237" i="19"/>
  <c r="C237" i="19"/>
  <c r="L236" i="19"/>
  <c r="C236" i="19"/>
  <c r="D236" i="19" s="1"/>
  <c r="L235" i="19"/>
  <c r="D235" i="19"/>
  <c r="C235" i="19"/>
  <c r="L234" i="19"/>
  <c r="C234" i="19"/>
  <c r="D234" i="19" s="1"/>
  <c r="L233" i="19"/>
  <c r="D233" i="19"/>
  <c r="C233" i="19"/>
  <c r="L232" i="19"/>
  <c r="C232" i="19"/>
  <c r="D232" i="19" s="1"/>
  <c r="L231" i="19"/>
  <c r="C231" i="19"/>
  <c r="D231" i="19" s="1"/>
  <c r="L230" i="19"/>
  <c r="D230" i="19"/>
  <c r="C230" i="19"/>
  <c r="L229" i="19"/>
  <c r="D229" i="19"/>
  <c r="C229" i="19"/>
  <c r="L228" i="19"/>
  <c r="D228" i="19"/>
  <c r="C228" i="19"/>
  <c r="L227" i="19"/>
  <c r="C227" i="19"/>
  <c r="D227" i="19" s="1"/>
  <c r="L226" i="19"/>
  <c r="C226" i="19"/>
  <c r="D226" i="19" s="1"/>
  <c r="L225" i="19"/>
  <c r="C225" i="19"/>
  <c r="D225" i="19" s="1"/>
  <c r="L224" i="19"/>
  <c r="C224" i="19"/>
  <c r="D224" i="19" s="1"/>
  <c r="L223" i="19"/>
  <c r="D223" i="19"/>
  <c r="C223" i="19"/>
  <c r="L222" i="19"/>
  <c r="D222" i="19"/>
  <c r="C222" i="19"/>
  <c r="L221" i="19"/>
  <c r="D221" i="19"/>
  <c r="C221" i="19"/>
  <c r="L220" i="19"/>
  <c r="C220" i="19"/>
  <c r="D220" i="19" s="1"/>
  <c r="L219" i="19"/>
  <c r="D219" i="19"/>
  <c r="C219" i="19"/>
  <c r="L218" i="19"/>
  <c r="C218" i="19"/>
  <c r="D218" i="19" s="1"/>
  <c r="L217" i="19"/>
  <c r="D217" i="19"/>
  <c r="C217" i="19"/>
  <c r="L216" i="19"/>
  <c r="C216" i="19"/>
  <c r="D216" i="19" s="1"/>
  <c r="L215" i="19"/>
  <c r="C215" i="19"/>
  <c r="D215" i="19" s="1"/>
  <c r="L214" i="19"/>
  <c r="D214" i="19"/>
  <c r="C214" i="19"/>
  <c r="L213" i="19"/>
  <c r="D213" i="19"/>
  <c r="C213" i="19"/>
  <c r="L212" i="19"/>
  <c r="D212" i="19"/>
  <c r="C212" i="19"/>
  <c r="C211" i="19"/>
  <c r="D211" i="19" s="1"/>
  <c r="L210" i="19"/>
  <c r="D210" i="19"/>
  <c r="C210" i="19"/>
  <c r="L209" i="19"/>
  <c r="D209" i="19"/>
  <c r="C209" i="19"/>
  <c r="L208" i="19"/>
  <c r="D208" i="19"/>
  <c r="C208" i="19"/>
  <c r="L207" i="19"/>
  <c r="C207" i="19"/>
  <c r="D207" i="19" s="1"/>
  <c r="L206" i="19"/>
  <c r="D206" i="19"/>
  <c r="C206" i="19"/>
  <c r="L205" i="19"/>
  <c r="C205" i="19"/>
  <c r="D205" i="19" s="1"/>
  <c r="L204" i="19"/>
  <c r="D204" i="19"/>
  <c r="C204" i="19"/>
  <c r="L203" i="19"/>
  <c r="C203" i="19"/>
  <c r="D203" i="19" s="1"/>
  <c r="L202" i="19"/>
  <c r="C202" i="19"/>
  <c r="D202" i="19" s="1"/>
  <c r="L201" i="19"/>
  <c r="D201" i="19"/>
  <c r="C201" i="19"/>
  <c r="L200" i="19"/>
  <c r="D200" i="19"/>
  <c r="C200" i="19"/>
  <c r="L199" i="19"/>
  <c r="D199" i="19"/>
  <c r="C199" i="19"/>
  <c r="L198" i="19"/>
  <c r="C198" i="19"/>
  <c r="D198" i="19" s="1"/>
  <c r="L197" i="19"/>
  <c r="C197" i="19"/>
  <c r="D197" i="19" s="1"/>
  <c r="L196" i="19"/>
  <c r="C196" i="19"/>
  <c r="D196" i="19" s="1"/>
  <c r="L195" i="19"/>
  <c r="C195" i="19"/>
  <c r="D195" i="19" s="1"/>
  <c r="L194" i="19"/>
  <c r="D194" i="19"/>
  <c r="C194" i="19"/>
  <c r="L193" i="19"/>
  <c r="D193" i="19"/>
  <c r="C193" i="19"/>
  <c r="L192" i="19"/>
  <c r="D192" i="19"/>
  <c r="C192" i="19"/>
  <c r="L191" i="19"/>
  <c r="C191" i="19"/>
  <c r="D191" i="19" s="1"/>
  <c r="L190" i="19"/>
  <c r="D190" i="19"/>
  <c r="C190" i="19"/>
  <c r="L189" i="19"/>
  <c r="C189" i="19"/>
  <c r="D189" i="19" s="1"/>
  <c r="L188" i="19"/>
  <c r="D188" i="19"/>
  <c r="C188" i="19"/>
  <c r="L187" i="19"/>
  <c r="C187" i="19"/>
  <c r="D187" i="19" s="1"/>
  <c r="L186" i="19"/>
  <c r="C186" i="19"/>
  <c r="D186" i="19" s="1"/>
  <c r="L185" i="19"/>
  <c r="D185" i="19"/>
  <c r="C185" i="19"/>
  <c r="L184" i="19"/>
  <c r="D184" i="19"/>
  <c r="C184" i="19"/>
  <c r="L183" i="19"/>
  <c r="D183" i="19"/>
  <c r="C183" i="19"/>
  <c r="L182" i="19"/>
  <c r="D182" i="19"/>
  <c r="C182" i="19"/>
  <c r="L181" i="19"/>
  <c r="C181" i="19"/>
  <c r="D181" i="19" s="1"/>
  <c r="L180" i="19"/>
  <c r="C180" i="19"/>
  <c r="D180" i="19" s="1"/>
  <c r="L179" i="19"/>
  <c r="C179" i="19"/>
  <c r="D179" i="19" s="1"/>
  <c r="L178" i="19"/>
  <c r="D178" i="19"/>
  <c r="C178" i="19"/>
  <c r="L177" i="19"/>
  <c r="D177" i="19"/>
  <c r="C177" i="19"/>
  <c r="L176" i="19"/>
  <c r="D176" i="19"/>
  <c r="C176" i="19"/>
  <c r="L175" i="19"/>
  <c r="C175" i="19"/>
  <c r="D175" i="19" s="1"/>
  <c r="L174" i="19"/>
  <c r="D174" i="19"/>
  <c r="C174" i="19"/>
  <c r="L173" i="19"/>
  <c r="C173" i="19"/>
  <c r="D173" i="19" s="1"/>
  <c r="L172" i="19"/>
  <c r="D172" i="19"/>
  <c r="C172" i="19"/>
  <c r="L171" i="19"/>
  <c r="C171" i="19"/>
  <c r="D171" i="19" s="1"/>
  <c r="L170" i="19"/>
  <c r="C170" i="19"/>
  <c r="D170" i="19" s="1"/>
  <c r="L169" i="19"/>
  <c r="D169" i="19"/>
  <c r="C169" i="19"/>
  <c r="L168" i="19"/>
  <c r="D168" i="19"/>
  <c r="C168" i="19"/>
  <c r="L167" i="19"/>
  <c r="D167" i="19"/>
  <c r="C167" i="19"/>
  <c r="L166" i="19"/>
  <c r="D166" i="19"/>
  <c r="C166" i="19"/>
  <c r="L165" i="19"/>
  <c r="C165" i="19"/>
  <c r="D165" i="19" s="1"/>
  <c r="L164" i="19"/>
  <c r="C164" i="19"/>
  <c r="D164" i="19" s="1"/>
  <c r="L163" i="19"/>
  <c r="C163" i="19"/>
  <c r="D163" i="19" s="1"/>
  <c r="L162" i="19"/>
  <c r="D162" i="19"/>
  <c r="C162" i="19"/>
  <c r="L161" i="19"/>
  <c r="D161" i="19"/>
  <c r="C161" i="19"/>
  <c r="L160" i="19"/>
  <c r="D160" i="19"/>
  <c r="C160" i="19"/>
  <c r="L159" i="19"/>
  <c r="C159" i="19"/>
  <c r="D159" i="19" s="1"/>
  <c r="L158" i="19"/>
  <c r="D158" i="19"/>
  <c r="C158" i="19"/>
  <c r="L157" i="19"/>
  <c r="C157" i="19"/>
  <c r="D157" i="19" s="1"/>
  <c r="L156" i="19"/>
  <c r="D156" i="19"/>
  <c r="C156" i="19"/>
  <c r="D155" i="19"/>
  <c r="C155" i="19"/>
  <c r="L154" i="19"/>
  <c r="C154" i="19"/>
  <c r="D154" i="19" s="1"/>
  <c r="L153" i="19"/>
  <c r="C153" i="19"/>
  <c r="D153" i="19" s="1"/>
  <c r="L152" i="19"/>
  <c r="C152" i="19"/>
  <c r="D152" i="19" s="1"/>
  <c r="L151" i="19"/>
  <c r="D151" i="19"/>
  <c r="C151" i="19"/>
  <c r="L148" i="19"/>
  <c r="D148" i="19"/>
  <c r="C148" i="19"/>
  <c r="L147" i="19"/>
  <c r="D147" i="19"/>
  <c r="C147" i="19"/>
  <c r="L146" i="19"/>
  <c r="C146" i="19"/>
  <c r="D146" i="19" s="1"/>
  <c r="L145" i="19"/>
  <c r="D145" i="19"/>
  <c r="C145" i="19"/>
  <c r="L144" i="19"/>
  <c r="C144" i="19"/>
  <c r="D144" i="19" s="1"/>
  <c r="L143" i="19"/>
  <c r="D143" i="19"/>
  <c r="C143" i="19"/>
  <c r="L142" i="19"/>
  <c r="C142" i="19"/>
  <c r="D142" i="19" s="1"/>
  <c r="L141" i="19"/>
  <c r="C141" i="19"/>
  <c r="D141" i="19" s="1"/>
  <c r="L140" i="19"/>
  <c r="D140" i="19"/>
  <c r="C140" i="19"/>
  <c r="L139" i="19"/>
  <c r="D139" i="19"/>
  <c r="C139" i="19"/>
  <c r="L138" i="19"/>
  <c r="D138" i="19"/>
  <c r="C138" i="19"/>
  <c r="L137" i="19"/>
  <c r="C137" i="19"/>
  <c r="D137" i="19" s="1"/>
  <c r="L136" i="19"/>
  <c r="C136" i="19"/>
  <c r="D136" i="19" s="1"/>
  <c r="L135" i="19"/>
  <c r="C135" i="19"/>
  <c r="D135" i="19" s="1"/>
  <c r="C134" i="19"/>
  <c r="D134" i="19" s="1"/>
  <c r="L133" i="19"/>
  <c r="D133" i="19"/>
  <c r="C133" i="19"/>
  <c r="L132" i="19"/>
  <c r="D132" i="19"/>
  <c r="C132" i="19"/>
  <c r="L131" i="19"/>
  <c r="D131" i="19"/>
  <c r="C131" i="19"/>
  <c r="L130" i="19"/>
  <c r="C130" i="19"/>
  <c r="D130" i="19" s="1"/>
  <c r="L129" i="19"/>
  <c r="C129" i="19"/>
  <c r="D129" i="19" s="1"/>
  <c r="L128" i="19"/>
  <c r="C128" i="19"/>
  <c r="D128" i="19" s="1"/>
  <c r="C126" i="19"/>
  <c r="D126" i="19" s="1"/>
  <c r="L125" i="19"/>
  <c r="C125" i="19"/>
  <c r="D125" i="19" s="1"/>
  <c r="L124" i="19"/>
  <c r="D124" i="19"/>
  <c r="C124" i="19"/>
  <c r="L123" i="19"/>
  <c r="C123" i="19"/>
  <c r="D123" i="19" s="1"/>
  <c r="L122" i="19"/>
  <c r="C122" i="19"/>
  <c r="D122" i="19" s="1"/>
  <c r="L118" i="19"/>
  <c r="D118" i="19"/>
  <c r="C118" i="19"/>
  <c r="L117" i="19"/>
  <c r="D117" i="19"/>
  <c r="C117" i="19"/>
  <c r="L116" i="19"/>
  <c r="D116" i="19"/>
  <c r="C116" i="19"/>
  <c r="L115" i="19"/>
  <c r="D115" i="19"/>
  <c r="C115" i="19"/>
  <c r="L114" i="19"/>
  <c r="D114" i="19"/>
  <c r="C114" i="19"/>
  <c r="L113" i="19"/>
  <c r="D113" i="19"/>
  <c r="C113" i="19"/>
  <c r="L112" i="19"/>
  <c r="D112" i="19"/>
  <c r="C112" i="19"/>
  <c r="L111" i="19"/>
  <c r="C111" i="19"/>
  <c r="D111" i="19" s="1"/>
  <c r="L110" i="19"/>
  <c r="C110" i="19"/>
  <c r="D110" i="19" s="1"/>
  <c r="L109" i="19"/>
  <c r="C109" i="19"/>
  <c r="D109" i="19" s="1"/>
  <c r="L108" i="19"/>
  <c r="C108" i="19"/>
  <c r="D108" i="19" s="1"/>
  <c r="L107" i="19"/>
  <c r="D107" i="19"/>
  <c r="C107" i="19"/>
  <c r="L106" i="19"/>
  <c r="D106" i="19"/>
  <c r="C106" i="19"/>
  <c r="L105" i="19"/>
  <c r="D105" i="19"/>
  <c r="C105" i="19"/>
  <c r="L104" i="19"/>
  <c r="C104" i="19"/>
  <c r="D104" i="19" s="1"/>
  <c r="L103" i="19"/>
  <c r="D103" i="19"/>
  <c r="C103" i="19"/>
  <c r="L101" i="19"/>
  <c r="D101" i="19"/>
  <c r="C101" i="19"/>
  <c r="L100" i="19"/>
  <c r="D100" i="19"/>
  <c r="C100" i="19"/>
  <c r="L99" i="19"/>
  <c r="C99" i="19"/>
  <c r="D99" i="19" s="1"/>
  <c r="L98" i="19"/>
  <c r="D98" i="19"/>
  <c r="C98" i="19"/>
  <c r="L97" i="19"/>
  <c r="D97" i="19"/>
  <c r="C97" i="19"/>
  <c r="L96" i="19"/>
  <c r="D96" i="19"/>
  <c r="C96" i="19"/>
  <c r="L95" i="19"/>
  <c r="C95" i="19"/>
  <c r="D95" i="19" s="1"/>
  <c r="L94" i="19"/>
  <c r="D94" i="19"/>
  <c r="C94" i="19"/>
  <c r="L93" i="19"/>
  <c r="D93" i="19"/>
  <c r="C93" i="19"/>
  <c r="L92" i="19"/>
  <c r="C92" i="19"/>
  <c r="D92" i="19" s="1"/>
  <c r="L91" i="19"/>
  <c r="C91" i="19"/>
  <c r="D91" i="19" s="1"/>
  <c r="L90" i="19"/>
  <c r="C90" i="19"/>
  <c r="D90" i="19" s="1"/>
  <c r="L89" i="19"/>
  <c r="C89" i="19"/>
  <c r="D89" i="19" s="1"/>
  <c r="L88" i="19"/>
  <c r="D88" i="19"/>
  <c r="C88" i="19"/>
  <c r="L87" i="19"/>
  <c r="D87" i="19"/>
  <c r="C87" i="19"/>
  <c r="L86" i="19"/>
  <c r="D86" i="19"/>
  <c r="C86" i="19"/>
  <c r="L85" i="19"/>
  <c r="C85" i="19"/>
  <c r="D85" i="19" s="1"/>
  <c r="L84" i="19"/>
  <c r="D84" i="19"/>
  <c r="C84" i="19"/>
  <c r="L83" i="19"/>
  <c r="C83" i="19"/>
  <c r="D83" i="19" s="1"/>
  <c r="L82" i="19"/>
  <c r="D82" i="19"/>
  <c r="C82" i="19"/>
  <c r="L81" i="19"/>
  <c r="C81" i="19"/>
  <c r="D81" i="19" s="1"/>
  <c r="L80" i="19"/>
  <c r="D80" i="19"/>
  <c r="C80" i="19"/>
  <c r="L79" i="19"/>
  <c r="D79" i="19"/>
  <c r="C79" i="19"/>
  <c r="L78" i="19"/>
  <c r="D78" i="19"/>
  <c r="C78" i="19"/>
  <c r="L77" i="19"/>
  <c r="D77" i="19"/>
  <c r="C77" i="19"/>
  <c r="L76" i="19"/>
  <c r="C76" i="19"/>
  <c r="D76" i="19" s="1"/>
  <c r="L75" i="19"/>
  <c r="C75" i="19"/>
  <c r="D75" i="19" s="1"/>
  <c r="L74" i="19"/>
  <c r="C74" i="19"/>
  <c r="D74" i="19" s="1"/>
  <c r="L73" i="19"/>
  <c r="C73" i="19"/>
  <c r="D73" i="19" s="1"/>
  <c r="L72" i="19"/>
  <c r="D72" i="19"/>
  <c r="C72" i="19"/>
  <c r="L71" i="19"/>
  <c r="C71" i="19"/>
  <c r="D71" i="19" s="1"/>
  <c r="L70" i="19"/>
  <c r="C70" i="19"/>
  <c r="D70" i="19" s="1"/>
  <c r="L69" i="19"/>
  <c r="C69" i="19"/>
  <c r="D69" i="19" s="1"/>
  <c r="L68" i="19"/>
  <c r="D68" i="19"/>
  <c r="C68" i="19"/>
  <c r="L67" i="19"/>
  <c r="D67" i="19"/>
  <c r="C67" i="19"/>
  <c r="L66" i="19"/>
  <c r="D66" i="19"/>
  <c r="C66" i="19"/>
  <c r="L65" i="19"/>
  <c r="C65" i="19"/>
  <c r="D65" i="19" s="1"/>
  <c r="L64" i="19"/>
  <c r="D64" i="19"/>
  <c r="C64" i="19"/>
  <c r="L63" i="19"/>
  <c r="C63" i="19"/>
  <c r="D63" i="19" s="1"/>
  <c r="L62" i="19"/>
  <c r="D62" i="19"/>
  <c r="C62" i="19"/>
  <c r="L61" i="19"/>
  <c r="C61" i="19"/>
  <c r="D61" i="19" s="1"/>
  <c r="L60" i="19"/>
  <c r="D60" i="19"/>
  <c r="C60" i="19"/>
  <c r="L59" i="19"/>
  <c r="D59" i="19"/>
  <c r="C59" i="19"/>
  <c r="L58" i="19"/>
  <c r="D58" i="19"/>
  <c r="C58" i="19"/>
  <c r="L57" i="19"/>
  <c r="D57" i="19"/>
  <c r="C57" i="19"/>
  <c r="L56" i="19"/>
  <c r="C56" i="19"/>
  <c r="D56" i="19" s="1"/>
  <c r="L55" i="19"/>
  <c r="C55" i="19"/>
  <c r="D55" i="19" s="1"/>
  <c r="L54" i="19"/>
  <c r="C54" i="19"/>
  <c r="D54" i="19" s="1"/>
  <c r="L53" i="19"/>
  <c r="C53" i="19"/>
  <c r="D53" i="19" s="1"/>
  <c r="L52" i="19"/>
  <c r="D52" i="19"/>
  <c r="C52" i="19"/>
  <c r="L51" i="19"/>
  <c r="D51" i="19"/>
  <c r="C51" i="19"/>
  <c r="L50" i="19"/>
  <c r="D50" i="19"/>
  <c r="C50" i="19"/>
  <c r="L49" i="19"/>
  <c r="C49" i="19"/>
  <c r="D49" i="19" s="1"/>
  <c r="L48" i="19"/>
  <c r="D48" i="19"/>
  <c r="C48" i="19"/>
  <c r="L47" i="19"/>
  <c r="C47" i="19"/>
  <c r="D47" i="19" s="1"/>
  <c r="L46" i="19"/>
  <c r="D46" i="19"/>
  <c r="C46" i="19"/>
  <c r="L45" i="19"/>
  <c r="C45" i="19"/>
  <c r="D45" i="19" s="1"/>
  <c r="L44" i="19"/>
  <c r="D44" i="19"/>
  <c r="C44" i="19"/>
  <c r="L43" i="19"/>
  <c r="D43" i="19"/>
  <c r="C43" i="19"/>
  <c r="L42" i="19"/>
  <c r="D42" i="19"/>
  <c r="C42" i="19"/>
  <c r="L41" i="19"/>
  <c r="D41" i="19"/>
  <c r="C41" i="19"/>
  <c r="L40" i="19"/>
  <c r="C40" i="19"/>
  <c r="D40" i="19" s="1"/>
  <c r="L39" i="19"/>
  <c r="C39" i="19"/>
  <c r="D39" i="19" s="1"/>
  <c r="L38" i="19"/>
  <c r="C38" i="19"/>
  <c r="D38" i="19" s="1"/>
  <c r="L37" i="19"/>
  <c r="L36" i="19"/>
  <c r="C36" i="19"/>
  <c r="D36" i="19" s="1"/>
  <c r="L35" i="19"/>
  <c r="C35" i="19"/>
  <c r="D35" i="19" s="1"/>
  <c r="L34" i="19"/>
  <c r="C34" i="19"/>
  <c r="D34" i="19" s="1"/>
  <c r="L33" i="19"/>
  <c r="C33" i="19"/>
  <c r="D33" i="19" s="1"/>
  <c r="L32" i="19"/>
  <c r="D32" i="19"/>
  <c r="C32" i="19"/>
  <c r="L31" i="19"/>
  <c r="D31" i="19"/>
  <c r="C31" i="19"/>
  <c r="D30" i="19"/>
  <c r="C30" i="19"/>
  <c r="L29" i="19"/>
  <c r="C29" i="19"/>
  <c r="D29" i="19" s="1"/>
  <c r="D28" i="19"/>
  <c r="C28" i="19"/>
  <c r="L27" i="19"/>
  <c r="C27" i="19"/>
  <c r="D27" i="19" s="1"/>
  <c r="L26" i="19"/>
  <c r="D26" i="19"/>
  <c r="C26" i="19"/>
  <c r="L25" i="19"/>
  <c r="C25" i="19"/>
  <c r="D25" i="19" s="1"/>
  <c r="L24" i="19"/>
  <c r="D24" i="19"/>
  <c r="C24" i="19"/>
  <c r="L23" i="19"/>
  <c r="D23" i="19"/>
  <c r="C23" i="19"/>
  <c r="L22" i="19"/>
  <c r="D22" i="19"/>
  <c r="C22" i="19"/>
  <c r="L21" i="19"/>
  <c r="D21" i="19"/>
  <c r="C21" i="19"/>
  <c r="L20" i="19"/>
  <c r="D20" i="19"/>
  <c r="C20" i="19"/>
  <c r="L19" i="19"/>
  <c r="D19" i="19"/>
  <c r="C19" i="19"/>
  <c r="L18" i="19"/>
  <c r="D18" i="19"/>
  <c r="C18" i="19"/>
  <c r="L17" i="19"/>
  <c r="C17" i="19"/>
  <c r="D17" i="19" s="1"/>
  <c r="L16" i="19"/>
  <c r="C16" i="19"/>
  <c r="D16" i="19" s="1"/>
  <c r="D15" i="19"/>
  <c r="C15" i="19"/>
  <c r="L14" i="19"/>
  <c r="D14" i="19"/>
  <c r="C14" i="19"/>
  <c r="L13" i="19"/>
  <c r="D13" i="19"/>
  <c r="C13" i="19"/>
  <c r="L12" i="19"/>
  <c r="D12" i="19"/>
  <c r="C12" i="19"/>
  <c r="L11" i="19"/>
  <c r="C11" i="19"/>
  <c r="D11" i="19" s="1"/>
  <c r="L10" i="19"/>
  <c r="C10" i="19"/>
  <c r="D10" i="19" s="1"/>
  <c r="L9" i="19"/>
  <c r="C9" i="19"/>
  <c r="D9" i="19" s="1"/>
  <c r="L8" i="19"/>
  <c r="L7" i="19"/>
  <c r="D2924" i="2"/>
  <c r="U2924" i="2" s="1"/>
  <c r="C33" i="7"/>
  <c r="D33" i="7" s="1"/>
  <c r="D2520" i="2"/>
  <c r="U2520" i="2" s="1"/>
  <c r="D2521" i="2"/>
  <c r="U2521" i="2" s="1"/>
  <c r="D2522" i="2"/>
  <c r="U2522" i="2" s="1"/>
  <c r="D2523" i="2"/>
  <c r="U2523" i="2" s="1"/>
  <c r="D2524" i="2"/>
  <c r="U2524" i="2" s="1"/>
  <c r="D2525" i="2"/>
  <c r="U2525" i="2" s="1"/>
  <c r="D2526" i="2"/>
  <c r="U2526" i="2" s="1"/>
  <c r="D2527" i="2"/>
  <c r="U2527" i="2" s="1"/>
  <c r="D2528" i="2"/>
  <c r="U2528" i="2" s="1"/>
  <c r="D2529" i="2"/>
  <c r="U2529" i="2" s="1"/>
  <c r="D2530" i="2"/>
  <c r="U2530" i="2" s="1"/>
  <c r="D2531" i="2"/>
  <c r="U2531" i="2" s="1"/>
  <c r="D2532" i="2"/>
  <c r="U2532" i="2" s="1"/>
  <c r="D2533" i="2"/>
  <c r="U2533" i="2" s="1"/>
  <c r="D2534" i="2"/>
  <c r="U2534" i="2" s="1"/>
  <c r="D2535" i="2"/>
  <c r="U2535" i="2" s="1"/>
  <c r="D2536" i="2"/>
  <c r="U2536" i="2" s="1"/>
  <c r="D2537" i="2"/>
  <c r="U2537" i="2" s="1"/>
  <c r="D2538" i="2"/>
  <c r="U2538" i="2" s="1"/>
  <c r="D2539" i="2"/>
  <c r="U2539" i="2" s="1"/>
  <c r="D2540" i="2"/>
  <c r="U2540" i="2" s="1"/>
  <c r="D2541" i="2"/>
  <c r="U2541" i="2" s="1"/>
  <c r="D2542" i="2"/>
  <c r="U2542" i="2" s="1"/>
  <c r="D2543" i="2"/>
  <c r="U2543" i="2" s="1"/>
  <c r="D2544" i="2"/>
  <c r="U2544" i="2" s="1"/>
  <c r="D2545" i="2"/>
  <c r="U2545" i="2" s="1"/>
  <c r="D2546" i="2"/>
  <c r="U2546" i="2" s="1"/>
  <c r="D2547" i="2"/>
  <c r="U2547" i="2" s="1"/>
  <c r="D2548" i="2"/>
  <c r="U2548" i="2" s="1"/>
  <c r="D2549" i="2"/>
  <c r="U2549" i="2" s="1"/>
  <c r="D2550" i="2"/>
  <c r="U2550" i="2" s="1"/>
  <c r="D2551" i="2"/>
  <c r="U2551" i="2" s="1"/>
  <c r="D2552" i="2"/>
  <c r="U2552" i="2" s="1"/>
  <c r="D2553" i="2"/>
  <c r="U2553" i="2" s="1"/>
  <c r="D2554" i="2"/>
  <c r="U2554" i="2" s="1"/>
  <c r="D2555" i="2"/>
  <c r="U2555" i="2" s="1"/>
  <c r="D2556" i="2"/>
  <c r="U2556" i="2" s="1"/>
  <c r="D2557" i="2"/>
  <c r="U2557" i="2" s="1"/>
  <c r="D2558" i="2"/>
  <c r="U2558" i="2" s="1"/>
  <c r="D2559" i="2"/>
  <c r="U2559" i="2" s="1"/>
  <c r="D2560" i="2"/>
  <c r="U2560" i="2" s="1"/>
  <c r="D2561" i="2"/>
  <c r="U2561" i="2" s="1"/>
  <c r="D2562" i="2"/>
  <c r="U2562" i="2" s="1"/>
  <c r="D2563" i="2"/>
  <c r="U2563" i="2" s="1"/>
  <c r="D2564" i="2"/>
  <c r="U2564" i="2" s="1"/>
  <c r="D2565" i="2"/>
  <c r="U2565" i="2" s="1"/>
  <c r="D2566" i="2"/>
  <c r="U2566" i="2" s="1"/>
  <c r="D2567" i="2"/>
  <c r="U2567" i="2" s="1"/>
  <c r="D2568" i="2"/>
  <c r="U2568" i="2" s="1"/>
  <c r="D2569" i="2"/>
  <c r="U2569" i="2" s="1"/>
  <c r="D2570" i="2"/>
  <c r="U2570" i="2" s="1"/>
  <c r="D2571" i="2"/>
  <c r="U2571" i="2" s="1"/>
  <c r="D2572" i="2"/>
  <c r="U2572" i="2" s="1"/>
  <c r="D2573" i="2"/>
  <c r="U2573" i="2" s="1"/>
  <c r="D2574" i="2"/>
  <c r="U2574" i="2" s="1"/>
  <c r="D2575" i="2"/>
  <c r="U2575" i="2" s="1"/>
  <c r="D2576" i="2"/>
  <c r="U2576" i="2" s="1"/>
  <c r="D2577" i="2"/>
  <c r="U2577" i="2" s="1"/>
  <c r="D2578" i="2"/>
  <c r="U2578" i="2" s="1"/>
  <c r="D2579" i="2"/>
  <c r="U2579" i="2" s="1"/>
  <c r="D2580" i="2"/>
  <c r="U2580" i="2" s="1"/>
  <c r="D2581" i="2"/>
  <c r="U2581" i="2" s="1"/>
  <c r="D2582" i="2"/>
  <c r="U2582" i="2" s="1"/>
  <c r="D2583" i="2"/>
  <c r="U2583" i="2" s="1"/>
  <c r="D2584" i="2"/>
  <c r="U2584" i="2" s="1"/>
  <c r="D2585" i="2"/>
  <c r="U2585" i="2" s="1"/>
  <c r="D2586" i="2"/>
  <c r="U2586" i="2" s="1"/>
  <c r="D2587" i="2"/>
  <c r="U2587" i="2" s="1"/>
  <c r="D2588" i="2"/>
  <c r="U2588" i="2" s="1"/>
  <c r="D2589" i="2"/>
  <c r="U2589" i="2" s="1"/>
  <c r="D2590" i="2"/>
  <c r="U2590" i="2" s="1"/>
  <c r="D2591" i="2"/>
  <c r="U2591" i="2" s="1"/>
  <c r="D2592" i="2"/>
  <c r="U2592" i="2" s="1"/>
  <c r="D2593" i="2"/>
  <c r="U2593" i="2" s="1"/>
  <c r="D2594" i="2"/>
  <c r="U2594" i="2" s="1"/>
  <c r="D2595" i="2"/>
  <c r="U2595" i="2" s="1"/>
  <c r="D2596" i="2"/>
  <c r="U2596" i="2" s="1"/>
  <c r="D2597" i="2"/>
  <c r="U2597" i="2" s="1"/>
  <c r="D2598" i="2"/>
  <c r="U2598" i="2" s="1"/>
  <c r="D2599" i="2"/>
  <c r="U2599" i="2" s="1"/>
  <c r="D2600" i="2"/>
  <c r="U2600" i="2" s="1"/>
  <c r="D2601" i="2"/>
  <c r="U2601" i="2" s="1"/>
  <c r="D2602" i="2"/>
  <c r="U2602" i="2" s="1"/>
  <c r="D2603" i="2"/>
  <c r="U2603" i="2" s="1"/>
  <c r="D2604" i="2"/>
  <c r="U2604" i="2" s="1"/>
  <c r="D2605" i="2"/>
  <c r="U2605" i="2" s="1"/>
  <c r="D2606" i="2"/>
  <c r="U2606" i="2" s="1"/>
  <c r="D2607" i="2"/>
  <c r="U2607" i="2" s="1"/>
  <c r="D2608" i="2"/>
  <c r="U2608" i="2" s="1"/>
  <c r="D2609" i="2"/>
  <c r="U2609" i="2" s="1"/>
  <c r="D2610" i="2"/>
  <c r="U2610" i="2" s="1"/>
  <c r="D2611" i="2"/>
  <c r="U2611" i="2" s="1"/>
  <c r="D2612" i="2"/>
  <c r="U2612" i="2" s="1"/>
  <c r="D2613" i="2"/>
  <c r="U2613" i="2" s="1"/>
  <c r="D2614" i="2"/>
  <c r="U2614" i="2" s="1"/>
  <c r="D2615" i="2"/>
  <c r="U2615" i="2" s="1"/>
  <c r="D2616" i="2"/>
  <c r="U2616" i="2" s="1"/>
  <c r="D2617" i="2"/>
  <c r="U2617" i="2" s="1"/>
  <c r="D2618" i="2"/>
  <c r="U2618" i="2" s="1"/>
  <c r="D2619" i="2"/>
  <c r="U2619" i="2" s="1"/>
  <c r="D2620" i="2"/>
  <c r="U2620" i="2" s="1"/>
  <c r="D2621" i="2"/>
  <c r="U2621" i="2" s="1"/>
  <c r="D2622" i="2"/>
  <c r="U2622" i="2" s="1"/>
  <c r="D2623" i="2"/>
  <c r="U2623" i="2" s="1"/>
  <c r="D2624" i="2"/>
  <c r="U2624" i="2" s="1"/>
  <c r="D2625" i="2"/>
  <c r="U2625" i="2" s="1"/>
  <c r="D2626" i="2"/>
  <c r="U2626" i="2" s="1"/>
  <c r="D2627" i="2"/>
  <c r="U2627" i="2" s="1"/>
  <c r="D2628" i="2"/>
  <c r="U2628" i="2" s="1"/>
  <c r="D2629" i="2"/>
  <c r="U2629" i="2" s="1"/>
  <c r="D2630" i="2"/>
  <c r="U2630" i="2" s="1"/>
  <c r="D2631" i="2"/>
  <c r="U2631" i="2" s="1"/>
  <c r="D2632" i="2"/>
  <c r="U2632" i="2" s="1"/>
  <c r="D2633" i="2"/>
  <c r="U2633" i="2" s="1"/>
  <c r="D2634" i="2"/>
  <c r="U2634" i="2" s="1"/>
  <c r="D2635" i="2"/>
  <c r="U2635" i="2" s="1"/>
  <c r="D2636" i="2"/>
  <c r="U2636" i="2" s="1"/>
  <c r="D2637" i="2"/>
  <c r="U2637" i="2" s="1"/>
  <c r="D2638" i="2"/>
  <c r="U2638" i="2" s="1"/>
  <c r="D2639" i="2"/>
  <c r="U2639" i="2" s="1"/>
  <c r="D2640" i="2"/>
  <c r="U2640" i="2" s="1"/>
  <c r="D2641" i="2"/>
  <c r="U2641" i="2" s="1"/>
  <c r="D2642" i="2"/>
  <c r="U2642" i="2" s="1"/>
  <c r="D2643" i="2"/>
  <c r="U2643" i="2" s="1"/>
  <c r="D2644" i="2"/>
  <c r="U2644" i="2" s="1"/>
  <c r="D2645" i="2"/>
  <c r="U2645" i="2" s="1"/>
  <c r="D2646" i="2"/>
  <c r="U2646" i="2" s="1"/>
  <c r="D2647" i="2"/>
  <c r="U2647" i="2" s="1"/>
  <c r="D2648" i="2"/>
  <c r="U2648" i="2" s="1"/>
  <c r="D2649" i="2"/>
  <c r="U2649" i="2" s="1"/>
  <c r="D2650" i="2"/>
  <c r="U2650" i="2" s="1"/>
  <c r="D2651" i="2"/>
  <c r="U2651" i="2" s="1"/>
  <c r="D2652" i="2"/>
  <c r="U2652" i="2" s="1"/>
  <c r="D2653" i="2"/>
  <c r="U2653" i="2" s="1"/>
  <c r="D2654" i="2"/>
  <c r="U2654" i="2" s="1"/>
  <c r="D2655" i="2"/>
  <c r="U2655" i="2" s="1"/>
  <c r="D2656" i="2"/>
  <c r="U2656" i="2" s="1"/>
  <c r="D2657" i="2"/>
  <c r="U2657" i="2" s="1"/>
  <c r="D2658" i="2"/>
  <c r="U2658" i="2" s="1"/>
  <c r="D2659" i="2"/>
  <c r="U2659" i="2" s="1"/>
  <c r="D2660" i="2"/>
  <c r="U2660" i="2" s="1"/>
  <c r="D2661" i="2"/>
  <c r="U2661" i="2" s="1"/>
  <c r="D2662" i="2"/>
  <c r="U2662" i="2" s="1"/>
  <c r="D2663" i="2"/>
  <c r="U2663" i="2" s="1"/>
  <c r="D2664" i="2"/>
  <c r="U2664" i="2" s="1"/>
  <c r="D2665" i="2"/>
  <c r="U2665" i="2" s="1"/>
  <c r="D2666" i="2"/>
  <c r="U2666" i="2" s="1"/>
  <c r="D2667" i="2"/>
  <c r="U2667" i="2" s="1"/>
  <c r="D2668" i="2"/>
  <c r="U2668" i="2" s="1"/>
  <c r="D2669" i="2"/>
  <c r="U2669" i="2" s="1"/>
  <c r="D2670" i="2"/>
  <c r="U2670" i="2" s="1"/>
  <c r="D2671" i="2"/>
  <c r="U2671" i="2" s="1"/>
  <c r="D2672" i="2"/>
  <c r="U2672" i="2" s="1"/>
  <c r="D2673" i="2"/>
  <c r="U2673" i="2" s="1"/>
  <c r="D2674" i="2"/>
  <c r="U2674" i="2" s="1"/>
  <c r="D2675" i="2"/>
  <c r="U2675" i="2" s="1"/>
  <c r="D2676" i="2"/>
  <c r="U2676" i="2" s="1"/>
  <c r="D2677" i="2"/>
  <c r="U2677" i="2" s="1"/>
  <c r="D2678" i="2"/>
  <c r="U2678" i="2" s="1"/>
  <c r="D2679" i="2"/>
  <c r="U2679" i="2" s="1"/>
  <c r="D2680" i="2"/>
  <c r="U2680" i="2" s="1"/>
  <c r="D2681" i="2"/>
  <c r="U2681" i="2" s="1"/>
  <c r="D2682" i="2"/>
  <c r="U2682" i="2" s="1"/>
  <c r="D2683" i="2"/>
  <c r="U2683" i="2" s="1"/>
  <c r="D2684" i="2"/>
  <c r="U2684" i="2" s="1"/>
  <c r="D2685" i="2"/>
  <c r="U2685" i="2" s="1"/>
  <c r="D2686" i="2"/>
  <c r="U2686" i="2" s="1"/>
  <c r="D2687" i="2"/>
  <c r="U2687" i="2" s="1"/>
  <c r="D2688" i="2"/>
  <c r="U2688" i="2" s="1"/>
  <c r="D2689" i="2"/>
  <c r="U2689" i="2" s="1"/>
  <c r="D2690" i="2"/>
  <c r="U2690" i="2" s="1"/>
  <c r="D2691" i="2"/>
  <c r="U2691" i="2" s="1"/>
  <c r="D2692" i="2"/>
  <c r="U2692" i="2" s="1"/>
  <c r="D2693" i="2"/>
  <c r="U2693" i="2" s="1"/>
  <c r="D2694" i="2"/>
  <c r="U2694" i="2" s="1"/>
  <c r="D2695" i="2"/>
  <c r="U2695" i="2" s="1"/>
  <c r="D2696" i="2"/>
  <c r="U2696" i="2" s="1"/>
  <c r="D2697" i="2"/>
  <c r="U2697" i="2" s="1"/>
  <c r="D2698" i="2"/>
  <c r="U2698" i="2" s="1"/>
  <c r="D2699" i="2"/>
  <c r="U2699" i="2" s="1"/>
  <c r="D2700" i="2"/>
  <c r="U2700" i="2" s="1"/>
  <c r="D2701" i="2"/>
  <c r="U2701" i="2" s="1"/>
  <c r="D2702" i="2"/>
  <c r="U2702" i="2" s="1"/>
  <c r="D2703" i="2"/>
  <c r="U2703" i="2" s="1"/>
  <c r="D2704" i="2"/>
  <c r="U2704" i="2" s="1"/>
  <c r="D2705" i="2"/>
  <c r="U2705" i="2" s="1"/>
  <c r="D2706" i="2"/>
  <c r="U2706" i="2" s="1"/>
  <c r="D2707" i="2"/>
  <c r="U2707" i="2" s="1"/>
  <c r="D2708" i="2"/>
  <c r="U2708" i="2" s="1"/>
  <c r="D2709" i="2"/>
  <c r="U2709" i="2" s="1"/>
  <c r="D2710" i="2"/>
  <c r="U2710" i="2" s="1"/>
  <c r="D2711" i="2"/>
  <c r="U2711" i="2" s="1"/>
  <c r="D2712" i="2"/>
  <c r="U2712" i="2" s="1"/>
  <c r="D2713" i="2"/>
  <c r="U2713" i="2" s="1"/>
  <c r="D2714" i="2"/>
  <c r="U2714" i="2" s="1"/>
  <c r="D2715" i="2"/>
  <c r="U2715" i="2" s="1"/>
  <c r="D2716" i="2"/>
  <c r="U2716" i="2" s="1"/>
  <c r="D2717" i="2"/>
  <c r="U2717" i="2" s="1"/>
  <c r="D2718" i="2"/>
  <c r="U2718" i="2" s="1"/>
  <c r="D2719" i="2"/>
  <c r="U2719" i="2" s="1"/>
  <c r="D2720" i="2"/>
  <c r="U2720" i="2" s="1"/>
  <c r="D2721" i="2"/>
  <c r="U2721" i="2" s="1"/>
  <c r="D2722" i="2"/>
  <c r="U2722" i="2" s="1"/>
  <c r="D2723" i="2"/>
  <c r="U2723" i="2" s="1"/>
  <c r="D2724" i="2"/>
  <c r="U2724" i="2" s="1"/>
  <c r="D2725" i="2"/>
  <c r="U2725" i="2" s="1"/>
  <c r="D2726" i="2"/>
  <c r="U2726" i="2" s="1"/>
  <c r="D2727" i="2"/>
  <c r="U2727" i="2" s="1"/>
  <c r="D2728" i="2"/>
  <c r="U2728" i="2" s="1"/>
  <c r="D2729" i="2"/>
  <c r="U2729" i="2" s="1"/>
  <c r="D2730" i="2"/>
  <c r="U2730" i="2" s="1"/>
  <c r="D2731" i="2"/>
  <c r="U2731" i="2" s="1"/>
  <c r="D2732" i="2"/>
  <c r="U2732" i="2" s="1"/>
  <c r="D2733" i="2"/>
  <c r="U2733" i="2" s="1"/>
  <c r="D2734" i="2"/>
  <c r="U2734" i="2" s="1"/>
  <c r="D2735" i="2"/>
  <c r="U2735" i="2" s="1"/>
  <c r="D2736" i="2"/>
  <c r="U2736" i="2" s="1"/>
  <c r="D2737" i="2"/>
  <c r="U2737" i="2" s="1"/>
  <c r="D2738" i="2"/>
  <c r="U2738" i="2" s="1"/>
  <c r="D2739" i="2"/>
  <c r="U2739" i="2" s="1"/>
  <c r="D2740" i="2"/>
  <c r="U2740" i="2" s="1"/>
  <c r="D2741" i="2"/>
  <c r="U2741" i="2" s="1"/>
  <c r="D2742" i="2"/>
  <c r="U2742" i="2" s="1"/>
  <c r="D2743" i="2"/>
  <c r="U2743" i="2" s="1"/>
  <c r="D2744" i="2"/>
  <c r="U2744" i="2" s="1"/>
  <c r="D2745" i="2"/>
  <c r="U2745" i="2" s="1"/>
  <c r="D2746" i="2"/>
  <c r="U2746" i="2" s="1"/>
  <c r="D2747" i="2"/>
  <c r="U2747" i="2" s="1"/>
  <c r="D2748" i="2"/>
  <c r="U2748" i="2" s="1"/>
  <c r="D2749" i="2"/>
  <c r="U2749" i="2" s="1"/>
  <c r="D2750" i="2"/>
  <c r="U2750" i="2" s="1"/>
  <c r="D2751" i="2"/>
  <c r="U2751" i="2" s="1"/>
  <c r="D2752" i="2"/>
  <c r="U2752" i="2" s="1"/>
  <c r="D2753" i="2"/>
  <c r="U2753" i="2" s="1"/>
  <c r="D2754" i="2"/>
  <c r="U2754" i="2" s="1"/>
  <c r="D2755" i="2"/>
  <c r="U2755" i="2" s="1"/>
  <c r="D2756" i="2"/>
  <c r="U2756" i="2" s="1"/>
  <c r="D2757" i="2"/>
  <c r="U2757" i="2" s="1"/>
  <c r="D2758" i="2"/>
  <c r="U2758" i="2" s="1"/>
  <c r="D2759" i="2"/>
  <c r="U2759" i="2" s="1"/>
  <c r="D2760" i="2"/>
  <c r="U2760" i="2" s="1"/>
  <c r="D2761" i="2"/>
  <c r="U2761" i="2" s="1"/>
  <c r="D2762" i="2"/>
  <c r="U2762" i="2" s="1"/>
  <c r="D2763" i="2"/>
  <c r="U2763" i="2" s="1"/>
  <c r="D2764" i="2"/>
  <c r="U2764" i="2" s="1"/>
  <c r="D2765" i="2"/>
  <c r="U2765" i="2" s="1"/>
  <c r="D2766" i="2"/>
  <c r="U2766" i="2" s="1"/>
  <c r="D2767" i="2"/>
  <c r="U2767" i="2" s="1"/>
  <c r="D2768" i="2"/>
  <c r="U2768" i="2" s="1"/>
  <c r="D2769" i="2"/>
  <c r="U2769" i="2" s="1"/>
  <c r="D2770" i="2"/>
  <c r="U2770" i="2" s="1"/>
  <c r="D2771" i="2"/>
  <c r="U2771" i="2" s="1"/>
  <c r="D2772" i="2"/>
  <c r="U2772" i="2" s="1"/>
  <c r="D2773" i="2"/>
  <c r="U2773" i="2" s="1"/>
  <c r="D2774" i="2"/>
  <c r="U2774" i="2" s="1"/>
  <c r="D2775" i="2"/>
  <c r="U2775" i="2" s="1"/>
  <c r="D2776" i="2"/>
  <c r="U2776" i="2" s="1"/>
  <c r="D2777" i="2"/>
  <c r="U2777" i="2" s="1"/>
  <c r="D2778" i="2"/>
  <c r="U2778" i="2" s="1"/>
  <c r="D2779" i="2"/>
  <c r="U2779" i="2" s="1"/>
  <c r="D2780" i="2"/>
  <c r="U2780" i="2" s="1"/>
  <c r="D2781" i="2"/>
  <c r="U2781" i="2" s="1"/>
  <c r="D2782" i="2"/>
  <c r="U2782" i="2" s="1"/>
  <c r="D2783" i="2"/>
  <c r="U2783" i="2" s="1"/>
  <c r="D2784" i="2"/>
  <c r="U2784" i="2" s="1"/>
  <c r="D2785" i="2"/>
  <c r="U2785" i="2" s="1"/>
  <c r="D2786" i="2"/>
  <c r="U2786" i="2" s="1"/>
  <c r="D2787" i="2"/>
  <c r="U2787" i="2" s="1"/>
  <c r="D2788" i="2"/>
  <c r="U2788" i="2" s="1"/>
  <c r="D2789" i="2"/>
  <c r="U2789" i="2" s="1"/>
  <c r="D2790" i="2"/>
  <c r="U2790" i="2" s="1"/>
  <c r="D2791" i="2"/>
  <c r="U2791" i="2" s="1"/>
  <c r="D2792" i="2"/>
  <c r="U2792" i="2" s="1"/>
  <c r="D2793" i="2"/>
  <c r="U2793" i="2" s="1"/>
  <c r="D2794" i="2"/>
  <c r="U2794" i="2" s="1"/>
  <c r="D2795" i="2"/>
  <c r="U2795" i="2" s="1"/>
  <c r="D2796" i="2"/>
  <c r="U2796" i="2" s="1"/>
  <c r="D2797" i="2"/>
  <c r="U2797" i="2" s="1"/>
  <c r="D2798" i="2"/>
  <c r="U2798" i="2" s="1"/>
  <c r="D2799" i="2"/>
  <c r="U2799" i="2" s="1"/>
  <c r="D2800" i="2"/>
  <c r="U2800" i="2" s="1"/>
  <c r="D2801" i="2"/>
  <c r="U2801" i="2" s="1"/>
  <c r="D2802" i="2"/>
  <c r="U2802" i="2" s="1"/>
  <c r="D2803" i="2"/>
  <c r="U2803" i="2" s="1"/>
  <c r="D2804" i="2"/>
  <c r="U2804" i="2" s="1"/>
  <c r="D2805" i="2"/>
  <c r="U2805" i="2" s="1"/>
  <c r="D2806" i="2"/>
  <c r="U2806" i="2" s="1"/>
  <c r="D2807" i="2"/>
  <c r="U2807" i="2" s="1"/>
  <c r="D2808" i="2"/>
  <c r="U2808" i="2" s="1"/>
  <c r="D2809" i="2"/>
  <c r="U2809" i="2" s="1"/>
  <c r="D2810" i="2"/>
  <c r="U2810" i="2" s="1"/>
  <c r="D2811" i="2"/>
  <c r="U2811" i="2" s="1"/>
  <c r="D2812" i="2"/>
  <c r="U2812" i="2" s="1"/>
  <c r="D2813" i="2"/>
  <c r="U2813" i="2" s="1"/>
  <c r="D2814" i="2"/>
  <c r="U2814" i="2" s="1"/>
  <c r="D2815" i="2"/>
  <c r="U2815" i="2" s="1"/>
  <c r="D2816" i="2"/>
  <c r="U2816" i="2" s="1"/>
  <c r="D2817" i="2"/>
  <c r="U2817" i="2" s="1"/>
  <c r="D2818" i="2"/>
  <c r="U2818" i="2" s="1"/>
  <c r="D2819" i="2"/>
  <c r="U2819" i="2" s="1"/>
  <c r="D2820" i="2"/>
  <c r="U2820" i="2" s="1"/>
  <c r="D2821" i="2"/>
  <c r="U2821" i="2" s="1"/>
  <c r="D2822" i="2"/>
  <c r="U2822" i="2" s="1"/>
  <c r="D2823" i="2"/>
  <c r="U2823" i="2" s="1"/>
  <c r="D2824" i="2"/>
  <c r="U2824" i="2" s="1"/>
  <c r="D2825" i="2"/>
  <c r="U2825" i="2" s="1"/>
  <c r="D2826" i="2"/>
  <c r="U2826" i="2" s="1"/>
  <c r="D2827" i="2"/>
  <c r="U2827" i="2" s="1"/>
  <c r="D2828" i="2"/>
  <c r="U2828" i="2" s="1"/>
  <c r="D2829" i="2"/>
  <c r="U2829" i="2" s="1"/>
  <c r="D2830" i="2"/>
  <c r="U2830" i="2" s="1"/>
  <c r="D2831" i="2"/>
  <c r="U2831" i="2" s="1"/>
  <c r="D2832" i="2"/>
  <c r="U2832" i="2" s="1"/>
  <c r="D2833" i="2"/>
  <c r="U2833" i="2" s="1"/>
  <c r="D2834" i="2"/>
  <c r="U2834" i="2" s="1"/>
  <c r="D2835" i="2"/>
  <c r="U2835" i="2" s="1"/>
  <c r="D2836" i="2"/>
  <c r="U2836" i="2" s="1"/>
  <c r="D2837" i="2"/>
  <c r="U2837" i="2" s="1"/>
  <c r="D2838" i="2"/>
  <c r="U2838" i="2" s="1"/>
  <c r="D2839" i="2"/>
  <c r="U2839" i="2" s="1"/>
  <c r="D2840" i="2"/>
  <c r="U2840" i="2" s="1"/>
  <c r="D2841" i="2"/>
  <c r="U2841" i="2" s="1"/>
  <c r="D2842" i="2"/>
  <c r="U2842" i="2" s="1"/>
  <c r="D2843" i="2"/>
  <c r="U2843" i="2" s="1"/>
  <c r="D2844" i="2"/>
  <c r="U2844" i="2" s="1"/>
  <c r="D2845" i="2"/>
  <c r="U2845" i="2" s="1"/>
  <c r="D2846" i="2"/>
  <c r="U2846" i="2" s="1"/>
  <c r="D2847" i="2"/>
  <c r="U2847" i="2" s="1"/>
  <c r="D2848" i="2"/>
  <c r="U2848" i="2" s="1"/>
  <c r="D2849" i="2"/>
  <c r="U2849" i="2" s="1"/>
  <c r="D2850" i="2"/>
  <c r="U2850" i="2" s="1"/>
  <c r="D2851" i="2"/>
  <c r="U2851" i="2" s="1"/>
  <c r="D2852" i="2"/>
  <c r="U2852" i="2" s="1"/>
  <c r="D2853" i="2"/>
  <c r="U2853" i="2" s="1"/>
  <c r="D2854" i="2"/>
  <c r="U2854" i="2" s="1"/>
  <c r="D2855" i="2"/>
  <c r="U2855" i="2" s="1"/>
  <c r="D2856" i="2"/>
  <c r="U2856" i="2" s="1"/>
  <c r="D2857" i="2"/>
  <c r="U2857" i="2" s="1"/>
  <c r="D2858" i="2"/>
  <c r="U2858" i="2" s="1"/>
  <c r="D2859" i="2"/>
  <c r="U2859" i="2" s="1"/>
  <c r="D2860" i="2"/>
  <c r="U2860" i="2" s="1"/>
  <c r="D2861" i="2"/>
  <c r="U2861" i="2" s="1"/>
  <c r="D2862" i="2"/>
  <c r="U2862" i="2" s="1"/>
  <c r="D2863" i="2"/>
  <c r="U2863" i="2" s="1"/>
  <c r="D2864" i="2"/>
  <c r="U2864" i="2" s="1"/>
  <c r="D2865" i="2"/>
  <c r="U2865" i="2" s="1"/>
  <c r="D2866" i="2"/>
  <c r="U2866" i="2" s="1"/>
  <c r="D2867" i="2"/>
  <c r="U2867" i="2" s="1"/>
  <c r="D2868" i="2"/>
  <c r="U2868" i="2" s="1"/>
  <c r="D2869" i="2"/>
  <c r="U2869" i="2" s="1"/>
  <c r="D2870" i="2"/>
  <c r="U2870" i="2" s="1"/>
  <c r="D2871" i="2"/>
  <c r="U2871" i="2" s="1"/>
  <c r="D2872" i="2"/>
  <c r="U2872" i="2" s="1"/>
  <c r="D2873" i="2"/>
  <c r="U2873" i="2" s="1"/>
  <c r="D2874" i="2"/>
  <c r="U2874" i="2" s="1"/>
  <c r="D2875" i="2"/>
  <c r="U2875" i="2" s="1"/>
  <c r="D2876" i="2"/>
  <c r="U2876" i="2" s="1"/>
  <c r="D2877" i="2"/>
  <c r="U2877" i="2" s="1"/>
  <c r="D2878" i="2"/>
  <c r="U2878" i="2" s="1"/>
  <c r="D2879" i="2"/>
  <c r="U2879" i="2" s="1"/>
  <c r="D2880" i="2"/>
  <c r="U2880" i="2" s="1"/>
  <c r="D2881" i="2"/>
  <c r="U2881" i="2" s="1"/>
  <c r="D2882" i="2"/>
  <c r="U2882" i="2" s="1"/>
  <c r="D2883" i="2"/>
  <c r="U2883" i="2" s="1"/>
  <c r="D2884" i="2"/>
  <c r="U2884" i="2" s="1"/>
  <c r="D2885" i="2"/>
  <c r="U2885" i="2" s="1"/>
  <c r="D2886" i="2"/>
  <c r="U2886" i="2" s="1"/>
  <c r="D2887" i="2"/>
  <c r="U2887" i="2" s="1"/>
  <c r="D2888" i="2"/>
  <c r="U2888" i="2" s="1"/>
  <c r="D2889" i="2"/>
  <c r="U2889" i="2" s="1"/>
  <c r="D2890" i="2"/>
  <c r="U2890" i="2" s="1"/>
  <c r="D2891" i="2"/>
  <c r="U2891" i="2" s="1"/>
  <c r="D2892" i="2"/>
  <c r="U2892" i="2" s="1"/>
  <c r="D2893" i="2"/>
  <c r="U2893" i="2" s="1"/>
  <c r="D2894" i="2"/>
  <c r="U2894" i="2" s="1"/>
  <c r="D2895" i="2"/>
  <c r="U2895" i="2" s="1"/>
  <c r="D2896" i="2"/>
  <c r="U2896" i="2" s="1"/>
  <c r="D2897" i="2"/>
  <c r="U2897" i="2" s="1"/>
  <c r="D2898" i="2"/>
  <c r="U2898" i="2" s="1"/>
  <c r="D2899" i="2"/>
  <c r="U2899" i="2" s="1"/>
  <c r="D2900" i="2"/>
  <c r="U2900" i="2" s="1"/>
  <c r="D2901" i="2"/>
  <c r="U2901" i="2" s="1"/>
  <c r="D2902" i="2"/>
  <c r="U2902" i="2" s="1"/>
  <c r="D2903" i="2"/>
  <c r="U2903" i="2" s="1"/>
  <c r="D2904" i="2"/>
  <c r="U2904" i="2" s="1"/>
  <c r="D2905" i="2"/>
  <c r="U2905" i="2" s="1"/>
  <c r="D2906" i="2"/>
  <c r="U2906" i="2" s="1"/>
  <c r="D2907" i="2"/>
  <c r="U2907" i="2" s="1"/>
  <c r="D2908" i="2"/>
  <c r="U2908" i="2" s="1"/>
  <c r="D2909" i="2"/>
  <c r="U2909" i="2" s="1"/>
  <c r="D2910" i="2"/>
  <c r="U2910" i="2" s="1"/>
  <c r="D2911" i="2"/>
  <c r="U2911" i="2" s="1"/>
  <c r="D2912" i="2"/>
  <c r="U2912" i="2" s="1"/>
  <c r="D2913" i="2"/>
  <c r="U2913" i="2" s="1"/>
  <c r="D2923" i="2"/>
  <c r="U2923" i="2" s="1"/>
  <c r="C36" i="7"/>
  <c r="D36" i="7" s="1"/>
  <c r="F8" i="23" l="1"/>
  <c r="J8" i="23" s="1"/>
  <c r="Q8" i="23" s="1"/>
  <c r="D1961" i="2"/>
  <c r="U1961" i="2" s="1"/>
  <c r="D1960" i="2"/>
  <c r="U1960" i="2" s="1"/>
  <c r="D1959" i="2"/>
  <c r="U1959" i="2" s="1"/>
  <c r="D1958" i="2"/>
  <c r="U1958" i="2" s="1"/>
  <c r="L921" i="17"/>
  <c r="C921" i="17"/>
  <c r="D921" i="17" s="1"/>
  <c r="L920" i="17"/>
  <c r="C920" i="17"/>
  <c r="D920" i="17" s="1"/>
  <c r="L919" i="17"/>
  <c r="C919" i="17"/>
  <c r="D919" i="17" s="1"/>
  <c r="L918" i="17"/>
  <c r="C918" i="17"/>
  <c r="D918" i="17" s="1"/>
  <c r="L917" i="17"/>
  <c r="D917" i="17"/>
  <c r="C917" i="17"/>
  <c r="L916" i="17"/>
  <c r="D916" i="17"/>
  <c r="C916" i="17"/>
  <c r="L915" i="17"/>
  <c r="D915" i="17"/>
  <c r="C915" i="17"/>
  <c r="L914" i="17"/>
  <c r="D914" i="17"/>
  <c r="C914" i="17"/>
  <c r="D913" i="17"/>
  <c r="C913" i="17"/>
  <c r="L912" i="17"/>
  <c r="D912" i="17"/>
  <c r="C912" i="17"/>
  <c r="L911" i="17"/>
  <c r="C911" i="17"/>
  <c r="D911" i="17" s="1"/>
  <c r="L910" i="17"/>
  <c r="C910" i="17"/>
  <c r="D910" i="17" s="1"/>
  <c r="L909" i="17"/>
  <c r="C909" i="17"/>
  <c r="D909" i="17" s="1"/>
  <c r="L908" i="17"/>
  <c r="C908" i="17"/>
  <c r="D908" i="17" s="1"/>
  <c r="L907" i="17"/>
  <c r="D907" i="17"/>
  <c r="C907" i="17"/>
  <c r="L906" i="17"/>
  <c r="D906" i="17"/>
  <c r="C906" i="17"/>
  <c r="L905" i="17"/>
  <c r="D905" i="17"/>
  <c r="C905" i="17"/>
  <c r="L904" i="17"/>
  <c r="C904" i="17"/>
  <c r="D904" i="17" s="1"/>
  <c r="L903" i="17"/>
  <c r="C903" i="17"/>
  <c r="D903" i="17" s="1"/>
  <c r="L902" i="17"/>
  <c r="C902" i="17"/>
  <c r="D902" i="17" s="1"/>
  <c r="C901" i="17"/>
  <c r="D901" i="17" s="1"/>
  <c r="L900" i="17"/>
  <c r="D900" i="17"/>
  <c r="C900" i="17"/>
  <c r="L898" i="17"/>
  <c r="D898" i="17"/>
  <c r="C898" i="17"/>
  <c r="L897" i="17"/>
  <c r="D897" i="17"/>
  <c r="C897" i="17"/>
  <c r="L896" i="17"/>
  <c r="C896" i="17"/>
  <c r="D896" i="17" s="1"/>
  <c r="L895" i="17"/>
  <c r="C895" i="17"/>
  <c r="D895" i="17" s="1"/>
  <c r="L894" i="17"/>
  <c r="C894" i="17"/>
  <c r="D894" i="17" s="1"/>
  <c r="L893" i="17"/>
  <c r="C893" i="17"/>
  <c r="D893" i="17" s="1"/>
  <c r="L892" i="17"/>
  <c r="C892" i="17"/>
  <c r="D892" i="17" s="1"/>
  <c r="L891" i="17"/>
  <c r="C891" i="17"/>
  <c r="D891" i="17" s="1"/>
  <c r="L890" i="17"/>
  <c r="D890" i="17"/>
  <c r="C890" i="17"/>
  <c r="L889" i="17"/>
  <c r="D889" i="17"/>
  <c r="C889" i="17"/>
  <c r="L888" i="17"/>
  <c r="D888" i="17"/>
  <c r="C888" i="17"/>
  <c r="L887" i="17"/>
  <c r="C887" i="17"/>
  <c r="D887" i="17" s="1"/>
  <c r="L886" i="17"/>
  <c r="C886" i="17"/>
  <c r="D886" i="17" s="1"/>
  <c r="L885" i="17"/>
  <c r="C885" i="17"/>
  <c r="D885" i="17" s="1"/>
  <c r="L884" i="17"/>
  <c r="C884" i="17"/>
  <c r="D884" i="17" s="1"/>
  <c r="L883" i="17"/>
  <c r="D883" i="17"/>
  <c r="C883" i="17"/>
  <c r="L882" i="17"/>
  <c r="D882" i="17"/>
  <c r="C882" i="17"/>
  <c r="L881" i="17"/>
  <c r="D881" i="17"/>
  <c r="C881" i="17"/>
  <c r="L880" i="17"/>
  <c r="C880" i="17"/>
  <c r="D880" i="17" s="1"/>
  <c r="L879" i="17"/>
  <c r="C879" i="17"/>
  <c r="D879" i="17" s="1"/>
  <c r="L878" i="17"/>
  <c r="C878" i="17"/>
  <c r="D878" i="17" s="1"/>
  <c r="L877" i="17"/>
  <c r="C877" i="17"/>
  <c r="D877" i="17" s="1"/>
  <c r="L876" i="17"/>
  <c r="C876" i="17"/>
  <c r="D876" i="17" s="1"/>
  <c r="L875" i="17"/>
  <c r="C875" i="17"/>
  <c r="D875" i="17" s="1"/>
  <c r="L874" i="17"/>
  <c r="D874" i="17"/>
  <c r="C874" i="17"/>
  <c r="L873" i="17"/>
  <c r="D873" i="17"/>
  <c r="C873" i="17"/>
  <c r="L872" i="17"/>
  <c r="D872" i="17"/>
  <c r="C872" i="17"/>
  <c r="L871" i="17"/>
  <c r="C871" i="17"/>
  <c r="D871" i="17" s="1"/>
  <c r="L870" i="17"/>
  <c r="C870" i="17"/>
  <c r="D870" i="17" s="1"/>
  <c r="L869" i="17"/>
  <c r="C869" i="17"/>
  <c r="D869" i="17" s="1"/>
  <c r="L868" i="17"/>
  <c r="C868" i="17"/>
  <c r="D868" i="17" s="1"/>
  <c r="L867" i="17"/>
  <c r="D867" i="17"/>
  <c r="C867" i="17"/>
  <c r="L866" i="17"/>
  <c r="D866" i="17"/>
  <c r="C866" i="17"/>
  <c r="L865" i="17"/>
  <c r="D865" i="17"/>
  <c r="C865" i="17"/>
  <c r="L864" i="17"/>
  <c r="C864" i="17"/>
  <c r="D864" i="17" s="1"/>
  <c r="L863" i="17"/>
  <c r="D863" i="17"/>
  <c r="C863" i="17"/>
  <c r="L862" i="17"/>
  <c r="C862" i="17"/>
  <c r="D862" i="17" s="1"/>
  <c r="L861" i="17"/>
  <c r="C861" i="17"/>
  <c r="D861" i="17" s="1"/>
  <c r="L860" i="17"/>
  <c r="C860" i="17"/>
  <c r="D860" i="17" s="1"/>
  <c r="L859" i="17"/>
  <c r="C859" i="17"/>
  <c r="D859" i="17" s="1"/>
  <c r="L858" i="17"/>
  <c r="D858" i="17"/>
  <c r="C858" i="17"/>
  <c r="L857" i="17"/>
  <c r="D857" i="17"/>
  <c r="C857" i="17"/>
  <c r="L856" i="17"/>
  <c r="D856" i="17"/>
  <c r="C856" i="17"/>
  <c r="L855" i="17"/>
  <c r="C855" i="17"/>
  <c r="D855" i="17" s="1"/>
  <c r="L854" i="17"/>
  <c r="C854" i="17"/>
  <c r="D854" i="17" s="1"/>
  <c r="L853" i="17"/>
  <c r="C853" i="17"/>
  <c r="D853" i="17" s="1"/>
  <c r="L852" i="17"/>
  <c r="D852" i="17"/>
  <c r="C852" i="17"/>
  <c r="L851" i="17"/>
  <c r="D851" i="17"/>
  <c r="C851" i="17"/>
  <c r="L850" i="17"/>
  <c r="D850" i="17"/>
  <c r="C850" i="17"/>
  <c r="L849" i="17"/>
  <c r="D849" i="17"/>
  <c r="C849" i="17"/>
  <c r="L848" i="17"/>
  <c r="C848" i="17"/>
  <c r="D848" i="17" s="1"/>
  <c r="L847" i="17"/>
  <c r="D847" i="17"/>
  <c r="C847" i="17"/>
  <c r="L846" i="17"/>
  <c r="C846" i="17"/>
  <c r="D846" i="17" s="1"/>
  <c r="L845" i="17"/>
  <c r="C845" i="17"/>
  <c r="D845" i="17" s="1"/>
  <c r="L844" i="17"/>
  <c r="C844" i="17"/>
  <c r="D844" i="17" s="1"/>
  <c r="L843" i="17"/>
  <c r="C843" i="17"/>
  <c r="D843" i="17" s="1"/>
  <c r="L842" i="17"/>
  <c r="D842" i="17"/>
  <c r="C842" i="17"/>
  <c r="L841" i="17"/>
  <c r="C841" i="17"/>
  <c r="D841" i="17" s="1"/>
  <c r="L840" i="17"/>
  <c r="C840" i="17"/>
  <c r="D840" i="17" s="1"/>
  <c r="L839" i="17"/>
  <c r="D839" i="17"/>
  <c r="C839" i="17"/>
  <c r="L838" i="17"/>
  <c r="D838" i="17"/>
  <c r="C838" i="17"/>
  <c r="L837" i="17"/>
  <c r="D837" i="17"/>
  <c r="C837" i="17"/>
  <c r="L836" i="17"/>
  <c r="D836" i="17"/>
  <c r="C836" i="17"/>
  <c r="L835" i="17"/>
  <c r="D835" i="17"/>
  <c r="C835" i="17"/>
  <c r="L834" i="17"/>
  <c r="C834" i="17"/>
  <c r="D834" i="17" s="1"/>
  <c r="L833" i="17"/>
  <c r="D833" i="17"/>
  <c r="C833" i="17"/>
  <c r="L832" i="17"/>
  <c r="C832" i="17"/>
  <c r="D832" i="17" s="1"/>
  <c r="L831" i="17"/>
  <c r="D831" i="17"/>
  <c r="C831" i="17"/>
  <c r="L830" i="17"/>
  <c r="C830" i="17"/>
  <c r="D830" i="17" s="1"/>
  <c r="L829" i="17"/>
  <c r="D829" i="17"/>
  <c r="C829" i="17"/>
  <c r="L828" i="17"/>
  <c r="D828" i="17"/>
  <c r="C828" i="17"/>
  <c r="L827" i="17"/>
  <c r="D827" i="17"/>
  <c r="C827" i="17"/>
  <c r="L826" i="17"/>
  <c r="D826" i="17"/>
  <c r="C826" i="17"/>
  <c r="L825" i="17"/>
  <c r="C825" i="17"/>
  <c r="D825" i="17" s="1"/>
  <c r="L824" i="17"/>
  <c r="C824" i="17"/>
  <c r="D824" i="17" s="1"/>
  <c r="L823" i="17"/>
  <c r="C823" i="17"/>
  <c r="D823" i="17" s="1"/>
  <c r="L822" i="17"/>
  <c r="C822" i="17"/>
  <c r="D822" i="17" s="1"/>
  <c r="L821" i="17"/>
  <c r="D821" i="17"/>
  <c r="C821" i="17"/>
  <c r="L820" i="17"/>
  <c r="D820" i="17"/>
  <c r="C820" i="17"/>
  <c r="L819" i="17"/>
  <c r="D819" i="17"/>
  <c r="C819" i="17"/>
  <c r="L818" i="17"/>
  <c r="C818" i="17"/>
  <c r="D818" i="17" s="1"/>
  <c r="L817" i="17"/>
  <c r="L816" i="17"/>
  <c r="D816" i="17"/>
  <c r="C816" i="17"/>
  <c r="L815" i="17"/>
  <c r="D815" i="17"/>
  <c r="C815" i="17"/>
  <c r="L814" i="17"/>
  <c r="C814" i="17"/>
  <c r="D814" i="17" s="1"/>
  <c r="L813" i="17"/>
  <c r="D813" i="17"/>
  <c r="C813" i="17"/>
  <c r="L812" i="17"/>
  <c r="C812" i="17"/>
  <c r="D812" i="17" s="1"/>
  <c r="L811" i="17"/>
  <c r="D811" i="17"/>
  <c r="C811" i="17"/>
  <c r="L810" i="17"/>
  <c r="C810" i="17"/>
  <c r="D810" i="17" s="1"/>
  <c r="L809" i="17"/>
  <c r="L808" i="17"/>
  <c r="C808" i="17"/>
  <c r="D808" i="17" s="1"/>
  <c r="L807" i="17"/>
  <c r="D807" i="17"/>
  <c r="C807" i="17"/>
  <c r="L806" i="17"/>
  <c r="C806" i="17"/>
  <c r="D806" i="17" s="1"/>
  <c r="L805" i="17"/>
  <c r="D805" i="17"/>
  <c r="C805" i="17"/>
  <c r="L804" i="17"/>
  <c r="D804" i="17"/>
  <c r="C804" i="17"/>
  <c r="L803" i="17"/>
  <c r="D803" i="17"/>
  <c r="C803" i="17"/>
  <c r="L802" i="17"/>
  <c r="D802" i="17"/>
  <c r="C802" i="17"/>
  <c r="L801" i="17"/>
  <c r="C801" i="17"/>
  <c r="D801" i="17" s="1"/>
  <c r="L800" i="17"/>
  <c r="C800" i="17"/>
  <c r="D800" i="17" s="1"/>
  <c r="L799" i="17"/>
  <c r="C799" i="17"/>
  <c r="D799" i="17" s="1"/>
  <c r="L798" i="17"/>
  <c r="C798" i="17"/>
  <c r="D798" i="17" s="1"/>
  <c r="L797" i="17"/>
  <c r="D797" i="17"/>
  <c r="C797" i="17"/>
  <c r="L796" i="17"/>
  <c r="D796" i="17"/>
  <c r="C796" i="17"/>
  <c r="L795" i="17"/>
  <c r="D795" i="17"/>
  <c r="C795" i="17"/>
  <c r="L794" i="17"/>
  <c r="C794" i="17"/>
  <c r="D794" i="17" s="1"/>
  <c r="L793" i="17"/>
  <c r="D793" i="17"/>
  <c r="C793" i="17"/>
  <c r="L792" i="17"/>
  <c r="C792" i="17"/>
  <c r="D792" i="17" s="1"/>
  <c r="L791" i="17"/>
  <c r="D791" i="17"/>
  <c r="C791" i="17"/>
  <c r="L790" i="17"/>
  <c r="C790" i="17"/>
  <c r="D790" i="17" s="1"/>
  <c r="L789" i="17"/>
  <c r="D789" i="17"/>
  <c r="C789" i="17"/>
  <c r="L788" i="17"/>
  <c r="D788" i="17"/>
  <c r="C788" i="17"/>
  <c r="L787" i="17"/>
  <c r="D787" i="17"/>
  <c r="C787" i="17"/>
  <c r="L786" i="17"/>
  <c r="D786" i="17"/>
  <c r="C786" i="17"/>
  <c r="L785" i="17"/>
  <c r="C785" i="17"/>
  <c r="D785" i="17" s="1"/>
  <c r="L784" i="17"/>
  <c r="C784" i="17"/>
  <c r="D784" i="17" s="1"/>
  <c r="L783" i="17"/>
  <c r="C783" i="17"/>
  <c r="D783" i="17" s="1"/>
  <c r="L782" i="17"/>
  <c r="C782" i="17"/>
  <c r="D782" i="17" s="1"/>
  <c r="L781" i="17"/>
  <c r="D781" i="17"/>
  <c r="C781" i="17"/>
  <c r="L654" i="17"/>
  <c r="C654" i="17"/>
  <c r="D654" i="17" s="1"/>
  <c r="L653" i="17"/>
  <c r="C653" i="17"/>
  <c r="D653" i="17" s="1"/>
  <c r="L652" i="17"/>
  <c r="D652" i="17"/>
  <c r="C652" i="17"/>
  <c r="L651" i="17"/>
  <c r="D651" i="17"/>
  <c r="C651" i="17"/>
  <c r="L650" i="17"/>
  <c r="D650" i="17"/>
  <c r="C650" i="17"/>
  <c r="L649" i="17"/>
  <c r="D649" i="17"/>
  <c r="C649" i="17"/>
  <c r="L648" i="17"/>
  <c r="C648" i="17"/>
  <c r="D648" i="17" s="1"/>
  <c r="L647" i="17"/>
  <c r="C647" i="17"/>
  <c r="D647" i="17" s="1"/>
  <c r="L646" i="17"/>
  <c r="C646" i="17"/>
  <c r="D646" i="17" s="1"/>
  <c r="L645" i="17"/>
  <c r="C645" i="17"/>
  <c r="D645" i="17" s="1"/>
  <c r="L644" i="17"/>
  <c r="D644" i="17"/>
  <c r="C644" i="17"/>
  <c r="L643" i="17"/>
  <c r="D643" i="17"/>
  <c r="C643" i="17"/>
  <c r="L642" i="17"/>
  <c r="D642" i="17"/>
  <c r="C642" i="17"/>
  <c r="L641" i="17"/>
  <c r="D641" i="17"/>
  <c r="C641" i="17"/>
  <c r="L640" i="17"/>
  <c r="D640" i="17"/>
  <c r="C640" i="17"/>
  <c r="L639" i="17"/>
  <c r="C639" i="17"/>
  <c r="D639" i="17" s="1"/>
  <c r="L638" i="17"/>
  <c r="C638" i="17"/>
  <c r="D638" i="17" s="1"/>
  <c r="L637" i="17"/>
  <c r="C637" i="17"/>
  <c r="D637" i="17" s="1"/>
  <c r="L636" i="17"/>
  <c r="D636" i="17"/>
  <c r="C636" i="17"/>
  <c r="L635" i="17"/>
  <c r="D635" i="17"/>
  <c r="C635" i="17"/>
  <c r="L634" i="17"/>
  <c r="D634" i="17"/>
  <c r="C634" i="17"/>
  <c r="L633" i="17"/>
  <c r="D633" i="17"/>
  <c r="C633" i="17"/>
  <c r="L632" i="17"/>
  <c r="C632" i="17"/>
  <c r="D632" i="17" s="1"/>
  <c r="L631" i="17"/>
  <c r="C631" i="17"/>
  <c r="D631" i="17" s="1"/>
  <c r="L630" i="17"/>
  <c r="C630" i="17"/>
  <c r="D630" i="17" s="1"/>
  <c r="L629" i="17"/>
  <c r="D629" i="17"/>
  <c r="C629" i="17"/>
  <c r="L628" i="17"/>
  <c r="D628" i="17"/>
  <c r="C628" i="17"/>
  <c r="L627" i="17"/>
  <c r="D627" i="17"/>
  <c r="C627" i="17"/>
  <c r="L626" i="17"/>
  <c r="D626" i="17"/>
  <c r="C626" i="17"/>
  <c r="L625" i="17"/>
  <c r="D625" i="17"/>
  <c r="C625" i="17"/>
  <c r="L624" i="17"/>
  <c r="D624" i="17"/>
  <c r="C624" i="17"/>
  <c r="L623" i="17"/>
  <c r="C623" i="17"/>
  <c r="D623" i="17" s="1"/>
  <c r="L622" i="17"/>
  <c r="C622" i="17"/>
  <c r="D622" i="17" s="1"/>
  <c r="L621" i="17"/>
  <c r="C621" i="17"/>
  <c r="D621" i="17" s="1"/>
  <c r="L620" i="17"/>
  <c r="D620" i="17"/>
  <c r="C620" i="17"/>
  <c r="L619" i="17"/>
  <c r="D619" i="17"/>
  <c r="C619" i="17"/>
  <c r="L618" i="17"/>
  <c r="D618" i="17"/>
  <c r="C618" i="17"/>
  <c r="L617" i="17"/>
  <c r="D617" i="17"/>
  <c r="C617" i="17"/>
  <c r="L616" i="17"/>
  <c r="C616" i="17"/>
  <c r="D616" i="17" s="1"/>
  <c r="L615" i="17"/>
  <c r="C615" i="17"/>
  <c r="D615" i="17" s="1"/>
  <c r="L614" i="17"/>
  <c r="C614" i="17"/>
  <c r="D614" i="17" s="1"/>
  <c r="L613" i="17"/>
  <c r="D613" i="17"/>
  <c r="C613" i="17"/>
  <c r="L612" i="17"/>
  <c r="D612" i="17"/>
  <c r="C612" i="17"/>
  <c r="L611" i="17"/>
  <c r="D611" i="17"/>
  <c r="C611" i="17"/>
  <c r="L610" i="17"/>
  <c r="D610" i="17"/>
  <c r="C610" i="17"/>
  <c r="L609" i="17"/>
  <c r="D609" i="17"/>
  <c r="C609" i="17"/>
  <c r="L608" i="17"/>
  <c r="D608" i="17"/>
  <c r="C608" i="17"/>
  <c r="C607" i="17"/>
  <c r="D607" i="17" s="1"/>
  <c r="L606" i="17"/>
  <c r="D606" i="17"/>
  <c r="C606" i="17"/>
  <c r="L605" i="17"/>
  <c r="D605" i="17"/>
  <c r="C605" i="17"/>
  <c r="L604" i="17"/>
  <c r="D604" i="17"/>
  <c r="C604" i="17"/>
  <c r="L603" i="17"/>
  <c r="D603" i="17"/>
  <c r="C603" i="17"/>
  <c r="L602" i="17"/>
  <c r="D602" i="17"/>
  <c r="C602" i="17"/>
  <c r="L601" i="17"/>
  <c r="D601" i="17"/>
  <c r="C601" i="17"/>
  <c r="L600" i="17"/>
  <c r="C600" i="17"/>
  <c r="D600" i="17" s="1"/>
  <c r="L599" i="17"/>
  <c r="C599" i="17"/>
  <c r="D599" i="17" s="1"/>
  <c r="L598" i="17"/>
  <c r="C598" i="17"/>
  <c r="D598" i="17" s="1"/>
  <c r="L597" i="17"/>
  <c r="D597" i="17"/>
  <c r="C597" i="17"/>
  <c r="L596" i="17"/>
  <c r="D596" i="17"/>
  <c r="C596" i="17"/>
  <c r="L595" i="17"/>
  <c r="D595" i="17"/>
  <c r="C595" i="17"/>
  <c r="L594" i="17"/>
  <c r="D594" i="17"/>
  <c r="C594" i="17"/>
  <c r="L593" i="17"/>
  <c r="C593" i="17"/>
  <c r="D593" i="17" s="1"/>
  <c r="L592" i="17"/>
  <c r="C592" i="17"/>
  <c r="D592" i="17" s="1"/>
  <c r="L591" i="17"/>
  <c r="C591" i="17"/>
  <c r="D591" i="17" s="1"/>
  <c r="D590" i="17"/>
  <c r="C590" i="17"/>
  <c r="L588" i="17"/>
  <c r="D588" i="17"/>
  <c r="C588" i="17"/>
  <c r="L587" i="17"/>
  <c r="D587" i="17"/>
  <c r="C587" i="17"/>
  <c r="L586" i="17"/>
  <c r="D586" i="17"/>
  <c r="C586" i="17"/>
  <c r="L585" i="17"/>
  <c r="D585" i="17"/>
  <c r="C585" i="17"/>
  <c r="L584" i="17"/>
  <c r="D584" i="17"/>
  <c r="C584" i="17"/>
  <c r="L583" i="17"/>
  <c r="C583" i="17"/>
  <c r="D583" i="17" s="1"/>
  <c r="L582" i="17"/>
  <c r="C582" i="17"/>
  <c r="D582" i="17" s="1"/>
  <c r="L581" i="17"/>
  <c r="D581" i="17"/>
  <c r="C581" i="17"/>
  <c r="L580" i="17"/>
  <c r="D580" i="17"/>
  <c r="C580" i="17"/>
  <c r="L579" i="17"/>
  <c r="D579" i="17"/>
  <c r="C579" i="17"/>
  <c r="L578" i="17"/>
  <c r="D578" i="17"/>
  <c r="C578" i="17"/>
  <c r="L577" i="17"/>
  <c r="C577" i="17"/>
  <c r="D577" i="17" s="1"/>
  <c r="L576" i="17"/>
  <c r="C576" i="17"/>
  <c r="D576" i="17" s="1"/>
  <c r="L575" i="17"/>
  <c r="C575" i="17"/>
  <c r="D575" i="17" s="1"/>
  <c r="L574" i="17"/>
  <c r="D574" i="17"/>
  <c r="C574" i="17"/>
  <c r="L573" i="17"/>
  <c r="D573" i="17"/>
  <c r="C573" i="17"/>
  <c r="D572" i="17"/>
  <c r="C572" i="17"/>
  <c r="L571" i="17"/>
  <c r="D571" i="17"/>
  <c r="C571" i="17"/>
  <c r="L570" i="17"/>
  <c r="C570" i="17"/>
  <c r="D570" i="17" s="1"/>
  <c r="L569" i="17"/>
  <c r="C569" i="17"/>
  <c r="D569" i="17" s="1"/>
  <c r="L568" i="17"/>
  <c r="C568" i="17"/>
  <c r="D568" i="17" s="1"/>
  <c r="L567" i="17"/>
  <c r="D567" i="17"/>
  <c r="C567" i="17"/>
  <c r="L566" i="17"/>
  <c r="D566" i="17"/>
  <c r="C566" i="17"/>
  <c r="L565" i="17"/>
  <c r="D565" i="17"/>
  <c r="C565" i="17"/>
  <c r="L564" i="17"/>
  <c r="D564" i="17"/>
  <c r="C564" i="17"/>
  <c r="L563" i="17"/>
  <c r="D563" i="17"/>
  <c r="C563" i="17"/>
  <c r="L562" i="17"/>
  <c r="D562" i="17"/>
  <c r="C562" i="17"/>
  <c r="L561" i="17"/>
  <c r="C561" i="17"/>
  <c r="D561" i="17" s="1"/>
  <c r="L560" i="17"/>
  <c r="C560" i="17"/>
  <c r="D560" i="17" s="1"/>
  <c r="L559" i="17"/>
  <c r="C559" i="17"/>
  <c r="D559" i="17" s="1"/>
  <c r="D558" i="17"/>
  <c r="C558" i="17"/>
  <c r="L557" i="17"/>
  <c r="D557" i="17"/>
  <c r="C557" i="17"/>
  <c r="L556" i="17"/>
  <c r="D556" i="17"/>
  <c r="C556" i="17"/>
  <c r="L555" i="17"/>
  <c r="D555" i="17"/>
  <c r="C555" i="17"/>
  <c r="L554" i="17"/>
  <c r="C554" i="17"/>
  <c r="D554" i="17" s="1"/>
  <c r="L553" i="17"/>
  <c r="C553" i="17"/>
  <c r="D553" i="17" s="1"/>
  <c r="L552" i="17"/>
  <c r="C552" i="17"/>
  <c r="D552" i="17" s="1"/>
  <c r="L551" i="17"/>
  <c r="C551" i="17"/>
  <c r="D551" i="17" s="1"/>
  <c r="L550" i="17"/>
  <c r="D550" i="17"/>
  <c r="C550" i="17"/>
  <c r="L549" i="17"/>
  <c r="D549" i="17"/>
  <c r="C549" i="17"/>
  <c r="L548" i="17"/>
  <c r="D548" i="17"/>
  <c r="C548" i="17"/>
  <c r="L547" i="17"/>
  <c r="C547" i="17"/>
  <c r="D547" i="17" s="1"/>
  <c r="L546" i="17"/>
  <c r="D546" i="17"/>
  <c r="C546" i="17"/>
  <c r="L545" i="17"/>
  <c r="D545" i="17"/>
  <c r="C545" i="17"/>
  <c r="L544" i="17"/>
  <c r="D544" i="17"/>
  <c r="C544" i="17"/>
  <c r="L543" i="17"/>
  <c r="C543" i="17"/>
  <c r="D543" i="17" s="1"/>
  <c r="L542" i="17"/>
  <c r="C542" i="17"/>
  <c r="D542" i="17" s="1"/>
  <c r="L541" i="17"/>
  <c r="C541" i="17"/>
  <c r="D541" i="17" s="1"/>
  <c r="L539" i="17"/>
  <c r="D539" i="17"/>
  <c r="C539" i="17"/>
  <c r="L538" i="17"/>
  <c r="D538" i="17"/>
  <c r="C538" i="17"/>
  <c r="L537" i="17"/>
  <c r="D537" i="17"/>
  <c r="C537" i="17"/>
  <c r="L536" i="17"/>
  <c r="D536" i="17"/>
  <c r="C536" i="17"/>
  <c r="L535" i="17"/>
  <c r="D535" i="17"/>
  <c r="C535" i="17"/>
  <c r="L534" i="17"/>
  <c r="D534" i="17"/>
  <c r="C534" i="17"/>
  <c r="L533" i="17"/>
  <c r="C533" i="17"/>
  <c r="D533" i="17" s="1"/>
  <c r="L532" i="17"/>
  <c r="C532" i="17"/>
  <c r="D532" i="17" s="1"/>
  <c r="L531" i="17"/>
  <c r="C531" i="17"/>
  <c r="D531" i="17" s="1"/>
  <c r="L530" i="17"/>
  <c r="C530" i="17"/>
  <c r="D530" i="17" s="1"/>
  <c r="L529" i="17"/>
  <c r="D529" i="17"/>
  <c r="C529" i="17"/>
  <c r="L528" i="17"/>
  <c r="D528" i="17"/>
  <c r="C528" i="17"/>
  <c r="L527" i="17"/>
  <c r="D527" i="17"/>
  <c r="C527" i="17"/>
  <c r="L526" i="17"/>
  <c r="C526" i="17"/>
  <c r="D526" i="17" s="1"/>
  <c r="L525" i="17"/>
  <c r="C525" i="17"/>
  <c r="D525" i="17" s="1"/>
  <c r="L524" i="17"/>
  <c r="C524" i="17"/>
  <c r="D524" i="17" s="1"/>
  <c r="L523" i="17"/>
  <c r="D523" i="17"/>
  <c r="C523" i="17"/>
  <c r="L522" i="17"/>
  <c r="D522" i="17"/>
  <c r="C522" i="17"/>
  <c r="L521" i="17"/>
  <c r="D521" i="17"/>
  <c r="C521" i="17"/>
  <c r="L520" i="17"/>
  <c r="D520" i="17"/>
  <c r="C520" i="17"/>
  <c r="L519" i="17"/>
  <c r="C519" i="17"/>
  <c r="D519" i="17" s="1"/>
  <c r="L518" i="17"/>
  <c r="D518" i="17"/>
  <c r="C518" i="17"/>
  <c r="L517" i="17"/>
  <c r="C517" i="17"/>
  <c r="D517" i="17" s="1"/>
  <c r="L516" i="17"/>
  <c r="C516" i="17"/>
  <c r="D516" i="17" s="1"/>
  <c r="D515" i="17"/>
  <c r="C515" i="17"/>
  <c r="L514" i="17"/>
  <c r="D514" i="17"/>
  <c r="C514" i="17"/>
  <c r="L513" i="17"/>
  <c r="D513" i="17"/>
  <c r="C513" i="17"/>
  <c r="L512" i="17"/>
  <c r="D512" i="17"/>
  <c r="C512" i="17"/>
  <c r="L511" i="17"/>
  <c r="D511" i="17"/>
  <c r="C511" i="17"/>
  <c r="L509" i="17"/>
  <c r="D509" i="17"/>
  <c r="C509" i="17"/>
  <c r="L508" i="17"/>
  <c r="C508" i="17"/>
  <c r="D508" i="17" s="1"/>
  <c r="L507" i="17"/>
  <c r="C507" i="17"/>
  <c r="D507" i="17" s="1"/>
  <c r="L506" i="17"/>
  <c r="C506" i="17"/>
  <c r="D506" i="17" s="1"/>
  <c r="L505" i="17"/>
  <c r="D505" i="17"/>
  <c r="C505" i="17"/>
  <c r="L504" i="17"/>
  <c r="D504" i="17"/>
  <c r="C504" i="17"/>
  <c r="L503" i="17"/>
  <c r="D503" i="17"/>
  <c r="C503" i="17"/>
  <c r="L502" i="17"/>
  <c r="D502" i="17"/>
  <c r="C502" i="17"/>
  <c r="L501" i="17"/>
  <c r="C501" i="17"/>
  <c r="D501" i="17" s="1"/>
  <c r="L500" i="17"/>
  <c r="D500" i="17"/>
  <c r="C500" i="17"/>
  <c r="L499" i="17"/>
  <c r="C499" i="17"/>
  <c r="D499" i="17" s="1"/>
  <c r="L498" i="17"/>
  <c r="C498" i="17"/>
  <c r="D498" i="17" s="1"/>
  <c r="L497" i="17"/>
  <c r="C497" i="17"/>
  <c r="D497" i="17" s="1"/>
  <c r="L496" i="17"/>
  <c r="C496" i="17"/>
  <c r="D496" i="17" s="1"/>
  <c r="L495" i="17"/>
  <c r="L494" i="17"/>
  <c r="C494" i="17"/>
  <c r="D494" i="17" s="1"/>
  <c r="L493" i="17"/>
  <c r="C493" i="17"/>
  <c r="D493" i="17" s="1"/>
  <c r="L492" i="17"/>
  <c r="C492" i="17"/>
  <c r="D492" i="17" s="1"/>
  <c r="L491" i="17"/>
  <c r="D491" i="17"/>
  <c r="C491" i="17"/>
  <c r="L490" i="17"/>
  <c r="D490" i="17"/>
  <c r="C490" i="17"/>
  <c r="L489" i="17"/>
  <c r="D489" i="17"/>
  <c r="C489" i="17"/>
  <c r="L488" i="17"/>
  <c r="C488" i="17"/>
  <c r="D488" i="17" s="1"/>
  <c r="L487" i="17"/>
  <c r="C487" i="17"/>
  <c r="D487" i="17" s="1"/>
  <c r="L486" i="17"/>
  <c r="C486" i="17"/>
  <c r="D486" i="17" s="1"/>
  <c r="L485" i="17"/>
  <c r="D485" i="17"/>
  <c r="C485" i="17"/>
  <c r="L484" i="17"/>
  <c r="D484" i="17"/>
  <c r="C484" i="17"/>
  <c r="L483" i="17"/>
  <c r="D483" i="17"/>
  <c r="C483" i="17"/>
  <c r="L482" i="17"/>
  <c r="D482" i="17"/>
  <c r="C482" i="17"/>
  <c r="L481" i="17"/>
  <c r="D481" i="17"/>
  <c r="C481" i="17"/>
  <c r="L480" i="17"/>
  <c r="D480" i="17"/>
  <c r="C480" i="17"/>
  <c r="L479" i="17"/>
  <c r="C479" i="17"/>
  <c r="D479" i="17" s="1"/>
  <c r="L478" i="17"/>
  <c r="C478" i="17"/>
  <c r="D478" i="17" s="1"/>
  <c r="L477" i="17"/>
  <c r="C477" i="17"/>
  <c r="D477" i="17" s="1"/>
  <c r="L476" i="17"/>
  <c r="C476" i="17"/>
  <c r="D476" i="17" s="1"/>
  <c r="L475" i="17"/>
  <c r="D475" i="17"/>
  <c r="C475" i="17"/>
  <c r="L474" i="17"/>
  <c r="D474" i="17"/>
  <c r="C474" i="17"/>
  <c r="L473" i="17"/>
  <c r="D473" i="17"/>
  <c r="C473" i="17"/>
  <c r="L472" i="17"/>
  <c r="C472" i="17"/>
  <c r="D472" i="17" s="1"/>
  <c r="L471" i="17"/>
  <c r="C471" i="17"/>
  <c r="D471" i="17" s="1"/>
  <c r="L470" i="17"/>
  <c r="C470" i="17"/>
  <c r="D470" i="17" s="1"/>
  <c r="L469" i="17"/>
  <c r="D469" i="17"/>
  <c r="C469" i="17"/>
  <c r="L468" i="17"/>
  <c r="D468" i="17"/>
  <c r="C468" i="17"/>
  <c r="L467" i="17"/>
  <c r="D467" i="17"/>
  <c r="C467" i="17"/>
  <c r="L466" i="17"/>
  <c r="D466" i="17"/>
  <c r="C466" i="17"/>
  <c r="L465" i="17"/>
  <c r="D465" i="17"/>
  <c r="C465" i="17"/>
  <c r="L464" i="17"/>
  <c r="D464" i="17"/>
  <c r="C464" i="17"/>
  <c r="L463" i="17"/>
  <c r="C463" i="17"/>
  <c r="D463" i="17" s="1"/>
  <c r="L462" i="17"/>
  <c r="C462" i="17"/>
  <c r="D462" i="17" s="1"/>
  <c r="L461" i="17"/>
  <c r="C461" i="17"/>
  <c r="D461" i="17" s="1"/>
  <c r="L460" i="17"/>
  <c r="C460" i="17"/>
  <c r="D460" i="17" s="1"/>
  <c r="L459" i="17"/>
  <c r="D459" i="17"/>
  <c r="C459" i="17"/>
  <c r="L458" i="17"/>
  <c r="D458" i="17"/>
  <c r="C458" i="17"/>
  <c r="L457" i="17"/>
  <c r="D457" i="17"/>
  <c r="C457" i="17"/>
  <c r="L456" i="17"/>
  <c r="C456" i="17"/>
  <c r="D456" i="17" s="1"/>
  <c r="L455" i="17"/>
  <c r="C455" i="17"/>
  <c r="D455" i="17" s="1"/>
  <c r="L454" i="17"/>
  <c r="C454" i="17"/>
  <c r="D454" i="17" s="1"/>
  <c r="L453" i="17"/>
  <c r="D453" i="17"/>
  <c r="C453" i="17"/>
  <c r="L452" i="17"/>
  <c r="D452" i="17"/>
  <c r="C452" i="17"/>
  <c r="L451" i="17"/>
  <c r="D451" i="17"/>
  <c r="C451" i="17"/>
  <c r="L450" i="17"/>
  <c r="D450" i="17"/>
  <c r="C450" i="17"/>
  <c r="L449" i="17"/>
  <c r="D449" i="17"/>
  <c r="C449" i="17"/>
  <c r="L448" i="17"/>
  <c r="D448" i="17"/>
  <c r="C448" i="17"/>
  <c r="L447" i="17"/>
  <c r="C447" i="17"/>
  <c r="D447" i="17" s="1"/>
  <c r="L446" i="17"/>
  <c r="C446" i="17"/>
  <c r="D446" i="17" s="1"/>
  <c r="L445" i="17"/>
  <c r="C445" i="17"/>
  <c r="D445" i="17" s="1"/>
  <c r="D444" i="17"/>
  <c r="C444" i="17"/>
  <c r="L443" i="17"/>
  <c r="D443" i="17"/>
  <c r="C443" i="17"/>
  <c r="L442" i="17"/>
  <c r="D442" i="17"/>
  <c r="C442" i="17"/>
  <c r="L441" i="17"/>
  <c r="D441" i="17"/>
  <c r="C441" i="17"/>
  <c r="L440" i="17"/>
  <c r="C440" i="17"/>
  <c r="D440" i="17" s="1"/>
  <c r="L439" i="17"/>
  <c r="C439" i="17"/>
  <c r="D439" i="17" s="1"/>
  <c r="L435" i="17"/>
  <c r="C435" i="17"/>
  <c r="D435" i="17" s="1"/>
  <c r="L434" i="17"/>
  <c r="C434" i="17"/>
  <c r="D434" i="17" s="1"/>
  <c r="L433" i="17"/>
  <c r="D433" i="17"/>
  <c r="C433" i="17"/>
  <c r="L432" i="17"/>
  <c r="D432" i="17"/>
  <c r="C432" i="17"/>
  <c r="L431" i="17"/>
  <c r="D431" i="17"/>
  <c r="C431" i="17"/>
  <c r="L430" i="17"/>
  <c r="D430" i="17"/>
  <c r="C430" i="17"/>
  <c r="L429" i="17"/>
  <c r="C429" i="17"/>
  <c r="D429" i="17" s="1"/>
  <c r="L428" i="17"/>
  <c r="D428" i="17"/>
  <c r="C428" i="17"/>
  <c r="L427" i="17"/>
  <c r="C427" i="17"/>
  <c r="D427" i="17" s="1"/>
  <c r="D424" i="17"/>
  <c r="C424" i="17"/>
  <c r="L423" i="17"/>
  <c r="D423" i="17"/>
  <c r="C423" i="17"/>
  <c r="L422" i="17"/>
  <c r="D422" i="17"/>
  <c r="C422" i="17"/>
  <c r="L421" i="17"/>
  <c r="D421" i="17"/>
  <c r="C421" i="17"/>
  <c r="L420" i="17"/>
  <c r="C420" i="17"/>
  <c r="D420" i="17" s="1"/>
  <c r="L419" i="17"/>
  <c r="D419" i="17"/>
  <c r="C419" i="17"/>
  <c r="L418" i="17"/>
  <c r="C418" i="17"/>
  <c r="D418" i="17" s="1"/>
  <c r="L417" i="17"/>
  <c r="C417" i="17"/>
  <c r="D417" i="17" s="1"/>
  <c r="L416" i="17"/>
  <c r="C416" i="17"/>
  <c r="D416" i="17" s="1"/>
  <c r="L415" i="17"/>
  <c r="C415" i="17"/>
  <c r="D415" i="17" s="1"/>
  <c r="L414" i="17"/>
  <c r="D414" i="17"/>
  <c r="C414" i="17"/>
  <c r="L413" i="17"/>
  <c r="D413" i="17"/>
  <c r="C413" i="17"/>
  <c r="L412" i="17"/>
  <c r="D412" i="17"/>
  <c r="C412" i="17"/>
  <c r="L411" i="17"/>
  <c r="D411" i="17"/>
  <c r="C411" i="17"/>
  <c r="L410" i="17"/>
  <c r="D410" i="17"/>
  <c r="C410" i="17"/>
  <c r="L409" i="17"/>
  <c r="D409" i="17"/>
  <c r="C409" i="17"/>
  <c r="L408" i="17"/>
  <c r="C408" i="17"/>
  <c r="D408" i="17" s="1"/>
  <c r="L406" i="17"/>
  <c r="D406" i="17"/>
  <c r="C406" i="17"/>
  <c r="L405" i="17"/>
  <c r="C405" i="17"/>
  <c r="D405" i="17" s="1"/>
  <c r="L404" i="17"/>
  <c r="C404" i="17"/>
  <c r="D404" i="17" s="1"/>
  <c r="L403" i="17"/>
  <c r="C403" i="17"/>
  <c r="D403" i="17" s="1"/>
  <c r="L402" i="17"/>
  <c r="D402" i="17"/>
  <c r="C402" i="17"/>
  <c r="L401" i="17"/>
  <c r="D401" i="17"/>
  <c r="C401" i="17"/>
  <c r="L400" i="17"/>
  <c r="C400" i="17"/>
  <c r="D400" i="17" s="1"/>
  <c r="L399" i="17"/>
  <c r="C399" i="17"/>
  <c r="D399" i="17" s="1"/>
  <c r="L398" i="17"/>
  <c r="C398" i="17"/>
  <c r="D398" i="17" s="1"/>
  <c r="L397" i="17"/>
  <c r="D397" i="17"/>
  <c r="C397" i="17"/>
  <c r="L396" i="17"/>
  <c r="D396" i="17"/>
  <c r="C396" i="17"/>
  <c r="L395" i="17"/>
  <c r="D395" i="17"/>
  <c r="C395" i="17"/>
  <c r="L394" i="17"/>
  <c r="D394" i="17"/>
  <c r="C394" i="17"/>
  <c r="L393" i="17"/>
  <c r="D393" i="17"/>
  <c r="C393" i="17"/>
  <c r="L392" i="17"/>
  <c r="D392" i="17"/>
  <c r="C392" i="17"/>
  <c r="L391" i="17"/>
  <c r="C391" i="17"/>
  <c r="D391" i="17" s="1"/>
  <c r="L390" i="17"/>
  <c r="C390" i="17"/>
  <c r="D390" i="17" s="1"/>
  <c r="L389" i="17"/>
  <c r="C389" i="17"/>
  <c r="D389" i="17" s="1"/>
  <c r="L388" i="17"/>
  <c r="C388" i="17"/>
  <c r="D388" i="17" s="1"/>
  <c r="L387" i="17"/>
  <c r="D387" i="17"/>
  <c r="C387" i="17"/>
  <c r="L386" i="17"/>
  <c r="D386" i="17"/>
  <c r="C386" i="17"/>
  <c r="L385" i="17"/>
  <c r="C385" i="17"/>
  <c r="D385" i="17" s="1"/>
  <c r="L384" i="17"/>
  <c r="C384" i="17"/>
  <c r="D384" i="17" s="1"/>
  <c r="L383" i="17"/>
  <c r="C383" i="17"/>
  <c r="D383" i="17" s="1"/>
  <c r="L381" i="17"/>
  <c r="C381" i="17"/>
  <c r="D381" i="17" s="1"/>
  <c r="L380" i="17"/>
  <c r="D380" i="17"/>
  <c r="C380" i="17"/>
  <c r="L379" i="17"/>
  <c r="D379" i="17"/>
  <c r="C379" i="17"/>
  <c r="L378" i="17"/>
  <c r="D378" i="17"/>
  <c r="C378" i="17"/>
  <c r="L376" i="17"/>
  <c r="D376" i="17"/>
  <c r="C376" i="17"/>
  <c r="L375" i="17"/>
  <c r="D375" i="17"/>
  <c r="C375" i="17"/>
  <c r="L374" i="17"/>
  <c r="D374" i="17"/>
  <c r="C374" i="17"/>
  <c r="L373" i="17"/>
  <c r="D373" i="17"/>
  <c r="C373" i="17"/>
  <c r="L372" i="17"/>
  <c r="D372" i="17"/>
  <c r="C372" i="17"/>
  <c r="L371" i="17"/>
  <c r="D371" i="17"/>
  <c r="C371" i="17"/>
  <c r="L370" i="17"/>
  <c r="D370" i="17"/>
  <c r="C370" i="17"/>
  <c r="D368" i="17"/>
  <c r="C368" i="17"/>
  <c r="L367" i="17"/>
  <c r="C367" i="17"/>
  <c r="D367" i="17" s="1"/>
  <c r="L366" i="17"/>
  <c r="D366" i="17"/>
  <c r="C366" i="17"/>
  <c r="L365" i="17"/>
  <c r="C365" i="17"/>
  <c r="D365" i="17" s="1"/>
  <c r="L364" i="17"/>
  <c r="C364" i="17"/>
  <c r="D364" i="17" s="1"/>
  <c r="L363" i="17"/>
  <c r="C363" i="17"/>
  <c r="D363" i="17" s="1"/>
  <c r="L362" i="17"/>
  <c r="C362" i="17"/>
  <c r="D362" i="17" s="1"/>
  <c r="L361" i="17"/>
  <c r="D361" i="17"/>
  <c r="C361" i="17"/>
  <c r="L360" i="17"/>
  <c r="D360" i="17"/>
  <c r="C360" i="17"/>
  <c r="L359" i="17"/>
  <c r="C359" i="17"/>
  <c r="D359" i="17" s="1"/>
  <c r="L358" i="17"/>
  <c r="C358" i="17"/>
  <c r="D358" i="17" s="1"/>
  <c r="L357" i="17"/>
  <c r="C357" i="17"/>
  <c r="D357" i="17" s="1"/>
  <c r="L356" i="17"/>
  <c r="C356" i="17"/>
  <c r="D356" i="17" s="1"/>
  <c r="L355" i="17"/>
  <c r="D355" i="17"/>
  <c r="C355" i="17"/>
  <c r="L354" i="17"/>
  <c r="D354" i="17"/>
  <c r="C354" i="17"/>
  <c r="L353" i="17"/>
  <c r="D353" i="17"/>
  <c r="C353" i="17"/>
  <c r="L352" i="17"/>
  <c r="C352" i="17"/>
  <c r="D352" i="17" s="1"/>
  <c r="L351" i="17"/>
  <c r="L350" i="17"/>
  <c r="D350" i="17"/>
  <c r="C350" i="17"/>
  <c r="L349" i="17"/>
  <c r="D349" i="17"/>
  <c r="C349" i="17"/>
  <c r="L348" i="17"/>
  <c r="C348" i="17"/>
  <c r="D348" i="17" s="1"/>
  <c r="L347" i="17"/>
  <c r="D347" i="17"/>
  <c r="C347" i="17"/>
  <c r="L346" i="17"/>
  <c r="C346" i="17"/>
  <c r="D346" i="17" s="1"/>
  <c r="L345" i="17"/>
  <c r="D345" i="17"/>
  <c r="C345" i="17"/>
  <c r="L344" i="17"/>
  <c r="D344" i="17"/>
  <c r="C344" i="17"/>
  <c r="L343" i="17"/>
  <c r="D343" i="17"/>
  <c r="C343" i="17"/>
  <c r="L342" i="17"/>
  <c r="D342" i="17"/>
  <c r="C342" i="17"/>
  <c r="L341" i="17"/>
  <c r="D341" i="17"/>
  <c r="C341" i="17"/>
  <c r="L340" i="17"/>
  <c r="D340" i="17"/>
  <c r="C340" i="17"/>
  <c r="L339" i="17"/>
  <c r="D339" i="17"/>
  <c r="C339" i="17"/>
  <c r="L338" i="17"/>
  <c r="C338" i="17"/>
  <c r="D338" i="17" s="1"/>
  <c r="L337" i="17"/>
  <c r="C337" i="17"/>
  <c r="D337" i="17" s="1"/>
  <c r="L336" i="17"/>
  <c r="C336" i="17"/>
  <c r="D336" i="17" s="1"/>
  <c r="L335" i="17"/>
  <c r="C335" i="17"/>
  <c r="D335" i="17" s="1"/>
  <c r="L334" i="17"/>
  <c r="D334" i="17"/>
  <c r="C334" i="17"/>
  <c r="L333" i="17"/>
  <c r="D333" i="17"/>
  <c r="C333" i="17"/>
  <c r="L332" i="17"/>
  <c r="C332" i="17"/>
  <c r="D332" i="17" s="1"/>
  <c r="L331" i="17"/>
  <c r="C331" i="17"/>
  <c r="D331" i="17" s="1"/>
  <c r="L330" i="17"/>
  <c r="C330" i="17"/>
  <c r="D330" i="17" s="1"/>
  <c r="L329" i="17"/>
  <c r="D329" i="17"/>
  <c r="C329" i="17"/>
  <c r="L328" i="17"/>
  <c r="C328" i="17"/>
  <c r="D328" i="17" s="1"/>
  <c r="L327" i="17"/>
  <c r="C327" i="17"/>
  <c r="D327" i="17" s="1"/>
  <c r="L326" i="17"/>
  <c r="D326" i="17"/>
  <c r="C326" i="17"/>
  <c r="L325" i="17"/>
  <c r="C325" i="17"/>
  <c r="D325" i="17" s="1"/>
  <c r="L324" i="17"/>
  <c r="D324" i="17"/>
  <c r="C324" i="17"/>
  <c r="L323" i="17"/>
  <c r="D323" i="17"/>
  <c r="C323" i="17"/>
  <c r="L322" i="17"/>
  <c r="C322" i="17"/>
  <c r="D322" i="17" s="1"/>
  <c r="L321" i="17"/>
  <c r="D321" i="17"/>
  <c r="C321" i="17"/>
  <c r="L320" i="17"/>
  <c r="C320" i="17"/>
  <c r="D320" i="17" s="1"/>
  <c r="L319" i="17"/>
  <c r="D319" i="17"/>
  <c r="C319" i="17"/>
  <c r="L318" i="17"/>
  <c r="C318" i="17"/>
  <c r="D318" i="17" s="1"/>
  <c r="L317" i="17"/>
  <c r="D317" i="17"/>
  <c r="C317" i="17"/>
  <c r="L316" i="17"/>
  <c r="C316" i="17"/>
  <c r="D316" i="17" s="1"/>
  <c r="L315" i="17"/>
  <c r="D315" i="17"/>
  <c r="C315" i="17"/>
  <c r="L314" i="17"/>
  <c r="C314" i="17"/>
  <c r="D314" i="17" s="1"/>
  <c r="L313" i="17"/>
  <c r="D313" i="17"/>
  <c r="C313" i="17"/>
  <c r="L312" i="17"/>
  <c r="C312" i="17"/>
  <c r="D312" i="17" s="1"/>
  <c r="L311" i="17"/>
  <c r="D311" i="17"/>
  <c r="C311" i="17"/>
  <c r="L310" i="17"/>
  <c r="C310" i="17"/>
  <c r="D310" i="17" s="1"/>
  <c r="L309" i="17"/>
  <c r="C309" i="17"/>
  <c r="D309" i="17" s="1"/>
  <c r="L308" i="17"/>
  <c r="D308" i="17"/>
  <c r="C308" i="17"/>
  <c r="L307" i="17"/>
  <c r="D307" i="17"/>
  <c r="C307" i="17"/>
  <c r="L306" i="17"/>
  <c r="C306" i="17"/>
  <c r="D306" i="17" s="1"/>
  <c r="L305" i="17"/>
  <c r="D305" i="17"/>
  <c r="C305" i="17"/>
  <c r="L304" i="17"/>
  <c r="C304" i="17"/>
  <c r="D304" i="17" s="1"/>
  <c r="L303" i="17"/>
  <c r="D303" i="17"/>
  <c r="C303" i="17"/>
  <c r="L302" i="17"/>
  <c r="C302" i="17"/>
  <c r="D302" i="17" s="1"/>
  <c r="L301" i="17"/>
  <c r="D301" i="17"/>
  <c r="C301" i="17"/>
  <c r="L300" i="17"/>
  <c r="C300" i="17"/>
  <c r="D300" i="17" s="1"/>
  <c r="L299" i="17"/>
  <c r="D299" i="17"/>
  <c r="C299" i="17"/>
  <c r="L298" i="17"/>
  <c r="C298" i="17"/>
  <c r="D298" i="17" s="1"/>
  <c r="L297" i="17"/>
  <c r="D297" i="17"/>
  <c r="C297" i="17"/>
  <c r="L296" i="17"/>
  <c r="D296" i="17"/>
  <c r="C296" i="17"/>
  <c r="L295" i="17"/>
  <c r="D295" i="17"/>
  <c r="C295" i="17"/>
  <c r="L294" i="17"/>
  <c r="C294" i="17"/>
  <c r="D294" i="17" s="1"/>
  <c r="L293" i="17"/>
  <c r="C293" i="17"/>
  <c r="D293" i="17" s="1"/>
  <c r="L292" i="17"/>
  <c r="D292" i="17"/>
  <c r="C292" i="17"/>
  <c r="L291" i="17"/>
  <c r="D291" i="17"/>
  <c r="C291" i="17"/>
  <c r="L290" i="17"/>
  <c r="C290" i="17"/>
  <c r="D290" i="17" s="1"/>
  <c r="L289" i="17"/>
  <c r="C289" i="17"/>
  <c r="D289" i="17" s="1"/>
  <c r="L288" i="17"/>
  <c r="C288" i="17"/>
  <c r="D288" i="17" s="1"/>
  <c r="L287" i="17"/>
  <c r="D287" i="17"/>
  <c r="C287" i="17"/>
  <c r="L286" i="17"/>
  <c r="C286" i="17"/>
  <c r="D286" i="17" s="1"/>
  <c r="L285" i="17"/>
  <c r="D285" i="17"/>
  <c r="C285" i="17"/>
  <c r="L283" i="17"/>
  <c r="C283" i="17"/>
  <c r="D283" i="17" s="1"/>
  <c r="L282" i="17"/>
  <c r="D282" i="17"/>
  <c r="C282" i="17"/>
  <c r="L281" i="17"/>
  <c r="C281" i="17"/>
  <c r="D281" i="17" s="1"/>
  <c r="L280" i="17"/>
  <c r="D280" i="17"/>
  <c r="C280" i="17"/>
  <c r="L279" i="17"/>
  <c r="C279" i="17"/>
  <c r="D279" i="17" s="1"/>
  <c r="L278" i="17"/>
  <c r="D278" i="17"/>
  <c r="C278" i="17"/>
  <c r="L277" i="17"/>
  <c r="C277" i="17"/>
  <c r="D277" i="17" s="1"/>
  <c r="L276" i="17"/>
  <c r="D276" i="17"/>
  <c r="C276" i="17"/>
  <c r="L275" i="17"/>
  <c r="C275" i="17"/>
  <c r="D275" i="17" s="1"/>
  <c r="L274" i="17"/>
  <c r="D274" i="17"/>
  <c r="C274" i="17"/>
  <c r="L273" i="17"/>
  <c r="C273" i="17"/>
  <c r="D273" i="17" s="1"/>
  <c r="L272" i="17"/>
  <c r="C272" i="17"/>
  <c r="D272" i="17" s="1"/>
  <c r="L271" i="17"/>
  <c r="C271" i="17"/>
  <c r="D271" i="17" s="1"/>
  <c r="L270" i="17"/>
  <c r="D270" i="17"/>
  <c r="C270" i="17"/>
  <c r="L269" i="17"/>
  <c r="C269" i="17"/>
  <c r="D269" i="17" s="1"/>
  <c r="L268" i="17"/>
  <c r="D268" i="17"/>
  <c r="C268" i="17"/>
  <c r="L267" i="17"/>
  <c r="C267" i="17"/>
  <c r="D267" i="17" s="1"/>
  <c r="L266" i="17"/>
  <c r="D266" i="17"/>
  <c r="C266" i="17"/>
  <c r="L265" i="17"/>
  <c r="C265" i="17"/>
  <c r="D265" i="17" s="1"/>
  <c r="L264" i="17"/>
  <c r="D264" i="17"/>
  <c r="C264" i="17"/>
  <c r="L263" i="17"/>
  <c r="C263" i="17"/>
  <c r="D263" i="17" s="1"/>
  <c r="L262" i="17"/>
  <c r="D262" i="17"/>
  <c r="C262" i="17"/>
  <c r="L261" i="17"/>
  <c r="C261" i="17"/>
  <c r="D261" i="17" s="1"/>
  <c r="L260" i="17"/>
  <c r="D260" i="17"/>
  <c r="C260" i="17"/>
  <c r="L259" i="17"/>
  <c r="C259" i="17"/>
  <c r="D259" i="17" s="1"/>
  <c r="L258" i="17"/>
  <c r="D258" i="17"/>
  <c r="C258" i="17"/>
  <c r="L257" i="17"/>
  <c r="C257" i="17"/>
  <c r="D257" i="17" s="1"/>
  <c r="L256" i="17"/>
  <c r="D256" i="17"/>
  <c r="C256" i="17"/>
  <c r="L255" i="17"/>
  <c r="C255" i="17"/>
  <c r="D255" i="17" s="1"/>
  <c r="L254" i="17"/>
  <c r="D254" i="17"/>
  <c r="C254" i="17"/>
  <c r="L253" i="17"/>
  <c r="C253" i="17"/>
  <c r="D253" i="17" s="1"/>
  <c r="L252" i="17"/>
  <c r="D252" i="17"/>
  <c r="C252" i="17"/>
  <c r="L251" i="17"/>
  <c r="C251" i="17"/>
  <c r="D251" i="17" s="1"/>
  <c r="L250" i="17"/>
  <c r="D250" i="17"/>
  <c r="C250" i="17"/>
  <c r="L249" i="17"/>
  <c r="C249" i="17"/>
  <c r="D249" i="17" s="1"/>
  <c r="L248" i="17"/>
  <c r="D248" i="17"/>
  <c r="C248" i="17"/>
  <c r="L247" i="17"/>
  <c r="D247" i="17"/>
  <c r="C247" i="17"/>
  <c r="L246" i="17"/>
  <c r="D246" i="17"/>
  <c r="C246" i="17"/>
  <c r="L245" i="17"/>
  <c r="C245" i="17"/>
  <c r="D245" i="17" s="1"/>
  <c r="L243" i="17"/>
  <c r="C243" i="17"/>
  <c r="D243" i="17" s="1"/>
  <c r="L242" i="17"/>
  <c r="D242" i="17"/>
  <c r="C242" i="17"/>
  <c r="L241" i="17"/>
  <c r="D241" i="17"/>
  <c r="C241" i="17"/>
  <c r="L240" i="17"/>
  <c r="C240" i="17"/>
  <c r="D240" i="17" s="1"/>
  <c r="L239" i="17"/>
  <c r="C239" i="17"/>
  <c r="D239" i="17" s="1"/>
  <c r="L238" i="17"/>
  <c r="C238" i="17"/>
  <c r="D238" i="17" s="1"/>
  <c r="L237" i="17"/>
  <c r="D237" i="17"/>
  <c r="C237" i="17"/>
  <c r="L236" i="17"/>
  <c r="C236" i="17"/>
  <c r="D236" i="17" s="1"/>
  <c r="L235" i="17"/>
  <c r="D235" i="17"/>
  <c r="C235" i="17"/>
  <c r="L234" i="17"/>
  <c r="C234" i="17"/>
  <c r="D234" i="17" s="1"/>
  <c r="L233" i="17"/>
  <c r="D233" i="17"/>
  <c r="C233" i="17"/>
  <c r="L232" i="17"/>
  <c r="C232" i="17"/>
  <c r="D232" i="17" s="1"/>
  <c r="L231" i="17"/>
  <c r="D231" i="17"/>
  <c r="C231" i="17"/>
  <c r="L230" i="17"/>
  <c r="D230" i="17"/>
  <c r="C230" i="17"/>
  <c r="L229" i="17"/>
  <c r="D229" i="17"/>
  <c r="C229" i="17"/>
  <c r="L228" i="17"/>
  <c r="C228" i="17"/>
  <c r="D228" i="17" s="1"/>
  <c r="L227" i="17"/>
  <c r="D227" i="17"/>
  <c r="C227" i="17"/>
  <c r="L226" i="17"/>
  <c r="D226" i="17"/>
  <c r="C226" i="17"/>
  <c r="L225" i="17"/>
  <c r="D225" i="17"/>
  <c r="C225" i="17"/>
  <c r="L224" i="17"/>
  <c r="C224" i="17"/>
  <c r="D224" i="17" s="1"/>
  <c r="L223" i="17"/>
  <c r="C223" i="17"/>
  <c r="D223" i="17" s="1"/>
  <c r="L222" i="17"/>
  <c r="C222" i="17"/>
  <c r="D222" i="17" s="1"/>
  <c r="L221" i="17"/>
  <c r="D221" i="17"/>
  <c r="C221" i="17"/>
  <c r="L220" i="17"/>
  <c r="C220" i="17"/>
  <c r="D220" i="17" s="1"/>
  <c r="L219" i="17"/>
  <c r="D219" i="17"/>
  <c r="C219" i="17"/>
  <c r="L218" i="17"/>
  <c r="C218" i="17"/>
  <c r="D218" i="17" s="1"/>
  <c r="L217" i="17"/>
  <c r="D217" i="17"/>
  <c r="C217" i="17"/>
  <c r="L216" i="17"/>
  <c r="C216" i="17"/>
  <c r="D216" i="17" s="1"/>
  <c r="L215" i="17"/>
  <c r="D215" i="17"/>
  <c r="C215" i="17"/>
  <c r="L214" i="17"/>
  <c r="C214" i="17"/>
  <c r="D214" i="17" s="1"/>
  <c r="L213" i="17"/>
  <c r="D213" i="17"/>
  <c r="C213" i="17"/>
  <c r="L212" i="17"/>
  <c r="C212" i="17"/>
  <c r="D212" i="17" s="1"/>
  <c r="L211" i="17"/>
  <c r="D211" i="17"/>
  <c r="C211" i="17"/>
  <c r="L210" i="17"/>
  <c r="C210" i="17"/>
  <c r="D210" i="17" s="1"/>
  <c r="L209" i="17"/>
  <c r="D209" i="17"/>
  <c r="C209" i="17"/>
  <c r="D208" i="17"/>
  <c r="C208" i="17"/>
  <c r="L207" i="17"/>
  <c r="C207" i="17"/>
  <c r="D207" i="17" s="1"/>
  <c r="L206" i="17"/>
  <c r="D206" i="17"/>
  <c r="C206" i="17"/>
  <c r="L205" i="17"/>
  <c r="C205" i="17"/>
  <c r="D205" i="17" s="1"/>
  <c r="L204" i="17"/>
  <c r="D204" i="17"/>
  <c r="C204" i="17"/>
  <c r="L203" i="17"/>
  <c r="C203" i="17"/>
  <c r="D203" i="17" s="1"/>
  <c r="L202" i="17"/>
  <c r="D202" i="17"/>
  <c r="C202" i="17"/>
  <c r="L201" i="17"/>
  <c r="C201" i="17"/>
  <c r="D201" i="17" s="1"/>
  <c r="L200" i="17"/>
  <c r="D200" i="17"/>
  <c r="C200" i="17"/>
  <c r="L199" i="17"/>
  <c r="C199" i="17"/>
  <c r="D199" i="17" s="1"/>
  <c r="L198" i="17"/>
  <c r="C198" i="17"/>
  <c r="D198" i="17" s="1"/>
  <c r="L197" i="17"/>
  <c r="C197" i="17"/>
  <c r="D197" i="17" s="1"/>
  <c r="L196" i="17"/>
  <c r="D196" i="17"/>
  <c r="C196" i="17"/>
  <c r="L195" i="17"/>
  <c r="C195" i="17"/>
  <c r="D195" i="17" s="1"/>
  <c r="L194" i="17"/>
  <c r="D194" i="17"/>
  <c r="C194" i="17"/>
  <c r="L193" i="17"/>
  <c r="C193" i="17"/>
  <c r="D193" i="17" s="1"/>
  <c r="L192" i="17"/>
  <c r="D192" i="17"/>
  <c r="C192" i="17"/>
  <c r="L191" i="17"/>
  <c r="C191" i="17"/>
  <c r="D191" i="17" s="1"/>
  <c r="L190" i="17"/>
  <c r="D190" i="17"/>
  <c r="C190" i="17"/>
  <c r="L189" i="17"/>
  <c r="C189" i="17"/>
  <c r="D189" i="17" s="1"/>
  <c r="L188" i="17"/>
  <c r="D188" i="17"/>
  <c r="C188" i="17"/>
  <c r="L187" i="17"/>
  <c r="C187" i="17"/>
  <c r="D187" i="17" s="1"/>
  <c r="L186" i="17"/>
  <c r="D186" i="17"/>
  <c r="C186" i="17"/>
  <c r="L185" i="17"/>
  <c r="D185" i="17"/>
  <c r="C185" i="17"/>
  <c r="L184" i="17"/>
  <c r="D184" i="17"/>
  <c r="C184" i="17"/>
  <c r="L183" i="17"/>
  <c r="C183" i="17"/>
  <c r="D183" i="17" s="1"/>
  <c r="L182" i="17"/>
  <c r="C182" i="17"/>
  <c r="D182" i="17" s="1"/>
  <c r="L181" i="17"/>
  <c r="D181" i="17"/>
  <c r="C181" i="17"/>
  <c r="L180" i="17"/>
  <c r="D180" i="17"/>
  <c r="C180" i="17"/>
  <c r="L179" i="17"/>
  <c r="C179" i="17"/>
  <c r="D179" i="17" s="1"/>
  <c r="L178" i="17"/>
  <c r="D178" i="17"/>
  <c r="C178" i="17"/>
  <c r="L177" i="17"/>
  <c r="C177" i="17"/>
  <c r="D177" i="17" s="1"/>
  <c r="L176" i="17"/>
  <c r="D176" i="17"/>
  <c r="C176" i="17"/>
  <c r="L175" i="17"/>
  <c r="C175" i="17"/>
  <c r="D175" i="17" s="1"/>
  <c r="L174" i="17"/>
  <c r="D174" i="17"/>
  <c r="C174" i="17"/>
  <c r="L173" i="17"/>
  <c r="C173" i="17"/>
  <c r="D173" i="17" s="1"/>
  <c r="L172" i="17"/>
  <c r="D172" i="17"/>
  <c r="C172" i="17"/>
  <c r="L171" i="17"/>
  <c r="C171" i="17"/>
  <c r="D171" i="17" s="1"/>
  <c r="L170" i="17"/>
  <c r="D170" i="17"/>
  <c r="C170" i="17"/>
  <c r="L169" i="17"/>
  <c r="C169" i="17"/>
  <c r="D169" i="17" s="1"/>
  <c r="L168" i="17"/>
  <c r="D168" i="17"/>
  <c r="C168" i="17"/>
  <c r="L167" i="17"/>
  <c r="C167" i="17"/>
  <c r="D167" i="17" s="1"/>
  <c r="L166" i="17"/>
  <c r="C166" i="17"/>
  <c r="D166" i="17" s="1"/>
  <c r="L165" i="17"/>
  <c r="D165" i="17"/>
  <c r="C165" i="17"/>
  <c r="L164" i="17"/>
  <c r="C164" i="17"/>
  <c r="D164" i="17" s="1"/>
  <c r="L163" i="17"/>
  <c r="C163" i="17"/>
  <c r="D163" i="17" s="1"/>
  <c r="L162" i="17"/>
  <c r="D162" i="17"/>
  <c r="C162" i="17"/>
  <c r="L161" i="17"/>
  <c r="C161" i="17"/>
  <c r="D161" i="17" s="1"/>
  <c r="L160" i="17"/>
  <c r="D160" i="17"/>
  <c r="C160" i="17"/>
  <c r="L159" i="17"/>
  <c r="D159" i="17"/>
  <c r="C159" i="17"/>
  <c r="L158" i="17"/>
  <c r="D158" i="17"/>
  <c r="C158" i="17"/>
  <c r="L157" i="17"/>
  <c r="C157" i="17"/>
  <c r="D157" i="17" s="1"/>
  <c r="L156" i="17"/>
  <c r="D156" i="17"/>
  <c r="C156" i="17"/>
  <c r="L155" i="17"/>
  <c r="C155" i="17"/>
  <c r="D155" i="17" s="1"/>
  <c r="L154" i="17"/>
  <c r="D154" i="17"/>
  <c r="C154" i="17"/>
  <c r="L153" i="17"/>
  <c r="D153" i="17"/>
  <c r="C153" i="17"/>
  <c r="C152" i="17"/>
  <c r="D152" i="17" s="1"/>
  <c r="L151" i="17"/>
  <c r="D151" i="17"/>
  <c r="C151" i="17"/>
  <c r="L150" i="17"/>
  <c r="C150" i="17"/>
  <c r="D150" i="17" s="1"/>
  <c r="L149" i="17"/>
  <c r="D149" i="17"/>
  <c r="C149" i="17"/>
  <c r="L148" i="17"/>
  <c r="D148" i="17"/>
  <c r="C148" i="17"/>
  <c r="L145" i="17"/>
  <c r="D145" i="17"/>
  <c r="C145" i="17"/>
  <c r="L144" i="17"/>
  <c r="C144" i="17"/>
  <c r="D144" i="17" s="1"/>
  <c r="L143" i="17"/>
  <c r="D143" i="17"/>
  <c r="C143" i="17"/>
  <c r="L142" i="17"/>
  <c r="C142" i="17"/>
  <c r="D142" i="17" s="1"/>
  <c r="L141" i="17"/>
  <c r="D141" i="17"/>
  <c r="C141" i="17"/>
  <c r="L140" i="17"/>
  <c r="D140" i="17"/>
  <c r="C140" i="17"/>
  <c r="L139" i="17"/>
  <c r="D139" i="17"/>
  <c r="C139" i="17"/>
  <c r="L138" i="17"/>
  <c r="D138" i="17"/>
  <c r="C138" i="17"/>
  <c r="L137" i="17"/>
  <c r="C137" i="17"/>
  <c r="D137" i="17" s="1"/>
  <c r="L136" i="17"/>
  <c r="C136" i="17"/>
  <c r="D136" i="17" s="1"/>
  <c r="L135" i="17"/>
  <c r="D135" i="17"/>
  <c r="C135" i="17"/>
  <c r="L134" i="17"/>
  <c r="C134" i="17"/>
  <c r="D134" i="17" s="1"/>
  <c r="L133" i="17"/>
  <c r="D133" i="17"/>
  <c r="C133" i="17"/>
  <c r="L132" i="17"/>
  <c r="C132" i="17"/>
  <c r="D132" i="17" s="1"/>
  <c r="C131" i="17"/>
  <c r="D131" i="17" s="1"/>
  <c r="L130" i="17"/>
  <c r="D130" i="17"/>
  <c r="C130" i="17"/>
  <c r="L129" i="17"/>
  <c r="D129" i="17"/>
  <c r="C129" i="17"/>
  <c r="L128" i="17"/>
  <c r="D128" i="17"/>
  <c r="C128" i="17"/>
  <c r="L127" i="17"/>
  <c r="C127" i="17"/>
  <c r="D127" i="17" s="1"/>
  <c r="L126" i="17"/>
  <c r="C126" i="17"/>
  <c r="D126" i="17" s="1"/>
  <c r="L125" i="17"/>
  <c r="C125" i="17"/>
  <c r="D125" i="17" s="1"/>
  <c r="C123" i="17"/>
  <c r="D123" i="17" s="1"/>
  <c r="L122" i="17"/>
  <c r="D122" i="17"/>
  <c r="C122" i="17"/>
  <c r="L121" i="17"/>
  <c r="C121" i="17"/>
  <c r="D121" i="17" s="1"/>
  <c r="L120" i="17"/>
  <c r="D120" i="17"/>
  <c r="C120" i="17"/>
  <c r="L119" i="17"/>
  <c r="D119" i="17"/>
  <c r="C119" i="17"/>
  <c r="L115" i="17"/>
  <c r="D115" i="17"/>
  <c r="C115" i="17"/>
  <c r="L114" i="17"/>
  <c r="C114" i="17"/>
  <c r="D114" i="17" s="1"/>
  <c r="L113" i="17"/>
  <c r="D113" i="17"/>
  <c r="C113" i="17"/>
  <c r="L112" i="17"/>
  <c r="C112" i="17"/>
  <c r="D112" i="17" s="1"/>
  <c r="L111" i="17"/>
  <c r="D111" i="17"/>
  <c r="C111" i="17"/>
  <c r="L110" i="17"/>
  <c r="C110" i="17"/>
  <c r="D110" i="17" s="1"/>
  <c r="L109" i="17"/>
  <c r="D109" i="17"/>
  <c r="C109" i="17"/>
  <c r="L108" i="17"/>
  <c r="C108" i="17"/>
  <c r="D108" i="17" s="1"/>
  <c r="L107" i="17"/>
  <c r="C107" i="17"/>
  <c r="D107" i="17" s="1"/>
  <c r="L106" i="17"/>
  <c r="C106" i="17"/>
  <c r="D106" i="17" s="1"/>
  <c r="L105" i="17"/>
  <c r="D105" i="17"/>
  <c r="C105" i="17"/>
  <c r="L104" i="17"/>
  <c r="C104" i="17"/>
  <c r="D104" i="17" s="1"/>
  <c r="L103" i="17"/>
  <c r="D103" i="17"/>
  <c r="C103" i="17"/>
  <c r="L102" i="17"/>
  <c r="C102" i="17"/>
  <c r="D102" i="17" s="1"/>
  <c r="L101" i="17"/>
  <c r="C101" i="17"/>
  <c r="D101" i="17" s="1"/>
  <c r="L100" i="17"/>
  <c r="C100" i="17"/>
  <c r="D100" i="17" s="1"/>
  <c r="L98" i="17"/>
  <c r="C98" i="17"/>
  <c r="D98" i="17" s="1"/>
  <c r="L97" i="17"/>
  <c r="C97" i="17"/>
  <c r="D97" i="17" s="1"/>
  <c r="L96" i="17"/>
  <c r="C96" i="17"/>
  <c r="D96" i="17" s="1"/>
  <c r="L95" i="17"/>
  <c r="D95" i="17"/>
  <c r="C95" i="17"/>
  <c r="L94" i="17"/>
  <c r="D94" i="17"/>
  <c r="C94" i="17"/>
  <c r="L93" i="17"/>
  <c r="C93" i="17"/>
  <c r="D93" i="17" s="1"/>
  <c r="L92" i="17"/>
  <c r="C92" i="17"/>
  <c r="D92" i="17" s="1"/>
  <c r="L91" i="17"/>
  <c r="C91" i="17"/>
  <c r="D91" i="17" s="1"/>
  <c r="L90" i="17"/>
  <c r="D90" i="17"/>
  <c r="C90" i="17"/>
  <c r="L89" i="17"/>
  <c r="C89" i="17"/>
  <c r="D89" i="17" s="1"/>
  <c r="L88" i="17"/>
  <c r="D88" i="17"/>
  <c r="C88" i="17"/>
  <c r="L87" i="17"/>
  <c r="C87" i="17"/>
  <c r="D87" i="17" s="1"/>
  <c r="L86" i="17"/>
  <c r="D86" i="17"/>
  <c r="C86" i="17"/>
  <c r="L85" i="17"/>
  <c r="D85" i="17"/>
  <c r="C85" i="17"/>
  <c r="L84" i="17"/>
  <c r="D84" i="17"/>
  <c r="C84" i="17"/>
  <c r="L83" i="17"/>
  <c r="C83" i="17"/>
  <c r="D83" i="17" s="1"/>
  <c r="L82" i="17"/>
  <c r="C82" i="17"/>
  <c r="D82" i="17" s="1"/>
  <c r="L81" i="17"/>
  <c r="C81" i="17"/>
  <c r="D81" i="17" s="1"/>
  <c r="L80" i="17"/>
  <c r="D80" i="17"/>
  <c r="C80" i="17"/>
  <c r="L79" i="17"/>
  <c r="C79" i="17"/>
  <c r="D79" i="17" s="1"/>
  <c r="L78" i="17"/>
  <c r="D78" i="17"/>
  <c r="C78" i="17"/>
  <c r="L77" i="17"/>
  <c r="C77" i="17"/>
  <c r="D77" i="17" s="1"/>
  <c r="L76" i="17"/>
  <c r="D76" i="17"/>
  <c r="C76" i="17"/>
  <c r="L75" i="17"/>
  <c r="D75" i="17"/>
  <c r="C75" i="17"/>
  <c r="L74" i="17"/>
  <c r="D74" i="17"/>
  <c r="C74" i="17"/>
  <c r="L73" i="17"/>
  <c r="C73" i="17"/>
  <c r="D73" i="17" s="1"/>
  <c r="L72" i="17"/>
  <c r="C72" i="17"/>
  <c r="D72" i="17" s="1"/>
  <c r="L71" i="17"/>
  <c r="C71" i="17"/>
  <c r="D71" i="17" s="1"/>
  <c r="L70" i="17"/>
  <c r="D70" i="17"/>
  <c r="C70" i="17"/>
  <c r="L69" i="17"/>
  <c r="C69" i="17"/>
  <c r="D69" i="17" s="1"/>
  <c r="L68" i="17"/>
  <c r="C68" i="17"/>
  <c r="D68" i="17" s="1"/>
  <c r="L67" i="17"/>
  <c r="C67" i="17"/>
  <c r="D67" i="17" s="1"/>
  <c r="L66" i="17"/>
  <c r="D66" i="17"/>
  <c r="C66" i="17"/>
  <c r="L65" i="17"/>
  <c r="C65" i="17"/>
  <c r="D65" i="17" s="1"/>
  <c r="L64" i="17"/>
  <c r="D64" i="17"/>
  <c r="C64" i="17"/>
  <c r="L63" i="17"/>
  <c r="C63" i="17"/>
  <c r="D63" i="17" s="1"/>
  <c r="L62" i="17"/>
  <c r="D62" i="17"/>
  <c r="C62" i="17"/>
  <c r="L61" i="17"/>
  <c r="C61" i="17"/>
  <c r="D61" i="17" s="1"/>
  <c r="L60" i="17"/>
  <c r="D60" i="17"/>
  <c r="C60" i="17"/>
  <c r="L59" i="17"/>
  <c r="C59" i="17"/>
  <c r="D59" i="17" s="1"/>
  <c r="L58" i="17"/>
  <c r="D58" i="17"/>
  <c r="C58" i="17"/>
  <c r="L57" i="17"/>
  <c r="D57" i="17"/>
  <c r="C57" i="17"/>
  <c r="L56" i="17"/>
  <c r="C56" i="17"/>
  <c r="D56" i="17" s="1"/>
  <c r="L55" i="17"/>
  <c r="C55" i="17"/>
  <c r="D55" i="17" s="1"/>
  <c r="L54" i="17"/>
  <c r="C54" i="17"/>
  <c r="D54" i="17" s="1"/>
  <c r="L53" i="17"/>
  <c r="C53" i="17"/>
  <c r="D53" i="17" s="1"/>
  <c r="L52" i="17"/>
  <c r="D52" i="17"/>
  <c r="C52" i="17"/>
  <c r="L51" i="17"/>
  <c r="C51" i="17"/>
  <c r="D51" i="17" s="1"/>
  <c r="L50" i="17"/>
  <c r="D50" i="17"/>
  <c r="C50" i="17"/>
  <c r="L49" i="17"/>
  <c r="C49" i="17"/>
  <c r="D49" i="17" s="1"/>
  <c r="L48" i="17"/>
  <c r="D48" i="17"/>
  <c r="C48" i="17"/>
  <c r="L47" i="17"/>
  <c r="C47" i="17"/>
  <c r="D47" i="17" s="1"/>
  <c r="L46" i="17"/>
  <c r="C46" i="17"/>
  <c r="D46" i="17" s="1"/>
  <c r="L45" i="17"/>
  <c r="C45" i="17"/>
  <c r="D45" i="17" s="1"/>
  <c r="L44" i="17"/>
  <c r="D44" i="17"/>
  <c r="C44" i="17"/>
  <c r="L43" i="17"/>
  <c r="C43" i="17"/>
  <c r="D43" i="17" s="1"/>
  <c r="L42" i="17"/>
  <c r="D42" i="17"/>
  <c r="C42" i="17"/>
  <c r="L41" i="17"/>
  <c r="C41" i="17"/>
  <c r="D41" i="17" s="1"/>
  <c r="L40" i="17"/>
  <c r="D40" i="17"/>
  <c r="C40" i="17"/>
  <c r="L39" i="17"/>
  <c r="C39" i="17"/>
  <c r="D39" i="17" s="1"/>
  <c r="L38" i="17"/>
  <c r="C38" i="17"/>
  <c r="D38" i="17" s="1"/>
  <c r="L37" i="17"/>
  <c r="C37" i="17"/>
  <c r="D37" i="17" s="1"/>
  <c r="L36" i="17"/>
  <c r="C36" i="17"/>
  <c r="D36" i="17" s="1"/>
  <c r="L35" i="17"/>
  <c r="C35" i="17"/>
  <c r="D35" i="17" s="1"/>
  <c r="L34" i="17"/>
  <c r="L33" i="17"/>
  <c r="C33" i="17"/>
  <c r="D33" i="17" s="1"/>
  <c r="L32" i="17"/>
  <c r="D32" i="17"/>
  <c r="C32" i="17"/>
  <c r="L31" i="17"/>
  <c r="C31" i="17"/>
  <c r="D31" i="17" s="1"/>
  <c r="L30" i="17"/>
  <c r="D30" i="17"/>
  <c r="C30" i="17"/>
  <c r="L29" i="17"/>
  <c r="C29" i="17"/>
  <c r="D29" i="17" s="1"/>
  <c r="L28" i="17"/>
  <c r="D28" i="17"/>
  <c r="C28" i="17"/>
  <c r="C27" i="17"/>
  <c r="D27" i="17" s="1"/>
  <c r="L26" i="17"/>
  <c r="C26" i="17"/>
  <c r="D26" i="17" s="1"/>
  <c r="D25" i="17"/>
  <c r="C25" i="17"/>
  <c r="L24" i="17"/>
  <c r="D24" i="17"/>
  <c r="C24" i="17"/>
  <c r="L23" i="17"/>
  <c r="D23" i="17"/>
  <c r="C23" i="17"/>
  <c r="L22" i="17"/>
  <c r="C22" i="17"/>
  <c r="D22" i="17" s="1"/>
  <c r="L21" i="17"/>
  <c r="C21" i="17"/>
  <c r="D21" i="17" s="1"/>
  <c r="L20" i="17"/>
  <c r="C20" i="17"/>
  <c r="D20" i="17" s="1"/>
  <c r="L19" i="17"/>
  <c r="C19" i="17"/>
  <c r="D19" i="17" s="1"/>
  <c r="L18" i="17"/>
  <c r="D18" i="17"/>
  <c r="C18" i="17"/>
  <c r="L17" i="17"/>
  <c r="C17" i="17"/>
  <c r="D17" i="17" s="1"/>
  <c r="L16" i="17"/>
  <c r="D16" i="17"/>
  <c r="C16" i="17"/>
  <c r="L15" i="17"/>
  <c r="C15" i="17"/>
  <c r="D15" i="17" s="1"/>
  <c r="D14" i="17"/>
  <c r="C14" i="17"/>
  <c r="L13" i="17"/>
  <c r="D13" i="17"/>
  <c r="C13" i="17"/>
  <c r="L12" i="17"/>
  <c r="C12" i="17"/>
  <c r="D12" i="17" s="1"/>
  <c r="L11" i="17"/>
  <c r="C11" i="17"/>
  <c r="D11" i="17" s="1"/>
  <c r="L10" i="17"/>
  <c r="C10" i="17"/>
  <c r="D10" i="17" s="1"/>
  <c r="L9" i="17"/>
  <c r="D9" i="17"/>
  <c r="C9" i="17"/>
  <c r="L8" i="17"/>
  <c r="D8" i="17"/>
  <c r="C8" i="17"/>
  <c r="L7" i="17"/>
  <c r="L6" i="17"/>
  <c r="D260" i="2" l="1"/>
  <c r="U260" i="2" s="1"/>
  <c r="C290" i="7"/>
  <c r="D290" i="7" s="1"/>
  <c r="D1957" i="2"/>
  <c r="U1957" i="2" s="1"/>
  <c r="D1956" i="2"/>
  <c r="U1956" i="2" s="1"/>
  <c r="D1950" i="2"/>
  <c r="U1950" i="2" s="1"/>
  <c r="D1955" i="2"/>
  <c r="U1955" i="2" s="1"/>
  <c r="D1954" i="2"/>
  <c r="U1954" i="2" s="1"/>
  <c r="D1953" i="2"/>
  <c r="U1953" i="2" s="1"/>
  <c r="D1952" i="2"/>
  <c r="U1952" i="2" s="1"/>
  <c r="D1951" i="2"/>
  <c r="U1951" i="2" s="1"/>
  <c r="D1949" i="2"/>
  <c r="U1949" i="2" s="1"/>
  <c r="C289" i="7"/>
  <c r="D289" i="7" s="1"/>
  <c r="D23" i="2"/>
  <c r="U23" i="2" s="1"/>
  <c r="D22" i="2"/>
  <c r="U22" i="2" s="1"/>
  <c r="D1779" i="2"/>
  <c r="U1779" i="2" s="1"/>
  <c r="L106" i="7"/>
  <c r="C106" i="7"/>
  <c r="D106" i="7" s="1"/>
  <c r="L105" i="7"/>
  <c r="C105" i="7"/>
  <c r="D105" i="7" s="1"/>
  <c r="C132" i="7"/>
  <c r="D132" i="7" s="1"/>
  <c r="D970" i="2"/>
  <c r="U970" i="2" s="1"/>
  <c r="D989" i="2"/>
  <c r="U989" i="2" s="1"/>
  <c r="L41" i="7"/>
  <c r="C35" i="7"/>
  <c r="D35" i="7" s="1"/>
  <c r="C456" i="7"/>
  <c r="D456" i="7" s="1"/>
  <c r="L53" i="7"/>
  <c r="C53" i="7"/>
  <c r="D53" i="7" s="1"/>
  <c r="D26" i="2"/>
  <c r="U26" i="2" s="1"/>
  <c r="D25" i="2"/>
  <c r="U25" i="2" s="1"/>
  <c r="D24" i="2"/>
  <c r="U24" i="2" s="1"/>
  <c r="L97" i="7"/>
  <c r="C97" i="7"/>
  <c r="D97" i="7" s="1"/>
  <c r="L98" i="7"/>
  <c r="C98" i="7"/>
  <c r="D98" i="7" s="1"/>
  <c r="C583" i="7"/>
  <c r="D583" i="7" s="1"/>
  <c r="C584" i="7"/>
  <c r="D584" i="7" s="1"/>
  <c r="C582" i="7"/>
  <c r="D582" i="7" s="1"/>
  <c r="F9" i="23" l="1"/>
  <c r="J9" i="23" s="1"/>
  <c r="Q9" i="23" s="1"/>
  <c r="C581" i="7"/>
  <c r="D581" i="7" s="1"/>
  <c r="C585" i="7"/>
  <c r="D585" i="7" s="1"/>
  <c r="C353" i="7"/>
  <c r="D353" i="7" s="1"/>
  <c r="C321" i="7"/>
  <c r="D321" i="7" s="1"/>
  <c r="C128" i="7"/>
  <c r="D128" i="7" s="1"/>
  <c r="C140" i="7"/>
  <c r="D140" i="7" s="1"/>
  <c r="C161" i="7"/>
  <c r="D161" i="7" s="1"/>
  <c r="C157" i="7"/>
  <c r="D157" i="7" s="1"/>
  <c r="C412" i="7"/>
  <c r="D412" i="7" s="1"/>
  <c r="C489" i="7"/>
  <c r="D489" i="7" s="1"/>
  <c r="C477" i="7"/>
  <c r="D477" i="7" s="1"/>
  <c r="C469" i="7"/>
  <c r="D469" i="7" s="1"/>
  <c r="L839" i="16"/>
  <c r="C839" i="16"/>
  <c r="D839" i="16" s="1"/>
  <c r="L838" i="16"/>
  <c r="C838" i="16"/>
  <c r="D838" i="16" s="1"/>
  <c r="L837" i="16"/>
  <c r="C837" i="16"/>
  <c r="D837" i="16" s="1"/>
  <c r="L836" i="16"/>
  <c r="D836" i="16"/>
  <c r="C836" i="16"/>
  <c r="L835" i="16"/>
  <c r="D835" i="16"/>
  <c r="C835" i="16"/>
  <c r="L834" i="16"/>
  <c r="D834" i="16"/>
  <c r="C834" i="16"/>
  <c r="L833" i="16"/>
  <c r="D833" i="16"/>
  <c r="C833" i="16"/>
  <c r="L832" i="16"/>
  <c r="D832" i="16"/>
  <c r="C832" i="16"/>
  <c r="D831" i="16"/>
  <c r="C831" i="16"/>
  <c r="L830" i="16"/>
  <c r="D830" i="16"/>
  <c r="C830" i="16"/>
  <c r="L829" i="16"/>
  <c r="D829" i="16"/>
  <c r="C829" i="16"/>
  <c r="L828" i="16"/>
  <c r="C828" i="16"/>
  <c r="D828" i="16" s="1"/>
  <c r="L827" i="16"/>
  <c r="C827" i="16"/>
  <c r="D827" i="16" s="1"/>
  <c r="L826" i="16"/>
  <c r="C826" i="16"/>
  <c r="D826" i="16" s="1"/>
  <c r="L825" i="16"/>
  <c r="D825" i="16"/>
  <c r="C825" i="16"/>
  <c r="L824" i="16"/>
  <c r="D824" i="16"/>
  <c r="C824" i="16"/>
  <c r="L823" i="16"/>
  <c r="D823" i="16"/>
  <c r="C823" i="16"/>
  <c r="L822" i="16"/>
  <c r="C822" i="16"/>
  <c r="D822" i="16" s="1"/>
  <c r="L821" i="16"/>
  <c r="C821" i="16"/>
  <c r="D821" i="16" s="1"/>
  <c r="L820" i="16"/>
  <c r="C820" i="16"/>
  <c r="D820" i="16" s="1"/>
  <c r="C819" i="16"/>
  <c r="D819" i="16" s="1"/>
  <c r="L818" i="16"/>
  <c r="D818" i="16"/>
  <c r="C818" i="16"/>
  <c r="L817" i="16"/>
  <c r="D817" i="16"/>
  <c r="C817" i="16"/>
  <c r="L816" i="16"/>
  <c r="D816" i="16"/>
  <c r="C816" i="16"/>
  <c r="L815" i="16"/>
  <c r="C815" i="16"/>
  <c r="D815" i="16" s="1"/>
  <c r="L814" i="16"/>
  <c r="C814" i="16"/>
  <c r="D814" i="16" s="1"/>
  <c r="L813" i="16"/>
  <c r="C813" i="16"/>
  <c r="D813" i="16" s="1"/>
  <c r="L812" i="16"/>
  <c r="C812" i="16"/>
  <c r="D812" i="16" s="1"/>
  <c r="L811" i="16"/>
  <c r="C811" i="16"/>
  <c r="D811" i="16" s="1"/>
  <c r="L810" i="16"/>
  <c r="C810" i="16"/>
  <c r="D810" i="16" s="1"/>
  <c r="L809" i="16"/>
  <c r="C809" i="16"/>
  <c r="D809" i="16" s="1"/>
  <c r="L808" i="16"/>
  <c r="D808" i="16"/>
  <c r="C808" i="16"/>
  <c r="L807" i="16"/>
  <c r="D807" i="16"/>
  <c r="C807" i="16"/>
  <c r="L806" i="16"/>
  <c r="D806" i="16"/>
  <c r="C806" i="16"/>
  <c r="L805" i="16"/>
  <c r="C805" i="16"/>
  <c r="D805" i="16" s="1"/>
  <c r="L804" i="16"/>
  <c r="C804" i="16"/>
  <c r="D804" i="16" s="1"/>
  <c r="L803" i="16"/>
  <c r="C803" i="16"/>
  <c r="D803" i="16" s="1"/>
  <c r="L802" i="16"/>
  <c r="D802" i="16"/>
  <c r="C802" i="16"/>
  <c r="L801" i="16"/>
  <c r="D801" i="16"/>
  <c r="C801" i="16"/>
  <c r="L800" i="16"/>
  <c r="D800" i="16"/>
  <c r="C800" i="16"/>
  <c r="L799" i="16"/>
  <c r="C799" i="16"/>
  <c r="D799" i="16" s="1"/>
  <c r="L798" i="16"/>
  <c r="D798" i="16"/>
  <c r="C798" i="16"/>
  <c r="L797" i="16"/>
  <c r="D797" i="16"/>
  <c r="C797" i="16"/>
  <c r="L796" i="16"/>
  <c r="D796" i="16"/>
  <c r="C796" i="16"/>
  <c r="L795" i="16"/>
  <c r="C795" i="16"/>
  <c r="D795" i="16" s="1"/>
  <c r="L794" i="16"/>
  <c r="C794" i="16"/>
  <c r="D794" i="16" s="1"/>
  <c r="L793" i="16"/>
  <c r="C793" i="16"/>
  <c r="D793" i="16" s="1"/>
  <c r="L792" i="16"/>
  <c r="D792" i="16"/>
  <c r="C792" i="16"/>
  <c r="L791" i="16"/>
  <c r="D791" i="16"/>
  <c r="C791" i="16"/>
  <c r="L790" i="16"/>
  <c r="D790" i="16"/>
  <c r="C790" i="16"/>
  <c r="L789" i="16"/>
  <c r="C789" i="16"/>
  <c r="D789" i="16" s="1"/>
  <c r="L788" i="16"/>
  <c r="C788" i="16"/>
  <c r="D788" i="16" s="1"/>
  <c r="L787" i="16"/>
  <c r="C787" i="16"/>
  <c r="D787" i="16" s="1"/>
  <c r="L786" i="16"/>
  <c r="C786" i="16"/>
  <c r="D786" i="16" s="1"/>
  <c r="L785" i="16"/>
  <c r="C785" i="16"/>
  <c r="D785" i="16" s="1"/>
  <c r="L784" i="16"/>
  <c r="C784" i="16"/>
  <c r="D784" i="16" s="1"/>
  <c r="L783" i="16"/>
  <c r="C783" i="16"/>
  <c r="D783" i="16" s="1"/>
  <c r="L782" i="16"/>
  <c r="D782" i="16"/>
  <c r="C782" i="16"/>
  <c r="L781" i="16"/>
  <c r="D781" i="16"/>
  <c r="C781" i="16"/>
  <c r="L780" i="16"/>
  <c r="D780" i="16"/>
  <c r="C780" i="16"/>
  <c r="L779" i="16"/>
  <c r="D779" i="16"/>
  <c r="C779" i="16"/>
  <c r="L778" i="16"/>
  <c r="C778" i="16"/>
  <c r="D778" i="16" s="1"/>
  <c r="L777" i="16"/>
  <c r="C777" i="16"/>
  <c r="D777" i="16" s="1"/>
  <c r="L776" i="16"/>
  <c r="C776" i="16"/>
  <c r="D776" i="16" s="1"/>
  <c r="L775" i="16"/>
  <c r="C775" i="16"/>
  <c r="D775" i="16" s="1"/>
  <c r="L774" i="16"/>
  <c r="C774" i="16"/>
  <c r="D774" i="16" s="1"/>
  <c r="L773" i="16"/>
  <c r="C773" i="16"/>
  <c r="D773" i="16" s="1"/>
  <c r="L772" i="16"/>
  <c r="D772" i="16"/>
  <c r="C772" i="16"/>
  <c r="L771" i="16"/>
  <c r="D771" i="16"/>
  <c r="C771" i="16"/>
  <c r="L770" i="16"/>
  <c r="D770" i="16"/>
  <c r="C770" i="16"/>
  <c r="L769" i="16"/>
  <c r="C769" i="16"/>
  <c r="D769" i="16" s="1"/>
  <c r="L768" i="16"/>
  <c r="C768" i="16"/>
  <c r="D768" i="16" s="1"/>
  <c r="L767" i="16"/>
  <c r="C767" i="16"/>
  <c r="D767" i="16" s="1"/>
  <c r="L766" i="16"/>
  <c r="D766" i="16"/>
  <c r="C766" i="16"/>
  <c r="L765" i="16"/>
  <c r="D765" i="16"/>
  <c r="C765" i="16"/>
  <c r="L764" i="16"/>
  <c r="D764" i="16"/>
  <c r="C764" i="16"/>
  <c r="L763" i="16"/>
  <c r="D763" i="16"/>
  <c r="C763" i="16"/>
  <c r="L762" i="16"/>
  <c r="C762" i="16"/>
  <c r="D762" i="16" s="1"/>
  <c r="L761" i="16"/>
  <c r="D761" i="16"/>
  <c r="C761" i="16"/>
  <c r="L760" i="16"/>
  <c r="D760" i="16"/>
  <c r="C760" i="16"/>
  <c r="L759" i="16"/>
  <c r="D759" i="16"/>
  <c r="C759" i="16"/>
  <c r="L758" i="16"/>
  <c r="C758" i="16"/>
  <c r="D758" i="16" s="1"/>
  <c r="L757" i="16"/>
  <c r="C757" i="16"/>
  <c r="D757" i="16" s="1"/>
  <c r="L756" i="16"/>
  <c r="C756" i="16"/>
  <c r="D756" i="16" s="1"/>
  <c r="L755" i="16"/>
  <c r="D755" i="16"/>
  <c r="C755" i="16"/>
  <c r="L754" i="16"/>
  <c r="C754" i="16"/>
  <c r="D754" i="16" s="1"/>
  <c r="L753" i="16"/>
  <c r="C753" i="16"/>
  <c r="D753" i="16" s="1"/>
  <c r="L752" i="16"/>
  <c r="D752" i="16"/>
  <c r="C752" i="16"/>
  <c r="L751" i="16"/>
  <c r="D751" i="16"/>
  <c r="C751" i="16"/>
  <c r="L750" i="16"/>
  <c r="D750" i="16"/>
  <c r="C750" i="16"/>
  <c r="L749" i="16"/>
  <c r="D749" i="16"/>
  <c r="C749" i="16"/>
  <c r="L748" i="16"/>
  <c r="D748" i="16"/>
  <c r="C748" i="16"/>
  <c r="L747" i="16"/>
  <c r="D747" i="16"/>
  <c r="C747" i="16"/>
  <c r="L746" i="16"/>
  <c r="C746" i="16"/>
  <c r="D746" i="16" s="1"/>
  <c r="L745" i="16"/>
  <c r="C745" i="16"/>
  <c r="D745" i="16" s="1"/>
  <c r="L744" i="16"/>
  <c r="C744" i="16"/>
  <c r="D744" i="16" s="1"/>
  <c r="L743" i="16"/>
  <c r="C743" i="16"/>
  <c r="D743" i="16" s="1"/>
  <c r="L742" i="16"/>
  <c r="D742" i="16"/>
  <c r="C742" i="16"/>
  <c r="L741" i="16"/>
  <c r="D741" i="16"/>
  <c r="C741" i="16"/>
  <c r="L740" i="16"/>
  <c r="D740" i="16"/>
  <c r="C740" i="16"/>
  <c r="L739" i="16"/>
  <c r="C739" i="16"/>
  <c r="D739" i="16" s="1"/>
  <c r="L738" i="16"/>
  <c r="C738" i="16"/>
  <c r="D738" i="16" s="1"/>
  <c r="L737" i="16"/>
  <c r="C737" i="16"/>
  <c r="D737" i="16" s="1"/>
  <c r="L736" i="16"/>
  <c r="D736" i="16"/>
  <c r="C736" i="16"/>
  <c r="L735" i="16"/>
  <c r="D735" i="16"/>
  <c r="C735" i="16"/>
  <c r="L734" i="16"/>
  <c r="D734" i="16"/>
  <c r="C734" i="16"/>
  <c r="L733" i="16"/>
  <c r="D733" i="16"/>
  <c r="C733" i="16"/>
  <c r="L732" i="16"/>
  <c r="D732" i="16"/>
  <c r="C732" i="16"/>
  <c r="L731" i="16"/>
  <c r="D731" i="16"/>
  <c r="C731" i="16"/>
  <c r="L730" i="16"/>
  <c r="C730" i="16"/>
  <c r="D730" i="16" s="1"/>
  <c r="L729" i="16"/>
  <c r="C729" i="16"/>
  <c r="D729" i="16" s="1"/>
  <c r="L728" i="16"/>
  <c r="C728" i="16"/>
  <c r="D728" i="16" s="1"/>
  <c r="L727" i="16"/>
  <c r="C727" i="16"/>
  <c r="D727" i="16" s="1"/>
  <c r="L726" i="16"/>
  <c r="D726" i="16"/>
  <c r="C726" i="16"/>
  <c r="L725" i="16"/>
  <c r="D725" i="16"/>
  <c r="C725" i="16"/>
  <c r="L724" i="16"/>
  <c r="D724" i="16"/>
  <c r="C724" i="16"/>
  <c r="L723" i="16"/>
  <c r="C723" i="16"/>
  <c r="D723" i="16" s="1"/>
  <c r="L722" i="16"/>
  <c r="C722" i="16"/>
  <c r="D722" i="16" s="1"/>
  <c r="L721" i="16"/>
  <c r="C721" i="16"/>
  <c r="D721" i="16" s="1"/>
  <c r="L720" i="16"/>
  <c r="D720" i="16"/>
  <c r="C720" i="16"/>
  <c r="L719" i="16"/>
  <c r="D719" i="16"/>
  <c r="C719" i="16"/>
  <c r="L718" i="16"/>
  <c r="D718" i="16"/>
  <c r="C718" i="16"/>
  <c r="L717" i="16"/>
  <c r="D717" i="16"/>
  <c r="C717" i="16"/>
  <c r="L716" i="16"/>
  <c r="D716" i="16"/>
  <c r="C716" i="16"/>
  <c r="L715" i="16"/>
  <c r="D715" i="16"/>
  <c r="C715" i="16"/>
  <c r="L714" i="16"/>
  <c r="C714" i="16"/>
  <c r="D714" i="16" s="1"/>
  <c r="L713" i="16"/>
  <c r="C713" i="16"/>
  <c r="D713" i="16" s="1"/>
  <c r="L712" i="16"/>
  <c r="C712" i="16"/>
  <c r="D712" i="16" s="1"/>
  <c r="L711" i="16"/>
  <c r="C711" i="16"/>
  <c r="D711" i="16" s="1"/>
  <c r="L710" i="16"/>
  <c r="D710" i="16"/>
  <c r="C710" i="16"/>
  <c r="L709" i="16"/>
  <c r="D709" i="16"/>
  <c r="C709" i="16"/>
  <c r="L708" i="16"/>
  <c r="D708" i="16"/>
  <c r="C708" i="16"/>
  <c r="L707" i="16"/>
  <c r="C707" i="16"/>
  <c r="D707" i="16" s="1"/>
  <c r="L706" i="16"/>
  <c r="C706" i="16"/>
  <c r="D706" i="16" s="1"/>
  <c r="L705" i="16"/>
  <c r="C705" i="16"/>
  <c r="D705" i="16" s="1"/>
  <c r="L704" i="16"/>
  <c r="D704" i="16"/>
  <c r="C704" i="16"/>
  <c r="L703" i="16"/>
  <c r="D703" i="16"/>
  <c r="C703" i="16"/>
  <c r="L702" i="16"/>
  <c r="D702" i="16"/>
  <c r="C702" i="16"/>
  <c r="L701" i="16"/>
  <c r="D701" i="16"/>
  <c r="C701" i="16"/>
  <c r="L700" i="16"/>
  <c r="D700" i="16"/>
  <c r="C700" i="16"/>
  <c r="L699" i="16"/>
  <c r="D699" i="16"/>
  <c r="C699" i="16"/>
  <c r="L698" i="16"/>
  <c r="C698" i="16"/>
  <c r="D698" i="16" s="1"/>
  <c r="L697" i="16"/>
  <c r="C697" i="16"/>
  <c r="D697" i="16" s="1"/>
  <c r="L696" i="16"/>
  <c r="C696" i="16"/>
  <c r="D696" i="16" s="1"/>
  <c r="L695" i="16"/>
  <c r="C695" i="16"/>
  <c r="D695" i="16" s="1"/>
  <c r="L694" i="16"/>
  <c r="D694" i="16"/>
  <c r="C694" i="16"/>
  <c r="L693" i="16"/>
  <c r="D693" i="16"/>
  <c r="C693" i="16"/>
  <c r="L692" i="16"/>
  <c r="D692" i="16"/>
  <c r="C692" i="16"/>
  <c r="L691" i="16"/>
  <c r="C691" i="16"/>
  <c r="D691" i="16" s="1"/>
  <c r="L690" i="16"/>
  <c r="C690" i="16"/>
  <c r="D690" i="16" s="1"/>
  <c r="L689" i="16"/>
  <c r="C689" i="16"/>
  <c r="D689" i="16" s="1"/>
  <c r="L688" i="16"/>
  <c r="D688" i="16"/>
  <c r="C688" i="16"/>
  <c r="L687" i="16"/>
  <c r="D687" i="16"/>
  <c r="C687" i="16"/>
  <c r="L686" i="16"/>
  <c r="D686" i="16"/>
  <c r="C686" i="16"/>
  <c r="L685" i="16"/>
  <c r="D685" i="16"/>
  <c r="C685" i="16"/>
  <c r="L684" i="16"/>
  <c r="D684" i="16"/>
  <c r="C684" i="16"/>
  <c r="L683" i="16"/>
  <c r="D683" i="16"/>
  <c r="C683" i="16"/>
  <c r="L682" i="16"/>
  <c r="C682" i="16"/>
  <c r="D682" i="16" s="1"/>
  <c r="L681" i="16"/>
  <c r="C681" i="16"/>
  <c r="D681" i="16" s="1"/>
  <c r="L680" i="16"/>
  <c r="C680" i="16"/>
  <c r="D680" i="16" s="1"/>
  <c r="L679" i="16"/>
  <c r="C679" i="16"/>
  <c r="D679" i="16" s="1"/>
  <c r="L678" i="16"/>
  <c r="D678" i="16"/>
  <c r="C678" i="16"/>
  <c r="L677" i="16"/>
  <c r="D677" i="16"/>
  <c r="C677" i="16"/>
  <c r="L676" i="16"/>
  <c r="D676" i="16"/>
  <c r="C676" i="16"/>
  <c r="L675" i="16"/>
  <c r="C675" i="16"/>
  <c r="D675" i="16" s="1"/>
  <c r="L674" i="16"/>
  <c r="C674" i="16"/>
  <c r="D674" i="16" s="1"/>
  <c r="L673" i="16"/>
  <c r="C673" i="16"/>
  <c r="D673" i="16" s="1"/>
  <c r="L672" i="16"/>
  <c r="D672" i="16"/>
  <c r="C672" i="16"/>
  <c r="L671" i="16"/>
  <c r="D671" i="16"/>
  <c r="C671" i="16"/>
  <c r="L670" i="16"/>
  <c r="D670" i="16"/>
  <c r="C670" i="16"/>
  <c r="L669" i="16"/>
  <c r="D669" i="16"/>
  <c r="C669" i="16"/>
  <c r="L668" i="16"/>
  <c r="D668" i="16"/>
  <c r="C668" i="16"/>
  <c r="L667" i="16"/>
  <c r="D667" i="16"/>
  <c r="C667" i="16"/>
  <c r="L666" i="16"/>
  <c r="C666" i="16"/>
  <c r="D666" i="16" s="1"/>
  <c r="L665" i="16"/>
  <c r="C665" i="16"/>
  <c r="D665" i="16" s="1"/>
  <c r="L664" i="16"/>
  <c r="C664" i="16"/>
  <c r="D664" i="16" s="1"/>
  <c r="L663" i="16"/>
  <c r="C663" i="16"/>
  <c r="D663" i="16" s="1"/>
  <c r="L662" i="16"/>
  <c r="D662" i="16"/>
  <c r="C662" i="16"/>
  <c r="L661" i="16"/>
  <c r="D661" i="16"/>
  <c r="C661" i="16"/>
  <c r="L660" i="16"/>
  <c r="D660" i="16"/>
  <c r="C660" i="16"/>
  <c r="L659" i="16"/>
  <c r="C659" i="16"/>
  <c r="D659" i="16" s="1"/>
  <c r="L658" i="16"/>
  <c r="C658" i="16"/>
  <c r="D658" i="16" s="1"/>
  <c r="L657" i="16"/>
  <c r="C657" i="16"/>
  <c r="D657" i="16" s="1"/>
  <c r="L656" i="16"/>
  <c r="D656" i="16"/>
  <c r="C656" i="16"/>
  <c r="L655" i="16"/>
  <c r="D655" i="16"/>
  <c r="C655" i="16"/>
  <c r="L654" i="16"/>
  <c r="D654" i="16"/>
  <c r="C654" i="16"/>
  <c r="L653" i="16"/>
  <c r="D653" i="16"/>
  <c r="C653" i="16"/>
  <c r="L652" i="16"/>
  <c r="D652" i="16"/>
  <c r="C652" i="16"/>
  <c r="L651" i="16"/>
  <c r="D651" i="16"/>
  <c r="C651" i="16"/>
  <c r="L650" i="16"/>
  <c r="C650" i="16"/>
  <c r="D650" i="16" s="1"/>
  <c r="L649" i="16"/>
  <c r="C649" i="16"/>
  <c r="D649" i="16" s="1"/>
  <c r="L648" i="16"/>
  <c r="C648" i="16"/>
  <c r="D648" i="16" s="1"/>
  <c r="L647" i="16"/>
  <c r="C647" i="16"/>
  <c r="D647" i="16" s="1"/>
  <c r="L646" i="16"/>
  <c r="D646" i="16"/>
  <c r="C646" i="16"/>
  <c r="L645" i="16"/>
  <c r="D645" i="16"/>
  <c r="C645" i="16"/>
  <c r="L644" i="16"/>
  <c r="D644" i="16"/>
  <c r="C644" i="16"/>
  <c r="L643" i="16"/>
  <c r="C643" i="16"/>
  <c r="D643" i="16" s="1"/>
  <c r="L642" i="16"/>
  <c r="C642" i="16"/>
  <c r="D642" i="16" s="1"/>
  <c r="L641" i="16"/>
  <c r="C641" i="16"/>
  <c r="D641" i="16" s="1"/>
  <c r="L640" i="16"/>
  <c r="D640" i="16"/>
  <c r="C640" i="16"/>
  <c r="L639" i="16"/>
  <c r="D639" i="16"/>
  <c r="C639" i="16"/>
  <c r="L638" i="16"/>
  <c r="D638" i="16"/>
  <c r="C638" i="16"/>
  <c r="L637" i="16"/>
  <c r="D637" i="16"/>
  <c r="C637" i="16"/>
  <c r="L636" i="16"/>
  <c r="D636" i="16"/>
  <c r="C636" i="16"/>
  <c r="L635" i="16"/>
  <c r="D635" i="16"/>
  <c r="C635" i="16"/>
  <c r="L634" i="16"/>
  <c r="C634" i="16"/>
  <c r="D634" i="16" s="1"/>
  <c r="L633" i="16"/>
  <c r="C633" i="16"/>
  <c r="D633" i="16" s="1"/>
  <c r="L632" i="16"/>
  <c r="C632" i="16"/>
  <c r="D632" i="16" s="1"/>
  <c r="L631" i="16"/>
  <c r="C631" i="16"/>
  <c r="D631" i="16" s="1"/>
  <c r="L630" i="16"/>
  <c r="D630" i="16"/>
  <c r="C630" i="16"/>
  <c r="L629" i="16"/>
  <c r="D629" i="16"/>
  <c r="C629" i="16"/>
  <c r="L628" i="16"/>
  <c r="D628" i="16"/>
  <c r="C628" i="16"/>
  <c r="L627" i="16"/>
  <c r="C627" i="16"/>
  <c r="D627" i="16" s="1"/>
  <c r="L626" i="16"/>
  <c r="C626" i="16"/>
  <c r="D626" i="16" s="1"/>
  <c r="L625" i="16"/>
  <c r="C625" i="16"/>
  <c r="D625" i="16" s="1"/>
  <c r="L624" i="16"/>
  <c r="D624" i="16"/>
  <c r="C624" i="16"/>
  <c r="L623" i="16"/>
  <c r="D623" i="16"/>
  <c r="C623" i="16"/>
  <c r="L622" i="16"/>
  <c r="D622" i="16"/>
  <c r="C622" i="16"/>
  <c r="L621" i="16"/>
  <c r="D621" i="16"/>
  <c r="C621" i="16"/>
  <c r="L620" i="16"/>
  <c r="D620" i="16"/>
  <c r="C620" i="16"/>
  <c r="L619" i="16"/>
  <c r="D619" i="16"/>
  <c r="C619" i="16"/>
  <c r="L618" i="16"/>
  <c r="C618" i="16"/>
  <c r="D618" i="16" s="1"/>
  <c r="L617" i="16"/>
  <c r="C617" i="16"/>
  <c r="D617" i="16" s="1"/>
  <c r="L616" i="16"/>
  <c r="C616" i="16"/>
  <c r="D616" i="16" s="1"/>
  <c r="L615" i="16"/>
  <c r="C615" i="16"/>
  <c r="D615" i="16" s="1"/>
  <c r="L614" i="16"/>
  <c r="D614" i="16"/>
  <c r="C614" i="16"/>
  <c r="L613" i="16"/>
  <c r="D613" i="16"/>
  <c r="C613" i="16"/>
  <c r="L612" i="16"/>
  <c r="D612" i="16"/>
  <c r="C612" i="16"/>
  <c r="L611" i="16"/>
  <c r="C611" i="16"/>
  <c r="D611" i="16" s="1"/>
  <c r="L610" i="16"/>
  <c r="C610" i="16"/>
  <c r="D610" i="16" s="1"/>
  <c r="L609" i="16"/>
  <c r="C609" i="16"/>
  <c r="D609" i="16" s="1"/>
  <c r="L608" i="16"/>
  <c r="D608" i="16"/>
  <c r="C608" i="16"/>
  <c r="L607" i="16"/>
  <c r="D607" i="16"/>
  <c r="C607" i="16"/>
  <c r="L606" i="16"/>
  <c r="D606" i="16"/>
  <c r="C606" i="16"/>
  <c r="L605" i="16"/>
  <c r="D605" i="16"/>
  <c r="C605" i="16"/>
  <c r="L604" i="16"/>
  <c r="D604" i="16"/>
  <c r="C604" i="16"/>
  <c r="L603" i="16"/>
  <c r="D603" i="16"/>
  <c r="C603" i="16"/>
  <c r="L602" i="16"/>
  <c r="C602" i="16"/>
  <c r="D602" i="16" s="1"/>
  <c r="L601" i="16"/>
  <c r="C601" i="16"/>
  <c r="D601" i="16" s="1"/>
  <c r="L600" i="16"/>
  <c r="C600" i="16"/>
  <c r="D600" i="16" s="1"/>
  <c r="L599" i="16"/>
  <c r="C599" i="16"/>
  <c r="D599" i="16" s="1"/>
  <c r="D598" i="16"/>
  <c r="C598" i="16"/>
  <c r="L597" i="16"/>
  <c r="D597" i="16"/>
  <c r="C597" i="16"/>
  <c r="L596" i="16"/>
  <c r="D596" i="16"/>
  <c r="C596" i="16"/>
  <c r="L595" i="16"/>
  <c r="C595" i="16"/>
  <c r="D595" i="16" s="1"/>
  <c r="L594" i="16"/>
  <c r="C594" i="16"/>
  <c r="D594" i="16" s="1"/>
  <c r="L593" i="16"/>
  <c r="C593" i="16"/>
  <c r="D593" i="16" s="1"/>
  <c r="L592" i="16"/>
  <c r="C592" i="16"/>
  <c r="D592" i="16" s="1"/>
  <c r="L591" i="16"/>
  <c r="D591" i="16"/>
  <c r="C591" i="16"/>
  <c r="L590" i="16"/>
  <c r="D590" i="16"/>
  <c r="C590" i="16"/>
  <c r="L589" i="16"/>
  <c r="D589" i="16"/>
  <c r="C589" i="16"/>
  <c r="L588" i="16"/>
  <c r="C588" i="16"/>
  <c r="D588" i="16" s="1"/>
  <c r="L587" i="16"/>
  <c r="C587" i="16"/>
  <c r="D587" i="16" s="1"/>
  <c r="L586" i="16"/>
  <c r="C586" i="16"/>
  <c r="D586" i="16" s="1"/>
  <c r="L585" i="16"/>
  <c r="D585" i="16"/>
  <c r="C585" i="16"/>
  <c r="L584" i="16"/>
  <c r="D584" i="16"/>
  <c r="C584" i="16"/>
  <c r="L583" i="16"/>
  <c r="D583" i="16"/>
  <c r="C583" i="16"/>
  <c r="L582" i="16"/>
  <c r="D582" i="16"/>
  <c r="C582" i="16"/>
  <c r="C581" i="16"/>
  <c r="D581" i="16" s="1"/>
  <c r="L580" i="16"/>
  <c r="C580" i="16"/>
  <c r="D580" i="16" s="1"/>
  <c r="L579" i="16"/>
  <c r="C579" i="16"/>
  <c r="D579" i="16" s="1"/>
  <c r="L578" i="16"/>
  <c r="C578" i="16"/>
  <c r="D578" i="16" s="1"/>
  <c r="L577" i="16"/>
  <c r="C577" i="16"/>
  <c r="D577" i="16" s="1"/>
  <c r="L576" i="16"/>
  <c r="D576" i="16"/>
  <c r="C576" i="16"/>
  <c r="L575" i="16"/>
  <c r="D575" i="16"/>
  <c r="C575" i="16"/>
  <c r="L574" i="16"/>
  <c r="D574" i="16"/>
  <c r="C574" i="16"/>
  <c r="L573" i="16"/>
  <c r="C573" i="16"/>
  <c r="D573" i="16" s="1"/>
  <c r="L572" i="16"/>
  <c r="C572" i="16"/>
  <c r="D572" i="16" s="1"/>
  <c r="L571" i="16"/>
  <c r="C571" i="16"/>
  <c r="D571" i="16" s="1"/>
  <c r="L570" i="16"/>
  <c r="D570" i="16"/>
  <c r="C570" i="16"/>
  <c r="L569" i="16"/>
  <c r="D569" i="16"/>
  <c r="C569" i="16"/>
  <c r="L568" i="16"/>
  <c r="D568" i="16"/>
  <c r="C568" i="16"/>
  <c r="L567" i="16"/>
  <c r="D567" i="16"/>
  <c r="C567" i="16"/>
  <c r="L566" i="16"/>
  <c r="D566" i="16"/>
  <c r="C566" i="16"/>
  <c r="L565" i="16"/>
  <c r="D565" i="16"/>
  <c r="C565" i="16"/>
  <c r="C564" i="16"/>
  <c r="D564" i="16" s="1"/>
  <c r="L563" i="16"/>
  <c r="D563" i="16"/>
  <c r="C563" i="16"/>
  <c r="L562" i="16"/>
  <c r="D562" i="16"/>
  <c r="C562" i="16"/>
  <c r="L561" i="16"/>
  <c r="D561" i="16"/>
  <c r="C561" i="16"/>
  <c r="L560" i="16"/>
  <c r="D560" i="16"/>
  <c r="C560" i="16"/>
  <c r="L559" i="16"/>
  <c r="D559" i="16"/>
  <c r="C559" i="16"/>
  <c r="L558" i="16"/>
  <c r="D558" i="16"/>
  <c r="C558" i="16"/>
  <c r="L557" i="16"/>
  <c r="C557" i="16"/>
  <c r="D557" i="16" s="1"/>
  <c r="L556" i="16"/>
  <c r="C556" i="16"/>
  <c r="D556" i="16" s="1"/>
  <c r="L555" i="16"/>
  <c r="C555" i="16"/>
  <c r="D555" i="16" s="1"/>
  <c r="L554" i="16"/>
  <c r="C554" i="16"/>
  <c r="D554" i="16" s="1"/>
  <c r="L553" i="16"/>
  <c r="D553" i="16"/>
  <c r="C553" i="16"/>
  <c r="L552" i="16"/>
  <c r="D552" i="16"/>
  <c r="C552" i="16"/>
  <c r="L551" i="16"/>
  <c r="D551" i="16"/>
  <c r="C551" i="16"/>
  <c r="L550" i="16"/>
  <c r="C550" i="16"/>
  <c r="D550" i="16" s="1"/>
  <c r="L549" i="16"/>
  <c r="C549" i="16"/>
  <c r="D549" i="16" s="1"/>
  <c r="C548" i="16"/>
  <c r="D548" i="16" s="1"/>
  <c r="L547" i="16"/>
  <c r="C547" i="16"/>
  <c r="D547" i="16" s="1"/>
  <c r="L546" i="16"/>
  <c r="D546" i="16"/>
  <c r="C546" i="16"/>
  <c r="L545" i="16"/>
  <c r="D545" i="16"/>
  <c r="C545" i="16"/>
  <c r="L544" i="16"/>
  <c r="D544" i="16"/>
  <c r="C544" i="16"/>
  <c r="L543" i="16"/>
  <c r="C543" i="16"/>
  <c r="D543" i="16" s="1"/>
  <c r="L542" i="16"/>
  <c r="C542" i="16"/>
  <c r="D542" i="16" s="1"/>
  <c r="L541" i="16"/>
  <c r="C541" i="16"/>
  <c r="D541" i="16" s="1"/>
  <c r="L540" i="16"/>
  <c r="C540" i="16"/>
  <c r="D540" i="16" s="1"/>
  <c r="L539" i="16"/>
  <c r="C539" i="16"/>
  <c r="D539" i="16" s="1"/>
  <c r="L538" i="16"/>
  <c r="C538" i="16"/>
  <c r="D538" i="16" s="1"/>
  <c r="L537" i="16"/>
  <c r="C537" i="16"/>
  <c r="D537" i="16" s="1"/>
  <c r="L536" i="16"/>
  <c r="D536" i="16"/>
  <c r="C536" i="16"/>
  <c r="L535" i="16"/>
  <c r="D535" i="16"/>
  <c r="C535" i="16"/>
  <c r="L534" i="16"/>
  <c r="D534" i="16"/>
  <c r="C534" i="16"/>
  <c r="L533" i="16"/>
  <c r="D533" i="16"/>
  <c r="C533" i="16"/>
  <c r="L532" i="16"/>
  <c r="D532" i="16"/>
  <c r="C532" i="16"/>
  <c r="L531" i="16"/>
  <c r="D531" i="16"/>
  <c r="C531" i="16"/>
  <c r="L530" i="16"/>
  <c r="C530" i="16"/>
  <c r="D530" i="16" s="1"/>
  <c r="L529" i="16"/>
  <c r="C529" i="16"/>
  <c r="D529" i="16" s="1"/>
  <c r="L528" i="16"/>
  <c r="C528" i="16"/>
  <c r="D528" i="16" s="1"/>
  <c r="L527" i="16"/>
  <c r="C527" i="16"/>
  <c r="D527" i="16" s="1"/>
  <c r="L526" i="16"/>
  <c r="D526" i="16"/>
  <c r="C526" i="16"/>
  <c r="L525" i="16"/>
  <c r="D525" i="16"/>
  <c r="C525" i="16"/>
  <c r="L524" i="16"/>
  <c r="D524" i="16"/>
  <c r="C524" i="16"/>
  <c r="L523" i="16"/>
  <c r="C523" i="16"/>
  <c r="D523" i="16" s="1"/>
  <c r="L522" i="16"/>
  <c r="C522" i="16"/>
  <c r="D522" i="16" s="1"/>
  <c r="L521" i="16"/>
  <c r="C521" i="16"/>
  <c r="D521" i="16" s="1"/>
  <c r="L520" i="16"/>
  <c r="D520" i="16"/>
  <c r="C520" i="16"/>
  <c r="L519" i="16"/>
  <c r="D519" i="16"/>
  <c r="C519" i="16"/>
  <c r="L518" i="16"/>
  <c r="D518" i="16"/>
  <c r="C518" i="16"/>
  <c r="L517" i="16"/>
  <c r="D517" i="16"/>
  <c r="C517" i="16"/>
  <c r="L516" i="16"/>
  <c r="D516" i="16"/>
  <c r="C516" i="16"/>
  <c r="L515" i="16"/>
  <c r="D515" i="16"/>
  <c r="C515" i="16"/>
  <c r="L514" i="16"/>
  <c r="C514" i="16"/>
  <c r="D514" i="16" s="1"/>
  <c r="L513" i="16"/>
  <c r="C513" i="16"/>
  <c r="D513" i="16" s="1"/>
  <c r="L512" i="16"/>
  <c r="C512" i="16"/>
  <c r="D512" i="16" s="1"/>
  <c r="L511" i="16"/>
  <c r="C511" i="16"/>
  <c r="D511" i="16" s="1"/>
  <c r="L510" i="16"/>
  <c r="D510" i="16"/>
  <c r="C510" i="16"/>
  <c r="L509" i="16"/>
  <c r="D509" i="16"/>
  <c r="C509" i="16"/>
  <c r="L508" i="16"/>
  <c r="D508" i="16"/>
  <c r="C508" i="16"/>
  <c r="L507" i="16"/>
  <c r="C507" i="16"/>
  <c r="D507" i="16" s="1"/>
  <c r="L506" i="16"/>
  <c r="C506" i="16"/>
  <c r="D506" i="16" s="1"/>
  <c r="L505" i="16"/>
  <c r="C505" i="16"/>
  <c r="D505" i="16" s="1"/>
  <c r="L504" i="16"/>
  <c r="D504" i="16"/>
  <c r="C504" i="16"/>
  <c r="L503" i="16"/>
  <c r="D503" i="16"/>
  <c r="C503" i="16"/>
  <c r="L502" i="16"/>
  <c r="D502" i="16"/>
  <c r="C502" i="16"/>
  <c r="L501" i="16"/>
  <c r="D501" i="16"/>
  <c r="C501" i="16"/>
  <c r="L500" i="16"/>
  <c r="D500" i="16"/>
  <c r="C500" i="16"/>
  <c r="L499" i="16"/>
  <c r="D499" i="16"/>
  <c r="C499" i="16"/>
  <c r="L498" i="16"/>
  <c r="C498" i="16"/>
  <c r="D498" i="16" s="1"/>
  <c r="L497" i="16"/>
  <c r="C497" i="16"/>
  <c r="D497" i="16" s="1"/>
  <c r="L496" i="16"/>
  <c r="C496" i="16"/>
  <c r="D496" i="16" s="1"/>
  <c r="L495" i="16"/>
  <c r="C495" i="16"/>
  <c r="D495" i="16" s="1"/>
  <c r="L494" i="16"/>
  <c r="D494" i="16"/>
  <c r="C494" i="16"/>
  <c r="L493" i="16"/>
  <c r="D493" i="16"/>
  <c r="C493" i="16"/>
  <c r="L492" i="16"/>
  <c r="D492" i="16"/>
  <c r="C492" i="16"/>
  <c r="L491" i="16"/>
  <c r="C491" i="16"/>
  <c r="D491" i="16" s="1"/>
  <c r="L490" i="16"/>
  <c r="C490" i="16"/>
  <c r="D490" i="16" s="1"/>
  <c r="L489" i="16"/>
  <c r="C489" i="16"/>
  <c r="D489" i="16" s="1"/>
  <c r="L488" i="16"/>
  <c r="D488" i="16"/>
  <c r="C488" i="16"/>
  <c r="L487" i="16"/>
  <c r="D487" i="16"/>
  <c r="C487" i="16"/>
  <c r="L486" i="16"/>
  <c r="D486" i="16"/>
  <c r="C486" i="16"/>
  <c r="L485" i="16"/>
  <c r="D485" i="16"/>
  <c r="C485" i="16"/>
  <c r="L484" i="16"/>
  <c r="D484" i="16"/>
  <c r="C484" i="16"/>
  <c r="L483" i="16"/>
  <c r="D483" i="16"/>
  <c r="C483" i="16"/>
  <c r="L482" i="16"/>
  <c r="C482" i="16"/>
  <c r="D482" i="16" s="1"/>
  <c r="L481" i="16"/>
  <c r="C481" i="16"/>
  <c r="D481" i="16" s="1"/>
  <c r="L480" i="16"/>
  <c r="C480" i="16"/>
  <c r="D480" i="16" s="1"/>
  <c r="L479" i="16"/>
  <c r="C479" i="16"/>
  <c r="D479" i="16" s="1"/>
  <c r="L478" i="16"/>
  <c r="D478" i="16"/>
  <c r="C478" i="16"/>
  <c r="L477" i="16"/>
  <c r="D477" i="16"/>
  <c r="C477" i="16"/>
  <c r="L476" i="16"/>
  <c r="D476" i="16"/>
  <c r="C476" i="16"/>
  <c r="L475" i="16"/>
  <c r="C475" i="16"/>
  <c r="D475" i="16" s="1"/>
  <c r="L474" i="16"/>
  <c r="C474" i="16"/>
  <c r="D474" i="16" s="1"/>
  <c r="L473" i="16"/>
  <c r="C473" i="16"/>
  <c r="D473" i="16" s="1"/>
  <c r="L472" i="16"/>
  <c r="D472" i="16"/>
  <c r="C472" i="16"/>
  <c r="L471" i="16"/>
  <c r="D471" i="16"/>
  <c r="C471" i="16"/>
  <c r="L470" i="16"/>
  <c r="D470" i="16"/>
  <c r="C470" i="16"/>
  <c r="L469" i="16"/>
  <c r="D469" i="16"/>
  <c r="C469" i="16"/>
  <c r="L468" i="16"/>
  <c r="D468" i="16"/>
  <c r="C468" i="16"/>
  <c r="L467" i="16"/>
  <c r="D467" i="16"/>
  <c r="C467" i="16"/>
  <c r="L466" i="16"/>
  <c r="C466" i="16"/>
  <c r="D466" i="16" s="1"/>
  <c r="L465" i="16"/>
  <c r="C465" i="16"/>
  <c r="D465" i="16" s="1"/>
  <c r="L464" i="16"/>
  <c r="C464" i="16"/>
  <c r="D464" i="16" s="1"/>
  <c r="L463" i="16"/>
  <c r="C463" i="16"/>
  <c r="D463" i="16" s="1"/>
  <c r="L462" i="16"/>
  <c r="D462" i="16"/>
  <c r="C462" i="16"/>
  <c r="L461" i="16"/>
  <c r="D461" i="16"/>
  <c r="C461" i="16"/>
  <c r="L460" i="16"/>
  <c r="D460" i="16"/>
  <c r="C460" i="16"/>
  <c r="L459" i="16"/>
  <c r="C459" i="16"/>
  <c r="D459" i="16" s="1"/>
  <c r="L458" i="16"/>
  <c r="C458" i="16"/>
  <c r="D458" i="16" s="1"/>
  <c r="L457" i="16"/>
  <c r="C457" i="16"/>
  <c r="D457" i="16" s="1"/>
  <c r="L456" i="16"/>
  <c r="D456" i="16"/>
  <c r="C456" i="16"/>
  <c r="L455" i="16"/>
  <c r="D455" i="16"/>
  <c r="C455" i="16"/>
  <c r="L454" i="16"/>
  <c r="D454" i="16"/>
  <c r="C454" i="16"/>
  <c r="L453" i="16"/>
  <c r="D453" i="16"/>
  <c r="C453" i="16"/>
  <c r="L452" i="16"/>
  <c r="D452" i="16"/>
  <c r="C452" i="16"/>
  <c r="L451" i="16"/>
  <c r="D451" i="16"/>
  <c r="C451" i="16"/>
  <c r="L450" i="16"/>
  <c r="C450" i="16"/>
  <c r="D450" i="16" s="1"/>
  <c r="L449" i="16"/>
  <c r="C449" i="16"/>
  <c r="D449" i="16" s="1"/>
  <c r="L448" i="16"/>
  <c r="C448" i="16"/>
  <c r="D448" i="16" s="1"/>
  <c r="L447" i="16"/>
  <c r="C447" i="16"/>
  <c r="D447" i="16" s="1"/>
  <c r="L446" i="16"/>
  <c r="D446" i="16"/>
  <c r="C446" i="16"/>
  <c r="L445" i="16"/>
  <c r="D445" i="16"/>
  <c r="C445" i="16"/>
  <c r="L444" i="16"/>
  <c r="D444" i="16"/>
  <c r="C444" i="16"/>
  <c r="L443" i="16"/>
  <c r="C443" i="16"/>
  <c r="D443" i="16" s="1"/>
  <c r="L442" i="16"/>
  <c r="C442" i="16"/>
  <c r="D442" i="16" s="1"/>
  <c r="L441" i="16"/>
  <c r="C441" i="16"/>
  <c r="D441" i="16" s="1"/>
  <c r="L440" i="16"/>
  <c r="D440" i="16"/>
  <c r="C440" i="16"/>
  <c r="L439" i="16"/>
  <c r="D439" i="16"/>
  <c r="C439" i="16"/>
  <c r="L438" i="16"/>
  <c r="D438" i="16"/>
  <c r="C438" i="16"/>
  <c r="L437" i="16"/>
  <c r="D437" i="16"/>
  <c r="C437" i="16"/>
  <c r="L436" i="16"/>
  <c r="D436" i="16"/>
  <c r="C436" i="16"/>
  <c r="L435" i="16"/>
  <c r="D435" i="16"/>
  <c r="C435" i="16"/>
  <c r="L434" i="16"/>
  <c r="C434" i="16"/>
  <c r="D434" i="16" s="1"/>
  <c r="L433" i="16"/>
  <c r="D433" i="16"/>
  <c r="C433" i="16"/>
  <c r="L432" i="16"/>
  <c r="C432" i="16"/>
  <c r="D432" i="16" s="1"/>
  <c r="L431" i="16"/>
  <c r="C431" i="16"/>
  <c r="D431" i="16" s="1"/>
  <c r="L430" i="16"/>
  <c r="D430" i="16"/>
  <c r="C430" i="16"/>
  <c r="L429" i="16"/>
  <c r="D429" i="16"/>
  <c r="C429" i="16"/>
  <c r="L428" i="16"/>
  <c r="D428" i="16"/>
  <c r="C428" i="16"/>
  <c r="L427" i="16"/>
  <c r="C427" i="16"/>
  <c r="D427" i="16" s="1"/>
  <c r="L426" i="16"/>
  <c r="C426" i="16"/>
  <c r="D426" i="16" s="1"/>
  <c r="L425" i="16"/>
  <c r="C425" i="16"/>
  <c r="D425" i="16" s="1"/>
  <c r="L424" i="16"/>
  <c r="D424" i="16"/>
  <c r="C424" i="16"/>
  <c r="L423" i="16"/>
  <c r="D423" i="16"/>
  <c r="C423" i="16"/>
  <c r="L422" i="16"/>
  <c r="D422" i="16"/>
  <c r="C422" i="16"/>
  <c r="L421" i="16"/>
  <c r="C421" i="16"/>
  <c r="D421" i="16" s="1"/>
  <c r="L420" i="16"/>
  <c r="C420" i="16"/>
  <c r="D420" i="16" s="1"/>
  <c r="L419" i="16"/>
  <c r="D419" i="16"/>
  <c r="C419" i="16"/>
  <c r="L418" i="16"/>
  <c r="D418" i="16"/>
  <c r="C418" i="16"/>
  <c r="L417" i="16"/>
  <c r="D417" i="16"/>
  <c r="C417" i="16"/>
  <c r="L416" i="16"/>
  <c r="C416" i="16"/>
  <c r="D416" i="16" s="1"/>
  <c r="L415" i="16"/>
  <c r="C415" i="16"/>
  <c r="D415" i="16" s="1"/>
  <c r="L414" i="16"/>
  <c r="D414" i="16"/>
  <c r="C414" i="16"/>
  <c r="L413" i="16"/>
  <c r="D413" i="16"/>
  <c r="C413" i="16"/>
  <c r="L412" i="16"/>
  <c r="D412" i="16"/>
  <c r="C412" i="16"/>
  <c r="L411" i="16"/>
  <c r="C411" i="16"/>
  <c r="D411" i="16" s="1"/>
  <c r="L410" i="16"/>
  <c r="C410" i="16"/>
  <c r="D410" i="16" s="1"/>
  <c r="L409" i="16"/>
  <c r="D409" i="16"/>
  <c r="C409" i="16"/>
  <c r="L408" i="16"/>
  <c r="D408" i="16"/>
  <c r="C408" i="16"/>
  <c r="L407" i="16"/>
  <c r="D407" i="16"/>
  <c r="C407" i="16"/>
  <c r="L406" i="16"/>
  <c r="C406" i="16"/>
  <c r="D406" i="16" s="1"/>
  <c r="L405" i="16"/>
  <c r="D405" i="16"/>
  <c r="C405" i="16"/>
  <c r="L404" i="16"/>
  <c r="D404" i="16"/>
  <c r="C404" i="16"/>
  <c r="L403" i="16"/>
  <c r="C403" i="16"/>
  <c r="D403" i="16" s="1"/>
  <c r="L402" i="16"/>
  <c r="C402" i="16"/>
  <c r="D402" i="16" s="1"/>
  <c r="L401" i="16"/>
  <c r="D401" i="16"/>
  <c r="C401" i="16"/>
  <c r="L400" i="16"/>
  <c r="C400" i="16"/>
  <c r="D400" i="16" s="1"/>
  <c r="L399" i="16"/>
  <c r="C399" i="16"/>
  <c r="D399" i="16" s="1"/>
  <c r="L398" i="16"/>
  <c r="C398" i="16"/>
  <c r="D398" i="16" s="1"/>
  <c r="L397" i="16"/>
  <c r="D397" i="16"/>
  <c r="C397" i="16"/>
  <c r="L396" i="16"/>
  <c r="D396" i="16"/>
  <c r="C396" i="16"/>
  <c r="L395" i="16"/>
  <c r="C395" i="16"/>
  <c r="D395" i="16" s="1"/>
  <c r="L394" i="16"/>
  <c r="C394" i="16"/>
  <c r="D394" i="16" s="1"/>
  <c r="L393" i="16"/>
  <c r="D393" i="16"/>
  <c r="C393" i="16"/>
  <c r="L392" i="16"/>
  <c r="D392" i="16"/>
  <c r="C392" i="16"/>
  <c r="L391" i="16"/>
  <c r="D391" i="16"/>
  <c r="C391" i="16"/>
  <c r="L390" i="16"/>
  <c r="D390" i="16"/>
  <c r="C390" i="16"/>
  <c r="L389" i="16"/>
  <c r="D389" i="16"/>
  <c r="C389" i="16"/>
  <c r="L388" i="16"/>
  <c r="D388" i="16"/>
  <c r="C388" i="16"/>
  <c r="L387" i="16"/>
  <c r="D387" i="16"/>
  <c r="C387" i="16"/>
  <c r="L386" i="16"/>
  <c r="D386" i="16"/>
  <c r="C386" i="16"/>
  <c r="L385" i="16"/>
  <c r="D385" i="16"/>
  <c r="C385" i="16"/>
  <c r="L384" i="16"/>
  <c r="D384" i="16"/>
  <c r="C384" i="16"/>
  <c r="L383" i="16"/>
  <c r="C383" i="16"/>
  <c r="D383" i="16" s="1"/>
  <c r="L382" i="16"/>
  <c r="C382" i="16"/>
  <c r="D382" i="16" s="1"/>
  <c r="L381" i="16"/>
  <c r="C381" i="16"/>
  <c r="D381" i="16" s="1"/>
  <c r="L380" i="16"/>
  <c r="D380" i="16"/>
  <c r="C380" i="16"/>
  <c r="L379" i="16"/>
  <c r="C379" i="16"/>
  <c r="D379" i="16" s="1"/>
  <c r="L378" i="16"/>
  <c r="C378" i="16"/>
  <c r="D378" i="16" s="1"/>
  <c r="L377" i="16"/>
  <c r="D377" i="16"/>
  <c r="C377" i="16"/>
  <c r="L376" i="16"/>
  <c r="D376" i="16"/>
  <c r="C376" i="16"/>
  <c r="L375" i="16"/>
  <c r="D375" i="16"/>
  <c r="C375" i="16"/>
  <c r="L374" i="16"/>
  <c r="C374" i="16"/>
  <c r="D374" i="16" s="1"/>
  <c r="L373" i="16"/>
  <c r="D373" i="16"/>
  <c r="C373" i="16"/>
  <c r="L372" i="16"/>
  <c r="C372" i="16"/>
  <c r="D372" i="16" s="1"/>
  <c r="L371" i="16"/>
  <c r="C371" i="16"/>
  <c r="D371" i="16" s="1"/>
  <c r="L370" i="16"/>
  <c r="C370" i="16"/>
  <c r="D370" i="16" s="1"/>
  <c r="L369" i="16"/>
  <c r="C369" i="16"/>
  <c r="D369" i="16" s="1"/>
  <c r="L368" i="16"/>
  <c r="D368" i="16"/>
  <c r="C368" i="16"/>
  <c r="C366" i="16"/>
  <c r="D366" i="16" s="1"/>
  <c r="L365" i="16"/>
  <c r="C365" i="16"/>
  <c r="D365" i="16" s="1"/>
  <c r="L364" i="16"/>
  <c r="D364" i="16"/>
  <c r="C364" i="16"/>
  <c r="L363" i="16"/>
  <c r="C363" i="16"/>
  <c r="D363" i="16" s="1"/>
  <c r="L362" i="16"/>
  <c r="D362" i="16"/>
  <c r="C362" i="16"/>
  <c r="L361" i="16"/>
  <c r="D361" i="16"/>
  <c r="C361" i="16"/>
  <c r="L360" i="16"/>
  <c r="D360" i="16"/>
  <c r="C360" i="16"/>
  <c r="L359" i="16"/>
  <c r="D359" i="16"/>
  <c r="C359" i="16"/>
  <c r="L358" i="16"/>
  <c r="D358" i="16"/>
  <c r="C358" i="16"/>
  <c r="L357" i="16"/>
  <c r="C357" i="16"/>
  <c r="D357" i="16" s="1"/>
  <c r="L356" i="16"/>
  <c r="C356" i="16"/>
  <c r="D356" i="16" s="1"/>
  <c r="L355" i="16"/>
  <c r="C355" i="16"/>
  <c r="D355" i="16" s="1"/>
  <c r="L354" i="16"/>
  <c r="D354" i="16"/>
  <c r="C354" i="16"/>
  <c r="L353" i="16"/>
  <c r="C353" i="16"/>
  <c r="D353" i="16" s="1"/>
  <c r="L352" i="16"/>
  <c r="D352" i="16"/>
  <c r="C352" i="16"/>
  <c r="L351" i="16"/>
  <c r="D351" i="16"/>
  <c r="C351" i="16"/>
  <c r="L350" i="16"/>
  <c r="D350" i="16"/>
  <c r="C350" i="16"/>
  <c r="L349" i="16"/>
  <c r="C349" i="16"/>
  <c r="D349" i="16" s="1"/>
  <c r="L348" i="16"/>
  <c r="C348" i="16"/>
  <c r="D348" i="16" s="1"/>
  <c r="L347" i="16"/>
  <c r="C347" i="16"/>
  <c r="D347" i="16" s="1"/>
  <c r="L346" i="16"/>
  <c r="D346" i="16"/>
  <c r="C346" i="16"/>
  <c r="L345" i="16"/>
  <c r="D345" i="16"/>
  <c r="C345" i="16"/>
  <c r="L344" i="16"/>
  <c r="C344" i="16"/>
  <c r="D344" i="16" s="1"/>
  <c r="L342" i="16"/>
  <c r="C342" i="16"/>
  <c r="D342" i="16" s="1"/>
  <c r="L341" i="16"/>
  <c r="D341" i="16"/>
  <c r="C341" i="16"/>
  <c r="L340" i="16"/>
  <c r="C340" i="16"/>
  <c r="D340" i="16" s="1"/>
  <c r="L339" i="16"/>
  <c r="C339" i="16"/>
  <c r="D339" i="16" s="1"/>
  <c r="L338" i="16"/>
  <c r="C338" i="16"/>
  <c r="D338" i="16" s="1"/>
  <c r="L337" i="16"/>
  <c r="D337" i="16"/>
  <c r="C337" i="16"/>
  <c r="L336" i="16"/>
  <c r="C336" i="16"/>
  <c r="D336" i="16" s="1"/>
  <c r="L335" i="16"/>
  <c r="D335" i="16"/>
  <c r="C335" i="16"/>
  <c r="L334" i="16"/>
  <c r="C334" i="16"/>
  <c r="D334" i="16" s="1"/>
  <c r="L333" i="16"/>
  <c r="D333" i="16"/>
  <c r="C333" i="16"/>
  <c r="L332" i="16"/>
  <c r="C332" i="16"/>
  <c r="D332" i="16" s="1"/>
  <c r="L331" i="16"/>
  <c r="C331" i="16"/>
  <c r="D331" i="16" s="1"/>
  <c r="L330" i="16"/>
  <c r="C330" i="16"/>
  <c r="D330" i="16" s="1"/>
  <c r="L329" i="16"/>
  <c r="D329" i="16"/>
  <c r="C329" i="16"/>
  <c r="L328" i="16"/>
  <c r="D328" i="16"/>
  <c r="C328" i="16"/>
  <c r="L327" i="16"/>
  <c r="D327" i="16"/>
  <c r="C327" i="16"/>
  <c r="L326" i="16"/>
  <c r="C326" i="16"/>
  <c r="D326" i="16" s="1"/>
  <c r="L325" i="16"/>
  <c r="D325" i="16"/>
  <c r="C325" i="16"/>
  <c r="L324" i="16"/>
  <c r="C324" i="16"/>
  <c r="D324" i="16" s="1"/>
  <c r="L323" i="16"/>
  <c r="C323" i="16"/>
  <c r="D323" i="16" s="1"/>
  <c r="L322" i="16"/>
  <c r="C322" i="16"/>
  <c r="D322" i="16" s="1"/>
  <c r="L321" i="16"/>
  <c r="D321" i="16"/>
  <c r="C321" i="16"/>
  <c r="L320" i="16"/>
  <c r="C320" i="16"/>
  <c r="D320" i="16" s="1"/>
  <c r="L319" i="16"/>
  <c r="D319" i="16"/>
  <c r="C319" i="16"/>
  <c r="L318" i="16"/>
  <c r="C318" i="16"/>
  <c r="D318" i="16" s="1"/>
  <c r="L317" i="16"/>
  <c r="D317" i="16"/>
  <c r="C317" i="16"/>
  <c r="L316" i="16"/>
  <c r="C316" i="16"/>
  <c r="D316" i="16" s="1"/>
  <c r="L315" i="16"/>
  <c r="C315" i="16"/>
  <c r="D315" i="16" s="1"/>
  <c r="L314" i="16"/>
  <c r="D314" i="16"/>
  <c r="C314" i="16"/>
  <c r="L313" i="16"/>
  <c r="D313" i="16"/>
  <c r="C313" i="16"/>
  <c r="L312" i="16"/>
  <c r="D312" i="16"/>
  <c r="C312" i="16"/>
  <c r="L311" i="16"/>
  <c r="D311" i="16"/>
  <c r="C311" i="16"/>
  <c r="L310" i="16"/>
  <c r="D310" i="16"/>
  <c r="C310" i="16"/>
  <c r="L309" i="16"/>
  <c r="D309" i="16"/>
  <c r="C309" i="16"/>
  <c r="L308" i="16"/>
  <c r="C308" i="16"/>
  <c r="D308" i="16" s="1"/>
  <c r="L307" i="16"/>
  <c r="C307" i="16"/>
  <c r="D307" i="16" s="1"/>
  <c r="L306" i="16"/>
  <c r="D306" i="16"/>
  <c r="C306" i="16"/>
  <c r="L305" i="16"/>
  <c r="D305" i="16"/>
  <c r="C305" i="16"/>
  <c r="L304" i="16"/>
  <c r="C304" i="16"/>
  <c r="D304" i="16" s="1"/>
  <c r="L303" i="16"/>
  <c r="D303" i="16"/>
  <c r="C303" i="16"/>
  <c r="L302" i="16"/>
  <c r="C302" i="16"/>
  <c r="D302" i="16" s="1"/>
  <c r="L301" i="16"/>
  <c r="D301" i="16"/>
  <c r="C301" i="16"/>
  <c r="L300" i="16"/>
  <c r="C300" i="16"/>
  <c r="D300" i="16" s="1"/>
  <c r="L299" i="16"/>
  <c r="D299" i="16"/>
  <c r="C299" i="16"/>
  <c r="L298" i="16"/>
  <c r="C298" i="16"/>
  <c r="D298" i="16" s="1"/>
  <c r="L297" i="16"/>
  <c r="D297" i="16"/>
  <c r="C297" i="16"/>
  <c r="L296" i="16"/>
  <c r="D296" i="16"/>
  <c r="C296" i="16"/>
  <c r="L295" i="16"/>
  <c r="D295" i="16"/>
  <c r="C295" i="16"/>
  <c r="L294" i="16"/>
  <c r="C294" i="16"/>
  <c r="D294" i="16" s="1"/>
  <c r="L293" i="16"/>
  <c r="D293" i="16"/>
  <c r="C293" i="16"/>
  <c r="L292" i="16"/>
  <c r="C292" i="16"/>
  <c r="D292" i="16" s="1"/>
  <c r="L291" i="16"/>
  <c r="C291" i="16"/>
  <c r="D291" i="16" s="1"/>
  <c r="L290" i="16"/>
  <c r="C290" i="16"/>
  <c r="D290" i="16" s="1"/>
  <c r="L289" i="16"/>
  <c r="D289" i="16"/>
  <c r="C289" i="16"/>
  <c r="L288" i="16"/>
  <c r="C288" i="16"/>
  <c r="D288" i="16" s="1"/>
  <c r="L287" i="16"/>
  <c r="D287" i="16"/>
  <c r="C287" i="16"/>
  <c r="L286" i="16"/>
  <c r="D286" i="16"/>
  <c r="C286" i="16"/>
  <c r="L285" i="16"/>
  <c r="D285" i="16"/>
  <c r="C285" i="16"/>
  <c r="L284" i="16"/>
  <c r="C284" i="16"/>
  <c r="D284" i="16" s="1"/>
  <c r="L283" i="16"/>
  <c r="C283" i="16"/>
  <c r="D283" i="16" s="1"/>
  <c r="L282" i="16"/>
  <c r="C282" i="16"/>
  <c r="D282" i="16" s="1"/>
  <c r="L281" i="16"/>
  <c r="D281" i="16"/>
  <c r="C281" i="16"/>
  <c r="L280" i="16"/>
  <c r="D280" i="16"/>
  <c r="C280" i="16"/>
  <c r="L279" i="16"/>
  <c r="D279" i="16"/>
  <c r="C279" i="16"/>
  <c r="L278" i="16"/>
  <c r="C278" i="16"/>
  <c r="D278" i="16" s="1"/>
  <c r="L277" i="16"/>
  <c r="D277" i="16"/>
  <c r="C277" i="16"/>
  <c r="L276" i="16"/>
  <c r="C276" i="16"/>
  <c r="D276" i="16" s="1"/>
  <c r="L275" i="16"/>
  <c r="C275" i="16"/>
  <c r="D275" i="16" s="1"/>
  <c r="L274" i="16"/>
  <c r="C274" i="16"/>
  <c r="D274" i="16" s="1"/>
  <c r="L273" i="16"/>
  <c r="D273" i="16"/>
  <c r="C273" i="16"/>
  <c r="L272" i="16"/>
  <c r="C272" i="16"/>
  <c r="D272" i="16" s="1"/>
  <c r="L271" i="16"/>
  <c r="D271" i="16"/>
  <c r="C271" i="16"/>
  <c r="L270" i="16"/>
  <c r="C270" i="16"/>
  <c r="D270" i="16" s="1"/>
  <c r="L269" i="16"/>
  <c r="D269" i="16"/>
  <c r="C269" i="16"/>
  <c r="L268" i="16"/>
  <c r="C268" i="16"/>
  <c r="D268" i="16" s="1"/>
  <c r="L267" i="16"/>
  <c r="C267" i="16"/>
  <c r="D267" i="16" s="1"/>
  <c r="L266" i="16"/>
  <c r="C266" i="16"/>
  <c r="D266" i="16" s="1"/>
  <c r="L265" i="16"/>
  <c r="C265" i="16"/>
  <c r="D265" i="16" s="1"/>
  <c r="L264" i="16"/>
  <c r="D264" i="16"/>
  <c r="C264" i="16"/>
  <c r="L263" i="16"/>
  <c r="D263" i="16"/>
  <c r="C263" i="16"/>
  <c r="L262" i="16"/>
  <c r="C262" i="16"/>
  <c r="D262" i="16" s="1"/>
  <c r="L261" i="16"/>
  <c r="C261" i="16"/>
  <c r="D261" i="16" s="1"/>
  <c r="L260" i="16"/>
  <c r="D260" i="16"/>
  <c r="C260" i="16"/>
  <c r="L259" i="16"/>
  <c r="D259" i="16"/>
  <c r="C259" i="16"/>
  <c r="L258" i="16"/>
  <c r="C258" i="16"/>
  <c r="D258" i="16" s="1"/>
  <c r="L257" i="16"/>
  <c r="D257" i="16"/>
  <c r="C257" i="16"/>
  <c r="L256" i="16"/>
  <c r="D256" i="16"/>
  <c r="C256" i="16"/>
  <c r="L255" i="16"/>
  <c r="D255" i="16"/>
  <c r="C255" i="16"/>
  <c r="L254" i="16"/>
  <c r="C254" i="16"/>
  <c r="D254" i="16" s="1"/>
  <c r="L253" i="16"/>
  <c r="C253" i="16"/>
  <c r="D253" i="16" s="1"/>
  <c r="L252" i="16"/>
  <c r="D252" i="16"/>
  <c r="C252" i="16"/>
  <c r="L251" i="16"/>
  <c r="C251" i="16"/>
  <c r="D251" i="16" s="1"/>
  <c r="L250" i="16"/>
  <c r="C250" i="16"/>
  <c r="D250" i="16" s="1"/>
  <c r="L249" i="16"/>
  <c r="C249" i="16"/>
  <c r="D249" i="16" s="1"/>
  <c r="L248" i="16"/>
  <c r="D248" i="16"/>
  <c r="C248" i="16"/>
  <c r="L247" i="16"/>
  <c r="D247" i="16"/>
  <c r="C247" i="16"/>
  <c r="L246" i="16"/>
  <c r="C246" i="16"/>
  <c r="D246" i="16" s="1"/>
  <c r="L245" i="16"/>
  <c r="C245" i="16"/>
  <c r="D245" i="16" s="1"/>
  <c r="L244" i="16"/>
  <c r="C244" i="16"/>
  <c r="D244" i="16" s="1"/>
  <c r="L243" i="16"/>
  <c r="D243" i="16"/>
  <c r="C243" i="16"/>
  <c r="L242" i="16"/>
  <c r="C242" i="16"/>
  <c r="D242" i="16" s="1"/>
  <c r="L241" i="16"/>
  <c r="D241" i="16"/>
  <c r="C241" i="16"/>
  <c r="L240" i="16"/>
  <c r="D240" i="16"/>
  <c r="C240" i="16"/>
  <c r="L239" i="16"/>
  <c r="D239" i="16"/>
  <c r="C239" i="16"/>
  <c r="L238" i="16"/>
  <c r="C238" i="16"/>
  <c r="D238" i="16" s="1"/>
  <c r="L237" i="16"/>
  <c r="D237" i="16"/>
  <c r="C237" i="16"/>
  <c r="L236" i="16"/>
  <c r="D236" i="16"/>
  <c r="C236" i="16"/>
  <c r="L235" i="16"/>
  <c r="C235" i="16"/>
  <c r="D235" i="16" s="1"/>
  <c r="L234" i="16"/>
  <c r="C234" i="16"/>
  <c r="D234" i="16" s="1"/>
  <c r="L233" i="16"/>
  <c r="C233" i="16"/>
  <c r="D233" i="16" s="1"/>
  <c r="L232" i="16"/>
  <c r="D232" i="16"/>
  <c r="C232" i="16"/>
  <c r="L231" i="16"/>
  <c r="D231" i="16"/>
  <c r="C231" i="16"/>
  <c r="L230" i="16"/>
  <c r="C230" i="16"/>
  <c r="D230" i="16" s="1"/>
  <c r="L229" i="16"/>
  <c r="D229" i="16"/>
  <c r="C229" i="16"/>
  <c r="L228" i="16"/>
  <c r="D228" i="16"/>
  <c r="C228" i="16"/>
  <c r="L227" i="16"/>
  <c r="D227" i="16"/>
  <c r="C227" i="16"/>
  <c r="L226" i="16"/>
  <c r="C226" i="16"/>
  <c r="D226" i="16" s="1"/>
  <c r="L225" i="16"/>
  <c r="D225" i="16"/>
  <c r="C225" i="16"/>
  <c r="L224" i="16"/>
  <c r="D224" i="16"/>
  <c r="C224" i="16"/>
  <c r="L223" i="16"/>
  <c r="D223" i="16"/>
  <c r="C223" i="16"/>
  <c r="L222" i="16"/>
  <c r="D222" i="16"/>
  <c r="C222" i="16"/>
  <c r="L221" i="16"/>
  <c r="C221" i="16"/>
  <c r="D221" i="16" s="1"/>
  <c r="L220" i="16"/>
  <c r="D220" i="16"/>
  <c r="C220" i="16"/>
  <c r="L219" i="16"/>
  <c r="C219" i="16"/>
  <c r="D219" i="16" s="1"/>
  <c r="L218" i="16"/>
  <c r="C218" i="16"/>
  <c r="D218" i="16" s="1"/>
  <c r="L217" i="16"/>
  <c r="C217" i="16"/>
  <c r="D217" i="16" s="1"/>
  <c r="L216" i="16"/>
  <c r="D216" i="16"/>
  <c r="C216" i="16"/>
  <c r="L215" i="16"/>
  <c r="D215" i="16"/>
  <c r="C215" i="16"/>
  <c r="L214" i="16"/>
  <c r="C214" i="16"/>
  <c r="D214" i="16" s="1"/>
  <c r="L213" i="16"/>
  <c r="C213" i="16"/>
  <c r="D213" i="16" s="1"/>
  <c r="L212" i="16"/>
  <c r="C212" i="16"/>
  <c r="D212" i="16" s="1"/>
  <c r="L211" i="16"/>
  <c r="D211" i="16"/>
  <c r="C211" i="16"/>
  <c r="L210" i="16"/>
  <c r="C210" i="16"/>
  <c r="D210" i="16" s="1"/>
  <c r="L209" i="16"/>
  <c r="D209" i="16"/>
  <c r="C209" i="16"/>
  <c r="L208" i="16"/>
  <c r="D208" i="16"/>
  <c r="C208" i="16"/>
  <c r="L207" i="16"/>
  <c r="D207" i="16"/>
  <c r="C207" i="16"/>
  <c r="L206" i="16"/>
  <c r="C206" i="16"/>
  <c r="D206" i="16" s="1"/>
  <c r="L205" i="16"/>
  <c r="C205" i="16"/>
  <c r="D205" i="16" s="1"/>
  <c r="L204" i="16"/>
  <c r="D204" i="16"/>
  <c r="C204" i="16"/>
  <c r="L203" i="16"/>
  <c r="D203" i="16"/>
  <c r="C203" i="16"/>
  <c r="L202" i="16"/>
  <c r="C202" i="16"/>
  <c r="D202" i="16" s="1"/>
  <c r="L201" i="16"/>
  <c r="C201" i="16"/>
  <c r="D201" i="16" s="1"/>
  <c r="L200" i="16"/>
  <c r="C200" i="16"/>
  <c r="D200" i="16" s="1"/>
  <c r="L199" i="16"/>
  <c r="D199" i="16"/>
  <c r="C199" i="16"/>
  <c r="L198" i="16"/>
  <c r="C198" i="16"/>
  <c r="D198" i="16" s="1"/>
  <c r="L197" i="16"/>
  <c r="C197" i="16"/>
  <c r="D197" i="16" s="1"/>
  <c r="L196" i="16"/>
  <c r="C196" i="16"/>
  <c r="D196" i="16" s="1"/>
  <c r="L195" i="16"/>
  <c r="D195" i="16"/>
  <c r="C195" i="16"/>
  <c r="L194" i="16"/>
  <c r="C194" i="16"/>
  <c r="D194" i="16" s="1"/>
  <c r="L193" i="16"/>
  <c r="C193" i="16"/>
  <c r="D193" i="16" s="1"/>
  <c r="L192" i="16"/>
  <c r="D192" i="16"/>
  <c r="C192" i="16"/>
  <c r="L191" i="16"/>
  <c r="D191" i="16"/>
  <c r="C191" i="16"/>
  <c r="L190" i="16"/>
  <c r="C190" i="16"/>
  <c r="D190" i="16" s="1"/>
  <c r="C189" i="16"/>
  <c r="D189" i="16" s="1"/>
  <c r="L188" i="16"/>
  <c r="C188" i="16"/>
  <c r="D188" i="16" s="1"/>
  <c r="L187" i="16"/>
  <c r="D187" i="16"/>
  <c r="C187" i="16"/>
  <c r="L186" i="16"/>
  <c r="D186" i="16"/>
  <c r="C186" i="16"/>
  <c r="L185" i="16"/>
  <c r="C185" i="16"/>
  <c r="D185" i="16" s="1"/>
  <c r="L184" i="16"/>
  <c r="C184" i="16"/>
  <c r="D184" i="16" s="1"/>
  <c r="L183" i="16"/>
  <c r="D183" i="16"/>
  <c r="C183" i="16"/>
  <c r="L182" i="16"/>
  <c r="D182" i="16"/>
  <c r="C182" i="16"/>
  <c r="L181" i="16"/>
  <c r="C181" i="16"/>
  <c r="D181" i="16" s="1"/>
  <c r="L180" i="16"/>
  <c r="D180" i="16"/>
  <c r="C180" i="16"/>
  <c r="L179" i="16"/>
  <c r="C179" i="16"/>
  <c r="D179" i="16" s="1"/>
  <c r="L178" i="16"/>
  <c r="D178" i="16"/>
  <c r="C178" i="16"/>
  <c r="L177" i="16"/>
  <c r="D177" i="16"/>
  <c r="C177" i="16"/>
  <c r="L176" i="16"/>
  <c r="D176" i="16"/>
  <c r="C176" i="16"/>
  <c r="L175" i="16"/>
  <c r="D175" i="16"/>
  <c r="C175" i="16"/>
  <c r="L174" i="16"/>
  <c r="D174" i="16"/>
  <c r="C174" i="16"/>
  <c r="L173" i="16"/>
  <c r="C173" i="16"/>
  <c r="D173" i="16" s="1"/>
  <c r="L172" i="16"/>
  <c r="C172" i="16"/>
  <c r="D172" i="16" s="1"/>
  <c r="L171" i="16"/>
  <c r="C171" i="16"/>
  <c r="D171" i="16" s="1"/>
  <c r="L170" i="16"/>
  <c r="D170" i="16"/>
  <c r="C170" i="16"/>
  <c r="L169" i="16"/>
  <c r="C169" i="16"/>
  <c r="D169" i="16" s="1"/>
  <c r="L168" i="16"/>
  <c r="C168" i="16"/>
  <c r="D168" i="16" s="1"/>
  <c r="L167" i="16"/>
  <c r="C167" i="16"/>
  <c r="D167" i="16" s="1"/>
  <c r="L166" i="16"/>
  <c r="D166" i="16"/>
  <c r="C166" i="16"/>
  <c r="L165" i="16"/>
  <c r="C165" i="16"/>
  <c r="D165" i="16" s="1"/>
  <c r="L164" i="16"/>
  <c r="C164" i="16"/>
  <c r="D164" i="16" s="1"/>
  <c r="L163" i="16"/>
  <c r="D163" i="16"/>
  <c r="C163" i="16"/>
  <c r="L162" i="16"/>
  <c r="D162" i="16"/>
  <c r="C162" i="16"/>
  <c r="L161" i="16"/>
  <c r="C161" i="16"/>
  <c r="D161" i="16" s="1"/>
  <c r="L160" i="16"/>
  <c r="C160" i="16"/>
  <c r="D160" i="16" s="1"/>
  <c r="L159" i="16"/>
  <c r="C159" i="16"/>
  <c r="D159" i="16" s="1"/>
  <c r="L158" i="16"/>
  <c r="D158" i="16"/>
  <c r="C158" i="16"/>
  <c r="L157" i="16"/>
  <c r="C157" i="16"/>
  <c r="D157" i="16" s="1"/>
  <c r="L156" i="16"/>
  <c r="C156" i="16"/>
  <c r="D156" i="16" s="1"/>
  <c r="L155" i="16"/>
  <c r="D155" i="16"/>
  <c r="C155" i="16"/>
  <c r="L154" i="16"/>
  <c r="D154" i="16"/>
  <c r="C154" i="16"/>
  <c r="L153" i="16"/>
  <c r="C153" i="16"/>
  <c r="D153" i="16" s="1"/>
  <c r="L152" i="16"/>
  <c r="D152" i="16"/>
  <c r="C152" i="16"/>
  <c r="L151" i="16"/>
  <c r="D151" i="16"/>
  <c r="C151" i="16"/>
  <c r="L150" i="16"/>
  <c r="D150" i="16"/>
  <c r="C150" i="16"/>
  <c r="L149" i="16"/>
  <c r="C149" i="16"/>
  <c r="D149" i="16" s="1"/>
  <c r="L148" i="16"/>
  <c r="D148" i="16"/>
  <c r="C148" i="16"/>
  <c r="L147" i="16"/>
  <c r="D147" i="16"/>
  <c r="C147" i="16"/>
  <c r="L146" i="16"/>
  <c r="D146" i="16"/>
  <c r="C146" i="16"/>
  <c r="L145" i="16"/>
  <c r="C145" i="16"/>
  <c r="D145" i="16" s="1"/>
  <c r="L144" i="16"/>
  <c r="D144" i="16"/>
  <c r="C144" i="16"/>
  <c r="L143" i="16"/>
  <c r="C143" i="16"/>
  <c r="D143" i="16" s="1"/>
  <c r="L142" i="16"/>
  <c r="C142" i="16"/>
  <c r="D142" i="16" s="1"/>
  <c r="L141" i="16"/>
  <c r="C141" i="16"/>
  <c r="D141" i="16" s="1"/>
  <c r="L140" i="16"/>
  <c r="C140" i="16"/>
  <c r="D140" i="16" s="1"/>
  <c r="L139" i="16"/>
  <c r="C139" i="16"/>
  <c r="D139" i="16" s="1"/>
  <c r="L138" i="16"/>
  <c r="D138" i="16"/>
  <c r="C138" i="16"/>
  <c r="L137" i="16"/>
  <c r="C137" i="16"/>
  <c r="D137" i="16" s="1"/>
  <c r="L136" i="16"/>
  <c r="D136" i="16"/>
  <c r="C136" i="16"/>
  <c r="L135" i="16"/>
  <c r="C135" i="16"/>
  <c r="D135" i="16" s="1"/>
  <c r="L134" i="16"/>
  <c r="D134" i="16"/>
  <c r="C134" i="16"/>
  <c r="L133" i="16"/>
  <c r="C133" i="16"/>
  <c r="D133" i="16" s="1"/>
  <c r="L132" i="16"/>
  <c r="D132" i="16"/>
  <c r="C132" i="16"/>
  <c r="L131" i="16"/>
  <c r="C131" i="16"/>
  <c r="D131" i="16" s="1"/>
  <c r="L130" i="16"/>
  <c r="D130" i="16"/>
  <c r="C130" i="16"/>
  <c r="L129" i="16"/>
  <c r="C129" i="16"/>
  <c r="D129" i="16" s="1"/>
  <c r="L128" i="16"/>
  <c r="C128" i="16"/>
  <c r="D128" i="16" s="1"/>
  <c r="L127" i="16"/>
  <c r="C127" i="16"/>
  <c r="D127" i="16" s="1"/>
  <c r="L126" i="16"/>
  <c r="D126" i="16"/>
  <c r="C126" i="16"/>
  <c r="L125" i="16"/>
  <c r="C125" i="16"/>
  <c r="D125" i="16" s="1"/>
  <c r="L124" i="16"/>
  <c r="C124" i="16"/>
  <c r="D124" i="16" s="1"/>
  <c r="L123" i="16"/>
  <c r="D123" i="16"/>
  <c r="C123" i="16"/>
  <c r="L122" i="16"/>
  <c r="D122" i="16"/>
  <c r="C122" i="16"/>
  <c r="L121" i="16"/>
  <c r="C121" i="16"/>
  <c r="D121" i="16" s="1"/>
  <c r="L120" i="16"/>
  <c r="D120" i="16"/>
  <c r="C120" i="16"/>
  <c r="L119" i="16"/>
  <c r="C119" i="16"/>
  <c r="D119" i="16" s="1"/>
  <c r="L118" i="16"/>
  <c r="D118" i="16"/>
  <c r="C118" i="16"/>
  <c r="L117" i="16"/>
  <c r="C117" i="16"/>
  <c r="D117" i="16" s="1"/>
  <c r="L116" i="16"/>
  <c r="C116" i="16"/>
  <c r="D116" i="16" s="1"/>
  <c r="L115" i="16"/>
  <c r="D115" i="16"/>
  <c r="C115" i="16"/>
  <c r="L114" i="16"/>
  <c r="D114" i="16"/>
  <c r="C114" i="16"/>
  <c r="L113" i="16"/>
  <c r="C113" i="16"/>
  <c r="D113" i="16" s="1"/>
  <c r="L112" i="16"/>
  <c r="C112" i="16"/>
  <c r="D112" i="16" s="1"/>
  <c r="L111" i="16"/>
  <c r="D111" i="16"/>
  <c r="C111" i="16"/>
  <c r="L110" i="16"/>
  <c r="C110" i="16"/>
  <c r="D110" i="16" s="1"/>
  <c r="L109" i="16"/>
  <c r="C109" i="16"/>
  <c r="D109" i="16" s="1"/>
  <c r="L108" i="16"/>
  <c r="C108" i="16"/>
  <c r="D108" i="16" s="1"/>
  <c r="L107" i="16"/>
  <c r="D107" i="16"/>
  <c r="C107" i="16"/>
  <c r="L106" i="16"/>
  <c r="D106" i="16"/>
  <c r="C106" i="16"/>
  <c r="L105" i="16"/>
  <c r="D105" i="16"/>
  <c r="C105" i="16"/>
  <c r="L104" i="16"/>
  <c r="D104" i="16"/>
  <c r="C104" i="16"/>
  <c r="L103" i="16"/>
  <c r="D103" i="16"/>
  <c r="C103" i="16"/>
  <c r="L102" i="16"/>
  <c r="D102" i="16"/>
  <c r="C102" i="16"/>
  <c r="L101" i="16"/>
  <c r="D101" i="16"/>
  <c r="C101" i="16"/>
  <c r="L100" i="16"/>
  <c r="C100" i="16"/>
  <c r="D100" i="16" s="1"/>
  <c r="L99" i="16"/>
  <c r="D99" i="16"/>
  <c r="C99" i="16"/>
  <c r="L98" i="16"/>
  <c r="C98" i="16"/>
  <c r="D98" i="16" s="1"/>
  <c r="L97" i="16"/>
  <c r="C97" i="16"/>
  <c r="D97" i="16" s="1"/>
  <c r="L96" i="16"/>
  <c r="C96" i="16"/>
  <c r="D96" i="16" s="1"/>
  <c r="L95" i="16"/>
  <c r="C95" i="16"/>
  <c r="D95" i="16" s="1"/>
  <c r="L94" i="16"/>
  <c r="D94" i="16"/>
  <c r="C94" i="16"/>
  <c r="L93" i="16"/>
  <c r="C93" i="16"/>
  <c r="D93" i="16" s="1"/>
  <c r="L92" i="16"/>
  <c r="D92" i="16"/>
  <c r="C92" i="16"/>
  <c r="L91" i="16"/>
  <c r="C91" i="16"/>
  <c r="D91" i="16" s="1"/>
  <c r="L90" i="16"/>
  <c r="D90" i="16"/>
  <c r="C90" i="16"/>
  <c r="L89" i="16"/>
  <c r="C89" i="16"/>
  <c r="D89" i="16" s="1"/>
  <c r="L88" i="16"/>
  <c r="C88" i="16"/>
  <c r="D88" i="16" s="1"/>
  <c r="L87" i="16"/>
  <c r="C87" i="16"/>
  <c r="D87" i="16" s="1"/>
  <c r="L86" i="16"/>
  <c r="D86" i="16"/>
  <c r="C86" i="16"/>
  <c r="L85" i="16"/>
  <c r="C85" i="16"/>
  <c r="D85" i="16" s="1"/>
  <c r="L84" i="16"/>
  <c r="C84" i="16"/>
  <c r="D84" i="16" s="1"/>
  <c r="L83" i="16"/>
  <c r="C83" i="16"/>
  <c r="D83" i="16" s="1"/>
  <c r="L82" i="16"/>
  <c r="D82" i="16"/>
  <c r="C82" i="16"/>
  <c r="L81" i="16"/>
  <c r="C81" i="16"/>
  <c r="D81" i="16" s="1"/>
  <c r="L80" i="16"/>
  <c r="C80" i="16"/>
  <c r="D80" i="16" s="1"/>
  <c r="L79" i="16"/>
  <c r="C79" i="16"/>
  <c r="D79" i="16" s="1"/>
  <c r="L78" i="16"/>
  <c r="C78" i="16"/>
  <c r="D78" i="16" s="1"/>
  <c r="L77" i="16"/>
  <c r="C77" i="16"/>
  <c r="D77" i="16" s="1"/>
  <c r="L76" i="16"/>
  <c r="D76" i="16"/>
  <c r="C76" i="16"/>
  <c r="L75" i="16"/>
  <c r="D75" i="16"/>
  <c r="C75" i="16"/>
  <c r="L74" i="16"/>
  <c r="D74" i="16"/>
  <c r="C74" i="16"/>
  <c r="L73" i="16"/>
  <c r="C73" i="16"/>
  <c r="D73" i="16" s="1"/>
  <c r="L72" i="16"/>
  <c r="C72" i="16"/>
  <c r="D72" i="16" s="1"/>
  <c r="L71" i="16"/>
  <c r="D71" i="16"/>
  <c r="C71" i="16"/>
  <c r="L70" i="16"/>
  <c r="D70" i="16"/>
  <c r="C70" i="16"/>
  <c r="L69" i="16"/>
  <c r="C69" i="16"/>
  <c r="D69" i="16" s="1"/>
  <c r="L68" i="16"/>
  <c r="D68" i="16"/>
  <c r="C68" i="16"/>
  <c r="L67" i="16"/>
  <c r="C67" i="16"/>
  <c r="D67" i="16" s="1"/>
  <c r="L66" i="16"/>
  <c r="C66" i="16"/>
  <c r="D66" i="16" s="1"/>
  <c r="L65" i="16"/>
  <c r="C65" i="16"/>
  <c r="D65" i="16" s="1"/>
  <c r="L64" i="16"/>
  <c r="C64" i="16"/>
  <c r="D64" i="16" s="1"/>
  <c r="L63" i="16"/>
  <c r="D63" i="16"/>
  <c r="C63" i="16"/>
  <c r="L62" i="16"/>
  <c r="D62" i="16"/>
  <c r="C62" i="16"/>
  <c r="L61" i="16"/>
  <c r="D61" i="16"/>
  <c r="C61" i="16"/>
  <c r="L60" i="16"/>
  <c r="D60" i="16"/>
  <c r="C60" i="16"/>
  <c r="L59" i="16"/>
  <c r="C59" i="16"/>
  <c r="D59" i="16" s="1"/>
  <c r="L58" i="16"/>
  <c r="C58" i="16"/>
  <c r="D58" i="16" s="1"/>
  <c r="L57" i="16"/>
  <c r="C57" i="16"/>
  <c r="D57" i="16" s="1"/>
  <c r="L56" i="16"/>
  <c r="C56" i="16"/>
  <c r="D56" i="16" s="1"/>
  <c r="L55" i="16"/>
  <c r="D55" i="16"/>
  <c r="C55" i="16"/>
  <c r="L54" i="16"/>
  <c r="D54" i="16"/>
  <c r="C54" i="16"/>
  <c r="L53" i="16"/>
  <c r="C53" i="16"/>
  <c r="D53" i="16" s="1"/>
  <c r="L52" i="16"/>
  <c r="D52" i="16"/>
  <c r="C52" i="16"/>
  <c r="L51" i="16"/>
  <c r="C51" i="16"/>
  <c r="D51" i="16" s="1"/>
  <c r="L50" i="16"/>
  <c r="D50" i="16"/>
  <c r="C50" i="16"/>
  <c r="L49" i="16"/>
  <c r="C49" i="16"/>
  <c r="D49" i="16" s="1"/>
  <c r="L48" i="16"/>
  <c r="D48" i="16"/>
  <c r="C48" i="16"/>
  <c r="L47" i="16"/>
  <c r="C47" i="16"/>
  <c r="D47" i="16" s="1"/>
  <c r="L46" i="16"/>
  <c r="D46" i="16"/>
  <c r="C46" i="16"/>
  <c r="L45" i="16"/>
  <c r="C45" i="16"/>
  <c r="D45" i="16" s="1"/>
  <c r="L44" i="16"/>
  <c r="C44" i="16"/>
  <c r="D44" i="16" s="1"/>
  <c r="L43" i="16"/>
  <c r="C43" i="16"/>
  <c r="D43" i="16" s="1"/>
  <c r="L42" i="16"/>
  <c r="D42" i="16"/>
  <c r="C42" i="16"/>
  <c r="L41" i="16"/>
  <c r="C41" i="16"/>
  <c r="D41" i="16" s="1"/>
  <c r="L40" i="16"/>
  <c r="D40" i="16"/>
  <c r="C40" i="16"/>
  <c r="L39" i="16"/>
  <c r="D39" i="16"/>
  <c r="C39" i="16"/>
  <c r="L38" i="16"/>
  <c r="D38" i="16"/>
  <c r="C38" i="16"/>
  <c r="L37" i="16"/>
  <c r="C37" i="16"/>
  <c r="D37" i="16" s="1"/>
  <c r="L36" i="16"/>
  <c r="C36" i="16"/>
  <c r="D36" i="16" s="1"/>
  <c r="L35" i="16"/>
  <c r="C35" i="16"/>
  <c r="D35" i="16" s="1"/>
  <c r="L34" i="16"/>
  <c r="D34" i="16"/>
  <c r="C34" i="16"/>
  <c r="L33" i="16"/>
  <c r="C33" i="16"/>
  <c r="D33" i="16" s="1"/>
  <c r="L32" i="16"/>
  <c r="D32" i="16"/>
  <c r="C32" i="16"/>
  <c r="L31" i="16"/>
  <c r="D31" i="16"/>
  <c r="C31" i="16"/>
  <c r="L30" i="16"/>
  <c r="D30" i="16"/>
  <c r="C30" i="16"/>
  <c r="L29" i="16"/>
  <c r="D29" i="16"/>
  <c r="C29" i="16"/>
  <c r="L28" i="16"/>
  <c r="C28" i="16"/>
  <c r="D28" i="16" s="1"/>
  <c r="L27" i="16"/>
  <c r="D27" i="16"/>
  <c r="C27" i="16"/>
  <c r="C26" i="16"/>
  <c r="D26" i="16" s="1"/>
  <c r="L25" i="16"/>
  <c r="D25" i="16"/>
  <c r="C25" i="16"/>
  <c r="D24" i="16"/>
  <c r="C24" i="16"/>
  <c r="L23" i="16"/>
  <c r="C23" i="16"/>
  <c r="D23" i="16" s="1"/>
  <c r="L22" i="16"/>
  <c r="D22" i="16"/>
  <c r="C22" i="16"/>
  <c r="L21" i="16"/>
  <c r="C21" i="16"/>
  <c r="D21" i="16" s="1"/>
  <c r="L20" i="16"/>
  <c r="D20" i="16"/>
  <c r="C20" i="16"/>
  <c r="L19" i="16"/>
  <c r="C19" i="16"/>
  <c r="D19" i="16" s="1"/>
  <c r="L18" i="16"/>
  <c r="D18" i="16"/>
  <c r="C18" i="16"/>
  <c r="L17" i="16"/>
  <c r="C17" i="16"/>
  <c r="D17" i="16" s="1"/>
  <c r="L16" i="16"/>
  <c r="D16" i="16"/>
  <c r="C16" i="16"/>
  <c r="L15" i="16"/>
  <c r="C15" i="16"/>
  <c r="D15" i="16" s="1"/>
  <c r="D14" i="16"/>
  <c r="C14" i="16"/>
  <c r="L13" i="16"/>
  <c r="D13" i="16"/>
  <c r="C13" i="16"/>
  <c r="L12" i="16"/>
  <c r="C12" i="16"/>
  <c r="D12" i="16" s="1"/>
  <c r="L11" i="16"/>
  <c r="C11" i="16"/>
  <c r="D11" i="16" s="1"/>
  <c r="L10" i="16"/>
  <c r="C10" i="16"/>
  <c r="D10" i="16" s="1"/>
  <c r="L9" i="16"/>
  <c r="D9" i="16"/>
  <c r="C9" i="16"/>
  <c r="L8" i="16"/>
  <c r="C8" i="16"/>
  <c r="D8" i="16" s="1"/>
  <c r="L7" i="16"/>
  <c r="L6" i="16"/>
  <c r="L103" i="7"/>
  <c r="L102" i="7"/>
  <c r="C103" i="7"/>
  <c r="D103" i="7" s="1"/>
  <c r="C102" i="7"/>
  <c r="D102" i="7" s="1"/>
  <c r="D240" i="2"/>
  <c r="U240" i="2" s="1"/>
  <c r="D1762" i="2"/>
  <c r="U1762" i="2" s="1"/>
  <c r="C1396" i="7"/>
  <c r="D1396" i="7" s="1"/>
  <c r="C1391" i="7"/>
  <c r="D1391" i="7" s="1"/>
  <c r="C1390" i="7"/>
  <c r="D1390" i="7" s="1"/>
  <c r="C1389" i="7"/>
  <c r="D1389" i="7" s="1"/>
  <c r="C1388" i="7"/>
  <c r="D1388" i="7" s="1"/>
  <c r="C1387" i="7"/>
  <c r="D1387" i="7" s="1"/>
  <c r="C1350" i="7"/>
  <c r="D1350" i="7" s="1"/>
  <c r="C1349" i="7"/>
  <c r="D1349" i="7" s="1"/>
  <c r="C1348" i="7"/>
  <c r="D1348" i="7" s="1"/>
  <c r="C1347" i="7"/>
  <c r="D1347" i="7" s="1"/>
  <c r="C1346" i="7"/>
  <c r="D1346" i="7" s="1"/>
  <c r="C1345" i="7"/>
  <c r="D1345" i="7" s="1"/>
  <c r="C1344" i="7"/>
  <c r="D1344" i="7" s="1"/>
  <c r="C1343" i="7"/>
  <c r="D1343" i="7" s="1"/>
  <c r="C1342" i="7"/>
  <c r="D1342" i="7" s="1"/>
  <c r="C1341" i="7"/>
  <c r="D1341" i="7" s="1"/>
  <c r="C1340" i="7"/>
  <c r="D1340" i="7" s="1"/>
  <c r="C1339" i="7"/>
  <c r="D1339" i="7" s="1"/>
  <c r="C1336" i="7"/>
  <c r="D1336" i="7" s="1"/>
  <c r="C1334" i="7"/>
  <c r="D1334" i="7" s="1"/>
  <c r="C1333" i="7"/>
  <c r="D1333" i="7" s="1"/>
  <c r="C1332" i="7"/>
  <c r="D1332" i="7" s="1"/>
  <c r="C1331" i="7"/>
  <c r="D1331" i="7" s="1"/>
  <c r="C1329" i="7"/>
  <c r="D1329" i="7" s="1"/>
  <c r="C1328" i="7"/>
  <c r="D1328" i="7" s="1"/>
  <c r="C1262" i="7"/>
  <c r="D1262" i="7" s="1"/>
  <c r="C1261" i="7"/>
  <c r="D1261" i="7" s="1"/>
  <c r="C1260" i="7"/>
  <c r="D1260" i="7" s="1"/>
  <c r="C1259" i="7"/>
  <c r="D1259" i="7" s="1"/>
  <c r="C1258" i="7"/>
  <c r="D1258" i="7" s="1"/>
  <c r="C1257" i="7"/>
  <c r="D1257" i="7" s="1"/>
  <c r="C1256" i="7"/>
  <c r="D1256" i="7" s="1"/>
  <c r="C1255" i="7"/>
  <c r="D1255" i="7" s="1"/>
  <c r="C1254" i="7"/>
  <c r="D1254" i="7" s="1"/>
  <c r="C1253" i="7"/>
  <c r="D1253" i="7" s="1"/>
  <c r="C1252" i="7"/>
  <c r="D1252" i="7" s="1"/>
  <c r="C1251" i="7"/>
  <c r="D1251" i="7" s="1"/>
  <c r="C1250" i="7"/>
  <c r="D1250" i="7" s="1"/>
  <c r="C1249" i="7"/>
  <c r="D1249" i="7" s="1"/>
  <c r="C1248" i="7"/>
  <c r="D1248" i="7" s="1"/>
  <c r="C1247" i="7"/>
  <c r="D1247" i="7" s="1"/>
  <c r="C1246" i="7"/>
  <c r="D1246" i="7" s="1"/>
  <c r="C1245" i="7"/>
  <c r="D1245" i="7" s="1"/>
  <c r="C1244" i="7"/>
  <c r="D1244" i="7" s="1"/>
  <c r="C1243" i="7"/>
  <c r="D1243" i="7" s="1"/>
  <c r="C1242" i="7"/>
  <c r="D1242" i="7" s="1"/>
  <c r="C1241" i="7"/>
  <c r="D1241" i="7" s="1"/>
  <c r="C1240" i="7"/>
  <c r="D1240" i="7" s="1"/>
  <c r="C1239" i="7"/>
  <c r="D1239" i="7" s="1"/>
  <c r="C1238" i="7"/>
  <c r="D1238" i="7" s="1"/>
  <c r="C1237" i="7"/>
  <c r="D1237" i="7" s="1"/>
  <c r="C1236" i="7"/>
  <c r="D1236" i="7" s="1"/>
  <c r="C1235" i="7"/>
  <c r="D1235" i="7" s="1"/>
  <c r="C1234" i="7"/>
  <c r="D1234" i="7" s="1"/>
  <c r="C1233" i="7"/>
  <c r="D1233" i="7" s="1"/>
  <c r="C1232" i="7"/>
  <c r="D1232" i="7" s="1"/>
  <c r="C1231" i="7"/>
  <c r="D1231" i="7" s="1"/>
  <c r="C1230" i="7"/>
  <c r="D1230" i="7" s="1"/>
  <c r="C1229" i="7"/>
  <c r="D1229" i="7" s="1"/>
  <c r="C1228" i="7"/>
  <c r="D1228" i="7" s="1"/>
  <c r="C1227" i="7"/>
  <c r="D1227" i="7" s="1"/>
  <c r="C1226" i="7"/>
  <c r="D1226" i="7" s="1"/>
  <c r="C1225" i="7"/>
  <c r="D1225" i="7" s="1"/>
  <c r="C1224" i="7"/>
  <c r="D1224" i="7" s="1"/>
  <c r="C1223" i="7"/>
  <c r="D1223" i="7" s="1"/>
  <c r="C1222" i="7"/>
  <c r="D1222" i="7" s="1"/>
  <c r="C1221" i="7"/>
  <c r="D1221" i="7" s="1"/>
  <c r="C1220" i="7"/>
  <c r="D1220" i="7" s="1"/>
  <c r="C1219" i="7"/>
  <c r="D1219" i="7" s="1"/>
  <c r="C1218" i="7"/>
  <c r="D1218" i="7" s="1"/>
  <c r="C1217" i="7"/>
  <c r="D1217" i="7" s="1"/>
  <c r="C1216" i="7"/>
  <c r="D1216" i="7" s="1"/>
  <c r="C1215" i="7"/>
  <c r="D1215" i="7" s="1"/>
  <c r="C1214" i="7"/>
  <c r="D1214" i="7" s="1"/>
  <c r="C1213" i="7"/>
  <c r="D1213" i="7" s="1"/>
  <c r="C1212" i="7"/>
  <c r="D1212" i="7" s="1"/>
  <c r="C1211" i="7"/>
  <c r="D1211" i="7" s="1"/>
  <c r="C1210" i="7"/>
  <c r="D1210" i="7" s="1"/>
  <c r="C1209" i="7"/>
  <c r="D1209" i="7" s="1"/>
  <c r="C1208" i="7"/>
  <c r="D1208" i="7" s="1"/>
  <c r="C1207" i="7"/>
  <c r="D1207" i="7" s="1"/>
  <c r="C1206" i="7"/>
  <c r="D1206" i="7" s="1"/>
  <c r="C1205" i="7"/>
  <c r="D1205" i="7" s="1"/>
  <c r="C1195" i="7"/>
  <c r="D1195" i="7" s="1"/>
  <c r="C1194" i="7"/>
  <c r="D1194" i="7" s="1"/>
  <c r="C1193" i="7"/>
  <c r="D1193" i="7" s="1"/>
  <c r="C1192" i="7"/>
  <c r="D1192" i="7" s="1"/>
  <c r="C1191" i="7"/>
  <c r="D1191" i="7" s="1"/>
  <c r="C1190" i="7"/>
  <c r="D1190" i="7" s="1"/>
  <c r="C1189" i="7"/>
  <c r="D1189" i="7" s="1"/>
  <c r="C1188" i="7"/>
  <c r="D1188" i="7" s="1"/>
  <c r="C1187" i="7"/>
  <c r="D1187" i="7" s="1"/>
  <c r="C1186" i="7"/>
  <c r="D1186" i="7" s="1"/>
  <c r="C1185" i="7"/>
  <c r="D1185" i="7" s="1"/>
  <c r="C1184" i="7"/>
  <c r="D1184" i="7" s="1"/>
  <c r="C1183" i="7"/>
  <c r="D1183" i="7" s="1"/>
  <c r="C1182" i="7"/>
  <c r="D1182" i="7" s="1"/>
  <c r="C1072" i="7"/>
  <c r="D1072" i="7" s="1"/>
  <c r="C1071" i="7"/>
  <c r="D1071" i="7" s="1"/>
  <c r="C1070" i="7"/>
  <c r="D1070" i="7" s="1"/>
  <c r="C1034" i="7"/>
  <c r="D1034" i="7" s="1"/>
  <c r="C1000" i="7"/>
  <c r="D1000" i="7" s="1"/>
  <c r="C999" i="7"/>
  <c r="D999" i="7" s="1"/>
  <c r="C970" i="7"/>
  <c r="D970" i="7" s="1"/>
  <c r="C998" i="7"/>
  <c r="D998" i="7" s="1"/>
  <c r="C997" i="7"/>
  <c r="D997" i="7" s="1"/>
  <c r="C996" i="7"/>
  <c r="D996" i="7" s="1"/>
  <c r="C995" i="7"/>
  <c r="D995" i="7" s="1"/>
  <c r="C994" i="7"/>
  <c r="D994" i="7" s="1"/>
  <c r="C981" i="7"/>
  <c r="D981" i="7" s="1"/>
  <c r="C980" i="7"/>
  <c r="D980" i="7" s="1"/>
  <c r="C979" i="7"/>
  <c r="D979" i="7" s="1"/>
  <c r="C978" i="7"/>
  <c r="D978" i="7" s="1"/>
  <c r="C977" i="7"/>
  <c r="D977" i="7" s="1"/>
  <c r="C976" i="7"/>
  <c r="D976" i="7" s="1"/>
  <c r="C975" i="7"/>
  <c r="D975" i="7" s="1"/>
  <c r="C974" i="7"/>
  <c r="D974" i="7" s="1"/>
  <c r="C973" i="7"/>
  <c r="D973" i="7" s="1"/>
  <c r="C972" i="7"/>
  <c r="D972" i="7" s="1"/>
  <c r="C971" i="7"/>
  <c r="D971" i="7" s="1"/>
  <c r="C969" i="7"/>
  <c r="D969" i="7" s="1"/>
  <c r="C968" i="7"/>
  <c r="D968" i="7" s="1"/>
  <c r="C967" i="7"/>
  <c r="D967" i="7" s="1"/>
  <c r="C966" i="7"/>
  <c r="D966" i="7" s="1"/>
  <c r="C965" i="7"/>
  <c r="D965" i="7" s="1"/>
  <c r="C964" i="7"/>
  <c r="D964" i="7" s="1"/>
  <c r="C963" i="7"/>
  <c r="D963" i="7" s="1"/>
  <c r="C962" i="7"/>
  <c r="D962" i="7" s="1"/>
  <c r="C916" i="7"/>
  <c r="D916" i="7" s="1"/>
  <c r="C915" i="7"/>
  <c r="D915" i="7" s="1"/>
  <c r="C914" i="7"/>
  <c r="D914" i="7" s="1"/>
  <c r="C913" i="7"/>
  <c r="D913" i="7" s="1"/>
  <c r="C912" i="7"/>
  <c r="D912" i="7" s="1"/>
  <c r="C911" i="7"/>
  <c r="D911" i="7" s="1"/>
  <c r="C909" i="7"/>
  <c r="D909" i="7" s="1"/>
  <c r="C908" i="7"/>
  <c r="D908" i="7" s="1"/>
  <c r="C907" i="7"/>
  <c r="D907" i="7" s="1"/>
  <c r="C906" i="7"/>
  <c r="D906" i="7" s="1"/>
  <c r="C905" i="7"/>
  <c r="D905" i="7" s="1"/>
  <c r="C904" i="7"/>
  <c r="D904" i="7" s="1"/>
  <c r="C903" i="7"/>
  <c r="D903" i="7" s="1"/>
  <c r="C902" i="7"/>
  <c r="D902" i="7" s="1"/>
  <c r="C901" i="7"/>
  <c r="D901" i="7" s="1"/>
  <c r="C900" i="7"/>
  <c r="D900" i="7" s="1"/>
  <c r="C899" i="7"/>
  <c r="D899" i="7" s="1"/>
  <c r="C898" i="7"/>
  <c r="D898" i="7" s="1"/>
  <c r="C897" i="7"/>
  <c r="D897" i="7" s="1"/>
  <c r="C896" i="7"/>
  <c r="D896" i="7" s="1"/>
  <c r="C895" i="7"/>
  <c r="D895" i="7" s="1"/>
  <c r="C894" i="7"/>
  <c r="D894" i="7" s="1"/>
  <c r="C893" i="7"/>
  <c r="D893" i="7" s="1"/>
  <c r="C892" i="7"/>
  <c r="D892" i="7" s="1"/>
  <c r="C891" i="7"/>
  <c r="D891" i="7" s="1"/>
  <c r="C890" i="7"/>
  <c r="D890" i="7" s="1"/>
  <c r="C889" i="7"/>
  <c r="D889" i="7" s="1"/>
  <c r="C888" i="7"/>
  <c r="D888" i="7" s="1"/>
  <c r="C887" i="7"/>
  <c r="D887" i="7" s="1"/>
  <c r="C886" i="7"/>
  <c r="D886" i="7" s="1"/>
  <c r="C885" i="7"/>
  <c r="D885" i="7" s="1"/>
  <c r="C884" i="7"/>
  <c r="D884" i="7" s="1"/>
  <c r="C883" i="7"/>
  <c r="D883" i="7" s="1"/>
  <c r="C882" i="7"/>
  <c r="D882" i="7" s="1"/>
  <c r="C881" i="7"/>
  <c r="D881" i="7" s="1"/>
  <c r="C880" i="7"/>
  <c r="D880" i="7" s="1"/>
  <c r="C879" i="7"/>
  <c r="D879" i="7" s="1"/>
  <c r="C878" i="7"/>
  <c r="D878" i="7" s="1"/>
  <c r="C877" i="7"/>
  <c r="D877" i="7" s="1"/>
  <c r="C876" i="7"/>
  <c r="D876" i="7" s="1"/>
  <c r="C875" i="7"/>
  <c r="D875" i="7" s="1"/>
  <c r="C874" i="7"/>
  <c r="D874" i="7" s="1"/>
  <c r="C873" i="7"/>
  <c r="D873" i="7" s="1"/>
  <c r="C872" i="7"/>
  <c r="D872" i="7" s="1"/>
  <c r="C871" i="7"/>
  <c r="D871" i="7" s="1"/>
  <c r="C706" i="7"/>
  <c r="D706" i="7" s="1"/>
  <c r="C705" i="7"/>
  <c r="D705" i="7" s="1"/>
  <c r="C704" i="7"/>
  <c r="D704" i="7" s="1"/>
  <c r="C703" i="7"/>
  <c r="D703" i="7" s="1"/>
  <c r="C702" i="7"/>
  <c r="D702" i="7" s="1"/>
  <c r="C701" i="7"/>
  <c r="D701" i="7" s="1"/>
  <c r="C700" i="7"/>
  <c r="D700" i="7" s="1"/>
  <c r="C699" i="7"/>
  <c r="D699" i="7" s="1"/>
  <c r="C698" i="7"/>
  <c r="D698" i="7" s="1"/>
  <c r="C697" i="7"/>
  <c r="D697" i="7" s="1"/>
  <c r="C696" i="7"/>
  <c r="D696" i="7" s="1"/>
  <c r="C695" i="7"/>
  <c r="D695" i="7" s="1"/>
  <c r="C694" i="7"/>
  <c r="D694" i="7" s="1"/>
  <c r="C693" i="7"/>
  <c r="D693" i="7" s="1"/>
  <c r="C692" i="7"/>
  <c r="D692" i="7" s="1"/>
  <c r="C691" i="7"/>
  <c r="D691" i="7" s="1"/>
  <c r="C690" i="7"/>
  <c r="D690" i="7" s="1"/>
  <c r="C689" i="7"/>
  <c r="D689" i="7" s="1"/>
  <c r="C687" i="7"/>
  <c r="D687" i="7" s="1"/>
  <c r="C686" i="7"/>
  <c r="D686" i="7" s="1"/>
  <c r="C685" i="7"/>
  <c r="D685" i="7" s="1"/>
  <c r="C684" i="7"/>
  <c r="D684" i="7" s="1"/>
  <c r="C683" i="7"/>
  <c r="D683" i="7" s="1"/>
  <c r="C682" i="7"/>
  <c r="D682" i="7" s="1"/>
  <c r="C681" i="7"/>
  <c r="D681" i="7" s="1"/>
  <c r="C680" i="7"/>
  <c r="D680" i="7" s="1"/>
  <c r="C679" i="7"/>
  <c r="D679" i="7" s="1"/>
  <c r="C678" i="7"/>
  <c r="D678" i="7" s="1"/>
  <c r="C677" i="7"/>
  <c r="D677" i="7" s="1"/>
  <c r="C676" i="7"/>
  <c r="D676" i="7" s="1"/>
  <c r="C675" i="7"/>
  <c r="D675" i="7" s="1"/>
  <c r="C674" i="7"/>
  <c r="D674" i="7" s="1"/>
  <c r="C673" i="7"/>
  <c r="D673" i="7" s="1"/>
  <c r="C672" i="7"/>
  <c r="D672" i="7" s="1"/>
  <c r="C671" i="7"/>
  <c r="D671" i="7" s="1"/>
  <c r="C670" i="7"/>
  <c r="D670" i="7" s="1"/>
  <c r="C669" i="7"/>
  <c r="D669" i="7" s="1"/>
  <c r="C668" i="7"/>
  <c r="D668" i="7" s="1"/>
  <c r="C667" i="7"/>
  <c r="D667" i="7" s="1"/>
  <c r="C666" i="7"/>
  <c r="D666" i="7" s="1"/>
  <c r="C665" i="7"/>
  <c r="D665" i="7" s="1"/>
  <c r="C664" i="7"/>
  <c r="D664" i="7" s="1"/>
  <c r="C663" i="7"/>
  <c r="D663" i="7" s="1"/>
  <c r="C662" i="7"/>
  <c r="D662" i="7" s="1"/>
  <c r="C661" i="7"/>
  <c r="D661" i="7" s="1"/>
  <c r="C660" i="7"/>
  <c r="D660" i="7" s="1"/>
  <c r="C659" i="7"/>
  <c r="D659" i="7" s="1"/>
  <c r="C658" i="7"/>
  <c r="D658" i="7" s="1"/>
  <c r="C657" i="7"/>
  <c r="D657" i="7" s="1"/>
  <c r="C656" i="7"/>
  <c r="D656" i="7" s="1"/>
  <c r="C655" i="7"/>
  <c r="D655" i="7" s="1"/>
  <c r="C654" i="7"/>
  <c r="D654" i="7" s="1"/>
  <c r="C653" i="7"/>
  <c r="D653" i="7" s="1"/>
  <c r="C652" i="7"/>
  <c r="D652" i="7" s="1"/>
  <c r="C651" i="7"/>
  <c r="D651" i="7" s="1"/>
  <c r="C650" i="7"/>
  <c r="D650" i="7" s="1"/>
  <c r="C649" i="7"/>
  <c r="D649" i="7" s="1"/>
  <c r="C648" i="7"/>
  <c r="D648" i="7" s="1"/>
  <c r="C647" i="7"/>
  <c r="D647" i="7" s="1"/>
  <c r="C646" i="7"/>
  <c r="D646" i="7" s="1"/>
  <c r="C645" i="7"/>
  <c r="D645" i="7" s="1"/>
  <c r="C644" i="7"/>
  <c r="D644" i="7" s="1"/>
  <c r="C643" i="7"/>
  <c r="D643" i="7" s="1"/>
  <c r="C641" i="7"/>
  <c r="D641" i="7" s="1"/>
  <c r="C640" i="7"/>
  <c r="D640" i="7" s="1"/>
  <c r="C639" i="7"/>
  <c r="D639" i="7" s="1"/>
  <c r="C628" i="7"/>
  <c r="D628" i="7" s="1"/>
  <c r="C608" i="7"/>
  <c r="D608" i="7" s="1"/>
  <c r="C607" i="7"/>
  <c r="D607" i="7" s="1"/>
  <c r="C606" i="7"/>
  <c r="D606" i="7" s="1"/>
  <c r="C605" i="7"/>
  <c r="D605" i="7" s="1"/>
  <c r="C611" i="7"/>
  <c r="D611" i="7" s="1"/>
  <c r="C604" i="7"/>
  <c r="D604" i="7" s="1"/>
  <c r="C603" i="7"/>
  <c r="D603" i="7" s="1"/>
  <c r="C602" i="7"/>
  <c r="D602" i="7" s="1"/>
  <c r="C601" i="7"/>
  <c r="D601" i="7" s="1"/>
  <c r="C600" i="7"/>
  <c r="D600" i="7" s="1"/>
  <c r="C599" i="7"/>
  <c r="D599" i="7" s="1"/>
  <c r="C598" i="7"/>
  <c r="D598" i="7" s="1"/>
  <c r="C597" i="7"/>
  <c r="D597" i="7" s="1"/>
  <c r="C596" i="7"/>
  <c r="D596" i="7" s="1"/>
  <c r="C595" i="7"/>
  <c r="D595" i="7" s="1"/>
  <c r="C593" i="7"/>
  <c r="D593" i="7" s="1"/>
  <c r="C592" i="7"/>
  <c r="D592" i="7" s="1"/>
  <c r="C591" i="7"/>
  <c r="D591" i="7" s="1"/>
  <c r="C590" i="7"/>
  <c r="D590" i="7" s="1"/>
  <c r="C589" i="7"/>
  <c r="D589" i="7" s="1"/>
  <c r="C588" i="7"/>
  <c r="D588" i="7" s="1"/>
  <c r="C587" i="7"/>
  <c r="D587" i="7" s="1"/>
  <c r="C586" i="7"/>
  <c r="D586" i="7" s="1"/>
  <c r="C560" i="7"/>
  <c r="D560" i="7" s="1"/>
  <c r="C559" i="7"/>
  <c r="D559" i="7" s="1"/>
  <c r="C558" i="7"/>
  <c r="D558" i="7" s="1"/>
  <c r="C557" i="7"/>
  <c r="D557" i="7" s="1"/>
  <c r="C556" i="7"/>
  <c r="D556" i="7" s="1"/>
  <c r="C555" i="7"/>
  <c r="D555" i="7" s="1"/>
  <c r="C554" i="7"/>
  <c r="D554" i="7" s="1"/>
  <c r="C553" i="7"/>
  <c r="D553" i="7" s="1"/>
  <c r="C552" i="7"/>
  <c r="D552" i="7" s="1"/>
  <c r="C551" i="7"/>
  <c r="D551" i="7" s="1"/>
  <c r="C565" i="7"/>
  <c r="D565" i="7" s="1"/>
  <c r="C564" i="7"/>
  <c r="D564" i="7" s="1"/>
  <c r="C563" i="7"/>
  <c r="D563" i="7" s="1"/>
  <c r="C562" i="7"/>
  <c r="D562" i="7" s="1"/>
  <c r="C549" i="7"/>
  <c r="D549" i="7" s="1"/>
  <c r="C548" i="7"/>
  <c r="D548" i="7" s="1"/>
  <c r="C547" i="7"/>
  <c r="D547" i="7" s="1"/>
  <c r="C546" i="7"/>
  <c r="D546" i="7" s="1"/>
  <c r="C545" i="7"/>
  <c r="D545" i="7" s="1"/>
  <c r="C544" i="7"/>
  <c r="D544" i="7" s="1"/>
  <c r="C543" i="7"/>
  <c r="D543" i="7" s="1"/>
  <c r="C542" i="7"/>
  <c r="D542" i="7" s="1"/>
  <c r="C541" i="7"/>
  <c r="D541" i="7" s="1"/>
  <c r="C540" i="7"/>
  <c r="D540" i="7" s="1"/>
  <c r="C539" i="7"/>
  <c r="D539" i="7" s="1"/>
  <c r="C538" i="7"/>
  <c r="D538" i="7" s="1"/>
  <c r="C537" i="7"/>
  <c r="D537" i="7" s="1"/>
  <c r="C536" i="7"/>
  <c r="D536" i="7" s="1"/>
  <c r="C531" i="7"/>
  <c r="D531" i="7" s="1"/>
  <c r="C530" i="7"/>
  <c r="D530" i="7" s="1"/>
  <c r="C529" i="7"/>
  <c r="D529" i="7" s="1"/>
  <c r="C528" i="7"/>
  <c r="D528" i="7" s="1"/>
  <c r="C527" i="7"/>
  <c r="D527" i="7" s="1"/>
  <c r="C526" i="7"/>
  <c r="D526" i="7" s="1"/>
  <c r="C525" i="7"/>
  <c r="D525" i="7" s="1"/>
  <c r="C524" i="7"/>
  <c r="D524" i="7" s="1"/>
  <c r="C522" i="7"/>
  <c r="D522" i="7" s="1"/>
  <c r="C521" i="7"/>
  <c r="D521" i="7" s="1"/>
  <c r="C520" i="7"/>
  <c r="D520" i="7" s="1"/>
  <c r="C519" i="7"/>
  <c r="D519" i="7" s="1"/>
  <c r="C518" i="7"/>
  <c r="D518" i="7" s="1"/>
  <c r="C517" i="7"/>
  <c r="D517" i="7" s="1"/>
  <c r="C516" i="7"/>
  <c r="D516" i="7" s="1"/>
  <c r="C515" i="7"/>
  <c r="D515" i="7" s="1"/>
  <c r="C514" i="7"/>
  <c r="D514" i="7" s="1"/>
  <c r="C513" i="7"/>
  <c r="D513" i="7" s="1"/>
  <c r="C512" i="7"/>
  <c r="D512" i="7" s="1"/>
  <c r="C511" i="7"/>
  <c r="D511" i="7" s="1"/>
  <c r="C510" i="7"/>
  <c r="D510" i="7" s="1"/>
  <c r="C509" i="7"/>
  <c r="D509" i="7" s="1"/>
  <c r="C508" i="7"/>
  <c r="D508" i="7" s="1"/>
  <c r="C504" i="7"/>
  <c r="D504" i="7" s="1"/>
  <c r="C501" i="7"/>
  <c r="D501" i="7" s="1"/>
  <c r="C499" i="7"/>
  <c r="D499" i="7" s="1"/>
  <c r="C498" i="7"/>
  <c r="D498" i="7" s="1"/>
  <c r="C497" i="7"/>
  <c r="D497" i="7" s="1"/>
  <c r="C496" i="7"/>
  <c r="D496" i="7" s="1"/>
  <c r="C495" i="7"/>
  <c r="D495" i="7" s="1"/>
  <c r="C494" i="7"/>
  <c r="D494" i="7" s="1"/>
  <c r="C493" i="7"/>
  <c r="D493" i="7" s="1"/>
  <c r="C492" i="7"/>
  <c r="D492" i="7" s="1"/>
  <c r="C491" i="7"/>
  <c r="D491" i="7" s="1"/>
  <c r="C490" i="7"/>
  <c r="D490" i="7" s="1"/>
  <c r="C488" i="7"/>
  <c r="D488" i="7" s="1"/>
  <c r="C487" i="7"/>
  <c r="D487" i="7" s="1"/>
  <c r="C486" i="7"/>
  <c r="D486" i="7" s="1"/>
  <c r="C485" i="7"/>
  <c r="D485" i="7" s="1"/>
  <c r="C484" i="7"/>
  <c r="D484" i="7" s="1"/>
  <c r="C480" i="7"/>
  <c r="D480" i="7" s="1"/>
  <c r="C479" i="7"/>
  <c r="D479" i="7" s="1"/>
  <c r="C478" i="7"/>
  <c r="D478" i="7" s="1"/>
  <c r="C476" i="7"/>
  <c r="D476" i="7" s="1"/>
  <c r="C475" i="7"/>
  <c r="D475" i="7" s="1"/>
  <c r="C474" i="7"/>
  <c r="D474" i="7" s="1"/>
  <c r="C473" i="7"/>
  <c r="D473" i="7" s="1"/>
  <c r="C472" i="7"/>
  <c r="D472" i="7" s="1"/>
  <c r="C468" i="7"/>
  <c r="D468" i="7" s="1"/>
  <c r="C467" i="7"/>
  <c r="D467" i="7" s="1"/>
  <c r="C466" i="7"/>
  <c r="D466" i="7" s="1"/>
  <c r="C465" i="7"/>
  <c r="D465" i="7" s="1"/>
  <c r="C464" i="7"/>
  <c r="D464" i="7" s="1"/>
  <c r="C463" i="7"/>
  <c r="D463" i="7" s="1"/>
  <c r="C462" i="7"/>
  <c r="D462" i="7" s="1"/>
  <c r="C461" i="7"/>
  <c r="D461" i="7" s="1"/>
  <c r="C460" i="7"/>
  <c r="D460" i="7" s="1"/>
  <c r="C459" i="7"/>
  <c r="D459" i="7" s="1"/>
  <c r="C458" i="7"/>
  <c r="D458" i="7" s="1"/>
  <c r="C457" i="7"/>
  <c r="D457" i="7" s="1"/>
  <c r="C455" i="7"/>
  <c r="D455" i="7" s="1"/>
  <c r="C454" i="7"/>
  <c r="D454" i="7" s="1"/>
  <c r="C453" i="7"/>
  <c r="D453" i="7" s="1"/>
  <c r="C451" i="7"/>
  <c r="D451" i="7" s="1"/>
  <c r="C450" i="7"/>
  <c r="D450" i="7" s="1"/>
  <c r="C449" i="7"/>
  <c r="D449" i="7" s="1"/>
  <c r="C447" i="7"/>
  <c r="D447" i="7" s="1"/>
  <c r="C446" i="7"/>
  <c r="D446" i="7" s="1"/>
  <c r="C445" i="7"/>
  <c r="D445" i="7" s="1"/>
  <c r="C444" i="7"/>
  <c r="D444" i="7" s="1"/>
  <c r="C443" i="7"/>
  <c r="D443" i="7" s="1"/>
  <c r="C442" i="7"/>
  <c r="D442" i="7" s="1"/>
  <c r="C441" i="7"/>
  <c r="D441" i="7" s="1"/>
  <c r="C440" i="7"/>
  <c r="D440" i="7" s="1"/>
  <c r="C439" i="7"/>
  <c r="D439" i="7" s="1"/>
  <c r="C438" i="7"/>
  <c r="D438" i="7" s="1"/>
  <c r="C437" i="7"/>
  <c r="D437" i="7" s="1"/>
  <c r="C436" i="7"/>
  <c r="D436" i="7" s="1"/>
  <c r="C435" i="7"/>
  <c r="D435" i="7" s="1"/>
  <c r="C448" i="7"/>
  <c r="D448" i="7" s="1"/>
  <c r="C434" i="7"/>
  <c r="D434" i="7" s="1"/>
  <c r="C433" i="7"/>
  <c r="D433" i="7" s="1"/>
  <c r="C432" i="7"/>
  <c r="D432" i="7" s="1"/>
  <c r="C431" i="7"/>
  <c r="D431" i="7" s="1"/>
  <c r="C430" i="7"/>
  <c r="D430" i="7" s="1"/>
  <c r="C429" i="7"/>
  <c r="D429" i="7" s="1"/>
  <c r="C427" i="7"/>
  <c r="D427" i="7" s="1"/>
  <c r="C424" i="7"/>
  <c r="D424" i="7" s="1"/>
  <c r="C423" i="7"/>
  <c r="D423" i="7" s="1"/>
  <c r="C422" i="7"/>
  <c r="D422" i="7" s="1"/>
  <c r="C414" i="7"/>
  <c r="D414" i="7" s="1"/>
  <c r="C420" i="7"/>
  <c r="D420" i="7" s="1"/>
  <c r="C419" i="7"/>
  <c r="D419" i="7" s="1"/>
  <c r="C418" i="7"/>
  <c r="D418" i="7" s="1"/>
  <c r="C417" i="7"/>
  <c r="D417" i="7" s="1"/>
  <c r="C416" i="7"/>
  <c r="D416" i="7" s="1"/>
  <c r="C415" i="7"/>
  <c r="D415" i="7" s="1"/>
  <c r="C411" i="7"/>
  <c r="D411" i="7" s="1"/>
  <c r="C410" i="7"/>
  <c r="D410" i="7" s="1"/>
  <c r="C409" i="7"/>
  <c r="D409" i="7" s="1"/>
  <c r="C408" i="7"/>
  <c r="D408" i="7" s="1"/>
  <c r="C407" i="7"/>
  <c r="D407" i="7" s="1"/>
  <c r="C406" i="7"/>
  <c r="D406" i="7" s="1"/>
  <c r="C405" i="7"/>
  <c r="D405" i="7" s="1"/>
  <c r="C404" i="7"/>
  <c r="D404" i="7" s="1"/>
  <c r="C403" i="7"/>
  <c r="D403" i="7" s="1"/>
  <c r="C402" i="7"/>
  <c r="D402" i="7" s="1"/>
  <c r="C401" i="7"/>
  <c r="D401" i="7" s="1"/>
  <c r="C400" i="7"/>
  <c r="D400" i="7" s="1"/>
  <c r="C399" i="7"/>
  <c r="D399" i="7" s="1"/>
  <c r="C398" i="7"/>
  <c r="D398" i="7" s="1"/>
  <c r="C397" i="7"/>
  <c r="D397" i="7" s="1"/>
  <c r="C396" i="7"/>
  <c r="D396" i="7" s="1"/>
  <c r="C394" i="7"/>
  <c r="D394" i="7" s="1"/>
  <c r="C393" i="7"/>
  <c r="D393" i="7" s="1"/>
  <c r="C392" i="7"/>
  <c r="D392" i="7" s="1"/>
  <c r="C389" i="7"/>
  <c r="D389" i="7" s="1"/>
  <c r="C384" i="7"/>
  <c r="D384" i="7" s="1"/>
  <c r="C383" i="7"/>
  <c r="D383" i="7" s="1"/>
  <c r="C382" i="7"/>
  <c r="D382" i="7" s="1"/>
  <c r="C381" i="7"/>
  <c r="D381" i="7" s="1"/>
  <c r="C380" i="7"/>
  <c r="D380" i="7" s="1"/>
  <c r="C379" i="7"/>
  <c r="D379" i="7" s="1"/>
  <c r="C378" i="7"/>
  <c r="D378" i="7" s="1"/>
  <c r="C377" i="7"/>
  <c r="D377" i="7" s="1"/>
  <c r="C376" i="7"/>
  <c r="D376" i="7" s="1"/>
  <c r="C375" i="7"/>
  <c r="D375" i="7" s="1"/>
  <c r="C374" i="7"/>
  <c r="D374" i="7" s="1"/>
  <c r="C373" i="7"/>
  <c r="D373" i="7" s="1"/>
  <c r="C372" i="7"/>
  <c r="D372" i="7" s="1"/>
  <c r="C371" i="7"/>
  <c r="D371" i="7" s="1"/>
  <c r="C370" i="7"/>
  <c r="D370" i="7" s="1"/>
  <c r="C369" i="7"/>
  <c r="D369" i="7" s="1"/>
  <c r="C368" i="7"/>
  <c r="D368" i="7" s="1"/>
  <c r="C367" i="7"/>
  <c r="D367" i="7" s="1"/>
  <c r="C366" i="7"/>
  <c r="D366" i="7" s="1"/>
  <c r="C365" i="7"/>
  <c r="D365" i="7" s="1"/>
  <c r="C364" i="7"/>
  <c r="D364" i="7" s="1"/>
  <c r="C363" i="7"/>
  <c r="D363" i="7" s="1"/>
  <c r="C362" i="7"/>
  <c r="D362" i="7" s="1"/>
  <c r="C361" i="7"/>
  <c r="D361" i="7" s="1"/>
  <c r="C360" i="7"/>
  <c r="D360" i="7" s="1"/>
  <c r="C359" i="7"/>
  <c r="D359" i="7" s="1"/>
  <c r="C356" i="7"/>
  <c r="D356" i="7" s="1"/>
  <c r="C355" i="7"/>
  <c r="D355" i="7" s="1"/>
  <c r="C352" i="7"/>
  <c r="D352" i="7" s="1"/>
  <c r="C351" i="7"/>
  <c r="D351" i="7" s="1"/>
  <c r="C350" i="7"/>
  <c r="D350" i="7" s="1"/>
  <c r="C354" i="7"/>
  <c r="D354" i="7" s="1"/>
  <c r="C349" i="7"/>
  <c r="D349" i="7" s="1"/>
  <c r="C348" i="7"/>
  <c r="D348" i="7" s="1"/>
  <c r="C347" i="7"/>
  <c r="D347" i="7" s="1"/>
  <c r="C346" i="7"/>
  <c r="D346" i="7" s="1"/>
  <c r="C345" i="7"/>
  <c r="D345" i="7" s="1"/>
  <c r="C344" i="7"/>
  <c r="D344" i="7" s="1"/>
  <c r="C343" i="7"/>
  <c r="D343" i="7" s="1"/>
  <c r="C341" i="7"/>
  <c r="D341" i="7" s="1"/>
  <c r="C358" i="7"/>
  <c r="D358" i="7" s="1"/>
  <c r="C357" i="7"/>
  <c r="D357" i="7" s="1"/>
  <c r="C342" i="7"/>
  <c r="D342" i="7" s="1"/>
  <c r="C340" i="7"/>
  <c r="D340" i="7" s="1"/>
  <c r="C339" i="7"/>
  <c r="D339" i="7" s="1"/>
  <c r="C338" i="7"/>
  <c r="D338" i="7" s="1"/>
  <c r="C337" i="7"/>
  <c r="D337" i="7" s="1"/>
  <c r="C336" i="7"/>
  <c r="D336" i="7" s="1"/>
  <c r="C335" i="7"/>
  <c r="D335" i="7" s="1"/>
  <c r="C334" i="7"/>
  <c r="D334" i="7" s="1"/>
  <c r="C333" i="7"/>
  <c r="D333" i="7" s="1"/>
  <c r="C313" i="7"/>
  <c r="D313" i="7" s="1"/>
  <c r="C312" i="7"/>
  <c r="D312" i="7" s="1"/>
  <c r="C314" i="7"/>
  <c r="D314" i="7" s="1"/>
  <c r="C332" i="7"/>
  <c r="D332" i="7" s="1"/>
  <c r="C331" i="7"/>
  <c r="D331" i="7" s="1"/>
  <c r="C326" i="7"/>
  <c r="D326" i="7" s="1"/>
  <c r="C320" i="7"/>
  <c r="D320" i="7" s="1"/>
  <c r="C324" i="7"/>
  <c r="D324" i="7" s="1"/>
  <c r="C319" i="7"/>
  <c r="D319" i="7" s="1"/>
  <c r="C318" i="7"/>
  <c r="D318" i="7" s="1"/>
  <c r="C322" i="7"/>
  <c r="D322" i="7" s="1"/>
  <c r="C317" i="7"/>
  <c r="D317" i="7" s="1"/>
  <c r="C316" i="7"/>
  <c r="D316" i="7" s="1"/>
  <c r="C315" i="7"/>
  <c r="D315" i="7" s="1"/>
  <c r="C311" i="7"/>
  <c r="D311" i="7" s="1"/>
  <c r="C310" i="7"/>
  <c r="D310" i="7" s="1"/>
  <c r="C309" i="7"/>
  <c r="D309" i="7" s="1"/>
  <c r="C307" i="7"/>
  <c r="D307" i="7" s="1"/>
  <c r="C330" i="7"/>
  <c r="D330" i="7" s="1"/>
  <c r="C329" i="7"/>
  <c r="D329" i="7" s="1"/>
  <c r="C328" i="7"/>
  <c r="D328" i="7" s="1"/>
  <c r="C327" i="7"/>
  <c r="D327" i="7" s="1"/>
  <c r="C325" i="7"/>
  <c r="D325" i="7" s="1"/>
  <c r="C306" i="7"/>
  <c r="D306" i="7" s="1"/>
  <c r="C305" i="7"/>
  <c r="D305" i="7" s="1"/>
  <c r="C308" i="7"/>
  <c r="D308" i="7" s="1"/>
  <c r="C304" i="7"/>
  <c r="D304" i="7" s="1"/>
  <c r="C303" i="7"/>
  <c r="D303" i="7" s="1"/>
  <c r="C300" i="7"/>
  <c r="D300" i="7" s="1"/>
  <c r="C301" i="7"/>
  <c r="D301" i="7" s="1"/>
  <c r="C299" i="7"/>
  <c r="D299" i="7" s="1"/>
  <c r="C298" i="7"/>
  <c r="D298" i="7" s="1"/>
  <c r="C297" i="7"/>
  <c r="D297" i="7" s="1"/>
  <c r="C296" i="7"/>
  <c r="D296" i="7" s="1"/>
  <c r="C295" i="7"/>
  <c r="D295" i="7" s="1"/>
  <c r="C294" i="7"/>
  <c r="D294" i="7" s="1"/>
  <c r="C293" i="7"/>
  <c r="D293" i="7" s="1"/>
  <c r="C292" i="7"/>
  <c r="D292" i="7" s="1"/>
  <c r="C291" i="7"/>
  <c r="D291" i="7" s="1"/>
  <c r="C288" i="7"/>
  <c r="D288" i="7" s="1"/>
  <c r="C287" i="7"/>
  <c r="D287" i="7" s="1"/>
  <c r="C286" i="7"/>
  <c r="D286" i="7" s="1"/>
  <c r="C285" i="7"/>
  <c r="D285" i="7" s="1"/>
  <c r="C284" i="7"/>
  <c r="D284" i="7" s="1"/>
  <c r="C283" i="7"/>
  <c r="D283" i="7" s="1"/>
  <c r="C281" i="7"/>
  <c r="D281" i="7" s="1"/>
  <c r="C280" i="7"/>
  <c r="D280" i="7" s="1"/>
  <c r="C279" i="7"/>
  <c r="D279" i="7" s="1"/>
  <c r="C278" i="7"/>
  <c r="D278" i="7" s="1"/>
  <c r="C277" i="7"/>
  <c r="D277" i="7" s="1"/>
  <c r="C276" i="7"/>
  <c r="D276" i="7" s="1"/>
  <c r="C275" i="7"/>
  <c r="D275" i="7" s="1"/>
  <c r="C274" i="7"/>
  <c r="D274" i="7" s="1"/>
  <c r="C273" i="7"/>
  <c r="D273" i="7" s="1"/>
  <c r="C272" i="7"/>
  <c r="D272" i="7" s="1"/>
  <c r="C271" i="7"/>
  <c r="D271" i="7" s="1"/>
  <c r="C270" i="7"/>
  <c r="D270" i="7" s="1"/>
  <c r="C269" i="7"/>
  <c r="D269" i="7" s="1"/>
  <c r="C268" i="7"/>
  <c r="D268" i="7" s="1"/>
  <c r="C266" i="7"/>
  <c r="D266" i="7" s="1"/>
  <c r="C265" i="7"/>
  <c r="D265" i="7" s="1"/>
  <c r="C264" i="7"/>
  <c r="D264" i="7" s="1"/>
  <c r="C263" i="7"/>
  <c r="D263" i="7" s="1"/>
  <c r="C262" i="7"/>
  <c r="D262" i="7" s="1"/>
  <c r="C261" i="7"/>
  <c r="D261" i="7" s="1"/>
  <c r="C260" i="7"/>
  <c r="D260" i="7" s="1"/>
  <c r="C259" i="7"/>
  <c r="D259" i="7" s="1"/>
  <c r="C258" i="7"/>
  <c r="D258" i="7" s="1"/>
  <c r="C257" i="7"/>
  <c r="D257" i="7" s="1"/>
  <c r="C256" i="7"/>
  <c r="D256" i="7" s="1"/>
  <c r="C255" i="7"/>
  <c r="D255" i="7" s="1"/>
  <c r="C254" i="7"/>
  <c r="D254" i="7" s="1"/>
  <c r="C253" i="7"/>
  <c r="D253" i="7" s="1"/>
  <c r="C252" i="7"/>
  <c r="D252" i="7" s="1"/>
  <c r="C251" i="7"/>
  <c r="D251" i="7" s="1"/>
  <c r="C250" i="7"/>
  <c r="D250" i="7" s="1"/>
  <c r="C249" i="7"/>
  <c r="D249" i="7" s="1"/>
  <c r="C248" i="7"/>
  <c r="D248" i="7" s="1"/>
  <c r="C247" i="7"/>
  <c r="D247" i="7" s="1"/>
  <c r="C246" i="7"/>
  <c r="D246" i="7" s="1"/>
  <c r="C245" i="7"/>
  <c r="D245" i="7" s="1"/>
  <c r="C244" i="7"/>
  <c r="D244" i="7" s="1"/>
  <c r="C243" i="7"/>
  <c r="D243" i="7" s="1"/>
  <c r="C242" i="7"/>
  <c r="D242" i="7" s="1"/>
  <c r="C241" i="7"/>
  <c r="D241" i="7" s="1"/>
  <c r="C240" i="7"/>
  <c r="D240" i="7" s="1"/>
  <c r="C239" i="7"/>
  <c r="D239" i="7" s="1"/>
  <c r="C238" i="7"/>
  <c r="D238" i="7" s="1"/>
  <c r="C237" i="7"/>
  <c r="D237" i="7" s="1"/>
  <c r="C236" i="7"/>
  <c r="D236" i="7" s="1"/>
  <c r="C235" i="7"/>
  <c r="D235" i="7" s="1"/>
  <c r="C234" i="7"/>
  <c r="D234" i="7" s="1"/>
  <c r="C233" i="7"/>
  <c r="D233" i="7" s="1"/>
  <c r="C232" i="7"/>
  <c r="D232" i="7" s="1"/>
  <c r="C231" i="7"/>
  <c r="D231" i="7" s="1"/>
  <c r="C230" i="7"/>
  <c r="D230" i="7" s="1"/>
  <c r="C227" i="7"/>
  <c r="D227" i="7" s="1"/>
  <c r="C226" i="7"/>
  <c r="D226" i="7" s="1"/>
  <c r="C225" i="7"/>
  <c r="D225" i="7" s="1"/>
  <c r="C224" i="7"/>
  <c r="D224" i="7" s="1"/>
  <c r="C223" i="7"/>
  <c r="D223" i="7" s="1"/>
  <c r="C222" i="7"/>
  <c r="D222" i="7" s="1"/>
  <c r="C221" i="7"/>
  <c r="D221" i="7" s="1"/>
  <c r="C220" i="7"/>
  <c r="D220" i="7" s="1"/>
  <c r="C219" i="7"/>
  <c r="D219" i="7" s="1"/>
  <c r="C218" i="7"/>
  <c r="D218" i="7" s="1"/>
  <c r="C217" i="7"/>
  <c r="D217" i="7" s="1"/>
  <c r="C216" i="7"/>
  <c r="D216" i="7" s="1"/>
  <c r="C215" i="7"/>
  <c r="D215" i="7" s="1"/>
  <c r="C214" i="7"/>
  <c r="D214" i="7" s="1"/>
  <c r="C213" i="7"/>
  <c r="D213" i="7" s="1"/>
  <c r="C212" i="7"/>
  <c r="D212" i="7" s="1"/>
  <c r="C211" i="7"/>
  <c r="D211" i="7" s="1"/>
  <c r="C210" i="7"/>
  <c r="D210" i="7" s="1"/>
  <c r="C209" i="7"/>
  <c r="D209" i="7" s="1"/>
  <c r="C208" i="7"/>
  <c r="D208" i="7" s="1"/>
  <c r="C207" i="7"/>
  <c r="D207" i="7" s="1"/>
  <c r="C206" i="7"/>
  <c r="D206" i="7" s="1"/>
  <c r="C205" i="7"/>
  <c r="D205" i="7" s="1"/>
  <c r="C191" i="7"/>
  <c r="D191" i="7" s="1"/>
  <c r="C190" i="7"/>
  <c r="D190" i="7" s="1"/>
  <c r="C189" i="7"/>
  <c r="D189" i="7" s="1"/>
  <c r="C188" i="7"/>
  <c r="D188" i="7" s="1"/>
  <c r="C187" i="7"/>
  <c r="D187" i="7" s="1"/>
  <c r="C186" i="7"/>
  <c r="D186" i="7" s="1"/>
  <c r="C185" i="7"/>
  <c r="D185" i="7" s="1"/>
  <c r="C184" i="7"/>
  <c r="D184" i="7" s="1"/>
  <c r="C183" i="7"/>
  <c r="D183" i="7" s="1"/>
  <c r="C182" i="7"/>
  <c r="D182" i="7" s="1"/>
  <c r="C181" i="7"/>
  <c r="D181" i="7" s="1"/>
  <c r="C180" i="7"/>
  <c r="D180" i="7" s="1"/>
  <c r="C179" i="7"/>
  <c r="D179" i="7" s="1"/>
  <c r="C178" i="7"/>
  <c r="D178" i="7" s="1"/>
  <c r="C177" i="7"/>
  <c r="D177" i="7" s="1"/>
  <c r="C160" i="7"/>
  <c r="D160" i="7" s="1"/>
  <c r="C159" i="7"/>
  <c r="D159" i="7" s="1"/>
  <c r="C158" i="7"/>
  <c r="D158" i="7" s="1"/>
  <c r="C154" i="7"/>
  <c r="D154" i="7" s="1"/>
  <c r="C153" i="7"/>
  <c r="D153" i="7" s="1"/>
  <c r="C152" i="7"/>
  <c r="D152" i="7" s="1"/>
  <c r="C151" i="7"/>
  <c r="D151" i="7" s="1"/>
  <c r="C150" i="7"/>
  <c r="D150" i="7" s="1"/>
  <c r="C149" i="7"/>
  <c r="D149" i="7" s="1"/>
  <c r="C148" i="7"/>
  <c r="D148" i="7" s="1"/>
  <c r="C147" i="7"/>
  <c r="D147" i="7" s="1"/>
  <c r="C146" i="7"/>
  <c r="D146" i="7" s="1"/>
  <c r="C145" i="7"/>
  <c r="D145" i="7" s="1"/>
  <c r="C144" i="7"/>
  <c r="D144" i="7" s="1"/>
  <c r="C143" i="7"/>
  <c r="D143" i="7" s="1"/>
  <c r="C142" i="7"/>
  <c r="D142" i="7" s="1"/>
  <c r="C141" i="7"/>
  <c r="D141" i="7" s="1"/>
  <c r="C139" i="7"/>
  <c r="D139" i="7" s="1"/>
  <c r="C138" i="7"/>
  <c r="D138" i="7" s="1"/>
  <c r="C137" i="7"/>
  <c r="D137" i="7" s="1"/>
  <c r="C136" i="7"/>
  <c r="D136" i="7" s="1"/>
  <c r="C135" i="7"/>
  <c r="D135" i="7" s="1"/>
  <c r="C134" i="7"/>
  <c r="D134" i="7" s="1"/>
  <c r="C131" i="7"/>
  <c r="D131" i="7" s="1"/>
  <c r="C130" i="7"/>
  <c r="D130" i="7" s="1"/>
  <c r="C129" i="7"/>
  <c r="D129" i="7" s="1"/>
  <c r="C124" i="7"/>
  <c r="D124" i="7" s="1"/>
  <c r="C123" i="7"/>
  <c r="D123" i="7" s="1"/>
  <c r="C122" i="7"/>
  <c r="D122" i="7" s="1"/>
  <c r="C121" i="7"/>
  <c r="D121" i="7" s="1"/>
  <c r="C120" i="7"/>
  <c r="D120" i="7" s="1"/>
  <c r="C119" i="7"/>
  <c r="D119" i="7" s="1"/>
  <c r="C118" i="7"/>
  <c r="D118" i="7" s="1"/>
  <c r="C117" i="7"/>
  <c r="D117" i="7" s="1"/>
  <c r="C116" i="7"/>
  <c r="D116" i="7" s="1"/>
  <c r="C115" i="7"/>
  <c r="D115" i="7" s="1"/>
  <c r="C114" i="7"/>
  <c r="D114" i="7" s="1"/>
  <c r="C113" i="7"/>
  <c r="D113" i="7" s="1"/>
  <c r="C112" i="7"/>
  <c r="D112" i="7" s="1"/>
  <c r="C111" i="7"/>
  <c r="D111" i="7" s="1"/>
  <c r="C110" i="7"/>
  <c r="D110" i="7" s="1"/>
  <c r="C109" i="7"/>
  <c r="D109" i="7" s="1"/>
  <c r="C104" i="7"/>
  <c r="D104" i="7" s="1"/>
  <c r="C101" i="7"/>
  <c r="D101" i="7" s="1"/>
  <c r="C100" i="7"/>
  <c r="D100" i="7" s="1"/>
  <c r="C99" i="7"/>
  <c r="D99" i="7" s="1"/>
  <c r="C96" i="7"/>
  <c r="D96" i="7" s="1"/>
  <c r="C95" i="7"/>
  <c r="D95" i="7" s="1"/>
  <c r="C94" i="7"/>
  <c r="D94" i="7" s="1"/>
  <c r="C93" i="7"/>
  <c r="D93" i="7" s="1"/>
  <c r="C92" i="7"/>
  <c r="D92" i="7" s="1"/>
  <c r="C91" i="7"/>
  <c r="D91" i="7" s="1"/>
  <c r="C90" i="7"/>
  <c r="D90" i="7" s="1"/>
  <c r="C89" i="7"/>
  <c r="D89" i="7" s="1"/>
  <c r="C88" i="7"/>
  <c r="D88" i="7" s="1"/>
  <c r="C87" i="7"/>
  <c r="D87" i="7" s="1"/>
  <c r="C86" i="7"/>
  <c r="D86" i="7" s="1"/>
  <c r="C85" i="7"/>
  <c r="D85" i="7" s="1"/>
  <c r="C84" i="7"/>
  <c r="D84" i="7" s="1"/>
  <c r="C83" i="7"/>
  <c r="D83" i="7" s="1"/>
  <c r="C82" i="7"/>
  <c r="D82" i="7" s="1"/>
  <c r="C81" i="7"/>
  <c r="D81" i="7" s="1"/>
  <c r="C80" i="7"/>
  <c r="D80" i="7" s="1"/>
  <c r="C79" i="7"/>
  <c r="D79" i="7" s="1"/>
  <c r="C78" i="7"/>
  <c r="D78" i="7" s="1"/>
  <c r="C77" i="7"/>
  <c r="D77" i="7" s="1"/>
  <c r="C76" i="7"/>
  <c r="D76" i="7" s="1"/>
  <c r="C75" i="7"/>
  <c r="D75" i="7" s="1"/>
  <c r="C74" i="7"/>
  <c r="D74" i="7" s="1"/>
  <c r="C73" i="7"/>
  <c r="D73" i="7" s="1"/>
  <c r="C72" i="7"/>
  <c r="D72" i="7" s="1"/>
  <c r="C71" i="7"/>
  <c r="D71" i="7" s="1"/>
  <c r="C70" i="7"/>
  <c r="D70" i="7" s="1"/>
  <c r="C69" i="7"/>
  <c r="D69" i="7" s="1"/>
  <c r="C67" i="7"/>
  <c r="D67" i="7" s="1"/>
  <c r="C14" i="7"/>
  <c r="D14" i="7" s="1"/>
  <c r="C13" i="7"/>
  <c r="D13" i="7" s="1"/>
  <c r="C65" i="7"/>
  <c r="D65" i="7" s="1"/>
  <c r="C64" i="7"/>
  <c r="D64" i="7" s="1"/>
  <c r="C63" i="7"/>
  <c r="D63" i="7" s="1"/>
  <c r="C62" i="7"/>
  <c r="D62" i="7" s="1"/>
  <c r="C61" i="7"/>
  <c r="D61" i="7" s="1"/>
  <c r="C60" i="7"/>
  <c r="D60" i="7" s="1"/>
  <c r="C59" i="7"/>
  <c r="D59" i="7" s="1"/>
  <c r="C66" i="7"/>
  <c r="D66" i="7" s="1"/>
  <c r="C52" i="7"/>
  <c r="D52" i="7" s="1"/>
  <c r="C51" i="7"/>
  <c r="D51" i="7" s="1"/>
  <c r="C50" i="7"/>
  <c r="D50" i="7" s="1"/>
  <c r="C49" i="7"/>
  <c r="D49" i="7" s="1"/>
  <c r="C48" i="7"/>
  <c r="D48" i="7" s="1"/>
  <c r="C47" i="7"/>
  <c r="D47" i="7" s="1"/>
  <c r="C46" i="7"/>
  <c r="D46" i="7" s="1"/>
  <c r="C45" i="7"/>
  <c r="D45" i="7" s="1"/>
  <c r="C44" i="7"/>
  <c r="D44" i="7" s="1"/>
  <c r="C43" i="7"/>
  <c r="D43" i="7" s="1"/>
  <c r="C42" i="7"/>
  <c r="D42" i="7" s="1"/>
  <c r="C15" i="7"/>
  <c r="D15" i="7" s="1"/>
  <c r="C12" i="7"/>
  <c r="D12" i="7" s="1"/>
  <c r="C11" i="7"/>
  <c r="D11" i="7" s="1"/>
  <c r="C10" i="7"/>
  <c r="D10" i="7" s="1"/>
  <c r="C8" i="7"/>
  <c r="D8" i="7" s="1"/>
  <c r="C7" i="7"/>
  <c r="D7" i="7" s="1"/>
  <c r="C6" i="7"/>
  <c r="D6" i="7" s="1"/>
  <c r="C57" i="7"/>
  <c r="D57" i="7" s="1"/>
  <c r="C40" i="7"/>
  <c r="D40" i="7" s="1"/>
  <c r="C39" i="7"/>
  <c r="D39" i="7" s="1"/>
  <c r="C38" i="7"/>
  <c r="D38" i="7" s="1"/>
  <c r="C37" i="7"/>
  <c r="D37" i="7" s="1"/>
  <c r="C34" i="7"/>
  <c r="D34" i="7" s="1"/>
  <c r="C32" i="7"/>
  <c r="D32" i="7" s="1"/>
  <c r="C31" i="7"/>
  <c r="D31" i="7" s="1"/>
  <c r="C30" i="7"/>
  <c r="D30" i="7" s="1"/>
  <c r="C23" i="7"/>
  <c r="D23" i="7" s="1"/>
  <c r="C22" i="7"/>
  <c r="D22" i="7" s="1"/>
  <c r="C21" i="7"/>
  <c r="D21" i="7" s="1"/>
  <c r="C18" i="7"/>
  <c r="D18" i="7" s="1"/>
  <c r="C29" i="7"/>
  <c r="D29" i="7" s="1"/>
  <c r="C26" i="7"/>
  <c r="D26" i="7" s="1"/>
  <c r="C25" i="7"/>
  <c r="D25" i="7" s="1"/>
  <c r="C24" i="7"/>
  <c r="D24" i="7" s="1"/>
  <c r="C20" i="7"/>
  <c r="D20" i="7" s="1"/>
  <c r="D2" i="2"/>
  <c r="U2" i="2" s="1"/>
  <c r="D3" i="2"/>
  <c r="U3" i="2" s="1"/>
  <c r="D4" i="2"/>
  <c r="U4" i="2" s="1"/>
  <c r="D5" i="2"/>
  <c r="U5" i="2" s="1"/>
  <c r="D6" i="2"/>
  <c r="U6" i="2" s="1"/>
  <c r="D7" i="2"/>
  <c r="U7" i="2" s="1"/>
  <c r="D8" i="2"/>
  <c r="U8" i="2" s="1"/>
  <c r="D9" i="2"/>
  <c r="U9" i="2" s="1"/>
  <c r="D10" i="2"/>
  <c r="U10" i="2" s="1"/>
  <c r="D12" i="2"/>
  <c r="U12" i="2" s="1"/>
  <c r="D13" i="2"/>
  <c r="U13" i="2" s="1"/>
  <c r="D14" i="2"/>
  <c r="U14" i="2" s="1"/>
  <c r="D15" i="2"/>
  <c r="U15" i="2" s="1"/>
  <c r="D16" i="2"/>
  <c r="U16" i="2" s="1"/>
  <c r="D17" i="2"/>
  <c r="U17" i="2" s="1"/>
  <c r="D18" i="2"/>
  <c r="U18" i="2" s="1"/>
  <c r="D19" i="2"/>
  <c r="U19" i="2" s="1"/>
  <c r="D20" i="2"/>
  <c r="U20" i="2" s="1"/>
  <c r="D21" i="2"/>
  <c r="U21" i="2" s="1"/>
  <c r="D27" i="2"/>
  <c r="U27" i="2" s="1"/>
  <c r="D28" i="2"/>
  <c r="U28" i="2" s="1"/>
  <c r="D29" i="2"/>
  <c r="U29" i="2" s="1"/>
  <c r="D30" i="2"/>
  <c r="U30" i="2" s="1"/>
  <c r="D31" i="2"/>
  <c r="U31" i="2" s="1"/>
  <c r="D32" i="2"/>
  <c r="U32" i="2" s="1"/>
  <c r="D33" i="2"/>
  <c r="U33" i="2" s="1"/>
  <c r="D34" i="2"/>
  <c r="U34" i="2" s="1"/>
  <c r="D35" i="2"/>
  <c r="U35" i="2" s="1"/>
  <c r="D36" i="2"/>
  <c r="U36" i="2" s="1"/>
  <c r="D37" i="2"/>
  <c r="U37" i="2" s="1"/>
  <c r="D38" i="2"/>
  <c r="U38" i="2" s="1"/>
  <c r="D39" i="2"/>
  <c r="U39" i="2" s="1"/>
  <c r="D40" i="2"/>
  <c r="U40" i="2" s="1"/>
  <c r="D41" i="2"/>
  <c r="U41" i="2" s="1"/>
  <c r="D42" i="2"/>
  <c r="U42" i="2" s="1"/>
  <c r="D43" i="2"/>
  <c r="U43" i="2" s="1"/>
  <c r="D44" i="2"/>
  <c r="U44" i="2" s="1"/>
  <c r="D45" i="2"/>
  <c r="U45" i="2" s="1"/>
  <c r="D46" i="2"/>
  <c r="U46" i="2" s="1"/>
  <c r="D47" i="2"/>
  <c r="U47" i="2" s="1"/>
  <c r="D48" i="2"/>
  <c r="U48" i="2" s="1"/>
  <c r="D49" i="2"/>
  <c r="U49" i="2" s="1"/>
  <c r="D50" i="2"/>
  <c r="U50" i="2" s="1"/>
  <c r="D51" i="2"/>
  <c r="U51" i="2" s="1"/>
  <c r="D52" i="2"/>
  <c r="U52" i="2" s="1"/>
  <c r="D53" i="2"/>
  <c r="U53" i="2" s="1"/>
  <c r="D54" i="2"/>
  <c r="U54" i="2" s="1"/>
  <c r="D55" i="2"/>
  <c r="U55" i="2" s="1"/>
  <c r="D56" i="2"/>
  <c r="U56" i="2" s="1"/>
  <c r="D57" i="2"/>
  <c r="U57" i="2" s="1"/>
  <c r="D58" i="2"/>
  <c r="U58" i="2" s="1"/>
  <c r="D59" i="2"/>
  <c r="U59" i="2" s="1"/>
  <c r="D60" i="2"/>
  <c r="U60" i="2" s="1"/>
  <c r="D61" i="2"/>
  <c r="U61" i="2" s="1"/>
  <c r="D62" i="2"/>
  <c r="U62" i="2" s="1"/>
  <c r="D63" i="2"/>
  <c r="U63" i="2" s="1"/>
  <c r="D64" i="2"/>
  <c r="U64" i="2" s="1"/>
  <c r="D65" i="2"/>
  <c r="U65" i="2" s="1"/>
  <c r="D66" i="2"/>
  <c r="U66" i="2" s="1"/>
  <c r="D67" i="2"/>
  <c r="U67" i="2" s="1"/>
  <c r="D68" i="2"/>
  <c r="U68" i="2" s="1"/>
  <c r="D69" i="2"/>
  <c r="U69" i="2" s="1"/>
  <c r="D70" i="2"/>
  <c r="U70" i="2" s="1"/>
  <c r="D71" i="2"/>
  <c r="U71" i="2" s="1"/>
  <c r="D72" i="2"/>
  <c r="U72" i="2" s="1"/>
  <c r="D73" i="2"/>
  <c r="U73" i="2" s="1"/>
  <c r="D74" i="2"/>
  <c r="U74" i="2" s="1"/>
  <c r="D75" i="2"/>
  <c r="U75" i="2" s="1"/>
  <c r="D76" i="2"/>
  <c r="U76" i="2" s="1"/>
  <c r="D77" i="2"/>
  <c r="U77" i="2" s="1"/>
  <c r="D78" i="2"/>
  <c r="U78" i="2" s="1"/>
  <c r="D79" i="2"/>
  <c r="U79" i="2" s="1"/>
  <c r="D80" i="2"/>
  <c r="U80" i="2" s="1"/>
  <c r="D81" i="2"/>
  <c r="U81" i="2" s="1"/>
  <c r="D82" i="2"/>
  <c r="U82" i="2" s="1"/>
  <c r="D83" i="2"/>
  <c r="U83" i="2" s="1"/>
  <c r="D84" i="2"/>
  <c r="U84" i="2" s="1"/>
  <c r="D85" i="2"/>
  <c r="U85" i="2" s="1"/>
  <c r="D86" i="2"/>
  <c r="U86" i="2" s="1"/>
  <c r="D87" i="2"/>
  <c r="U87" i="2" s="1"/>
  <c r="D88" i="2"/>
  <c r="U88" i="2" s="1"/>
  <c r="D89" i="2"/>
  <c r="U89" i="2" s="1"/>
  <c r="D90" i="2"/>
  <c r="U90" i="2" s="1"/>
  <c r="D91" i="2"/>
  <c r="U91" i="2" s="1"/>
  <c r="D92" i="2"/>
  <c r="U92" i="2" s="1"/>
  <c r="D93" i="2"/>
  <c r="U93" i="2" s="1"/>
  <c r="D94" i="2"/>
  <c r="U94" i="2" s="1"/>
  <c r="D95" i="2"/>
  <c r="U95" i="2" s="1"/>
  <c r="D96" i="2"/>
  <c r="U96" i="2" s="1"/>
  <c r="D97" i="2"/>
  <c r="U97" i="2" s="1"/>
  <c r="D98" i="2"/>
  <c r="U98" i="2" s="1"/>
  <c r="D99" i="2"/>
  <c r="U99" i="2" s="1"/>
  <c r="D100" i="2"/>
  <c r="U100" i="2" s="1"/>
  <c r="D103" i="2"/>
  <c r="U103" i="2" s="1"/>
  <c r="D104" i="2"/>
  <c r="U104" i="2" s="1"/>
  <c r="D105" i="2"/>
  <c r="U105" i="2" s="1"/>
  <c r="D106" i="2"/>
  <c r="U106" i="2" s="1"/>
  <c r="D107" i="2"/>
  <c r="U107" i="2" s="1"/>
  <c r="D108" i="2"/>
  <c r="U108" i="2" s="1"/>
  <c r="D109" i="2"/>
  <c r="U109" i="2" s="1"/>
  <c r="D110" i="2"/>
  <c r="U110" i="2" s="1"/>
  <c r="D111" i="2"/>
  <c r="U111" i="2" s="1"/>
  <c r="D112" i="2"/>
  <c r="U112" i="2" s="1"/>
  <c r="D113" i="2"/>
  <c r="U113" i="2" s="1"/>
  <c r="D114" i="2"/>
  <c r="U114" i="2" s="1"/>
  <c r="D115" i="2"/>
  <c r="U115" i="2" s="1"/>
  <c r="D116" i="2"/>
  <c r="U116" i="2" s="1"/>
  <c r="D117" i="2"/>
  <c r="U117" i="2" s="1"/>
  <c r="D118" i="2"/>
  <c r="U118" i="2" s="1"/>
  <c r="D119" i="2"/>
  <c r="U119" i="2" s="1"/>
  <c r="D120" i="2"/>
  <c r="U120" i="2" s="1"/>
  <c r="D121" i="2"/>
  <c r="U121" i="2" s="1"/>
  <c r="D122" i="2"/>
  <c r="U122" i="2" s="1"/>
  <c r="D123" i="2"/>
  <c r="U123" i="2" s="1"/>
  <c r="D124" i="2"/>
  <c r="U124" i="2" s="1"/>
  <c r="D125" i="2"/>
  <c r="U125" i="2" s="1"/>
  <c r="D126" i="2"/>
  <c r="U126" i="2" s="1"/>
  <c r="D127" i="2"/>
  <c r="U127" i="2" s="1"/>
  <c r="D128" i="2"/>
  <c r="U128" i="2" s="1"/>
  <c r="D129" i="2"/>
  <c r="U129" i="2" s="1"/>
  <c r="D130" i="2"/>
  <c r="U130" i="2" s="1"/>
  <c r="D131" i="2"/>
  <c r="U131" i="2" s="1"/>
  <c r="D132" i="2"/>
  <c r="U132" i="2" s="1"/>
  <c r="D133" i="2"/>
  <c r="U133" i="2" s="1"/>
  <c r="D134" i="2"/>
  <c r="U134" i="2" s="1"/>
  <c r="D135" i="2"/>
  <c r="U135" i="2" s="1"/>
  <c r="D136" i="2"/>
  <c r="U136" i="2" s="1"/>
  <c r="D137" i="2"/>
  <c r="U137" i="2" s="1"/>
  <c r="D138" i="2"/>
  <c r="U138" i="2" s="1"/>
  <c r="D139" i="2"/>
  <c r="U139" i="2" s="1"/>
  <c r="D140" i="2"/>
  <c r="U140" i="2" s="1"/>
  <c r="D141" i="2"/>
  <c r="U141" i="2" s="1"/>
  <c r="D142" i="2"/>
  <c r="U142" i="2" s="1"/>
  <c r="D143" i="2"/>
  <c r="U143" i="2" s="1"/>
  <c r="D144" i="2"/>
  <c r="U144" i="2" s="1"/>
  <c r="D145" i="2"/>
  <c r="U145" i="2" s="1"/>
  <c r="D146" i="2"/>
  <c r="U146" i="2" s="1"/>
  <c r="D147" i="2"/>
  <c r="U147" i="2" s="1"/>
  <c r="D148" i="2"/>
  <c r="U148" i="2" s="1"/>
  <c r="D149" i="2"/>
  <c r="U149" i="2" s="1"/>
  <c r="D150" i="2"/>
  <c r="U150" i="2" s="1"/>
  <c r="D151" i="2"/>
  <c r="U151" i="2" s="1"/>
  <c r="D152" i="2"/>
  <c r="U152" i="2" s="1"/>
  <c r="D153" i="2"/>
  <c r="U153" i="2" s="1"/>
  <c r="D154" i="2"/>
  <c r="U154" i="2" s="1"/>
  <c r="D155" i="2"/>
  <c r="U155" i="2" s="1"/>
  <c r="D156" i="2"/>
  <c r="U156" i="2" s="1"/>
  <c r="D157" i="2"/>
  <c r="U157" i="2" s="1"/>
  <c r="D158" i="2"/>
  <c r="U158" i="2" s="1"/>
  <c r="D159" i="2"/>
  <c r="U159" i="2" s="1"/>
  <c r="D160" i="2"/>
  <c r="U160" i="2" s="1"/>
  <c r="D161" i="2"/>
  <c r="U161" i="2" s="1"/>
  <c r="D162" i="2"/>
  <c r="U162" i="2" s="1"/>
  <c r="D163" i="2"/>
  <c r="U163" i="2" s="1"/>
  <c r="D164" i="2"/>
  <c r="U164" i="2" s="1"/>
  <c r="D165" i="2"/>
  <c r="U165" i="2" s="1"/>
  <c r="D166" i="2"/>
  <c r="U166" i="2" s="1"/>
  <c r="D167" i="2"/>
  <c r="U167" i="2" s="1"/>
  <c r="D168" i="2"/>
  <c r="U168" i="2" s="1"/>
  <c r="D169" i="2"/>
  <c r="U169" i="2" s="1"/>
  <c r="D170" i="2"/>
  <c r="U170" i="2" s="1"/>
  <c r="D171" i="2"/>
  <c r="U171" i="2" s="1"/>
  <c r="D172" i="2"/>
  <c r="U172" i="2" s="1"/>
  <c r="D173" i="2"/>
  <c r="U173" i="2" s="1"/>
  <c r="D174" i="2"/>
  <c r="U174" i="2" s="1"/>
  <c r="D175" i="2"/>
  <c r="U175" i="2" s="1"/>
  <c r="D176" i="2"/>
  <c r="U176" i="2" s="1"/>
  <c r="D177" i="2"/>
  <c r="U177" i="2" s="1"/>
  <c r="D178" i="2"/>
  <c r="U178" i="2" s="1"/>
  <c r="D179" i="2"/>
  <c r="U179" i="2" s="1"/>
  <c r="D180" i="2"/>
  <c r="U180" i="2" s="1"/>
  <c r="D181" i="2"/>
  <c r="U181" i="2" s="1"/>
  <c r="D182" i="2"/>
  <c r="U182" i="2" s="1"/>
  <c r="D183" i="2"/>
  <c r="U183" i="2" s="1"/>
  <c r="D184" i="2"/>
  <c r="U184" i="2" s="1"/>
  <c r="D185" i="2"/>
  <c r="U185" i="2" s="1"/>
  <c r="D186" i="2"/>
  <c r="U186" i="2" s="1"/>
  <c r="D187" i="2"/>
  <c r="U187" i="2" s="1"/>
  <c r="D188" i="2"/>
  <c r="U188" i="2" s="1"/>
  <c r="D189" i="2"/>
  <c r="U189" i="2" s="1"/>
  <c r="D190" i="2"/>
  <c r="U190" i="2" s="1"/>
  <c r="D191" i="2"/>
  <c r="U191" i="2" s="1"/>
  <c r="D192" i="2"/>
  <c r="U192" i="2" s="1"/>
  <c r="D193" i="2"/>
  <c r="U193" i="2" s="1"/>
  <c r="D194" i="2"/>
  <c r="U194" i="2" s="1"/>
  <c r="D195" i="2"/>
  <c r="U195" i="2" s="1"/>
  <c r="D196" i="2"/>
  <c r="U196" i="2" s="1"/>
  <c r="D197" i="2"/>
  <c r="U197" i="2" s="1"/>
  <c r="D198" i="2"/>
  <c r="U198" i="2" s="1"/>
  <c r="D199" i="2"/>
  <c r="U199" i="2" s="1"/>
  <c r="D200" i="2"/>
  <c r="U200" i="2" s="1"/>
  <c r="D201" i="2"/>
  <c r="U201" i="2" s="1"/>
  <c r="D202" i="2"/>
  <c r="U202" i="2" s="1"/>
  <c r="D203" i="2"/>
  <c r="U203" i="2" s="1"/>
  <c r="D204" i="2"/>
  <c r="U204" i="2" s="1"/>
  <c r="D205" i="2"/>
  <c r="U205" i="2" s="1"/>
  <c r="D206" i="2"/>
  <c r="U206" i="2" s="1"/>
  <c r="D207" i="2"/>
  <c r="U207" i="2" s="1"/>
  <c r="D208" i="2"/>
  <c r="U208" i="2" s="1"/>
  <c r="D209" i="2"/>
  <c r="U209" i="2" s="1"/>
  <c r="D210" i="2"/>
  <c r="U210" i="2" s="1"/>
  <c r="D211" i="2"/>
  <c r="U211" i="2" s="1"/>
  <c r="D212" i="2"/>
  <c r="U212" i="2" s="1"/>
  <c r="D213" i="2"/>
  <c r="U213" i="2" s="1"/>
  <c r="D214" i="2"/>
  <c r="U214" i="2" s="1"/>
  <c r="D215" i="2"/>
  <c r="U215" i="2" s="1"/>
  <c r="D216" i="2"/>
  <c r="U216" i="2" s="1"/>
  <c r="D217" i="2"/>
  <c r="U217" i="2" s="1"/>
  <c r="D218" i="2"/>
  <c r="U218" i="2" s="1"/>
  <c r="D219" i="2"/>
  <c r="U219" i="2" s="1"/>
  <c r="D220" i="2"/>
  <c r="U220" i="2" s="1"/>
  <c r="D221" i="2"/>
  <c r="U221" i="2" s="1"/>
  <c r="D222" i="2"/>
  <c r="U222" i="2" s="1"/>
  <c r="D223" i="2"/>
  <c r="U223" i="2" s="1"/>
  <c r="D224" i="2"/>
  <c r="U224" i="2" s="1"/>
  <c r="D225" i="2"/>
  <c r="U225" i="2" s="1"/>
  <c r="D226" i="2"/>
  <c r="U226" i="2" s="1"/>
  <c r="D227" i="2"/>
  <c r="U227" i="2" s="1"/>
  <c r="D228" i="2"/>
  <c r="U228" i="2" s="1"/>
  <c r="D229" i="2"/>
  <c r="U229" i="2" s="1"/>
  <c r="D230" i="2"/>
  <c r="U230" i="2" s="1"/>
  <c r="D231" i="2"/>
  <c r="U231" i="2" s="1"/>
  <c r="D241" i="2"/>
  <c r="U241" i="2" s="1"/>
  <c r="D242" i="2"/>
  <c r="U242" i="2" s="1"/>
  <c r="D243" i="2"/>
  <c r="U243" i="2" s="1"/>
  <c r="D244" i="2"/>
  <c r="U244" i="2" s="1"/>
  <c r="D245" i="2"/>
  <c r="U245" i="2" s="1"/>
  <c r="D246" i="2"/>
  <c r="U246" i="2" s="1"/>
  <c r="D247" i="2"/>
  <c r="U247" i="2" s="1"/>
  <c r="D248" i="2"/>
  <c r="U248" i="2" s="1"/>
  <c r="D249" i="2"/>
  <c r="U249" i="2" s="1"/>
  <c r="D250" i="2"/>
  <c r="U250" i="2" s="1"/>
  <c r="D251" i="2"/>
  <c r="U251" i="2" s="1"/>
  <c r="D252" i="2"/>
  <c r="U252" i="2" s="1"/>
  <c r="D253" i="2"/>
  <c r="U253" i="2" s="1"/>
  <c r="D254" i="2"/>
  <c r="U254" i="2" s="1"/>
  <c r="D255" i="2"/>
  <c r="U255" i="2" s="1"/>
  <c r="D256" i="2"/>
  <c r="U256" i="2" s="1"/>
  <c r="D257" i="2"/>
  <c r="U257" i="2" s="1"/>
  <c r="D258" i="2"/>
  <c r="U258" i="2" s="1"/>
  <c r="D259" i="2"/>
  <c r="U259" i="2" s="1"/>
  <c r="D2504" i="2"/>
  <c r="U2504" i="2" s="1"/>
  <c r="D2505" i="2"/>
  <c r="U2505" i="2" s="1"/>
  <c r="D2506" i="2"/>
  <c r="U2506" i="2" s="1"/>
  <c r="D2507" i="2"/>
  <c r="U2507" i="2" s="1"/>
  <c r="D2508" i="2"/>
  <c r="U2508" i="2" s="1"/>
  <c r="D2509" i="2"/>
  <c r="U2509" i="2" s="1"/>
  <c r="D2510" i="2"/>
  <c r="U2510" i="2" s="1"/>
  <c r="D2511" i="2"/>
  <c r="U2511" i="2" s="1"/>
  <c r="D2512" i="2"/>
  <c r="U2512" i="2" s="1"/>
  <c r="D2513" i="2"/>
  <c r="U2513" i="2" s="1"/>
  <c r="D2514" i="2"/>
  <c r="U2514" i="2" s="1"/>
  <c r="D2515" i="2"/>
  <c r="U2515" i="2" s="1"/>
  <c r="D2516" i="2"/>
  <c r="U2516" i="2" s="1"/>
  <c r="D2517" i="2"/>
  <c r="U2517" i="2" s="1"/>
  <c r="D2518" i="2"/>
  <c r="U2518" i="2" s="1"/>
  <c r="D2519" i="2"/>
  <c r="U2519" i="2" s="1"/>
  <c r="D261" i="2"/>
  <c r="U261" i="2" s="1"/>
  <c r="D262" i="2"/>
  <c r="U262" i="2" s="1"/>
  <c r="D263" i="2"/>
  <c r="U263" i="2" s="1"/>
  <c r="D264" i="2"/>
  <c r="U264" i="2" s="1"/>
  <c r="D265" i="2"/>
  <c r="U265" i="2" s="1"/>
  <c r="D266" i="2"/>
  <c r="U266" i="2" s="1"/>
  <c r="D267" i="2"/>
  <c r="U267" i="2" s="1"/>
  <c r="D268" i="2"/>
  <c r="U268" i="2" s="1"/>
  <c r="D269" i="2"/>
  <c r="U269" i="2" s="1"/>
  <c r="D270" i="2"/>
  <c r="U270" i="2" s="1"/>
  <c r="D271" i="2"/>
  <c r="U271" i="2" s="1"/>
  <c r="D272" i="2"/>
  <c r="U272" i="2" s="1"/>
  <c r="D273" i="2"/>
  <c r="U273" i="2" s="1"/>
  <c r="D274" i="2"/>
  <c r="U274" i="2" s="1"/>
  <c r="D275" i="2"/>
  <c r="U275" i="2" s="1"/>
  <c r="D276" i="2"/>
  <c r="U276" i="2" s="1"/>
  <c r="D277" i="2"/>
  <c r="U277" i="2" s="1"/>
  <c r="D278" i="2"/>
  <c r="U278" i="2" s="1"/>
  <c r="D279" i="2"/>
  <c r="U279" i="2" s="1"/>
  <c r="D280" i="2"/>
  <c r="U280" i="2" s="1"/>
  <c r="D281" i="2"/>
  <c r="U281" i="2" s="1"/>
  <c r="D282" i="2"/>
  <c r="U282" i="2" s="1"/>
  <c r="D283" i="2"/>
  <c r="U283" i="2" s="1"/>
  <c r="D284" i="2"/>
  <c r="U284" i="2" s="1"/>
  <c r="D285" i="2"/>
  <c r="U285" i="2" s="1"/>
  <c r="D286" i="2"/>
  <c r="U286" i="2" s="1"/>
  <c r="D287" i="2"/>
  <c r="U287" i="2" s="1"/>
  <c r="D288" i="2"/>
  <c r="U288" i="2" s="1"/>
  <c r="D289" i="2"/>
  <c r="U289" i="2" s="1"/>
  <c r="D290" i="2"/>
  <c r="U290" i="2" s="1"/>
  <c r="D291" i="2"/>
  <c r="U291" i="2" s="1"/>
  <c r="D292" i="2"/>
  <c r="U292" i="2" s="1"/>
  <c r="D293" i="2"/>
  <c r="U293" i="2" s="1"/>
  <c r="D294" i="2"/>
  <c r="U294" i="2" s="1"/>
  <c r="D295" i="2"/>
  <c r="U295" i="2" s="1"/>
  <c r="D297" i="2"/>
  <c r="U297" i="2" s="1"/>
  <c r="D298" i="2"/>
  <c r="U298" i="2" s="1"/>
  <c r="D299" i="2"/>
  <c r="U299" i="2" s="1"/>
  <c r="D300" i="2"/>
  <c r="U300" i="2" s="1"/>
  <c r="D301" i="2"/>
  <c r="U301" i="2" s="1"/>
  <c r="D302" i="2"/>
  <c r="U302" i="2" s="1"/>
  <c r="D303" i="2"/>
  <c r="U303" i="2" s="1"/>
  <c r="D304" i="2"/>
  <c r="U304" i="2" s="1"/>
  <c r="D306" i="2"/>
  <c r="U306" i="2" s="1"/>
  <c r="D307" i="2"/>
  <c r="U307" i="2" s="1"/>
  <c r="D308" i="2"/>
  <c r="U308" i="2" s="1"/>
  <c r="D309" i="2"/>
  <c r="U309" i="2" s="1"/>
  <c r="D310" i="2"/>
  <c r="U310" i="2" s="1"/>
  <c r="D311" i="2"/>
  <c r="U311" i="2" s="1"/>
  <c r="D312" i="2"/>
  <c r="U312" i="2" s="1"/>
  <c r="D313" i="2"/>
  <c r="U313" i="2" s="1"/>
  <c r="D314" i="2"/>
  <c r="U314" i="2" s="1"/>
  <c r="D315" i="2"/>
  <c r="U315" i="2" s="1"/>
  <c r="D316" i="2"/>
  <c r="U316" i="2" s="1"/>
  <c r="D317" i="2"/>
  <c r="U317" i="2" s="1"/>
  <c r="D318" i="2"/>
  <c r="U318" i="2" s="1"/>
  <c r="D319" i="2"/>
  <c r="U319" i="2" s="1"/>
  <c r="D320" i="2"/>
  <c r="U320" i="2" s="1"/>
  <c r="D321" i="2"/>
  <c r="U321" i="2" s="1"/>
  <c r="D322" i="2"/>
  <c r="U322" i="2" s="1"/>
  <c r="D323" i="2"/>
  <c r="U323" i="2" s="1"/>
  <c r="D324" i="2"/>
  <c r="U324" i="2" s="1"/>
  <c r="D325" i="2"/>
  <c r="U325" i="2" s="1"/>
  <c r="D326" i="2"/>
  <c r="U326" i="2" s="1"/>
  <c r="D327" i="2"/>
  <c r="U327" i="2" s="1"/>
  <c r="D328" i="2"/>
  <c r="U328" i="2" s="1"/>
  <c r="D329" i="2"/>
  <c r="U329" i="2" s="1"/>
  <c r="D330" i="2"/>
  <c r="U330" i="2" s="1"/>
  <c r="D331" i="2"/>
  <c r="U331" i="2" s="1"/>
  <c r="D332" i="2"/>
  <c r="U332" i="2" s="1"/>
  <c r="D333" i="2"/>
  <c r="U333" i="2" s="1"/>
  <c r="D334" i="2"/>
  <c r="U334" i="2" s="1"/>
  <c r="D335" i="2"/>
  <c r="U335" i="2" s="1"/>
  <c r="D336" i="2"/>
  <c r="U336" i="2" s="1"/>
  <c r="D337" i="2"/>
  <c r="U337" i="2" s="1"/>
  <c r="D338" i="2"/>
  <c r="U338" i="2" s="1"/>
  <c r="D339" i="2"/>
  <c r="U339" i="2" s="1"/>
  <c r="D340" i="2"/>
  <c r="U340" i="2" s="1"/>
  <c r="D341" i="2"/>
  <c r="U341" i="2" s="1"/>
  <c r="D342" i="2"/>
  <c r="U342" i="2" s="1"/>
  <c r="D343" i="2"/>
  <c r="U343" i="2" s="1"/>
  <c r="D344" i="2"/>
  <c r="U344" i="2" s="1"/>
  <c r="D345" i="2"/>
  <c r="U345" i="2" s="1"/>
  <c r="D346" i="2"/>
  <c r="U346" i="2" s="1"/>
  <c r="D347" i="2"/>
  <c r="U347" i="2" s="1"/>
  <c r="D348" i="2"/>
  <c r="U348" i="2" s="1"/>
  <c r="D349" i="2"/>
  <c r="U349" i="2" s="1"/>
  <c r="D350" i="2"/>
  <c r="U350" i="2" s="1"/>
  <c r="D351" i="2"/>
  <c r="U351" i="2" s="1"/>
  <c r="D352" i="2"/>
  <c r="U352" i="2" s="1"/>
  <c r="D353" i="2"/>
  <c r="U353" i="2" s="1"/>
  <c r="D354" i="2"/>
  <c r="U354" i="2" s="1"/>
  <c r="D355" i="2"/>
  <c r="U355" i="2" s="1"/>
  <c r="D356" i="2"/>
  <c r="U356" i="2" s="1"/>
  <c r="D357" i="2"/>
  <c r="U357" i="2" s="1"/>
  <c r="D358" i="2"/>
  <c r="U358" i="2" s="1"/>
  <c r="D359" i="2"/>
  <c r="U359" i="2" s="1"/>
  <c r="D360" i="2"/>
  <c r="U360" i="2" s="1"/>
  <c r="D361" i="2"/>
  <c r="U361" i="2" s="1"/>
  <c r="D362" i="2"/>
  <c r="U362" i="2" s="1"/>
  <c r="D363" i="2"/>
  <c r="U363" i="2" s="1"/>
  <c r="D364" i="2"/>
  <c r="U364" i="2" s="1"/>
  <c r="D365" i="2"/>
  <c r="U365" i="2" s="1"/>
  <c r="D366" i="2"/>
  <c r="U366" i="2" s="1"/>
  <c r="D367" i="2"/>
  <c r="U367" i="2" s="1"/>
  <c r="D368" i="2"/>
  <c r="U368" i="2" s="1"/>
  <c r="D369" i="2"/>
  <c r="U369" i="2" s="1"/>
  <c r="D370" i="2"/>
  <c r="U370" i="2" s="1"/>
  <c r="D371" i="2"/>
  <c r="U371" i="2" s="1"/>
  <c r="D372" i="2"/>
  <c r="U372" i="2" s="1"/>
  <c r="D373" i="2"/>
  <c r="U373" i="2" s="1"/>
  <c r="D374" i="2"/>
  <c r="U374" i="2" s="1"/>
  <c r="D375" i="2"/>
  <c r="U375" i="2" s="1"/>
  <c r="D376" i="2"/>
  <c r="U376" i="2" s="1"/>
  <c r="D377" i="2"/>
  <c r="U377" i="2" s="1"/>
  <c r="D378" i="2"/>
  <c r="U378" i="2" s="1"/>
  <c r="D379" i="2"/>
  <c r="U379" i="2" s="1"/>
  <c r="D380" i="2"/>
  <c r="U380" i="2" s="1"/>
  <c r="D381" i="2"/>
  <c r="U381" i="2" s="1"/>
  <c r="D382" i="2"/>
  <c r="U382" i="2" s="1"/>
  <c r="D383" i="2"/>
  <c r="U383" i="2" s="1"/>
  <c r="D384" i="2"/>
  <c r="U384" i="2" s="1"/>
  <c r="D385" i="2"/>
  <c r="U385" i="2" s="1"/>
  <c r="D386" i="2"/>
  <c r="U386" i="2" s="1"/>
  <c r="D387" i="2"/>
  <c r="U387" i="2" s="1"/>
  <c r="D388" i="2"/>
  <c r="U388" i="2" s="1"/>
  <c r="D389" i="2"/>
  <c r="U389" i="2" s="1"/>
  <c r="D390" i="2"/>
  <c r="U390" i="2" s="1"/>
  <c r="D391" i="2"/>
  <c r="U391" i="2" s="1"/>
  <c r="D392" i="2"/>
  <c r="U392" i="2" s="1"/>
  <c r="D393" i="2"/>
  <c r="U393" i="2" s="1"/>
  <c r="D394" i="2"/>
  <c r="U394" i="2" s="1"/>
  <c r="D395" i="2"/>
  <c r="U395" i="2" s="1"/>
  <c r="D396" i="2"/>
  <c r="U396" i="2" s="1"/>
  <c r="D397" i="2"/>
  <c r="U397" i="2" s="1"/>
  <c r="D398" i="2"/>
  <c r="U398" i="2" s="1"/>
  <c r="D399" i="2"/>
  <c r="U399" i="2" s="1"/>
  <c r="D400" i="2"/>
  <c r="U400" i="2" s="1"/>
  <c r="D401" i="2"/>
  <c r="U401" i="2" s="1"/>
  <c r="D402" i="2"/>
  <c r="U402" i="2" s="1"/>
  <c r="D403" i="2"/>
  <c r="U403" i="2" s="1"/>
  <c r="D404" i="2"/>
  <c r="U404" i="2" s="1"/>
  <c r="D405" i="2"/>
  <c r="U405" i="2" s="1"/>
  <c r="D406" i="2"/>
  <c r="U406" i="2" s="1"/>
  <c r="D407" i="2"/>
  <c r="U407" i="2" s="1"/>
  <c r="D408" i="2"/>
  <c r="U408" i="2" s="1"/>
  <c r="D409" i="2"/>
  <c r="U409" i="2" s="1"/>
  <c r="D410" i="2"/>
  <c r="U410" i="2" s="1"/>
  <c r="D411" i="2"/>
  <c r="U411" i="2" s="1"/>
  <c r="D412" i="2"/>
  <c r="U412" i="2" s="1"/>
  <c r="D413" i="2"/>
  <c r="U413" i="2" s="1"/>
  <c r="D414" i="2"/>
  <c r="U414" i="2" s="1"/>
  <c r="D415" i="2"/>
  <c r="U415" i="2" s="1"/>
  <c r="D416" i="2"/>
  <c r="U416" i="2" s="1"/>
  <c r="D417" i="2"/>
  <c r="U417" i="2" s="1"/>
  <c r="D418" i="2"/>
  <c r="U418" i="2" s="1"/>
  <c r="D419" i="2"/>
  <c r="U419" i="2" s="1"/>
  <c r="D420" i="2"/>
  <c r="U420" i="2" s="1"/>
  <c r="D421" i="2"/>
  <c r="U421" i="2" s="1"/>
  <c r="D422" i="2"/>
  <c r="U422" i="2" s="1"/>
  <c r="D423" i="2"/>
  <c r="U423" i="2" s="1"/>
  <c r="D424" i="2"/>
  <c r="U424" i="2" s="1"/>
  <c r="D425" i="2"/>
  <c r="U425" i="2" s="1"/>
  <c r="D426" i="2"/>
  <c r="U426" i="2" s="1"/>
  <c r="D427" i="2"/>
  <c r="U427" i="2" s="1"/>
  <c r="D428" i="2"/>
  <c r="U428" i="2" s="1"/>
  <c r="D429" i="2"/>
  <c r="U429" i="2" s="1"/>
  <c r="D430" i="2"/>
  <c r="U430" i="2" s="1"/>
  <c r="D431" i="2"/>
  <c r="U431" i="2" s="1"/>
  <c r="D432" i="2"/>
  <c r="U432" i="2" s="1"/>
  <c r="D433" i="2"/>
  <c r="U433" i="2" s="1"/>
  <c r="D434" i="2"/>
  <c r="U434" i="2" s="1"/>
  <c r="D435" i="2"/>
  <c r="U435" i="2" s="1"/>
  <c r="D436" i="2"/>
  <c r="U436" i="2" s="1"/>
  <c r="D437" i="2"/>
  <c r="U437" i="2" s="1"/>
  <c r="D438" i="2"/>
  <c r="U438" i="2" s="1"/>
  <c r="D439" i="2"/>
  <c r="U439" i="2" s="1"/>
  <c r="D440" i="2"/>
  <c r="U440" i="2" s="1"/>
  <c r="D441" i="2"/>
  <c r="U441" i="2" s="1"/>
  <c r="D442" i="2"/>
  <c r="U442" i="2" s="1"/>
  <c r="D443" i="2"/>
  <c r="U443" i="2" s="1"/>
  <c r="D444" i="2"/>
  <c r="U444" i="2" s="1"/>
  <c r="D445" i="2"/>
  <c r="U445" i="2" s="1"/>
  <c r="D446" i="2"/>
  <c r="U446" i="2" s="1"/>
  <c r="D447" i="2"/>
  <c r="U447" i="2" s="1"/>
  <c r="D448" i="2"/>
  <c r="U448" i="2" s="1"/>
  <c r="D449" i="2"/>
  <c r="U449" i="2" s="1"/>
  <c r="D450" i="2"/>
  <c r="U450" i="2" s="1"/>
  <c r="D451" i="2"/>
  <c r="U451" i="2" s="1"/>
  <c r="D452" i="2"/>
  <c r="U452" i="2" s="1"/>
  <c r="D453" i="2"/>
  <c r="U453" i="2" s="1"/>
  <c r="D454" i="2"/>
  <c r="U454" i="2" s="1"/>
  <c r="D455" i="2"/>
  <c r="U455" i="2" s="1"/>
  <c r="D456" i="2"/>
  <c r="U456" i="2" s="1"/>
  <c r="D457" i="2"/>
  <c r="U457" i="2" s="1"/>
  <c r="D458" i="2"/>
  <c r="U458" i="2" s="1"/>
  <c r="D459" i="2"/>
  <c r="U459" i="2" s="1"/>
  <c r="D460" i="2"/>
  <c r="U460" i="2" s="1"/>
  <c r="D461" i="2"/>
  <c r="U461" i="2" s="1"/>
  <c r="D462" i="2"/>
  <c r="U462" i="2" s="1"/>
  <c r="D463" i="2"/>
  <c r="U463" i="2" s="1"/>
  <c r="D464" i="2"/>
  <c r="U464" i="2" s="1"/>
  <c r="D465" i="2"/>
  <c r="U465" i="2" s="1"/>
  <c r="D466" i="2"/>
  <c r="U466" i="2" s="1"/>
  <c r="D467" i="2"/>
  <c r="U467" i="2" s="1"/>
  <c r="D468" i="2"/>
  <c r="U468" i="2" s="1"/>
  <c r="D469" i="2"/>
  <c r="U469" i="2" s="1"/>
  <c r="D470" i="2"/>
  <c r="U470" i="2" s="1"/>
  <c r="D471" i="2"/>
  <c r="U471" i="2" s="1"/>
  <c r="D472" i="2"/>
  <c r="U472" i="2" s="1"/>
  <c r="D473" i="2"/>
  <c r="U473" i="2" s="1"/>
  <c r="D474" i="2"/>
  <c r="U474" i="2" s="1"/>
  <c r="D475" i="2"/>
  <c r="U475" i="2" s="1"/>
  <c r="D476" i="2"/>
  <c r="U476" i="2" s="1"/>
  <c r="D477" i="2"/>
  <c r="U477" i="2" s="1"/>
  <c r="D478" i="2"/>
  <c r="U478" i="2" s="1"/>
  <c r="D479" i="2"/>
  <c r="U479" i="2" s="1"/>
  <c r="D480" i="2"/>
  <c r="U480" i="2" s="1"/>
  <c r="D481" i="2"/>
  <c r="U481" i="2" s="1"/>
  <c r="D482" i="2"/>
  <c r="U482" i="2" s="1"/>
  <c r="D483" i="2"/>
  <c r="U483" i="2" s="1"/>
  <c r="D484" i="2"/>
  <c r="U484" i="2" s="1"/>
  <c r="D485" i="2"/>
  <c r="U485" i="2" s="1"/>
  <c r="D486" i="2"/>
  <c r="U486" i="2" s="1"/>
  <c r="D487" i="2"/>
  <c r="U487" i="2" s="1"/>
  <c r="D488" i="2"/>
  <c r="U488" i="2" s="1"/>
  <c r="D489" i="2"/>
  <c r="U489" i="2" s="1"/>
  <c r="D490" i="2"/>
  <c r="U490" i="2" s="1"/>
  <c r="D491" i="2"/>
  <c r="U491" i="2" s="1"/>
  <c r="D492" i="2"/>
  <c r="U492" i="2" s="1"/>
  <c r="D493" i="2"/>
  <c r="U493" i="2" s="1"/>
  <c r="D494" i="2"/>
  <c r="U494" i="2" s="1"/>
  <c r="D495" i="2"/>
  <c r="U495" i="2" s="1"/>
  <c r="D496" i="2"/>
  <c r="U496" i="2" s="1"/>
  <c r="D497" i="2"/>
  <c r="U497" i="2" s="1"/>
  <c r="D498" i="2"/>
  <c r="U498" i="2" s="1"/>
  <c r="D499" i="2"/>
  <c r="U499" i="2" s="1"/>
  <c r="D500" i="2"/>
  <c r="U500" i="2" s="1"/>
  <c r="D501" i="2"/>
  <c r="U501" i="2" s="1"/>
  <c r="D502" i="2"/>
  <c r="U502" i="2" s="1"/>
  <c r="D503" i="2"/>
  <c r="U503" i="2" s="1"/>
  <c r="D504" i="2"/>
  <c r="U504" i="2" s="1"/>
  <c r="D505" i="2"/>
  <c r="U505" i="2" s="1"/>
  <c r="D506" i="2"/>
  <c r="U506" i="2" s="1"/>
  <c r="D507" i="2"/>
  <c r="U507" i="2" s="1"/>
  <c r="D508" i="2"/>
  <c r="U508" i="2" s="1"/>
  <c r="D509" i="2"/>
  <c r="U509" i="2" s="1"/>
  <c r="D510" i="2"/>
  <c r="U510" i="2" s="1"/>
  <c r="D511" i="2"/>
  <c r="U511" i="2" s="1"/>
  <c r="D512" i="2"/>
  <c r="U512" i="2" s="1"/>
  <c r="D513" i="2"/>
  <c r="U513" i="2" s="1"/>
  <c r="D514" i="2"/>
  <c r="U514" i="2" s="1"/>
  <c r="D515" i="2"/>
  <c r="U515" i="2" s="1"/>
  <c r="D517" i="2"/>
  <c r="U517" i="2" s="1"/>
  <c r="D518" i="2"/>
  <c r="U518" i="2" s="1"/>
  <c r="D519" i="2"/>
  <c r="U519" i="2" s="1"/>
  <c r="D520" i="2"/>
  <c r="U520" i="2" s="1"/>
  <c r="D521" i="2"/>
  <c r="U521" i="2" s="1"/>
  <c r="D522" i="2"/>
  <c r="U522" i="2" s="1"/>
  <c r="D523" i="2"/>
  <c r="U523" i="2" s="1"/>
  <c r="D524" i="2"/>
  <c r="U524" i="2" s="1"/>
  <c r="D525" i="2"/>
  <c r="U525" i="2" s="1"/>
  <c r="D526" i="2"/>
  <c r="U526" i="2" s="1"/>
  <c r="D527" i="2"/>
  <c r="U527" i="2" s="1"/>
  <c r="D528" i="2"/>
  <c r="U528" i="2" s="1"/>
  <c r="D529" i="2"/>
  <c r="U529" i="2" s="1"/>
  <c r="D530" i="2"/>
  <c r="U530" i="2" s="1"/>
  <c r="D531" i="2"/>
  <c r="U531" i="2" s="1"/>
  <c r="D532" i="2"/>
  <c r="U532" i="2" s="1"/>
  <c r="D533" i="2"/>
  <c r="U533" i="2" s="1"/>
  <c r="D534" i="2"/>
  <c r="U534" i="2" s="1"/>
  <c r="D535" i="2"/>
  <c r="U535" i="2" s="1"/>
  <c r="D536" i="2"/>
  <c r="U536" i="2" s="1"/>
  <c r="D537" i="2"/>
  <c r="U537" i="2" s="1"/>
  <c r="D538" i="2"/>
  <c r="U538" i="2" s="1"/>
  <c r="D539" i="2"/>
  <c r="U539" i="2" s="1"/>
  <c r="D540" i="2"/>
  <c r="U540" i="2" s="1"/>
  <c r="D541" i="2"/>
  <c r="U541" i="2" s="1"/>
  <c r="D542" i="2"/>
  <c r="U542" i="2" s="1"/>
  <c r="D549" i="2"/>
  <c r="U549" i="2" s="1"/>
  <c r="D543" i="2"/>
  <c r="U543" i="2" s="1"/>
  <c r="D544" i="2"/>
  <c r="U544" i="2" s="1"/>
  <c r="D545" i="2"/>
  <c r="U545" i="2" s="1"/>
  <c r="D546" i="2"/>
  <c r="U546" i="2" s="1"/>
  <c r="D547" i="2"/>
  <c r="U547" i="2" s="1"/>
  <c r="D548" i="2"/>
  <c r="U548" i="2" s="1"/>
  <c r="D550" i="2"/>
  <c r="U550" i="2" s="1"/>
  <c r="D551" i="2"/>
  <c r="U551" i="2" s="1"/>
  <c r="D552" i="2"/>
  <c r="U552" i="2" s="1"/>
  <c r="D553" i="2"/>
  <c r="U553" i="2" s="1"/>
  <c r="D554" i="2"/>
  <c r="U554" i="2" s="1"/>
  <c r="D555" i="2"/>
  <c r="U555" i="2" s="1"/>
  <c r="D556" i="2"/>
  <c r="U556" i="2" s="1"/>
  <c r="D557" i="2"/>
  <c r="U557" i="2" s="1"/>
  <c r="D558" i="2"/>
  <c r="U558" i="2" s="1"/>
  <c r="D559" i="2"/>
  <c r="U559" i="2" s="1"/>
  <c r="D560" i="2"/>
  <c r="U560" i="2" s="1"/>
  <c r="D561" i="2"/>
  <c r="U561" i="2" s="1"/>
  <c r="D562" i="2"/>
  <c r="U562" i="2" s="1"/>
  <c r="D563" i="2"/>
  <c r="U563" i="2" s="1"/>
  <c r="D564" i="2"/>
  <c r="U564" i="2" s="1"/>
  <c r="D565" i="2"/>
  <c r="U565" i="2" s="1"/>
  <c r="D566" i="2"/>
  <c r="U566" i="2" s="1"/>
  <c r="D567" i="2"/>
  <c r="U567" i="2" s="1"/>
  <c r="D568" i="2"/>
  <c r="U568" i="2" s="1"/>
  <c r="D569" i="2"/>
  <c r="U569" i="2" s="1"/>
  <c r="D570" i="2"/>
  <c r="U570" i="2" s="1"/>
  <c r="D571" i="2"/>
  <c r="U571" i="2" s="1"/>
  <c r="D572" i="2"/>
  <c r="U572" i="2" s="1"/>
  <c r="D573" i="2"/>
  <c r="U573" i="2" s="1"/>
  <c r="D574" i="2"/>
  <c r="U574" i="2" s="1"/>
  <c r="D575" i="2"/>
  <c r="U575" i="2" s="1"/>
  <c r="D576" i="2"/>
  <c r="U576" i="2" s="1"/>
  <c r="D577" i="2"/>
  <c r="U577" i="2" s="1"/>
  <c r="D578" i="2"/>
  <c r="U578" i="2" s="1"/>
  <c r="D579" i="2"/>
  <c r="U579" i="2" s="1"/>
  <c r="D580" i="2"/>
  <c r="U580" i="2" s="1"/>
  <c r="D581" i="2"/>
  <c r="U581" i="2" s="1"/>
  <c r="D582" i="2"/>
  <c r="U582" i="2" s="1"/>
  <c r="D583" i="2"/>
  <c r="U583" i="2" s="1"/>
  <c r="D584" i="2"/>
  <c r="U584" i="2" s="1"/>
  <c r="D585" i="2"/>
  <c r="U585" i="2" s="1"/>
  <c r="D586" i="2"/>
  <c r="U586" i="2" s="1"/>
  <c r="D587" i="2"/>
  <c r="U587" i="2" s="1"/>
  <c r="D588" i="2"/>
  <c r="U588" i="2" s="1"/>
  <c r="D589" i="2"/>
  <c r="U589" i="2" s="1"/>
  <c r="D590" i="2"/>
  <c r="U590" i="2" s="1"/>
  <c r="D591" i="2"/>
  <c r="U591" i="2" s="1"/>
  <c r="D592" i="2"/>
  <c r="U592" i="2" s="1"/>
  <c r="D593" i="2"/>
  <c r="U593" i="2" s="1"/>
  <c r="D594" i="2"/>
  <c r="U594" i="2" s="1"/>
  <c r="D595" i="2"/>
  <c r="U595" i="2" s="1"/>
  <c r="D596" i="2"/>
  <c r="U596" i="2" s="1"/>
  <c r="D597" i="2"/>
  <c r="U597" i="2" s="1"/>
  <c r="D598" i="2"/>
  <c r="U598" i="2" s="1"/>
  <c r="D599" i="2"/>
  <c r="U599" i="2" s="1"/>
  <c r="D600" i="2"/>
  <c r="U600" i="2" s="1"/>
  <c r="D601" i="2"/>
  <c r="U601" i="2" s="1"/>
  <c r="D602" i="2"/>
  <c r="U602" i="2" s="1"/>
  <c r="D603" i="2"/>
  <c r="U603" i="2" s="1"/>
  <c r="D604" i="2"/>
  <c r="U604" i="2" s="1"/>
  <c r="D605" i="2"/>
  <c r="U605" i="2" s="1"/>
  <c r="D606" i="2"/>
  <c r="U606" i="2" s="1"/>
  <c r="D607" i="2"/>
  <c r="U607" i="2" s="1"/>
  <c r="D608" i="2"/>
  <c r="U608" i="2" s="1"/>
  <c r="D609" i="2"/>
  <c r="U609" i="2" s="1"/>
  <c r="D610" i="2"/>
  <c r="U610" i="2" s="1"/>
  <c r="D611" i="2"/>
  <c r="U611" i="2" s="1"/>
  <c r="D612" i="2"/>
  <c r="U612" i="2" s="1"/>
  <c r="D613" i="2"/>
  <c r="U613" i="2" s="1"/>
  <c r="D614" i="2"/>
  <c r="U614" i="2" s="1"/>
  <c r="D615" i="2"/>
  <c r="U615" i="2" s="1"/>
  <c r="D616" i="2"/>
  <c r="U616" i="2" s="1"/>
  <c r="D617" i="2"/>
  <c r="U617" i="2" s="1"/>
  <c r="D618" i="2"/>
  <c r="U618" i="2" s="1"/>
  <c r="D619" i="2"/>
  <c r="U619" i="2" s="1"/>
  <c r="D620" i="2"/>
  <c r="U620" i="2" s="1"/>
  <c r="D621" i="2"/>
  <c r="U621" i="2" s="1"/>
  <c r="D623" i="2"/>
  <c r="U623" i="2" s="1"/>
  <c r="D624" i="2"/>
  <c r="U624" i="2" s="1"/>
  <c r="D625" i="2"/>
  <c r="U625" i="2" s="1"/>
  <c r="D626" i="2"/>
  <c r="U626" i="2" s="1"/>
  <c r="D627" i="2"/>
  <c r="U627" i="2" s="1"/>
  <c r="D633" i="2"/>
  <c r="U633" i="2" s="1"/>
  <c r="D634" i="2"/>
  <c r="U634" i="2" s="1"/>
  <c r="D635" i="2"/>
  <c r="U635" i="2" s="1"/>
  <c r="D636" i="2"/>
  <c r="U636" i="2" s="1"/>
  <c r="D637" i="2"/>
  <c r="U637" i="2" s="1"/>
  <c r="D638" i="2"/>
  <c r="U638" i="2" s="1"/>
  <c r="D639" i="2"/>
  <c r="U639" i="2" s="1"/>
  <c r="D640" i="2"/>
  <c r="U640" i="2" s="1"/>
  <c r="D641" i="2"/>
  <c r="U641" i="2" s="1"/>
  <c r="D642" i="2"/>
  <c r="U642" i="2" s="1"/>
  <c r="D643" i="2"/>
  <c r="U643" i="2" s="1"/>
  <c r="D644" i="2"/>
  <c r="U644" i="2" s="1"/>
  <c r="D645" i="2"/>
  <c r="U645" i="2" s="1"/>
  <c r="D646" i="2"/>
  <c r="U646" i="2" s="1"/>
  <c r="D647" i="2"/>
  <c r="U647" i="2" s="1"/>
  <c r="D648" i="2"/>
  <c r="U648" i="2" s="1"/>
  <c r="D649" i="2"/>
  <c r="U649" i="2" s="1"/>
  <c r="D650" i="2"/>
  <c r="U650" i="2" s="1"/>
  <c r="D651" i="2"/>
  <c r="U651" i="2" s="1"/>
  <c r="D652" i="2"/>
  <c r="U652" i="2" s="1"/>
  <c r="D653" i="2"/>
  <c r="U653" i="2" s="1"/>
  <c r="D654" i="2"/>
  <c r="U654" i="2" s="1"/>
  <c r="D655" i="2"/>
  <c r="U655" i="2" s="1"/>
  <c r="D656" i="2"/>
  <c r="U656" i="2" s="1"/>
  <c r="D657" i="2"/>
  <c r="U657" i="2" s="1"/>
  <c r="D658" i="2"/>
  <c r="U658" i="2" s="1"/>
  <c r="D659" i="2"/>
  <c r="U659" i="2" s="1"/>
  <c r="D660" i="2"/>
  <c r="U660" i="2" s="1"/>
  <c r="D661" i="2"/>
  <c r="U661" i="2" s="1"/>
  <c r="D662" i="2"/>
  <c r="U662" i="2" s="1"/>
  <c r="D663" i="2"/>
  <c r="U663" i="2" s="1"/>
  <c r="D664" i="2"/>
  <c r="U664" i="2" s="1"/>
  <c r="D665" i="2"/>
  <c r="U665" i="2" s="1"/>
  <c r="D666" i="2"/>
  <c r="U666" i="2" s="1"/>
  <c r="D667" i="2"/>
  <c r="U667" i="2" s="1"/>
  <c r="D668" i="2"/>
  <c r="U668" i="2" s="1"/>
  <c r="D669" i="2"/>
  <c r="U669" i="2" s="1"/>
  <c r="D670" i="2"/>
  <c r="U670" i="2" s="1"/>
  <c r="D671" i="2"/>
  <c r="U671" i="2" s="1"/>
  <c r="D672" i="2"/>
  <c r="U672" i="2" s="1"/>
  <c r="D673" i="2"/>
  <c r="U673" i="2" s="1"/>
  <c r="D674" i="2"/>
  <c r="U674" i="2" s="1"/>
  <c r="D675" i="2"/>
  <c r="U675" i="2" s="1"/>
  <c r="D676" i="2"/>
  <c r="U676" i="2" s="1"/>
  <c r="D677" i="2"/>
  <c r="U677" i="2" s="1"/>
  <c r="D678" i="2"/>
  <c r="U678" i="2" s="1"/>
  <c r="D679" i="2"/>
  <c r="U679" i="2" s="1"/>
  <c r="D680" i="2"/>
  <c r="U680" i="2" s="1"/>
  <c r="D681" i="2"/>
  <c r="U681" i="2" s="1"/>
  <c r="D682" i="2"/>
  <c r="U682" i="2" s="1"/>
  <c r="D683" i="2"/>
  <c r="U683" i="2" s="1"/>
  <c r="D684" i="2"/>
  <c r="U684" i="2" s="1"/>
  <c r="D685" i="2"/>
  <c r="U685" i="2" s="1"/>
  <c r="D686" i="2"/>
  <c r="U686" i="2" s="1"/>
  <c r="D687" i="2"/>
  <c r="U687" i="2" s="1"/>
  <c r="D688" i="2"/>
  <c r="U688" i="2" s="1"/>
  <c r="D689" i="2"/>
  <c r="U689" i="2" s="1"/>
  <c r="D690" i="2"/>
  <c r="U690" i="2" s="1"/>
  <c r="D691" i="2"/>
  <c r="U691" i="2" s="1"/>
  <c r="D692" i="2"/>
  <c r="U692" i="2" s="1"/>
  <c r="D693" i="2"/>
  <c r="U693" i="2" s="1"/>
  <c r="D694" i="2"/>
  <c r="U694" i="2" s="1"/>
  <c r="D695" i="2"/>
  <c r="U695" i="2" s="1"/>
  <c r="D696" i="2"/>
  <c r="U696" i="2" s="1"/>
  <c r="D697" i="2"/>
  <c r="U697" i="2" s="1"/>
  <c r="D698" i="2"/>
  <c r="U698" i="2" s="1"/>
  <c r="D699" i="2"/>
  <c r="U699" i="2" s="1"/>
  <c r="D700" i="2"/>
  <c r="U700" i="2" s="1"/>
  <c r="D701" i="2"/>
  <c r="U701" i="2" s="1"/>
  <c r="D702" i="2"/>
  <c r="U702" i="2" s="1"/>
  <c r="D703" i="2"/>
  <c r="U703" i="2" s="1"/>
  <c r="D704" i="2"/>
  <c r="U704" i="2" s="1"/>
  <c r="D705" i="2"/>
  <c r="U705" i="2" s="1"/>
  <c r="D706" i="2"/>
  <c r="U706" i="2" s="1"/>
  <c r="D707" i="2"/>
  <c r="U707" i="2" s="1"/>
  <c r="D708" i="2"/>
  <c r="U708" i="2" s="1"/>
  <c r="D709" i="2"/>
  <c r="U709" i="2" s="1"/>
  <c r="D710" i="2"/>
  <c r="U710" i="2" s="1"/>
  <c r="D711" i="2"/>
  <c r="U711" i="2" s="1"/>
  <c r="D712" i="2"/>
  <c r="U712" i="2" s="1"/>
  <c r="D713" i="2"/>
  <c r="U713" i="2" s="1"/>
  <c r="D714" i="2"/>
  <c r="U714" i="2" s="1"/>
  <c r="D715" i="2"/>
  <c r="U715" i="2" s="1"/>
  <c r="D716" i="2"/>
  <c r="U716" i="2" s="1"/>
  <c r="D717" i="2"/>
  <c r="U717" i="2" s="1"/>
  <c r="D718" i="2"/>
  <c r="U718" i="2" s="1"/>
  <c r="D719" i="2"/>
  <c r="U719" i="2" s="1"/>
  <c r="D720" i="2"/>
  <c r="U720" i="2" s="1"/>
  <c r="D721" i="2"/>
  <c r="U721" i="2" s="1"/>
  <c r="D722" i="2"/>
  <c r="U722" i="2" s="1"/>
  <c r="D723" i="2"/>
  <c r="U723" i="2" s="1"/>
  <c r="D724" i="2"/>
  <c r="U724" i="2" s="1"/>
  <c r="D725" i="2"/>
  <c r="U725" i="2" s="1"/>
  <c r="D726" i="2"/>
  <c r="U726" i="2" s="1"/>
  <c r="D727" i="2"/>
  <c r="U727" i="2" s="1"/>
  <c r="D728" i="2"/>
  <c r="U728" i="2" s="1"/>
  <c r="D729" i="2"/>
  <c r="U729" i="2" s="1"/>
  <c r="D730" i="2"/>
  <c r="U730" i="2" s="1"/>
  <c r="D731" i="2"/>
  <c r="U731" i="2" s="1"/>
  <c r="D732" i="2"/>
  <c r="U732" i="2" s="1"/>
  <c r="D733" i="2"/>
  <c r="U733" i="2" s="1"/>
  <c r="D734" i="2"/>
  <c r="U734" i="2" s="1"/>
  <c r="D735" i="2"/>
  <c r="U735" i="2" s="1"/>
  <c r="D736" i="2"/>
  <c r="U736" i="2" s="1"/>
  <c r="D737" i="2"/>
  <c r="U737" i="2" s="1"/>
  <c r="D738" i="2"/>
  <c r="U738" i="2" s="1"/>
  <c r="D739" i="2"/>
  <c r="U739" i="2" s="1"/>
  <c r="D740" i="2"/>
  <c r="U740" i="2" s="1"/>
  <c r="D741" i="2"/>
  <c r="U741" i="2" s="1"/>
  <c r="D742" i="2"/>
  <c r="U742" i="2" s="1"/>
  <c r="D743" i="2"/>
  <c r="U743" i="2" s="1"/>
  <c r="D744" i="2"/>
  <c r="U744" i="2" s="1"/>
  <c r="D745" i="2"/>
  <c r="U745" i="2" s="1"/>
  <c r="D746" i="2"/>
  <c r="U746" i="2" s="1"/>
  <c r="D747" i="2"/>
  <c r="U747" i="2" s="1"/>
  <c r="D748" i="2"/>
  <c r="U748" i="2" s="1"/>
  <c r="D749" i="2"/>
  <c r="U749" i="2" s="1"/>
  <c r="D750" i="2"/>
  <c r="U750" i="2" s="1"/>
  <c r="D751" i="2"/>
  <c r="U751" i="2" s="1"/>
  <c r="D752" i="2"/>
  <c r="U752" i="2" s="1"/>
  <c r="D753" i="2"/>
  <c r="U753" i="2" s="1"/>
  <c r="D754" i="2"/>
  <c r="U754" i="2" s="1"/>
  <c r="D755" i="2"/>
  <c r="U755" i="2" s="1"/>
  <c r="D756" i="2"/>
  <c r="U756" i="2" s="1"/>
  <c r="D757" i="2"/>
  <c r="U757" i="2" s="1"/>
  <c r="D758" i="2"/>
  <c r="U758" i="2" s="1"/>
  <c r="D759" i="2"/>
  <c r="U759" i="2" s="1"/>
  <c r="D760" i="2"/>
  <c r="U760" i="2" s="1"/>
  <c r="D761" i="2"/>
  <c r="U761" i="2" s="1"/>
  <c r="D762" i="2"/>
  <c r="U762" i="2" s="1"/>
  <c r="D763" i="2"/>
  <c r="U763" i="2" s="1"/>
  <c r="D764" i="2"/>
  <c r="U764" i="2" s="1"/>
  <c r="D765" i="2"/>
  <c r="U765" i="2" s="1"/>
  <c r="D766" i="2"/>
  <c r="U766" i="2" s="1"/>
  <c r="D767" i="2"/>
  <c r="U767" i="2" s="1"/>
  <c r="D768" i="2"/>
  <c r="U768" i="2" s="1"/>
  <c r="D769" i="2"/>
  <c r="U769" i="2" s="1"/>
  <c r="D770" i="2"/>
  <c r="U770" i="2" s="1"/>
  <c r="D771" i="2"/>
  <c r="U771" i="2" s="1"/>
  <c r="D772" i="2"/>
  <c r="U772" i="2" s="1"/>
  <c r="D773" i="2"/>
  <c r="U773" i="2" s="1"/>
  <c r="D774" i="2"/>
  <c r="U774" i="2" s="1"/>
  <c r="D775" i="2"/>
  <c r="U775" i="2" s="1"/>
  <c r="D776" i="2"/>
  <c r="U776" i="2" s="1"/>
  <c r="D777" i="2"/>
  <c r="U777" i="2" s="1"/>
  <c r="D778" i="2"/>
  <c r="U778" i="2" s="1"/>
  <c r="D779" i="2"/>
  <c r="U779" i="2" s="1"/>
  <c r="D780" i="2"/>
  <c r="U780" i="2" s="1"/>
  <c r="D781" i="2"/>
  <c r="U781" i="2" s="1"/>
  <c r="D782" i="2"/>
  <c r="U782" i="2" s="1"/>
  <c r="D783" i="2"/>
  <c r="U783" i="2" s="1"/>
  <c r="D784" i="2"/>
  <c r="U784" i="2" s="1"/>
  <c r="D785" i="2"/>
  <c r="U785" i="2" s="1"/>
  <c r="D786" i="2"/>
  <c r="U786" i="2" s="1"/>
  <c r="D787" i="2"/>
  <c r="U787" i="2" s="1"/>
  <c r="D788" i="2"/>
  <c r="U788" i="2" s="1"/>
  <c r="D789" i="2"/>
  <c r="U789" i="2" s="1"/>
  <c r="D790" i="2"/>
  <c r="U790" i="2" s="1"/>
  <c r="D791" i="2"/>
  <c r="U791" i="2" s="1"/>
  <c r="D792" i="2"/>
  <c r="U792" i="2" s="1"/>
  <c r="D793" i="2"/>
  <c r="U793" i="2" s="1"/>
  <c r="D794" i="2"/>
  <c r="U794" i="2" s="1"/>
  <c r="D795" i="2"/>
  <c r="U795" i="2" s="1"/>
  <c r="D796" i="2"/>
  <c r="U796" i="2" s="1"/>
  <c r="D797" i="2"/>
  <c r="U797" i="2" s="1"/>
  <c r="D798" i="2"/>
  <c r="U798" i="2" s="1"/>
  <c r="D799" i="2"/>
  <c r="U799" i="2" s="1"/>
  <c r="D800" i="2"/>
  <c r="U800" i="2" s="1"/>
  <c r="D801" i="2"/>
  <c r="U801" i="2" s="1"/>
  <c r="D802" i="2"/>
  <c r="U802" i="2" s="1"/>
  <c r="D803" i="2"/>
  <c r="U803" i="2" s="1"/>
  <c r="D804" i="2"/>
  <c r="U804" i="2" s="1"/>
  <c r="D805" i="2"/>
  <c r="U805" i="2" s="1"/>
  <c r="D806" i="2"/>
  <c r="U806" i="2" s="1"/>
  <c r="D807" i="2"/>
  <c r="U807" i="2" s="1"/>
  <c r="D808" i="2"/>
  <c r="U808" i="2" s="1"/>
  <c r="D809" i="2"/>
  <c r="U809" i="2" s="1"/>
  <c r="D810" i="2"/>
  <c r="U810" i="2" s="1"/>
  <c r="D811" i="2"/>
  <c r="U811" i="2" s="1"/>
  <c r="D812" i="2"/>
  <c r="U812" i="2" s="1"/>
  <c r="D813" i="2"/>
  <c r="U813" i="2" s="1"/>
  <c r="D814" i="2"/>
  <c r="U814" i="2" s="1"/>
  <c r="D815" i="2"/>
  <c r="U815" i="2" s="1"/>
  <c r="D816" i="2"/>
  <c r="U816" i="2" s="1"/>
  <c r="D817" i="2"/>
  <c r="U817" i="2" s="1"/>
  <c r="D818" i="2"/>
  <c r="U818" i="2" s="1"/>
  <c r="D819" i="2"/>
  <c r="U819" i="2" s="1"/>
  <c r="D820" i="2"/>
  <c r="U820" i="2" s="1"/>
  <c r="D821" i="2"/>
  <c r="U821" i="2" s="1"/>
  <c r="D822" i="2"/>
  <c r="U822" i="2" s="1"/>
  <c r="D823" i="2"/>
  <c r="U823" i="2" s="1"/>
  <c r="D824" i="2"/>
  <c r="U824" i="2" s="1"/>
  <c r="D825" i="2"/>
  <c r="U825" i="2" s="1"/>
  <c r="D826" i="2"/>
  <c r="U826" i="2" s="1"/>
  <c r="D827" i="2"/>
  <c r="U827" i="2" s="1"/>
  <c r="D828" i="2"/>
  <c r="U828" i="2" s="1"/>
  <c r="D829" i="2"/>
  <c r="U829" i="2" s="1"/>
  <c r="D830" i="2"/>
  <c r="U830" i="2" s="1"/>
  <c r="D831" i="2"/>
  <c r="U831" i="2" s="1"/>
  <c r="D832" i="2"/>
  <c r="U832" i="2" s="1"/>
  <c r="D833" i="2"/>
  <c r="U833" i="2" s="1"/>
  <c r="D834" i="2"/>
  <c r="U834" i="2" s="1"/>
  <c r="D835" i="2"/>
  <c r="U835" i="2" s="1"/>
  <c r="D836" i="2"/>
  <c r="U836" i="2" s="1"/>
  <c r="D837" i="2"/>
  <c r="U837" i="2" s="1"/>
  <c r="D838" i="2"/>
  <c r="U838" i="2" s="1"/>
  <c r="D839" i="2"/>
  <c r="U839" i="2" s="1"/>
  <c r="D840" i="2"/>
  <c r="U840" i="2" s="1"/>
  <c r="D841" i="2"/>
  <c r="U841" i="2" s="1"/>
  <c r="D842" i="2"/>
  <c r="U842" i="2" s="1"/>
  <c r="D843" i="2"/>
  <c r="U843" i="2" s="1"/>
  <c r="D844" i="2"/>
  <c r="U844" i="2" s="1"/>
  <c r="D845" i="2"/>
  <c r="U845" i="2" s="1"/>
  <c r="D846" i="2"/>
  <c r="U846" i="2" s="1"/>
  <c r="D847" i="2"/>
  <c r="U847" i="2" s="1"/>
  <c r="D848" i="2"/>
  <c r="U848" i="2" s="1"/>
  <c r="D849" i="2"/>
  <c r="U849" i="2" s="1"/>
  <c r="D850" i="2"/>
  <c r="U850" i="2" s="1"/>
  <c r="D851" i="2"/>
  <c r="U851" i="2" s="1"/>
  <c r="D852" i="2"/>
  <c r="U852" i="2" s="1"/>
  <c r="D853" i="2"/>
  <c r="U853" i="2" s="1"/>
  <c r="D854" i="2"/>
  <c r="U854" i="2" s="1"/>
  <c r="D855" i="2"/>
  <c r="U855" i="2" s="1"/>
  <c r="D856" i="2"/>
  <c r="U856" i="2" s="1"/>
  <c r="D857" i="2"/>
  <c r="U857" i="2" s="1"/>
  <c r="D858" i="2"/>
  <c r="U858" i="2" s="1"/>
  <c r="D859" i="2"/>
  <c r="U859" i="2" s="1"/>
  <c r="D860" i="2"/>
  <c r="U860" i="2" s="1"/>
  <c r="D861" i="2"/>
  <c r="U861" i="2" s="1"/>
  <c r="D862" i="2"/>
  <c r="U862" i="2" s="1"/>
  <c r="D863" i="2"/>
  <c r="U863" i="2" s="1"/>
  <c r="D864" i="2"/>
  <c r="U864" i="2" s="1"/>
  <c r="D865" i="2"/>
  <c r="U865" i="2" s="1"/>
  <c r="D866" i="2"/>
  <c r="U866" i="2" s="1"/>
  <c r="D867" i="2"/>
  <c r="U867" i="2" s="1"/>
  <c r="D868" i="2"/>
  <c r="U868" i="2" s="1"/>
  <c r="D869" i="2"/>
  <c r="U869" i="2" s="1"/>
  <c r="D870" i="2"/>
  <c r="U870" i="2" s="1"/>
  <c r="D871" i="2"/>
  <c r="U871" i="2" s="1"/>
  <c r="D872" i="2"/>
  <c r="U872" i="2" s="1"/>
  <c r="D873" i="2"/>
  <c r="U873" i="2" s="1"/>
  <c r="D877" i="2"/>
  <c r="U877" i="2" s="1"/>
  <c r="D878" i="2"/>
  <c r="U878" i="2" s="1"/>
  <c r="D879" i="2"/>
  <c r="U879" i="2" s="1"/>
  <c r="D880" i="2"/>
  <c r="U880" i="2" s="1"/>
  <c r="D881" i="2"/>
  <c r="U881" i="2" s="1"/>
  <c r="D882" i="2"/>
  <c r="U882" i="2" s="1"/>
  <c r="D883" i="2"/>
  <c r="U883" i="2" s="1"/>
  <c r="D884" i="2"/>
  <c r="U884" i="2" s="1"/>
  <c r="D885" i="2"/>
  <c r="U885" i="2" s="1"/>
  <c r="D886" i="2"/>
  <c r="U886" i="2" s="1"/>
  <c r="D887" i="2"/>
  <c r="U887" i="2" s="1"/>
  <c r="D888" i="2"/>
  <c r="U888" i="2" s="1"/>
  <c r="D889" i="2"/>
  <c r="U889" i="2" s="1"/>
  <c r="D890" i="2"/>
  <c r="U890" i="2" s="1"/>
  <c r="D891" i="2"/>
  <c r="U891" i="2" s="1"/>
  <c r="D892" i="2"/>
  <c r="U892" i="2" s="1"/>
  <c r="D893" i="2"/>
  <c r="U893" i="2" s="1"/>
  <c r="D894" i="2"/>
  <c r="U894" i="2" s="1"/>
  <c r="D895" i="2"/>
  <c r="U895" i="2" s="1"/>
  <c r="D896" i="2"/>
  <c r="U896" i="2" s="1"/>
  <c r="D897" i="2"/>
  <c r="U897" i="2" s="1"/>
  <c r="D898" i="2"/>
  <c r="U898" i="2" s="1"/>
  <c r="D899" i="2"/>
  <c r="U899" i="2" s="1"/>
  <c r="D900" i="2"/>
  <c r="U900" i="2" s="1"/>
  <c r="D901" i="2"/>
  <c r="U901" i="2" s="1"/>
  <c r="D902" i="2"/>
  <c r="U902" i="2" s="1"/>
  <c r="D903" i="2"/>
  <c r="U903" i="2" s="1"/>
  <c r="D904" i="2"/>
  <c r="U904" i="2" s="1"/>
  <c r="D905" i="2"/>
  <c r="U905" i="2" s="1"/>
  <c r="D906" i="2"/>
  <c r="U906" i="2" s="1"/>
  <c r="D907" i="2"/>
  <c r="U907" i="2" s="1"/>
  <c r="D908" i="2"/>
  <c r="U908" i="2" s="1"/>
  <c r="D909" i="2"/>
  <c r="U909" i="2" s="1"/>
  <c r="D910" i="2"/>
  <c r="U910" i="2" s="1"/>
  <c r="D911" i="2"/>
  <c r="U911" i="2" s="1"/>
  <c r="D912" i="2"/>
  <c r="U912" i="2" s="1"/>
  <c r="D913" i="2"/>
  <c r="U913" i="2" s="1"/>
  <c r="D914" i="2"/>
  <c r="U914" i="2" s="1"/>
  <c r="D915" i="2"/>
  <c r="U915" i="2" s="1"/>
  <c r="D916" i="2"/>
  <c r="U916" i="2" s="1"/>
  <c r="D917" i="2"/>
  <c r="U917" i="2" s="1"/>
  <c r="D918" i="2"/>
  <c r="U918" i="2" s="1"/>
  <c r="D919" i="2"/>
  <c r="U919" i="2" s="1"/>
  <c r="D920" i="2"/>
  <c r="U920" i="2" s="1"/>
  <c r="D921" i="2"/>
  <c r="U921" i="2" s="1"/>
  <c r="D922" i="2"/>
  <c r="U922" i="2" s="1"/>
  <c r="D923" i="2"/>
  <c r="U923" i="2" s="1"/>
  <c r="D924" i="2"/>
  <c r="U924" i="2" s="1"/>
  <c r="D925" i="2"/>
  <c r="U925" i="2" s="1"/>
  <c r="D926" i="2"/>
  <c r="U926" i="2" s="1"/>
  <c r="D927" i="2"/>
  <c r="U927" i="2" s="1"/>
  <c r="D928" i="2"/>
  <c r="U928" i="2" s="1"/>
  <c r="D929" i="2"/>
  <c r="U929" i="2" s="1"/>
  <c r="D930" i="2"/>
  <c r="U930" i="2" s="1"/>
  <c r="D931" i="2"/>
  <c r="U931" i="2" s="1"/>
  <c r="D932" i="2"/>
  <c r="U932" i="2" s="1"/>
  <c r="D933" i="2"/>
  <c r="U933" i="2" s="1"/>
  <c r="D934" i="2"/>
  <c r="U934" i="2" s="1"/>
  <c r="D935" i="2"/>
  <c r="U935" i="2" s="1"/>
  <c r="D936" i="2"/>
  <c r="U936" i="2" s="1"/>
  <c r="D937" i="2"/>
  <c r="U937" i="2" s="1"/>
  <c r="D938" i="2"/>
  <c r="U938" i="2" s="1"/>
  <c r="D939" i="2"/>
  <c r="U939" i="2" s="1"/>
  <c r="D940" i="2"/>
  <c r="U940" i="2" s="1"/>
  <c r="D941" i="2"/>
  <c r="U941" i="2" s="1"/>
  <c r="D942" i="2"/>
  <c r="U942" i="2" s="1"/>
  <c r="D943" i="2"/>
  <c r="U943" i="2" s="1"/>
  <c r="D944" i="2"/>
  <c r="U944" i="2" s="1"/>
  <c r="D945" i="2"/>
  <c r="U945" i="2" s="1"/>
  <c r="D946" i="2"/>
  <c r="U946" i="2" s="1"/>
  <c r="D947" i="2"/>
  <c r="U947" i="2" s="1"/>
  <c r="D948" i="2"/>
  <c r="U948" i="2" s="1"/>
  <c r="D949" i="2"/>
  <c r="U949" i="2" s="1"/>
  <c r="D950" i="2"/>
  <c r="U950" i="2" s="1"/>
  <c r="D951" i="2"/>
  <c r="U951" i="2" s="1"/>
  <c r="D952" i="2"/>
  <c r="U952" i="2" s="1"/>
  <c r="D953" i="2"/>
  <c r="U953" i="2" s="1"/>
  <c r="D954" i="2"/>
  <c r="U954" i="2" s="1"/>
  <c r="D955" i="2"/>
  <c r="U955" i="2" s="1"/>
  <c r="D956" i="2"/>
  <c r="U956" i="2" s="1"/>
  <c r="D957" i="2"/>
  <c r="U957" i="2" s="1"/>
  <c r="D958" i="2"/>
  <c r="U958" i="2" s="1"/>
  <c r="D959" i="2"/>
  <c r="U959" i="2" s="1"/>
  <c r="D960" i="2"/>
  <c r="U960" i="2" s="1"/>
  <c r="D961" i="2"/>
  <c r="U961" i="2" s="1"/>
  <c r="D962" i="2"/>
  <c r="U962" i="2" s="1"/>
  <c r="D963" i="2"/>
  <c r="U963" i="2" s="1"/>
  <c r="D964" i="2"/>
  <c r="U964" i="2" s="1"/>
  <c r="D965" i="2"/>
  <c r="U965" i="2" s="1"/>
  <c r="D966" i="2"/>
  <c r="U966" i="2" s="1"/>
  <c r="D967" i="2"/>
  <c r="U967" i="2" s="1"/>
  <c r="D968" i="2"/>
  <c r="U968" i="2" s="1"/>
  <c r="D969" i="2"/>
  <c r="U969" i="2" s="1"/>
  <c r="D971" i="2"/>
  <c r="U971" i="2" s="1"/>
  <c r="D972" i="2"/>
  <c r="U972" i="2" s="1"/>
  <c r="D973" i="2"/>
  <c r="U973" i="2" s="1"/>
  <c r="D974" i="2"/>
  <c r="U974" i="2" s="1"/>
  <c r="D975" i="2"/>
  <c r="U975" i="2" s="1"/>
  <c r="D976" i="2"/>
  <c r="U976" i="2" s="1"/>
  <c r="D977" i="2"/>
  <c r="U977" i="2" s="1"/>
  <c r="D978" i="2"/>
  <c r="U978" i="2" s="1"/>
  <c r="D979" i="2"/>
  <c r="U979" i="2" s="1"/>
  <c r="D980" i="2"/>
  <c r="U980" i="2" s="1"/>
  <c r="D981" i="2"/>
  <c r="U981" i="2" s="1"/>
  <c r="D982" i="2"/>
  <c r="U982" i="2" s="1"/>
  <c r="D983" i="2"/>
  <c r="U983" i="2" s="1"/>
  <c r="D984" i="2"/>
  <c r="U984" i="2" s="1"/>
  <c r="D985" i="2"/>
  <c r="U985" i="2" s="1"/>
  <c r="D986" i="2"/>
  <c r="U986" i="2" s="1"/>
  <c r="D987" i="2"/>
  <c r="U987" i="2" s="1"/>
  <c r="D988" i="2"/>
  <c r="U988" i="2" s="1"/>
  <c r="D990" i="2"/>
  <c r="U990" i="2" s="1"/>
  <c r="D991" i="2"/>
  <c r="U991" i="2" s="1"/>
  <c r="D992" i="2"/>
  <c r="U992" i="2" s="1"/>
  <c r="D993" i="2"/>
  <c r="U993" i="2" s="1"/>
  <c r="D994" i="2"/>
  <c r="U994" i="2" s="1"/>
  <c r="D995" i="2"/>
  <c r="U995" i="2" s="1"/>
  <c r="D996" i="2"/>
  <c r="U996" i="2" s="1"/>
  <c r="D997" i="2"/>
  <c r="U997" i="2" s="1"/>
  <c r="D998" i="2"/>
  <c r="U998" i="2" s="1"/>
  <c r="D999" i="2"/>
  <c r="U999" i="2" s="1"/>
  <c r="D1000" i="2"/>
  <c r="U1000" i="2" s="1"/>
  <c r="D1001" i="2"/>
  <c r="U1001" i="2" s="1"/>
  <c r="D1002" i="2"/>
  <c r="U1002" i="2" s="1"/>
  <c r="D1003" i="2"/>
  <c r="U1003" i="2" s="1"/>
  <c r="D1004" i="2"/>
  <c r="U1004" i="2" s="1"/>
  <c r="D1005" i="2"/>
  <c r="U1005" i="2" s="1"/>
  <c r="D1006" i="2"/>
  <c r="U1006" i="2" s="1"/>
  <c r="D1007" i="2"/>
  <c r="U1007" i="2" s="1"/>
  <c r="D1008" i="2"/>
  <c r="U1008" i="2" s="1"/>
  <c r="D1009" i="2"/>
  <c r="U1009" i="2" s="1"/>
  <c r="D1010" i="2"/>
  <c r="U1010" i="2" s="1"/>
  <c r="D1011" i="2"/>
  <c r="U1011" i="2" s="1"/>
  <c r="D1012" i="2"/>
  <c r="U1012" i="2" s="1"/>
  <c r="D1013" i="2"/>
  <c r="U1013" i="2" s="1"/>
  <c r="D1014" i="2"/>
  <c r="U1014" i="2" s="1"/>
  <c r="D1015" i="2"/>
  <c r="U1015" i="2" s="1"/>
  <c r="D1016" i="2"/>
  <c r="U1016" i="2" s="1"/>
  <c r="D1017" i="2"/>
  <c r="U1017" i="2" s="1"/>
  <c r="D1018" i="2"/>
  <c r="U1018" i="2" s="1"/>
  <c r="D1019" i="2"/>
  <c r="U1019" i="2" s="1"/>
  <c r="D1020" i="2"/>
  <c r="U1020" i="2" s="1"/>
  <c r="D1021" i="2"/>
  <c r="U1021" i="2" s="1"/>
  <c r="D1022" i="2"/>
  <c r="U1022" i="2" s="1"/>
  <c r="D1023" i="2"/>
  <c r="U1023" i="2" s="1"/>
  <c r="D1024" i="2"/>
  <c r="U1024" i="2" s="1"/>
  <c r="D1025" i="2"/>
  <c r="U1025" i="2" s="1"/>
  <c r="D1026" i="2"/>
  <c r="U1026" i="2" s="1"/>
  <c r="D1027" i="2"/>
  <c r="U1027" i="2" s="1"/>
  <c r="D1028" i="2"/>
  <c r="U1028" i="2" s="1"/>
  <c r="D1029" i="2"/>
  <c r="U1029" i="2" s="1"/>
  <c r="D1030" i="2"/>
  <c r="U1030" i="2" s="1"/>
  <c r="D1031" i="2"/>
  <c r="U1031" i="2" s="1"/>
  <c r="D1032" i="2"/>
  <c r="U1032" i="2" s="1"/>
  <c r="D1033" i="2"/>
  <c r="U1033" i="2" s="1"/>
  <c r="D1034" i="2"/>
  <c r="U1034" i="2" s="1"/>
  <c r="D1035" i="2"/>
  <c r="U1035" i="2" s="1"/>
  <c r="D1036" i="2"/>
  <c r="U1036" i="2" s="1"/>
  <c r="D1037" i="2"/>
  <c r="U1037" i="2" s="1"/>
  <c r="D1038" i="2"/>
  <c r="U1038" i="2" s="1"/>
  <c r="D1039" i="2"/>
  <c r="U1039" i="2" s="1"/>
  <c r="D1040" i="2"/>
  <c r="U1040" i="2" s="1"/>
  <c r="D1041" i="2"/>
  <c r="U1041" i="2" s="1"/>
  <c r="D1042" i="2"/>
  <c r="U1042" i="2" s="1"/>
  <c r="D1043" i="2"/>
  <c r="U1043" i="2" s="1"/>
  <c r="D1044" i="2"/>
  <c r="U1044" i="2" s="1"/>
  <c r="D1045" i="2"/>
  <c r="U1045" i="2" s="1"/>
  <c r="D1046" i="2"/>
  <c r="U1046" i="2" s="1"/>
  <c r="D1047" i="2"/>
  <c r="U1047" i="2" s="1"/>
  <c r="D1048" i="2"/>
  <c r="U1048" i="2" s="1"/>
  <c r="D1049" i="2"/>
  <c r="U1049" i="2" s="1"/>
  <c r="D1050" i="2"/>
  <c r="U1050" i="2" s="1"/>
  <c r="D1051" i="2"/>
  <c r="U1051" i="2" s="1"/>
  <c r="D1052" i="2"/>
  <c r="U1052" i="2" s="1"/>
  <c r="D1053" i="2"/>
  <c r="U1053" i="2" s="1"/>
  <c r="D1054" i="2"/>
  <c r="U1054" i="2" s="1"/>
  <c r="D1055" i="2"/>
  <c r="U1055" i="2" s="1"/>
  <c r="D1056" i="2"/>
  <c r="U1056" i="2" s="1"/>
  <c r="D1057" i="2"/>
  <c r="U1057" i="2" s="1"/>
  <c r="D1058" i="2"/>
  <c r="U1058" i="2" s="1"/>
  <c r="D1059" i="2"/>
  <c r="U1059" i="2" s="1"/>
  <c r="D1060" i="2"/>
  <c r="U1060" i="2" s="1"/>
  <c r="D1061" i="2"/>
  <c r="U1061" i="2" s="1"/>
  <c r="D1062" i="2"/>
  <c r="U1062" i="2" s="1"/>
  <c r="D1063" i="2"/>
  <c r="U1063" i="2" s="1"/>
  <c r="D1064" i="2"/>
  <c r="U1064" i="2" s="1"/>
  <c r="D1065" i="2"/>
  <c r="U1065" i="2" s="1"/>
  <c r="D1066" i="2"/>
  <c r="U1066" i="2" s="1"/>
  <c r="D1067" i="2"/>
  <c r="U1067" i="2" s="1"/>
  <c r="D1068" i="2"/>
  <c r="U1068" i="2" s="1"/>
  <c r="D1069" i="2"/>
  <c r="U1069" i="2" s="1"/>
  <c r="D1070" i="2"/>
  <c r="U1070" i="2" s="1"/>
  <c r="D1071" i="2"/>
  <c r="U1071" i="2" s="1"/>
  <c r="D1072" i="2"/>
  <c r="U1072" i="2" s="1"/>
  <c r="D1073" i="2"/>
  <c r="U1073" i="2" s="1"/>
  <c r="D1074" i="2"/>
  <c r="U1074" i="2" s="1"/>
  <c r="D1075" i="2"/>
  <c r="U1075" i="2" s="1"/>
  <c r="D1076" i="2"/>
  <c r="U1076" i="2" s="1"/>
  <c r="D1077" i="2"/>
  <c r="U1077" i="2" s="1"/>
  <c r="D1078" i="2"/>
  <c r="U1078" i="2" s="1"/>
  <c r="D1079" i="2"/>
  <c r="U1079" i="2" s="1"/>
  <c r="D1080" i="2"/>
  <c r="U1080" i="2" s="1"/>
  <c r="D1081" i="2"/>
  <c r="U1081" i="2" s="1"/>
  <c r="D1082" i="2"/>
  <c r="U1082" i="2" s="1"/>
  <c r="D1083" i="2"/>
  <c r="U1083" i="2" s="1"/>
  <c r="D1084" i="2"/>
  <c r="U1084" i="2" s="1"/>
  <c r="D1085" i="2"/>
  <c r="U1085" i="2" s="1"/>
  <c r="D1086" i="2"/>
  <c r="U1086" i="2" s="1"/>
  <c r="D1087" i="2"/>
  <c r="U1087" i="2" s="1"/>
  <c r="D1088" i="2"/>
  <c r="U1088" i="2" s="1"/>
  <c r="D1089" i="2"/>
  <c r="U1089" i="2" s="1"/>
  <c r="D1090" i="2"/>
  <c r="U1090" i="2" s="1"/>
  <c r="D1091" i="2"/>
  <c r="U1091" i="2" s="1"/>
  <c r="D1092" i="2"/>
  <c r="U1092" i="2" s="1"/>
  <c r="D1093" i="2"/>
  <c r="U1093" i="2" s="1"/>
  <c r="D1094" i="2"/>
  <c r="U1094" i="2" s="1"/>
  <c r="D1095" i="2"/>
  <c r="U1095" i="2" s="1"/>
  <c r="D1096" i="2"/>
  <c r="U1096" i="2" s="1"/>
  <c r="D1097" i="2"/>
  <c r="U1097" i="2" s="1"/>
  <c r="D1098" i="2"/>
  <c r="U1098" i="2" s="1"/>
  <c r="D1099" i="2"/>
  <c r="U1099" i="2" s="1"/>
  <c r="D1100" i="2"/>
  <c r="U1100" i="2" s="1"/>
  <c r="D1101" i="2"/>
  <c r="U1101" i="2" s="1"/>
  <c r="D1102" i="2"/>
  <c r="U1102" i="2" s="1"/>
  <c r="D1103" i="2"/>
  <c r="U1103" i="2" s="1"/>
  <c r="D1104" i="2"/>
  <c r="U1104" i="2" s="1"/>
  <c r="D1105" i="2"/>
  <c r="U1105" i="2" s="1"/>
  <c r="D1106" i="2"/>
  <c r="U1106" i="2" s="1"/>
  <c r="D1107" i="2"/>
  <c r="U1107" i="2" s="1"/>
  <c r="D1108" i="2"/>
  <c r="U1108" i="2" s="1"/>
  <c r="D1109" i="2"/>
  <c r="U1109" i="2" s="1"/>
  <c r="D1110" i="2"/>
  <c r="U1110" i="2" s="1"/>
  <c r="D1111" i="2"/>
  <c r="U1111" i="2" s="1"/>
  <c r="D1112" i="2"/>
  <c r="U1112" i="2" s="1"/>
  <c r="D1113" i="2"/>
  <c r="U1113" i="2" s="1"/>
  <c r="D1114" i="2"/>
  <c r="U1114" i="2" s="1"/>
  <c r="D1115" i="2"/>
  <c r="U1115" i="2" s="1"/>
  <c r="D1116" i="2"/>
  <c r="U1116" i="2" s="1"/>
  <c r="D1117" i="2"/>
  <c r="U1117" i="2" s="1"/>
  <c r="D1118" i="2"/>
  <c r="U1118" i="2" s="1"/>
  <c r="D1119" i="2"/>
  <c r="U1119" i="2" s="1"/>
  <c r="D1120" i="2"/>
  <c r="U1120" i="2" s="1"/>
  <c r="D1121" i="2"/>
  <c r="U1121" i="2" s="1"/>
  <c r="D1122" i="2"/>
  <c r="U1122" i="2" s="1"/>
  <c r="D1123" i="2"/>
  <c r="U1123" i="2" s="1"/>
  <c r="D1124" i="2"/>
  <c r="U1124" i="2" s="1"/>
  <c r="D1125" i="2"/>
  <c r="U1125" i="2" s="1"/>
  <c r="D1126" i="2"/>
  <c r="U1126" i="2" s="1"/>
  <c r="D1127" i="2"/>
  <c r="U1127" i="2" s="1"/>
  <c r="D1128" i="2"/>
  <c r="U1128" i="2" s="1"/>
  <c r="D1129" i="2"/>
  <c r="U1129" i="2" s="1"/>
  <c r="D1130" i="2"/>
  <c r="U1130" i="2" s="1"/>
  <c r="D1131" i="2"/>
  <c r="U1131" i="2" s="1"/>
  <c r="D1132" i="2"/>
  <c r="U1132" i="2" s="1"/>
  <c r="D1133" i="2"/>
  <c r="U1133" i="2" s="1"/>
  <c r="D1134" i="2"/>
  <c r="U1134" i="2" s="1"/>
  <c r="D1135" i="2"/>
  <c r="U1135" i="2" s="1"/>
  <c r="D1136" i="2"/>
  <c r="U1136" i="2" s="1"/>
  <c r="D1137" i="2"/>
  <c r="U1137" i="2" s="1"/>
  <c r="D1138" i="2"/>
  <c r="U1138" i="2" s="1"/>
  <c r="D1139" i="2"/>
  <c r="U1139" i="2" s="1"/>
  <c r="D1140" i="2"/>
  <c r="U1140" i="2" s="1"/>
  <c r="D1141" i="2"/>
  <c r="U1141" i="2" s="1"/>
  <c r="D1142" i="2"/>
  <c r="U1142" i="2" s="1"/>
  <c r="D1143" i="2"/>
  <c r="U1143" i="2" s="1"/>
  <c r="D1144" i="2"/>
  <c r="U1144" i="2" s="1"/>
  <c r="D1145" i="2"/>
  <c r="U1145" i="2" s="1"/>
  <c r="D1146" i="2"/>
  <c r="U1146" i="2" s="1"/>
  <c r="D1147" i="2"/>
  <c r="U1147" i="2" s="1"/>
  <c r="D1148" i="2"/>
  <c r="U1148" i="2" s="1"/>
  <c r="D1149" i="2"/>
  <c r="U1149" i="2" s="1"/>
  <c r="D1150" i="2"/>
  <c r="U1150" i="2" s="1"/>
  <c r="D1151" i="2"/>
  <c r="U1151" i="2" s="1"/>
  <c r="D1152" i="2"/>
  <c r="U1152" i="2" s="1"/>
  <c r="D1153" i="2"/>
  <c r="U1153" i="2" s="1"/>
  <c r="D1154" i="2"/>
  <c r="U1154" i="2" s="1"/>
  <c r="D1155" i="2"/>
  <c r="U1155" i="2" s="1"/>
  <c r="D1156" i="2"/>
  <c r="U1156" i="2" s="1"/>
  <c r="D1157" i="2"/>
  <c r="U1157" i="2" s="1"/>
  <c r="D1158" i="2"/>
  <c r="U1158" i="2" s="1"/>
  <c r="D1159" i="2"/>
  <c r="U1159" i="2" s="1"/>
  <c r="D1160" i="2"/>
  <c r="U1160" i="2" s="1"/>
  <c r="D1161" i="2"/>
  <c r="U1161" i="2" s="1"/>
  <c r="D1162" i="2"/>
  <c r="U1162" i="2" s="1"/>
  <c r="D1163" i="2"/>
  <c r="U1163" i="2" s="1"/>
  <c r="D1164" i="2"/>
  <c r="U1164" i="2" s="1"/>
  <c r="D1165" i="2"/>
  <c r="U1165" i="2" s="1"/>
  <c r="D1166" i="2"/>
  <c r="U1166" i="2" s="1"/>
  <c r="D1167" i="2"/>
  <c r="U1167" i="2" s="1"/>
  <c r="D1168" i="2"/>
  <c r="U1168" i="2" s="1"/>
  <c r="D1169" i="2"/>
  <c r="U1169" i="2" s="1"/>
  <c r="D1170" i="2"/>
  <c r="U1170" i="2" s="1"/>
  <c r="D1171" i="2"/>
  <c r="U1171" i="2" s="1"/>
  <c r="D1172" i="2"/>
  <c r="U1172" i="2" s="1"/>
  <c r="D1173" i="2"/>
  <c r="U1173" i="2" s="1"/>
  <c r="D1174" i="2"/>
  <c r="U1174" i="2" s="1"/>
  <c r="D1175" i="2"/>
  <c r="U1175" i="2" s="1"/>
  <c r="D1176" i="2"/>
  <c r="U1176" i="2" s="1"/>
  <c r="D1177" i="2"/>
  <c r="U1177" i="2" s="1"/>
  <c r="D1178" i="2"/>
  <c r="U1178" i="2" s="1"/>
  <c r="D1179" i="2"/>
  <c r="U1179" i="2" s="1"/>
  <c r="D1180" i="2"/>
  <c r="U1180" i="2" s="1"/>
  <c r="D1181" i="2"/>
  <c r="U1181" i="2" s="1"/>
  <c r="D1182" i="2"/>
  <c r="U1182" i="2" s="1"/>
  <c r="D1183" i="2"/>
  <c r="U1183" i="2" s="1"/>
  <c r="D1184" i="2"/>
  <c r="U1184" i="2" s="1"/>
  <c r="D1185" i="2"/>
  <c r="U1185" i="2" s="1"/>
  <c r="D1186" i="2"/>
  <c r="U1186" i="2" s="1"/>
  <c r="D1187" i="2"/>
  <c r="U1187" i="2" s="1"/>
  <c r="D1188" i="2"/>
  <c r="U1188" i="2" s="1"/>
  <c r="D1189" i="2"/>
  <c r="U1189" i="2" s="1"/>
  <c r="D1190" i="2"/>
  <c r="U1190" i="2" s="1"/>
  <c r="D1191" i="2"/>
  <c r="U1191" i="2" s="1"/>
  <c r="D1192" i="2"/>
  <c r="U1192" i="2" s="1"/>
  <c r="D1193" i="2"/>
  <c r="U1193" i="2" s="1"/>
  <c r="D1194" i="2"/>
  <c r="U1194" i="2" s="1"/>
  <c r="D1195" i="2"/>
  <c r="U1195" i="2" s="1"/>
  <c r="D1196" i="2"/>
  <c r="U1196" i="2" s="1"/>
  <c r="D1197" i="2"/>
  <c r="U1197" i="2" s="1"/>
  <c r="D1198" i="2"/>
  <c r="U1198" i="2" s="1"/>
  <c r="D1199" i="2"/>
  <c r="U1199" i="2" s="1"/>
  <c r="D1200" i="2"/>
  <c r="U1200" i="2" s="1"/>
  <c r="D1201" i="2"/>
  <c r="U1201" i="2" s="1"/>
  <c r="D1202" i="2"/>
  <c r="U1202" i="2" s="1"/>
  <c r="D1203" i="2"/>
  <c r="U1203" i="2" s="1"/>
  <c r="D1204" i="2"/>
  <c r="U1204" i="2" s="1"/>
  <c r="D1205" i="2"/>
  <c r="U1205" i="2" s="1"/>
  <c r="D1206" i="2"/>
  <c r="U1206" i="2" s="1"/>
  <c r="D1207" i="2"/>
  <c r="U1207" i="2" s="1"/>
  <c r="D1208" i="2"/>
  <c r="U1208" i="2" s="1"/>
  <c r="D1209" i="2"/>
  <c r="U1209" i="2" s="1"/>
  <c r="D1210" i="2"/>
  <c r="U1210" i="2" s="1"/>
  <c r="D1211" i="2"/>
  <c r="U1211" i="2" s="1"/>
  <c r="D1212" i="2"/>
  <c r="U1212" i="2" s="1"/>
  <c r="D1213" i="2"/>
  <c r="U1213" i="2" s="1"/>
  <c r="D1214" i="2"/>
  <c r="U1214" i="2" s="1"/>
  <c r="D1215" i="2"/>
  <c r="U1215" i="2" s="1"/>
  <c r="D1216" i="2"/>
  <c r="U1216" i="2" s="1"/>
  <c r="D1217" i="2"/>
  <c r="U1217" i="2" s="1"/>
  <c r="D1218" i="2"/>
  <c r="U1218" i="2" s="1"/>
  <c r="D1219" i="2"/>
  <c r="U1219" i="2" s="1"/>
  <c r="D1220" i="2"/>
  <c r="U1220" i="2" s="1"/>
  <c r="D1221" i="2"/>
  <c r="U1221" i="2" s="1"/>
  <c r="D1222" i="2"/>
  <c r="U1222" i="2" s="1"/>
  <c r="D1223" i="2"/>
  <c r="U1223" i="2" s="1"/>
  <c r="D1224" i="2"/>
  <c r="U1224" i="2" s="1"/>
  <c r="D1225" i="2"/>
  <c r="U1225" i="2" s="1"/>
  <c r="D1226" i="2"/>
  <c r="U1226" i="2" s="1"/>
  <c r="D1227" i="2"/>
  <c r="U1227" i="2" s="1"/>
  <c r="D1228" i="2"/>
  <c r="U1228" i="2" s="1"/>
  <c r="D1229" i="2"/>
  <c r="U1229" i="2" s="1"/>
  <c r="D1230" i="2"/>
  <c r="U1230" i="2" s="1"/>
  <c r="D1231" i="2"/>
  <c r="U1231" i="2" s="1"/>
  <c r="D1232" i="2"/>
  <c r="U1232" i="2" s="1"/>
  <c r="D1233" i="2"/>
  <c r="U1233" i="2" s="1"/>
  <c r="D1234" i="2"/>
  <c r="U1234" i="2" s="1"/>
  <c r="D1235" i="2"/>
  <c r="U1235" i="2" s="1"/>
  <c r="D1236" i="2"/>
  <c r="U1236" i="2" s="1"/>
  <c r="D1237" i="2"/>
  <c r="U1237" i="2" s="1"/>
  <c r="D1238" i="2"/>
  <c r="U1238" i="2" s="1"/>
  <c r="D1239" i="2"/>
  <c r="U1239" i="2" s="1"/>
  <c r="D1240" i="2"/>
  <c r="U1240" i="2" s="1"/>
  <c r="D1241" i="2"/>
  <c r="U1241" i="2" s="1"/>
  <c r="D1242" i="2"/>
  <c r="U1242" i="2" s="1"/>
  <c r="D1243" i="2"/>
  <c r="U1243" i="2" s="1"/>
  <c r="D1244" i="2"/>
  <c r="U1244" i="2" s="1"/>
  <c r="D1245" i="2"/>
  <c r="U1245" i="2" s="1"/>
  <c r="D1246" i="2"/>
  <c r="U1246" i="2" s="1"/>
  <c r="D1247" i="2"/>
  <c r="U1247" i="2" s="1"/>
  <c r="D1248" i="2"/>
  <c r="U1248" i="2" s="1"/>
  <c r="D1249" i="2"/>
  <c r="U1249" i="2" s="1"/>
  <c r="D1250" i="2"/>
  <c r="U1250" i="2" s="1"/>
  <c r="D1251" i="2"/>
  <c r="U1251" i="2" s="1"/>
  <c r="D1252" i="2"/>
  <c r="U1252" i="2" s="1"/>
  <c r="D1253" i="2"/>
  <c r="U1253" i="2" s="1"/>
  <c r="D1254" i="2"/>
  <c r="U1254" i="2" s="1"/>
  <c r="D1255" i="2"/>
  <c r="U1255" i="2" s="1"/>
  <c r="D1256" i="2"/>
  <c r="U1256" i="2" s="1"/>
  <c r="D1257" i="2"/>
  <c r="U1257" i="2" s="1"/>
  <c r="D1258" i="2"/>
  <c r="U1258" i="2" s="1"/>
  <c r="D1259" i="2"/>
  <c r="U1259" i="2" s="1"/>
  <c r="D1260" i="2"/>
  <c r="U1260" i="2" s="1"/>
  <c r="D1261" i="2"/>
  <c r="U1261" i="2" s="1"/>
  <c r="D1262" i="2"/>
  <c r="U1262" i="2" s="1"/>
  <c r="D1263" i="2"/>
  <c r="U1263" i="2" s="1"/>
  <c r="D1264" i="2"/>
  <c r="U1264" i="2" s="1"/>
  <c r="D1265" i="2"/>
  <c r="U1265" i="2" s="1"/>
  <c r="D1266" i="2"/>
  <c r="U1266" i="2" s="1"/>
  <c r="D1267" i="2"/>
  <c r="U1267" i="2" s="1"/>
  <c r="D1268" i="2"/>
  <c r="U1268" i="2" s="1"/>
  <c r="D1269" i="2"/>
  <c r="U1269" i="2" s="1"/>
  <c r="D1270" i="2"/>
  <c r="U1270" i="2" s="1"/>
  <c r="D1271" i="2"/>
  <c r="U1271" i="2" s="1"/>
  <c r="D1272" i="2"/>
  <c r="U1272" i="2" s="1"/>
  <c r="D1273" i="2"/>
  <c r="U1273" i="2" s="1"/>
  <c r="D1274" i="2"/>
  <c r="U1274" i="2" s="1"/>
  <c r="D1275" i="2"/>
  <c r="U1275" i="2" s="1"/>
  <c r="D1276" i="2"/>
  <c r="U1276" i="2" s="1"/>
  <c r="D1277" i="2"/>
  <c r="U1277" i="2" s="1"/>
  <c r="D1278" i="2"/>
  <c r="U1278" i="2" s="1"/>
  <c r="D1279" i="2"/>
  <c r="U1279" i="2" s="1"/>
  <c r="D1280" i="2"/>
  <c r="U1280" i="2" s="1"/>
  <c r="D1281" i="2"/>
  <c r="U1281" i="2" s="1"/>
  <c r="D1282" i="2"/>
  <c r="U1282" i="2" s="1"/>
  <c r="D1283" i="2"/>
  <c r="U1283" i="2" s="1"/>
  <c r="D1284" i="2"/>
  <c r="U1284" i="2" s="1"/>
  <c r="D1285" i="2"/>
  <c r="U1285" i="2" s="1"/>
  <c r="D1286" i="2"/>
  <c r="U1286" i="2" s="1"/>
  <c r="D1287" i="2"/>
  <c r="U1287" i="2" s="1"/>
  <c r="D1288" i="2"/>
  <c r="U1288" i="2" s="1"/>
  <c r="D1289" i="2"/>
  <c r="U1289" i="2" s="1"/>
  <c r="D1290" i="2"/>
  <c r="U1290" i="2" s="1"/>
  <c r="D1291" i="2"/>
  <c r="U1291" i="2" s="1"/>
  <c r="D1292" i="2"/>
  <c r="U1292" i="2" s="1"/>
  <c r="D1293" i="2"/>
  <c r="U1293" i="2" s="1"/>
  <c r="D1294" i="2"/>
  <c r="U1294" i="2" s="1"/>
  <c r="D1295" i="2"/>
  <c r="U1295" i="2" s="1"/>
  <c r="D1296" i="2"/>
  <c r="U1296" i="2" s="1"/>
  <c r="D1297" i="2"/>
  <c r="U1297" i="2" s="1"/>
  <c r="D1298" i="2"/>
  <c r="U1298" i="2" s="1"/>
  <c r="D1299" i="2"/>
  <c r="U1299" i="2" s="1"/>
  <c r="D1300" i="2"/>
  <c r="U1300" i="2" s="1"/>
  <c r="D1301" i="2"/>
  <c r="U1301" i="2" s="1"/>
  <c r="D1302" i="2"/>
  <c r="U1302" i="2" s="1"/>
  <c r="D1303" i="2"/>
  <c r="U1303" i="2" s="1"/>
  <c r="D1304" i="2"/>
  <c r="U1304" i="2" s="1"/>
  <c r="D1305" i="2"/>
  <c r="U1305" i="2" s="1"/>
  <c r="D1306" i="2"/>
  <c r="U1306" i="2" s="1"/>
  <c r="D1307" i="2"/>
  <c r="U1307" i="2" s="1"/>
  <c r="D1308" i="2"/>
  <c r="U1308" i="2" s="1"/>
  <c r="D1309" i="2"/>
  <c r="U1309" i="2" s="1"/>
  <c r="D1310" i="2"/>
  <c r="U1310" i="2" s="1"/>
  <c r="D1311" i="2"/>
  <c r="U1311" i="2" s="1"/>
  <c r="D1312" i="2"/>
  <c r="U1312" i="2" s="1"/>
  <c r="D1313" i="2"/>
  <c r="U1313" i="2" s="1"/>
  <c r="D1314" i="2"/>
  <c r="U1314" i="2" s="1"/>
  <c r="D1315" i="2"/>
  <c r="U1315" i="2" s="1"/>
  <c r="D1316" i="2"/>
  <c r="U1316" i="2" s="1"/>
  <c r="D1317" i="2"/>
  <c r="U1317" i="2" s="1"/>
  <c r="D1318" i="2"/>
  <c r="U1318" i="2" s="1"/>
  <c r="D1319" i="2"/>
  <c r="U1319" i="2" s="1"/>
  <c r="D1320" i="2"/>
  <c r="U1320" i="2" s="1"/>
  <c r="D1321" i="2"/>
  <c r="U1321" i="2" s="1"/>
  <c r="D1322" i="2"/>
  <c r="U1322" i="2" s="1"/>
  <c r="D1323" i="2"/>
  <c r="U1323" i="2" s="1"/>
  <c r="D1324" i="2"/>
  <c r="U1324" i="2" s="1"/>
  <c r="D1325" i="2"/>
  <c r="U1325" i="2" s="1"/>
  <c r="D1326" i="2"/>
  <c r="U1326" i="2" s="1"/>
  <c r="D1327" i="2"/>
  <c r="U1327" i="2" s="1"/>
  <c r="D1328" i="2"/>
  <c r="U1328" i="2" s="1"/>
  <c r="D1329" i="2"/>
  <c r="U1329" i="2" s="1"/>
  <c r="D1330" i="2"/>
  <c r="U1330" i="2" s="1"/>
  <c r="D1331" i="2"/>
  <c r="U1331" i="2" s="1"/>
  <c r="D1332" i="2"/>
  <c r="U1332" i="2" s="1"/>
  <c r="D1333" i="2"/>
  <c r="U1333" i="2" s="1"/>
  <c r="D1334" i="2"/>
  <c r="U1334" i="2" s="1"/>
  <c r="D1335" i="2"/>
  <c r="U1335" i="2" s="1"/>
  <c r="D1336" i="2"/>
  <c r="U1336" i="2" s="1"/>
  <c r="D1337" i="2"/>
  <c r="U1337" i="2" s="1"/>
  <c r="D1338" i="2"/>
  <c r="U1338" i="2" s="1"/>
  <c r="D1339" i="2"/>
  <c r="U1339" i="2" s="1"/>
  <c r="D1340" i="2"/>
  <c r="U1340" i="2" s="1"/>
  <c r="D1341" i="2"/>
  <c r="U1341" i="2" s="1"/>
  <c r="D1342" i="2"/>
  <c r="U1342" i="2" s="1"/>
  <c r="D1343" i="2"/>
  <c r="U1343" i="2" s="1"/>
  <c r="D1344" i="2"/>
  <c r="U1344" i="2" s="1"/>
  <c r="D1345" i="2"/>
  <c r="U1345" i="2" s="1"/>
  <c r="D1346" i="2"/>
  <c r="U1346" i="2" s="1"/>
  <c r="D1347" i="2"/>
  <c r="U1347" i="2" s="1"/>
  <c r="D1348" i="2"/>
  <c r="U1348" i="2" s="1"/>
  <c r="D1349" i="2"/>
  <c r="U1349" i="2" s="1"/>
  <c r="D1350" i="2"/>
  <c r="U1350" i="2" s="1"/>
  <c r="D1351" i="2"/>
  <c r="U1351" i="2" s="1"/>
  <c r="D1352" i="2"/>
  <c r="U1352" i="2" s="1"/>
  <c r="D1353" i="2"/>
  <c r="U1353" i="2" s="1"/>
  <c r="D1354" i="2"/>
  <c r="U1354" i="2" s="1"/>
  <c r="D1355" i="2"/>
  <c r="U1355" i="2" s="1"/>
  <c r="D1356" i="2"/>
  <c r="U1356" i="2" s="1"/>
  <c r="D1357" i="2"/>
  <c r="U1357" i="2" s="1"/>
  <c r="D1358" i="2"/>
  <c r="U1358" i="2" s="1"/>
  <c r="D1359" i="2"/>
  <c r="U1359" i="2" s="1"/>
  <c r="D1360" i="2"/>
  <c r="U1360" i="2" s="1"/>
  <c r="D1361" i="2"/>
  <c r="U1361" i="2" s="1"/>
  <c r="D1362" i="2"/>
  <c r="U1362" i="2" s="1"/>
  <c r="D1363" i="2"/>
  <c r="U1363" i="2" s="1"/>
  <c r="D1364" i="2"/>
  <c r="U1364" i="2" s="1"/>
  <c r="D1365" i="2"/>
  <c r="U1365" i="2" s="1"/>
  <c r="D1366" i="2"/>
  <c r="U1366" i="2" s="1"/>
  <c r="D1367" i="2"/>
  <c r="U1367" i="2" s="1"/>
  <c r="D1368" i="2"/>
  <c r="U1368" i="2" s="1"/>
  <c r="D1369" i="2"/>
  <c r="U1369" i="2" s="1"/>
  <c r="D1370" i="2"/>
  <c r="U1370" i="2" s="1"/>
  <c r="D1371" i="2"/>
  <c r="U1371" i="2" s="1"/>
  <c r="D1372" i="2"/>
  <c r="U1372" i="2" s="1"/>
  <c r="D1373" i="2"/>
  <c r="U1373" i="2" s="1"/>
  <c r="D1374" i="2"/>
  <c r="U1374" i="2" s="1"/>
  <c r="D1375" i="2"/>
  <c r="U1375" i="2" s="1"/>
  <c r="D1376" i="2"/>
  <c r="U1376" i="2" s="1"/>
  <c r="D1377" i="2"/>
  <c r="U1377" i="2" s="1"/>
  <c r="D1378" i="2"/>
  <c r="U1378" i="2" s="1"/>
  <c r="D1379" i="2"/>
  <c r="U1379" i="2" s="1"/>
  <c r="D1380" i="2"/>
  <c r="U1380" i="2" s="1"/>
  <c r="D1381" i="2"/>
  <c r="U1381" i="2" s="1"/>
  <c r="D1382" i="2"/>
  <c r="U1382" i="2" s="1"/>
  <c r="D1383" i="2"/>
  <c r="U1383" i="2" s="1"/>
  <c r="D1384" i="2"/>
  <c r="U1384" i="2" s="1"/>
  <c r="D1385" i="2"/>
  <c r="U1385" i="2" s="1"/>
  <c r="D1386" i="2"/>
  <c r="U1386" i="2" s="1"/>
  <c r="D1387" i="2"/>
  <c r="U1387" i="2" s="1"/>
  <c r="D1388" i="2"/>
  <c r="U1388" i="2" s="1"/>
  <c r="D1389" i="2"/>
  <c r="U1389" i="2" s="1"/>
  <c r="D1390" i="2"/>
  <c r="U1390" i="2" s="1"/>
  <c r="D1391" i="2"/>
  <c r="U1391" i="2" s="1"/>
  <c r="D1392" i="2"/>
  <c r="U1392" i="2" s="1"/>
  <c r="D1393" i="2"/>
  <c r="U1393" i="2" s="1"/>
  <c r="D1394" i="2"/>
  <c r="U1394" i="2" s="1"/>
  <c r="D1395" i="2"/>
  <c r="U1395" i="2" s="1"/>
  <c r="D1396" i="2"/>
  <c r="U1396" i="2" s="1"/>
  <c r="D1397" i="2"/>
  <c r="U1397" i="2" s="1"/>
  <c r="D1398" i="2"/>
  <c r="U1398" i="2" s="1"/>
  <c r="D1399" i="2"/>
  <c r="U1399" i="2" s="1"/>
  <c r="D1400" i="2"/>
  <c r="U1400" i="2" s="1"/>
  <c r="D1401" i="2"/>
  <c r="U1401" i="2" s="1"/>
  <c r="D1402" i="2"/>
  <c r="U1402" i="2" s="1"/>
  <c r="D1403" i="2"/>
  <c r="U1403" i="2" s="1"/>
  <c r="D1404" i="2"/>
  <c r="U1404" i="2" s="1"/>
  <c r="D1405" i="2"/>
  <c r="U1405" i="2" s="1"/>
  <c r="D1406" i="2"/>
  <c r="U1406" i="2" s="1"/>
  <c r="D1407" i="2"/>
  <c r="U1407" i="2" s="1"/>
  <c r="D1408" i="2"/>
  <c r="U1408" i="2" s="1"/>
  <c r="D1409" i="2"/>
  <c r="U1409" i="2" s="1"/>
  <c r="D1410" i="2"/>
  <c r="U1410" i="2" s="1"/>
  <c r="D1411" i="2"/>
  <c r="U1411" i="2" s="1"/>
  <c r="D1412" i="2"/>
  <c r="U1412" i="2" s="1"/>
  <c r="D1413" i="2"/>
  <c r="U1413" i="2" s="1"/>
  <c r="D1414" i="2"/>
  <c r="U1414" i="2" s="1"/>
  <c r="D1415" i="2"/>
  <c r="U1415" i="2" s="1"/>
  <c r="D1416" i="2"/>
  <c r="U1416" i="2" s="1"/>
  <c r="D1417" i="2"/>
  <c r="U1417" i="2" s="1"/>
  <c r="D1418" i="2"/>
  <c r="U1418" i="2" s="1"/>
  <c r="D1419" i="2"/>
  <c r="U1419" i="2" s="1"/>
  <c r="D1420" i="2"/>
  <c r="U1420" i="2" s="1"/>
  <c r="D1421" i="2"/>
  <c r="U1421" i="2" s="1"/>
  <c r="D1422" i="2"/>
  <c r="U1422" i="2" s="1"/>
  <c r="D1423" i="2"/>
  <c r="U1423" i="2" s="1"/>
  <c r="D1424" i="2"/>
  <c r="U1424" i="2" s="1"/>
  <c r="D1425" i="2"/>
  <c r="U1425" i="2" s="1"/>
  <c r="D1426" i="2"/>
  <c r="U1426" i="2" s="1"/>
  <c r="D1427" i="2"/>
  <c r="U1427" i="2" s="1"/>
  <c r="D1428" i="2"/>
  <c r="U1428" i="2" s="1"/>
  <c r="D1429" i="2"/>
  <c r="U1429" i="2" s="1"/>
  <c r="D1430" i="2"/>
  <c r="U1430" i="2" s="1"/>
  <c r="D1431" i="2"/>
  <c r="U1431" i="2" s="1"/>
  <c r="D1432" i="2"/>
  <c r="U1432" i="2" s="1"/>
  <c r="D1433" i="2"/>
  <c r="U1433" i="2" s="1"/>
  <c r="D1434" i="2"/>
  <c r="U1434" i="2" s="1"/>
  <c r="D1435" i="2"/>
  <c r="U1435" i="2" s="1"/>
  <c r="D1436" i="2"/>
  <c r="U1436" i="2" s="1"/>
  <c r="D1437" i="2"/>
  <c r="U1437" i="2" s="1"/>
  <c r="D1438" i="2"/>
  <c r="U1438" i="2" s="1"/>
  <c r="D1439" i="2"/>
  <c r="U1439" i="2" s="1"/>
  <c r="D1440" i="2"/>
  <c r="U1440" i="2" s="1"/>
  <c r="D1441" i="2"/>
  <c r="U1441" i="2" s="1"/>
  <c r="D1442" i="2"/>
  <c r="U1442" i="2" s="1"/>
  <c r="D1443" i="2"/>
  <c r="U1443" i="2" s="1"/>
  <c r="D1444" i="2"/>
  <c r="U1444" i="2" s="1"/>
  <c r="D1445" i="2"/>
  <c r="U1445" i="2" s="1"/>
  <c r="D1446" i="2"/>
  <c r="U1446" i="2" s="1"/>
  <c r="D1447" i="2"/>
  <c r="U1447" i="2" s="1"/>
  <c r="D1448" i="2"/>
  <c r="U1448" i="2" s="1"/>
  <c r="D1449" i="2"/>
  <c r="U1449" i="2" s="1"/>
  <c r="D1450" i="2"/>
  <c r="U1450" i="2" s="1"/>
  <c r="D1451" i="2"/>
  <c r="U1451" i="2" s="1"/>
  <c r="D1452" i="2"/>
  <c r="U1452" i="2" s="1"/>
  <c r="D1453" i="2"/>
  <c r="U1453" i="2" s="1"/>
  <c r="D1454" i="2"/>
  <c r="U1454" i="2" s="1"/>
  <c r="D1455" i="2"/>
  <c r="U1455" i="2" s="1"/>
  <c r="D1456" i="2"/>
  <c r="U1456" i="2" s="1"/>
  <c r="D1457" i="2"/>
  <c r="U1457" i="2" s="1"/>
  <c r="D1458" i="2"/>
  <c r="U1458" i="2" s="1"/>
  <c r="D1459" i="2"/>
  <c r="U1459" i="2" s="1"/>
  <c r="D1460" i="2"/>
  <c r="U1460" i="2" s="1"/>
  <c r="D1461" i="2"/>
  <c r="U1461" i="2" s="1"/>
  <c r="D1462" i="2"/>
  <c r="U1462" i="2" s="1"/>
  <c r="D1463" i="2"/>
  <c r="U1463" i="2" s="1"/>
  <c r="D1464" i="2"/>
  <c r="U1464" i="2" s="1"/>
  <c r="D1465" i="2"/>
  <c r="U1465" i="2" s="1"/>
  <c r="D1466" i="2"/>
  <c r="U1466" i="2" s="1"/>
  <c r="D1467" i="2"/>
  <c r="U1467" i="2" s="1"/>
  <c r="D1468" i="2"/>
  <c r="U1468" i="2" s="1"/>
  <c r="D1469" i="2"/>
  <c r="U1469" i="2" s="1"/>
  <c r="D1470" i="2"/>
  <c r="U1470" i="2" s="1"/>
  <c r="D1471" i="2"/>
  <c r="U1471" i="2" s="1"/>
  <c r="D1472" i="2"/>
  <c r="U1472" i="2" s="1"/>
  <c r="D1473" i="2"/>
  <c r="U1473" i="2" s="1"/>
  <c r="D1474" i="2"/>
  <c r="U1474" i="2" s="1"/>
  <c r="D1475" i="2"/>
  <c r="U1475" i="2" s="1"/>
  <c r="D1476" i="2"/>
  <c r="U1476" i="2" s="1"/>
  <c r="D1477" i="2"/>
  <c r="U1477" i="2" s="1"/>
  <c r="D1478" i="2"/>
  <c r="U1478" i="2" s="1"/>
  <c r="D1479" i="2"/>
  <c r="U1479" i="2" s="1"/>
  <c r="D1480" i="2"/>
  <c r="U1480" i="2" s="1"/>
  <c r="D1481" i="2"/>
  <c r="U1481" i="2" s="1"/>
  <c r="D1482" i="2"/>
  <c r="U1482" i="2" s="1"/>
  <c r="D1483" i="2"/>
  <c r="U1483" i="2" s="1"/>
  <c r="D1484" i="2"/>
  <c r="U1484" i="2" s="1"/>
  <c r="D1485" i="2"/>
  <c r="U1485" i="2" s="1"/>
  <c r="D1486" i="2"/>
  <c r="U1486" i="2" s="1"/>
  <c r="D1487" i="2"/>
  <c r="U1487" i="2" s="1"/>
  <c r="D1488" i="2"/>
  <c r="U1488" i="2" s="1"/>
  <c r="D1489" i="2"/>
  <c r="U1489" i="2" s="1"/>
  <c r="D1490" i="2"/>
  <c r="U1490" i="2" s="1"/>
  <c r="D1491" i="2"/>
  <c r="U1491" i="2" s="1"/>
  <c r="D1492" i="2"/>
  <c r="U1492" i="2" s="1"/>
  <c r="D1493" i="2"/>
  <c r="U1493" i="2" s="1"/>
  <c r="D1494" i="2"/>
  <c r="U1494" i="2" s="1"/>
  <c r="D1495" i="2"/>
  <c r="U1495" i="2" s="1"/>
  <c r="D1496" i="2"/>
  <c r="U1496" i="2" s="1"/>
  <c r="D1497" i="2"/>
  <c r="U1497" i="2" s="1"/>
  <c r="D1498" i="2"/>
  <c r="U1498" i="2" s="1"/>
  <c r="D1499" i="2"/>
  <c r="U1499" i="2" s="1"/>
  <c r="D1500" i="2"/>
  <c r="U1500" i="2" s="1"/>
  <c r="D1501" i="2"/>
  <c r="U1501" i="2" s="1"/>
  <c r="D1502" i="2"/>
  <c r="U1502" i="2" s="1"/>
  <c r="D1503" i="2"/>
  <c r="U1503" i="2" s="1"/>
  <c r="D1504" i="2"/>
  <c r="U1504" i="2" s="1"/>
  <c r="D1505" i="2"/>
  <c r="U1505" i="2" s="1"/>
  <c r="D1506" i="2"/>
  <c r="U1506" i="2" s="1"/>
  <c r="D1507" i="2"/>
  <c r="U1507" i="2" s="1"/>
  <c r="D1508" i="2"/>
  <c r="U1508" i="2" s="1"/>
  <c r="D1509" i="2"/>
  <c r="U1509" i="2" s="1"/>
  <c r="D1510" i="2"/>
  <c r="U1510" i="2" s="1"/>
  <c r="D1511" i="2"/>
  <c r="U1511" i="2" s="1"/>
  <c r="D1512" i="2"/>
  <c r="U1512" i="2" s="1"/>
  <c r="D1513" i="2"/>
  <c r="U1513" i="2" s="1"/>
  <c r="D1514" i="2"/>
  <c r="U1514" i="2" s="1"/>
  <c r="D1515" i="2"/>
  <c r="U1515" i="2" s="1"/>
  <c r="D1516" i="2"/>
  <c r="U1516" i="2" s="1"/>
  <c r="D1517" i="2"/>
  <c r="U1517" i="2" s="1"/>
  <c r="D1518" i="2"/>
  <c r="U1518" i="2" s="1"/>
  <c r="D1519" i="2"/>
  <c r="U1519" i="2" s="1"/>
  <c r="D1520" i="2"/>
  <c r="U1520" i="2" s="1"/>
  <c r="D1521" i="2"/>
  <c r="U1521" i="2" s="1"/>
  <c r="D1522" i="2"/>
  <c r="U1522" i="2" s="1"/>
  <c r="D1523" i="2"/>
  <c r="U1523" i="2" s="1"/>
  <c r="D1524" i="2"/>
  <c r="U1524" i="2" s="1"/>
  <c r="D1525" i="2"/>
  <c r="U1525" i="2" s="1"/>
  <c r="D1526" i="2"/>
  <c r="U1526" i="2" s="1"/>
  <c r="D1527" i="2"/>
  <c r="U1527" i="2" s="1"/>
  <c r="D1528" i="2"/>
  <c r="U1528" i="2" s="1"/>
  <c r="D1529" i="2"/>
  <c r="U1529" i="2" s="1"/>
  <c r="D1530" i="2"/>
  <c r="U1530" i="2" s="1"/>
  <c r="D1531" i="2"/>
  <c r="U1531" i="2" s="1"/>
  <c r="D1532" i="2"/>
  <c r="U1532" i="2" s="1"/>
  <c r="D1533" i="2"/>
  <c r="U1533" i="2" s="1"/>
  <c r="D1534" i="2"/>
  <c r="U1534" i="2" s="1"/>
  <c r="D1535" i="2"/>
  <c r="U1535" i="2" s="1"/>
  <c r="D1536" i="2"/>
  <c r="U1536" i="2" s="1"/>
  <c r="D1537" i="2"/>
  <c r="U1537" i="2" s="1"/>
  <c r="D1538" i="2"/>
  <c r="U1538" i="2" s="1"/>
  <c r="D1539" i="2"/>
  <c r="U1539" i="2" s="1"/>
  <c r="D1540" i="2"/>
  <c r="U1540" i="2" s="1"/>
  <c r="D1541" i="2"/>
  <c r="U1541" i="2" s="1"/>
  <c r="D1542" i="2"/>
  <c r="U1542" i="2" s="1"/>
  <c r="D1543" i="2"/>
  <c r="U1543" i="2" s="1"/>
  <c r="D1544" i="2"/>
  <c r="U1544" i="2" s="1"/>
  <c r="D1545" i="2"/>
  <c r="U1545" i="2" s="1"/>
  <c r="D1546" i="2"/>
  <c r="U1546" i="2" s="1"/>
  <c r="D1547" i="2"/>
  <c r="U1547" i="2" s="1"/>
  <c r="D1548" i="2"/>
  <c r="U1548" i="2" s="1"/>
  <c r="D1549" i="2"/>
  <c r="U1549" i="2" s="1"/>
  <c r="D1550" i="2"/>
  <c r="U1550" i="2" s="1"/>
  <c r="D1551" i="2"/>
  <c r="U1551" i="2" s="1"/>
  <c r="D1552" i="2"/>
  <c r="U1552" i="2" s="1"/>
  <c r="D1553" i="2"/>
  <c r="U1553" i="2" s="1"/>
  <c r="D1554" i="2"/>
  <c r="U1554" i="2" s="1"/>
  <c r="D1555" i="2"/>
  <c r="U1555" i="2" s="1"/>
  <c r="D1556" i="2"/>
  <c r="U1556" i="2" s="1"/>
  <c r="D1557" i="2"/>
  <c r="U1557" i="2" s="1"/>
  <c r="D1558" i="2"/>
  <c r="U1558" i="2" s="1"/>
  <c r="D1559" i="2"/>
  <c r="U1559" i="2" s="1"/>
  <c r="D1560" i="2"/>
  <c r="U1560" i="2" s="1"/>
  <c r="D1561" i="2"/>
  <c r="U1561" i="2" s="1"/>
  <c r="D1562" i="2"/>
  <c r="U1562" i="2" s="1"/>
  <c r="D1563" i="2"/>
  <c r="U1563" i="2" s="1"/>
  <c r="D1564" i="2"/>
  <c r="U1564" i="2" s="1"/>
  <c r="D1565" i="2"/>
  <c r="U1565" i="2" s="1"/>
  <c r="D1566" i="2"/>
  <c r="U1566" i="2" s="1"/>
  <c r="D1567" i="2"/>
  <c r="U1567" i="2" s="1"/>
  <c r="D1568" i="2"/>
  <c r="U1568" i="2" s="1"/>
  <c r="D1569" i="2"/>
  <c r="U1569" i="2" s="1"/>
  <c r="D1570" i="2"/>
  <c r="U1570" i="2" s="1"/>
  <c r="D1571" i="2"/>
  <c r="U1571" i="2" s="1"/>
  <c r="D1572" i="2"/>
  <c r="U1572" i="2" s="1"/>
  <c r="D1573" i="2"/>
  <c r="U1573" i="2" s="1"/>
  <c r="D1574" i="2"/>
  <c r="U1574" i="2" s="1"/>
  <c r="D1575" i="2"/>
  <c r="U1575" i="2" s="1"/>
  <c r="D1576" i="2"/>
  <c r="U1576" i="2" s="1"/>
  <c r="D1577" i="2"/>
  <c r="U1577" i="2" s="1"/>
  <c r="D1578" i="2"/>
  <c r="U1578" i="2" s="1"/>
  <c r="D1579" i="2"/>
  <c r="U1579" i="2" s="1"/>
  <c r="D1580" i="2"/>
  <c r="U1580" i="2" s="1"/>
  <c r="D1581" i="2"/>
  <c r="U1581" i="2" s="1"/>
  <c r="D1582" i="2"/>
  <c r="U1582" i="2" s="1"/>
  <c r="D1583" i="2"/>
  <c r="U1583" i="2" s="1"/>
  <c r="D1584" i="2"/>
  <c r="U1584" i="2" s="1"/>
  <c r="D1585" i="2"/>
  <c r="U1585" i="2" s="1"/>
  <c r="D1586" i="2"/>
  <c r="U1586" i="2" s="1"/>
  <c r="D1587" i="2"/>
  <c r="U1587" i="2" s="1"/>
  <c r="D1588" i="2"/>
  <c r="U1588" i="2" s="1"/>
  <c r="D1589" i="2"/>
  <c r="U1589" i="2" s="1"/>
  <c r="D1590" i="2"/>
  <c r="U1590" i="2" s="1"/>
  <c r="D1591" i="2"/>
  <c r="U1591" i="2" s="1"/>
  <c r="D1592" i="2"/>
  <c r="U1592" i="2" s="1"/>
  <c r="D1593" i="2"/>
  <c r="U1593" i="2" s="1"/>
  <c r="D1594" i="2"/>
  <c r="U1594" i="2" s="1"/>
  <c r="D1595" i="2"/>
  <c r="U1595" i="2" s="1"/>
  <c r="D1596" i="2"/>
  <c r="U1596" i="2" s="1"/>
  <c r="D1597" i="2"/>
  <c r="U1597" i="2" s="1"/>
  <c r="D1598" i="2"/>
  <c r="U1598" i="2" s="1"/>
  <c r="D1599" i="2"/>
  <c r="U1599" i="2" s="1"/>
  <c r="D1600" i="2"/>
  <c r="U1600" i="2" s="1"/>
  <c r="D1601" i="2"/>
  <c r="U1601" i="2" s="1"/>
  <c r="D1602" i="2"/>
  <c r="U1602" i="2" s="1"/>
  <c r="D1603" i="2"/>
  <c r="U1603" i="2" s="1"/>
  <c r="D1604" i="2"/>
  <c r="U1604" i="2" s="1"/>
  <c r="D1605" i="2"/>
  <c r="U1605" i="2" s="1"/>
  <c r="D1606" i="2"/>
  <c r="U1606" i="2" s="1"/>
  <c r="D1607" i="2"/>
  <c r="U1607" i="2" s="1"/>
  <c r="D1608" i="2"/>
  <c r="U1608" i="2" s="1"/>
  <c r="D1609" i="2"/>
  <c r="U1609" i="2" s="1"/>
  <c r="D1610" i="2"/>
  <c r="U1610" i="2" s="1"/>
  <c r="D1611" i="2"/>
  <c r="U1611" i="2" s="1"/>
  <c r="D1612" i="2"/>
  <c r="U1612" i="2" s="1"/>
  <c r="D1613" i="2"/>
  <c r="U1613" i="2" s="1"/>
  <c r="D1614" i="2"/>
  <c r="U1614" i="2" s="1"/>
  <c r="D1615" i="2"/>
  <c r="U1615" i="2" s="1"/>
  <c r="D1616" i="2"/>
  <c r="U1616" i="2" s="1"/>
  <c r="D1617" i="2"/>
  <c r="U1617" i="2" s="1"/>
  <c r="D1618" i="2"/>
  <c r="U1618" i="2" s="1"/>
  <c r="D1619" i="2"/>
  <c r="U1619" i="2" s="1"/>
  <c r="D1620" i="2"/>
  <c r="U1620" i="2" s="1"/>
  <c r="D1622" i="2"/>
  <c r="U1622" i="2" s="1"/>
  <c r="D1623" i="2"/>
  <c r="U1623" i="2" s="1"/>
  <c r="D1624" i="2"/>
  <c r="U1624" i="2" s="1"/>
  <c r="D1625" i="2"/>
  <c r="U1625" i="2" s="1"/>
  <c r="D1626" i="2"/>
  <c r="U1626" i="2" s="1"/>
  <c r="D1627" i="2"/>
  <c r="U1627" i="2" s="1"/>
  <c r="D1628" i="2"/>
  <c r="U1628" i="2" s="1"/>
  <c r="D1629" i="2"/>
  <c r="U1629" i="2" s="1"/>
  <c r="D1630" i="2"/>
  <c r="U1630" i="2" s="1"/>
  <c r="D1631" i="2"/>
  <c r="U1631" i="2" s="1"/>
  <c r="D1632" i="2"/>
  <c r="U1632" i="2" s="1"/>
  <c r="D1633" i="2"/>
  <c r="U1633" i="2" s="1"/>
  <c r="D1634" i="2"/>
  <c r="U1634" i="2" s="1"/>
  <c r="D1635" i="2"/>
  <c r="U1635" i="2" s="1"/>
  <c r="D1636" i="2"/>
  <c r="U1636" i="2" s="1"/>
  <c r="D1637" i="2"/>
  <c r="U1637" i="2" s="1"/>
  <c r="D1638" i="2"/>
  <c r="U1638" i="2" s="1"/>
  <c r="D1639" i="2"/>
  <c r="U1639" i="2" s="1"/>
  <c r="D1640" i="2"/>
  <c r="U1640" i="2" s="1"/>
  <c r="D1641" i="2"/>
  <c r="U1641" i="2" s="1"/>
  <c r="D1642" i="2"/>
  <c r="U1642" i="2" s="1"/>
  <c r="D1643" i="2"/>
  <c r="U1643" i="2" s="1"/>
  <c r="D1644" i="2"/>
  <c r="U1644" i="2" s="1"/>
  <c r="D1645" i="2"/>
  <c r="U1645" i="2" s="1"/>
  <c r="D1646" i="2"/>
  <c r="U1646" i="2" s="1"/>
  <c r="D1647" i="2"/>
  <c r="U1647" i="2" s="1"/>
  <c r="D1648" i="2"/>
  <c r="U1648" i="2" s="1"/>
  <c r="D1649" i="2"/>
  <c r="U1649" i="2" s="1"/>
  <c r="D1650" i="2"/>
  <c r="U1650" i="2" s="1"/>
  <c r="D1651" i="2"/>
  <c r="U1651" i="2" s="1"/>
  <c r="D1652" i="2"/>
  <c r="U1652" i="2" s="1"/>
  <c r="D1653" i="2"/>
  <c r="U1653" i="2" s="1"/>
  <c r="D1654" i="2"/>
  <c r="U1654" i="2" s="1"/>
  <c r="D1655" i="2"/>
  <c r="U1655" i="2" s="1"/>
  <c r="D1656" i="2"/>
  <c r="U1656" i="2" s="1"/>
  <c r="D1657" i="2"/>
  <c r="U1657" i="2" s="1"/>
  <c r="D1658" i="2"/>
  <c r="U1658" i="2" s="1"/>
  <c r="D1659" i="2"/>
  <c r="U1659" i="2" s="1"/>
  <c r="D1660" i="2"/>
  <c r="U1660" i="2" s="1"/>
  <c r="D1661" i="2"/>
  <c r="U1661" i="2" s="1"/>
  <c r="D1662" i="2"/>
  <c r="U1662" i="2" s="1"/>
  <c r="D232" i="2"/>
  <c r="U232" i="2" s="1"/>
  <c r="D233" i="2"/>
  <c r="U233" i="2" s="1"/>
  <c r="D234" i="2"/>
  <c r="U234" i="2" s="1"/>
  <c r="D235" i="2"/>
  <c r="U235" i="2" s="1"/>
  <c r="D236" i="2"/>
  <c r="U236" i="2" s="1"/>
  <c r="D237" i="2"/>
  <c r="U237" i="2" s="1"/>
  <c r="D238" i="2"/>
  <c r="U238" i="2" s="1"/>
  <c r="D239" i="2"/>
  <c r="U239" i="2" s="1"/>
  <c r="D1663" i="2"/>
  <c r="U1663" i="2" s="1"/>
  <c r="D1664" i="2"/>
  <c r="U1664" i="2" s="1"/>
  <c r="D1665" i="2"/>
  <c r="U1665" i="2" s="1"/>
  <c r="D1666" i="2"/>
  <c r="U1666" i="2" s="1"/>
  <c r="D1667" i="2"/>
  <c r="U1667" i="2" s="1"/>
  <c r="D1668" i="2"/>
  <c r="U1668" i="2" s="1"/>
  <c r="D1669" i="2"/>
  <c r="U1669" i="2" s="1"/>
  <c r="D1670" i="2"/>
  <c r="U1670" i="2" s="1"/>
  <c r="D1671" i="2"/>
  <c r="U1671" i="2" s="1"/>
  <c r="D1672" i="2"/>
  <c r="U1672" i="2" s="1"/>
  <c r="D1673" i="2"/>
  <c r="U1673" i="2" s="1"/>
  <c r="D1674" i="2"/>
  <c r="U1674" i="2" s="1"/>
  <c r="D1675" i="2"/>
  <c r="U1675" i="2" s="1"/>
  <c r="D1676" i="2"/>
  <c r="U1676" i="2" s="1"/>
  <c r="D1677" i="2"/>
  <c r="U1677" i="2" s="1"/>
  <c r="D1678" i="2"/>
  <c r="U1678" i="2" s="1"/>
  <c r="D1679" i="2"/>
  <c r="U1679" i="2" s="1"/>
  <c r="D1680" i="2"/>
  <c r="U1680" i="2" s="1"/>
  <c r="D1681" i="2"/>
  <c r="U1681" i="2" s="1"/>
  <c r="D1682" i="2"/>
  <c r="U1682" i="2" s="1"/>
  <c r="D1683" i="2"/>
  <c r="U1683" i="2" s="1"/>
  <c r="D1684" i="2"/>
  <c r="U1684" i="2" s="1"/>
  <c r="D1685" i="2"/>
  <c r="U1685" i="2" s="1"/>
  <c r="D1686" i="2"/>
  <c r="U1686" i="2" s="1"/>
  <c r="D1687" i="2"/>
  <c r="U1687" i="2" s="1"/>
  <c r="D1688" i="2"/>
  <c r="U1688" i="2" s="1"/>
  <c r="D1689" i="2"/>
  <c r="U1689" i="2" s="1"/>
  <c r="D1690" i="2"/>
  <c r="U1690" i="2" s="1"/>
  <c r="D1691" i="2"/>
  <c r="U1691" i="2" s="1"/>
  <c r="D1692" i="2"/>
  <c r="U1692" i="2" s="1"/>
  <c r="D1693" i="2"/>
  <c r="U1693" i="2" s="1"/>
  <c r="D1694" i="2"/>
  <c r="U1694" i="2" s="1"/>
  <c r="D1695" i="2"/>
  <c r="U1695" i="2" s="1"/>
  <c r="D1696" i="2"/>
  <c r="U1696" i="2" s="1"/>
  <c r="D1697" i="2"/>
  <c r="U1697" i="2" s="1"/>
  <c r="D1716" i="2"/>
  <c r="U1716" i="2" s="1"/>
  <c r="D1698" i="2"/>
  <c r="U1698" i="2" s="1"/>
  <c r="D1699" i="2"/>
  <c r="U1699" i="2" s="1"/>
  <c r="D1700" i="2"/>
  <c r="U1700" i="2" s="1"/>
  <c r="D1701" i="2"/>
  <c r="U1701" i="2" s="1"/>
  <c r="D1702" i="2"/>
  <c r="U1702" i="2" s="1"/>
  <c r="D1703" i="2"/>
  <c r="U1703" i="2" s="1"/>
  <c r="D1704" i="2"/>
  <c r="U1704" i="2" s="1"/>
  <c r="D1705" i="2"/>
  <c r="U1705" i="2" s="1"/>
  <c r="D1706" i="2"/>
  <c r="U1706" i="2" s="1"/>
  <c r="D1707" i="2"/>
  <c r="U1707" i="2" s="1"/>
  <c r="D1708" i="2"/>
  <c r="U1708" i="2" s="1"/>
  <c r="D1709" i="2"/>
  <c r="U1709" i="2" s="1"/>
  <c r="D1710" i="2"/>
  <c r="U1710" i="2" s="1"/>
  <c r="D1711" i="2"/>
  <c r="U1711" i="2" s="1"/>
  <c r="D1712" i="2"/>
  <c r="U1712" i="2" s="1"/>
  <c r="D1713" i="2"/>
  <c r="U1713" i="2" s="1"/>
  <c r="D1714" i="2"/>
  <c r="U1714" i="2" s="1"/>
  <c r="D1715" i="2"/>
  <c r="U1715" i="2" s="1"/>
  <c r="D1717" i="2"/>
  <c r="U1717" i="2" s="1"/>
  <c r="D1718" i="2"/>
  <c r="U1718" i="2" s="1"/>
  <c r="D1719" i="2"/>
  <c r="U1719" i="2" s="1"/>
  <c r="D1720" i="2"/>
  <c r="U1720" i="2" s="1"/>
  <c r="D1721" i="2"/>
  <c r="U1721" i="2" s="1"/>
  <c r="D1722" i="2"/>
  <c r="U1722" i="2" s="1"/>
  <c r="D1723" i="2"/>
  <c r="U1723" i="2" s="1"/>
  <c r="D1724" i="2"/>
  <c r="U1724" i="2" s="1"/>
  <c r="D1725" i="2"/>
  <c r="U1725" i="2" s="1"/>
  <c r="D1726" i="2"/>
  <c r="U1726" i="2" s="1"/>
  <c r="D1727" i="2"/>
  <c r="U1727" i="2" s="1"/>
  <c r="D1728" i="2"/>
  <c r="U1728" i="2" s="1"/>
  <c r="D1729" i="2"/>
  <c r="U1729" i="2" s="1"/>
  <c r="D1730" i="2"/>
  <c r="U1730" i="2" s="1"/>
  <c r="D1731" i="2"/>
  <c r="U1731" i="2" s="1"/>
  <c r="D1732" i="2"/>
  <c r="U1732" i="2" s="1"/>
  <c r="D1733" i="2"/>
  <c r="U1733" i="2" s="1"/>
  <c r="D1734" i="2"/>
  <c r="U1734" i="2" s="1"/>
  <c r="D1735" i="2"/>
  <c r="U1735" i="2" s="1"/>
  <c r="D1736" i="2"/>
  <c r="U1736" i="2" s="1"/>
  <c r="D1737" i="2"/>
  <c r="U1737" i="2" s="1"/>
  <c r="D1738" i="2"/>
  <c r="U1738" i="2" s="1"/>
  <c r="D1739" i="2"/>
  <c r="U1739" i="2" s="1"/>
  <c r="D1740" i="2"/>
  <c r="U1740" i="2" s="1"/>
  <c r="D1741" i="2"/>
  <c r="U1741" i="2" s="1"/>
  <c r="D1742" i="2"/>
  <c r="U1742" i="2" s="1"/>
  <c r="D1743" i="2"/>
  <c r="U1743" i="2" s="1"/>
  <c r="D1744" i="2"/>
  <c r="U1744" i="2" s="1"/>
  <c r="D1745" i="2"/>
  <c r="U1745" i="2" s="1"/>
  <c r="D1746" i="2"/>
  <c r="U1746" i="2" s="1"/>
  <c r="D1747" i="2"/>
  <c r="U1747" i="2" s="1"/>
  <c r="D1748" i="2"/>
  <c r="U1748" i="2" s="1"/>
  <c r="D1749" i="2"/>
  <c r="U1749" i="2" s="1"/>
  <c r="D1750" i="2"/>
  <c r="U1750" i="2" s="1"/>
  <c r="D1751" i="2"/>
  <c r="U1751" i="2" s="1"/>
  <c r="D1752" i="2"/>
  <c r="U1752" i="2" s="1"/>
  <c r="D1753" i="2"/>
  <c r="U1753" i="2" s="1"/>
  <c r="D1754" i="2"/>
  <c r="U1754" i="2" s="1"/>
  <c r="D1755" i="2"/>
  <c r="U1755" i="2" s="1"/>
  <c r="D1756" i="2"/>
  <c r="U1756" i="2" s="1"/>
  <c r="D1757" i="2"/>
  <c r="U1757" i="2" s="1"/>
  <c r="D1758" i="2"/>
  <c r="U1758" i="2" s="1"/>
  <c r="D1759" i="2"/>
  <c r="U1759" i="2" s="1"/>
  <c r="D1760" i="2"/>
  <c r="U1760" i="2" s="1"/>
  <c r="D1761" i="2"/>
  <c r="U1761" i="2" s="1"/>
  <c r="D1763" i="2"/>
  <c r="U1763" i="2" s="1"/>
  <c r="D1764" i="2"/>
  <c r="U1764" i="2" s="1"/>
  <c r="D1765" i="2"/>
  <c r="U1765" i="2" s="1"/>
  <c r="D1766" i="2"/>
  <c r="U1766" i="2" s="1"/>
  <c r="D1767" i="2"/>
  <c r="U1767" i="2" s="1"/>
  <c r="D1768" i="2"/>
  <c r="U1768" i="2" s="1"/>
  <c r="D1769" i="2"/>
  <c r="U1769" i="2" s="1"/>
  <c r="D1770" i="2"/>
  <c r="U1770" i="2" s="1"/>
  <c r="D1771" i="2"/>
  <c r="U1771" i="2" s="1"/>
  <c r="D1772" i="2"/>
  <c r="U1772" i="2" s="1"/>
  <c r="D1773" i="2"/>
  <c r="U1773" i="2" s="1"/>
  <c r="D1774" i="2"/>
  <c r="U1774" i="2" s="1"/>
  <c r="D1775" i="2"/>
  <c r="U1775" i="2" s="1"/>
  <c r="D1776" i="2"/>
  <c r="U1776" i="2" s="1"/>
  <c r="D1777" i="2"/>
  <c r="U1777" i="2" s="1"/>
  <c r="D1778" i="2"/>
  <c r="U1778" i="2" s="1"/>
  <c r="D1780" i="2"/>
  <c r="U1780" i="2" s="1"/>
  <c r="D1781" i="2"/>
  <c r="U1781" i="2" s="1"/>
  <c r="D1782" i="2"/>
  <c r="U1782" i="2" s="1"/>
  <c r="D1783" i="2"/>
  <c r="U1783" i="2" s="1"/>
  <c r="D1784" i="2"/>
  <c r="U1784" i="2" s="1"/>
  <c r="D1785" i="2"/>
  <c r="U1785" i="2" s="1"/>
  <c r="D1786" i="2"/>
  <c r="U1786" i="2" s="1"/>
  <c r="D1787" i="2"/>
  <c r="U1787" i="2" s="1"/>
  <c r="D1788" i="2"/>
  <c r="U1788" i="2" s="1"/>
  <c r="D1789" i="2"/>
  <c r="U1789" i="2" s="1"/>
  <c r="D1790" i="2"/>
  <c r="U1790" i="2" s="1"/>
  <c r="D1791" i="2"/>
  <c r="U1791" i="2" s="1"/>
  <c r="D1792" i="2"/>
  <c r="U1792" i="2" s="1"/>
  <c r="D1793" i="2"/>
  <c r="U1793" i="2" s="1"/>
  <c r="D1794" i="2"/>
  <c r="U1794" i="2" s="1"/>
  <c r="D1796" i="2"/>
  <c r="U1796" i="2" s="1"/>
  <c r="D1797" i="2"/>
  <c r="U1797" i="2" s="1"/>
  <c r="D1798" i="2"/>
  <c r="U1798" i="2" s="1"/>
  <c r="D1799" i="2"/>
  <c r="U1799" i="2" s="1"/>
  <c r="D1800" i="2"/>
  <c r="U1800" i="2" s="1"/>
  <c r="D1801" i="2"/>
  <c r="U1801" i="2" s="1"/>
  <c r="D1802" i="2"/>
  <c r="U1802" i="2" s="1"/>
  <c r="D1803" i="2"/>
  <c r="U1803" i="2" s="1"/>
  <c r="D1804" i="2"/>
  <c r="U1804" i="2" s="1"/>
  <c r="D1805" i="2"/>
  <c r="U1805" i="2" s="1"/>
  <c r="D1806" i="2"/>
  <c r="U1806" i="2" s="1"/>
  <c r="D1807" i="2"/>
  <c r="U1807" i="2" s="1"/>
  <c r="D1808" i="2"/>
  <c r="U1808" i="2" s="1"/>
  <c r="D1809" i="2"/>
  <c r="U1809" i="2" s="1"/>
  <c r="D1810" i="2"/>
  <c r="U1810" i="2" s="1"/>
  <c r="D1811" i="2"/>
  <c r="U1811" i="2" s="1"/>
  <c r="D1812" i="2"/>
  <c r="U1812" i="2" s="1"/>
  <c r="D1813" i="2"/>
  <c r="U1813" i="2" s="1"/>
  <c r="D1814" i="2"/>
  <c r="U1814" i="2" s="1"/>
  <c r="D1815" i="2"/>
  <c r="U1815" i="2" s="1"/>
  <c r="D1816" i="2"/>
  <c r="U1816" i="2" s="1"/>
  <c r="D1817" i="2"/>
  <c r="U1817" i="2" s="1"/>
  <c r="D1823" i="2"/>
  <c r="U1823" i="2" s="1"/>
  <c r="D1824" i="2"/>
  <c r="U1824" i="2" s="1"/>
  <c r="D1825" i="2"/>
  <c r="U1825" i="2" s="1"/>
  <c r="D1826" i="2"/>
  <c r="U1826" i="2" s="1"/>
  <c r="D1827" i="2"/>
  <c r="U1827" i="2" s="1"/>
  <c r="D1828" i="2"/>
  <c r="U1828" i="2" s="1"/>
  <c r="D1829" i="2"/>
  <c r="U1829" i="2" s="1"/>
  <c r="D1830" i="2"/>
  <c r="U1830" i="2" s="1"/>
  <c r="D1838" i="2"/>
  <c r="U1838" i="2" s="1"/>
  <c r="D1839" i="2"/>
  <c r="U1839" i="2" s="1"/>
  <c r="D1840" i="2"/>
  <c r="U1840" i="2" s="1"/>
  <c r="D1841" i="2"/>
  <c r="U1841" i="2" s="1"/>
  <c r="D1842" i="2"/>
  <c r="U1842" i="2" s="1"/>
  <c r="D1843" i="2"/>
  <c r="U1843" i="2" s="1"/>
  <c r="D1844" i="2"/>
  <c r="U1844" i="2" s="1"/>
  <c r="D1845" i="2"/>
  <c r="U1845" i="2" s="1"/>
  <c r="D1846" i="2"/>
  <c r="U1846" i="2" s="1"/>
  <c r="D1847" i="2"/>
  <c r="U1847" i="2" s="1"/>
  <c r="D1848" i="2"/>
  <c r="U1848" i="2" s="1"/>
  <c r="D1849" i="2"/>
  <c r="U1849" i="2" s="1"/>
  <c r="D1850" i="2"/>
  <c r="U1850" i="2" s="1"/>
  <c r="D1851" i="2"/>
  <c r="U1851" i="2" s="1"/>
  <c r="D1852" i="2"/>
  <c r="U1852" i="2" s="1"/>
  <c r="D1853" i="2"/>
  <c r="U1853" i="2" s="1"/>
  <c r="D1854" i="2"/>
  <c r="U1854" i="2" s="1"/>
  <c r="D1855" i="2"/>
  <c r="U1855" i="2" s="1"/>
  <c r="D1856" i="2"/>
  <c r="U1856" i="2" s="1"/>
  <c r="D1857" i="2"/>
  <c r="U1857" i="2" s="1"/>
  <c r="D1858" i="2"/>
  <c r="U1858" i="2" s="1"/>
  <c r="D1859" i="2"/>
  <c r="U1859" i="2" s="1"/>
  <c r="D1860" i="2"/>
  <c r="U1860" i="2" s="1"/>
  <c r="D1861" i="2"/>
  <c r="U1861" i="2" s="1"/>
  <c r="D1862" i="2"/>
  <c r="U1862" i="2" s="1"/>
  <c r="D1863" i="2"/>
  <c r="U1863" i="2" s="1"/>
  <c r="D1864" i="2"/>
  <c r="U1864" i="2" s="1"/>
  <c r="D1865" i="2"/>
  <c r="U1865" i="2" s="1"/>
  <c r="D1866" i="2"/>
  <c r="U1866" i="2" s="1"/>
  <c r="D1867" i="2"/>
  <c r="U1867" i="2" s="1"/>
  <c r="D1868" i="2"/>
  <c r="U1868" i="2" s="1"/>
  <c r="D1869" i="2"/>
  <c r="U1869" i="2" s="1"/>
  <c r="D1870" i="2"/>
  <c r="U1870" i="2" s="1"/>
  <c r="D1871" i="2"/>
  <c r="U1871" i="2" s="1"/>
  <c r="D1872" i="2"/>
  <c r="U1872" i="2" s="1"/>
  <c r="D1873" i="2"/>
  <c r="U1873" i="2" s="1"/>
  <c r="D1874" i="2"/>
  <c r="U1874" i="2" s="1"/>
  <c r="D1875" i="2"/>
  <c r="U1875" i="2" s="1"/>
  <c r="D1876" i="2"/>
  <c r="U1876" i="2" s="1"/>
  <c r="D1877" i="2"/>
  <c r="U1877" i="2" s="1"/>
  <c r="D1878" i="2"/>
  <c r="U1878" i="2" s="1"/>
  <c r="D1879" i="2"/>
  <c r="U1879" i="2" s="1"/>
  <c r="D1880" i="2"/>
  <c r="U1880" i="2" s="1"/>
  <c r="D1881" i="2"/>
  <c r="U1881" i="2" s="1"/>
  <c r="D1882" i="2"/>
  <c r="U1882" i="2" s="1"/>
  <c r="D1883" i="2"/>
  <c r="U1883" i="2" s="1"/>
  <c r="D1884" i="2"/>
  <c r="U1884" i="2" s="1"/>
  <c r="D1885" i="2"/>
  <c r="U1885" i="2" s="1"/>
  <c r="D1886" i="2"/>
  <c r="U1886" i="2" s="1"/>
  <c r="D1887" i="2"/>
  <c r="U1887" i="2" s="1"/>
  <c r="D1888" i="2"/>
  <c r="U1888" i="2" s="1"/>
  <c r="D1889" i="2"/>
  <c r="U1889" i="2" s="1"/>
  <c r="D1890" i="2"/>
  <c r="U1890" i="2" s="1"/>
  <c r="D1891" i="2"/>
  <c r="U1891" i="2" s="1"/>
  <c r="D1892" i="2"/>
  <c r="U1892" i="2" s="1"/>
  <c r="D1893" i="2"/>
  <c r="U1893" i="2" s="1"/>
  <c r="D1894" i="2"/>
  <c r="U1894" i="2" s="1"/>
  <c r="D1895" i="2"/>
  <c r="U1895" i="2" s="1"/>
  <c r="D1896" i="2"/>
  <c r="U1896" i="2" s="1"/>
  <c r="D1897" i="2"/>
  <c r="U1897" i="2" s="1"/>
  <c r="D1898" i="2"/>
  <c r="U1898" i="2" s="1"/>
  <c r="D1899" i="2"/>
  <c r="U1899" i="2" s="1"/>
  <c r="D1900" i="2"/>
  <c r="U1900" i="2" s="1"/>
  <c r="D1901" i="2"/>
  <c r="U1901" i="2" s="1"/>
  <c r="D1902" i="2"/>
  <c r="U1902" i="2" s="1"/>
  <c r="D1903" i="2"/>
  <c r="U1903" i="2" s="1"/>
  <c r="D1904" i="2"/>
  <c r="U1904" i="2" s="1"/>
  <c r="D1905" i="2"/>
  <c r="U1905" i="2" s="1"/>
  <c r="D1906" i="2"/>
  <c r="U1906" i="2" s="1"/>
  <c r="D1907" i="2"/>
  <c r="U1907" i="2" s="1"/>
  <c r="D1908" i="2"/>
  <c r="U1908" i="2" s="1"/>
  <c r="D1909" i="2"/>
  <c r="U1909" i="2" s="1"/>
  <c r="D1910" i="2"/>
  <c r="U1910" i="2" s="1"/>
  <c r="D1911" i="2"/>
  <c r="U1911" i="2" s="1"/>
  <c r="D1912" i="2"/>
  <c r="U1912" i="2" s="1"/>
  <c r="D1913" i="2"/>
  <c r="U1913" i="2" s="1"/>
  <c r="D1914" i="2"/>
  <c r="U1914" i="2" s="1"/>
  <c r="D1915" i="2"/>
  <c r="U1915" i="2" s="1"/>
  <c r="D1916" i="2"/>
  <c r="U1916" i="2" s="1"/>
  <c r="D1917" i="2"/>
  <c r="U1917" i="2" s="1"/>
  <c r="D1918" i="2"/>
  <c r="U1918" i="2" s="1"/>
  <c r="D1919" i="2"/>
  <c r="U1919" i="2" s="1"/>
  <c r="D1920" i="2"/>
  <c r="U1920" i="2" s="1"/>
  <c r="D1921" i="2"/>
  <c r="U1921" i="2" s="1"/>
  <c r="D1922" i="2"/>
  <c r="U1922" i="2" s="1"/>
  <c r="D1923" i="2"/>
  <c r="U1923" i="2" s="1"/>
  <c r="D1924" i="2"/>
  <c r="U1924" i="2" s="1"/>
  <c r="D1925" i="2"/>
  <c r="U1925" i="2" s="1"/>
  <c r="D1926" i="2"/>
  <c r="U1926" i="2" s="1"/>
  <c r="D1927" i="2"/>
  <c r="U1927" i="2" s="1"/>
  <c r="D1928" i="2"/>
  <c r="U1928" i="2" s="1"/>
  <c r="D1929" i="2"/>
  <c r="U1929" i="2" s="1"/>
  <c r="D1930" i="2"/>
  <c r="U1930" i="2" s="1"/>
  <c r="D1931" i="2"/>
  <c r="U1931" i="2" s="1"/>
  <c r="D1932" i="2"/>
  <c r="U1932" i="2" s="1"/>
  <c r="D1933" i="2"/>
  <c r="U1933" i="2" s="1"/>
  <c r="D1934" i="2"/>
  <c r="U1934" i="2" s="1"/>
  <c r="D1935" i="2"/>
  <c r="U1935" i="2" s="1"/>
  <c r="D1936" i="2"/>
  <c r="U1936" i="2" s="1"/>
  <c r="D1937" i="2"/>
  <c r="U1937" i="2" s="1"/>
  <c r="D1938" i="2"/>
  <c r="U1938" i="2" s="1"/>
  <c r="D1939" i="2"/>
  <c r="U1939" i="2" s="1"/>
  <c r="D1940" i="2"/>
  <c r="U1940" i="2" s="1"/>
  <c r="D1941" i="2"/>
  <c r="U1941" i="2" s="1"/>
  <c r="D1942" i="2"/>
  <c r="U1942" i="2" s="1"/>
  <c r="D1943" i="2"/>
  <c r="U1943" i="2" s="1"/>
  <c r="D1944" i="2"/>
  <c r="U1944" i="2" s="1"/>
  <c r="D1945" i="2"/>
  <c r="U1945" i="2" s="1"/>
  <c r="D1946" i="2"/>
  <c r="U1946" i="2" s="1"/>
  <c r="D1947" i="2"/>
  <c r="U1947" i="2" s="1"/>
  <c r="D1948" i="2"/>
  <c r="U1948" i="2" s="1"/>
  <c r="D1962" i="2"/>
  <c r="U1962" i="2" s="1"/>
  <c r="D1963" i="2"/>
  <c r="U1963" i="2" s="1"/>
  <c r="D1964" i="2"/>
  <c r="U1964" i="2" s="1"/>
  <c r="D1965" i="2"/>
  <c r="U1965" i="2" s="1"/>
  <c r="D1966" i="2"/>
  <c r="U1966" i="2" s="1"/>
  <c r="D1967" i="2"/>
  <c r="U1967" i="2" s="1"/>
  <c r="D1968" i="2"/>
  <c r="U1968" i="2" s="1"/>
  <c r="D1969" i="2"/>
  <c r="U1969" i="2" s="1"/>
  <c r="D1970" i="2"/>
  <c r="U1970" i="2" s="1"/>
  <c r="D1971" i="2"/>
  <c r="U1971" i="2" s="1"/>
  <c r="D1972" i="2"/>
  <c r="U1972" i="2" s="1"/>
  <c r="D1973" i="2"/>
  <c r="U1973" i="2" s="1"/>
  <c r="D1974" i="2"/>
  <c r="U1974" i="2" s="1"/>
  <c r="D1975" i="2"/>
  <c r="U1975" i="2" s="1"/>
  <c r="D1976" i="2"/>
  <c r="U1976" i="2" s="1"/>
  <c r="D1977" i="2"/>
  <c r="U1977" i="2" s="1"/>
  <c r="D1978" i="2"/>
  <c r="U1978" i="2" s="1"/>
  <c r="D1979" i="2"/>
  <c r="U1979" i="2" s="1"/>
  <c r="D1980" i="2"/>
  <c r="U1980" i="2" s="1"/>
  <c r="D1981" i="2"/>
  <c r="U1981" i="2" s="1"/>
  <c r="D1982" i="2"/>
  <c r="U1982" i="2" s="1"/>
  <c r="D1983" i="2"/>
  <c r="U1983" i="2" s="1"/>
  <c r="D1999" i="2"/>
  <c r="U1999" i="2" s="1"/>
  <c r="D2000" i="2"/>
  <c r="U2000" i="2" s="1"/>
  <c r="D2001" i="2"/>
  <c r="U2001" i="2" s="1"/>
  <c r="D2002" i="2"/>
  <c r="U2002" i="2" s="1"/>
  <c r="D2003" i="2"/>
  <c r="U2003" i="2" s="1"/>
  <c r="D2004" i="2"/>
  <c r="U2004" i="2" s="1"/>
  <c r="D2005" i="2"/>
  <c r="U2005" i="2" s="1"/>
  <c r="D2006" i="2"/>
  <c r="U2006" i="2" s="1"/>
  <c r="D2007" i="2"/>
  <c r="U2007" i="2" s="1"/>
  <c r="D2008" i="2"/>
  <c r="U2008" i="2" s="1"/>
  <c r="D2009" i="2"/>
  <c r="U2009" i="2" s="1"/>
  <c r="D2010" i="2"/>
  <c r="U2010" i="2" s="1"/>
  <c r="D2026" i="2"/>
  <c r="U2026" i="2" s="1"/>
  <c r="D2027" i="2"/>
  <c r="U2027" i="2" s="1"/>
  <c r="D2028" i="2"/>
  <c r="U2028" i="2" s="1"/>
  <c r="D2029" i="2"/>
  <c r="U2029" i="2" s="1"/>
  <c r="D2030" i="2"/>
  <c r="U2030" i="2" s="1"/>
  <c r="D2031" i="2"/>
  <c r="U2031" i="2" s="1"/>
  <c r="D2032" i="2"/>
  <c r="U2032" i="2" s="1"/>
  <c r="D2033" i="2"/>
  <c r="U2033" i="2" s="1"/>
  <c r="D2034" i="2"/>
  <c r="U2034" i="2" s="1"/>
  <c r="D2050" i="2"/>
  <c r="U2050" i="2" s="1"/>
  <c r="D2051" i="2"/>
  <c r="U2051" i="2" s="1"/>
  <c r="D2052" i="2"/>
  <c r="U2052" i="2" s="1"/>
  <c r="D2053" i="2"/>
  <c r="U2053" i="2" s="1"/>
  <c r="D2054" i="2"/>
  <c r="U2054" i="2" s="1"/>
  <c r="D2055" i="2"/>
  <c r="U2055" i="2" s="1"/>
  <c r="D2056" i="2"/>
  <c r="U2056" i="2" s="1"/>
  <c r="D2072" i="2"/>
  <c r="U2072" i="2" s="1"/>
  <c r="D2073" i="2"/>
  <c r="U2073" i="2" s="1"/>
  <c r="D2074" i="2"/>
  <c r="U2074" i="2" s="1"/>
  <c r="D2075" i="2"/>
  <c r="U2075" i="2" s="1"/>
  <c r="D2076" i="2"/>
  <c r="U2076" i="2" s="1"/>
  <c r="D2077" i="2"/>
  <c r="U2077" i="2" s="1"/>
  <c r="D2078" i="2"/>
  <c r="U2078" i="2" s="1"/>
  <c r="D2079" i="2"/>
  <c r="U2079" i="2" s="1"/>
  <c r="D2080" i="2"/>
  <c r="U2080" i="2" s="1"/>
  <c r="D2081" i="2"/>
  <c r="U2081" i="2" s="1"/>
  <c r="D2082" i="2"/>
  <c r="U2082" i="2" s="1"/>
  <c r="D2098" i="2"/>
  <c r="U2098" i="2" s="1"/>
  <c r="D2099" i="2"/>
  <c r="U2099" i="2" s="1"/>
  <c r="D2100" i="2"/>
  <c r="U2100" i="2" s="1"/>
  <c r="D2101" i="2"/>
  <c r="U2101" i="2" s="1"/>
  <c r="D2102" i="2"/>
  <c r="U2102" i="2" s="1"/>
  <c r="U2103" i="2"/>
  <c r="D2104" i="2"/>
  <c r="U2104" i="2" s="1"/>
  <c r="D2105" i="2"/>
  <c r="U2105" i="2" s="1"/>
  <c r="D2121" i="2"/>
  <c r="U2121" i="2" s="1"/>
  <c r="D2122" i="2"/>
  <c r="U2122" i="2" s="1"/>
  <c r="D2123" i="2"/>
  <c r="U2123" i="2" s="1"/>
  <c r="D2124" i="2"/>
  <c r="U2124" i="2" s="1"/>
  <c r="D2125" i="2"/>
  <c r="U2125" i="2" s="1"/>
  <c r="D2126" i="2"/>
  <c r="U2126" i="2" s="1"/>
  <c r="D2127" i="2"/>
  <c r="U2127" i="2" s="1"/>
  <c r="D2128" i="2"/>
  <c r="U2128" i="2" s="1"/>
  <c r="U2144" i="2"/>
  <c r="U2145" i="2"/>
  <c r="U2146" i="2"/>
  <c r="D2166" i="2"/>
  <c r="U2166" i="2" s="1"/>
  <c r="D2167" i="2"/>
  <c r="U2167" i="2" s="1"/>
  <c r="D2168" i="2"/>
  <c r="U2168" i="2" s="1"/>
  <c r="D2169" i="2"/>
  <c r="U2169" i="2" s="1"/>
  <c r="D2170" i="2"/>
  <c r="U2170" i="2" s="1"/>
  <c r="D2171" i="2"/>
  <c r="U2171" i="2" s="1"/>
  <c r="D2172" i="2"/>
  <c r="U2172" i="2" s="1"/>
  <c r="D2173" i="2"/>
  <c r="U2173" i="2" s="1"/>
  <c r="D2174" i="2"/>
  <c r="U2174" i="2" s="1"/>
  <c r="D2175" i="2"/>
  <c r="U2175" i="2" s="1"/>
  <c r="D2176" i="2"/>
  <c r="U2176" i="2" s="1"/>
  <c r="D2177" i="2"/>
  <c r="U2177" i="2" s="1"/>
  <c r="D2178" i="2"/>
  <c r="U2178" i="2" s="1"/>
  <c r="D2194" i="2"/>
  <c r="U2194" i="2" s="1"/>
  <c r="D2195" i="2"/>
  <c r="U2195" i="2" s="1"/>
  <c r="D2196" i="2"/>
  <c r="U2196" i="2" s="1"/>
  <c r="D2197" i="2"/>
  <c r="U2197" i="2" s="1"/>
  <c r="D2198" i="2"/>
  <c r="U2198" i="2" s="1"/>
  <c r="D2199" i="2"/>
  <c r="U2199" i="2" s="1"/>
  <c r="D2200" i="2"/>
  <c r="U2200" i="2" s="1"/>
  <c r="D2201" i="2"/>
  <c r="U2201" i="2" s="1"/>
  <c r="D2217" i="2"/>
  <c r="U2217" i="2" s="1"/>
  <c r="D2218" i="2"/>
  <c r="U2218" i="2" s="1"/>
  <c r="D2219" i="2"/>
  <c r="U2219" i="2" s="1"/>
  <c r="D2220" i="2"/>
  <c r="U2220" i="2" s="1"/>
  <c r="D2237" i="2"/>
  <c r="U2237" i="2" s="1"/>
  <c r="D2238" i="2"/>
  <c r="U2238" i="2" s="1"/>
  <c r="D2239" i="2"/>
  <c r="U2239" i="2" s="1"/>
  <c r="D2240" i="2"/>
  <c r="U2240" i="2" s="1"/>
  <c r="D2241" i="2"/>
  <c r="U2241" i="2" s="1"/>
  <c r="D2242" i="2"/>
  <c r="U2242" i="2" s="1"/>
  <c r="D2243" i="2"/>
  <c r="U2243" i="2" s="1"/>
  <c r="D2244" i="2"/>
  <c r="U2244" i="2" s="1"/>
  <c r="D2245" i="2"/>
  <c r="U2245" i="2" s="1"/>
  <c r="D2246" i="2"/>
  <c r="U2246" i="2" s="1"/>
  <c r="D2247" i="2"/>
  <c r="U2247" i="2" s="1"/>
  <c r="D2248" i="2"/>
  <c r="U2248" i="2" s="1"/>
  <c r="D2249" i="2"/>
  <c r="U2249" i="2" s="1"/>
  <c r="D2250" i="2"/>
  <c r="U2250" i="2" s="1"/>
  <c r="D2266" i="2"/>
  <c r="U2266" i="2" s="1"/>
  <c r="D2267" i="2"/>
  <c r="U2267" i="2" s="1"/>
  <c r="D2268" i="2"/>
  <c r="U2268" i="2" s="1"/>
  <c r="D2269" i="2"/>
  <c r="U2269" i="2" s="1"/>
  <c r="D2270" i="2"/>
  <c r="U2270" i="2" s="1"/>
  <c r="D2271" i="2"/>
  <c r="U2271" i="2" s="1"/>
  <c r="D2272" i="2"/>
  <c r="U2272" i="2" s="1"/>
  <c r="D2288" i="2"/>
  <c r="U2288" i="2" s="1"/>
  <c r="D2289" i="2"/>
  <c r="U2289" i="2" s="1"/>
  <c r="D2290" i="2"/>
  <c r="U2290" i="2" s="1"/>
  <c r="D2291" i="2"/>
  <c r="U2291" i="2" s="1"/>
  <c r="D2292" i="2"/>
  <c r="U2292" i="2" s="1"/>
  <c r="D2308" i="2"/>
  <c r="U2308" i="2" s="1"/>
  <c r="D2309" i="2"/>
  <c r="U2309" i="2" s="1"/>
  <c r="D2310" i="2"/>
  <c r="U2310" i="2" s="1"/>
  <c r="D2311" i="2"/>
  <c r="U2311" i="2" s="1"/>
  <c r="D2312" i="2"/>
  <c r="U2312" i="2" s="1"/>
  <c r="D2313" i="2"/>
  <c r="U2313" i="2" s="1"/>
  <c r="D2314" i="2"/>
  <c r="U2314" i="2" s="1"/>
  <c r="D2315" i="2"/>
  <c r="U2315" i="2" s="1"/>
  <c r="D2316" i="2"/>
  <c r="U2316" i="2" s="1"/>
  <c r="D2317" i="2"/>
  <c r="U2317" i="2" s="1"/>
  <c r="D2318" i="2"/>
  <c r="U2318" i="2" s="1"/>
  <c r="D2319" i="2"/>
  <c r="U2319" i="2" s="1"/>
  <c r="D2320" i="2"/>
  <c r="U2320" i="2" s="1"/>
  <c r="D2321" i="2"/>
  <c r="U2321" i="2" s="1"/>
  <c r="D2322" i="2"/>
  <c r="U2322" i="2" s="1"/>
  <c r="D2323" i="2"/>
  <c r="U2323" i="2" s="1"/>
  <c r="D2324" i="2"/>
  <c r="U2324" i="2" s="1"/>
  <c r="D2325" i="2"/>
  <c r="U2325" i="2" s="1"/>
  <c r="D2326" i="2"/>
  <c r="U2326" i="2" s="1"/>
  <c r="D2375" i="2"/>
  <c r="U2375" i="2" s="1"/>
  <c r="D2376" i="2"/>
  <c r="U2376" i="2" s="1"/>
  <c r="D2377" i="2"/>
  <c r="U2377" i="2" s="1"/>
  <c r="D2378" i="2"/>
  <c r="U2378" i="2" s="1"/>
  <c r="D2379" i="2"/>
  <c r="U2379" i="2" s="1"/>
  <c r="D2380" i="2"/>
  <c r="U2380" i="2" s="1"/>
  <c r="D2381" i="2"/>
  <c r="U2381" i="2" s="1"/>
  <c r="D2382" i="2"/>
  <c r="U2382" i="2" s="1"/>
  <c r="D2383" i="2"/>
  <c r="U2383" i="2" s="1"/>
  <c r="D2384" i="2"/>
  <c r="U2384" i="2" s="1"/>
  <c r="D2385" i="2"/>
  <c r="U2385" i="2" s="1"/>
  <c r="D2386" i="2"/>
  <c r="U2386" i="2" s="1"/>
  <c r="D2387" i="2"/>
  <c r="U2387" i="2" s="1"/>
  <c r="D2388" i="2"/>
  <c r="U2388" i="2" s="1"/>
  <c r="D2389" i="2"/>
  <c r="U2389" i="2" s="1"/>
  <c r="D2390" i="2"/>
  <c r="U2390" i="2" s="1"/>
  <c r="D2391" i="2"/>
  <c r="U2391" i="2" s="1"/>
  <c r="D2392" i="2"/>
  <c r="U2392" i="2" s="1"/>
  <c r="D2393" i="2"/>
  <c r="U2393" i="2" s="1"/>
  <c r="D2394" i="2"/>
  <c r="U2394" i="2" s="1"/>
  <c r="D2395" i="2"/>
  <c r="U2395" i="2" s="1"/>
  <c r="D2396" i="2"/>
  <c r="U2396" i="2" s="1"/>
  <c r="D2397" i="2"/>
  <c r="U2397" i="2" s="1"/>
  <c r="D2398" i="2"/>
  <c r="U2398" i="2" s="1"/>
  <c r="D2399" i="2"/>
  <c r="U2399" i="2" s="1"/>
  <c r="D2400" i="2"/>
  <c r="U2400" i="2" s="1"/>
  <c r="D2401" i="2"/>
  <c r="U2401" i="2" s="1"/>
  <c r="D2402" i="2"/>
  <c r="U2402" i="2" s="1"/>
  <c r="D2403" i="2"/>
  <c r="U2403" i="2" s="1"/>
  <c r="D2404" i="2"/>
  <c r="U2404" i="2" s="1"/>
  <c r="D2405" i="2"/>
  <c r="U2405" i="2" s="1"/>
  <c r="D2406" i="2"/>
  <c r="U2406" i="2" s="1"/>
  <c r="D2407" i="2"/>
  <c r="U2407" i="2" s="1"/>
  <c r="D2408" i="2"/>
  <c r="U2408" i="2" s="1"/>
  <c r="D2409" i="2"/>
  <c r="U2409" i="2" s="1"/>
  <c r="D2410" i="2"/>
  <c r="U2410" i="2" s="1"/>
  <c r="D2411" i="2"/>
  <c r="U2411" i="2" s="1"/>
  <c r="D2412" i="2"/>
  <c r="U2412" i="2" s="1"/>
  <c r="D2413" i="2"/>
  <c r="U2413" i="2" s="1"/>
  <c r="D2414" i="2"/>
  <c r="U2414" i="2" s="1"/>
  <c r="D2415" i="2"/>
  <c r="U2415" i="2" s="1"/>
  <c r="D2416" i="2"/>
  <c r="U2416" i="2" s="1"/>
  <c r="D2417" i="2"/>
  <c r="U2417" i="2" s="1"/>
  <c r="D2418" i="2"/>
  <c r="U2418" i="2" s="1"/>
  <c r="D2419" i="2"/>
  <c r="U2419" i="2" s="1"/>
  <c r="D2420" i="2"/>
  <c r="U2420" i="2" s="1"/>
  <c r="D2421" i="2"/>
  <c r="U2421" i="2" s="1"/>
  <c r="D2422" i="2"/>
  <c r="U2422" i="2" s="1"/>
  <c r="D2423" i="2"/>
  <c r="U2423" i="2" s="1"/>
  <c r="D2424" i="2"/>
  <c r="U2424" i="2" s="1"/>
  <c r="D2425" i="2"/>
  <c r="U2425" i="2" s="1"/>
  <c r="D2426" i="2"/>
  <c r="U2426" i="2" s="1"/>
  <c r="D2427" i="2"/>
  <c r="U2427" i="2" s="1"/>
  <c r="D2428" i="2"/>
  <c r="U2428" i="2" s="1"/>
  <c r="D2429" i="2"/>
  <c r="U2429" i="2" s="1"/>
  <c r="D2430" i="2"/>
  <c r="U2430" i="2" s="1"/>
  <c r="D2431" i="2"/>
  <c r="U2431" i="2" s="1"/>
  <c r="D2432" i="2"/>
  <c r="U2432" i="2" s="1"/>
  <c r="D2433" i="2"/>
  <c r="U2433" i="2" s="1"/>
  <c r="D2434" i="2"/>
  <c r="U2434" i="2" s="1"/>
  <c r="D2435" i="2"/>
  <c r="U2435" i="2" s="1"/>
  <c r="D2436" i="2"/>
  <c r="U2436" i="2" s="1"/>
  <c r="D2437" i="2"/>
  <c r="U2437" i="2" s="1"/>
  <c r="D2438" i="2"/>
  <c r="U2438" i="2" s="1"/>
  <c r="D2439" i="2"/>
  <c r="U2439" i="2" s="1"/>
  <c r="D2440" i="2"/>
  <c r="U2440" i="2" s="1"/>
  <c r="D2441" i="2"/>
  <c r="U2441" i="2" s="1"/>
  <c r="D2442" i="2"/>
  <c r="U2442" i="2" s="1"/>
  <c r="D2443" i="2"/>
  <c r="U2443" i="2" s="1"/>
  <c r="D2444" i="2"/>
  <c r="U2444" i="2" s="1"/>
  <c r="D2445" i="2"/>
  <c r="U2445" i="2" s="1"/>
  <c r="D2446" i="2"/>
  <c r="U2446" i="2" s="1"/>
  <c r="D2447" i="2"/>
  <c r="U2447" i="2" s="1"/>
  <c r="D2448" i="2"/>
  <c r="U2448" i="2" s="1"/>
  <c r="D2449" i="2"/>
  <c r="U2449" i="2" s="1"/>
  <c r="D2450" i="2"/>
  <c r="U2450" i="2" s="1"/>
  <c r="D2451" i="2"/>
  <c r="U2451" i="2" s="1"/>
  <c r="D2452" i="2"/>
  <c r="U2452" i="2" s="1"/>
  <c r="D2453" i="2"/>
  <c r="U2453" i="2" s="1"/>
  <c r="D2454" i="2"/>
  <c r="U2454" i="2" s="1"/>
  <c r="D2455" i="2"/>
  <c r="U2455" i="2" s="1"/>
  <c r="D2456" i="2"/>
  <c r="U2456" i="2" s="1"/>
  <c r="D2457" i="2"/>
  <c r="U2457" i="2" s="1"/>
  <c r="D2458" i="2"/>
  <c r="U2458" i="2" s="1"/>
  <c r="L853" i="15"/>
  <c r="C853" i="15"/>
  <c r="D853" i="15" s="1"/>
  <c r="L852" i="15"/>
  <c r="C852" i="15"/>
  <c r="D852" i="15" s="1"/>
  <c r="L851" i="15"/>
  <c r="C851" i="15"/>
  <c r="D851" i="15" s="1"/>
  <c r="L850" i="15"/>
  <c r="L849" i="15"/>
  <c r="C849" i="15"/>
  <c r="D849" i="15" s="1"/>
  <c r="L848" i="15"/>
  <c r="C848" i="15"/>
  <c r="D848" i="15" s="1"/>
  <c r="L847" i="15"/>
  <c r="C847" i="15"/>
  <c r="D847" i="15" s="1"/>
  <c r="L846" i="15"/>
  <c r="L844" i="15"/>
  <c r="C844" i="15"/>
  <c r="D844" i="15" s="1"/>
  <c r="L843" i="15"/>
  <c r="C843" i="15"/>
  <c r="D843" i="15" s="1"/>
  <c r="L842" i="15"/>
  <c r="C842" i="15"/>
  <c r="D842" i="15" s="1"/>
  <c r="L841" i="15"/>
  <c r="D841" i="15"/>
  <c r="C841" i="15"/>
  <c r="L840" i="15"/>
  <c r="D840" i="15"/>
  <c r="C840" i="15"/>
  <c r="L839" i="15"/>
  <c r="C839" i="15"/>
  <c r="D839" i="15" s="1"/>
  <c r="L838" i="15"/>
  <c r="C838" i="15"/>
  <c r="D838" i="15" s="1"/>
  <c r="L837" i="15"/>
  <c r="C837" i="15"/>
  <c r="D837" i="15" s="1"/>
  <c r="L836" i="15"/>
  <c r="C836" i="15"/>
  <c r="D836" i="15" s="1"/>
  <c r="L835" i="15"/>
  <c r="C835" i="15"/>
  <c r="D835" i="15" s="1"/>
  <c r="L834" i="15"/>
  <c r="C834" i="15"/>
  <c r="D834" i="15" s="1"/>
  <c r="L832" i="15"/>
  <c r="C832" i="15"/>
  <c r="D832" i="15" s="1"/>
  <c r="L831" i="15"/>
  <c r="D831" i="15"/>
  <c r="C831" i="15"/>
  <c r="L830" i="15"/>
  <c r="C830" i="15"/>
  <c r="D830" i="15" s="1"/>
  <c r="L829" i="15"/>
  <c r="C829" i="15"/>
  <c r="D829" i="15" s="1"/>
  <c r="L828" i="15"/>
  <c r="C828" i="15"/>
  <c r="D828" i="15" s="1"/>
  <c r="L827" i="15"/>
  <c r="C827" i="15"/>
  <c r="D827" i="15" s="1"/>
  <c r="L826" i="15"/>
  <c r="C826" i="15"/>
  <c r="D826" i="15" s="1"/>
  <c r="L825" i="15"/>
  <c r="C825" i="15"/>
  <c r="D825" i="15" s="1"/>
  <c r="L824" i="15"/>
  <c r="D824" i="15"/>
  <c r="C824" i="15"/>
  <c r="L823" i="15"/>
  <c r="D823" i="15"/>
  <c r="C823" i="15"/>
  <c r="L822" i="15"/>
  <c r="C822" i="15"/>
  <c r="D822" i="15" s="1"/>
  <c r="L821" i="15"/>
  <c r="C821" i="15"/>
  <c r="D821" i="15" s="1"/>
  <c r="L820" i="15"/>
  <c r="C820" i="15"/>
  <c r="D820" i="15" s="1"/>
  <c r="L819" i="15"/>
  <c r="C819" i="15"/>
  <c r="D819" i="15" s="1"/>
  <c r="L818" i="15"/>
  <c r="C818" i="15"/>
  <c r="D818" i="15" s="1"/>
  <c r="L817" i="15"/>
  <c r="C817" i="15"/>
  <c r="D817" i="15" s="1"/>
  <c r="L816" i="15"/>
  <c r="C816" i="15"/>
  <c r="D816" i="15" s="1"/>
  <c r="L815" i="15"/>
  <c r="D815" i="15"/>
  <c r="C815" i="15"/>
  <c r="L814" i="15"/>
  <c r="C814" i="15"/>
  <c r="D814" i="15" s="1"/>
  <c r="L813" i="15"/>
  <c r="D813" i="15"/>
  <c r="C813" i="15"/>
  <c r="L812" i="15"/>
  <c r="L811" i="15"/>
  <c r="D811" i="15"/>
  <c r="C811" i="15"/>
  <c r="L810" i="15"/>
  <c r="C810" i="15"/>
  <c r="D810" i="15" s="1"/>
  <c r="L809" i="15"/>
  <c r="D809" i="15"/>
  <c r="C809" i="15"/>
  <c r="L808" i="15"/>
  <c r="D808" i="15"/>
  <c r="C808" i="15"/>
  <c r="L807" i="15"/>
  <c r="D807" i="15"/>
  <c r="C807" i="15"/>
  <c r="L806" i="15"/>
  <c r="C806" i="15"/>
  <c r="D806" i="15" s="1"/>
  <c r="L805" i="15"/>
  <c r="C805" i="15"/>
  <c r="D805" i="15" s="1"/>
  <c r="L804" i="15"/>
  <c r="D804" i="15"/>
  <c r="C804" i="15"/>
  <c r="L803" i="15"/>
  <c r="D803" i="15"/>
  <c r="C803" i="15"/>
  <c r="L802" i="15"/>
  <c r="C802" i="15"/>
  <c r="D802" i="15" s="1"/>
  <c r="L801" i="15"/>
  <c r="C801" i="15"/>
  <c r="D801" i="15" s="1"/>
  <c r="L800" i="15"/>
  <c r="C800" i="15"/>
  <c r="D800" i="15" s="1"/>
  <c r="L799" i="15"/>
  <c r="L798" i="15"/>
  <c r="C798" i="15"/>
  <c r="D798" i="15" s="1"/>
  <c r="L797" i="15"/>
  <c r="C797" i="15"/>
  <c r="D797" i="15" s="1"/>
  <c r="L796" i="15"/>
  <c r="C796" i="15"/>
  <c r="D796" i="15" s="1"/>
  <c r="L795" i="15"/>
  <c r="C795" i="15"/>
  <c r="D795" i="15" s="1"/>
  <c r="L794" i="15"/>
  <c r="D794" i="15"/>
  <c r="C794" i="15"/>
  <c r="L793" i="15"/>
  <c r="D793" i="15"/>
  <c r="C793" i="15"/>
  <c r="L792" i="15"/>
  <c r="C792" i="15"/>
  <c r="D792" i="15" s="1"/>
  <c r="L791" i="15"/>
  <c r="D791" i="15"/>
  <c r="C791" i="15"/>
  <c r="L790" i="15"/>
  <c r="C790" i="15"/>
  <c r="D790" i="15" s="1"/>
  <c r="L789" i="15"/>
  <c r="D789" i="15"/>
  <c r="C789" i="15"/>
  <c r="L788" i="15"/>
  <c r="D788" i="15"/>
  <c r="C788" i="15"/>
  <c r="L787" i="15"/>
  <c r="D787" i="15"/>
  <c r="C787" i="15"/>
  <c r="L786" i="15"/>
  <c r="C786" i="15"/>
  <c r="D786" i="15" s="1"/>
  <c r="L785" i="15"/>
  <c r="C785" i="15"/>
  <c r="D785" i="15" s="1"/>
  <c r="L784" i="15"/>
  <c r="D784" i="15"/>
  <c r="C784" i="15"/>
  <c r="L783" i="15"/>
  <c r="D783" i="15"/>
  <c r="C783" i="15"/>
  <c r="L782" i="15"/>
  <c r="C782" i="15"/>
  <c r="D782" i="15" s="1"/>
  <c r="L781" i="15"/>
  <c r="C781" i="15"/>
  <c r="D781" i="15" s="1"/>
  <c r="L780" i="15"/>
  <c r="C780" i="15"/>
  <c r="D780" i="15" s="1"/>
  <c r="L779" i="15"/>
  <c r="C779" i="15"/>
  <c r="D779" i="15" s="1"/>
  <c r="L778" i="15"/>
  <c r="D778" i="15"/>
  <c r="C778" i="15"/>
  <c r="L777" i="15"/>
  <c r="D777" i="15"/>
  <c r="C777" i="15"/>
  <c r="L776" i="15"/>
  <c r="C776" i="15"/>
  <c r="D776" i="15" s="1"/>
  <c r="L775" i="15"/>
  <c r="C775" i="15"/>
  <c r="D775" i="15" s="1"/>
  <c r="L774" i="15"/>
  <c r="D774" i="15"/>
  <c r="C774" i="15"/>
  <c r="L773" i="15"/>
  <c r="L772" i="15"/>
  <c r="C772" i="15"/>
  <c r="D772" i="15" s="1"/>
  <c r="L771" i="15"/>
  <c r="C771" i="15"/>
  <c r="D771" i="15" s="1"/>
  <c r="L770" i="15"/>
  <c r="D770" i="15"/>
  <c r="C770" i="15"/>
  <c r="L769" i="15"/>
  <c r="D769" i="15"/>
  <c r="C769" i="15"/>
  <c r="L768" i="15"/>
  <c r="C768" i="15"/>
  <c r="D768" i="15" s="1"/>
  <c r="L767" i="15"/>
  <c r="L766" i="15"/>
  <c r="D766" i="15"/>
  <c r="C766" i="15"/>
  <c r="L765" i="15"/>
  <c r="D765" i="15"/>
  <c r="C765" i="15"/>
  <c r="L764" i="15"/>
  <c r="C764" i="15"/>
  <c r="D764" i="15" s="1"/>
  <c r="L763" i="15"/>
  <c r="C763" i="15"/>
  <c r="D763" i="15" s="1"/>
  <c r="L762" i="15"/>
  <c r="C762" i="15"/>
  <c r="D762" i="15" s="1"/>
  <c r="L761" i="15"/>
  <c r="C761" i="15"/>
  <c r="D761" i="15" s="1"/>
  <c r="L760" i="15"/>
  <c r="C760" i="15"/>
  <c r="D760" i="15" s="1"/>
  <c r="L759" i="15"/>
  <c r="C759" i="15"/>
  <c r="D759" i="15" s="1"/>
  <c r="L758" i="15"/>
  <c r="C758" i="15"/>
  <c r="D758" i="15" s="1"/>
  <c r="L757" i="15"/>
  <c r="D757" i="15"/>
  <c r="C757" i="15"/>
  <c r="L756" i="15"/>
  <c r="C756" i="15"/>
  <c r="D756" i="15" s="1"/>
  <c r="L755" i="15"/>
  <c r="D755" i="15"/>
  <c r="C755" i="15"/>
  <c r="L754" i="15"/>
  <c r="C754" i="15"/>
  <c r="D754" i="15" s="1"/>
  <c r="L753" i="15"/>
  <c r="C753" i="15"/>
  <c r="D753" i="15" s="1"/>
  <c r="L752" i="15"/>
  <c r="C752" i="15"/>
  <c r="D752" i="15" s="1"/>
  <c r="L751" i="15"/>
  <c r="C751" i="15"/>
  <c r="D751" i="15" s="1"/>
  <c r="L750" i="15"/>
  <c r="D750" i="15"/>
  <c r="C750" i="15"/>
  <c r="L749" i="15"/>
  <c r="D749" i="15"/>
  <c r="C749" i="15"/>
  <c r="L748" i="15"/>
  <c r="C748" i="15"/>
  <c r="D748" i="15" s="1"/>
  <c r="L747" i="15"/>
  <c r="C747" i="15"/>
  <c r="D747" i="15" s="1"/>
  <c r="L746" i="15"/>
  <c r="C746" i="15"/>
  <c r="D746" i="15" s="1"/>
  <c r="L745" i="15"/>
  <c r="C745" i="15"/>
  <c r="D745" i="15" s="1"/>
  <c r="L744" i="15"/>
  <c r="C744" i="15"/>
  <c r="D744" i="15" s="1"/>
  <c r="L743" i="15"/>
  <c r="C743" i="15"/>
  <c r="D743" i="15" s="1"/>
  <c r="L742" i="15"/>
  <c r="C742" i="15"/>
  <c r="D742" i="15" s="1"/>
  <c r="L741" i="15"/>
  <c r="D741" i="15"/>
  <c r="C741" i="15"/>
  <c r="L740" i="15"/>
  <c r="C740" i="15"/>
  <c r="D740" i="15" s="1"/>
  <c r="L739" i="15"/>
  <c r="D739" i="15"/>
  <c r="C739" i="15"/>
  <c r="L738" i="15"/>
  <c r="C738" i="15"/>
  <c r="D738" i="15" s="1"/>
  <c r="L737" i="15"/>
  <c r="C737" i="15"/>
  <c r="D737" i="15" s="1"/>
  <c r="L736" i="15"/>
  <c r="C736" i="15"/>
  <c r="D736" i="15" s="1"/>
  <c r="L735" i="15"/>
  <c r="C735" i="15"/>
  <c r="D735" i="15" s="1"/>
  <c r="L734" i="15"/>
  <c r="D734" i="15"/>
  <c r="C734" i="15"/>
  <c r="L733" i="15"/>
  <c r="D733" i="15"/>
  <c r="C733" i="15"/>
  <c r="L732" i="15"/>
  <c r="C732" i="15"/>
  <c r="D732" i="15" s="1"/>
  <c r="L731" i="15"/>
  <c r="C731" i="15"/>
  <c r="D731" i="15" s="1"/>
  <c r="L730" i="15"/>
  <c r="C730" i="15"/>
  <c r="D730" i="15" s="1"/>
  <c r="L729" i="15"/>
  <c r="C729" i="15"/>
  <c r="D729" i="15" s="1"/>
  <c r="L728" i="15"/>
  <c r="C728" i="15"/>
  <c r="D728" i="15" s="1"/>
  <c r="L727" i="15"/>
  <c r="C727" i="15"/>
  <c r="D727" i="15" s="1"/>
  <c r="L726" i="15"/>
  <c r="C726" i="15"/>
  <c r="D726" i="15" s="1"/>
  <c r="L725" i="15"/>
  <c r="D725" i="15"/>
  <c r="C725" i="15"/>
  <c r="L724" i="15"/>
  <c r="C724" i="15"/>
  <c r="D724" i="15" s="1"/>
  <c r="L723" i="15"/>
  <c r="D723" i="15"/>
  <c r="C723" i="15"/>
  <c r="L722" i="15"/>
  <c r="D722" i="15"/>
  <c r="C722" i="15"/>
  <c r="L721" i="15"/>
  <c r="C721" i="15"/>
  <c r="D721" i="15" s="1"/>
  <c r="L720" i="15"/>
  <c r="C720" i="15"/>
  <c r="D720" i="15" s="1"/>
  <c r="L719" i="15"/>
  <c r="C719" i="15"/>
  <c r="D719" i="15" s="1"/>
  <c r="L718" i="15"/>
  <c r="D718" i="15"/>
  <c r="C718" i="15"/>
  <c r="L717" i="15"/>
  <c r="D717" i="15"/>
  <c r="C717" i="15"/>
  <c r="L716" i="15"/>
  <c r="C716" i="15"/>
  <c r="D716" i="15" s="1"/>
  <c r="L715" i="15"/>
  <c r="C715" i="15"/>
  <c r="D715" i="15" s="1"/>
  <c r="L714" i="15"/>
  <c r="C714" i="15"/>
  <c r="D714" i="15" s="1"/>
  <c r="L713" i="15"/>
  <c r="C713" i="15"/>
  <c r="D713" i="15" s="1"/>
  <c r="L712" i="15"/>
  <c r="C712" i="15"/>
  <c r="D712" i="15" s="1"/>
  <c r="L711" i="15"/>
  <c r="C711" i="15"/>
  <c r="D711" i="15" s="1"/>
  <c r="L710" i="15"/>
  <c r="C710" i="15"/>
  <c r="D710" i="15" s="1"/>
  <c r="L709" i="15"/>
  <c r="D709" i="15"/>
  <c r="C709" i="15"/>
  <c r="L708" i="15"/>
  <c r="C708" i="15"/>
  <c r="D708" i="15" s="1"/>
  <c r="L707" i="15"/>
  <c r="D707" i="15"/>
  <c r="C707" i="15"/>
  <c r="L706" i="15"/>
  <c r="C706" i="15"/>
  <c r="D706" i="15" s="1"/>
  <c r="L705" i="15"/>
  <c r="C705" i="15"/>
  <c r="D705" i="15" s="1"/>
  <c r="L704" i="15"/>
  <c r="C704" i="15"/>
  <c r="D704" i="15" s="1"/>
  <c r="L703" i="15"/>
  <c r="C703" i="15"/>
  <c r="D703" i="15" s="1"/>
  <c r="L702" i="15"/>
  <c r="D702" i="15"/>
  <c r="C702" i="15"/>
  <c r="L701" i="15"/>
  <c r="D701" i="15"/>
  <c r="C701" i="15"/>
  <c r="L700" i="15"/>
  <c r="C700" i="15"/>
  <c r="D700" i="15" s="1"/>
  <c r="L699" i="15"/>
  <c r="C699" i="15"/>
  <c r="D699" i="15" s="1"/>
  <c r="L698" i="15"/>
  <c r="C698" i="15"/>
  <c r="D698" i="15" s="1"/>
  <c r="L697" i="15"/>
  <c r="C697" i="15"/>
  <c r="D697" i="15" s="1"/>
  <c r="L696" i="15"/>
  <c r="C696" i="15"/>
  <c r="D696" i="15" s="1"/>
  <c r="L695" i="15"/>
  <c r="C695" i="15"/>
  <c r="D695" i="15" s="1"/>
  <c r="L694" i="15"/>
  <c r="C694" i="15"/>
  <c r="D694" i="15" s="1"/>
  <c r="L693" i="15"/>
  <c r="D693" i="15"/>
  <c r="C693" i="15"/>
  <c r="L692" i="15"/>
  <c r="C692" i="15"/>
  <c r="D692" i="15" s="1"/>
  <c r="L691" i="15"/>
  <c r="D691" i="15"/>
  <c r="C691" i="15"/>
  <c r="L690" i="15"/>
  <c r="D690" i="15"/>
  <c r="C690" i="15"/>
  <c r="L689" i="15"/>
  <c r="C689" i="15"/>
  <c r="D689" i="15" s="1"/>
  <c r="L688" i="15"/>
  <c r="C688" i="15"/>
  <c r="D688" i="15" s="1"/>
  <c r="L687" i="15"/>
  <c r="C687" i="15"/>
  <c r="D687" i="15" s="1"/>
  <c r="L686" i="15"/>
  <c r="D686" i="15"/>
  <c r="C686" i="15"/>
  <c r="L685" i="15"/>
  <c r="D685" i="15"/>
  <c r="C685" i="15"/>
  <c r="L684" i="15"/>
  <c r="C684" i="15"/>
  <c r="D684" i="15" s="1"/>
  <c r="L683" i="15"/>
  <c r="C683" i="15"/>
  <c r="D683" i="15" s="1"/>
  <c r="L682" i="15"/>
  <c r="C682" i="15"/>
  <c r="D682" i="15" s="1"/>
  <c r="L681" i="15"/>
  <c r="C681" i="15"/>
  <c r="D681" i="15" s="1"/>
  <c r="L680" i="15"/>
  <c r="C680" i="15"/>
  <c r="D680" i="15" s="1"/>
  <c r="L679" i="15"/>
  <c r="C679" i="15"/>
  <c r="D679" i="15" s="1"/>
  <c r="L678" i="15"/>
  <c r="C678" i="15"/>
  <c r="D678" i="15" s="1"/>
  <c r="L677" i="15"/>
  <c r="D677" i="15"/>
  <c r="C677" i="15"/>
  <c r="L676" i="15"/>
  <c r="C676" i="15"/>
  <c r="D676" i="15" s="1"/>
  <c r="L675" i="15"/>
  <c r="D675" i="15"/>
  <c r="C675" i="15"/>
  <c r="L674" i="15"/>
  <c r="C674" i="15"/>
  <c r="D674" i="15" s="1"/>
  <c r="L673" i="15"/>
  <c r="C673" i="15"/>
  <c r="D673" i="15" s="1"/>
  <c r="L672" i="15"/>
  <c r="C672" i="15"/>
  <c r="D672" i="15" s="1"/>
  <c r="L671" i="15"/>
  <c r="C671" i="15"/>
  <c r="D671" i="15" s="1"/>
  <c r="L670" i="15"/>
  <c r="D670" i="15"/>
  <c r="C670" i="15"/>
  <c r="L669" i="15"/>
  <c r="D669" i="15"/>
  <c r="C669" i="15"/>
  <c r="L668" i="15"/>
  <c r="C668" i="15"/>
  <c r="D668" i="15" s="1"/>
  <c r="L667" i="15"/>
  <c r="C667" i="15"/>
  <c r="D667" i="15" s="1"/>
  <c r="L666" i="15"/>
  <c r="C666" i="15"/>
  <c r="D666" i="15" s="1"/>
  <c r="L665" i="15"/>
  <c r="C665" i="15"/>
  <c r="D665" i="15" s="1"/>
  <c r="L664" i="15"/>
  <c r="C664" i="15"/>
  <c r="D664" i="15" s="1"/>
  <c r="L663" i="15"/>
  <c r="C663" i="15"/>
  <c r="D663" i="15" s="1"/>
  <c r="L662" i="15"/>
  <c r="C662" i="15"/>
  <c r="D662" i="15" s="1"/>
  <c r="L661" i="15"/>
  <c r="D661" i="15"/>
  <c r="C661" i="15"/>
  <c r="L660" i="15"/>
  <c r="C660" i="15"/>
  <c r="D660" i="15" s="1"/>
  <c r="L659" i="15"/>
  <c r="D659" i="15"/>
  <c r="C659" i="15"/>
  <c r="L658" i="15"/>
  <c r="C658" i="15"/>
  <c r="D658" i="15" s="1"/>
  <c r="L657" i="15"/>
  <c r="C657" i="15"/>
  <c r="D657" i="15" s="1"/>
  <c r="L656" i="15"/>
  <c r="C656" i="15"/>
  <c r="D656" i="15" s="1"/>
  <c r="L655" i="15"/>
  <c r="C655" i="15"/>
  <c r="D655" i="15" s="1"/>
  <c r="L654" i="15"/>
  <c r="D654" i="15"/>
  <c r="C654" i="15"/>
  <c r="L653" i="15"/>
  <c r="D653" i="15"/>
  <c r="C653" i="15"/>
  <c r="L652" i="15"/>
  <c r="C652" i="15"/>
  <c r="D652" i="15" s="1"/>
  <c r="L651" i="15"/>
  <c r="C651" i="15"/>
  <c r="D651" i="15" s="1"/>
  <c r="L650" i="15"/>
  <c r="C650" i="15"/>
  <c r="D650" i="15" s="1"/>
  <c r="L649" i="15"/>
  <c r="C649" i="15"/>
  <c r="D649" i="15" s="1"/>
  <c r="L648" i="15"/>
  <c r="C648" i="15"/>
  <c r="D648" i="15" s="1"/>
  <c r="L647" i="15"/>
  <c r="C647" i="15"/>
  <c r="D647" i="15" s="1"/>
  <c r="L646" i="15"/>
  <c r="C646" i="15"/>
  <c r="D646" i="15" s="1"/>
  <c r="L645" i="15"/>
  <c r="D645" i="15"/>
  <c r="C645" i="15"/>
  <c r="L644" i="15"/>
  <c r="C644" i="15"/>
  <c r="D644" i="15" s="1"/>
  <c r="L643" i="15"/>
  <c r="D643" i="15"/>
  <c r="C643" i="15"/>
  <c r="L642" i="15"/>
  <c r="C642" i="15"/>
  <c r="D642" i="15" s="1"/>
  <c r="L641" i="15"/>
  <c r="C641" i="15"/>
  <c r="D641" i="15" s="1"/>
  <c r="L640" i="15"/>
  <c r="C640" i="15"/>
  <c r="D640" i="15" s="1"/>
  <c r="L639" i="15"/>
  <c r="C639" i="15"/>
  <c r="D639" i="15" s="1"/>
  <c r="L638" i="15"/>
  <c r="D638" i="15"/>
  <c r="C638" i="15"/>
  <c r="L637" i="15"/>
  <c r="D637" i="15"/>
  <c r="C637" i="15"/>
  <c r="L636" i="15"/>
  <c r="C636" i="15"/>
  <c r="D636" i="15" s="1"/>
  <c r="L635" i="15"/>
  <c r="C635" i="15"/>
  <c r="D635" i="15" s="1"/>
  <c r="L634" i="15"/>
  <c r="C634" i="15"/>
  <c r="D634" i="15" s="1"/>
  <c r="L633" i="15"/>
  <c r="C633" i="15"/>
  <c r="D633" i="15" s="1"/>
  <c r="L632" i="15"/>
  <c r="C632" i="15"/>
  <c r="D632" i="15" s="1"/>
  <c r="L631" i="15"/>
  <c r="C631" i="15"/>
  <c r="D631" i="15" s="1"/>
  <c r="L630" i="15"/>
  <c r="C630" i="15"/>
  <c r="D630" i="15" s="1"/>
  <c r="L629" i="15"/>
  <c r="D629" i="15"/>
  <c r="C629" i="15"/>
  <c r="L628" i="15"/>
  <c r="C628" i="15"/>
  <c r="D628" i="15" s="1"/>
  <c r="L627" i="15"/>
  <c r="D627" i="15"/>
  <c r="C627" i="15"/>
  <c r="L626" i="15"/>
  <c r="D626" i="15"/>
  <c r="C626" i="15"/>
  <c r="L625" i="15"/>
  <c r="C625" i="15"/>
  <c r="D625" i="15" s="1"/>
  <c r="L624" i="15"/>
  <c r="C624" i="15"/>
  <c r="D624" i="15" s="1"/>
  <c r="L623" i="15"/>
  <c r="C623" i="15"/>
  <c r="D623" i="15" s="1"/>
  <c r="L622" i="15"/>
  <c r="D622" i="15"/>
  <c r="C622" i="15"/>
  <c r="L621" i="15"/>
  <c r="D621" i="15"/>
  <c r="C621" i="15"/>
  <c r="L620" i="15"/>
  <c r="C620" i="15"/>
  <c r="D620" i="15" s="1"/>
  <c r="L619" i="15"/>
  <c r="C619" i="15"/>
  <c r="D619" i="15" s="1"/>
  <c r="L618" i="15"/>
  <c r="C618" i="15"/>
  <c r="D618" i="15" s="1"/>
  <c r="L617" i="15"/>
  <c r="C617" i="15"/>
  <c r="D617" i="15" s="1"/>
  <c r="L616" i="15"/>
  <c r="C616" i="15"/>
  <c r="D616" i="15" s="1"/>
  <c r="L615" i="15"/>
  <c r="C615" i="15"/>
  <c r="D615" i="15" s="1"/>
  <c r="L614" i="15"/>
  <c r="C614" i="15"/>
  <c r="D614" i="15" s="1"/>
  <c r="L613" i="15"/>
  <c r="D613" i="15"/>
  <c r="C613" i="15"/>
  <c r="C612" i="15"/>
  <c r="D612" i="15" s="1"/>
  <c r="L611" i="15"/>
  <c r="C611" i="15"/>
  <c r="D611" i="15" s="1"/>
  <c r="L610" i="15"/>
  <c r="C610" i="15"/>
  <c r="D610" i="15" s="1"/>
  <c r="L609" i="15"/>
  <c r="C609" i="15"/>
  <c r="D609" i="15" s="1"/>
  <c r="L608" i="15"/>
  <c r="D608" i="15"/>
  <c r="C608" i="15"/>
  <c r="L607" i="15"/>
  <c r="C607" i="15"/>
  <c r="D607" i="15" s="1"/>
  <c r="L606" i="15"/>
  <c r="D606" i="15"/>
  <c r="C606" i="15"/>
  <c r="L605" i="15"/>
  <c r="C605" i="15"/>
  <c r="D605" i="15" s="1"/>
  <c r="L604" i="15"/>
  <c r="D604" i="15"/>
  <c r="C604" i="15"/>
  <c r="L603" i="15"/>
  <c r="C603" i="15"/>
  <c r="D603" i="15" s="1"/>
  <c r="L602" i="15"/>
  <c r="C602" i="15"/>
  <c r="D602" i="15" s="1"/>
  <c r="L601" i="15"/>
  <c r="C601" i="15"/>
  <c r="D601" i="15" s="1"/>
  <c r="L600" i="15"/>
  <c r="C600" i="15"/>
  <c r="D600" i="15" s="1"/>
  <c r="L599" i="15"/>
  <c r="D599" i="15"/>
  <c r="C599" i="15"/>
  <c r="L598" i="15"/>
  <c r="D598" i="15"/>
  <c r="C598" i="15"/>
  <c r="L597" i="15"/>
  <c r="C597" i="15"/>
  <c r="D597" i="15" s="1"/>
  <c r="L596" i="15"/>
  <c r="C596" i="15"/>
  <c r="D596" i="15" s="1"/>
  <c r="C595" i="15"/>
  <c r="D595" i="15" s="1"/>
  <c r="L594" i="15"/>
  <c r="C594" i="15"/>
  <c r="D594" i="15" s="1"/>
  <c r="L593" i="15"/>
  <c r="C593" i="15"/>
  <c r="D593" i="15" s="1"/>
  <c r="L592" i="15"/>
  <c r="C592" i="15"/>
  <c r="D592" i="15" s="1"/>
  <c r="L591" i="15"/>
  <c r="C591" i="15"/>
  <c r="D591" i="15" s="1"/>
  <c r="L590" i="15"/>
  <c r="C590" i="15"/>
  <c r="D590" i="15" s="1"/>
  <c r="L589" i="15"/>
  <c r="D589" i="15"/>
  <c r="C589" i="15"/>
  <c r="L588" i="15"/>
  <c r="D588" i="15"/>
  <c r="C588" i="15"/>
  <c r="L587" i="15"/>
  <c r="C587" i="15"/>
  <c r="D587" i="15" s="1"/>
  <c r="L586" i="15"/>
  <c r="C586" i="15"/>
  <c r="D586" i="15" s="1"/>
  <c r="L585" i="15"/>
  <c r="C585" i="15"/>
  <c r="D585" i="15" s="1"/>
  <c r="L584" i="15"/>
  <c r="D584" i="15"/>
  <c r="C584" i="15"/>
  <c r="L583" i="15"/>
  <c r="D583" i="15"/>
  <c r="C583" i="15"/>
  <c r="L582" i="15"/>
  <c r="C582" i="15"/>
  <c r="D582" i="15" s="1"/>
  <c r="L581" i="15"/>
  <c r="C581" i="15"/>
  <c r="D581" i="15" s="1"/>
  <c r="L580" i="15"/>
  <c r="C580" i="15"/>
  <c r="D580" i="15" s="1"/>
  <c r="L579" i="15"/>
  <c r="C579" i="15"/>
  <c r="D579" i="15" s="1"/>
  <c r="L577" i="15"/>
  <c r="C577" i="15"/>
  <c r="D577" i="15" s="1"/>
  <c r="L576" i="15"/>
  <c r="C576" i="15"/>
  <c r="D576" i="15" s="1"/>
  <c r="L575" i="15"/>
  <c r="C575" i="15"/>
  <c r="D575" i="15" s="1"/>
  <c r="L574" i="15"/>
  <c r="D574" i="15"/>
  <c r="C574" i="15"/>
  <c r="L573" i="15"/>
  <c r="C573" i="15"/>
  <c r="D573" i="15" s="1"/>
  <c r="L572" i="15"/>
  <c r="D572" i="15"/>
  <c r="C572" i="15"/>
  <c r="L571" i="15"/>
  <c r="D571" i="15"/>
  <c r="C571" i="15"/>
  <c r="L570" i="15"/>
  <c r="C570" i="15"/>
  <c r="D570" i="15" s="1"/>
  <c r="L569" i="15"/>
  <c r="C569" i="15"/>
  <c r="D569" i="15" s="1"/>
  <c r="L568" i="15"/>
  <c r="C568" i="15"/>
  <c r="D568" i="15" s="1"/>
  <c r="L567" i="15"/>
  <c r="D567" i="15"/>
  <c r="C567" i="15"/>
  <c r="L566" i="15"/>
  <c r="D566" i="15"/>
  <c r="C566" i="15"/>
  <c r="L565" i="15"/>
  <c r="C565" i="15"/>
  <c r="D565" i="15" s="1"/>
  <c r="L564" i="15"/>
  <c r="C564" i="15"/>
  <c r="D564" i="15" s="1"/>
  <c r="L563" i="15"/>
  <c r="C563" i="15"/>
  <c r="D563" i="15" s="1"/>
  <c r="L561" i="15"/>
  <c r="C561" i="15"/>
  <c r="D561" i="15" s="1"/>
  <c r="L560" i="15"/>
  <c r="C560" i="15"/>
  <c r="D560" i="15" s="1"/>
  <c r="L559" i="15"/>
  <c r="C559" i="15"/>
  <c r="D559" i="15" s="1"/>
  <c r="L558" i="15"/>
  <c r="C558" i="15"/>
  <c r="D558" i="15" s="1"/>
  <c r="L557" i="15"/>
  <c r="D557" i="15"/>
  <c r="C557" i="15"/>
  <c r="L556" i="15"/>
  <c r="C556" i="15"/>
  <c r="D556" i="15" s="1"/>
  <c r="L555" i="15"/>
  <c r="D555" i="15"/>
  <c r="C555" i="15"/>
  <c r="L554" i="15"/>
  <c r="L553" i="15"/>
  <c r="L552" i="15"/>
  <c r="L551" i="15"/>
  <c r="C551" i="15"/>
  <c r="D551" i="15" s="1"/>
  <c r="L550" i="15"/>
  <c r="C550" i="15"/>
  <c r="D550" i="15" s="1"/>
  <c r="L549" i="15"/>
  <c r="C549" i="15"/>
  <c r="D549" i="15" s="1"/>
  <c r="L548" i="15"/>
  <c r="D548" i="15"/>
  <c r="C548" i="15"/>
  <c r="L547" i="15"/>
  <c r="D547" i="15"/>
  <c r="C547" i="15"/>
  <c r="L546" i="15"/>
  <c r="C546" i="15"/>
  <c r="D546" i="15" s="1"/>
  <c r="L545" i="15"/>
  <c r="D545" i="15"/>
  <c r="C545" i="15"/>
  <c r="L544" i="15"/>
  <c r="C544" i="15"/>
  <c r="D544" i="15" s="1"/>
  <c r="L543" i="15"/>
  <c r="C543" i="15"/>
  <c r="D543" i="15" s="1"/>
  <c r="L542" i="15"/>
  <c r="C542" i="15"/>
  <c r="D542" i="15" s="1"/>
  <c r="L541" i="15"/>
  <c r="C541" i="15"/>
  <c r="D541" i="15" s="1"/>
  <c r="L540" i="15"/>
  <c r="C540" i="15"/>
  <c r="D540" i="15" s="1"/>
  <c r="L539" i="15"/>
  <c r="D539" i="15"/>
  <c r="C539" i="15"/>
  <c r="L538" i="15"/>
  <c r="C538" i="15"/>
  <c r="D538" i="15" s="1"/>
  <c r="L537" i="15"/>
  <c r="D537" i="15"/>
  <c r="C537" i="15"/>
  <c r="L536" i="15"/>
  <c r="D536" i="15"/>
  <c r="C536" i="15"/>
  <c r="L535" i="15"/>
  <c r="C535" i="15"/>
  <c r="D535" i="15" s="1"/>
  <c r="L534" i="15"/>
  <c r="C534" i="15"/>
  <c r="D534" i="15" s="1"/>
  <c r="L533" i="15"/>
  <c r="C533" i="15"/>
  <c r="D533" i="15" s="1"/>
  <c r="L532" i="15"/>
  <c r="D532" i="15"/>
  <c r="C532" i="15"/>
  <c r="L531" i="15"/>
  <c r="D531" i="15"/>
  <c r="C531" i="15"/>
  <c r="L530" i="15"/>
  <c r="C530" i="15"/>
  <c r="D530" i="15" s="1"/>
  <c r="L529" i="15"/>
  <c r="D529" i="15"/>
  <c r="C529" i="15"/>
  <c r="L528" i="15"/>
  <c r="C528" i="15"/>
  <c r="D528" i="15" s="1"/>
  <c r="L527" i="15"/>
  <c r="C527" i="15"/>
  <c r="D527" i="15" s="1"/>
  <c r="L526" i="15"/>
  <c r="C526" i="15"/>
  <c r="D526" i="15" s="1"/>
  <c r="L525" i="15"/>
  <c r="C525" i="15"/>
  <c r="D525" i="15" s="1"/>
  <c r="L524" i="15"/>
  <c r="C524" i="15"/>
  <c r="D524" i="15" s="1"/>
  <c r="L523" i="15"/>
  <c r="D523" i="15"/>
  <c r="C523" i="15"/>
  <c r="L522" i="15"/>
  <c r="C522" i="15"/>
  <c r="D522" i="15" s="1"/>
  <c r="L521" i="15"/>
  <c r="D521" i="15"/>
  <c r="C521" i="15"/>
  <c r="L520" i="15"/>
  <c r="D520" i="15"/>
  <c r="C520" i="15"/>
  <c r="L519" i="15"/>
  <c r="C519" i="15"/>
  <c r="D519" i="15" s="1"/>
  <c r="L518" i="15"/>
  <c r="C518" i="15"/>
  <c r="D518" i="15" s="1"/>
  <c r="L517" i="15"/>
  <c r="D517" i="15"/>
  <c r="C517" i="15"/>
  <c r="L516" i="15"/>
  <c r="D516" i="15"/>
  <c r="C516" i="15"/>
  <c r="L515" i="15"/>
  <c r="D515" i="15"/>
  <c r="C515" i="15"/>
  <c r="L514" i="15"/>
  <c r="C514" i="15"/>
  <c r="D514" i="15" s="1"/>
  <c r="L513" i="15"/>
  <c r="C513" i="15"/>
  <c r="D513" i="15" s="1"/>
  <c r="L512" i="15"/>
  <c r="C512" i="15"/>
  <c r="D512" i="15" s="1"/>
  <c r="L511" i="15"/>
  <c r="C511" i="15"/>
  <c r="D511" i="15" s="1"/>
  <c r="L510" i="15"/>
  <c r="C510" i="15"/>
  <c r="D510" i="15" s="1"/>
  <c r="L509" i="15"/>
  <c r="C509" i="15"/>
  <c r="D509" i="15" s="1"/>
  <c r="L508" i="15"/>
  <c r="C508" i="15"/>
  <c r="D508" i="15" s="1"/>
  <c r="L507" i="15"/>
  <c r="D507" i="15"/>
  <c r="C507" i="15"/>
  <c r="L506" i="15"/>
  <c r="C506" i="15"/>
  <c r="D506" i="15" s="1"/>
  <c r="L505" i="15"/>
  <c r="D505" i="15"/>
  <c r="C505" i="15"/>
  <c r="L504" i="15"/>
  <c r="C504" i="15"/>
  <c r="D504" i="15" s="1"/>
  <c r="L503" i="15"/>
  <c r="C503" i="15"/>
  <c r="D503" i="15" s="1"/>
  <c r="L502" i="15"/>
  <c r="C502" i="15"/>
  <c r="D502" i="15" s="1"/>
  <c r="L501" i="15"/>
  <c r="C501" i="15"/>
  <c r="D501" i="15" s="1"/>
  <c r="L500" i="15"/>
  <c r="D500" i="15"/>
  <c r="C500" i="15"/>
  <c r="L499" i="15"/>
  <c r="D499" i="15"/>
  <c r="C499" i="15"/>
  <c r="L498" i="15"/>
  <c r="C498" i="15"/>
  <c r="D498" i="15" s="1"/>
  <c r="L497" i="15"/>
  <c r="C497" i="15"/>
  <c r="D497" i="15" s="1"/>
  <c r="L496" i="15"/>
  <c r="C496" i="15"/>
  <c r="D496" i="15" s="1"/>
  <c r="L495" i="15"/>
  <c r="C495" i="15"/>
  <c r="D495" i="15" s="1"/>
  <c r="L494" i="15"/>
  <c r="C494" i="15"/>
  <c r="D494" i="15" s="1"/>
  <c r="L493" i="15"/>
  <c r="C493" i="15"/>
  <c r="D493" i="15" s="1"/>
  <c r="L492" i="15"/>
  <c r="C492" i="15"/>
  <c r="D492" i="15" s="1"/>
  <c r="L491" i="15"/>
  <c r="D491" i="15"/>
  <c r="C491" i="15"/>
  <c r="L490" i="15"/>
  <c r="C490" i="15"/>
  <c r="D490" i="15" s="1"/>
  <c r="L489" i="15"/>
  <c r="D489" i="15"/>
  <c r="C489" i="15"/>
  <c r="L488" i="15"/>
  <c r="C488" i="15"/>
  <c r="D488" i="15" s="1"/>
  <c r="L487" i="15"/>
  <c r="C487" i="15"/>
  <c r="D487" i="15" s="1"/>
  <c r="L486" i="15"/>
  <c r="C486" i="15"/>
  <c r="D486" i="15" s="1"/>
  <c r="L485" i="15"/>
  <c r="D485" i="15"/>
  <c r="C485" i="15"/>
  <c r="L484" i="15"/>
  <c r="D484" i="15"/>
  <c r="C484" i="15"/>
  <c r="L483" i="15"/>
  <c r="D483" i="15"/>
  <c r="C483" i="15"/>
  <c r="L482" i="15"/>
  <c r="C482" i="15"/>
  <c r="D482" i="15" s="1"/>
  <c r="L481" i="15"/>
  <c r="D481" i="15"/>
  <c r="C481" i="15"/>
  <c r="L480" i="15"/>
  <c r="C480" i="15"/>
  <c r="D480" i="15" s="1"/>
  <c r="L479" i="15"/>
  <c r="C479" i="15"/>
  <c r="D479" i="15" s="1"/>
  <c r="L478" i="15"/>
  <c r="C478" i="15"/>
  <c r="D478" i="15" s="1"/>
  <c r="L477" i="15"/>
  <c r="C477" i="15"/>
  <c r="D477" i="15" s="1"/>
  <c r="L476" i="15"/>
  <c r="C476" i="15"/>
  <c r="D476" i="15" s="1"/>
  <c r="L475" i="15"/>
  <c r="D475" i="15"/>
  <c r="C475" i="15"/>
  <c r="L474" i="15"/>
  <c r="C474" i="15"/>
  <c r="D474" i="15" s="1"/>
  <c r="L473" i="15"/>
  <c r="D473" i="15"/>
  <c r="C473" i="15"/>
  <c r="L472" i="15"/>
  <c r="D472" i="15"/>
  <c r="C472" i="15"/>
  <c r="L471" i="15"/>
  <c r="C471" i="15"/>
  <c r="D471" i="15" s="1"/>
  <c r="L470" i="15"/>
  <c r="C470" i="15"/>
  <c r="D470" i="15" s="1"/>
  <c r="L469" i="15"/>
  <c r="C469" i="15"/>
  <c r="D469" i="15" s="1"/>
  <c r="L468" i="15"/>
  <c r="D468" i="15"/>
  <c r="C468" i="15"/>
  <c r="L467" i="15"/>
  <c r="D467" i="15"/>
  <c r="C467" i="15"/>
  <c r="L466" i="15"/>
  <c r="C466" i="15"/>
  <c r="D466" i="15" s="1"/>
  <c r="L465" i="15"/>
  <c r="C465" i="15"/>
  <c r="D465" i="15" s="1"/>
  <c r="L464" i="15"/>
  <c r="C464" i="15"/>
  <c r="D464" i="15" s="1"/>
  <c r="L463" i="15"/>
  <c r="C463" i="15"/>
  <c r="D463" i="15" s="1"/>
  <c r="L462" i="15"/>
  <c r="C462" i="15"/>
  <c r="D462" i="15" s="1"/>
  <c r="L461" i="15"/>
  <c r="C461" i="15"/>
  <c r="D461" i="15" s="1"/>
  <c r="L460" i="15"/>
  <c r="C460" i="15"/>
  <c r="D460" i="15" s="1"/>
  <c r="L459" i="15"/>
  <c r="D459" i="15"/>
  <c r="C459" i="15"/>
  <c r="L458" i="15"/>
  <c r="C458" i="15"/>
  <c r="D458" i="15" s="1"/>
  <c r="L457" i="15"/>
  <c r="D457" i="15"/>
  <c r="C457" i="15"/>
  <c r="L456" i="15"/>
  <c r="C456" i="15"/>
  <c r="D456" i="15" s="1"/>
  <c r="L455" i="15"/>
  <c r="C455" i="15"/>
  <c r="D455" i="15" s="1"/>
  <c r="L454" i="15"/>
  <c r="C454" i="15"/>
  <c r="D454" i="15" s="1"/>
  <c r="L453" i="15"/>
  <c r="C453" i="15"/>
  <c r="D453" i="15" s="1"/>
  <c r="L452" i="15"/>
  <c r="D452" i="15"/>
  <c r="C452" i="15"/>
  <c r="L451" i="15"/>
  <c r="D451" i="15"/>
  <c r="C451" i="15"/>
  <c r="L450" i="15"/>
  <c r="C450" i="15"/>
  <c r="D450" i="15" s="1"/>
  <c r="L449" i="15"/>
  <c r="D449" i="15"/>
  <c r="C449" i="15"/>
  <c r="L448" i="15"/>
  <c r="C448" i="15"/>
  <c r="D448" i="15" s="1"/>
  <c r="L447" i="15"/>
  <c r="C447" i="15"/>
  <c r="D447" i="15" s="1"/>
  <c r="L446" i="15"/>
  <c r="C446" i="15"/>
  <c r="D446" i="15" s="1"/>
  <c r="L445" i="15"/>
  <c r="C445" i="15"/>
  <c r="D445" i="15" s="1"/>
  <c r="L444" i="15"/>
  <c r="C444" i="15"/>
  <c r="D444" i="15" s="1"/>
  <c r="L443" i="15"/>
  <c r="D443" i="15"/>
  <c r="C443" i="15"/>
  <c r="L442" i="15"/>
  <c r="C442" i="15"/>
  <c r="D442" i="15" s="1"/>
  <c r="L441" i="15"/>
  <c r="D441" i="15"/>
  <c r="C441" i="15"/>
  <c r="L440" i="15"/>
  <c r="D440" i="15"/>
  <c r="C440" i="15"/>
  <c r="L439" i="15"/>
  <c r="C439" i="15"/>
  <c r="D439" i="15" s="1"/>
  <c r="L438" i="15"/>
  <c r="C438" i="15"/>
  <c r="D438" i="15" s="1"/>
  <c r="L437" i="15"/>
  <c r="C437" i="15"/>
  <c r="D437" i="15" s="1"/>
  <c r="L436" i="15"/>
  <c r="D436" i="15"/>
  <c r="C436" i="15"/>
  <c r="L435" i="15"/>
  <c r="D435" i="15"/>
  <c r="C435" i="15"/>
  <c r="L434" i="15"/>
  <c r="D434" i="15"/>
  <c r="C434" i="15"/>
  <c r="L433" i="15"/>
  <c r="D433" i="15"/>
  <c r="C433" i="15"/>
  <c r="L432" i="15"/>
  <c r="D432" i="15"/>
  <c r="C432" i="15"/>
  <c r="L431" i="15"/>
  <c r="D431" i="15"/>
  <c r="C431" i="15"/>
  <c r="L430" i="15"/>
  <c r="D430" i="15"/>
  <c r="C430" i="15"/>
  <c r="L429" i="15"/>
  <c r="C429" i="15"/>
  <c r="D429" i="15" s="1"/>
  <c r="L428" i="15"/>
  <c r="C428" i="15"/>
  <c r="D428" i="15" s="1"/>
  <c r="L427" i="15"/>
  <c r="C427" i="15"/>
  <c r="D427" i="15" s="1"/>
  <c r="L426" i="15"/>
  <c r="C426" i="15"/>
  <c r="D426" i="15" s="1"/>
  <c r="L425" i="15"/>
  <c r="D425" i="15"/>
  <c r="C425" i="15"/>
  <c r="L424" i="15"/>
  <c r="D424" i="15"/>
  <c r="C424" i="15"/>
  <c r="L423" i="15"/>
  <c r="C423" i="15"/>
  <c r="D423" i="15" s="1"/>
  <c r="L422" i="15"/>
  <c r="C422" i="15"/>
  <c r="D422" i="15" s="1"/>
  <c r="L421" i="15"/>
  <c r="C421" i="15"/>
  <c r="D421" i="15" s="1"/>
  <c r="L420" i="15"/>
  <c r="D420" i="15"/>
  <c r="C420" i="15"/>
  <c r="L419" i="15"/>
  <c r="D419" i="15"/>
  <c r="C419" i="15"/>
  <c r="L418" i="15"/>
  <c r="D418" i="15"/>
  <c r="C418" i="15"/>
  <c r="L417" i="15"/>
  <c r="D417" i="15"/>
  <c r="C417" i="15"/>
  <c r="L416" i="15"/>
  <c r="C416" i="15"/>
  <c r="D416" i="15" s="1"/>
  <c r="L415" i="15"/>
  <c r="C415" i="15"/>
  <c r="D415" i="15" s="1"/>
  <c r="L414" i="15"/>
  <c r="C414" i="15"/>
  <c r="D414" i="15" s="1"/>
  <c r="L413" i="15"/>
  <c r="C413" i="15"/>
  <c r="D413" i="15" s="1"/>
  <c r="L412" i="15"/>
  <c r="C412" i="15"/>
  <c r="D412" i="15" s="1"/>
  <c r="L411" i="15"/>
  <c r="C411" i="15"/>
  <c r="D411" i="15" s="1"/>
  <c r="L410" i="15"/>
  <c r="D410" i="15"/>
  <c r="C410" i="15"/>
  <c r="L409" i="15"/>
  <c r="C409" i="15"/>
  <c r="D409" i="15" s="1"/>
  <c r="L408" i="15"/>
  <c r="D408" i="15"/>
  <c r="C408" i="15"/>
  <c r="L407" i="15"/>
  <c r="C407" i="15"/>
  <c r="D407" i="15" s="1"/>
  <c r="L406" i="15"/>
  <c r="C406" i="15"/>
  <c r="D406" i="15" s="1"/>
  <c r="L405" i="15"/>
  <c r="C405" i="15"/>
  <c r="D405" i="15" s="1"/>
  <c r="L404" i="15"/>
  <c r="D404" i="15"/>
  <c r="C404" i="15"/>
  <c r="L403" i="15"/>
  <c r="D403" i="15"/>
  <c r="C403" i="15"/>
  <c r="L402" i="15"/>
  <c r="D402" i="15"/>
  <c r="C402" i="15"/>
  <c r="L401" i="15"/>
  <c r="C401" i="15"/>
  <c r="D401" i="15" s="1"/>
  <c r="L400" i="15"/>
  <c r="C400" i="15"/>
  <c r="D400" i="15" s="1"/>
  <c r="L399" i="15"/>
  <c r="D399" i="15"/>
  <c r="C399" i="15"/>
  <c r="L398" i="15"/>
  <c r="C398" i="15"/>
  <c r="D398" i="15" s="1"/>
  <c r="L397" i="15"/>
  <c r="C397" i="15"/>
  <c r="D397" i="15" s="1"/>
  <c r="L396" i="15"/>
  <c r="D396" i="15"/>
  <c r="C396" i="15"/>
  <c r="L395" i="15"/>
  <c r="C395" i="15"/>
  <c r="D395" i="15" s="1"/>
  <c r="L394" i="15"/>
  <c r="D394" i="15"/>
  <c r="C394" i="15"/>
  <c r="L393" i="15"/>
  <c r="C393" i="15"/>
  <c r="D393" i="15" s="1"/>
  <c r="L392" i="15"/>
  <c r="C392" i="15"/>
  <c r="D392" i="15" s="1"/>
  <c r="L391" i="15"/>
  <c r="D391" i="15"/>
  <c r="C391" i="15"/>
  <c r="L390" i="15"/>
  <c r="C390" i="15"/>
  <c r="D390" i="15" s="1"/>
  <c r="L389" i="15"/>
  <c r="C389" i="15"/>
  <c r="D389" i="15" s="1"/>
  <c r="L388" i="15"/>
  <c r="C388" i="15"/>
  <c r="D388" i="15" s="1"/>
  <c r="L387" i="15"/>
  <c r="D387" i="15"/>
  <c r="C387" i="15"/>
  <c r="L386" i="15"/>
  <c r="C386" i="15"/>
  <c r="D386" i="15" s="1"/>
  <c r="L385" i="15"/>
  <c r="D385" i="15"/>
  <c r="C385" i="15"/>
  <c r="L384" i="15"/>
  <c r="C384" i="15"/>
  <c r="D384" i="15" s="1"/>
  <c r="L383" i="15"/>
  <c r="C383" i="15"/>
  <c r="D383" i="15" s="1"/>
  <c r="L382" i="15"/>
  <c r="D382" i="15"/>
  <c r="C382" i="15"/>
  <c r="L381" i="15"/>
  <c r="D381" i="15"/>
  <c r="C381" i="15"/>
  <c r="L380" i="15"/>
  <c r="C380" i="15"/>
  <c r="D380" i="15" s="1"/>
  <c r="L379" i="15"/>
  <c r="C379" i="15"/>
  <c r="D379" i="15" s="1"/>
  <c r="L378" i="15"/>
  <c r="D378" i="15"/>
  <c r="C378" i="15"/>
  <c r="L377" i="15"/>
  <c r="D377" i="15"/>
  <c r="C377" i="15"/>
  <c r="L376" i="15"/>
  <c r="C376" i="15"/>
  <c r="D376" i="15" s="1"/>
  <c r="L375" i="15"/>
  <c r="C375" i="15"/>
  <c r="D375" i="15" s="1"/>
  <c r="L374" i="15"/>
  <c r="D374" i="15"/>
  <c r="C374" i="15"/>
  <c r="L373" i="15"/>
  <c r="D373" i="15"/>
  <c r="C373" i="15"/>
  <c r="L372" i="15"/>
  <c r="D372" i="15"/>
  <c r="C372" i="15"/>
  <c r="L371" i="15"/>
  <c r="C371" i="15"/>
  <c r="D371" i="15" s="1"/>
  <c r="L370" i="15"/>
  <c r="C370" i="15"/>
  <c r="D370" i="15" s="1"/>
  <c r="L369" i="15"/>
  <c r="C369" i="15"/>
  <c r="D369" i="15" s="1"/>
  <c r="L368" i="15"/>
  <c r="D368" i="15"/>
  <c r="C368" i="15"/>
  <c r="L367" i="15"/>
  <c r="C367" i="15"/>
  <c r="D367" i="15" s="1"/>
  <c r="L366" i="15"/>
  <c r="D366" i="15"/>
  <c r="C366" i="15"/>
  <c r="L365" i="15"/>
  <c r="C365" i="15"/>
  <c r="D365" i="15" s="1"/>
  <c r="L364" i="15"/>
  <c r="C364" i="15"/>
  <c r="D364" i="15" s="1"/>
  <c r="L363" i="15"/>
  <c r="C363" i="15"/>
  <c r="D363" i="15" s="1"/>
  <c r="L362" i="15"/>
  <c r="C362" i="15"/>
  <c r="D362" i="15" s="1"/>
  <c r="L361" i="15"/>
  <c r="C361" i="15"/>
  <c r="D361" i="15" s="1"/>
  <c r="L360" i="15"/>
  <c r="C360" i="15"/>
  <c r="D360" i="15" s="1"/>
  <c r="L359" i="15"/>
  <c r="C359" i="15"/>
  <c r="D359" i="15" s="1"/>
  <c r="L358" i="15"/>
  <c r="D358" i="15"/>
  <c r="C358" i="15"/>
  <c r="L357" i="15"/>
  <c r="C357" i="15"/>
  <c r="D357" i="15" s="1"/>
  <c r="L356" i="15"/>
  <c r="D356" i="15"/>
  <c r="C356" i="15"/>
  <c r="L355" i="15"/>
  <c r="C355" i="15"/>
  <c r="D355" i="15" s="1"/>
  <c r="L354" i="15"/>
  <c r="C354" i="15"/>
  <c r="D354" i="15" s="1"/>
  <c r="L353" i="15"/>
  <c r="C353" i="15"/>
  <c r="D353" i="15" s="1"/>
  <c r="L352" i="15"/>
  <c r="D352" i="15"/>
  <c r="C352" i="15"/>
  <c r="L351" i="15"/>
  <c r="D351" i="15"/>
  <c r="C351" i="15"/>
  <c r="L350" i="15"/>
  <c r="D350" i="15"/>
  <c r="C350" i="15"/>
  <c r="L349" i="15"/>
  <c r="C349" i="15"/>
  <c r="D349" i="15" s="1"/>
  <c r="L348" i="15"/>
  <c r="D348" i="15"/>
  <c r="C348" i="15"/>
  <c r="L347" i="15"/>
  <c r="D347" i="15"/>
  <c r="C347" i="15"/>
  <c r="L346" i="15"/>
  <c r="C346" i="15"/>
  <c r="D346" i="15" s="1"/>
  <c r="L345" i="15"/>
  <c r="C345" i="15"/>
  <c r="D345" i="15" s="1"/>
  <c r="L344" i="15"/>
  <c r="C344" i="15"/>
  <c r="D344" i="15" s="1"/>
  <c r="L343" i="15"/>
  <c r="C343" i="15"/>
  <c r="D343" i="15" s="1"/>
  <c r="L342" i="15"/>
  <c r="D342" i="15"/>
  <c r="C342" i="15"/>
  <c r="L341" i="15"/>
  <c r="C341" i="15"/>
  <c r="D341" i="15" s="1"/>
  <c r="L340" i="15"/>
  <c r="D340" i="15"/>
  <c r="C340" i="15"/>
  <c r="L339" i="15"/>
  <c r="C339" i="15"/>
  <c r="D339" i="15" s="1"/>
  <c r="L338" i="15"/>
  <c r="D338" i="15"/>
  <c r="C338" i="15"/>
  <c r="L337" i="15"/>
  <c r="C337" i="15"/>
  <c r="D337" i="15" s="1"/>
  <c r="L336" i="15"/>
  <c r="D336" i="15"/>
  <c r="C336" i="15"/>
  <c r="L335" i="15"/>
  <c r="D335" i="15"/>
  <c r="C335" i="15"/>
  <c r="L334" i="15"/>
  <c r="C334" i="15"/>
  <c r="D334" i="15" s="1"/>
  <c r="L333" i="15"/>
  <c r="C333" i="15"/>
  <c r="D333" i="15" s="1"/>
  <c r="L332" i="15"/>
  <c r="D332" i="15"/>
  <c r="C332" i="15"/>
  <c r="L331" i="15"/>
  <c r="D331" i="15"/>
  <c r="C331" i="15"/>
  <c r="L330" i="15"/>
  <c r="D330" i="15"/>
  <c r="C330" i="15"/>
  <c r="L329" i="15"/>
  <c r="C329" i="15"/>
  <c r="D329" i="15" s="1"/>
  <c r="L328" i="15"/>
  <c r="D328" i="15"/>
  <c r="C328" i="15"/>
  <c r="L327" i="15"/>
  <c r="C327" i="15"/>
  <c r="D327" i="15" s="1"/>
  <c r="L326" i="15"/>
  <c r="C326" i="15"/>
  <c r="D326" i="15" s="1"/>
  <c r="L325" i="15"/>
  <c r="C325" i="15"/>
  <c r="D325" i="15" s="1"/>
  <c r="L324" i="15"/>
  <c r="D324" i="15"/>
  <c r="C324" i="15"/>
  <c r="L323" i="15"/>
  <c r="C323" i="15"/>
  <c r="D323" i="15" s="1"/>
  <c r="L322" i="15"/>
  <c r="D322" i="15"/>
  <c r="C322" i="15"/>
  <c r="L321" i="15"/>
  <c r="D321" i="15"/>
  <c r="C321" i="15"/>
  <c r="L320" i="15"/>
  <c r="D320" i="15"/>
  <c r="C320" i="15"/>
  <c r="L319" i="15"/>
  <c r="D319" i="15"/>
  <c r="C319" i="15"/>
  <c r="L318" i="15"/>
  <c r="C318" i="15"/>
  <c r="D318" i="15" s="1"/>
  <c r="L317" i="15"/>
  <c r="D317" i="15"/>
  <c r="C317" i="15"/>
  <c r="L316" i="15"/>
  <c r="D316" i="15"/>
  <c r="C316" i="15"/>
  <c r="L315" i="15"/>
  <c r="D315" i="15"/>
  <c r="C315" i="15"/>
  <c r="L314" i="15"/>
  <c r="C314" i="15"/>
  <c r="D314" i="15" s="1"/>
  <c r="L313" i="15"/>
  <c r="C313" i="15"/>
  <c r="D313" i="15" s="1"/>
  <c r="L312" i="15"/>
  <c r="D312" i="15"/>
  <c r="C312" i="15"/>
  <c r="L311" i="15"/>
  <c r="C311" i="15"/>
  <c r="D311" i="15" s="1"/>
  <c r="L310" i="15"/>
  <c r="D310" i="15"/>
  <c r="C310" i="15"/>
  <c r="L309" i="15"/>
  <c r="C309" i="15"/>
  <c r="D309" i="15" s="1"/>
  <c r="L308" i="15"/>
  <c r="D308" i="15"/>
  <c r="C308" i="15"/>
  <c r="L307" i="15"/>
  <c r="D307" i="15"/>
  <c r="C307" i="15"/>
  <c r="L306" i="15"/>
  <c r="D306" i="15"/>
  <c r="C306" i="15"/>
  <c r="L305" i="15"/>
  <c r="D305" i="15"/>
  <c r="C305" i="15"/>
  <c r="L304" i="15"/>
  <c r="C304" i="15"/>
  <c r="D304" i="15" s="1"/>
  <c r="L303" i="15"/>
  <c r="C303" i="15"/>
  <c r="D303" i="15" s="1"/>
  <c r="L302" i="15"/>
  <c r="C302" i="15"/>
  <c r="D302" i="15" s="1"/>
  <c r="L301" i="15"/>
  <c r="D301" i="15"/>
  <c r="C301" i="15"/>
  <c r="L300" i="15"/>
  <c r="D300" i="15"/>
  <c r="C300" i="15"/>
  <c r="L299" i="15"/>
  <c r="C299" i="15"/>
  <c r="D299" i="15" s="1"/>
  <c r="L298" i="15"/>
  <c r="D298" i="15"/>
  <c r="C298" i="15"/>
  <c r="L297" i="15"/>
  <c r="C297" i="15"/>
  <c r="D297" i="15" s="1"/>
  <c r="L296" i="15"/>
  <c r="D296" i="15"/>
  <c r="C296" i="15"/>
  <c r="L295" i="15"/>
  <c r="C295" i="15"/>
  <c r="D295" i="15" s="1"/>
  <c r="L294" i="15"/>
  <c r="C294" i="15"/>
  <c r="D294" i="15" s="1"/>
  <c r="L293" i="15"/>
  <c r="C293" i="15"/>
  <c r="D293" i="15" s="1"/>
  <c r="L292" i="15"/>
  <c r="D292" i="15"/>
  <c r="C292" i="15"/>
  <c r="L291" i="15"/>
  <c r="D291" i="15"/>
  <c r="C291" i="15"/>
  <c r="L290" i="15"/>
  <c r="D290" i="15"/>
  <c r="C290" i="15"/>
  <c r="L289" i="15"/>
  <c r="C289" i="15"/>
  <c r="D289" i="15" s="1"/>
  <c r="L288" i="15"/>
  <c r="C288" i="15"/>
  <c r="D288" i="15" s="1"/>
  <c r="L287" i="15"/>
  <c r="C287" i="15"/>
  <c r="D287" i="15" s="1"/>
  <c r="L286" i="15"/>
  <c r="C286" i="15"/>
  <c r="D286" i="15" s="1"/>
  <c r="L285" i="15"/>
  <c r="D285" i="15"/>
  <c r="C285" i="15"/>
  <c r="L284" i="15"/>
  <c r="D284" i="15"/>
  <c r="C284" i="15"/>
  <c r="L283" i="15"/>
  <c r="C283" i="15"/>
  <c r="D283" i="15" s="1"/>
  <c r="L282" i="15"/>
  <c r="D282" i="15"/>
  <c r="C282" i="15"/>
  <c r="L281" i="15"/>
  <c r="D281" i="15"/>
  <c r="C281" i="15"/>
  <c r="L280" i="15"/>
  <c r="D280" i="15"/>
  <c r="C280" i="15"/>
  <c r="L279" i="15"/>
  <c r="C279" i="15"/>
  <c r="D279" i="15" s="1"/>
  <c r="L278" i="15"/>
  <c r="D278" i="15"/>
  <c r="C278" i="15"/>
  <c r="L277" i="15"/>
  <c r="D277" i="15"/>
  <c r="C277" i="15"/>
  <c r="L276" i="15"/>
  <c r="D276" i="15"/>
  <c r="C276" i="15"/>
  <c r="L275" i="15"/>
  <c r="C275" i="15"/>
  <c r="D275" i="15" s="1"/>
  <c r="L274" i="15"/>
  <c r="L273" i="15"/>
  <c r="C273" i="15"/>
  <c r="D273" i="15" s="1"/>
  <c r="L272" i="15"/>
  <c r="D272" i="15"/>
  <c r="C272" i="15"/>
  <c r="L271" i="15"/>
  <c r="D271" i="15"/>
  <c r="C271" i="15"/>
  <c r="L270" i="15"/>
  <c r="C270" i="15"/>
  <c r="D270" i="15" s="1"/>
  <c r="L269" i="15"/>
  <c r="C269" i="15"/>
  <c r="D269" i="15" s="1"/>
  <c r="L268" i="15"/>
  <c r="C268" i="15"/>
  <c r="D268" i="15" s="1"/>
  <c r="L267" i="15"/>
  <c r="C267" i="15"/>
  <c r="D267" i="15" s="1"/>
  <c r="L266" i="15"/>
  <c r="C266" i="15"/>
  <c r="D266" i="15" s="1"/>
  <c r="L265" i="15"/>
  <c r="D265" i="15"/>
  <c r="C265" i="15"/>
  <c r="L264" i="15"/>
  <c r="C264" i="15"/>
  <c r="D264" i="15" s="1"/>
  <c r="L263" i="15"/>
  <c r="D263" i="15"/>
  <c r="C263" i="15"/>
  <c r="L262" i="15"/>
  <c r="D262" i="15"/>
  <c r="C262" i="15"/>
  <c r="L261" i="15"/>
  <c r="D261" i="15"/>
  <c r="C261" i="15"/>
  <c r="L260" i="15"/>
  <c r="C260" i="15"/>
  <c r="D260" i="15" s="1"/>
  <c r="L259" i="15"/>
  <c r="C259" i="15"/>
  <c r="D259" i="15" s="1"/>
  <c r="L258" i="15"/>
  <c r="D258" i="15"/>
  <c r="C258" i="15"/>
  <c r="L257" i="15"/>
  <c r="D257" i="15"/>
  <c r="C257" i="15"/>
  <c r="L256" i="15"/>
  <c r="D256" i="15"/>
  <c r="C256" i="15"/>
  <c r="L255" i="15"/>
  <c r="D255" i="15"/>
  <c r="C255" i="15"/>
  <c r="L254" i="15"/>
  <c r="C254" i="15"/>
  <c r="D254" i="15" s="1"/>
  <c r="L253" i="15"/>
  <c r="C253" i="15"/>
  <c r="D253" i="15" s="1"/>
  <c r="L252" i="15"/>
  <c r="C252" i="15"/>
  <c r="D252" i="15" s="1"/>
  <c r="L251" i="15"/>
  <c r="D251" i="15"/>
  <c r="C251" i="15"/>
  <c r="L250" i="15"/>
  <c r="C250" i="15"/>
  <c r="D250" i="15" s="1"/>
  <c r="L249" i="15"/>
  <c r="C249" i="15"/>
  <c r="D249" i="15" s="1"/>
  <c r="L248" i="15"/>
  <c r="C248" i="15"/>
  <c r="D248" i="15" s="1"/>
  <c r="L247" i="15"/>
  <c r="C247" i="15"/>
  <c r="D247" i="15" s="1"/>
  <c r="L246" i="15"/>
  <c r="D246" i="15"/>
  <c r="C246" i="15"/>
  <c r="L245" i="15"/>
  <c r="C245" i="15"/>
  <c r="D245" i="15" s="1"/>
  <c r="L244" i="15"/>
  <c r="C244" i="15"/>
  <c r="D244" i="15" s="1"/>
  <c r="L243" i="15"/>
  <c r="C243" i="15"/>
  <c r="D243" i="15" s="1"/>
  <c r="L242" i="15"/>
  <c r="D242" i="15"/>
  <c r="C242" i="15"/>
  <c r="L241" i="15"/>
  <c r="D241" i="15"/>
  <c r="C241" i="15"/>
  <c r="L240" i="15"/>
  <c r="D240" i="15"/>
  <c r="C240" i="15"/>
  <c r="L239" i="15"/>
  <c r="C239" i="15"/>
  <c r="D239" i="15" s="1"/>
  <c r="L238" i="15"/>
  <c r="C238" i="15"/>
  <c r="D238" i="15" s="1"/>
  <c r="L237" i="15"/>
  <c r="C237" i="15"/>
  <c r="D237" i="15" s="1"/>
  <c r="L236" i="15"/>
  <c r="C236" i="15"/>
  <c r="D236" i="15" s="1"/>
  <c r="L235" i="15"/>
  <c r="D235" i="15"/>
  <c r="C235" i="15"/>
  <c r="L234" i="15"/>
  <c r="D234" i="15"/>
  <c r="C234" i="15"/>
  <c r="L233" i="15"/>
  <c r="C233" i="15"/>
  <c r="D233" i="15" s="1"/>
  <c r="L232" i="15"/>
  <c r="D232" i="15"/>
  <c r="C232" i="15"/>
  <c r="L231" i="15"/>
  <c r="D231" i="15"/>
  <c r="C231" i="15"/>
  <c r="L230" i="15"/>
  <c r="C230" i="15"/>
  <c r="D230" i="15" s="1"/>
  <c r="L229" i="15"/>
  <c r="C229" i="15"/>
  <c r="D229" i="15" s="1"/>
  <c r="L228" i="15"/>
  <c r="C228" i="15"/>
  <c r="D228" i="15" s="1"/>
  <c r="L227" i="15"/>
  <c r="C227" i="15"/>
  <c r="D227" i="15" s="1"/>
  <c r="L226" i="15"/>
  <c r="D226" i="15"/>
  <c r="C226" i="15"/>
  <c r="L225" i="15"/>
  <c r="D225" i="15"/>
  <c r="C225" i="15"/>
  <c r="L224" i="15"/>
  <c r="D224" i="15"/>
  <c r="C224" i="15"/>
  <c r="L223" i="15"/>
  <c r="C223" i="15"/>
  <c r="D223" i="15" s="1"/>
  <c r="L222" i="15"/>
  <c r="D222" i="15"/>
  <c r="C222" i="15"/>
  <c r="L221" i="15"/>
  <c r="D221" i="15"/>
  <c r="C221" i="15"/>
  <c r="L220" i="15"/>
  <c r="C220" i="15"/>
  <c r="D220" i="15" s="1"/>
  <c r="L219" i="15"/>
  <c r="C219" i="15"/>
  <c r="D219" i="15" s="1"/>
  <c r="L218" i="15"/>
  <c r="C218" i="15"/>
  <c r="D218" i="15" s="1"/>
  <c r="L217" i="15"/>
  <c r="C217" i="15"/>
  <c r="D217" i="15" s="1"/>
  <c r="L216" i="15"/>
  <c r="C216" i="15"/>
  <c r="D216" i="15" s="1"/>
  <c r="L215" i="15"/>
  <c r="D215" i="15"/>
  <c r="C215" i="15"/>
  <c r="L214" i="15"/>
  <c r="C214" i="15"/>
  <c r="D214" i="15" s="1"/>
  <c r="L213" i="15"/>
  <c r="C213" i="15"/>
  <c r="D213" i="15" s="1"/>
  <c r="L212" i="15"/>
  <c r="D212" i="15"/>
  <c r="C212" i="15"/>
  <c r="L211" i="15"/>
  <c r="C211" i="15"/>
  <c r="D211" i="15" s="1"/>
  <c r="L210" i="15"/>
  <c r="C210" i="15"/>
  <c r="D210" i="15" s="1"/>
  <c r="L209" i="15"/>
  <c r="D209" i="15"/>
  <c r="C209" i="15"/>
  <c r="L208" i="15"/>
  <c r="D208" i="15"/>
  <c r="C208" i="15"/>
  <c r="L207" i="15"/>
  <c r="C207" i="15"/>
  <c r="D207" i="15" s="1"/>
  <c r="L206" i="15"/>
  <c r="C206" i="15"/>
  <c r="D206" i="15" s="1"/>
  <c r="L205" i="15"/>
  <c r="D205" i="15"/>
  <c r="C205" i="15"/>
  <c r="L204" i="15"/>
  <c r="D204" i="15"/>
  <c r="C204" i="15"/>
  <c r="L203" i="15"/>
  <c r="D203" i="15"/>
  <c r="C203" i="15"/>
  <c r="L202" i="15"/>
  <c r="C202" i="15"/>
  <c r="D202" i="15" s="1"/>
  <c r="L201" i="15"/>
  <c r="D201" i="15"/>
  <c r="C201" i="15"/>
  <c r="L200" i="15"/>
  <c r="D200" i="15"/>
  <c r="C200" i="15"/>
  <c r="L199" i="15"/>
  <c r="D199" i="15"/>
  <c r="C199" i="15"/>
  <c r="L198" i="15"/>
  <c r="C198" i="15"/>
  <c r="D198" i="15" s="1"/>
  <c r="L197" i="15"/>
  <c r="C197" i="15"/>
  <c r="D197" i="15" s="1"/>
  <c r="L196" i="15"/>
  <c r="C196" i="15"/>
  <c r="D196" i="15" s="1"/>
  <c r="L195" i="15"/>
  <c r="C195" i="15"/>
  <c r="D195" i="15" s="1"/>
  <c r="D194" i="15"/>
  <c r="C194" i="15"/>
  <c r="L193" i="15"/>
  <c r="D193" i="15"/>
  <c r="C193" i="15"/>
  <c r="L192" i="15"/>
  <c r="C192" i="15"/>
  <c r="D192" i="15" s="1"/>
  <c r="L191" i="15"/>
  <c r="C191" i="15"/>
  <c r="D191" i="15" s="1"/>
  <c r="L190" i="15"/>
  <c r="C190" i="15"/>
  <c r="D190" i="15" s="1"/>
  <c r="L189" i="15"/>
  <c r="D189" i="15"/>
  <c r="C189" i="15"/>
  <c r="L188" i="15"/>
  <c r="D188" i="15"/>
  <c r="C188" i="15"/>
  <c r="L187" i="15"/>
  <c r="D187" i="15"/>
  <c r="C187" i="15"/>
  <c r="L186" i="15"/>
  <c r="D186" i="15"/>
  <c r="C186" i="15"/>
  <c r="L185" i="15"/>
  <c r="C185" i="15"/>
  <c r="D185" i="15" s="1"/>
  <c r="L184" i="15"/>
  <c r="D184" i="15"/>
  <c r="C184" i="15"/>
  <c r="L183" i="15"/>
  <c r="C183" i="15"/>
  <c r="D183" i="15" s="1"/>
  <c r="L182" i="15"/>
  <c r="C182" i="15"/>
  <c r="D182" i="15" s="1"/>
  <c r="L181" i="15"/>
  <c r="C181" i="15"/>
  <c r="D181" i="15" s="1"/>
  <c r="L180" i="15"/>
  <c r="C180" i="15"/>
  <c r="D180" i="15" s="1"/>
  <c r="L179" i="15"/>
  <c r="D179" i="15"/>
  <c r="C179" i="15"/>
  <c r="L178" i="15"/>
  <c r="D178" i="15"/>
  <c r="C178" i="15"/>
  <c r="L177" i="15"/>
  <c r="D177" i="15"/>
  <c r="C177" i="15"/>
  <c r="L176" i="15"/>
  <c r="D176" i="15"/>
  <c r="C176" i="15"/>
  <c r="L175" i="15"/>
  <c r="D175" i="15"/>
  <c r="C175" i="15"/>
  <c r="L174" i="15"/>
  <c r="C174" i="15"/>
  <c r="D174" i="15" s="1"/>
  <c r="L173" i="15"/>
  <c r="C173" i="15"/>
  <c r="D173" i="15" s="1"/>
  <c r="L172" i="15"/>
  <c r="C172" i="15"/>
  <c r="D172" i="15" s="1"/>
  <c r="L171" i="15"/>
  <c r="C171" i="15"/>
  <c r="D171" i="15" s="1"/>
  <c r="L170" i="15"/>
  <c r="D170" i="15"/>
  <c r="C170" i="15"/>
  <c r="L169" i="15"/>
  <c r="C169" i="15"/>
  <c r="D169" i="15" s="1"/>
  <c r="L168" i="15"/>
  <c r="D168" i="15"/>
  <c r="C168" i="15"/>
  <c r="L167" i="15"/>
  <c r="D167" i="15"/>
  <c r="C167" i="15"/>
  <c r="L166" i="15"/>
  <c r="C166" i="15"/>
  <c r="D166" i="15" s="1"/>
  <c r="L165" i="15"/>
  <c r="D165" i="15"/>
  <c r="C165" i="15"/>
  <c r="L164" i="15"/>
  <c r="D164" i="15"/>
  <c r="C164" i="15"/>
  <c r="L163" i="15"/>
  <c r="D163" i="15"/>
  <c r="C163" i="15"/>
  <c r="L162" i="15"/>
  <c r="C162" i="15"/>
  <c r="D162" i="15" s="1"/>
  <c r="L161" i="15"/>
  <c r="D161" i="15"/>
  <c r="C161" i="15"/>
  <c r="L160" i="15"/>
  <c r="C160" i="15"/>
  <c r="D160" i="15" s="1"/>
  <c r="L159" i="15"/>
  <c r="C159" i="15"/>
  <c r="D159" i="15" s="1"/>
  <c r="L158" i="15"/>
  <c r="C158" i="15"/>
  <c r="D158" i="15" s="1"/>
  <c r="L157" i="15"/>
  <c r="C157" i="15"/>
  <c r="D157" i="15" s="1"/>
  <c r="L156" i="15"/>
  <c r="D156" i="15"/>
  <c r="C156" i="15"/>
  <c r="L155" i="15"/>
  <c r="C155" i="15"/>
  <c r="D155" i="15" s="1"/>
  <c r="L154" i="15"/>
  <c r="C154" i="15"/>
  <c r="D154" i="15" s="1"/>
  <c r="L153" i="15"/>
  <c r="D153" i="15"/>
  <c r="C153" i="15"/>
  <c r="L152" i="15"/>
  <c r="C152" i="15"/>
  <c r="D152" i="15" s="1"/>
  <c r="L151" i="15"/>
  <c r="C151" i="15"/>
  <c r="D151" i="15" s="1"/>
  <c r="L150" i="15"/>
  <c r="C150" i="15"/>
  <c r="D150" i="15" s="1"/>
  <c r="L149" i="15"/>
  <c r="C149" i="15"/>
  <c r="D149" i="15" s="1"/>
  <c r="L148" i="15"/>
  <c r="D148" i="15"/>
  <c r="C148" i="15"/>
  <c r="L147" i="15"/>
  <c r="D147" i="15"/>
  <c r="C147" i="15"/>
  <c r="L146" i="15"/>
  <c r="D146" i="15"/>
  <c r="C146" i="15"/>
  <c r="L145" i="15"/>
  <c r="D145" i="15"/>
  <c r="C145" i="15"/>
  <c r="L144" i="15"/>
  <c r="C144" i="15"/>
  <c r="D144" i="15" s="1"/>
  <c r="L143" i="15"/>
  <c r="D143" i="15"/>
  <c r="C143" i="15"/>
  <c r="L142" i="15"/>
  <c r="D142" i="15"/>
  <c r="C142" i="15"/>
  <c r="L141" i="15"/>
  <c r="D141" i="15"/>
  <c r="C141" i="15"/>
  <c r="L140" i="15"/>
  <c r="C140" i="15"/>
  <c r="D140" i="15" s="1"/>
  <c r="L139" i="15"/>
  <c r="D139" i="15"/>
  <c r="C139" i="15"/>
  <c r="L138" i="15"/>
  <c r="C138" i="15"/>
  <c r="D138" i="15" s="1"/>
  <c r="L137" i="15"/>
  <c r="D137" i="15"/>
  <c r="C137" i="15"/>
  <c r="L136" i="15"/>
  <c r="D136" i="15"/>
  <c r="C136" i="15"/>
  <c r="L135" i="15"/>
  <c r="L134" i="15"/>
  <c r="L133" i="15"/>
  <c r="C133" i="15"/>
  <c r="D133" i="15" s="1"/>
  <c r="L132" i="15"/>
  <c r="D132" i="15"/>
  <c r="C132" i="15"/>
  <c r="L131" i="15"/>
  <c r="D131" i="15"/>
  <c r="C131" i="15"/>
  <c r="L130" i="15"/>
  <c r="C130" i="15"/>
  <c r="D130" i="15" s="1"/>
  <c r="L129" i="15"/>
  <c r="D129" i="15"/>
  <c r="C129" i="15"/>
  <c r="L128" i="15"/>
  <c r="D128" i="15"/>
  <c r="C128" i="15"/>
  <c r="L127" i="15"/>
  <c r="D127" i="15"/>
  <c r="C127" i="15"/>
  <c r="L126" i="15"/>
  <c r="C126" i="15"/>
  <c r="D126" i="15" s="1"/>
  <c r="L125" i="15"/>
  <c r="C125" i="15"/>
  <c r="D125" i="15" s="1"/>
  <c r="L124" i="15"/>
  <c r="C124" i="15"/>
  <c r="D124" i="15" s="1"/>
  <c r="L123" i="15"/>
  <c r="D123" i="15"/>
  <c r="C123" i="15"/>
  <c r="L122" i="15"/>
  <c r="D122" i="15"/>
  <c r="C122" i="15"/>
  <c r="L121" i="15"/>
  <c r="D121" i="15"/>
  <c r="C121" i="15"/>
  <c r="L120" i="15"/>
  <c r="C120" i="15"/>
  <c r="D120" i="15" s="1"/>
  <c r="L119" i="15"/>
  <c r="C119" i="15"/>
  <c r="D119" i="15" s="1"/>
  <c r="L118" i="15"/>
  <c r="C118" i="15"/>
  <c r="D118" i="15" s="1"/>
  <c r="L117" i="15"/>
  <c r="C117" i="15"/>
  <c r="D117" i="15" s="1"/>
  <c r="L116" i="15"/>
  <c r="C116" i="15"/>
  <c r="D116" i="15" s="1"/>
  <c r="L115" i="15"/>
  <c r="C115" i="15"/>
  <c r="D115" i="15" s="1"/>
  <c r="L114" i="15"/>
  <c r="C114" i="15"/>
  <c r="D114" i="15" s="1"/>
  <c r="L113" i="15"/>
  <c r="D113" i="15"/>
  <c r="C113" i="15"/>
  <c r="L112" i="15"/>
  <c r="L111" i="15"/>
  <c r="L110" i="15"/>
  <c r="D110" i="15"/>
  <c r="C110" i="15"/>
  <c r="L109" i="15"/>
  <c r="C109" i="15"/>
  <c r="D109" i="15" s="1"/>
  <c r="L108" i="15"/>
  <c r="D108" i="15"/>
  <c r="C108" i="15"/>
  <c r="L107" i="15"/>
  <c r="D107" i="15"/>
  <c r="C107" i="15"/>
  <c r="L106" i="15"/>
  <c r="L105" i="15"/>
  <c r="L104" i="15"/>
  <c r="C104" i="15"/>
  <c r="D104" i="15" s="1"/>
  <c r="L103" i="15"/>
  <c r="C103" i="15"/>
  <c r="D103" i="15" s="1"/>
  <c r="L102" i="15"/>
  <c r="C102" i="15"/>
  <c r="D102" i="15" s="1"/>
  <c r="L101" i="15"/>
  <c r="C101" i="15"/>
  <c r="D101" i="15" s="1"/>
  <c r="L100" i="15"/>
  <c r="C100" i="15"/>
  <c r="D100" i="15" s="1"/>
  <c r="L99" i="15"/>
  <c r="C99" i="15"/>
  <c r="D99" i="15" s="1"/>
  <c r="L98" i="15"/>
  <c r="D98" i="15"/>
  <c r="C98" i="15"/>
  <c r="L97" i="15"/>
  <c r="C97" i="15"/>
  <c r="D97" i="15" s="1"/>
  <c r="L96" i="15"/>
  <c r="C96" i="15"/>
  <c r="D96" i="15" s="1"/>
  <c r="L95" i="15"/>
  <c r="C95" i="15"/>
  <c r="D95" i="15" s="1"/>
  <c r="L94" i="15"/>
  <c r="C94" i="15"/>
  <c r="D94" i="15" s="1"/>
  <c r="L93" i="15"/>
  <c r="D93" i="15"/>
  <c r="C93" i="15"/>
  <c r="L92" i="15"/>
  <c r="D92" i="15"/>
  <c r="C92" i="15"/>
  <c r="L91" i="15"/>
  <c r="D91" i="15"/>
  <c r="C91" i="15"/>
  <c r="L90" i="15"/>
  <c r="D90" i="15"/>
  <c r="C90" i="15"/>
  <c r="L89" i="15"/>
  <c r="C89" i="15"/>
  <c r="D89" i="15" s="1"/>
  <c r="L88" i="15"/>
  <c r="D88" i="15"/>
  <c r="C88" i="15"/>
  <c r="L87" i="15"/>
  <c r="D87" i="15"/>
  <c r="C87" i="15"/>
  <c r="L86" i="15"/>
  <c r="D86" i="15"/>
  <c r="C86" i="15"/>
  <c r="L85" i="15"/>
  <c r="C85" i="15"/>
  <c r="D85" i="15" s="1"/>
  <c r="L84" i="15"/>
  <c r="D84" i="15"/>
  <c r="C84" i="15"/>
  <c r="L83" i="15"/>
  <c r="C83" i="15"/>
  <c r="D83" i="15" s="1"/>
  <c r="L82" i="15"/>
  <c r="C82" i="15"/>
  <c r="D82" i="15" s="1"/>
  <c r="L81" i="15"/>
  <c r="D81" i="15"/>
  <c r="C81" i="15"/>
  <c r="L80" i="15"/>
  <c r="D80" i="15"/>
  <c r="C80" i="15"/>
  <c r="L79" i="15"/>
  <c r="C79" i="15"/>
  <c r="D79" i="15" s="1"/>
  <c r="L78" i="15"/>
  <c r="C78" i="15"/>
  <c r="D78" i="15" s="1"/>
  <c r="L77" i="15"/>
  <c r="C77" i="15"/>
  <c r="D77" i="15" s="1"/>
  <c r="L76" i="15"/>
  <c r="D76" i="15"/>
  <c r="C76" i="15"/>
  <c r="L75" i="15"/>
  <c r="D75" i="15"/>
  <c r="C75" i="15"/>
  <c r="L74" i="15"/>
  <c r="C74" i="15"/>
  <c r="D74" i="15" s="1"/>
  <c r="L73" i="15"/>
  <c r="C73" i="15"/>
  <c r="D73" i="15" s="1"/>
  <c r="L72" i="15"/>
  <c r="C72" i="15"/>
  <c r="D72" i="15" s="1"/>
  <c r="L71" i="15"/>
  <c r="C71" i="15"/>
  <c r="D71" i="15" s="1"/>
  <c r="L70" i="15"/>
  <c r="L69" i="15"/>
  <c r="L68" i="15"/>
  <c r="L67" i="15"/>
  <c r="D67" i="15"/>
  <c r="C67" i="15"/>
  <c r="L66" i="15"/>
  <c r="D66" i="15"/>
  <c r="C66" i="15"/>
  <c r="L65" i="15"/>
  <c r="D65" i="15"/>
  <c r="C65" i="15"/>
  <c r="L64" i="15"/>
  <c r="D64" i="15"/>
  <c r="C64" i="15"/>
  <c r="L63" i="15"/>
  <c r="C63" i="15"/>
  <c r="D63" i="15" s="1"/>
  <c r="L62" i="15"/>
  <c r="C62" i="15"/>
  <c r="D62" i="15" s="1"/>
  <c r="L61" i="15"/>
  <c r="C61" i="15"/>
  <c r="D61" i="15" s="1"/>
  <c r="L60" i="15"/>
  <c r="C60" i="15"/>
  <c r="D60" i="15" s="1"/>
  <c r="L59" i="15"/>
  <c r="D59" i="15"/>
  <c r="C59" i="15"/>
  <c r="L58" i="15"/>
  <c r="C58" i="15"/>
  <c r="D58" i="15" s="1"/>
  <c r="L57" i="15"/>
  <c r="D57" i="15"/>
  <c r="C57" i="15"/>
  <c r="L56" i="15"/>
  <c r="C56" i="15"/>
  <c r="D56" i="15" s="1"/>
  <c r="L55" i="15"/>
  <c r="D55" i="15"/>
  <c r="C55" i="15"/>
  <c r="L54" i="15"/>
  <c r="D54" i="15"/>
  <c r="C54" i="15"/>
  <c r="L53" i="15"/>
  <c r="D53" i="15"/>
  <c r="C53" i="15"/>
  <c r="L52" i="15"/>
  <c r="C52" i="15"/>
  <c r="D52" i="15" s="1"/>
  <c r="L51" i="15"/>
  <c r="C51" i="15"/>
  <c r="D51" i="15" s="1"/>
  <c r="L50" i="15"/>
  <c r="C50" i="15"/>
  <c r="D50" i="15" s="1"/>
  <c r="L49" i="15"/>
  <c r="C49" i="15"/>
  <c r="D49" i="15" s="1"/>
  <c r="L48" i="15"/>
  <c r="D48" i="15"/>
  <c r="C48" i="15"/>
  <c r="L47" i="15"/>
  <c r="C47" i="15"/>
  <c r="D47" i="15" s="1"/>
  <c r="L46" i="15"/>
  <c r="C46" i="15"/>
  <c r="D46" i="15" s="1"/>
  <c r="L45" i="15"/>
  <c r="C45" i="15"/>
  <c r="D45" i="15" s="1"/>
  <c r="L44" i="15"/>
  <c r="C44" i="15"/>
  <c r="D44" i="15" s="1"/>
  <c r="L43" i="15"/>
  <c r="D43" i="15"/>
  <c r="C43" i="15"/>
  <c r="L42" i="15"/>
  <c r="C42" i="15"/>
  <c r="D42" i="15" s="1"/>
  <c r="L41" i="15"/>
  <c r="D41" i="15"/>
  <c r="C41" i="15"/>
  <c r="L40" i="15"/>
  <c r="C40" i="15"/>
  <c r="D40" i="15" s="1"/>
  <c r="L39" i="15"/>
  <c r="C39" i="15"/>
  <c r="D39" i="15" s="1"/>
  <c r="L38" i="15"/>
  <c r="C38" i="15"/>
  <c r="D38" i="15" s="1"/>
  <c r="L37" i="15"/>
  <c r="D37" i="15"/>
  <c r="C37" i="15"/>
  <c r="L36" i="15"/>
  <c r="D36" i="15"/>
  <c r="C36" i="15"/>
  <c r="L35" i="15"/>
  <c r="C35" i="15"/>
  <c r="D35" i="15" s="1"/>
  <c r="L34" i="15"/>
  <c r="D34" i="15"/>
  <c r="C34" i="15"/>
  <c r="L33" i="15"/>
  <c r="D33" i="15"/>
  <c r="C33" i="15"/>
  <c r="L31" i="15"/>
  <c r="C31" i="15"/>
  <c r="D31" i="15" s="1"/>
  <c r="L30" i="15"/>
  <c r="C30" i="15"/>
  <c r="D30" i="15" s="1"/>
  <c r="L29" i="15"/>
  <c r="C29" i="15"/>
  <c r="D29" i="15" s="1"/>
  <c r="L28" i="15"/>
  <c r="C28" i="15"/>
  <c r="D28" i="15" s="1"/>
  <c r="L27" i="15"/>
  <c r="C27" i="15"/>
  <c r="D27" i="15" s="1"/>
  <c r="L26" i="15"/>
  <c r="C26" i="15"/>
  <c r="D26" i="15" s="1"/>
  <c r="L25" i="15"/>
  <c r="C25" i="15"/>
  <c r="D25" i="15" s="1"/>
  <c r="L24" i="15"/>
  <c r="D24" i="15"/>
  <c r="C24" i="15"/>
  <c r="L23" i="15"/>
  <c r="D23" i="15"/>
  <c r="C23" i="15"/>
  <c r="L22" i="15"/>
  <c r="C22" i="15"/>
  <c r="D22" i="15" s="1"/>
  <c r="L21" i="15"/>
  <c r="D21" i="15"/>
  <c r="C21" i="15"/>
  <c r="L20" i="15"/>
  <c r="C20" i="15"/>
  <c r="D20" i="15" s="1"/>
  <c r="L19" i="15"/>
  <c r="D19" i="15"/>
  <c r="C19" i="15"/>
  <c r="L18" i="15"/>
  <c r="D18" i="15"/>
  <c r="C18" i="15"/>
  <c r="L17" i="15"/>
  <c r="C17" i="15"/>
  <c r="D17" i="15" s="1"/>
  <c r="L16" i="15"/>
  <c r="D16" i="15"/>
  <c r="C16" i="15"/>
  <c r="L15" i="15"/>
  <c r="D15" i="15"/>
  <c r="C15" i="15"/>
  <c r="L14" i="15"/>
  <c r="C14" i="15"/>
  <c r="D14" i="15" s="1"/>
  <c r="L13" i="15"/>
  <c r="C13" i="15"/>
  <c r="D13" i="15" s="1"/>
  <c r="L12" i="15"/>
  <c r="C12" i="15"/>
  <c r="D12" i="15" s="1"/>
  <c r="L11" i="15"/>
  <c r="D11" i="15"/>
  <c r="C11" i="15"/>
  <c r="L10" i="15"/>
  <c r="D10" i="15"/>
  <c r="C10" i="15"/>
  <c r="L9" i="15"/>
  <c r="C9" i="15"/>
  <c r="D9" i="15" s="1"/>
  <c r="L8" i="15"/>
  <c r="C8" i="15"/>
  <c r="D8" i="15" s="1"/>
  <c r="L7" i="15"/>
  <c r="L6" i="15"/>
  <c r="L75" i="7"/>
  <c r="I1395" i="7" l="1" a="1"/>
  <c r="I1395" i="7" s="1"/>
  <c r="I575" i="7" a="1"/>
  <c r="I575" i="7" s="1"/>
  <c r="I578" i="7" a="1"/>
  <c r="I578" i="7" s="1"/>
  <c r="I56" i="7" a="1"/>
  <c r="I56" i="7" s="1"/>
  <c r="I775" i="7" a="1"/>
  <c r="I775" i="7" s="1"/>
  <c r="I771" i="7" a="1"/>
  <c r="I771" i="7" s="1"/>
  <c r="I767" i="7" a="1"/>
  <c r="I767" i="7" s="1"/>
  <c r="I763" i="7" a="1"/>
  <c r="I763" i="7" s="1"/>
  <c r="I759" i="7" a="1"/>
  <c r="I759" i="7" s="1"/>
  <c r="I740" i="7" a="1"/>
  <c r="I740" i="7" s="1"/>
  <c r="I193" i="7" a="1"/>
  <c r="I193" i="7" s="1"/>
  <c r="I774" i="7" a="1"/>
  <c r="I774" i="7" s="1"/>
  <c r="I770" i="7" a="1"/>
  <c r="I770" i="7" s="1"/>
  <c r="I766" i="7" a="1"/>
  <c r="I766" i="7" s="1"/>
  <c r="I762" i="7" a="1"/>
  <c r="I762" i="7" s="1"/>
  <c r="I758" i="7" a="1"/>
  <c r="I758" i="7" s="1"/>
  <c r="I739" i="7" a="1"/>
  <c r="I739" i="7" s="1"/>
  <c r="I773" i="7" a="1"/>
  <c r="I773" i="7" s="1"/>
  <c r="I769" i="7" a="1"/>
  <c r="I769" i="7" s="1"/>
  <c r="I765" i="7" a="1"/>
  <c r="I765" i="7" s="1"/>
  <c r="I761" i="7" a="1"/>
  <c r="I761" i="7" s="1"/>
  <c r="I742" i="7" a="1"/>
  <c r="I742" i="7" s="1"/>
  <c r="I738" i="7" a="1"/>
  <c r="I738" i="7" s="1"/>
  <c r="I768" i="7" a="1"/>
  <c r="I768" i="7" s="1"/>
  <c r="I760" i="7" a="1"/>
  <c r="I760" i="7" s="1"/>
  <c r="I737" i="7" a="1"/>
  <c r="I737" i="7" s="1"/>
  <c r="I776" i="7" a="1"/>
  <c r="I776" i="7" s="1"/>
  <c r="I772" i="7" a="1"/>
  <c r="I772" i="7" s="1"/>
  <c r="I764" i="7" a="1"/>
  <c r="I764" i="7" s="1"/>
  <c r="I741" i="7" a="1"/>
  <c r="I741" i="7" s="1"/>
  <c r="I192" i="7" a="1"/>
  <c r="I192" i="7" s="1"/>
  <c r="I1394" i="7" a="1"/>
  <c r="I1394" i="7" s="1"/>
  <c r="I1270" i="7" a="1"/>
  <c r="I1270" i="7" s="1"/>
  <c r="I1311" i="7" a="1"/>
  <c r="I1311" i="7" s="1"/>
  <c r="I1290" i="7" a="1"/>
  <c r="I1290" i="7" s="1"/>
  <c r="I1285" i="7" a="1"/>
  <c r="I1285" i="7" s="1"/>
  <c r="I1274" i="7" a="1"/>
  <c r="I1274" i="7" s="1"/>
  <c r="I388" i="7" a="1"/>
  <c r="I388" i="7" s="1"/>
  <c r="I1003" i="7" a="1"/>
  <c r="I1003" i="7" s="1"/>
  <c r="I1078" i="7" a="1"/>
  <c r="I1078" i="7" s="1"/>
  <c r="I1082" i="7" a="1"/>
  <c r="I1082" i="7" s="1"/>
  <c r="I1086" i="7" a="1"/>
  <c r="I1086" i="7" s="1"/>
  <c r="I1090" i="7" a="1"/>
  <c r="I1090" i="7" s="1"/>
  <c r="I1094" i="7" a="1"/>
  <c r="I1094" i="7" s="1"/>
  <c r="I1098" i="7" a="1"/>
  <c r="I1098" i="7" s="1"/>
  <c r="I1102" i="7" a="1"/>
  <c r="I1102" i="7" s="1"/>
  <c r="I1106" i="7" a="1"/>
  <c r="I1106" i="7" s="1"/>
  <c r="I1111" i="7" a="1"/>
  <c r="I1111" i="7" s="1"/>
  <c r="I1115" i="7" a="1"/>
  <c r="I1115" i="7" s="1"/>
  <c r="I1119" i="7" a="1"/>
  <c r="I1119" i="7" s="1"/>
  <c r="I1123" i="7" a="1"/>
  <c r="I1123" i="7" s="1"/>
  <c r="I1127" i="7" a="1"/>
  <c r="I1127" i="7" s="1"/>
  <c r="I1131" i="7" a="1"/>
  <c r="I1131" i="7" s="1"/>
  <c r="I1135" i="7" a="1"/>
  <c r="I1135" i="7" s="1"/>
  <c r="I1139" i="7" a="1"/>
  <c r="I1139" i="7" s="1"/>
  <c r="I1143" i="7" a="1"/>
  <c r="I1143" i="7" s="1"/>
  <c r="I1147" i="7" a="1"/>
  <c r="I1147" i="7" s="1"/>
  <c r="I1151" i="7" a="1"/>
  <c r="I1151" i="7" s="1"/>
  <c r="I1155" i="7" a="1"/>
  <c r="I1155" i="7" s="1"/>
  <c r="I1159" i="7" a="1"/>
  <c r="I1159" i="7" s="1"/>
  <c r="I1167" i="7" a="1"/>
  <c r="I1167" i="7" s="1"/>
  <c r="I1179" i="7" a="1"/>
  <c r="I1179" i="7" s="1"/>
  <c r="I1124" i="7" a="1"/>
  <c r="I1124" i="7" s="1"/>
  <c r="I1136" i="7" a="1"/>
  <c r="I1136" i="7" s="1"/>
  <c r="I1152" i="7" a="1"/>
  <c r="I1152" i="7" s="1"/>
  <c r="I1075" i="7" a="1"/>
  <c r="I1075" i="7" s="1"/>
  <c r="I1079" i="7" a="1"/>
  <c r="I1079" i="7" s="1"/>
  <c r="I1083" i="7" a="1"/>
  <c r="I1083" i="7" s="1"/>
  <c r="I1087" i="7" a="1"/>
  <c r="I1087" i="7" s="1"/>
  <c r="I1091" i="7" a="1"/>
  <c r="I1091" i="7" s="1"/>
  <c r="I1095" i="7" a="1"/>
  <c r="I1095" i="7" s="1"/>
  <c r="I1099" i="7" a="1"/>
  <c r="I1099" i="7" s="1"/>
  <c r="I1103" i="7" a="1"/>
  <c r="I1103" i="7" s="1"/>
  <c r="I1108" i="7" a="1"/>
  <c r="I1108" i="7" s="1"/>
  <c r="I1116" i="7" a="1"/>
  <c r="I1116" i="7" s="1"/>
  <c r="I1132" i="7" a="1"/>
  <c r="I1132" i="7" s="1"/>
  <c r="I1148" i="7" a="1"/>
  <c r="I1148" i="7" s="1"/>
  <c r="I1160" i="7" a="1"/>
  <c r="I1160" i="7" s="1"/>
  <c r="I1180" i="7" a="1"/>
  <c r="I1180" i="7" s="1"/>
  <c r="I1076" i="7" a="1"/>
  <c r="I1076" i="7" s="1"/>
  <c r="I1080" i="7" a="1"/>
  <c r="I1080" i="7" s="1"/>
  <c r="I1084" i="7" a="1"/>
  <c r="I1084" i="7" s="1"/>
  <c r="I1088" i="7" a="1"/>
  <c r="I1088" i="7" s="1"/>
  <c r="I1092" i="7" a="1"/>
  <c r="I1092" i="7" s="1"/>
  <c r="I1096" i="7" a="1"/>
  <c r="I1096" i="7" s="1"/>
  <c r="I1100" i="7" a="1"/>
  <c r="I1100" i="7" s="1"/>
  <c r="I1104" i="7" a="1"/>
  <c r="I1104" i="7" s="1"/>
  <c r="I1109" i="7" a="1"/>
  <c r="I1109" i="7" s="1"/>
  <c r="I1113" i="7" a="1"/>
  <c r="I1113" i="7" s="1"/>
  <c r="I1117" i="7" a="1"/>
  <c r="I1117" i="7" s="1"/>
  <c r="I1121" i="7" a="1"/>
  <c r="I1121" i="7" s="1"/>
  <c r="I1125" i="7" a="1"/>
  <c r="I1125" i="7" s="1"/>
  <c r="I1129" i="7" a="1"/>
  <c r="I1129" i="7" s="1"/>
  <c r="I1133" i="7" a="1"/>
  <c r="I1133" i="7" s="1"/>
  <c r="I1137" i="7" a="1"/>
  <c r="I1137" i="7" s="1"/>
  <c r="I1141" i="7" a="1"/>
  <c r="I1141" i="7" s="1"/>
  <c r="I1145" i="7" a="1"/>
  <c r="I1145" i="7" s="1"/>
  <c r="I1149" i="7" a="1"/>
  <c r="I1149" i="7" s="1"/>
  <c r="I1153" i="7" a="1"/>
  <c r="I1153" i="7" s="1"/>
  <c r="I1157" i="7" a="1"/>
  <c r="I1157" i="7" s="1"/>
  <c r="I1161" i="7" a="1"/>
  <c r="I1161" i="7" s="1"/>
  <c r="I1165" i="7" a="1"/>
  <c r="I1165" i="7" s="1"/>
  <c r="I1169" i="7" a="1"/>
  <c r="I1169" i="7" s="1"/>
  <c r="I1173" i="7" a="1"/>
  <c r="I1173" i="7" s="1"/>
  <c r="I1177" i="7" a="1"/>
  <c r="I1177" i="7" s="1"/>
  <c r="I1181" i="7" a="1"/>
  <c r="I1181" i="7" s="1"/>
  <c r="I1162" i="7" a="1"/>
  <c r="I1162" i="7" s="1"/>
  <c r="I1174" i="7" a="1"/>
  <c r="I1174" i="7" s="1"/>
  <c r="I1178" i="7" a="1"/>
  <c r="I1178" i="7" s="1"/>
  <c r="I1163" i="7" a="1"/>
  <c r="I1163" i="7" s="1"/>
  <c r="I1175" i="7" a="1"/>
  <c r="I1175" i="7" s="1"/>
  <c r="I1112" i="7" a="1"/>
  <c r="I1112" i="7" s="1"/>
  <c r="I1128" i="7" a="1"/>
  <c r="I1128" i="7" s="1"/>
  <c r="I1144" i="7" a="1"/>
  <c r="I1144" i="7" s="1"/>
  <c r="I1156" i="7" a="1"/>
  <c r="I1156" i="7" s="1"/>
  <c r="I1168" i="7" a="1"/>
  <c r="I1168" i="7" s="1"/>
  <c r="I1176" i="7" a="1"/>
  <c r="I1176" i="7" s="1"/>
  <c r="I1077" i="7" a="1"/>
  <c r="I1077" i="7" s="1"/>
  <c r="I1081" i="7" a="1"/>
  <c r="I1081" i="7" s="1"/>
  <c r="I1085" i="7" a="1"/>
  <c r="I1085" i="7" s="1"/>
  <c r="I1089" i="7" a="1"/>
  <c r="I1089" i="7" s="1"/>
  <c r="I1093" i="7" a="1"/>
  <c r="I1093" i="7" s="1"/>
  <c r="I1097" i="7" a="1"/>
  <c r="I1097" i="7" s="1"/>
  <c r="I1101" i="7" a="1"/>
  <c r="I1101" i="7" s="1"/>
  <c r="I1105" i="7" a="1"/>
  <c r="I1105" i="7" s="1"/>
  <c r="I1110" i="7" a="1"/>
  <c r="I1110" i="7" s="1"/>
  <c r="I1114" i="7" a="1"/>
  <c r="I1114" i="7" s="1"/>
  <c r="I1118" i="7" a="1"/>
  <c r="I1118" i="7" s="1"/>
  <c r="I1122" i="7" a="1"/>
  <c r="I1122" i="7" s="1"/>
  <c r="I1126" i="7" a="1"/>
  <c r="I1126" i="7" s="1"/>
  <c r="I1130" i="7" a="1"/>
  <c r="I1130" i="7" s="1"/>
  <c r="I1134" i="7" a="1"/>
  <c r="I1134" i="7" s="1"/>
  <c r="I1138" i="7" a="1"/>
  <c r="I1138" i="7" s="1"/>
  <c r="I1142" i="7" a="1"/>
  <c r="I1142" i="7" s="1"/>
  <c r="I1146" i="7" a="1"/>
  <c r="I1146" i="7" s="1"/>
  <c r="I1150" i="7" a="1"/>
  <c r="I1150" i="7" s="1"/>
  <c r="I1154" i="7" a="1"/>
  <c r="I1154" i="7" s="1"/>
  <c r="I1158" i="7" a="1"/>
  <c r="I1158" i="7" s="1"/>
  <c r="I1166" i="7" a="1"/>
  <c r="I1166" i="7" s="1"/>
  <c r="I1170" i="7" a="1"/>
  <c r="I1170" i="7" s="1"/>
  <c r="I1074" i="7" a="1"/>
  <c r="I1074" i="7" s="1"/>
  <c r="I1171" i="7" a="1"/>
  <c r="I1171" i="7" s="1"/>
  <c r="I1120" i="7" a="1"/>
  <c r="I1120" i="7" s="1"/>
  <c r="I1140" i="7" a="1"/>
  <c r="I1140" i="7" s="1"/>
  <c r="I1164" i="7" a="1"/>
  <c r="I1164" i="7" s="1"/>
  <c r="I1172" i="7" a="1"/>
  <c r="I1172" i="7" s="1"/>
  <c r="I533" i="7" a="1"/>
  <c r="I533" i="7" s="1"/>
  <c r="I535" i="7" a="1"/>
  <c r="I535" i="7" s="1"/>
  <c r="I534" i="7" a="1"/>
  <c r="I534" i="7" s="1"/>
  <c r="I869" i="7" a="1"/>
  <c r="I869" i="7" s="1"/>
  <c r="I1338" i="7" a="1"/>
  <c r="I1338" i="7" s="1"/>
  <c r="I68" i="7" a="1"/>
  <c r="I68" i="7" s="1"/>
  <c r="I1392" i="7" a="1"/>
  <c r="I1392" i="7" s="1"/>
  <c r="I707" i="7" a="1"/>
  <c r="I707" i="7" s="1"/>
  <c r="I839" i="7" a="1"/>
  <c r="I839" i="7" s="1"/>
  <c r="I847" i="7" a="1"/>
  <c r="I847" i="7" s="1"/>
  <c r="I840" i="7" a="1"/>
  <c r="I840" i="7" s="1"/>
  <c r="I850" i="7" a="1"/>
  <c r="I850" i="7" s="1"/>
  <c r="I851" i="7" a="1"/>
  <c r="I851" i="7" s="1"/>
  <c r="I857" i="7" a="1"/>
  <c r="I857" i="7" s="1"/>
  <c r="I854" i="7" a="1"/>
  <c r="I854" i="7" s="1"/>
  <c r="I860" i="7" a="1"/>
  <c r="I860" i="7" s="1"/>
  <c r="I861" i="7" a="1"/>
  <c r="I861" i="7" s="1"/>
  <c r="I849" i="7" a="1"/>
  <c r="I849" i="7" s="1"/>
  <c r="I868" i="7" a="1"/>
  <c r="I868" i="7" s="1"/>
  <c r="I841" i="7" a="1"/>
  <c r="I841" i="7" s="1"/>
  <c r="I838" i="7" a="1"/>
  <c r="I838" i="7" s="1"/>
  <c r="I856" i="7" a="1"/>
  <c r="I856" i="7" s="1"/>
  <c r="I848" i="7" a="1"/>
  <c r="I848" i="7" s="1"/>
  <c r="I858" i="7" a="1"/>
  <c r="I858" i="7" s="1"/>
  <c r="I859" i="7" a="1"/>
  <c r="I859" i="7" s="1"/>
  <c r="I844" i="7" a="1"/>
  <c r="I844" i="7" s="1"/>
  <c r="I862" i="7" a="1"/>
  <c r="I862" i="7" s="1"/>
  <c r="I863" i="7" a="1"/>
  <c r="I863" i="7" s="1"/>
  <c r="I845" i="7" a="1"/>
  <c r="I845" i="7" s="1"/>
  <c r="I853" i="7" a="1"/>
  <c r="I853" i="7" s="1"/>
  <c r="I852" i="7" a="1"/>
  <c r="I852" i="7" s="1"/>
  <c r="I846" i="7" a="1"/>
  <c r="I846" i="7" s="1"/>
  <c r="I642" i="7" a="1"/>
  <c r="I642" i="7" s="1"/>
  <c r="I616" i="7" a="1"/>
  <c r="I616" i="7" s="1"/>
  <c r="I612" i="7" a="1"/>
  <c r="I612" i="7" s="1"/>
  <c r="I302" i="7" a="1"/>
  <c r="I302" i="7" s="1"/>
  <c r="I502" i="7" a="1"/>
  <c r="I502" i="7" s="1"/>
  <c r="I1335" i="7" a="1"/>
  <c r="I1335" i="7" s="1"/>
  <c r="I503" i="7" a="1"/>
  <c r="I503" i="7" s="1"/>
  <c r="I532" i="7" a="1"/>
  <c r="I532" i="7" s="1"/>
  <c r="I1286" i="7" a="1"/>
  <c r="I1286" i="7" s="1"/>
  <c r="I1281" i="7" a="1"/>
  <c r="I1281" i="7" s="1"/>
  <c r="I1273" i="7" a="1"/>
  <c r="I1273" i="7" s="1"/>
  <c r="I1268" i="7" a="1"/>
  <c r="I1268" i="7" s="1"/>
  <c r="I1299" i="7" a="1"/>
  <c r="I1299" i="7" s="1"/>
  <c r="I1304" i="7" a="1"/>
  <c r="I1304" i="7" s="1"/>
  <c r="I1300" i="7" a="1"/>
  <c r="I1300" i="7" s="1"/>
  <c r="I1294" i="7" a="1"/>
  <c r="I1294" i="7" s="1"/>
  <c r="I1272" i="7" a="1"/>
  <c r="I1272" i="7" s="1"/>
  <c r="I1289" i="7" a="1"/>
  <c r="I1289" i="7" s="1"/>
  <c r="I1284" i="7" a="1"/>
  <c r="I1284" i="7" s="1"/>
  <c r="I1280" i="7" a="1"/>
  <c r="I1280" i="7" s="1"/>
  <c r="I1265" i="7" a="1"/>
  <c r="I1265" i="7" s="1"/>
  <c r="I1303" i="7" a="1"/>
  <c r="I1303" i="7" s="1"/>
  <c r="I1288" i="7" a="1"/>
  <c r="I1288" i="7" s="1"/>
  <c r="I1283" i="7" a="1"/>
  <c r="I1283" i="7" s="1"/>
  <c r="I1279" i="7" a="1"/>
  <c r="I1279" i="7" s="1"/>
  <c r="I1271" i="7" a="1"/>
  <c r="I1271" i="7" s="1"/>
  <c r="I1266" i="7" a="1"/>
  <c r="I1266" i="7" s="1"/>
  <c r="I1305" i="7" a="1"/>
  <c r="I1305" i="7" s="1"/>
  <c r="I1302" i="7" a="1"/>
  <c r="I1302" i="7" s="1"/>
  <c r="I1298" i="7" a="1"/>
  <c r="I1298" i="7" s="1"/>
  <c r="I1293" i="7" a="1"/>
  <c r="I1293" i="7" s="1"/>
  <c r="I1287" i="7" a="1"/>
  <c r="I1287" i="7" s="1"/>
  <c r="I1282" i="7" a="1"/>
  <c r="I1282" i="7" s="1"/>
  <c r="I1278" i="7" a="1"/>
  <c r="I1278" i="7" s="1"/>
  <c r="I1269" i="7" a="1"/>
  <c r="I1269" i="7" s="1"/>
  <c r="I1291" i="7" a="1"/>
  <c r="I1291" i="7" s="1"/>
  <c r="I1301" i="7" a="1"/>
  <c r="I1301" i="7" s="1"/>
  <c r="I1297" i="7" a="1"/>
  <c r="I1297" i="7" s="1"/>
  <c r="I1267" i="7" a="1"/>
  <c r="I1267" i="7" s="1"/>
  <c r="I228" i="7" a="1"/>
  <c r="I228" i="7" s="1"/>
  <c r="I229" i="7" a="1"/>
  <c r="I229" i="7" s="1"/>
  <c r="I1326" i="7" a="1"/>
  <c r="I1326" i="7" s="1"/>
  <c r="I1263" i="7" a="1"/>
  <c r="I1263" i="7" s="1"/>
  <c r="I444" i="7" a="1"/>
  <c r="I444" i="7" s="1"/>
  <c r="I1196" i="7" a="1"/>
  <c r="I1196" i="7" s="1"/>
  <c r="I1203" i="7" a="1"/>
  <c r="I1203" i="7" s="1"/>
  <c r="I1197" i="7" a="1"/>
  <c r="I1197" i="7" s="1"/>
  <c r="I1201" i="7" a="1"/>
  <c r="I1201" i="7" s="1"/>
  <c r="I1199" i="7" a="1"/>
  <c r="I1199" i="7" s="1"/>
  <c r="I1351" i="7" a="1"/>
  <c r="I1351" i="7" s="1"/>
  <c r="I1386" i="7" a="1"/>
  <c r="I1386" i="7" s="1"/>
  <c r="I634" i="16" a="1"/>
  <c r="I634" i="16" s="1"/>
  <c r="F10" i="23" l="1"/>
  <c r="J10" i="23" s="1"/>
  <c r="Q10" i="23" s="1"/>
  <c r="I1363" i="7" a="1"/>
  <c r="I1363" i="7" s="1"/>
  <c r="I1367" i="7" a="1"/>
  <c r="I1367" i="7" s="1"/>
  <c r="I1361" i="7" a="1"/>
  <c r="I1361" i="7" s="1"/>
  <c r="I1364" i="7" a="1"/>
  <c r="I1364" i="7" s="1"/>
  <c r="I1362" i="7" a="1"/>
  <c r="I1362" i="7" s="1"/>
  <c r="I1366" i="7" a="1"/>
  <c r="I1366" i="7" s="1"/>
  <c r="I1365" i="7" a="1"/>
  <c r="I1365" i="7" s="1"/>
  <c r="I1382" i="7" a="1"/>
  <c r="I1382" i="7" s="1"/>
  <c r="I321" i="7" a="1"/>
  <c r="I321" i="7" s="1"/>
  <c r="I814" i="19" a="1"/>
  <c r="I814" i="19" s="1"/>
  <c r="I782" i="19" a="1"/>
  <c r="I782" i="19" s="1"/>
  <c r="I773" i="19" a="1"/>
  <c r="I773" i="19" s="1"/>
  <c r="I770" i="19" a="1"/>
  <c r="I770" i="19" s="1"/>
  <c r="I721" i="19" a="1"/>
  <c r="I721" i="19" s="1"/>
  <c r="I720" i="19" a="1"/>
  <c r="I720" i="19" s="1"/>
  <c r="I654" i="19" a="1"/>
  <c r="I654" i="19" s="1"/>
  <c r="I591" i="19" a="1"/>
  <c r="I591" i="19" s="1"/>
  <c r="I590" i="19" a="1"/>
  <c r="I590" i="19" s="1"/>
  <c r="I583" i="19" a="1"/>
  <c r="I583" i="19" s="1"/>
  <c r="I529" i="19" a="1"/>
  <c r="I529" i="19" s="1"/>
  <c r="I528" i="19" a="1"/>
  <c r="I528" i="19" s="1"/>
  <c r="I646" i="19" a="1"/>
  <c r="I646" i="19" s="1"/>
  <c r="I645" i="19" a="1"/>
  <c r="I645" i="19" s="1"/>
  <c r="I752" i="19" a="1"/>
  <c r="I752" i="19" s="1"/>
  <c r="I638" i="19" a="1"/>
  <c r="I638" i="19" s="1"/>
  <c r="I621" i="19" a="1"/>
  <c r="I621" i="19" s="1"/>
  <c r="I615" i="19" a="1"/>
  <c r="I615" i="19" s="1"/>
  <c r="I557" i="19" a="1"/>
  <c r="I557" i="19" s="1"/>
  <c r="I556" i="19" a="1"/>
  <c r="I556" i="19" s="1"/>
  <c r="I536" i="19" a="1"/>
  <c r="I536" i="19" s="1"/>
  <c r="I520" i="19" a="1"/>
  <c r="I520" i="19" s="1"/>
  <c r="I831" i="19" a="1"/>
  <c r="I831" i="19" s="1"/>
  <c r="I760" i="19" a="1"/>
  <c r="I760" i="19" s="1"/>
  <c r="I753" i="19" a="1"/>
  <c r="I753" i="19" s="1"/>
  <c r="I737" i="19" a="1"/>
  <c r="I737" i="19" s="1"/>
  <c r="I736" i="19" a="1"/>
  <c r="I736" i="19" s="1"/>
  <c r="I662" i="19" a="1"/>
  <c r="I662" i="19" s="1"/>
  <c r="I661" i="19" a="1"/>
  <c r="I661" i="19" s="1"/>
  <c r="I630" i="19" a="1"/>
  <c r="I630" i="19" s="1"/>
  <c r="I629" i="19" a="1"/>
  <c r="I629" i="19" s="1"/>
  <c r="I622" i="19" a="1"/>
  <c r="I622" i="19" s="1"/>
  <c r="I537" i="19" a="1"/>
  <c r="I537" i="19" s="1"/>
  <c r="I511" i="19" a="1"/>
  <c r="I511" i="19" s="1"/>
  <c r="I510" i="19" a="1"/>
  <c r="I510" i="19" s="1"/>
  <c r="I503" i="19" a="1"/>
  <c r="I503" i="19" s="1"/>
  <c r="I502" i="19" a="1"/>
  <c r="I502" i="19" s="1"/>
  <c r="I607" i="19" a="1"/>
  <c r="I607" i="19" s="1"/>
  <c r="I606" i="19" a="1"/>
  <c r="I606" i="19" s="1"/>
  <c r="I599" i="19" a="1"/>
  <c r="I599" i="19" s="1"/>
  <c r="I483" i="19" a="1"/>
  <c r="I483" i="19" s="1"/>
  <c r="I403" i="19" a="1"/>
  <c r="I403" i="19" s="1"/>
  <c r="I349" i="19" a="1"/>
  <c r="I349" i="19" s="1"/>
  <c r="I348" i="19" a="1"/>
  <c r="I348" i="19" s="1"/>
  <c r="I344" i="19" a="1"/>
  <c r="I344" i="19" s="1"/>
  <c r="I336" i="19" a="1"/>
  <c r="I336" i="19" s="1"/>
  <c r="I330" i="19" a="1"/>
  <c r="I330" i="19" s="1"/>
  <c r="I326" i="19" a="1"/>
  <c r="I326" i="19" s="1"/>
  <c r="I319" i="19" a="1"/>
  <c r="I319" i="19" s="1"/>
  <c r="I271" i="19" a="1"/>
  <c r="I271" i="19" s="1"/>
  <c r="I233" i="19" a="1"/>
  <c r="I233" i="19" s="1"/>
  <c r="I232" i="19" a="1"/>
  <c r="I232" i="19" s="1"/>
  <c r="I491" i="19" a="1"/>
  <c r="I491" i="19" s="1"/>
  <c r="I490" i="19" a="1"/>
  <c r="I490" i="19" s="1"/>
  <c r="I475" i="19" a="1"/>
  <c r="I475" i="19" s="1"/>
  <c r="I474" i="19" a="1"/>
  <c r="I474" i="19" s="1"/>
  <c r="I459" i="19" a="1"/>
  <c r="I459" i="19" s="1"/>
  <c r="I458" i="19" a="1"/>
  <c r="I458" i="19" s="1"/>
  <c r="I404" i="19" a="1"/>
  <c r="I404" i="19" s="1"/>
  <c r="I377" i="19" a="1"/>
  <c r="I377" i="19" s="1"/>
  <c r="I369" i="19" a="1"/>
  <c r="I369" i="19" s="1"/>
  <c r="I361" i="19" a="1"/>
  <c r="I361" i="19" s="1"/>
  <c r="I360" i="19" a="1"/>
  <c r="I360" i="19" s="1"/>
  <c r="I350" i="19" a="1"/>
  <c r="I350" i="19" s="1"/>
  <c r="I304" i="19" a="1"/>
  <c r="I304" i="19" s="1"/>
  <c r="I288" i="19" a="1"/>
  <c r="I288" i="19" s="1"/>
  <c r="I250" i="19" a="1"/>
  <c r="I250" i="19" s="1"/>
  <c r="I249" i="19" a="1"/>
  <c r="I249" i="19" s="1"/>
  <c r="I222" i="19" a="1"/>
  <c r="I222" i="19" s="1"/>
  <c r="I209" i="19" a="1"/>
  <c r="I209" i="19" s="1"/>
  <c r="I467" i="19" a="1"/>
  <c r="I467" i="19" s="1"/>
  <c r="I466" i="19" a="1"/>
  <c r="I466" i="19" s="1"/>
  <c r="I451" i="19" a="1"/>
  <c r="I451" i="19" s="1"/>
  <c r="I412" i="19" a="1"/>
  <c r="I412" i="19" s="1"/>
  <c r="I411" i="19" a="1"/>
  <c r="I411" i="19" s="1"/>
  <c r="I387" i="19" a="1"/>
  <c r="I387" i="19" s="1"/>
  <c r="I370" i="19" a="1"/>
  <c r="I370" i="19" s="1"/>
  <c r="I324" i="19" a="1"/>
  <c r="I324" i="19" s="1"/>
  <c r="I321" i="19" a="1"/>
  <c r="I321" i="19" s="1"/>
  <c r="I317" i="19" a="1"/>
  <c r="I317" i="19" s="1"/>
  <c r="I266" i="19" a="1"/>
  <c r="I266" i="19" s="1"/>
  <c r="I265" i="19" a="1"/>
  <c r="I265" i="19" s="1"/>
  <c r="I238" i="19" a="1"/>
  <c r="I238" i="19" s="1"/>
  <c r="I576" i="19" a="1"/>
  <c r="I576" i="19" s="1"/>
  <c r="I444" i="19" a="1"/>
  <c r="I444" i="19" s="1"/>
  <c r="I443" i="19" a="1"/>
  <c r="I443" i="19" s="1"/>
  <c r="I431" i="19" a="1"/>
  <c r="I431" i="19" s="1"/>
  <c r="I430" i="19" a="1"/>
  <c r="I430" i="19" s="1"/>
  <c r="I422" i="19" a="1"/>
  <c r="I422" i="19" s="1"/>
  <c r="I421" i="19" a="1"/>
  <c r="I421" i="19" s="1"/>
  <c r="I395" i="19" a="1"/>
  <c r="I395" i="19" s="1"/>
  <c r="I394" i="19" a="1"/>
  <c r="I394" i="19" s="1"/>
  <c r="I388" i="19" a="1"/>
  <c r="I388" i="19" s="1"/>
  <c r="I325" i="19" a="1"/>
  <c r="I325" i="19" s="1"/>
  <c r="I299" i="19" a="1"/>
  <c r="I299" i="19" s="1"/>
  <c r="I298" i="19" a="1"/>
  <c r="I298" i="19" s="1"/>
  <c r="I282" i="19" a="1"/>
  <c r="I282" i="19" s="1"/>
  <c r="I281" i="19" a="1"/>
  <c r="I281" i="19" s="1"/>
  <c r="I255" i="19" a="1"/>
  <c r="I255" i="19" s="1"/>
  <c r="I204" i="19" a="1"/>
  <c r="I204" i="19" s="1"/>
  <c r="I203" i="19" a="1"/>
  <c r="I203" i="19" s="1"/>
  <c r="I185" i="19" a="1"/>
  <c r="I185" i="19" s="1"/>
  <c r="I177" i="19" a="1"/>
  <c r="I177" i="19" s="1"/>
  <c r="I172" i="19" a="1"/>
  <c r="I172" i="19" s="1"/>
  <c r="I171" i="19" a="1"/>
  <c r="I171" i="19" s="1"/>
  <c r="I148" i="19" a="1"/>
  <c r="I148" i="19" s="1"/>
  <c r="I106" i="19" a="1"/>
  <c r="I106" i="19" s="1"/>
  <c r="I46" i="19" a="1"/>
  <c r="I46" i="19" s="1"/>
  <c r="I23" i="19" a="1"/>
  <c r="I23" i="19" s="1"/>
  <c r="I217" i="19" a="1"/>
  <c r="I217" i="19" s="1"/>
  <c r="I216" i="19" a="1"/>
  <c r="I216" i="19" s="1"/>
  <c r="I193" i="19" a="1"/>
  <c r="I193" i="19" s="1"/>
  <c r="I156" i="19" a="1"/>
  <c r="I156" i="19" s="1"/>
  <c r="I136" i="19" a="1"/>
  <c r="I136" i="19" s="1"/>
  <c r="I82" i="19" a="1"/>
  <c r="I82" i="19" s="1"/>
  <c r="I67" i="19" a="1"/>
  <c r="I67" i="19" s="1"/>
  <c r="I60" i="19" a="1"/>
  <c r="I60" i="19" s="1"/>
  <c r="I35" i="19" a="1"/>
  <c r="I35" i="19" s="1"/>
  <c r="I181" i="19" a="1"/>
  <c r="I181" i="19" s="1"/>
  <c r="I143" i="19" a="1"/>
  <c r="I143" i="19" s="1"/>
  <c r="I51" i="19" a="1"/>
  <c r="I51" i="19" s="1"/>
  <c r="I44" i="19" a="1"/>
  <c r="I44" i="19" s="1"/>
  <c r="I31" i="19" a="1"/>
  <c r="I31" i="19" s="1"/>
  <c r="I21" i="19" a="1"/>
  <c r="I21" i="19" s="1"/>
  <c r="I188" i="19" a="1"/>
  <c r="I188" i="19" s="1"/>
  <c r="I187" i="19" a="1"/>
  <c r="I187" i="19" s="1"/>
  <c r="I161" i="19" a="1"/>
  <c r="I161" i="19" s="1"/>
  <c r="I133" i="19" a="1"/>
  <c r="I133" i="19" s="1"/>
  <c r="I129" i="19" a="1"/>
  <c r="I129" i="19" s="1"/>
  <c r="I87" i="19" a="1"/>
  <c r="I87" i="19" s="1"/>
  <c r="I80" i="19" a="1"/>
  <c r="I80" i="19" s="1"/>
  <c r="I79" i="19" a="1"/>
  <c r="I79" i="19" s="1"/>
  <c r="I62" i="19" a="1"/>
  <c r="I62" i="19" s="1"/>
  <c r="I26" i="19" a="1"/>
  <c r="I26" i="19" s="1"/>
  <c r="I20" i="19" a="1"/>
  <c r="I20" i="19" s="1"/>
  <c r="I61" i="19" a="1"/>
  <c r="I61" i="19" s="1"/>
  <c r="I83" i="19" a="1"/>
  <c r="I83" i="19" s="1"/>
  <c r="I96" i="19" a="1"/>
  <c r="I96" i="19" s="1"/>
  <c r="I110" i="19" a="1"/>
  <c r="I110" i="19" s="1"/>
  <c r="I146" i="19" a="1"/>
  <c r="I146" i="19" s="1"/>
  <c r="I167" i="19" a="1"/>
  <c r="I167" i="19" s="1"/>
  <c r="I199" i="19" a="1"/>
  <c r="I199" i="19" s="1"/>
  <c r="I226" i="19" a="1"/>
  <c r="I226" i="19" s="1"/>
  <c r="I40" i="19" a="1"/>
  <c r="I40" i="19" s="1"/>
  <c r="I16" i="19" a="1"/>
  <c r="I16" i="19" s="1"/>
  <c r="I47" i="19" a="1"/>
  <c r="I47" i="19" s="1"/>
  <c r="I68" i="19" a="1"/>
  <c r="I68" i="19" s="1"/>
  <c r="I89" i="19" a="1"/>
  <c r="I89" i="19" s="1"/>
  <c r="I123" i="19" a="1"/>
  <c r="I123" i="19" s="1"/>
  <c r="I142" i="19" a="1"/>
  <c r="I142" i="19" s="1"/>
  <c r="I174" i="19" a="1"/>
  <c r="I174" i="19" s="1"/>
  <c r="I220" i="19" a="1"/>
  <c r="I220" i="19" s="1"/>
  <c r="I13" i="19" a="1"/>
  <c r="I13" i="19" s="1"/>
  <c r="I29" i="19" a="1"/>
  <c r="I29" i="19" s="1"/>
  <c r="I53" i="19" a="1"/>
  <c r="I53" i="19" s="1"/>
  <c r="I74" i="19" a="1"/>
  <c r="I74" i="19" s="1"/>
  <c r="I94" i="19" a="1"/>
  <c r="I94" i="19" s="1"/>
  <c r="I111" i="19" a="1"/>
  <c r="I111" i="19" s="1"/>
  <c r="I145" i="19" a="1"/>
  <c r="I145" i="19" s="1"/>
  <c r="I173" i="19" a="1"/>
  <c r="I173" i="19" s="1"/>
  <c r="I189" i="19" a="1"/>
  <c r="I189" i="19" s="1"/>
  <c r="I213" i="19" a="1"/>
  <c r="I213" i="19" s="1"/>
  <c r="I12" i="19" a="1"/>
  <c r="I12" i="19" s="1"/>
  <c r="I41" i="19" a="1"/>
  <c r="I41" i="19" s="1"/>
  <c r="I65" i="19" a="1"/>
  <c r="I65" i="19" s="1"/>
  <c r="I90" i="19" a="1"/>
  <c r="I90" i="19" s="1"/>
  <c r="I138" i="19" a="1"/>
  <c r="I138" i="19" s="1"/>
  <c r="I158" i="19" a="1"/>
  <c r="I158" i="19" s="1"/>
  <c r="I175" i="19" a="1"/>
  <c r="I175" i="19" s="1"/>
  <c r="I195" i="19" a="1"/>
  <c r="I195" i="19" s="1"/>
  <c r="I212" i="19" a="1"/>
  <c r="I212" i="19" s="1"/>
  <c r="I239" i="19" a="1"/>
  <c r="I239" i="19" s="1"/>
  <c r="I254" i="19" a="1"/>
  <c r="I254" i="19" s="1"/>
  <c r="I275" i="19" a="1"/>
  <c r="I275" i="19" s="1"/>
  <c r="I311" i="19" a="1"/>
  <c r="I311" i="19" s="1"/>
  <c r="I335" i="19" a="1"/>
  <c r="I335" i="19" s="1"/>
  <c r="I346" i="19" a="1"/>
  <c r="I346" i="19" s="1"/>
  <c r="I374" i="19" a="1"/>
  <c r="I374" i="19" s="1"/>
  <c r="I397" i="19" a="1"/>
  <c r="I397" i="19" s="1"/>
  <c r="I433" i="19" a="1"/>
  <c r="I433" i="19" s="1"/>
  <c r="I455" i="19" a="1"/>
  <c r="I455" i="19" s="1"/>
  <c r="I470" i="19" a="1"/>
  <c r="I470" i="19" s="1"/>
  <c r="I487" i="19" a="1"/>
  <c r="I487" i="19" s="1"/>
  <c r="I517" i="19" a="1"/>
  <c r="I517" i="19" s="1"/>
  <c r="I554" i="19" a="1"/>
  <c r="I554" i="19" s="1"/>
  <c r="I237" i="19" a="1"/>
  <c r="I237" i="19" s="1"/>
  <c r="I259" i="19" a="1"/>
  <c r="I259" i="19" s="1"/>
  <c r="I284" i="19" a="1"/>
  <c r="I284" i="19" s="1"/>
  <c r="I297" i="19" a="1"/>
  <c r="I297" i="19" s="1"/>
  <c r="I310" i="19" a="1"/>
  <c r="I310" i="19" s="1"/>
  <c r="I327" i="19" a="1"/>
  <c r="I327" i="19" s="1"/>
  <c r="I357" i="19" a="1"/>
  <c r="I357" i="19" s="1"/>
  <c r="I381" i="19" a="1"/>
  <c r="I381" i="19" s="1"/>
  <c r="I391" i="19" a="1"/>
  <c r="I391" i="19" s="1"/>
  <c r="I416" i="19" a="1"/>
  <c r="I416" i="19" s="1"/>
  <c r="I453" i="19" a="1"/>
  <c r="I453" i="19" s="1"/>
  <c r="I190" i="19" a="1"/>
  <c r="I190" i="19" s="1"/>
  <c r="I205" i="19" a="1"/>
  <c r="I205" i="19" s="1"/>
  <c r="I230" i="19" a="1"/>
  <c r="I230" i="19" s="1"/>
  <c r="I245" i="19" a="1"/>
  <c r="I245" i="19" s="1"/>
  <c r="I272" i="19" a="1"/>
  <c r="I272" i="19" s="1"/>
  <c r="I286" i="19" a="1"/>
  <c r="I286" i="19" s="1"/>
  <c r="I323" i="19" a="1"/>
  <c r="I323" i="19" s="1"/>
  <c r="I342" i="19" a="1"/>
  <c r="I342" i="19" s="1"/>
  <c r="I376" i="19" a="1"/>
  <c r="I376" i="19" s="1"/>
  <c r="I400" i="19" a="1"/>
  <c r="I400" i="19" s="1"/>
  <c r="I423" i="19" a="1"/>
  <c r="I423" i="19" s="1"/>
  <c r="I445" i="19" a="1"/>
  <c r="I445" i="19" s="1"/>
  <c r="I473" i="19" a="1"/>
  <c r="I473" i="19" s="1"/>
  <c r="I493" i="19" a="1"/>
  <c r="I493" i="19" s="1"/>
  <c r="I563" i="19" a="1"/>
  <c r="I563" i="19" s="1"/>
  <c r="I252" i="19" a="1"/>
  <c r="I252" i="19" s="1"/>
  <c r="I267" i="19" a="1"/>
  <c r="I267" i="19" s="1"/>
  <c r="I290" i="19" a="1"/>
  <c r="I290" i="19" s="1"/>
  <c r="I302" i="19" a="1"/>
  <c r="I302" i="19" s="1"/>
  <c r="I314" i="19" a="1"/>
  <c r="I314" i="19" s="1"/>
  <c r="I339" i="19" a="1"/>
  <c r="I339" i="19" s="1"/>
  <c r="I355" i="19" a="1"/>
  <c r="I355" i="19" s="1"/>
  <c r="I384" i="19" a="1"/>
  <c r="I384" i="19" s="1"/>
  <c r="I36" i="19" a="1"/>
  <c r="I36" i="19" s="1"/>
  <c r="I73" i="19" a="1"/>
  <c r="I73" i="19" s="1"/>
  <c r="I86" i="19" a="1"/>
  <c r="I86" i="19" s="1"/>
  <c r="I99" i="19" a="1"/>
  <c r="I99" i="19" s="1"/>
  <c r="I113" i="19" a="1"/>
  <c r="I113" i="19" s="1"/>
  <c r="I152" i="19" a="1"/>
  <c r="I152" i="19" s="1"/>
  <c r="I170" i="19" a="1"/>
  <c r="I170" i="19" s="1"/>
  <c r="I202" i="19" a="1"/>
  <c r="I202" i="19" s="1"/>
  <c r="I9" i="19" a="1"/>
  <c r="I9" i="19" s="1"/>
  <c r="I52" i="19" a="1"/>
  <c r="I52" i="19" s="1"/>
  <c r="I19" i="19" a="1"/>
  <c r="I19" i="19" s="1"/>
  <c r="I50" i="19" a="1"/>
  <c r="I50" i="19" s="1"/>
  <c r="I70" i="19" a="1"/>
  <c r="I70" i="19" s="1"/>
  <c r="I112" i="19" a="1"/>
  <c r="I112" i="19" s="1"/>
  <c r="I128" i="19" a="1"/>
  <c r="I128" i="19" s="1"/>
  <c r="I159" i="19" a="1"/>
  <c r="I159" i="19" s="1"/>
  <c r="I186" i="19" a="1"/>
  <c r="I186" i="19" s="1"/>
  <c r="I228" i="19" a="1"/>
  <c r="I228" i="19" s="1"/>
  <c r="I18" i="19" a="1"/>
  <c r="I18" i="19" s="1"/>
  <c r="I39" i="19" a="1"/>
  <c r="I39" i="19" s="1"/>
  <c r="I59" i="19" a="1"/>
  <c r="I59" i="19" s="1"/>
  <c r="I76" i="19" a="1"/>
  <c r="I76" i="19" s="1"/>
  <c r="I103" i="19" a="1"/>
  <c r="I103" i="19" s="1"/>
  <c r="I116" i="19" a="1"/>
  <c r="I116" i="19" s="1"/>
  <c r="I151" i="19" a="1"/>
  <c r="I151" i="19" s="1"/>
  <c r="I178" i="19" a="1"/>
  <c r="I178" i="19" s="1"/>
  <c r="I192" i="19" a="1"/>
  <c r="I192" i="19" s="1"/>
  <c r="I223" i="19" a="1"/>
  <c r="I223" i="19" s="1"/>
  <c r="I32" i="19" a="1"/>
  <c r="I32" i="19" s="1"/>
  <c r="I45" i="19" a="1"/>
  <c r="I45" i="19" s="1"/>
  <c r="I69" i="19" a="1"/>
  <c r="I69" i="19" s="1"/>
  <c r="I105" i="19" a="1"/>
  <c r="I105" i="19" s="1"/>
  <c r="I141" i="19" a="1"/>
  <c r="I141" i="19" s="1"/>
  <c r="I162" i="19" a="1"/>
  <c r="I162" i="19" s="1"/>
  <c r="I176" i="19" a="1"/>
  <c r="I176" i="19" s="1"/>
  <c r="I197" i="19" a="1"/>
  <c r="I197" i="19" s="1"/>
  <c r="I215" i="19" a="1"/>
  <c r="I215" i="19" s="1"/>
  <c r="I241" i="19" a="1"/>
  <c r="I241" i="19" s="1"/>
  <c r="I263" i="19" a="1"/>
  <c r="I263" i="19" s="1"/>
  <c r="I278" i="19" a="1"/>
  <c r="I278" i="19" s="1"/>
  <c r="I322" i="19" a="1"/>
  <c r="I322" i="19" s="1"/>
  <c r="I338" i="19" a="1"/>
  <c r="I338" i="19" s="1"/>
  <c r="I358" i="19" a="1"/>
  <c r="I358" i="19" s="1"/>
  <c r="I378" i="19" a="1"/>
  <c r="I378" i="19" s="1"/>
  <c r="I405" i="19" a="1"/>
  <c r="I405" i="19" s="1"/>
  <c r="I446" i="19" a="1"/>
  <c r="I446" i="19" s="1"/>
  <c r="I460" i="19" a="1"/>
  <c r="I460" i="19" s="1"/>
  <c r="I471" i="19" a="1"/>
  <c r="I471" i="19" s="1"/>
  <c r="I492" i="19" a="1"/>
  <c r="I492" i="19" s="1"/>
  <c r="I519" i="19" a="1"/>
  <c r="I519" i="19" s="1"/>
  <c r="I578" i="19" a="1"/>
  <c r="I578" i="19" s="1"/>
  <c r="I246" i="19" a="1"/>
  <c r="I246" i="19" s="1"/>
  <c r="I262" i="19" a="1"/>
  <c r="I262" i="19" s="1"/>
  <c r="I289" i="19" a="1"/>
  <c r="I289" i="19" s="1"/>
  <c r="I301" i="19" a="1"/>
  <c r="I301" i="19" s="1"/>
  <c r="I313" i="19" a="1"/>
  <c r="I313" i="19" s="1"/>
  <c r="I340" i="19" a="1"/>
  <c r="I340" i="19" s="1"/>
  <c r="I364" i="19" a="1"/>
  <c r="I364" i="19" s="1"/>
  <c r="I382" i="19" a="1"/>
  <c r="I382" i="19" s="1"/>
  <c r="I392" i="19" a="1"/>
  <c r="I392" i="19" s="1"/>
  <c r="I419" i="19" a="1"/>
  <c r="I419" i="19" s="1"/>
  <c r="I469" i="19" a="1"/>
  <c r="I469" i="19" s="1"/>
  <c r="I194" i="19" a="1"/>
  <c r="I194" i="19" s="1"/>
  <c r="I208" i="19" a="1"/>
  <c r="I208" i="19" s="1"/>
  <c r="I236" i="19" a="1"/>
  <c r="I236" i="19" s="1"/>
  <c r="I261" i="19" a="1"/>
  <c r="I261" i="19" s="1"/>
  <c r="I274" i="19" a="1"/>
  <c r="I274" i="19" s="1"/>
  <c r="I300" i="19" a="1"/>
  <c r="I300" i="19" s="1"/>
  <c r="I331" i="19" a="1"/>
  <c r="I331" i="19" s="1"/>
  <c r="I345" i="19" a="1"/>
  <c r="I345" i="19" s="1"/>
  <c r="I379" i="19" a="1"/>
  <c r="I379" i="19" s="1"/>
  <c r="I407" i="19" a="1"/>
  <c r="I407" i="19" s="1"/>
  <c r="I432" i="19" a="1"/>
  <c r="I432" i="19" s="1"/>
  <c r="I457" i="19" a="1"/>
  <c r="I457" i="19" s="1"/>
  <c r="I477" i="19" a="1"/>
  <c r="I477" i="19" s="1"/>
  <c r="I507" i="19" a="1"/>
  <c r="I507" i="19" s="1"/>
  <c r="I229" i="19" a="1"/>
  <c r="I229" i="19" s="1"/>
  <c r="I256" i="19" a="1"/>
  <c r="I256" i="19" s="1"/>
  <c r="I48" i="19" a="1"/>
  <c r="I48" i="19" s="1"/>
  <c r="I75" i="19" a="1"/>
  <c r="I75" i="19" s="1"/>
  <c r="I92" i="19" a="1"/>
  <c r="I92" i="19" s="1"/>
  <c r="I104" i="19" a="1"/>
  <c r="I104" i="19" s="1"/>
  <c r="I132" i="19" a="1"/>
  <c r="I132" i="19" s="1"/>
  <c r="I157" i="19" a="1"/>
  <c r="I157" i="19" s="1"/>
  <c r="I179" i="19" a="1"/>
  <c r="I179" i="19" s="1"/>
  <c r="I206" i="19" a="1"/>
  <c r="I206" i="19" s="1"/>
  <c r="I17" i="19" a="1"/>
  <c r="I17" i="19" s="1"/>
  <c r="I57" i="19" a="1"/>
  <c r="I57" i="19" s="1"/>
  <c r="I33" i="19" a="1"/>
  <c r="I33" i="19" s="1"/>
  <c r="I56" i="19" a="1"/>
  <c r="I56" i="19" s="1"/>
  <c r="I77" i="19" a="1"/>
  <c r="I77" i="19" s="1"/>
  <c r="I117" i="19" a="1"/>
  <c r="I117" i="19" s="1"/>
  <c r="I131" i="19" a="1"/>
  <c r="I131" i="19" s="1"/>
  <c r="I163" i="19" a="1"/>
  <c r="I163" i="19" s="1"/>
  <c r="I211" i="19" a="1"/>
  <c r="I211" i="19" s="1"/>
  <c r="I231" i="19" a="1"/>
  <c r="I231" i="19" s="1"/>
  <c r="I24" i="19" a="1"/>
  <c r="I24" i="19" s="1"/>
  <c r="I42" i="19" a="1"/>
  <c r="I42" i="19" s="1"/>
  <c r="I63" i="19" a="1"/>
  <c r="I63" i="19" s="1"/>
  <c r="I81" i="19" a="1"/>
  <c r="I81" i="19" s="1"/>
  <c r="I107" i="19" a="1"/>
  <c r="I107" i="19" s="1"/>
  <c r="I130" i="19" a="1"/>
  <c r="I130" i="19" s="1"/>
  <c r="I165" i="19" a="1"/>
  <c r="I165" i="19" s="1"/>
  <c r="I180" i="19" a="1"/>
  <c r="I180" i="19" s="1"/>
  <c r="I201" i="19" a="1"/>
  <c r="I201" i="19" s="1"/>
  <c r="I225" i="19" a="1"/>
  <c r="I225" i="19" s="1"/>
  <c r="I34" i="19" a="1"/>
  <c r="I34" i="19" s="1"/>
  <c r="I55" i="19" a="1"/>
  <c r="I55" i="19" s="1"/>
  <c r="I84" i="19" a="1"/>
  <c r="I84" i="19" s="1"/>
  <c r="I122" i="19" a="1"/>
  <c r="I122" i="19" s="1"/>
  <c r="I144" i="19" a="1"/>
  <c r="I144" i="19" s="1"/>
  <c r="I164" i="19" a="1"/>
  <c r="I164" i="19" s="1"/>
  <c r="I183" i="19" a="1"/>
  <c r="I183" i="19" s="1"/>
  <c r="I200" i="19" a="1"/>
  <c r="I200" i="19" s="1"/>
  <c r="I219" i="19" a="1"/>
  <c r="I219" i="19" s="1"/>
  <c r="I243" i="19" a="1"/>
  <c r="I243" i="19" s="1"/>
  <c r="I269" i="19" a="1"/>
  <c r="I269" i="19" s="1"/>
  <c r="I294" i="19" a="1"/>
  <c r="I294" i="19" s="1"/>
  <c r="I328" i="19" a="1"/>
  <c r="I328" i="19" s="1"/>
  <c r="I341" i="19" a="1"/>
  <c r="I341" i="19" s="1"/>
  <c r="I362" i="19" a="1"/>
  <c r="I362" i="19" s="1"/>
  <c r="I383" i="19" a="1"/>
  <c r="I383" i="19" s="1"/>
  <c r="I420" i="19" a="1"/>
  <c r="I420" i="19" s="1"/>
  <c r="I448" i="19" a="1"/>
  <c r="I448" i="19" s="1"/>
  <c r="I462" i="19" a="1"/>
  <c r="I462" i="19" s="1"/>
  <c r="I476" i="19" a="1"/>
  <c r="I476" i="19" s="1"/>
  <c r="I512" i="19" a="1"/>
  <c r="I512" i="19" s="1"/>
  <c r="I535" i="19" a="1"/>
  <c r="I535" i="19" s="1"/>
  <c r="I620" i="19" a="1"/>
  <c r="I620" i="19" s="1"/>
  <c r="I253" i="19" a="1"/>
  <c r="I253" i="19" s="1"/>
  <c r="I277" i="19" a="1"/>
  <c r="I277" i="19" s="1"/>
  <c r="I291" i="19" a="1"/>
  <c r="I291" i="19" s="1"/>
  <c r="I305" i="19" a="1"/>
  <c r="I305" i="19" s="1"/>
  <c r="I316" i="19" a="1"/>
  <c r="I316" i="19" s="1"/>
  <c r="I351" i="19" a="1"/>
  <c r="I351" i="19" s="1"/>
  <c r="I365" i="19" a="1"/>
  <c r="I365" i="19" s="1"/>
  <c r="I386" i="19" a="1"/>
  <c r="I386" i="19" s="1"/>
  <c r="I401" i="19" a="1"/>
  <c r="I401" i="19" s="1"/>
  <c r="I442" i="19" a="1"/>
  <c r="I442" i="19" s="1"/>
  <c r="I500" i="19" a="1"/>
  <c r="I500" i="19" s="1"/>
  <c r="I196" i="19" a="1"/>
  <c r="I196" i="19" s="1"/>
  <c r="I218" i="19" a="1"/>
  <c r="I218" i="19" s="1"/>
  <c r="I240" i="19" a="1"/>
  <c r="I240" i="19" s="1"/>
  <c r="I264" i="19" a="1"/>
  <c r="I264" i="19" s="1"/>
  <c r="I276" i="19" a="1"/>
  <c r="I276" i="19" s="1"/>
  <c r="I54" i="19" a="1"/>
  <c r="I54" i="19" s="1"/>
  <c r="I78" i="19" a="1"/>
  <c r="I78" i="19" s="1"/>
  <c r="I95" i="19" a="1"/>
  <c r="I95" i="19" s="1"/>
  <c r="I108" i="19" a="1"/>
  <c r="I108" i="19" s="1"/>
  <c r="I137" i="19" a="1"/>
  <c r="I137" i="19" s="1"/>
  <c r="I160" i="19" a="1"/>
  <c r="I160" i="19" s="1"/>
  <c r="I182" i="19" a="1"/>
  <c r="I182" i="19" s="1"/>
  <c r="I224" i="19" a="1"/>
  <c r="I224" i="19" s="1"/>
  <c r="I11" i="19" a="1"/>
  <c r="I11" i="19" s="1"/>
  <c r="I14" i="19" a="1"/>
  <c r="I14" i="19" s="1"/>
  <c r="I43" i="19" a="1"/>
  <c r="I43" i="19" s="1"/>
  <c r="I64" i="19" a="1"/>
  <c r="I64" i="19" s="1"/>
  <c r="I85" i="19" a="1"/>
  <c r="I85" i="19" s="1"/>
  <c r="I118" i="19" a="1"/>
  <c r="I118" i="19" s="1"/>
  <c r="I140" i="19" a="1"/>
  <c r="I140" i="19" s="1"/>
  <c r="I166" i="19" a="1"/>
  <c r="I166" i="19" s="1"/>
  <c r="I214" i="19" a="1"/>
  <c r="I214" i="19" s="1"/>
  <c r="I10" i="19" a="1"/>
  <c r="I10" i="19" s="1"/>
  <c r="I27" i="19" a="1"/>
  <c r="I27" i="19" s="1"/>
  <c r="I49" i="19" a="1"/>
  <c r="I49" i="19" s="1"/>
  <c r="I66" i="19" a="1"/>
  <c r="I66" i="19" s="1"/>
  <c r="I91" i="19" a="1"/>
  <c r="I91" i="19" s="1"/>
  <c r="I109" i="19" a="1"/>
  <c r="I109" i="19" s="1"/>
  <c r="I139" i="19" a="1"/>
  <c r="I139" i="19" s="1"/>
  <c r="I169" i="19" a="1"/>
  <c r="I169" i="19" s="1"/>
  <c r="I184" i="19" a="1"/>
  <c r="I184" i="19" s="1"/>
  <c r="I207" i="19" a="1"/>
  <c r="I207" i="19" s="1"/>
  <c r="I227" i="19" a="1"/>
  <c r="I227" i="19" s="1"/>
  <c r="I38" i="19" a="1"/>
  <c r="I38" i="19" s="1"/>
  <c r="I58" i="19" a="1"/>
  <c r="I58" i="19" s="1"/>
  <c r="I88" i="19" a="1"/>
  <c r="I88" i="19" s="1"/>
  <c r="I135" i="19" a="1"/>
  <c r="I135" i="19" s="1"/>
  <c r="I147" i="19" a="1"/>
  <c r="I147" i="19" s="1"/>
  <c r="I168" i="19" a="1"/>
  <c r="I168" i="19" s="1"/>
  <c r="I191" i="19" a="1"/>
  <c r="I191" i="19" s="1"/>
  <c r="I210" i="19" a="1"/>
  <c r="I210" i="19" s="1"/>
  <c r="I235" i="19" a="1"/>
  <c r="I235" i="19" s="1"/>
  <c r="I251" i="19" a="1"/>
  <c r="I251" i="19" s="1"/>
  <c r="I273" i="19" a="1"/>
  <c r="I273" i="19" s="1"/>
  <c r="I308" i="19" a="1"/>
  <c r="I308" i="19" s="1"/>
  <c r="I332" i="19" a="1"/>
  <c r="I332" i="19" s="1"/>
  <c r="I343" i="19" a="1"/>
  <c r="I343" i="19" s="1"/>
  <c r="I366" i="19" a="1"/>
  <c r="I366" i="19" s="1"/>
  <c r="I393" i="19" a="1"/>
  <c r="I393" i="19" s="1"/>
  <c r="I424" i="19" a="1"/>
  <c r="I424" i="19" s="1"/>
  <c r="I454" i="19" a="1"/>
  <c r="I454" i="19" s="1"/>
  <c r="I463" i="19" a="1"/>
  <c r="I463" i="19" s="1"/>
  <c r="I478" i="19" a="1"/>
  <c r="I478" i="19" s="1"/>
  <c r="I515" i="19" a="1"/>
  <c r="I515" i="19" s="1"/>
  <c r="I542" i="19" a="1"/>
  <c r="I542" i="19" s="1"/>
  <c r="I234" i="19" a="1"/>
  <c r="I234" i="19" s="1"/>
  <c r="I257" i="19" a="1"/>
  <c r="I257" i="19" s="1"/>
  <c r="I280" i="19" a="1"/>
  <c r="I280" i="19" s="1"/>
  <c r="I293" i="19" a="1"/>
  <c r="I293" i="19" s="1"/>
  <c r="I307" i="19" a="1"/>
  <c r="I307" i="19" s="1"/>
  <c r="I320" i="19" a="1"/>
  <c r="I320" i="19" s="1"/>
  <c r="I356" i="19" a="1"/>
  <c r="I356" i="19" s="1"/>
  <c r="I373" i="19" a="1"/>
  <c r="I373" i="19" s="1"/>
  <c r="I390" i="19" a="1"/>
  <c r="I390" i="19" s="1"/>
  <c r="I409" i="19" a="1"/>
  <c r="I409" i="19" s="1"/>
  <c r="I450" i="19" a="1"/>
  <c r="I450" i="19" s="1"/>
  <c r="I586" i="19" a="1"/>
  <c r="I586" i="19" s="1"/>
  <c r="I198" i="19" a="1"/>
  <c r="I198" i="19" s="1"/>
  <c r="I221" i="19" a="1"/>
  <c r="I221" i="19" s="1"/>
  <c r="I242" i="19" a="1"/>
  <c r="I242" i="19" s="1"/>
  <c r="I268" i="19" a="1"/>
  <c r="I268" i="19" s="1"/>
  <c r="I283" i="19" a="1"/>
  <c r="I283" i="19" s="1"/>
  <c r="I315" i="19" a="1"/>
  <c r="I315" i="19" s="1"/>
  <c r="I337" i="19" a="1"/>
  <c r="I337" i="19" s="1"/>
  <c r="I368" i="19" a="1"/>
  <c r="I368" i="19" s="1"/>
  <c r="I396" i="19" a="1"/>
  <c r="I396" i="19" s="1"/>
  <c r="I418" i="19" a="1"/>
  <c r="I418" i="19" s="1"/>
  <c r="I438" i="19" a="1"/>
  <c r="I438" i="19" s="1"/>
  <c r="I465" i="19" a="1"/>
  <c r="I465" i="19" s="1"/>
  <c r="I489" i="19" a="1"/>
  <c r="I489" i="19" s="1"/>
  <c r="I538" i="19" a="1"/>
  <c r="I538" i="19" s="1"/>
  <c r="I248" i="19" a="1"/>
  <c r="I248" i="19" s="1"/>
  <c r="I260" i="19" a="1"/>
  <c r="I260" i="19" s="1"/>
  <c r="I285" i="19" a="1"/>
  <c r="I285" i="19" s="1"/>
  <c r="I303" i="19" a="1"/>
  <c r="I303" i="19" s="1"/>
  <c r="I408" i="19" a="1"/>
  <c r="I408" i="19" s="1"/>
  <c r="I524" i="19" a="1"/>
  <c r="I524" i="19" s="1"/>
  <c r="I279" i="19" a="1"/>
  <c r="I279" i="19" s="1"/>
  <c r="I306" i="19" a="1"/>
  <c r="I306" i="19" s="1"/>
  <c r="I329" i="19" a="1"/>
  <c r="I329" i="19" s="1"/>
  <c r="I353" i="19" a="1"/>
  <c r="I353" i="19" s="1"/>
  <c r="I398" i="19" a="1"/>
  <c r="I398" i="19" s="1"/>
  <c r="I413" i="19" a="1"/>
  <c r="I413" i="19" s="1"/>
  <c r="I426" i="19" a="1"/>
  <c r="I426" i="19" s="1"/>
  <c r="I452" i="19" a="1"/>
  <c r="I452" i="19" s="1"/>
  <c r="I472" i="19" a="1"/>
  <c r="I472" i="19" s="1"/>
  <c r="I504" i="19" a="1"/>
  <c r="I504" i="19" s="1"/>
  <c r="I496" i="19" a="1"/>
  <c r="I496" i="19" s="1"/>
  <c r="I526" i="19" a="1"/>
  <c r="I526" i="19" s="1"/>
  <c r="I565" i="19" a="1"/>
  <c r="I565" i="19" s="1"/>
  <c r="I581" i="19" a="1"/>
  <c r="I581" i="19" s="1"/>
  <c r="I608" i="19" a="1"/>
  <c r="I608" i="19" s="1"/>
  <c r="I628" i="19" a="1"/>
  <c r="I628" i="19" s="1"/>
  <c r="I642" i="19" a="1"/>
  <c r="I642" i="19" s="1"/>
  <c r="I660" i="19" a="1"/>
  <c r="I660" i="19" s="1"/>
  <c r="I718" i="19" a="1"/>
  <c r="I718" i="19" s="1"/>
  <c r="I735" i="19" a="1"/>
  <c r="I735" i="19" s="1"/>
  <c r="I756" i="19" a="1"/>
  <c r="I756" i="19" s="1"/>
  <c r="I777" i="19" a="1"/>
  <c r="I777" i="19" s="1"/>
  <c r="I797" i="19" a="1"/>
  <c r="I797" i="19" s="1"/>
  <c r="I810" i="19" a="1"/>
  <c r="I810" i="19" s="1"/>
  <c r="I826" i="19" a="1"/>
  <c r="I826" i="19" s="1"/>
  <c r="I838" i="19" a="1"/>
  <c r="I838" i="19" s="1"/>
  <c r="I481" i="19" a="1"/>
  <c r="I481" i="19" s="1"/>
  <c r="I495" i="19" a="1"/>
  <c r="I495" i="19" s="1"/>
  <c r="I525" i="19" a="1"/>
  <c r="I525" i="19" s="1"/>
  <c r="I555" i="19" a="1"/>
  <c r="I555" i="19" s="1"/>
  <c r="I574" i="19" a="1"/>
  <c r="I574" i="19" s="1"/>
  <c r="I592" i="19" a="1"/>
  <c r="I592" i="19" s="1"/>
  <c r="I614" i="19" a="1"/>
  <c r="I614" i="19" s="1"/>
  <c r="I640" i="19" a="1"/>
  <c r="I640" i="19" s="1"/>
  <c r="I717" i="19" a="1"/>
  <c r="I717" i="19" s="1"/>
  <c r="I741" i="19" a="1"/>
  <c r="I741" i="19" s="1"/>
  <c r="I758" i="19" a="1"/>
  <c r="I758" i="19" s="1"/>
  <c r="I780" i="19" a="1"/>
  <c r="I780" i="19" s="1"/>
  <c r="I793" i="19" a="1"/>
  <c r="I793" i="19" s="1"/>
  <c r="I807" i="19" a="1"/>
  <c r="I807" i="19" s="1"/>
  <c r="I823" i="19" a="1"/>
  <c r="I823" i="19" s="1"/>
  <c r="I623" i="19" a="1"/>
  <c r="I623" i="19" s="1"/>
  <c r="I637" i="19" a="1"/>
  <c r="I637" i="19" s="1"/>
  <c r="I657" i="19" a="1"/>
  <c r="I657" i="19" s="1"/>
  <c r="I712" i="19" a="1"/>
  <c r="I712" i="19" s="1"/>
  <c r="I725" i="19" a="1"/>
  <c r="I725" i="19" s="1"/>
  <c r="I733" i="19" a="1"/>
  <c r="I733" i="19" s="1"/>
  <c r="I754" i="19" a="1"/>
  <c r="I754" i="19" s="1"/>
  <c r="I779" i="19" a="1"/>
  <c r="I779" i="19" s="1"/>
  <c r="I798" i="19" a="1"/>
  <c r="I798" i="19" s="1"/>
  <c r="I817" i="19" a="1"/>
  <c r="I817" i="19" s="1"/>
  <c r="I836" i="19" a="1"/>
  <c r="I836" i="19" s="1"/>
  <c r="I850" i="19" a="1"/>
  <c r="I850" i="19" s="1"/>
  <c r="I499" i="19" a="1"/>
  <c r="I499" i="19" s="1"/>
  <c r="I531" i="19" a="1"/>
  <c r="I531" i="19" s="1"/>
  <c r="I558" i="19" a="1"/>
  <c r="I558" i="19" s="1"/>
  <c r="I573" i="19" a="1"/>
  <c r="I573" i="19" s="1"/>
  <c r="I589" i="19" a="1"/>
  <c r="I589" i="19" s="1"/>
  <c r="I616" i="19" a="1"/>
  <c r="I616" i="19" s="1"/>
  <c r="I643" i="19" a="1"/>
  <c r="I643" i="19" s="1"/>
  <c r="I719" i="19" a="1"/>
  <c r="I719" i="19" s="1"/>
  <c r="I750" i="19" a="1"/>
  <c r="I750" i="19" s="1"/>
  <c r="I767" i="19" a="1"/>
  <c r="I767" i="19" s="1"/>
  <c r="I792" i="19" a="1"/>
  <c r="I792" i="19" s="1"/>
  <c r="I811" i="19" a="1"/>
  <c r="I811" i="19" s="1"/>
  <c r="I827" i="19" a="1"/>
  <c r="I827" i="19" s="1"/>
  <c r="I819" i="19" a="1"/>
  <c r="I819" i="19" s="1"/>
  <c r="I334" i="19" a="1"/>
  <c r="I334" i="19" s="1"/>
  <c r="I434" i="19" a="1"/>
  <c r="I434" i="19" s="1"/>
  <c r="I244" i="19" a="1"/>
  <c r="I244" i="19" s="1"/>
  <c r="I292" i="19" a="1"/>
  <c r="I292" i="19" s="1"/>
  <c r="I309" i="19" a="1"/>
  <c r="I309" i="19" s="1"/>
  <c r="I333" i="19" a="1"/>
  <c r="I333" i="19" s="1"/>
  <c r="I359" i="19" a="1"/>
  <c r="I359" i="19" s="1"/>
  <c r="I399" i="19" a="1"/>
  <c r="I399" i="19" s="1"/>
  <c r="I415" i="19" a="1"/>
  <c r="I415" i="19" s="1"/>
  <c r="I436" i="19" a="1"/>
  <c r="I436" i="19" s="1"/>
  <c r="I456" i="19" a="1"/>
  <c r="I456" i="19" s="1"/>
  <c r="I479" i="19" a="1"/>
  <c r="I479" i="19" s="1"/>
  <c r="I506" i="19" a="1"/>
  <c r="I506" i="19" s="1"/>
  <c r="I505" i="19" a="1"/>
  <c r="I505" i="19" s="1"/>
  <c r="I534" i="19" a="1"/>
  <c r="I534" i="19" s="1"/>
  <c r="I571" i="19" a="1"/>
  <c r="I571" i="19" s="1"/>
  <c r="I588" i="19" a="1"/>
  <c r="I588" i="19" s="1"/>
  <c r="I612" i="19" a="1"/>
  <c r="I612" i="19" s="1"/>
  <c r="I632" i="19" a="1"/>
  <c r="I632" i="19" s="1"/>
  <c r="I647" i="19" a="1"/>
  <c r="I647" i="19" s="1"/>
  <c r="I664" i="19" a="1"/>
  <c r="I664" i="19" s="1"/>
  <c r="I727" i="19" a="1"/>
  <c r="I727" i="19" s="1"/>
  <c r="I739" i="19" a="1"/>
  <c r="I739" i="19" s="1"/>
  <c r="I759" i="19" a="1"/>
  <c r="I759" i="19" s="1"/>
  <c r="I781" i="19" a="1"/>
  <c r="I781" i="19" s="1"/>
  <c r="I799" i="19" a="1"/>
  <c r="I799" i="19" s="1"/>
  <c r="I813" i="19" a="1"/>
  <c r="I813" i="19" s="1"/>
  <c r="I829" i="19" a="1"/>
  <c r="I829" i="19" s="1"/>
  <c r="I840" i="19" a="1"/>
  <c r="I840" i="19" s="1"/>
  <c r="I484" i="19" a="1"/>
  <c r="I484" i="19" s="1"/>
  <c r="I501" i="19" a="1"/>
  <c r="I501" i="19" s="1"/>
  <c r="I530" i="19" a="1"/>
  <c r="I530" i="19" s="1"/>
  <c r="I561" i="19" a="1"/>
  <c r="I561" i="19" s="1"/>
  <c r="I579" i="19" a="1"/>
  <c r="I579" i="19" s="1"/>
  <c r="I594" i="19" a="1"/>
  <c r="I594" i="19" s="1"/>
  <c r="I617" i="19" a="1"/>
  <c r="I617" i="19" s="1"/>
  <c r="I649" i="19" a="1"/>
  <c r="I649" i="19" s="1"/>
  <c r="I722" i="19" a="1"/>
  <c r="I722" i="19" s="1"/>
  <c r="I743" i="19" a="1"/>
  <c r="I743" i="19" s="1"/>
  <c r="I762" i="19" a="1"/>
  <c r="I762" i="19" s="1"/>
  <c r="I783" i="19" a="1"/>
  <c r="I783" i="19" s="1"/>
  <c r="I796" i="19" a="1"/>
  <c r="I796" i="19" s="1"/>
  <c r="I812" i="19" a="1"/>
  <c r="I812" i="19" s="1"/>
  <c r="I828" i="19" a="1"/>
  <c r="I828" i="19" s="1"/>
  <c r="I626" i="19" a="1"/>
  <c r="I626" i="19" s="1"/>
  <c r="I644" i="19" a="1"/>
  <c r="I644" i="19" s="1"/>
  <c r="I658" i="19" a="1"/>
  <c r="I658" i="19" s="1"/>
  <c r="I714" i="19" a="1"/>
  <c r="I714" i="19" s="1"/>
  <c r="I728" i="19" a="1"/>
  <c r="I728" i="19" s="1"/>
  <c r="I738" i="19" a="1"/>
  <c r="I738" i="19" s="1"/>
  <c r="I764" i="19" a="1"/>
  <c r="I764" i="19" s="1"/>
  <c r="I785" i="19" a="1"/>
  <c r="I785" i="19" s="1"/>
  <c r="I800" i="19" a="1"/>
  <c r="I800" i="19" s="1"/>
  <c r="I822" i="19" a="1"/>
  <c r="I822" i="19" s="1"/>
  <c r="I839" i="19" a="1"/>
  <c r="I839" i="19" s="1"/>
  <c r="I852" i="19" a="1"/>
  <c r="I852" i="19" s="1"/>
  <c r="I521" i="19" a="1"/>
  <c r="I521" i="19" s="1"/>
  <c r="I540" i="19" a="1"/>
  <c r="I540" i="19" s="1"/>
  <c r="I560" i="19" a="1"/>
  <c r="I560" i="19" s="1"/>
  <c r="I575" i="19" a="1"/>
  <c r="I575" i="19" s="1"/>
  <c r="I593" i="19" a="1"/>
  <c r="I593" i="19" s="1"/>
  <c r="I625" i="19" a="1"/>
  <c r="I625" i="19" s="1"/>
  <c r="I651" i="19" a="1"/>
  <c r="I651" i="19" s="1"/>
  <c r="I723" i="19" a="1"/>
  <c r="I723" i="19" s="1"/>
  <c r="I757" i="19" a="1"/>
  <c r="I757" i="19" s="1"/>
  <c r="I778" i="19" a="1"/>
  <c r="I778" i="19" s="1"/>
  <c r="I794" i="19" a="1"/>
  <c r="I794" i="19" s="1"/>
  <c r="I843" i="19" a="1"/>
  <c r="I843" i="19" s="1"/>
  <c r="I363" i="19" a="1"/>
  <c r="I363" i="19" s="1"/>
  <c r="I461" i="19" a="1"/>
  <c r="I461" i="19" s="1"/>
  <c r="I258" i="19" a="1"/>
  <c r="I258" i="19" s="1"/>
  <c r="I295" i="19" a="1"/>
  <c r="I295" i="19" s="1"/>
  <c r="I312" i="19" a="1"/>
  <c r="I312" i="19" s="1"/>
  <c r="I347" i="19" a="1"/>
  <c r="I347" i="19" s="1"/>
  <c r="I367" i="19" a="1"/>
  <c r="I367" i="19" s="1"/>
  <c r="I402" i="19" a="1"/>
  <c r="I402" i="19" s="1"/>
  <c r="I417" i="19" a="1"/>
  <c r="I417" i="19" s="1"/>
  <c r="I437" i="19" a="1"/>
  <c r="I437" i="19" s="1"/>
  <c r="I464" i="19" a="1"/>
  <c r="I464" i="19" s="1"/>
  <c r="I482" i="19" a="1"/>
  <c r="I482" i="19" s="1"/>
  <c r="I605" i="19" a="1"/>
  <c r="I605" i="19" s="1"/>
  <c r="I509" i="19" a="1"/>
  <c r="I509" i="19" s="1"/>
  <c r="I539" i="19" a="1"/>
  <c r="I539" i="19" s="1"/>
  <c r="I572" i="19" a="1"/>
  <c r="I572" i="19" s="1"/>
  <c r="I600" i="19" a="1"/>
  <c r="I600" i="19" s="1"/>
  <c r="I618" i="19" a="1"/>
  <c r="I618" i="19" s="1"/>
  <c r="I636" i="19" a="1"/>
  <c r="I636" i="19" s="1"/>
  <c r="I650" i="19" a="1"/>
  <c r="I650" i="19" s="1"/>
  <c r="I713" i="19" a="1"/>
  <c r="I713" i="19" s="1"/>
  <c r="I729" i="19" a="1"/>
  <c r="I729" i="19" s="1"/>
  <c r="I747" i="19" a="1"/>
  <c r="I747" i="19" s="1"/>
  <c r="I769" i="19" a="1"/>
  <c r="I769" i="19" s="1"/>
  <c r="I786" i="19" a="1"/>
  <c r="I786" i="19" s="1"/>
  <c r="I802" i="19" a="1"/>
  <c r="I802" i="19" s="1"/>
  <c r="I818" i="19" a="1"/>
  <c r="I818" i="19" s="1"/>
  <c r="I833" i="19" a="1"/>
  <c r="I833" i="19" s="1"/>
  <c r="I842" i="19" a="1"/>
  <c r="I842" i="19" s="1"/>
  <c r="I486" i="19" a="1"/>
  <c r="I486" i="19" s="1"/>
  <c r="I508" i="19" a="1"/>
  <c r="I508" i="19" s="1"/>
  <c r="I532" i="19" a="1"/>
  <c r="I532" i="19" s="1"/>
  <c r="I567" i="19" a="1"/>
  <c r="I567" i="19" s="1"/>
  <c r="I580" i="19" a="1"/>
  <c r="I580" i="19" s="1"/>
  <c r="I610" i="19" a="1"/>
  <c r="I610" i="19" s="1"/>
  <c r="I627" i="19" a="1"/>
  <c r="I627" i="19" s="1"/>
  <c r="I655" i="19" a="1"/>
  <c r="I655" i="19" s="1"/>
  <c r="I726" i="19" a="1"/>
  <c r="I726" i="19" s="1"/>
  <c r="I746" i="19" a="1"/>
  <c r="I746" i="19" s="1"/>
  <c r="I765" i="19" a="1"/>
  <c r="I765" i="19" s="1"/>
  <c r="I788" i="19" a="1"/>
  <c r="I788" i="19" s="1"/>
  <c r="I801" i="19" a="1"/>
  <c r="I801" i="19" s="1"/>
  <c r="I815" i="19" a="1"/>
  <c r="I815" i="19" s="1"/>
  <c r="I837" i="19" a="1"/>
  <c r="I837" i="19" s="1"/>
  <c r="I631" i="19" a="1"/>
  <c r="I631" i="19" s="1"/>
  <c r="I648" i="19" a="1"/>
  <c r="I648" i="19" s="1"/>
  <c r="I663" i="19" a="1"/>
  <c r="I663" i="19" s="1"/>
  <c r="I716" i="19" a="1"/>
  <c r="I716" i="19" s="1"/>
  <c r="I730" i="19" a="1"/>
  <c r="I730" i="19" s="1"/>
  <c r="I745" i="19" a="1"/>
  <c r="I745" i="19" s="1"/>
  <c r="I771" i="19" a="1"/>
  <c r="I771" i="19" s="1"/>
  <c r="I790" i="19" a="1"/>
  <c r="I790" i="19" s="1"/>
  <c r="I806" i="19" a="1"/>
  <c r="I806" i="19" s="1"/>
  <c r="I825" i="19" a="1"/>
  <c r="I825" i="19" s="1"/>
  <c r="I841" i="19" a="1"/>
  <c r="I841" i="19" s="1"/>
  <c r="I488" i="19" a="1"/>
  <c r="I488" i="19" s="1"/>
  <c r="I523" i="19" a="1"/>
  <c r="I523" i="19" s="1"/>
  <c r="I541" i="19" a="1"/>
  <c r="I541" i="19" s="1"/>
  <c r="I566" i="19" a="1"/>
  <c r="I566" i="19" s="1"/>
  <c r="I582" i="19" a="1"/>
  <c r="I582" i="19" s="1"/>
  <c r="I604" i="19" a="1"/>
  <c r="I604" i="19" s="1"/>
  <c r="I633" i="19" a="1"/>
  <c r="I633" i="19" s="1"/>
  <c r="I656" i="19" a="1"/>
  <c r="I656" i="19" s="1"/>
  <c r="I742" i="19" a="1"/>
  <c r="I742" i="19" s="1"/>
  <c r="I761" i="19" a="1"/>
  <c r="I761" i="19" s="1"/>
  <c r="I784" i="19" a="1"/>
  <c r="I784" i="19" s="1"/>
  <c r="I803" i="19" a="1"/>
  <c r="I803" i="19" s="1"/>
  <c r="I389" i="19" a="1"/>
  <c r="I389" i="19" s="1"/>
  <c r="I480" i="19" a="1"/>
  <c r="I480" i="19" s="1"/>
  <c r="I270" i="19" a="1"/>
  <c r="I270" i="19" s="1"/>
  <c r="I296" i="19" a="1"/>
  <c r="I296" i="19" s="1"/>
  <c r="I318" i="19" a="1"/>
  <c r="I318" i="19" s="1"/>
  <c r="I352" i="19" a="1"/>
  <c r="I352" i="19" s="1"/>
  <c r="I375" i="19" a="1"/>
  <c r="I375" i="19" s="1"/>
  <c r="I406" i="19" a="1"/>
  <c r="I406" i="19" s="1"/>
  <c r="I425" i="19" a="1"/>
  <c r="I425" i="19" s="1"/>
  <c r="I449" i="19" a="1"/>
  <c r="I449" i="19" s="1"/>
  <c r="I468" i="19" a="1"/>
  <c r="I468" i="19" s="1"/>
  <c r="I485" i="19" a="1"/>
  <c r="I485" i="19" s="1"/>
  <c r="I609" i="19" a="1"/>
  <c r="I609" i="19" s="1"/>
  <c r="I516" i="19" a="1"/>
  <c r="I516" i="19" s="1"/>
  <c r="I564" i="19" a="1"/>
  <c r="I564" i="19" s="1"/>
  <c r="I577" i="19" a="1"/>
  <c r="I577" i="19" s="1"/>
  <c r="I603" i="19" a="1"/>
  <c r="I603" i="19" s="1"/>
  <c r="I624" i="19" a="1"/>
  <c r="I624" i="19" s="1"/>
  <c r="I641" i="19" a="1"/>
  <c r="I641" i="19" s="1"/>
  <c r="I653" i="19" a="1"/>
  <c r="I653" i="19" s="1"/>
  <c r="I715" i="19" a="1"/>
  <c r="I715" i="19" s="1"/>
  <c r="I731" i="19" a="1"/>
  <c r="I731" i="19" s="1"/>
  <c r="I749" i="19" a="1"/>
  <c r="I749" i="19" s="1"/>
  <c r="I775" i="19" a="1"/>
  <c r="I775" i="19" s="1"/>
  <c r="I789" i="19" a="1"/>
  <c r="I789" i="19" s="1"/>
  <c r="I805" i="19" a="1"/>
  <c r="I805" i="19" s="1"/>
  <c r="I821" i="19" a="1"/>
  <c r="I821" i="19" s="1"/>
  <c r="I835" i="19" a="1"/>
  <c r="I835" i="19" s="1"/>
  <c r="I851" i="19" a="1"/>
  <c r="I851" i="19" s="1"/>
  <c r="I494" i="19" a="1"/>
  <c r="I494" i="19" s="1"/>
  <c r="I522" i="19" a="1"/>
  <c r="I522" i="19" s="1"/>
  <c r="I533" i="19" a="1"/>
  <c r="I533" i="19" s="1"/>
  <c r="I569" i="19" a="1"/>
  <c r="I569" i="19" s="1"/>
  <c r="I587" i="19" a="1"/>
  <c r="I587" i="19" s="1"/>
  <c r="I611" i="19" a="1"/>
  <c r="I611" i="19" s="1"/>
  <c r="I635" i="19" a="1"/>
  <c r="I635" i="19" s="1"/>
  <c r="I659" i="19" a="1"/>
  <c r="I659" i="19" s="1"/>
  <c r="I734" i="19" a="1"/>
  <c r="I734" i="19" s="1"/>
  <c r="I755" i="19" a="1"/>
  <c r="I755" i="19" s="1"/>
  <c r="I768" i="19" a="1"/>
  <c r="I768" i="19" s="1"/>
  <c r="I791" i="19" a="1"/>
  <c r="I791" i="19" s="1"/>
  <c r="I804" i="19" a="1"/>
  <c r="I804" i="19" s="1"/>
  <c r="I820" i="19" a="1"/>
  <c r="I820" i="19" s="1"/>
  <c r="I846" i="19" a="1"/>
  <c r="I846" i="19" s="1"/>
  <c r="I634" i="19" a="1"/>
  <c r="I634" i="19" s="1"/>
  <c r="I652" i="19" a="1"/>
  <c r="I652" i="19" s="1"/>
  <c r="I666" i="19" a="1"/>
  <c r="I666" i="19" s="1"/>
  <c r="I724" i="19" a="1"/>
  <c r="I724" i="19" s="1"/>
  <c r="I732" i="19" a="1"/>
  <c r="I732" i="19" s="1"/>
  <c r="I751" i="19" a="1"/>
  <c r="I751" i="19" s="1"/>
  <c r="I776" i="19" a="1"/>
  <c r="I776" i="19" s="1"/>
  <c r="I795" i="19" a="1"/>
  <c r="I795" i="19" s="1"/>
  <c r="I809" i="19" a="1"/>
  <c r="I809" i="19" s="1"/>
  <c r="I834" i="19" a="1"/>
  <c r="I834" i="19" s="1"/>
  <c r="I848" i="19" a="1"/>
  <c r="I848" i="19" s="1"/>
  <c r="I497" i="19" a="1"/>
  <c r="I497" i="19" s="1"/>
  <c r="I527" i="19" a="1"/>
  <c r="I527" i="19" s="1"/>
  <c r="I553" i="19" a="1"/>
  <c r="I553" i="19" s="1"/>
  <c r="I568" i="19" a="1"/>
  <c r="I568" i="19" s="1"/>
  <c r="I585" i="19" a="1"/>
  <c r="I585" i="19" s="1"/>
  <c r="I613" i="19" a="1"/>
  <c r="I613" i="19" s="1"/>
  <c r="I639" i="19" a="1"/>
  <c r="I639" i="19" s="1"/>
  <c r="I665" i="19" a="1"/>
  <c r="I665" i="19" s="1"/>
  <c r="I744" i="19" a="1"/>
  <c r="I744" i="19" s="1"/>
  <c r="I763" i="19" a="1"/>
  <c r="I763" i="19" s="1"/>
  <c r="I787" i="19" a="1"/>
  <c r="I787" i="19" s="1"/>
  <c r="I808" i="19" a="1"/>
  <c r="I808" i="19" s="1"/>
  <c r="I824" i="19" a="1"/>
  <c r="I824" i="19" s="1"/>
  <c r="I816" i="19" a="1"/>
  <c r="I816" i="19" s="1"/>
  <c r="I847" i="19" a="1"/>
  <c r="I847" i="19" s="1"/>
  <c r="I692" i="16" a="1"/>
  <c r="I692" i="16" s="1"/>
  <c r="I128" i="7" a="1"/>
  <c r="I128" i="7" s="1"/>
  <c r="I157" i="7" a="1"/>
  <c r="I157" i="7" s="1"/>
  <c r="I172" i="16" a="1"/>
  <c r="I172" i="16" s="1"/>
  <c r="I353" i="7" a="1"/>
  <c r="I353" i="7" s="1"/>
  <c r="I823" i="16" a="1"/>
  <c r="I823" i="16" s="1"/>
  <c r="I852" i="17" a="1"/>
  <c r="I852" i="17" s="1"/>
  <c r="I829" i="17" a="1"/>
  <c r="I829" i="17" s="1"/>
  <c r="I789" i="17" a="1"/>
  <c r="I789" i="17" s="1"/>
  <c r="I597" i="17" a="1"/>
  <c r="I597" i="17" s="1"/>
  <c r="I505" i="17" a="1"/>
  <c r="I505" i="17" s="1"/>
  <c r="I483" i="17" a="1"/>
  <c r="I483" i="17" s="1"/>
  <c r="I478" i="17" a="1"/>
  <c r="I478" i="17" s="1"/>
  <c r="I451" i="17" a="1"/>
  <c r="I451" i="17" s="1"/>
  <c r="I295" i="17" a="1"/>
  <c r="I295" i="17" s="1"/>
  <c r="I226" i="17" a="1"/>
  <c r="I226" i="17" s="1"/>
  <c r="I316" i="17" a="1"/>
  <c r="I316" i="17" s="1"/>
  <c r="I236" i="17" a="1"/>
  <c r="I236" i="17" s="1"/>
  <c r="I161" i="17" a="1"/>
  <c r="I161" i="17" s="1"/>
  <c r="I26" i="17" a="1"/>
  <c r="I26" i="17" s="1"/>
  <c r="I87" i="17" a="1"/>
  <c r="I87" i="17" s="1"/>
  <c r="I811" i="17" a="1"/>
  <c r="I811" i="17" s="1"/>
  <c r="I805" i="17" a="1"/>
  <c r="I805" i="17" s="1"/>
  <c r="I628" i="17" a="1"/>
  <c r="I628" i="17" s="1"/>
  <c r="I567" i="17" a="1"/>
  <c r="I567" i="17" s="1"/>
  <c r="I431" i="17" a="1"/>
  <c r="I431" i="17" s="1"/>
  <c r="I367" i="17" a="1"/>
  <c r="I367" i="17" s="1"/>
  <c r="I213" i="17" a="1"/>
  <c r="I213" i="17" s="1"/>
  <c r="I31" i="17" a="1"/>
  <c r="I31" i="17" s="1"/>
  <c r="I816" i="17" a="1"/>
  <c r="I816" i="17" s="1"/>
  <c r="I644" i="17" a="1"/>
  <c r="I644" i="17" s="1"/>
  <c r="I606" i="17" a="1"/>
  <c r="I606" i="17" s="1"/>
  <c r="I573" i="17" a="1"/>
  <c r="I573" i="17" s="1"/>
  <c r="I538" i="17" a="1"/>
  <c r="I538" i="17" s="1"/>
  <c r="I493" i="17" a="1"/>
  <c r="I493" i="17" s="1"/>
  <c r="I461" i="17" a="1"/>
  <c r="I461" i="17" s="1"/>
  <c r="I395" i="17" a="1"/>
  <c r="I395" i="17" s="1"/>
  <c r="I373" i="17" a="1"/>
  <c r="I373" i="17" s="1"/>
  <c r="I269" i="17" a="1"/>
  <c r="I269" i="17" s="1"/>
  <c r="I195" i="17" a="1"/>
  <c r="I195" i="17" s="1"/>
  <c r="I917" i="17" a="1"/>
  <c r="I917" i="17" s="1"/>
  <c r="I839" i="17" a="1"/>
  <c r="I839" i="17" s="1"/>
  <c r="I611" i="17" a="1"/>
  <c r="I611" i="17" s="1"/>
  <c r="I487" i="17" a="1"/>
  <c r="I487" i="17" s="1"/>
  <c r="I439" i="17" a="1"/>
  <c r="I439" i="17" s="1"/>
  <c r="I378" i="17" a="1"/>
  <c r="I378" i="17" s="1"/>
  <c r="I349" i="17" a="1"/>
  <c r="I349" i="17" s="1"/>
  <c r="I310" i="17" a="1"/>
  <c r="I310" i="17" s="1"/>
  <c r="I304" i="17" a="1"/>
  <c r="I304" i="17" s="1"/>
  <c r="I253" i="17" a="1"/>
  <c r="I253" i="17" s="1"/>
  <c r="I230" i="17" a="1"/>
  <c r="I230" i="17" s="1"/>
  <c r="I19" i="17" a="1"/>
  <c r="I19" i="17" s="1"/>
  <c r="I549" i="17" a="1"/>
  <c r="I549" i="17" s="1"/>
  <c r="I504" i="17" a="1"/>
  <c r="I504" i="17" s="1"/>
  <c r="I455" i="17" a="1"/>
  <c r="I455" i="17" s="1"/>
  <c r="I389" i="17" a="1"/>
  <c r="I389" i="17" s="1"/>
  <c r="I354" i="17" a="1"/>
  <c r="I354" i="17" s="1"/>
  <c r="I332" i="17" a="1"/>
  <c r="I332" i="17" s="1"/>
  <c r="I315" i="17" a="1"/>
  <c r="I315" i="17" s="1"/>
  <c r="I294" i="17" a="1"/>
  <c r="I294" i="17" s="1"/>
  <c r="I142" i="17" a="1"/>
  <c r="I142" i="17" s="1"/>
  <c r="I51" i="17" a="1"/>
  <c r="I51" i="17" s="1"/>
  <c r="I798" i="17" a="1"/>
  <c r="I798" i="17" s="1"/>
  <c r="I638" i="17" a="1"/>
  <c r="I638" i="17" s="1"/>
  <c r="I627" i="17" a="1"/>
  <c r="I627" i="17" s="1"/>
  <c r="I566" i="17" a="1"/>
  <c r="I566" i="17" s="1"/>
  <c r="I521" i="17" a="1"/>
  <c r="I521" i="17" s="1"/>
  <c r="I476" i="17" a="1"/>
  <c r="I476" i="17" s="1"/>
  <c r="I200" i="17" a="1"/>
  <c r="I200" i="17" s="1"/>
  <c r="I643" i="17" a="1"/>
  <c r="I643" i="17" s="1"/>
  <c r="I605" i="17" a="1"/>
  <c r="I605" i="17" s="1"/>
  <c r="I537" i="17" a="1"/>
  <c r="I537" i="17" s="1"/>
  <c r="I532" i="17" a="1"/>
  <c r="I532" i="17" s="1"/>
  <c r="I394" i="17" a="1"/>
  <c r="I394" i="17" s="1"/>
  <c r="I165" i="17" a="1"/>
  <c r="I165" i="17" s="1"/>
  <c r="I63" i="17" a="1"/>
  <c r="I63" i="17" s="1"/>
  <c r="I24" i="17" a="1"/>
  <c r="I24" i="17" s="1"/>
  <c r="I205" i="17" a="1"/>
  <c r="I205" i="17" s="1"/>
  <c r="I916" i="17" a="1"/>
  <c r="I916" i="17" s="1"/>
  <c r="I850" i="17" a="1"/>
  <c r="I850" i="17" s="1"/>
  <c r="I422" i="17" a="1"/>
  <c r="I422" i="17" s="1"/>
  <c r="I417" i="17" a="1"/>
  <c r="I417" i="17" s="1"/>
  <c r="I388" i="17" a="1"/>
  <c r="I388" i="17" s="1"/>
  <c r="I298" i="17" a="1"/>
  <c r="I298" i="17" s="1"/>
  <c r="I262" i="17" a="1"/>
  <c r="I262" i="17" s="1"/>
  <c r="I234" i="17" a="1"/>
  <c r="I234" i="17" s="1"/>
  <c r="I188" i="17" a="1"/>
  <c r="I188" i="17" s="1"/>
  <c r="I93" i="17" a="1"/>
  <c r="I93" i="17" s="1"/>
  <c r="I820" i="17" a="1"/>
  <c r="I820" i="17" s="1"/>
  <c r="I620" i="17" a="1"/>
  <c r="I620" i="17" s="1"/>
  <c r="I548" i="17" a="1"/>
  <c r="I548" i="17" s="1"/>
  <c r="I503" i="17" a="1"/>
  <c r="I503" i="17" s="1"/>
  <c r="I485" i="17" a="1"/>
  <c r="I485" i="17" s="1"/>
  <c r="I469" i="17" a="1"/>
  <c r="I469" i="17" s="1"/>
  <c r="I434" i="17" a="1"/>
  <c r="I434" i="17" s="1"/>
  <c r="I404" i="17" a="1"/>
  <c r="I404" i="17" s="1"/>
  <c r="I376" i="17" a="1"/>
  <c r="I376" i="17" s="1"/>
  <c r="I353" i="17" a="1"/>
  <c r="I353" i="17" s="1"/>
  <c r="I342" i="17" a="1"/>
  <c r="I342" i="17" s="1"/>
  <c r="I193" i="17" a="1"/>
  <c r="I193" i="17" s="1"/>
  <c r="I100" i="17" a="1"/>
  <c r="I100" i="17" s="1"/>
  <c r="I35" i="17" a="1"/>
  <c r="I35" i="17" s="1"/>
  <c r="I565" i="17" a="1"/>
  <c r="I565" i="17" s="1"/>
  <c r="I553" i="17" a="1"/>
  <c r="I553" i="17" s="1"/>
  <c r="I514" i="17" a="1"/>
  <c r="I514" i="17" s="1"/>
  <c r="I497" i="17" a="1"/>
  <c r="I497" i="17" s="1"/>
  <c r="I453" i="17" a="1"/>
  <c r="I453" i="17" s="1"/>
  <c r="I831" i="17" a="1"/>
  <c r="I831" i="17" s="1"/>
  <c r="I791" i="17" a="1"/>
  <c r="I791" i="17" s="1"/>
  <c r="I636" i="17" a="1"/>
  <c r="I636" i="17" s="1"/>
  <c r="I604" i="17" a="1"/>
  <c r="I604" i="17" s="1"/>
  <c r="I581" i="17" a="1"/>
  <c r="I581" i="17" s="1"/>
  <c r="I416" i="17" a="1"/>
  <c r="I416" i="17" s="1"/>
  <c r="I397" i="17" a="1"/>
  <c r="I397" i="17" s="1"/>
  <c r="I318" i="17" a="1"/>
  <c r="I318" i="17" s="1"/>
  <c r="I302" i="17" a="1"/>
  <c r="I302" i="17" s="1"/>
  <c r="I228" i="17" a="1"/>
  <c r="I228" i="17" s="1"/>
  <c r="I842" i="17" a="1"/>
  <c r="I842" i="17" s="1"/>
  <c r="I807" i="17" a="1"/>
  <c r="I807" i="17" s="1"/>
  <c r="I796" i="17" a="1"/>
  <c r="I796" i="17" s="1"/>
  <c r="I613" i="17" a="1"/>
  <c r="I613" i="17" s="1"/>
  <c r="I599" i="17" a="1"/>
  <c r="I599" i="17" s="1"/>
  <c r="I530" i="17" a="1"/>
  <c r="I530" i="17" s="1"/>
  <c r="I380" i="17" a="1"/>
  <c r="I380" i="17" s="1"/>
  <c r="I278" i="17" a="1"/>
  <c r="I278" i="17" s="1"/>
  <c r="I261" i="17" a="1"/>
  <c r="I261" i="17" s="1"/>
  <c r="I250" i="17" a="1"/>
  <c r="I250" i="17" s="1"/>
  <c r="I245" i="17" a="1"/>
  <c r="I245" i="17" s="1"/>
  <c r="I238" i="17" a="1"/>
  <c r="I238" i="17" s="1"/>
  <c r="I484" i="17" a="1"/>
  <c r="I484" i="17" s="1"/>
  <c r="I255" i="17" a="1"/>
  <c r="I255" i="17" s="1"/>
  <c r="I134" i="17" a="1"/>
  <c r="I134" i="17" s="1"/>
  <c r="I120" i="17" a="1"/>
  <c r="I120" i="17" s="1"/>
  <c r="I91" i="17" a="1"/>
  <c r="I91" i="17" s="1"/>
  <c r="I33" i="17" a="1"/>
  <c r="I33" i="17" s="1"/>
  <c r="I866" i="17" a="1"/>
  <c r="I866" i="17" s="1"/>
  <c r="I652" i="17" a="1"/>
  <c r="I652" i="17" s="1"/>
  <c r="I629" i="17" a="1"/>
  <c r="I629" i="17" s="1"/>
  <c r="I334" i="17" a="1"/>
  <c r="I334" i="17" s="1"/>
  <c r="I232" i="17" a="1"/>
  <c r="I232" i="17" s="1"/>
  <c r="I144" i="17" a="1"/>
  <c r="I144" i="17" s="1"/>
  <c r="I78" i="17" a="1"/>
  <c r="I78" i="17" s="1"/>
  <c r="I53" i="17" a="1"/>
  <c r="I53" i="17" s="1"/>
  <c r="I574" i="17" a="1"/>
  <c r="I574" i="17" s="1"/>
  <c r="I551" i="17" a="1"/>
  <c r="I551" i="17" s="1"/>
  <c r="I539" i="17" a="1"/>
  <c r="I539" i="17" s="1"/>
  <c r="I523" i="17" a="1"/>
  <c r="I523" i="17" s="1"/>
  <c r="I345" i="17" a="1"/>
  <c r="I345" i="17" s="1"/>
  <c r="I283" i="17" a="1"/>
  <c r="I283" i="17" s="1"/>
  <c r="I265" i="17" a="1"/>
  <c r="I265" i="17" s="1"/>
  <c r="I168" i="17" a="1"/>
  <c r="I168" i="17" s="1"/>
  <c r="I139" i="17" a="1"/>
  <c r="I139" i="17" s="1"/>
  <c r="I612" i="17" a="1"/>
  <c r="I612" i="17" s="1"/>
  <c r="I494" i="17" a="1"/>
  <c r="I494" i="17" s="1"/>
  <c r="I467" i="17" a="1"/>
  <c r="I467" i="17" s="1"/>
  <c r="I446" i="17" a="1"/>
  <c r="I446" i="17" s="1"/>
  <c r="I379" i="17" a="1"/>
  <c r="I379" i="17" s="1"/>
  <c r="I350" i="17" a="1"/>
  <c r="I350" i="17" s="1"/>
  <c r="I311" i="17" a="1"/>
  <c r="I311" i="17" s="1"/>
  <c r="I290" i="17" a="1"/>
  <c r="I290" i="17" s="1"/>
  <c r="I249" i="17" a="1"/>
  <c r="I249" i="17" s="1"/>
  <c r="I157" i="17" a="1"/>
  <c r="I157" i="17" s="1"/>
  <c r="I15" i="17" a="1"/>
  <c r="I15" i="17" s="1"/>
  <c r="I518" i="17" a="1"/>
  <c r="I518" i="17" s="1"/>
  <c r="I21" i="17" a="1"/>
  <c r="I21" i="17" s="1"/>
  <c r="I441" i="17" a="1"/>
  <c r="I441" i="17" s="1"/>
  <c r="I848" i="17" a="1"/>
  <c r="I848" i="17" s="1"/>
  <c r="I197" i="17" a="1"/>
  <c r="I197" i="17" s="1"/>
  <c r="I564" i="17" a="1"/>
  <c r="I564" i="17" s="1"/>
  <c r="I61" i="17" a="1"/>
  <c r="I61" i="17" s="1"/>
  <c r="I370" i="17" a="1"/>
  <c r="I370" i="17" s="1"/>
  <c r="I873" i="17" a="1"/>
  <c r="I873" i="17" s="1"/>
  <c r="I285" i="17" a="1"/>
  <c r="I285" i="17" s="1"/>
  <c r="I849" i="17" a="1"/>
  <c r="I849" i="17" s="1"/>
  <c r="I313" i="17" a="1"/>
  <c r="I313" i="17" s="1"/>
  <c r="I594" i="17" a="1"/>
  <c r="I594" i="17" s="1"/>
  <c r="I62" i="17" a="1"/>
  <c r="I62" i="17" s="1"/>
  <c r="I336" i="17" a="1"/>
  <c r="I336" i="17" s="1"/>
  <c r="I888" i="17" a="1"/>
  <c r="I888" i="17" s="1"/>
  <c r="I159" i="17" a="1"/>
  <c r="I159" i="17" s="1"/>
  <c r="I803" i="17" a="1"/>
  <c r="I803" i="17" s="1"/>
  <c r="I449" i="17" a="1"/>
  <c r="I449" i="17" s="1"/>
  <c r="I827" i="17" a="1"/>
  <c r="I827" i="17" s="1"/>
  <c r="I57" i="17" a="1"/>
  <c r="I57" i="17" s="1"/>
  <c r="I443" i="17" a="1"/>
  <c r="I443" i="17" s="1"/>
  <c r="I160" i="17" a="1"/>
  <c r="I160" i="17" s="1"/>
  <c r="I499" i="17" a="1"/>
  <c r="I499" i="17" s="1"/>
  <c r="I281" i="17" a="1"/>
  <c r="I281" i="17" s="1"/>
  <c r="I650" i="17" a="1"/>
  <c r="I650" i="17" s="1"/>
  <c r="I166" i="17" a="1"/>
  <c r="I166" i="17" s="1"/>
  <c r="I406" i="17" a="1"/>
  <c r="I406" i="17" s="1"/>
  <c r="I108" i="17" a="1"/>
  <c r="I108" i="17" s="1"/>
  <c r="I190" i="17" a="1"/>
  <c r="I190" i="17" s="1"/>
  <c r="I871" i="17" a="1"/>
  <c r="I871" i="17" s="1"/>
  <c r="I488" i="17" a="1"/>
  <c r="I488" i="17" s="1"/>
  <c r="I891" i="17" a="1"/>
  <c r="I891" i="17" s="1"/>
  <c r="I847" i="17" a="1"/>
  <c r="I847" i="17" s="1"/>
  <c r="I72" i="17" a="1"/>
  <c r="I72" i="17" s="1"/>
  <c r="I568" i="17" a="1"/>
  <c r="I568" i="17" s="1"/>
  <c r="I96" i="17" a="1"/>
  <c r="I96" i="17" s="1"/>
  <c r="I463" i="17" a="1"/>
  <c r="I463" i="17" s="1"/>
  <c r="I853" i="17" a="1"/>
  <c r="I853" i="17" s="1"/>
  <c r="I203" i="17" a="1"/>
  <c r="I203" i="17" s="1"/>
  <c r="I569" i="17" a="1"/>
  <c r="I569" i="17" s="1"/>
  <c r="I79" i="17" a="1"/>
  <c r="I79" i="17" s="1"/>
  <c r="I375" i="17" a="1"/>
  <c r="I375" i="17" s="1"/>
  <c r="I887" i="17" a="1"/>
  <c r="I887" i="17" s="1"/>
  <c r="I307" i="17" a="1"/>
  <c r="I307" i="17" s="1"/>
  <c r="I861" i="17" a="1"/>
  <c r="I861" i="17" s="1"/>
  <c r="I358" i="17" a="1"/>
  <c r="I358" i="17" s="1"/>
  <c r="I642" i="17" a="1"/>
  <c r="I642" i="17" s="1"/>
  <c r="I106" i="17" a="1"/>
  <c r="I106" i="17" s="1"/>
  <c r="I347" i="17" a="1"/>
  <c r="I347" i="17" s="1"/>
  <c r="I895" i="17" a="1"/>
  <c r="I895" i="17" s="1"/>
  <c r="I246" i="17" a="1"/>
  <c r="I246" i="17" s="1"/>
  <c r="I832" i="17" a="1"/>
  <c r="I832" i="17" s="1"/>
  <c r="I454" i="17" a="1"/>
  <c r="I454" i="17" s="1"/>
  <c r="I838" i="17" a="1"/>
  <c r="I838" i="17" s="1"/>
  <c r="I101" i="17" a="1"/>
  <c r="I101" i="17" s="1"/>
  <c r="I465" i="17" a="1"/>
  <c r="I465" i="17" s="1"/>
  <c r="I189" i="17" a="1"/>
  <c r="I189" i="17" s="1"/>
  <c r="I516" i="17" a="1"/>
  <c r="I516" i="17" s="1"/>
  <c r="I288" i="17" a="1"/>
  <c r="I288" i="17" s="1"/>
  <c r="I782" i="17" a="1"/>
  <c r="I782" i="17" s="1"/>
  <c r="I184" i="17" a="1"/>
  <c r="I184" i="17" s="1"/>
  <c r="I466" i="17" a="1"/>
  <c r="I466" i="17" s="1"/>
  <c r="I70" i="17" a="1"/>
  <c r="I70" i="17" s="1"/>
  <c r="I219" i="17" a="1"/>
  <c r="I219" i="17" s="1"/>
  <c r="I884" i="17" a="1"/>
  <c r="I884" i="17" s="1"/>
  <c r="I500" i="17" a="1"/>
  <c r="I500" i="17" s="1"/>
  <c r="I898" i="17" a="1"/>
  <c r="I898" i="17" s="1"/>
  <c r="I220" i="17" a="1"/>
  <c r="I220" i="17" s="1"/>
  <c r="I180" i="17" a="1"/>
  <c r="I180" i="17" s="1"/>
  <c r="I618" i="17" a="1"/>
  <c r="I618" i="17" s="1"/>
  <c r="I174" i="17" a="1"/>
  <c r="I174" i="17" s="1"/>
  <c r="I473" i="17" a="1"/>
  <c r="I473" i="17" s="1"/>
  <c r="I886" i="17" a="1"/>
  <c r="I886" i="17" s="1"/>
  <c r="I221" i="17" a="1"/>
  <c r="I221" i="17" s="1"/>
  <c r="I593" i="17" a="1"/>
  <c r="I593" i="17" s="1"/>
  <c r="I128" i="17" a="1"/>
  <c r="I128" i="17" s="1"/>
  <c r="I428" i="17" a="1"/>
  <c r="I428" i="17" s="1"/>
  <c r="I908" i="17" a="1"/>
  <c r="I908" i="17" s="1"/>
  <c r="I335" i="17" a="1"/>
  <c r="I335" i="17" s="1"/>
  <c r="I894" i="17" a="1"/>
  <c r="I894" i="17" s="1"/>
  <c r="I364" i="17" a="1"/>
  <c r="I364" i="17" s="1"/>
  <c r="I648" i="17" a="1"/>
  <c r="I648" i="17" s="1"/>
  <c r="I135" i="17" a="1"/>
  <c r="I135" i="17" s="1"/>
  <c r="I371" i="17" a="1"/>
  <c r="I371" i="17" s="1"/>
  <c r="I903" i="17" a="1"/>
  <c r="I903" i="17" s="1"/>
  <c r="I308" i="17" a="1"/>
  <c r="I308" i="17" s="1"/>
  <c r="I868" i="17" a="1"/>
  <c r="I868" i="17" s="1"/>
  <c r="I459" i="17" a="1"/>
  <c r="I459" i="17" s="1"/>
  <c r="I844" i="17" a="1"/>
  <c r="I844" i="17" s="1"/>
  <c r="I114" i="17" a="1"/>
  <c r="I114" i="17" s="1"/>
  <c r="I470" i="17" a="1"/>
  <c r="I470" i="17" s="1"/>
  <c r="I194" i="17" a="1"/>
  <c r="I194" i="17" s="1"/>
  <c r="I601" i="17" a="1"/>
  <c r="I601" i="17" s="1"/>
  <c r="I320" i="17" a="1"/>
  <c r="I320" i="17" s="1"/>
  <c r="I788" i="17" a="1"/>
  <c r="I788" i="17" s="1"/>
  <c r="I225" i="17" a="1"/>
  <c r="I225" i="17" s="1"/>
  <c r="I471" i="17" a="1"/>
  <c r="I471" i="17" s="1"/>
  <c r="I102" i="17" a="1"/>
  <c r="I102" i="17" s="1"/>
  <c r="I248" i="17" a="1"/>
  <c r="I248" i="17" s="1"/>
  <c r="I59" i="17" a="1"/>
  <c r="I59" i="17" s="1"/>
  <c r="I528" i="17" a="1"/>
  <c r="I528" i="17" s="1"/>
  <c r="I906" i="17" a="1"/>
  <c r="I906" i="17" s="1"/>
  <c r="I231" i="17" a="1"/>
  <c r="I231" i="17" s="1"/>
  <c r="I592" i="17" a="1"/>
  <c r="I592" i="17" s="1"/>
  <c r="I191" i="17" a="1"/>
  <c r="I191" i="17" s="1"/>
  <c r="I624" i="17" a="1"/>
  <c r="I624" i="17" s="1"/>
  <c r="I60" i="17" a="1"/>
  <c r="I60" i="17" s="1"/>
  <c r="I479" i="17" a="1"/>
  <c r="I479" i="17" s="1"/>
  <c r="I900" i="17" a="1"/>
  <c r="I900" i="17" s="1"/>
  <c r="I227" i="17" a="1"/>
  <c r="I227" i="17" s="1"/>
  <c r="I641" i="17" a="1"/>
  <c r="I641" i="17" s="1"/>
  <c r="I163" i="17" a="1"/>
  <c r="I163" i="17" s="1"/>
  <c r="I468" i="17" a="1"/>
  <c r="I468" i="17" s="1"/>
  <c r="I107" i="17" a="1"/>
  <c r="I107" i="17" s="1"/>
  <c r="I403" i="17" a="1"/>
  <c r="I403" i="17" s="1"/>
  <c r="I902" i="17" a="1"/>
  <c r="I902" i="17" s="1"/>
  <c r="I387" i="17" a="1"/>
  <c r="I387" i="17" s="1"/>
  <c r="I786" i="17" a="1"/>
  <c r="I786" i="17" s="1"/>
  <c r="I170" i="17" a="1"/>
  <c r="I170" i="17" s="1"/>
  <c r="I429" i="17" a="1"/>
  <c r="I429" i="17" s="1"/>
  <c r="I37" i="17" a="1"/>
  <c r="I37" i="17" s="1"/>
  <c r="I314" i="17" a="1"/>
  <c r="I314" i="17" s="1"/>
  <c r="I910" i="17" a="1"/>
  <c r="I910" i="17" s="1"/>
  <c r="I481" i="17" a="1"/>
  <c r="I481" i="17" s="1"/>
  <c r="I856" i="17" a="1"/>
  <c r="I856" i="17" s="1"/>
  <c r="I130" i="17" a="1"/>
  <c r="I130" i="17" s="1"/>
  <c r="I486" i="17" a="1"/>
  <c r="I486" i="17" s="1"/>
  <c r="I212" i="17" a="1"/>
  <c r="I212" i="17" s="1"/>
  <c r="I616" i="17" a="1"/>
  <c r="I616" i="17" s="1"/>
  <c r="I360" i="17" a="1"/>
  <c r="I360" i="17" s="1"/>
  <c r="I793" i="17" a="1"/>
  <c r="I793" i="17" s="1"/>
  <c r="I241" i="17" a="1"/>
  <c r="I241" i="17" s="1"/>
  <c r="I477" i="17" a="1"/>
  <c r="I477" i="17" s="1"/>
  <c r="I172" i="17" a="1"/>
  <c r="I172" i="17" s="1"/>
  <c r="I259" i="17" a="1"/>
  <c r="I259" i="17" s="1"/>
  <c r="I103" i="17" a="1"/>
  <c r="I103" i="17" s="1"/>
  <c r="I534" i="17" a="1"/>
  <c r="I534" i="17" s="1"/>
  <c r="I71" i="17" a="1"/>
  <c r="I71" i="17" s="1"/>
  <c r="I242" i="17" a="1"/>
  <c r="I242" i="17" s="1"/>
  <c r="I65" i="17" a="1"/>
  <c r="I65" i="17" s="1"/>
  <c r="I196" i="17" a="1"/>
  <c r="I196" i="17" s="1"/>
  <c r="I784" i="17" a="1"/>
  <c r="I784" i="17" s="1"/>
  <c r="I186" i="17" a="1"/>
  <c r="I186" i="17" s="1"/>
  <c r="I506" i="17" a="1"/>
  <c r="I506" i="17" s="1"/>
  <c r="I907" i="17" a="1"/>
  <c r="I907" i="17" s="1"/>
  <c r="I271" i="17" a="1"/>
  <c r="I271" i="17" s="1"/>
  <c r="I785" i="17" a="1"/>
  <c r="I785" i="17" s="1"/>
  <c r="I169" i="17" a="1"/>
  <c r="I169" i="17" s="1"/>
  <c r="I496" i="17" a="1"/>
  <c r="I496" i="17" s="1"/>
  <c r="I49" i="17" a="1"/>
  <c r="I49" i="17" s="1"/>
  <c r="I410" i="17" a="1"/>
  <c r="I410" i="17" s="1"/>
  <c r="I915" i="17" a="1"/>
  <c r="I915" i="17" s="1"/>
  <c r="I393" i="17" a="1"/>
  <c r="I393" i="17" s="1"/>
  <c r="I826" i="17" a="1"/>
  <c r="I826" i="17" s="1"/>
  <c r="I182" i="17" a="1"/>
  <c r="I182" i="17" s="1"/>
  <c r="I508" i="17" a="1"/>
  <c r="I508" i="17" s="1"/>
  <c r="I10" i="17" a="1"/>
  <c r="I10" i="17" s="1"/>
  <c r="I324" i="17" a="1"/>
  <c r="I324" i="17" s="1"/>
  <c r="I154" i="17" a="1"/>
  <c r="I154" i="17" s="1"/>
  <c r="I491" i="17" a="1"/>
  <c r="I491" i="17" s="1"/>
  <c r="I875" i="17" a="1"/>
  <c r="I875" i="17" s="1"/>
  <c r="I252" i="17" a="1"/>
  <c r="I252" i="17" s="1"/>
  <c r="I509" i="17" a="1"/>
  <c r="I509" i="17" s="1"/>
  <c r="I218" i="17" a="1"/>
  <c r="I218" i="17" s="1"/>
  <c r="I804" i="17" a="1"/>
  <c r="I804" i="17" s="1"/>
  <c r="I384" i="17" a="1"/>
  <c r="I384" i="17" s="1"/>
  <c r="I828" i="17" a="1"/>
  <c r="I828" i="17" s="1"/>
  <c r="I275" i="17" a="1"/>
  <c r="I275" i="17" s="1"/>
  <c r="I517" i="17" a="1"/>
  <c r="I517" i="17" s="1"/>
  <c r="I32" i="17" a="1"/>
  <c r="I32" i="17" s="1"/>
  <c r="I264" i="17" a="1"/>
  <c r="I264" i="17" s="1"/>
  <c r="I143" i="17" a="1"/>
  <c r="I143" i="17" s="1"/>
  <c r="I545" i="17" a="1"/>
  <c r="I545" i="17" s="1"/>
  <c r="I126" i="17" a="1"/>
  <c r="I126" i="17" s="1"/>
  <c r="I254" i="17" a="1"/>
  <c r="I254" i="17" s="1"/>
  <c r="I214" i="17" a="1"/>
  <c r="I214" i="17" s="1"/>
  <c r="I795" i="17" a="1"/>
  <c r="I795" i="17" s="1"/>
  <c r="I208" i="17" a="1"/>
  <c r="I208" i="17" s="1"/>
  <c r="I529" i="17" a="1"/>
  <c r="I529" i="17" s="1"/>
  <c r="I20" i="17" a="1"/>
  <c r="I20" i="17" s="1"/>
  <c r="I296" i="17" a="1"/>
  <c r="I296" i="17" s="1"/>
  <c r="I825" i="17" a="1"/>
  <c r="I825" i="17" s="1"/>
  <c r="I192" i="17" a="1"/>
  <c r="I192" i="17" s="1"/>
  <c r="I502" i="17" a="1"/>
  <c r="I502" i="17" s="1"/>
  <c r="I67" i="17" a="1"/>
  <c r="I67" i="17" s="1"/>
  <c r="I421" i="17" a="1"/>
  <c r="I421" i="17" s="1"/>
  <c r="I921" i="17" a="1"/>
  <c r="I921" i="17" s="1"/>
  <c r="I442" i="17" a="1"/>
  <c r="I442" i="17" s="1"/>
  <c r="I837" i="17" a="1"/>
  <c r="I837" i="17" s="1"/>
  <c r="I199" i="17" a="1"/>
  <c r="I199" i="17" s="1"/>
  <c r="I520" i="17" a="1"/>
  <c r="I520" i="17" s="1"/>
  <c r="I86" i="17" a="1"/>
  <c r="I86" i="17" s="1"/>
  <c r="I365" i="17" a="1"/>
  <c r="I365" i="17" s="1"/>
  <c r="I177" i="17" a="1"/>
  <c r="I177" i="17" s="1"/>
  <c r="I498" i="17" a="1"/>
  <c r="I498" i="17" s="1"/>
  <c r="I882" i="17" a="1"/>
  <c r="I882" i="17" s="1"/>
  <c r="I268" i="17" a="1"/>
  <c r="I268" i="17" s="1"/>
  <c r="I561" i="17" a="1"/>
  <c r="I561" i="17" s="1"/>
  <c r="I247" i="17" a="1"/>
  <c r="I247" i="17" s="1"/>
  <c r="I810" i="17" a="1"/>
  <c r="I810" i="17" s="1"/>
  <c r="I423" i="17" a="1"/>
  <c r="I423" i="17" s="1"/>
  <c r="I851" i="17" a="1"/>
  <c r="I851" i="17" s="1"/>
  <c r="I13" i="17" a="1"/>
  <c r="I13" i="17" s="1"/>
  <c r="I562" i="17" a="1"/>
  <c r="I562" i="17" s="1"/>
  <c r="I46" i="17" a="1"/>
  <c r="I46" i="17" s="1"/>
  <c r="I289" i="17" a="1"/>
  <c r="I289" i="17" s="1"/>
  <c r="I185" i="17" a="1"/>
  <c r="I185" i="17" s="1"/>
  <c r="I556" i="17" a="1"/>
  <c r="I556" i="17" s="1"/>
  <c r="I207" i="17" a="1"/>
  <c r="I207" i="17" s="1"/>
  <c r="I305" i="17" a="1"/>
  <c r="I305" i="17" s="1"/>
  <c r="I260" i="17" a="1"/>
  <c r="I260" i="17" s="1"/>
  <c r="I801" i="17" a="1"/>
  <c r="I801" i="17" s="1"/>
  <c r="I237" i="17" a="1"/>
  <c r="I237" i="17" s="1"/>
  <c r="I546" i="17" a="1"/>
  <c r="I546" i="17" s="1"/>
  <c r="I133" i="17" a="1"/>
  <c r="I133" i="17" s="1"/>
  <c r="I312" i="17" a="1"/>
  <c r="I312" i="17" s="1"/>
  <c r="I836" i="17" a="1"/>
  <c r="I836" i="17" s="1"/>
  <c r="I209" i="17" a="1"/>
  <c r="I209" i="17" s="1"/>
  <c r="I519" i="17" a="1"/>
  <c r="I519" i="17" s="1"/>
  <c r="I105" i="17" a="1"/>
  <c r="I105" i="17" s="1"/>
  <c r="I433" i="17" a="1"/>
  <c r="I433" i="17" s="1"/>
  <c r="I29" i="17" a="1"/>
  <c r="I29" i="17" s="1"/>
  <c r="I448" i="17" a="1"/>
  <c r="I448" i="17" s="1"/>
  <c r="I855" i="17" a="1"/>
  <c r="I855" i="17" s="1"/>
  <c r="I223" i="17" a="1"/>
  <c r="I223" i="17" s="1"/>
  <c r="I531" i="17" a="1"/>
  <c r="I531" i="17" s="1"/>
  <c r="I164" i="17" a="1"/>
  <c r="I164" i="17" s="1"/>
  <c r="I381" i="17" a="1"/>
  <c r="I381" i="17" s="1"/>
  <c r="I211" i="17" a="1"/>
  <c r="I211" i="17" s="1"/>
  <c r="I543" i="17" a="1"/>
  <c r="I543" i="17" s="1"/>
  <c r="I896" i="17" a="1"/>
  <c r="I896" i="17" s="1"/>
  <c r="I274" i="17" a="1"/>
  <c r="I274" i="17" s="1"/>
  <c r="I621" i="17" a="1"/>
  <c r="I621" i="17" s="1"/>
  <c r="I263" i="17" a="1"/>
  <c r="I263" i="17" s="1"/>
  <c r="I821" i="17" a="1"/>
  <c r="I821" i="17" s="1"/>
  <c r="I450" i="17" a="1"/>
  <c r="I450" i="17" s="1"/>
  <c r="I857" i="17" a="1"/>
  <c r="I857" i="17" s="1"/>
  <c r="I39" i="17" a="1"/>
  <c r="I39" i="17" s="1"/>
  <c r="I591" i="17" a="1"/>
  <c r="I591" i="17" s="1"/>
  <c r="I52" i="17" a="1"/>
  <c r="I52" i="17" s="1"/>
  <c r="I339" i="17" a="1"/>
  <c r="I339" i="17" s="1"/>
  <c r="I276" i="17" a="1"/>
  <c r="I276" i="17" s="1"/>
  <c r="I579" i="17" a="1"/>
  <c r="I579" i="17" s="1"/>
  <c r="I282" i="17" a="1"/>
  <c r="I282" i="17" s="1"/>
  <c r="I361" i="17" a="1"/>
  <c r="I361" i="17" s="1"/>
  <c r="I563" i="17" a="1"/>
  <c r="I563" i="17" s="1"/>
  <c r="I270" i="17" a="1"/>
  <c r="I270" i="17" s="1"/>
  <c r="I806" i="17" a="1"/>
  <c r="I806" i="17" s="1"/>
  <c r="I243" i="17" a="1"/>
  <c r="I243" i="17" s="1"/>
  <c r="I557" i="17" a="1"/>
  <c r="I557" i="17" s="1"/>
  <c r="I9" i="17" a="1"/>
  <c r="I9" i="17" s="1"/>
  <c r="I392" i="17" a="1"/>
  <c r="I392" i="17" s="1"/>
  <c r="I860" i="17" a="1"/>
  <c r="I860" i="17" s="1"/>
  <c r="I215" i="17" a="1"/>
  <c r="I215" i="17" s="1"/>
  <c r="I524" i="17" a="1"/>
  <c r="I524" i="17" s="1"/>
  <c r="I140" i="17" a="1"/>
  <c r="I140" i="17" s="1"/>
  <c r="I474" i="17" a="1"/>
  <c r="I474" i="17" s="1"/>
  <c r="I55" i="17" a="1"/>
  <c r="I55" i="17" s="1"/>
  <c r="I458" i="17" a="1"/>
  <c r="I458" i="17" s="1"/>
  <c r="I867" i="17" a="1"/>
  <c r="I867" i="17" s="1"/>
  <c r="I239" i="17" a="1"/>
  <c r="I239" i="17" s="1"/>
  <c r="I600" i="17" a="1"/>
  <c r="I600" i="17" s="1"/>
  <c r="I36" i="17" a="1"/>
  <c r="I36" i="17" s="1"/>
  <c r="I398" i="17" a="1"/>
  <c r="I398" i="17" s="1"/>
  <c r="I224" i="17" a="1"/>
  <c r="I224" i="17" s="1"/>
  <c r="I554" i="17" a="1"/>
  <c r="I554" i="17" s="1"/>
  <c r="I904" i="17" a="1"/>
  <c r="I904" i="17" s="1"/>
  <c r="I280" i="17" a="1"/>
  <c r="I280" i="17" s="1"/>
  <c r="I781" i="17" a="1"/>
  <c r="I781" i="17" s="1"/>
  <c r="I338" i="17" a="1"/>
  <c r="I338" i="17" s="1"/>
  <c r="I833" i="17" a="1"/>
  <c r="I833" i="17" s="1"/>
  <c r="I482" i="17" a="1"/>
  <c r="I482" i="17" s="1"/>
  <c r="I864" i="17" a="1"/>
  <c r="I864" i="17" s="1"/>
  <c r="I58" i="17" a="1"/>
  <c r="I58" i="17" s="1"/>
  <c r="I639" i="17" a="1"/>
  <c r="I639" i="17" s="1"/>
  <c r="I77" i="17" a="1"/>
  <c r="I77" i="17" s="1"/>
  <c r="I344" i="17" a="1"/>
  <c r="I344" i="17" s="1"/>
  <c r="I300" i="17" a="1"/>
  <c r="I300" i="17" s="1"/>
  <c r="I602" i="17" a="1"/>
  <c r="I602" i="17" s="1"/>
  <c r="I327" i="17" a="1"/>
  <c r="I327" i="17" s="1"/>
  <c r="I391" i="17" a="1"/>
  <c r="I391" i="17" s="1"/>
  <c r="I277" i="17" a="1"/>
  <c r="I277" i="17" s="1"/>
  <c r="I812" i="17" a="1"/>
  <c r="I812" i="17" s="1"/>
  <c r="I301" i="17" a="1"/>
  <c r="I301" i="17" s="1"/>
  <c r="I580" i="17" a="1"/>
  <c r="I580" i="17" s="1"/>
  <c r="I22" i="17" a="1"/>
  <c r="I22" i="17" s="1"/>
  <c r="I402" i="17" a="1"/>
  <c r="I402" i="17" s="1"/>
  <c r="I880" i="17" a="1"/>
  <c r="I880" i="17" s="1"/>
  <c r="I291" i="17" a="1"/>
  <c r="I291" i="17" s="1"/>
  <c r="I541" i="17" a="1"/>
  <c r="I541" i="17" s="1"/>
  <c r="I145" i="17" a="1"/>
  <c r="I145" i="17" s="1"/>
  <c r="I480" i="17" a="1"/>
  <c r="I480" i="17" s="1"/>
  <c r="I74" i="17" a="1"/>
  <c r="I74" i="17" s="1"/>
  <c r="I464" i="17" a="1"/>
  <c r="I464" i="17" s="1"/>
  <c r="I881" i="17" a="1"/>
  <c r="I881" i="17" s="1"/>
  <c r="I251" i="17" a="1"/>
  <c r="I251" i="17" s="1"/>
  <c r="I614" i="17" a="1"/>
  <c r="I614" i="17" s="1"/>
  <c r="I56" i="17" a="1"/>
  <c r="I56" i="17" s="1"/>
  <c r="I475" i="17" a="1"/>
  <c r="I475" i="17" s="1"/>
  <c r="I240" i="17" a="1"/>
  <c r="I240" i="17" s="1"/>
  <c r="I577" i="17" a="1"/>
  <c r="I577" i="17" s="1"/>
  <c r="I148" i="17" a="1"/>
  <c r="I148" i="17" s="1"/>
  <c r="I287" i="17" a="1"/>
  <c r="I287" i="17" s="1"/>
  <c r="I815" i="17" a="1"/>
  <c r="I815" i="17" s="1"/>
  <c r="I343" i="17" a="1"/>
  <c r="I343" i="17" s="1"/>
  <c r="I845" i="17" a="1"/>
  <c r="I845" i="17" s="1"/>
  <c r="I527" i="17" a="1"/>
  <c r="I527" i="17" s="1"/>
  <c r="I870" i="17" a="1"/>
  <c r="I870" i="17" s="1"/>
  <c r="I64" i="17" a="1"/>
  <c r="I64" i="17" s="1"/>
  <c r="I799" i="17" a="1"/>
  <c r="I799" i="17" s="1"/>
  <c r="I89" i="17" a="1"/>
  <c r="I89" i="17" s="1"/>
  <c r="I390" i="17" a="1"/>
  <c r="I390" i="17" s="1"/>
  <c r="I321" i="17" a="1"/>
  <c r="I321" i="17" s="1"/>
  <c r="I634" i="17" a="1"/>
  <c r="I634" i="17" s="1"/>
  <c r="I355" i="17" a="1"/>
  <c r="I355" i="17" s="1"/>
  <c r="I401" i="17" a="1"/>
  <c r="I401" i="17" s="1"/>
  <c r="I427" i="17" a="1"/>
  <c r="I427" i="17" s="1"/>
  <c r="I322" i="17" a="1"/>
  <c r="I322" i="17" s="1"/>
  <c r="I818" i="17" a="1"/>
  <c r="I818" i="17" s="1"/>
  <c r="I306" i="17" a="1"/>
  <c r="I306" i="17" s="1"/>
  <c r="I598" i="17" a="1"/>
  <c r="I598" i="17" s="1"/>
  <c r="I28" i="17" a="1"/>
  <c r="I28" i="17" s="1"/>
  <c r="I415" i="17" a="1"/>
  <c r="I415" i="17" s="1"/>
  <c r="I893" i="17" a="1"/>
  <c r="I893" i="17" s="1"/>
  <c r="I323" i="17" a="1"/>
  <c r="I323" i="17" s="1"/>
  <c r="I552" i="17" a="1"/>
  <c r="I552" i="17" s="1"/>
  <c r="I158" i="17" a="1"/>
  <c r="I158" i="17" s="1"/>
  <c r="I507" i="17" a="1"/>
  <c r="I507" i="17" s="1"/>
  <c r="I153" i="17" a="1"/>
  <c r="I153" i="17" s="1"/>
  <c r="I490" i="17" a="1"/>
  <c r="I490" i="17" s="1"/>
  <c r="I909" i="17" a="1"/>
  <c r="I909" i="17" s="1"/>
  <c r="I256" i="17" a="1"/>
  <c r="I256" i="17" s="1"/>
  <c r="I626" i="17" a="1"/>
  <c r="I626" i="17" s="1"/>
  <c r="I80" i="17" a="1"/>
  <c r="I80" i="17" s="1"/>
  <c r="I526" i="17" a="1"/>
  <c r="I526" i="17" s="1"/>
  <c r="I257" i="17" a="1"/>
  <c r="I257" i="17" s="1"/>
  <c r="I588" i="17" a="1"/>
  <c r="I588" i="17" s="1"/>
  <c r="I171" i="17" a="1"/>
  <c r="I171" i="17" s="1"/>
  <c r="I303" i="17" a="1"/>
  <c r="I303" i="17" s="1"/>
  <c r="I863" i="17" a="1"/>
  <c r="I863" i="17" s="1"/>
  <c r="I366" i="17" a="1"/>
  <c r="I366" i="17" s="1"/>
  <c r="I876" i="17" a="1"/>
  <c r="I876" i="17" s="1"/>
  <c r="I533" i="17" a="1"/>
  <c r="I533" i="17" s="1"/>
  <c r="I883" i="17" a="1"/>
  <c r="I883" i="17" s="1"/>
  <c r="I83" i="17" a="1"/>
  <c r="I83" i="17" s="1"/>
  <c r="I822" i="17" a="1"/>
  <c r="I822" i="17" s="1"/>
  <c r="I109" i="17" a="1"/>
  <c r="I109" i="17" s="1"/>
  <c r="I413" i="17" a="1"/>
  <c r="I413" i="17" s="1"/>
  <c r="I333" i="17" a="1"/>
  <c r="I333" i="17" s="1"/>
  <c r="I651" i="17" a="1"/>
  <c r="I651" i="17" s="1"/>
  <c r="I8" i="17" a="1"/>
  <c r="I8" i="17" s="1"/>
  <c r="I328" i="17" a="1"/>
  <c r="I328" i="17" s="1"/>
  <c r="I824" i="17" a="1"/>
  <c r="I824" i="17" s="1"/>
  <c r="I317" i="17" a="1"/>
  <c r="I317" i="17" s="1"/>
  <c r="I603" i="17" a="1"/>
  <c r="I603" i="17" s="1"/>
  <c r="I48" i="17" a="1"/>
  <c r="I48" i="17" s="1"/>
  <c r="I447" i="17" a="1"/>
  <c r="I447" i="17" s="1"/>
  <c r="I920" i="17" a="1"/>
  <c r="I920" i="17" s="1"/>
  <c r="I329" i="17" a="1"/>
  <c r="I329" i="17" s="1"/>
  <c r="I575" i="17" a="1"/>
  <c r="I575" i="17" s="1"/>
  <c r="I181" i="17" a="1"/>
  <c r="I181" i="17" s="1"/>
  <c r="I570" i="17" a="1"/>
  <c r="I570" i="17" s="1"/>
  <c r="I176" i="17" a="1"/>
  <c r="I176" i="17" s="1"/>
  <c r="I525" i="17" a="1"/>
  <c r="I525" i="17" s="1"/>
  <c r="I81" i="17" a="1"/>
  <c r="I81" i="17" s="1"/>
  <c r="I267" i="17" a="1"/>
  <c r="I267" i="17" s="1"/>
  <c r="I631" i="17" a="1"/>
  <c r="I631" i="17" s="1"/>
  <c r="I129" i="17" a="1"/>
  <c r="I129" i="17" s="1"/>
  <c r="I560" i="17" a="1"/>
  <c r="I560" i="17" s="1"/>
  <c r="I293" i="17" a="1"/>
  <c r="I293" i="17" s="1"/>
  <c r="I595" i="17" a="1"/>
  <c r="I595" i="17" s="1"/>
  <c r="I183" i="17" a="1"/>
  <c r="I183" i="17" s="1"/>
  <c r="I309" i="17" a="1"/>
  <c r="I309" i="17" s="1"/>
  <c r="I869" i="17" a="1"/>
  <c r="I869" i="17" s="1"/>
  <c r="I399" i="17" a="1"/>
  <c r="I399" i="17" s="1"/>
  <c r="I76" i="17" a="1"/>
  <c r="I76" i="17" s="1"/>
  <c r="I544" i="17" a="1"/>
  <c r="I544" i="17" s="1"/>
  <c r="I897" i="17" a="1"/>
  <c r="I897" i="17" s="1"/>
  <c r="I115" i="17" a="1"/>
  <c r="I115" i="17" s="1"/>
  <c r="I834" i="17" a="1"/>
  <c r="I834" i="17" s="1"/>
  <c r="I132" i="17" a="1"/>
  <c r="I132" i="17" s="1"/>
  <c r="I445" i="17" a="1"/>
  <c r="I445" i="17" s="1"/>
  <c r="I385" i="17" a="1"/>
  <c r="I385" i="17" s="1"/>
  <c r="I800" i="17" a="1"/>
  <c r="I800" i="17" s="1"/>
  <c r="I40" i="17" a="1"/>
  <c r="I40" i="17" s="1"/>
  <c r="I462" i="17" a="1"/>
  <c r="I462" i="17" s="1"/>
  <c r="I340" i="17" a="1"/>
  <c r="I340" i="17" s="1"/>
  <c r="I859" i="17" a="1"/>
  <c r="I859" i="17" s="1"/>
  <c r="I356" i="17" a="1"/>
  <c r="I356" i="17" s="1"/>
  <c r="I608" i="17" a="1"/>
  <c r="I608" i="17" s="1"/>
  <c r="I54" i="17" a="1"/>
  <c r="I54" i="17" s="1"/>
  <c r="I452" i="17" a="1"/>
  <c r="I452" i="17" s="1"/>
  <c r="I127" i="17" a="1"/>
  <c r="I127" i="17" s="1"/>
  <c r="I341" i="17" a="1"/>
  <c r="I341" i="17" s="1"/>
  <c r="I619" i="17" a="1"/>
  <c r="I619" i="17" s="1"/>
  <c r="I187" i="17" a="1"/>
  <c r="I187" i="17" s="1"/>
  <c r="I609" i="17" a="1"/>
  <c r="I609" i="17" s="1"/>
  <c r="I204" i="17" a="1"/>
  <c r="I204" i="17" s="1"/>
  <c r="I536" i="17" a="1"/>
  <c r="I536" i="17" s="1"/>
  <c r="I42" i="17" a="1"/>
  <c r="I42" i="17" s="1"/>
  <c r="I273" i="17" a="1"/>
  <c r="I273" i="17" s="1"/>
  <c r="I654" i="17" a="1"/>
  <c r="I654" i="17" s="1"/>
  <c r="I11" i="17" a="1"/>
  <c r="I11" i="17" s="1"/>
  <c r="I571" i="17" a="1"/>
  <c r="I571" i="17" s="1"/>
  <c r="I319" i="17" a="1"/>
  <c r="I319" i="17" s="1"/>
  <c r="I610" i="17" a="1"/>
  <c r="I610" i="17" s="1"/>
  <c r="I217" i="17" a="1"/>
  <c r="I217" i="17" s="1"/>
  <c r="I325" i="17" a="1"/>
  <c r="I325" i="17" s="1"/>
  <c r="I889" i="17" a="1"/>
  <c r="I889" i="17" s="1"/>
  <c r="I412" i="17" a="1"/>
  <c r="I412" i="17" s="1"/>
  <c r="I149" i="17" a="1"/>
  <c r="I149" i="17" s="1"/>
  <c r="I555" i="17" a="1"/>
  <c r="I555" i="17" s="1"/>
  <c r="I905" i="17" a="1"/>
  <c r="I905" i="17" s="1"/>
  <c r="I125" i="17" a="1"/>
  <c r="I125" i="17" s="1"/>
  <c r="I846" i="17" a="1"/>
  <c r="I846" i="17" s="1"/>
  <c r="I138" i="17" a="1"/>
  <c r="I138" i="17" s="1"/>
  <c r="I522" i="17" a="1"/>
  <c r="I522" i="17" s="1"/>
  <c r="I408" i="17" a="1"/>
  <c r="I408" i="17" s="1"/>
  <c r="I823" i="17" a="1"/>
  <c r="I823" i="17" s="1"/>
  <c r="I47" i="17" a="1"/>
  <c r="I47" i="17" s="1"/>
  <c r="I512" i="17" a="1"/>
  <c r="I512" i="17" s="1"/>
  <c r="I885" i="17" a="1"/>
  <c r="I885" i="17" s="1"/>
  <c r="I374" i="17" a="1"/>
  <c r="I374" i="17" s="1"/>
  <c r="I872" i="17" a="1"/>
  <c r="I872" i="17" s="1"/>
  <c r="I362" i="17" a="1"/>
  <c r="I362" i="17" s="1"/>
  <c r="I635" i="17" a="1"/>
  <c r="I635" i="17" s="1"/>
  <c r="I66" i="17" a="1"/>
  <c r="I66" i="17" s="1"/>
  <c r="I457" i="17" a="1"/>
  <c r="I457" i="17" s="1"/>
  <c r="I41" i="17" a="1"/>
  <c r="I41" i="17" s="1"/>
  <c r="I346" i="17" a="1"/>
  <c r="I346" i="17" s="1"/>
  <c r="I625" i="17" a="1"/>
  <c r="I625" i="17" s="1"/>
  <c r="I198" i="17" a="1"/>
  <c r="I198" i="17" s="1"/>
  <c r="I630" i="17" a="1"/>
  <c r="I630" i="17" s="1"/>
  <c r="I210" i="17" a="1"/>
  <c r="I210" i="17" s="1"/>
  <c r="I542" i="17" a="1"/>
  <c r="I542" i="17" s="1"/>
  <c r="I23" i="17" a="1"/>
  <c r="I23" i="17" s="1"/>
  <c r="I279" i="17" a="1"/>
  <c r="I279" i="17" s="1"/>
  <c r="I808" i="17" a="1"/>
  <c r="I808" i="17" s="1"/>
  <c r="I30" i="17" a="1"/>
  <c r="I30" i="17" s="1"/>
  <c r="I582" i="17" a="1"/>
  <c r="I582" i="17" s="1"/>
  <c r="I331" i="17" a="1"/>
  <c r="I331" i="17" s="1"/>
  <c r="I615" i="17" a="1"/>
  <c r="I615" i="17" s="1"/>
  <c r="I229" i="17" a="1"/>
  <c r="I229" i="17" s="1"/>
  <c r="I372" i="17" a="1"/>
  <c r="I372" i="17" s="1"/>
  <c r="I911" i="17" a="1"/>
  <c r="I911" i="17" s="1"/>
  <c r="I418" i="17" a="1"/>
  <c r="I418" i="17" s="1"/>
  <c r="I178" i="17" a="1"/>
  <c r="I178" i="17" s="1"/>
  <c r="I578" i="17" a="1"/>
  <c r="I578" i="17" s="1"/>
  <c r="I75" i="17" a="1"/>
  <c r="I75" i="17" s="1"/>
  <c r="I201" i="17" a="1"/>
  <c r="I201" i="17" s="1"/>
  <c r="I877" i="17" a="1"/>
  <c r="I877" i="17" s="1"/>
  <c r="I156" i="17" a="1"/>
  <c r="I156" i="17" s="1"/>
  <c r="I617" i="17" a="1"/>
  <c r="I617" i="17" s="1"/>
  <c r="I419" i="17" a="1"/>
  <c r="I419" i="17" s="1"/>
  <c r="I840" i="17" a="1"/>
  <c r="I840" i="17" s="1"/>
  <c r="I396" i="17" a="1"/>
  <c r="I396" i="17" s="1"/>
  <c r="I879" i="17" a="1"/>
  <c r="I879" i="17" s="1"/>
  <c r="I386" i="17" a="1"/>
  <c r="I386" i="17" s="1"/>
  <c r="I646" i="17" a="1"/>
  <c r="I646" i="17" s="1"/>
  <c r="I73" i="17" a="1"/>
  <c r="I73" i="17" s="1"/>
  <c r="I489" i="17" a="1"/>
  <c r="I489" i="17" s="1"/>
  <c r="I104" i="17" a="1"/>
  <c r="I104" i="17" s="1"/>
  <c r="I352" i="17" a="1"/>
  <c r="I352" i="17" s="1"/>
  <c r="I647" i="17" a="1"/>
  <c r="I647" i="17" s="1"/>
  <c r="I222" i="17" a="1"/>
  <c r="I222" i="17" s="1"/>
  <c r="I653" i="17" a="1"/>
  <c r="I653" i="17" s="1"/>
  <c r="I216" i="17" a="1"/>
  <c r="I216" i="17" s="1"/>
  <c r="I559" i="17" a="1"/>
  <c r="I559" i="17" s="1"/>
  <c r="I92" i="17" a="1"/>
  <c r="I92" i="17" s="1"/>
  <c r="I286" i="17" a="1"/>
  <c r="I286" i="17" s="1"/>
  <c r="I814" i="17" a="1"/>
  <c r="I814" i="17" s="1"/>
  <c r="I50" i="17" a="1"/>
  <c r="I50" i="17" s="1"/>
  <c r="I637" i="17" a="1"/>
  <c r="I637" i="17" s="1"/>
  <c r="I337" i="17" a="1"/>
  <c r="I337" i="17" s="1"/>
  <c r="I632" i="17" a="1"/>
  <c r="I632" i="17" s="1"/>
  <c r="I12" i="17" a="1"/>
  <c r="I12" i="17" s="1"/>
  <c r="I383" i="17" a="1"/>
  <c r="I383" i="17" s="1"/>
  <c r="I38" i="17" a="1"/>
  <c r="I38" i="17" s="1"/>
  <c r="I430" i="17" a="1"/>
  <c r="I430" i="17" s="1"/>
  <c r="I206" i="17" a="1"/>
  <c r="I206" i="17" s="1"/>
  <c r="I596" i="17" a="1"/>
  <c r="I596" i="17" s="1"/>
  <c r="I82" i="17" a="1"/>
  <c r="I82" i="17" s="1"/>
  <c r="I299" i="17" a="1"/>
  <c r="I299" i="17" s="1"/>
  <c r="I890" i="17" a="1"/>
  <c r="I890" i="17" s="1"/>
  <c r="I167" i="17" a="1"/>
  <c r="I167" i="17" s="1"/>
  <c r="I623" i="17" a="1"/>
  <c r="I623" i="17" s="1"/>
  <c r="I440" i="17" a="1"/>
  <c r="I440" i="17" s="1"/>
  <c r="I858" i="17" a="1"/>
  <c r="I858" i="17" s="1"/>
  <c r="I84" i="17" a="1"/>
  <c r="I84" i="17" s="1"/>
  <c r="I414" i="17" a="1"/>
  <c r="I414" i="17" s="1"/>
  <c r="I892" i="17" a="1"/>
  <c r="I892" i="17" s="1"/>
  <c r="I409" i="17" a="1"/>
  <c r="I409" i="17" s="1"/>
  <c r="I790" i="17" a="1"/>
  <c r="I790" i="17" s="1"/>
  <c r="I85" i="17" a="1"/>
  <c r="I85" i="17" s="1"/>
  <c r="I513" i="17" a="1"/>
  <c r="I513" i="17" s="1"/>
  <c r="I162" i="17" a="1"/>
  <c r="I162" i="17" s="1"/>
  <c r="I357" i="17" a="1"/>
  <c r="I357" i="17" s="1"/>
  <c r="I819" i="17" a="1"/>
  <c r="I819" i="17" s="1"/>
  <c r="I266" i="17" a="1"/>
  <c r="I266" i="17" s="1"/>
  <c r="I802" i="17" a="1"/>
  <c r="I802" i="17" s="1"/>
  <c r="I233" i="17" a="1"/>
  <c r="I233" i="17" s="1"/>
  <c r="I576" i="17" a="1"/>
  <c r="I576" i="17" s="1"/>
  <c r="I17" i="17" a="1"/>
  <c r="I17" i="17" s="1"/>
  <c r="I292" i="17" a="1"/>
  <c r="I292" i="17" s="1"/>
  <c r="I862" i="17" a="1"/>
  <c r="I862" i="17" s="1"/>
  <c r="I113" i="17" a="1"/>
  <c r="I113" i="17" s="1"/>
  <c r="I792" i="17" a="1"/>
  <c r="I792" i="17" s="1"/>
  <c r="I348" i="17" a="1"/>
  <c r="I348" i="17" s="1"/>
  <c r="I649" i="17" a="1"/>
  <c r="I649" i="17" s="1"/>
  <c r="I18" i="17" a="1"/>
  <c r="I18" i="17" s="1"/>
  <c r="I405" i="17" a="1"/>
  <c r="I405" i="17" s="1"/>
  <c r="I137" i="17" a="1"/>
  <c r="I137" i="17" s="1"/>
  <c r="I460" i="17" a="1"/>
  <c r="I460" i="17" s="1"/>
  <c r="I235" i="17" a="1"/>
  <c r="I235" i="17" s="1"/>
  <c r="I622" i="17" a="1"/>
  <c r="I622" i="17" s="1"/>
  <c r="I45" i="17" a="1"/>
  <c r="I45" i="17" s="1"/>
  <c r="I326" i="17" a="1"/>
  <c r="I326" i="17" s="1"/>
  <c r="I912" i="17" a="1"/>
  <c r="I912" i="17" s="1"/>
  <c r="I173" i="17" a="1"/>
  <c r="I173" i="17" s="1"/>
  <c r="I783" i="17" a="1"/>
  <c r="I783" i="17" s="1"/>
  <c r="I456" i="17" a="1"/>
  <c r="I456" i="17" s="1"/>
  <c r="I865" i="17" a="1"/>
  <c r="I865" i="17" s="1"/>
  <c r="I110" i="17" a="1"/>
  <c r="I110" i="17" s="1"/>
  <c r="I640" i="17" a="1"/>
  <c r="I640" i="17" s="1"/>
  <c r="I501" i="17" a="1"/>
  <c r="I501" i="17" s="1"/>
  <c r="I919" i="17" a="1"/>
  <c r="I919" i="17" s="1"/>
  <c r="I420" i="17" a="1"/>
  <c r="I420" i="17" s="1"/>
  <c r="I830" i="17" a="1"/>
  <c r="I830" i="17" s="1"/>
  <c r="I175" i="17" a="1"/>
  <c r="I175" i="17" s="1"/>
  <c r="I535" i="17" a="1"/>
  <c r="I535" i="17" s="1"/>
  <c r="I16" i="17" a="1"/>
  <c r="I16" i="17" s="1"/>
  <c r="I363" i="17" a="1"/>
  <c r="I363" i="17" s="1"/>
  <c r="I854" i="17" a="1"/>
  <c r="I854" i="17" s="1"/>
  <c r="I272" i="17" a="1"/>
  <c r="I272" i="17" s="1"/>
  <c r="I813" i="17" a="1"/>
  <c r="I813" i="17" s="1"/>
  <c r="I297" i="17" a="1"/>
  <c r="I297" i="17" s="1"/>
  <c r="I587" i="17" a="1"/>
  <c r="I587" i="17" s="1"/>
  <c r="I43" i="17" a="1"/>
  <c r="I43" i="17" s="1"/>
  <c r="I330" i="17" a="1"/>
  <c r="I330" i="17" s="1"/>
  <c r="I874" i="17" a="1"/>
  <c r="I874" i="17" s="1"/>
  <c r="I141" i="17" a="1"/>
  <c r="I141" i="17" s="1"/>
  <c r="I797" i="17" a="1"/>
  <c r="I797" i="17" s="1"/>
  <c r="I359" i="17" a="1"/>
  <c r="I359" i="17" s="1"/>
  <c r="I787" i="17" a="1"/>
  <c r="I787" i="17" s="1"/>
  <c r="I44" i="17" a="1"/>
  <c r="I44" i="17" s="1"/>
  <c r="I435" i="17" a="1"/>
  <c r="I435" i="17" s="1"/>
  <c r="I155" i="17" a="1"/>
  <c r="I155" i="17" s="1"/>
  <c r="I492" i="17" a="1"/>
  <c r="I492" i="17" s="1"/>
  <c r="I258" i="17" a="1"/>
  <c r="I258" i="17" s="1"/>
  <c r="I633" i="17" a="1"/>
  <c r="I633" i="17" s="1"/>
  <c r="I88" i="17" a="1"/>
  <c r="I88" i="17" s="1"/>
  <c r="I400" i="17" a="1"/>
  <c r="I400" i="17" s="1"/>
  <c r="I136" i="17" a="1"/>
  <c r="I136" i="17" s="1"/>
  <c r="I179" i="17" a="1"/>
  <c r="I179" i="17" s="1"/>
  <c r="I794" i="17" a="1"/>
  <c r="I794" i="17" s="1"/>
  <c r="I472" i="17" a="1"/>
  <c r="I472" i="17" s="1"/>
  <c r="I878" i="17" a="1"/>
  <c r="I878" i="17" s="1"/>
  <c r="I119" i="17" a="1"/>
  <c r="I119" i="17" s="1"/>
  <c r="I645" i="17" a="1"/>
  <c r="I645" i="17" s="1"/>
  <c r="I202" i="17" a="1"/>
  <c r="I202" i="17" s="1"/>
  <c r="I289" i="7" a="1"/>
  <c r="I289" i="7" s="1"/>
  <c r="I290" i="7" a="1"/>
  <c r="I290" i="7" s="1"/>
  <c r="I35" i="7" a="1"/>
  <c r="I35" i="7" s="1"/>
  <c r="I1238" i="7" a="1"/>
  <c r="I1238" i="7" s="1"/>
  <c r="I52" i="7" a="1"/>
  <c r="I52" i="7" s="1"/>
  <c r="I53" i="7" a="1"/>
  <c r="I53" i="7" s="1"/>
  <c r="I299" i="16" a="1"/>
  <c r="I299" i="16" s="1"/>
  <c r="I582" i="7" a="1"/>
  <c r="I582" i="7" s="1"/>
  <c r="I584" i="7" a="1"/>
  <c r="I584" i="7" s="1"/>
  <c r="I583" i="7" a="1"/>
  <c r="I583" i="7" s="1"/>
  <c r="I97" i="7" a="1"/>
  <c r="I97" i="7" s="1"/>
  <c r="I42" i="16" a="1"/>
  <c r="I42" i="16" s="1"/>
  <c r="I116" i="16" a="1"/>
  <c r="I116" i="16" s="1"/>
  <c r="I609" i="16" a="1"/>
  <c r="I609" i="16" s="1"/>
  <c r="I217" i="16" a="1"/>
  <c r="I217" i="16" s="1"/>
  <c r="I756" i="16" a="1"/>
  <c r="I756" i="16" s="1"/>
  <c r="I466" i="16" a="1"/>
  <c r="I466" i="16" s="1"/>
  <c r="I22" i="16" a="1"/>
  <c r="I22" i="16" s="1"/>
  <c r="I530" i="16" a="1"/>
  <c r="I530" i="16" s="1"/>
  <c r="I232" i="16" a="1"/>
  <c r="I232" i="16" s="1"/>
  <c r="I806" i="16" a="1"/>
  <c r="I806" i="16" s="1"/>
  <c r="I580" i="16" a="1"/>
  <c r="I580" i="16" s="1"/>
  <c r="I70" i="16" a="1"/>
  <c r="I70" i="16" s="1"/>
  <c r="I529" i="16" a="1"/>
  <c r="I529" i="16" s="1"/>
  <c r="I285" i="16" a="1"/>
  <c r="I285" i="16" s="1"/>
  <c r="I799" i="16" a="1"/>
  <c r="I799" i="16" s="1"/>
  <c r="I507" i="16" a="1"/>
  <c r="I507" i="16" s="1"/>
  <c r="I126" i="16" a="1"/>
  <c r="I126" i="16" s="1"/>
  <c r="I596" i="16" a="1"/>
  <c r="I596" i="16" s="1"/>
  <c r="I248" i="16" a="1"/>
  <c r="I248" i="16" s="1"/>
  <c r="I760" i="16" a="1"/>
  <c r="I760" i="16" s="1"/>
  <c r="I501" i="16" a="1"/>
  <c r="I501" i="16" s="1"/>
  <c r="I225" i="16" a="1"/>
  <c r="I225" i="16" s="1"/>
  <c r="I441" i="16" a="1"/>
  <c r="I441" i="16" s="1"/>
  <c r="I125" i="16" a="1"/>
  <c r="I125" i="16" s="1"/>
  <c r="I791" i="16" a="1"/>
  <c r="I791" i="16" s="1"/>
  <c r="I473" i="16" a="1"/>
  <c r="I473" i="16" s="1"/>
  <c r="I88" i="16" a="1"/>
  <c r="I88" i="16" s="1"/>
  <c r="I601" i="16" a="1"/>
  <c r="I601" i="16" s="1"/>
  <c r="I30" i="7" a="1"/>
  <c r="I30" i="7" s="1"/>
  <c r="I752" i="16" a="1"/>
  <c r="I752" i="16" s="1"/>
  <c r="I703" i="16" a="1"/>
  <c r="I703" i="16" s="1"/>
  <c r="I687" i="16" a="1"/>
  <c r="I687" i="16" s="1"/>
  <c r="I583" i="16" a="1"/>
  <c r="I583" i="16" s="1"/>
  <c r="I561" i="16" a="1"/>
  <c r="I561" i="16" s="1"/>
  <c r="I556" i="16" a="1"/>
  <c r="I556" i="16" s="1"/>
  <c r="I504" i="16" a="1"/>
  <c r="I504" i="16" s="1"/>
  <c r="I472" i="16" a="1"/>
  <c r="I472" i="16" s="1"/>
  <c r="I456" i="16" a="1"/>
  <c r="I456" i="16" s="1"/>
  <c r="I401" i="16" a="1"/>
  <c r="I401" i="16" s="1"/>
  <c r="I368" i="16" a="1"/>
  <c r="I368" i="16" s="1"/>
  <c r="I189" i="16" a="1"/>
  <c r="I189" i="16" s="1"/>
  <c r="I37" i="16" a="1"/>
  <c r="I37" i="16" s="1"/>
  <c r="I670" i="16" a="1"/>
  <c r="I670" i="16" s="1"/>
  <c r="I665" i="16" a="1"/>
  <c r="I665" i="16" s="1"/>
  <c r="I649" i="16" a="1"/>
  <c r="I649" i="16" s="1"/>
  <c r="I570" i="16" a="1"/>
  <c r="I570" i="16" s="1"/>
  <c r="I520" i="16" a="1"/>
  <c r="I520" i="16" s="1"/>
  <c r="I332" i="16" a="1"/>
  <c r="I332" i="16" s="1"/>
  <c r="I218" i="16" a="1"/>
  <c r="I218" i="16" s="1"/>
  <c r="I182" i="16" a="1"/>
  <c r="I182" i="16" s="1"/>
  <c r="I165" i="16" a="1"/>
  <c r="I165" i="16" s="1"/>
  <c r="I834" i="16" a="1"/>
  <c r="I834" i="16" s="1"/>
  <c r="I782" i="16" a="1"/>
  <c r="I782" i="16" s="1"/>
  <c r="I735" i="16" a="1"/>
  <c r="I735" i="16" s="1"/>
  <c r="I654" i="16" a="1"/>
  <c r="I654" i="16" s="1"/>
  <c r="I638" i="16" a="1"/>
  <c r="I638" i="16" s="1"/>
  <c r="I536" i="16" a="1"/>
  <c r="I536" i="16" s="1"/>
  <c r="I487" i="16" a="1"/>
  <c r="I487" i="16" s="1"/>
  <c r="I320" i="16" a="1"/>
  <c r="I320" i="16" s="1"/>
  <c r="I281" i="16" a="1"/>
  <c r="I281" i="16" s="1"/>
  <c r="I276" i="16" a="1"/>
  <c r="I276" i="16" s="1"/>
  <c r="I718" i="16" a="1"/>
  <c r="I718" i="16" s="1"/>
  <c r="I713" i="16" a="1"/>
  <c r="I713" i="16" s="1"/>
  <c r="I697" i="16" a="1"/>
  <c r="I697" i="16" s="1"/>
  <c r="I593" i="16" a="1"/>
  <c r="I593" i="16" s="1"/>
  <c r="I555" i="16" a="1"/>
  <c r="I555" i="16" s="1"/>
  <c r="I439" i="16" a="1"/>
  <c r="I439" i="16" s="1"/>
  <c r="I360" i="16" a="1"/>
  <c r="I360" i="16" s="1"/>
  <c r="I325" i="16" a="1"/>
  <c r="I325" i="16" s="1"/>
  <c r="I292" i="16" a="1"/>
  <c r="I292" i="16" s="1"/>
  <c r="I129" i="16" a="1"/>
  <c r="I129" i="16" s="1"/>
  <c r="I41" i="16" a="1"/>
  <c r="I41" i="16" s="1"/>
  <c r="I263" i="16" a="1"/>
  <c r="I263" i="16" s="1"/>
  <c r="I194" i="16" a="1"/>
  <c r="I194" i="16" s="1"/>
  <c r="I751" i="16" a="1"/>
  <c r="I751" i="16" s="1"/>
  <c r="I702" i="16" a="1"/>
  <c r="I702" i="16" s="1"/>
  <c r="I686" i="16" a="1"/>
  <c r="I686" i="16" s="1"/>
  <c r="I503" i="16" a="1"/>
  <c r="I503" i="16" s="1"/>
  <c r="I471" i="16" a="1"/>
  <c r="I471" i="16" s="1"/>
  <c r="I455" i="16" a="1"/>
  <c r="I455" i="16" s="1"/>
  <c r="I400" i="16" a="1"/>
  <c r="I400" i="16" s="1"/>
  <c r="I313" i="16" a="1"/>
  <c r="I313" i="16" s="1"/>
  <c r="I308" i="16" a="1"/>
  <c r="I308" i="16" s="1"/>
  <c r="I170" i="16" a="1"/>
  <c r="I170" i="16" s="1"/>
  <c r="I134" i="16" a="1"/>
  <c r="I134" i="16" s="1"/>
  <c r="I569" i="16" a="1"/>
  <c r="I569" i="16" s="1"/>
  <c r="I519" i="16" a="1"/>
  <c r="I519" i="16" s="1"/>
  <c r="I422" i="16" a="1"/>
  <c r="I422" i="16" s="1"/>
  <c r="I405" i="16" a="1"/>
  <c r="I405" i="16" s="1"/>
  <c r="I384" i="16" a="1"/>
  <c r="I384" i="16" s="1"/>
  <c r="I286" i="16" a="1"/>
  <c r="I286" i="16" s="1"/>
  <c r="I222" i="16" a="1"/>
  <c r="I222" i="16" s="1"/>
  <c r="I146" i="16" a="1"/>
  <c r="I146" i="16" s="1"/>
  <c r="I833" i="16" a="1"/>
  <c r="I833" i="16" s="1"/>
  <c r="I734" i="16" a="1"/>
  <c r="I734" i="16" s="1"/>
  <c r="I592" i="16" a="1"/>
  <c r="I592" i="16" s="1"/>
  <c r="I554" i="16" a="1"/>
  <c r="I554" i="16" s="1"/>
  <c r="I535" i="16" a="1"/>
  <c r="I535" i="16" s="1"/>
  <c r="I486" i="16" a="1"/>
  <c r="I486" i="16" s="1"/>
  <c r="I393" i="16" a="1"/>
  <c r="I393" i="16" s="1"/>
  <c r="I336" i="16" a="1"/>
  <c r="I336" i="16" s="1"/>
  <c r="I280" i="16" a="1"/>
  <c r="I280" i="16" s="1"/>
  <c r="I211" i="16" a="1"/>
  <c r="I211" i="16" s="1"/>
  <c r="I199" i="16" a="1"/>
  <c r="I199" i="16" s="1"/>
  <c r="I181" i="16" a="1"/>
  <c r="I181" i="16" s="1"/>
  <c r="I157" i="16" a="1"/>
  <c r="I157" i="16" s="1"/>
  <c r="I77" i="16" a="1"/>
  <c r="I77" i="16" s="1"/>
  <c r="I745" i="16" a="1"/>
  <c r="I745" i="16" s="1"/>
  <c r="I624" i="16" a="1"/>
  <c r="I624" i="16" s="1"/>
  <c r="I608" i="16" a="1"/>
  <c r="I608" i="16" s="1"/>
  <c r="I438" i="16" a="1"/>
  <c r="I438" i="16" s="1"/>
  <c r="I377" i="16" a="1"/>
  <c r="I377" i="16" s="1"/>
  <c r="I364" i="16" a="1"/>
  <c r="I364" i="16" s="1"/>
  <c r="I324" i="16" a="1"/>
  <c r="I324" i="16" s="1"/>
  <c r="I268" i="16" a="1"/>
  <c r="I268" i="16" s="1"/>
  <c r="I755" i="16" a="1"/>
  <c r="I755" i="16" s="1"/>
  <c r="I750" i="16" a="1"/>
  <c r="I750" i="16" s="1"/>
  <c r="I585" i="16" a="1"/>
  <c r="I585" i="16" s="1"/>
  <c r="I563" i="16" a="1"/>
  <c r="I563" i="16" s="1"/>
  <c r="I502" i="16" a="1"/>
  <c r="I502" i="16" s="1"/>
  <c r="I481" i="16" a="1"/>
  <c r="I481" i="16" s="1"/>
  <c r="I470" i="16" a="1"/>
  <c r="I470" i="16" s="1"/>
  <c r="I465" i="16" a="1"/>
  <c r="I465" i="16" s="1"/>
  <c r="I454" i="16" a="1"/>
  <c r="I454" i="16" s="1"/>
  <c r="I353" i="16" a="1"/>
  <c r="I353" i="16" s="1"/>
  <c r="I301" i="16" a="1"/>
  <c r="I301" i="16" s="1"/>
  <c r="I243" i="16" a="1"/>
  <c r="I243" i="16" s="1"/>
  <c r="I169" i="16" a="1"/>
  <c r="I169" i="16" s="1"/>
  <c r="I34" i="16" a="1"/>
  <c r="I34" i="16" s="1"/>
  <c r="I672" i="16" a="1"/>
  <c r="I672" i="16" s="1"/>
  <c r="I568" i="16" a="1"/>
  <c r="I568" i="16" s="1"/>
  <c r="I518" i="16" a="1"/>
  <c r="I518" i="16" s="1"/>
  <c r="I432" i="16" a="1"/>
  <c r="I432" i="16" s="1"/>
  <c r="I409" i="16" a="1"/>
  <c r="I409" i="16" s="1"/>
  <c r="I145" i="16" a="1"/>
  <c r="I145" i="16" s="1"/>
  <c r="I114" i="16" a="1"/>
  <c r="I114" i="16" s="1"/>
  <c r="I766" i="16" a="1"/>
  <c r="I766" i="16" s="1"/>
  <c r="I656" i="16" a="1"/>
  <c r="I656" i="16" s="1"/>
  <c r="I640" i="16" a="1"/>
  <c r="I640" i="16" s="1"/>
  <c r="I539" i="16" a="1"/>
  <c r="I539" i="16" s="1"/>
  <c r="I534" i="16" a="1"/>
  <c r="I534" i="16" s="1"/>
  <c r="I448" i="16" a="1"/>
  <c r="I448" i="16" s="1"/>
  <c r="I426" i="16" a="1"/>
  <c r="I426" i="16" s="1"/>
  <c r="I392" i="16" a="1"/>
  <c r="I392" i="16" s="1"/>
  <c r="I231" i="16" a="1"/>
  <c r="I231" i="16" s="1"/>
  <c r="I215" i="16" a="1"/>
  <c r="I215" i="16" s="1"/>
  <c r="I198" i="16" a="1"/>
  <c r="I198" i="16" s="1"/>
  <c r="I102" i="16" a="1"/>
  <c r="I102" i="16" s="1"/>
  <c r="I720" i="16" a="1"/>
  <c r="I720" i="16" s="1"/>
  <c r="I623" i="16" a="1"/>
  <c r="I623" i="16" s="1"/>
  <c r="I607" i="16" a="1"/>
  <c r="I607" i="16" s="1"/>
  <c r="I512" i="16" a="1"/>
  <c r="I512" i="16" s="1"/>
  <c r="I495" i="16" a="1"/>
  <c r="I495" i="16" s="1"/>
  <c r="I346" i="16" a="1"/>
  <c r="I346" i="16" s="1"/>
  <c r="I340" i="16" a="1"/>
  <c r="I340" i="16" s="1"/>
  <c r="I704" i="16" a="1"/>
  <c r="I704" i="16" s="1"/>
  <c r="I688" i="16" a="1"/>
  <c r="I688" i="16" s="1"/>
  <c r="I584" i="16" a="1"/>
  <c r="I584" i="16" s="1"/>
  <c r="I562" i="16" a="1"/>
  <c r="I562" i="16" s="1"/>
  <c r="I376" i="16" a="1"/>
  <c r="I376" i="16" s="1"/>
  <c r="I300" i="16" a="1"/>
  <c r="I300" i="16" s="1"/>
  <c r="I272" i="16" a="1"/>
  <c r="I272" i="16" s="1"/>
  <c r="I203" i="16" a="1"/>
  <c r="I203" i="16" s="1"/>
  <c r="I137" i="16" a="1"/>
  <c r="I137" i="16" s="1"/>
  <c r="I38" i="16" a="1"/>
  <c r="I38" i="16" s="1"/>
  <c r="I671" i="16" a="1"/>
  <c r="I671" i="16" s="1"/>
  <c r="I538" i="16" a="1"/>
  <c r="I538" i="16" s="1"/>
  <c r="I527" i="16" a="1"/>
  <c r="I527" i="16" s="1"/>
  <c r="I447" i="16" a="1"/>
  <c r="I447" i="16" s="1"/>
  <c r="I357" i="16" a="1"/>
  <c r="I357" i="16" s="1"/>
  <c r="I106" i="16" a="1"/>
  <c r="I106" i="16" s="1"/>
  <c r="I288" i="16" a="1"/>
  <c r="I288" i="16" s="1"/>
  <c r="I247" i="16" a="1"/>
  <c r="I247" i="16" s="1"/>
  <c r="I178" i="16" a="1"/>
  <c r="I178" i="16" s="1"/>
  <c r="I154" i="16" a="1"/>
  <c r="I154" i="16" s="1"/>
  <c r="I19" i="16" a="1"/>
  <c r="I19" i="16" s="1"/>
  <c r="I835" i="16" a="1"/>
  <c r="I835" i="16" s="1"/>
  <c r="I736" i="16" a="1"/>
  <c r="I736" i="16" s="1"/>
  <c r="I655" i="16" a="1"/>
  <c r="I655" i="16" s="1"/>
  <c r="I639" i="16" a="1"/>
  <c r="I639" i="16" s="1"/>
  <c r="I617" i="16" a="1"/>
  <c r="I617" i="16" s="1"/>
  <c r="I511" i="16" a="1"/>
  <c r="I511" i="16" s="1"/>
  <c r="I488" i="16" a="1"/>
  <c r="I488" i="16" s="1"/>
  <c r="I321" i="16" a="1"/>
  <c r="I321" i="16" s="1"/>
  <c r="I118" i="16" a="1"/>
  <c r="I118" i="16" s="1"/>
  <c r="I49" i="16" a="1"/>
  <c r="I49" i="16" s="1"/>
  <c r="I719" i="16" a="1"/>
  <c r="I719" i="16" s="1"/>
  <c r="I622" i="16" a="1"/>
  <c r="I622" i="16" s="1"/>
  <c r="I606" i="16" a="1"/>
  <c r="I606" i="16" s="1"/>
  <c r="I440" i="16" a="1"/>
  <c r="I440" i="16" s="1"/>
  <c r="I391" i="16" a="1"/>
  <c r="I391" i="16" s="1"/>
  <c r="I345" i="16" a="1"/>
  <c r="I345" i="16" s="1"/>
  <c r="I304" i="16" a="1"/>
  <c r="I304" i="16" s="1"/>
  <c r="I214" i="16" a="1"/>
  <c r="I214" i="16" s="1"/>
  <c r="I130" i="16" a="1"/>
  <c r="I130" i="16" s="1"/>
  <c r="I188" i="16" a="1"/>
  <c r="I188" i="16" s="1"/>
  <c r="I25" i="16" a="1"/>
  <c r="I25" i="16" s="1"/>
  <c r="I777" i="16" a="1"/>
  <c r="I777" i="16" s="1"/>
  <c r="I418" i="16" a="1"/>
  <c r="I418" i="16" s="1"/>
  <c r="I207" i="16" a="1"/>
  <c r="I207" i="16" s="1"/>
  <c r="I610" i="16" a="1"/>
  <c r="I610" i="16" s="1"/>
  <c r="I303" i="16" a="1"/>
  <c r="I303" i="16" s="1"/>
  <c r="I675" i="16" a="1"/>
  <c r="I675" i="16" s="1"/>
  <c r="I158" i="16" a="1"/>
  <c r="I158" i="16" s="1"/>
  <c r="I789" i="16" a="1"/>
  <c r="I789" i="16" s="1"/>
  <c r="I549" i="16" a="1"/>
  <c r="I549" i="16" s="1"/>
  <c r="I92" i="16" a="1"/>
  <c r="I92" i="16" s="1"/>
  <c r="I498" i="16" a="1"/>
  <c r="I498" i="16" s="1"/>
  <c r="I206" i="16" a="1"/>
  <c r="I206" i="16" s="1"/>
  <c r="I729" i="16" a="1"/>
  <c r="I729" i="16" s="1"/>
  <c r="I450" i="16" a="1"/>
  <c r="I450" i="16" s="1"/>
  <c r="I838" i="16" a="1"/>
  <c r="I838" i="16" s="1"/>
  <c r="I514" i="16" a="1"/>
  <c r="I514" i="16" s="1"/>
  <c r="I227" i="16" a="1"/>
  <c r="I227" i="16" s="1"/>
  <c r="I787" i="16" a="1"/>
  <c r="I787" i="16" s="1"/>
  <c r="I491" i="16" a="1"/>
  <c r="I491" i="16" s="1"/>
  <c r="I45" i="16" a="1"/>
  <c r="I45" i="16" s="1"/>
  <c r="I513" i="16" a="1"/>
  <c r="I513" i="16" s="1"/>
  <c r="I273" i="16" a="1"/>
  <c r="I273" i="16" s="1"/>
  <c r="I786" i="16" a="1"/>
  <c r="I786" i="16" s="1"/>
  <c r="I490" i="16" a="1"/>
  <c r="I490" i="16" s="1"/>
  <c r="I107" i="16" a="1"/>
  <c r="I107" i="16" s="1"/>
  <c r="I528" i="16" a="1"/>
  <c r="I528" i="16" s="1"/>
  <c r="I220" i="16" a="1"/>
  <c r="I220" i="16" s="1"/>
  <c r="I754" i="16" a="1"/>
  <c r="I754" i="16" s="1"/>
  <c r="I489" i="16" a="1"/>
  <c r="I489" i="16" s="1"/>
  <c r="I209" i="16" a="1"/>
  <c r="I209" i="16" s="1"/>
  <c r="I425" i="16" a="1"/>
  <c r="I425" i="16" s="1"/>
  <c r="I113" i="16" a="1"/>
  <c r="I113" i="16" s="1"/>
  <c r="I784" i="16" a="1"/>
  <c r="I784" i="16" s="1"/>
  <c r="I457" i="16" a="1"/>
  <c r="I457" i="16" s="1"/>
  <c r="I43" i="16" a="1"/>
  <c r="I43" i="16" s="1"/>
  <c r="I595" i="16" a="1"/>
  <c r="I595" i="16" s="1"/>
  <c r="I277" i="16" a="1"/>
  <c r="I277" i="16" s="1"/>
  <c r="I633" i="16" a="1"/>
  <c r="I633" i="16" s="1"/>
  <c r="I516" i="16" a="1"/>
  <c r="I516" i="16" s="1"/>
  <c r="I452" i="16" a="1"/>
  <c r="I452" i="16" s="1"/>
  <c r="I111" i="16" a="1"/>
  <c r="I111" i="16" s="1"/>
  <c r="I770" i="16" a="1"/>
  <c r="I770" i="16" s="1"/>
  <c r="I356" i="16" a="1"/>
  <c r="I356" i="16" s="1"/>
  <c r="I135" i="16" a="1"/>
  <c r="I135" i="16" s="1"/>
  <c r="I588" i="16" a="1"/>
  <c r="I588" i="16" s="1"/>
  <c r="I298" i="16" a="1"/>
  <c r="I298" i="16" s="1"/>
  <c r="I626" i="16" a="1"/>
  <c r="I626" i="16" s="1"/>
  <c r="I141" i="16" a="1"/>
  <c r="I141" i="16" s="1"/>
  <c r="I769" i="16" a="1"/>
  <c r="I769" i="16" s="1"/>
  <c r="I542" i="16" a="1"/>
  <c r="I542" i="16" s="1"/>
  <c r="I23" i="16" a="1"/>
  <c r="I23" i="16" s="1"/>
  <c r="I476" i="16" a="1"/>
  <c r="I476" i="16" s="1"/>
  <c r="I187" i="16" a="1"/>
  <c r="I187" i="16" s="1"/>
  <c r="I712" i="16" a="1"/>
  <c r="I712" i="16" s="1"/>
  <c r="I444" i="16" a="1"/>
  <c r="I444" i="16" s="1"/>
  <c r="I827" i="16" a="1"/>
  <c r="I827" i="16" s="1"/>
  <c r="I508" i="16" a="1"/>
  <c r="I508" i="16" s="1"/>
  <c r="I216" i="16" a="1"/>
  <c r="I216" i="16" s="1"/>
  <c r="I767" i="16" a="1"/>
  <c r="I767" i="16" s="1"/>
  <c r="I449" i="16" a="1"/>
  <c r="I449" i="16" s="1"/>
  <c r="I8" i="16" a="1"/>
  <c r="I8" i="16" s="1"/>
  <c r="I496" i="16" a="1"/>
  <c r="I496" i="16" s="1"/>
  <c r="I249" i="16" a="1"/>
  <c r="I249" i="16" s="1"/>
  <c r="I744" i="16" a="1"/>
  <c r="I744" i="16" s="1"/>
  <c r="I485" i="16" a="1"/>
  <c r="I485" i="16" s="1"/>
  <c r="I76" i="16" a="1"/>
  <c r="I76" i="16" s="1"/>
  <c r="I480" i="16" a="1"/>
  <c r="I480" i="16" s="1"/>
  <c r="I185" i="16" a="1"/>
  <c r="I185" i="16" s="1"/>
  <c r="I749" i="16" a="1"/>
  <c r="I749" i="16" s="1"/>
  <c r="I474" i="16" a="1"/>
  <c r="I474" i="16" s="1"/>
  <c r="I191" i="16" a="1"/>
  <c r="I191" i="16" s="1"/>
  <c r="I419" i="16" a="1"/>
  <c r="I419" i="16" s="1"/>
  <c r="I95" i="16" a="1"/>
  <c r="I95" i="16" s="1"/>
  <c r="I771" i="16" a="1"/>
  <c r="I771" i="16" s="1"/>
  <c r="I436" i="16" a="1"/>
  <c r="I436" i="16" s="1"/>
  <c r="I13" i="16" a="1"/>
  <c r="I13" i="16" s="1"/>
  <c r="I589" i="16" a="1"/>
  <c r="I589" i="16" s="1"/>
  <c r="I271" i="16" a="1"/>
  <c r="I271" i="16" s="1"/>
  <c r="I790" i="16" a="1"/>
  <c r="I790" i="16" s="1"/>
  <c r="I446" i="16" a="1"/>
  <c r="I446" i="16" s="1"/>
  <c r="I80" i="16" a="1"/>
  <c r="I80" i="16" s="1"/>
  <c r="I764" i="16" a="1"/>
  <c r="I764" i="16" s="1"/>
  <c r="I326" i="16" a="1"/>
  <c r="I326" i="16" s="1"/>
  <c r="I93" i="16" a="1"/>
  <c r="I93" i="16" s="1"/>
  <c r="I550" i="16" a="1"/>
  <c r="I550" i="16" s="1"/>
  <c r="I287" i="16" a="1"/>
  <c r="I287" i="16" s="1"/>
  <c r="I621" i="16" a="1"/>
  <c r="I621" i="16" s="1"/>
  <c r="I79" i="16" a="1"/>
  <c r="I79" i="16" s="1"/>
  <c r="I763" i="16" a="1"/>
  <c r="I763" i="16" s="1"/>
  <c r="I531" i="16" a="1"/>
  <c r="I531" i="16" s="1"/>
  <c r="I839" i="16" a="1"/>
  <c r="I839" i="16" s="1"/>
  <c r="I460" i="16" a="1"/>
  <c r="I460" i="16" s="1"/>
  <c r="I176" i="16" a="1"/>
  <c r="I176" i="16" s="1"/>
  <c r="I696" i="16" a="1"/>
  <c r="I696" i="16" s="1"/>
  <c r="I433" i="16" a="1"/>
  <c r="I433" i="16" s="1"/>
  <c r="I800" i="16" a="1"/>
  <c r="I800" i="16" s="1"/>
  <c r="I497" i="16" a="1"/>
  <c r="I497" i="16" s="1"/>
  <c r="I205" i="16" a="1"/>
  <c r="I205" i="16" s="1"/>
  <c r="I739" i="16" a="1"/>
  <c r="I739" i="16" s="1"/>
  <c r="I427" i="16" a="1"/>
  <c r="I427" i="16" s="1"/>
  <c r="I837" i="16" a="1"/>
  <c r="I837" i="16" s="1"/>
  <c r="I475" i="16" a="1"/>
  <c r="I475" i="16" s="1"/>
  <c r="I221" i="16" a="1"/>
  <c r="I221" i="16" s="1"/>
  <c r="I738" i="16" a="1"/>
  <c r="I738" i="16" s="1"/>
  <c r="I371" i="16" a="1"/>
  <c r="I371" i="16" s="1"/>
  <c r="I51" i="16" a="1"/>
  <c r="I51" i="16" s="1"/>
  <c r="I464" i="16" a="1"/>
  <c r="I464" i="16" s="1"/>
  <c r="I174" i="16" a="1"/>
  <c r="I174" i="16" s="1"/>
  <c r="I743" i="16" a="1"/>
  <c r="I743" i="16" s="1"/>
  <c r="I469" i="16" a="1"/>
  <c r="I469" i="16" s="1"/>
  <c r="I179" i="16" a="1"/>
  <c r="I179" i="16" s="1"/>
  <c r="I408" i="16" a="1"/>
  <c r="I408" i="16" s="1"/>
  <c r="I75" i="16" a="1"/>
  <c r="I75" i="16" s="1"/>
  <c r="I765" i="16" a="1"/>
  <c r="I765" i="16" s="1"/>
  <c r="I430" i="16" a="1"/>
  <c r="I430" i="16" s="1"/>
  <c r="I136" i="16" a="1"/>
  <c r="I136" i="16" s="1"/>
  <c r="I571" i="16" a="1"/>
  <c r="I571" i="16" s="1"/>
  <c r="I265" i="16" a="1"/>
  <c r="I265" i="16" s="1"/>
  <c r="I38" i="7" a="1"/>
  <c r="I38" i="7" s="1"/>
  <c r="I37" i="7" a="1"/>
  <c r="I37" i="7" s="1"/>
  <c r="I407" i="16" a="1"/>
  <c r="I407" i="16" s="1"/>
  <c r="I12" i="16" a="1"/>
  <c r="I12" i="16" s="1"/>
  <c r="I741" i="16" a="1"/>
  <c r="I741" i="16" s="1"/>
  <c r="I314" i="16" a="1"/>
  <c r="I314" i="16" s="1"/>
  <c r="I54" i="16" a="1"/>
  <c r="I54" i="16" s="1"/>
  <c r="I543" i="16" a="1"/>
  <c r="I543" i="16" s="1"/>
  <c r="I270" i="16" a="1"/>
  <c r="I270" i="16" s="1"/>
  <c r="I615" i="16" a="1"/>
  <c r="I615" i="16" s="1"/>
  <c r="I73" i="16" a="1"/>
  <c r="I73" i="16" s="1"/>
  <c r="I757" i="16" a="1"/>
  <c r="I757" i="16" s="1"/>
  <c r="I515" i="16" a="1"/>
  <c r="I515" i="16" s="1"/>
  <c r="I828" i="16" a="1"/>
  <c r="I828" i="16" s="1"/>
  <c r="I428" i="16" a="1"/>
  <c r="I428" i="16" s="1"/>
  <c r="I164" i="16" a="1"/>
  <c r="I164" i="16" s="1"/>
  <c r="I680" i="16" a="1"/>
  <c r="I680" i="16" s="1"/>
  <c r="I389" i="16" a="1"/>
  <c r="I389" i="16" s="1"/>
  <c r="I794" i="16" a="1"/>
  <c r="I794" i="16" s="1"/>
  <c r="I416" i="16" a="1"/>
  <c r="I416" i="16" s="1"/>
  <c r="I193" i="16" a="1"/>
  <c r="I193" i="16" s="1"/>
  <c r="I728" i="16" a="1"/>
  <c r="I728" i="16" s="1"/>
  <c r="I372" i="16" a="1"/>
  <c r="I372" i="16" s="1"/>
  <c r="I826" i="16" a="1"/>
  <c r="I826" i="16" s="1"/>
  <c r="I459" i="16" a="1"/>
  <c r="I459" i="16" s="1"/>
  <c r="I204" i="16" a="1"/>
  <c r="I204" i="16" s="1"/>
  <c r="I733" i="16" a="1"/>
  <c r="I733" i="16" s="1"/>
  <c r="I358" i="16" a="1"/>
  <c r="I358" i="16" s="1"/>
  <c r="I21" i="16" a="1"/>
  <c r="I21" i="16" s="1"/>
  <c r="I458" i="16" a="1"/>
  <c r="I458" i="16" s="1"/>
  <c r="I168" i="16" a="1"/>
  <c r="I168" i="16" s="1"/>
  <c r="I737" i="16" a="1"/>
  <c r="I737" i="16" s="1"/>
  <c r="I453" i="16" a="1"/>
  <c r="I453" i="16" s="1"/>
  <c r="I50" i="16" a="1"/>
  <c r="I50" i="16" s="1"/>
  <c r="I381" i="16" a="1"/>
  <c r="I381" i="16" s="1"/>
  <c r="I69" i="16" a="1"/>
  <c r="I69" i="16" s="1"/>
  <c r="I742" i="16" a="1"/>
  <c r="I742" i="16" s="1"/>
  <c r="I413" i="16" a="1"/>
  <c r="I413" i="16" s="1"/>
  <c r="I124" i="16" a="1"/>
  <c r="I124" i="16" s="1"/>
  <c r="I551" i="16" a="1"/>
  <c r="I551" i="16" s="1"/>
  <c r="I259" i="16" a="1"/>
  <c r="I259" i="16" s="1"/>
  <c r="I526" i="16" a="1"/>
  <c r="I526" i="16" s="1"/>
  <c r="I34" i="7" a="1"/>
  <c r="I34" i="7" s="1"/>
  <c r="I213" i="16" a="1"/>
  <c r="I213" i="16" s="1"/>
  <c r="I731" i="16" a="1"/>
  <c r="I731" i="16" s="1"/>
  <c r="I309" i="16" a="1"/>
  <c r="I309" i="16" s="1"/>
  <c r="I60" i="16" a="1"/>
  <c r="I60" i="16" s="1"/>
  <c r="I499" i="16" a="1"/>
  <c r="I499" i="16" s="1"/>
  <c r="I258" i="16" a="1"/>
  <c r="I258" i="16" s="1"/>
  <c r="I605" i="16" a="1"/>
  <c r="I605" i="16" s="1"/>
  <c r="I11" i="16" a="1"/>
  <c r="I11" i="16" s="1"/>
  <c r="I740" i="16" a="1"/>
  <c r="I740" i="16" s="1"/>
  <c r="I509" i="16" a="1"/>
  <c r="I509" i="16" s="1"/>
  <c r="I807" i="16" a="1"/>
  <c r="I807" i="16" s="1"/>
  <c r="I411" i="16" a="1"/>
  <c r="I411" i="16" s="1"/>
  <c r="I140" i="16" a="1"/>
  <c r="I140" i="16" s="1"/>
  <c r="I663" i="16" a="1"/>
  <c r="I663" i="16" s="1"/>
  <c r="I330" i="16" a="1"/>
  <c r="I330" i="16" s="1"/>
  <c r="I774" i="16" a="1"/>
  <c r="I774" i="16" s="1"/>
  <c r="I410" i="16" a="1"/>
  <c r="I410" i="16" s="1"/>
  <c r="I163" i="16" a="1"/>
  <c r="I163" i="16" s="1"/>
  <c r="I711" i="16" a="1"/>
  <c r="I711" i="16" s="1"/>
  <c r="I329" i="16" a="1"/>
  <c r="I329" i="16" s="1"/>
  <c r="I793" i="16" a="1"/>
  <c r="I793" i="16" s="1"/>
  <c r="I443" i="16" a="1"/>
  <c r="I443" i="16" s="1"/>
  <c r="I192" i="16" a="1"/>
  <c r="I192" i="16" s="1"/>
  <c r="I727" i="16" a="1"/>
  <c r="I727" i="16" s="1"/>
  <c r="I323" i="16" a="1"/>
  <c r="I323" i="16" s="1"/>
  <c r="I825" i="16" a="1"/>
  <c r="I825" i="16" s="1"/>
  <c r="I442" i="16" a="1"/>
  <c r="I442" i="16" s="1"/>
  <c r="I155" i="16" a="1"/>
  <c r="I155" i="16" s="1"/>
  <c r="I726" i="16" a="1"/>
  <c r="I726" i="16" s="1"/>
  <c r="I431" i="16" a="1"/>
  <c r="I431" i="16" s="1"/>
  <c r="I27" i="16" a="1"/>
  <c r="I27" i="16" s="1"/>
  <c r="I362" i="16" a="1"/>
  <c r="I362" i="16" s="1"/>
  <c r="I56" i="16" a="1"/>
  <c r="I56" i="16" s="1"/>
  <c r="I732" i="16" a="1"/>
  <c r="I732" i="16" s="1"/>
  <c r="I402" i="16" a="1"/>
  <c r="I402" i="16" s="1"/>
  <c r="I68" i="16" a="1"/>
  <c r="I68" i="16" s="1"/>
  <c r="I544" i="16" a="1"/>
  <c r="I544" i="16" s="1"/>
  <c r="I253" i="16" a="1"/>
  <c r="I253" i="16" s="1"/>
  <c r="I380" i="16" a="1"/>
  <c r="I380" i="16" s="1"/>
  <c r="I177" i="16" a="1"/>
  <c r="I177" i="16" s="1"/>
  <c r="I714" i="16" a="1"/>
  <c r="I714" i="16" s="1"/>
  <c r="I264" i="16" a="1"/>
  <c r="I264" i="16" s="1"/>
  <c r="I10" i="16" a="1"/>
  <c r="I10" i="16" s="1"/>
  <c r="I483" i="16" a="1"/>
  <c r="I483" i="16" s="1"/>
  <c r="I246" i="16" a="1"/>
  <c r="I246" i="16" s="1"/>
  <c r="I599" i="16" a="1"/>
  <c r="I599" i="16" s="1"/>
  <c r="I297" i="16" a="1"/>
  <c r="I297" i="16" s="1"/>
  <c r="I730" i="16" a="1"/>
  <c r="I730" i="16" s="1"/>
  <c r="I492" i="16" a="1"/>
  <c r="I492" i="16" s="1"/>
  <c r="I795" i="16" a="1"/>
  <c r="I795" i="16" s="1"/>
  <c r="I378" i="16" a="1"/>
  <c r="I378" i="16" s="1"/>
  <c r="I85" i="16" a="1"/>
  <c r="I85" i="16" s="1"/>
  <c r="I653" i="16" a="1"/>
  <c r="I653" i="16" s="1"/>
  <c r="I250" i="16" a="1"/>
  <c r="I250" i="16" s="1"/>
  <c r="I762" i="16" a="1"/>
  <c r="I762" i="16" s="1"/>
  <c r="I399" i="16" a="1"/>
  <c r="I399" i="16" s="1"/>
  <c r="I151" i="16" a="1"/>
  <c r="I151" i="16" s="1"/>
  <c r="I701" i="16" a="1"/>
  <c r="I701" i="16" s="1"/>
  <c r="I318" i="16" a="1"/>
  <c r="I318" i="16" s="1"/>
  <c r="I780" i="16" a="1"/>
  <c r="I780" i="16" s="1"/>
  <c r="I421" i="16" a="1"/>
  <c r="I421" i="16" s="1"/>
  <c r="I180" i="16" a="1"/>
  <c r="I180" i="16" s="1"/>
  <c r="I710" i="16" a="1"/>
  <c r="I710" i="16" s="1"/>
  <c r="I317" i="16" a="1"/>
  <c r="I317" i="16" s="1"/>
  <c r="I818" i="16" a="1"/>
  <c r="I818" i="16" s="1"/>
  <c r="I437" i="16" a="1"/>
  <c r="I437" i="16" s="1"/>
  <c r="I96" i="16" a="1"/>
  <c r="I96" i="16" s="1"/>
  <c r="I684" i="16" a="1"/>
  <c r="I684" i="16" s="1"/>
  <c r="I403" i="16" a="1"/>
  <c r="I403" i="16" s="1"/>
  <c r="I804" i="16" a="1"/>
  <c r="I804" i="16" s="1"/>
  <c r="I316" i="16" a="1"/>
  <c r="I316" i="16" s="1"/>
  <c r="I230" i="16" a="1"/>
  <c r="I230" i="16" s="1"/>
  <c r="I715" i="16" a="1"/>
  <c r="I715" i="16" s="1"/>
  <c r="I369" i="16" a="1"/>
  <c r="I369" i="16" s="1"/>
  <c r="I830" i="16" a="1"/>
  <c r="I830" i="16" s="1"/>
  <c r="I521" i="16" a="1"/>
  <c r="I521" i="16" s="1"/>
  <c r="I224" i="16" a="1"/>
  <c r="I224" i="16" s="1"/>
  <c r="I337" i="16" a="1"/>
  <c r="I337" i="16" s="1"/>
  <c r="I22" i="7" a="1"/>
  <c r="I22" i="7" s="1"/>
  <c r="I361" i="16" a="1"/>
  <c r="I361" i="16" s="1"/>
  <c r="I153" i="16" a="1"/>
  <c r="I153" i="16" s="1"/>
  <c r="I698" i="16" a="1"/>
  <c r="I698" i="16" s="1"/>
  <c r="I252" i="16" a="1"/>
  <c r="I252" i="16" s="1"/>
  <c r="I829" i="16" a="1"/>
  <c r="I829" i="16" s="1"/>
  <c r="I477" i="16" a="1"/>
  <c r="I477" i="16" s="1"/>
  <c r="I234" i="16" a="1"/>
  <c r="I234" i="16" s="1"/>
  <c r="I525" i="16" a="1"/>
  <c r="I525" i="16" s="1"/>
  <c r="I251" i="16" a="1"/>
  <c r="I251" i="16" s="1"/>
  <c r="I707" i="16" a="1"/>
  <c r="I707" i="16" s="1"/>
  <c r="I434" i="16" a="1"/>
  <c r="I434" i="16" s="1"/>
  <c r="I775" i="16" a="1"/>
  <c r="I775" i="16" s="1"/>
  <c r="I373" i="16" a="1"/>
  <c r="I373" i="16" s="1"/>
  <c r="I78" i="16" a="1"/>
  <c r="I78" i="16" s="1"/>
  <c r="I647" i="16" a="1"/>
  <c r="I647" i="16" s="1"/>
  <c r="I244" i="16" a="1"/>
  <c r="I244" i="16" s="1"/>
  <c r="I722" i="16" a="1"/>
  <c r="I722" i="16" s="1"/>
  <c r="I359" i="16" a="1"/>
  <c r="I359" i="16" s="1"/>
  <c r="I139" i="16" a="1"/>
  <c r="I139" i="16" s="1"/>
  <c r="I695" i="16" a="1"/>
  <c r="I695" i="16" s="1"/>
  <c r="I312" i="16" a="1"/>
  <c r="I312" i="16" s="1"/>
  <c r="I773" i="16" a="1"/>
  <c r="I773" i="16" s="1"/>
  <c r="I415" i="16" a="1"/>
  <c r="I415" i="16" s="1"/>
  <c r="I156" i="16" a="1"/>
  <c r="I156" i="16" s="1"/>
  <c r="I705" i="16" a="1"/>
  <c r="I705" i="16" s="1"/>
  <c r="I279" i="16" a="1"/>
  <c r="I279" i="16" s="1"/>
  <c r="I805" i="16" a="1"/>
  <c r="I805" i="16" s="1"/>
  <c r="I420" i="16" a="1"/>
  <c r="I420" i="16" s="1"/>
  <c r="I82" i="16" a="1"/>
  <c r="I82" i="16" s="1"/>
  <c r="I667" i="16" a="1"/>
  <c r="I667" i="16" s="1"/>
  <c r="I387" i="16" a="1"/>
  <c r="I387" i="16" s="1"/>
  <c r="I709" i="16" a="1"/>
  <c r="I709" i="16" s="1"/>
  <c r="I278" i="16" a="1"/>
  <c r="I278" i="16" s="1"/>
  <c r="I101" i="16" a="1"/>
  <c r="I101" i="16" s="1"/>
  <c r="I699" i="16" a="1"/>
  <c r="I699" i="16" s="1"/>
  <c r="I339" i="16" a="1"/>
  <c r="I339" i="16" s="1"/>
  <c r="I803" i="16" a="1"/>
  <c r="I803" i="16" s="1"/>
  <c r="I500" i="16" a="1"/>
  <c r="I500" i="16" s="1"/>
  <c r="I208" i="16" a="1"/>
  <c r="I208" i="16" s="1"/>
  <c r="I31" i="16" a="1"/>
  <c r="I31" i="16" s="1"/>
  <c r="I375" i="16" a="1"/>
  <c r="I375" i="16" s="1"/>
  <c r="I627" i="16" a="1"/>
  <c r="I627" i="16" s="1"/>
  <c r="I808" i="16" a="1"/>
  <c r="I808" i="16" s="1"/>
  <c r="I467" i="16" a="1"/>
  <c r="I467" i="16" s="1"/>
  <c r="I223" i="16" a="1"/>
  <c r="I223" i="16" s="1"/>
  <c r="I451" i="16" a="1"/>
  <c r="I451" i="16" s="1"/>
  <c r="I239" i="16" a="1"/>
  <c r="I239" i="16" s="1"/>
  <c r="I691" i="16" a="1"/>
  <c r="I691" i="16" s="1"/>
  <c r="I417" i="16" a="1"/>
  <c r="I417" i="16" s="1"/>
  <c r="I746" i="16" a="1"/>
  <c r="I746" i="16" s="1"/>
  <c r="I365" i="16" a="1"/>
  <c r="I365" i="16" s="1"/>
  <c r="I72" i="16" a="1"/>
  <c r="I72" i="16" s="1"/>
  <c r="I637" i="16" a="1"/>
  <c r="I637" i="16" s="1"/>
  <c r="I128" i="16" a="1"/>
  <c r="I128" i="16" s="1"/>
  <c r="I717" i="16" a="1"/>
  <c r="I717" i="16" s="1"/>
  <c r="I348" i="16" a="1"/>
  <c r="I348" i="16" s="1"/>
  <c r="I98" i="16" a="1"/>
  <c r="I98" i="16" s="1"/>
  <c r="I685" i="16" a="1"/>
  <c r="I685" i="16" s="1"/>
  <c r="I262" i="16" a="1"/>
  <c r="I262" i="16" s="1"/>
  <c r="I721" i="16" a="1"/>
  <c r="I721" i="16" s="1"/>
  <c r="I404" i="16" a="1"/>
  <c r="I404" i="16" s="1"/>
  <c r="I138" i="16" a="1"/>
  <c r="I138" i="16" s="1"/>
  <c r="I694" i="16" a="1"/>
  <c r="I694" i="16" s="1"/>
  <c r="I267" i="16" a="1"/>
  <c r="I267" i="16" s="1"/>
  <c r="I792" i="16" a="1"/>
  <c r="I792" i="16" s="1"/>
  <c r="I414" i="16" a="1"/>
  <c r="I414" i="16" s="1"/>
  <c r="I57" i="16" a="1"/>
  <c r="I57" i="16" s="1"/>
  <c r="I651" i="16" a="1"/>
  <c r="I651" i="16" s="1"/>
  <c r="I370" i="16" a="1"/>
  <c r="I370" i="16" s="1"/>
  <c r="I693" i="16" a="1"/>
  <c r="I693" i="16" s="1"/>
  <c r="I254" i="16" a="1"/>
  <c r="I254" i="16" s="1"/>
  <c r="I62" i="16" a="1"/>
  <c r="I62" i="16" s="1"/>
  <c r="I660" i="16" a="1"/>
  <c r="I660" i="16" s="1"/>
  <c r="I333" i="16" a="1"/>
  <c r="I333" i="16" s="1"/>
  <c r="I797" i="16" a="1"/>
  <c r="I797" i="16" s="1"/>
  <c r="I478" i="16" a="1"/>
  <c r="I478" i="16" s="1"/>
  <c r="I196" i="16" a="1"/>
  <c r="I196" i="16" s="1"/>
  <c r="I776" i="16" a="1"/>
  <c r="I776" i="16" s="1"/>
  <c r="I32" i="7" a="1"/>
  <c r="I32" i="7" s="1"/>
  <c r="I117" i="16" a="1"/>
  <c r="I117" i="16" s="1"/>
  <c r="I31" i="7" a="1"/>
  <c r="I31" i="7" s="1"/>
  <c r="I293" i="16" a="1"/>
  <c r="I293" i="16" s="1"/>
  <c r="I86" i="16" a="1"/>
  <c r="I86" i="16" s="1"/>
  <c r="I616" i="16" a="1"/>
  <c r="I616" i="16" s="1"/>
  <c r="I229" i="16" a="1"/>
  <c r="I229" i="16" s="1"/>
  <c r="I796" i="16" a="1"/>
  <c r="I796" i="16" s="1"/>
  <c r="I461" i="16" a="1"/>
  <c r="I461" i="16" s="1"/>
  <c r="I201" i="16" a="1"/>
  <c r="I201" i="16" s="1"/>
  <c r="I445" i="16" a="1"/>
  <c r="I445" i="16" s="1"/>
  <c r="I212" i="16" a="1"/>
  <c r="I212" i="16" s="1"/>
  <c r="I681" i="16" a="1"/>
  <c r="I681" i="16" s="1"/>
  <c r="I394" i="16" a="1"/>
  <c r="I394" i="16" s="1"/>
  <c r="I723" i="16" a="1"/>
  <c r="I723" i="16" s="1"/>
  <c r="I354" i="16" a="1"/>
  <c r="I354" i="16" s="1"/>
  <c r="I53" i="16" a="1"/>
  <c r="I53" i="16" s="1"/>
  <c r="I631" i="16" a="1"/>
  <c r="I631" i="16" s="1"/>
  <c r="I115" i="16" a="1"/>
  <c r="I115" i="16" s="1"/>
  <c r="I706" i="16" a="1"/>
  <c r="I706" i="16" s="1"/>
  <c r="I341" i="16" a="1"/>
  <c r="I341" i="16" s="1"/>
  <c r="I84" i="16" a="1"/>
  <c r="I84" i="16" s="1"/>
  <c r="I679" i="16" a="1"/>
  <c r="I679" i="16" s="1"/>
  <c r="I186" i="16" a="1"/>
  <c r="I186" i="16" s="1"/>
  <c r="I668" i="16" a="1"/>
  <c r="I668" i="16" s="1"/>
  <c r="I398" i="16" a="1"/>
  <c r="I398" i="16" s="1"/>
  <c r="I120" i="16" a="1"/>
  <c r="I120" i="16" s="1"/>
  <c r="I689" i="16" a="1"/>
  <c r="I689" i="16" s="1"/>
  <c r="I261" i="16" a="1"/>
  <c r="I261" i="16" s="1"/>
  <c r="I772" i="16" a="1"/>
  <c r="I772" i="16" s="1"/>
  <c r="I397" i="16" a="1"/>
  <c r="I397" i="16" s="1"/>
  <c r="I144" i="16" a="1"/>
  <c r="I144" i="16" s="1"/>
  <c r="I618" i="16" a="1"/>
  <c r="I618" i="16" s="1"/>
  <c r="I352" i="16" a="1"/>
  <c r="I352" i="16" s="1"/>
  <c r="I677" i="16" a="1"/>
  <c r="I677" i="16" s="1"/>
  <c r="I236" i="16" a="1"/>
  <c r="I236" i="16" s="1"/>
  <c r="I32" i="16" a="1"/>
  <c r="I32" i="16" s="1"/>
  <c r="I644" i="16" a="1"/>
  <c r="I644" i="16" s="1"/>
  <c r="I327" i="16" a="1"/>
  <c r="I327" i="16" s="1"/>
  <c r="I778" i="16" a="1"/>
  <c r="I778" i="16" s="1"/>
  <c r="I468" i="16" a="1"/>
  <c r="I468" i="16" s="1"/>
  <c r="I190" i="16" a="1"/>
  <c r="I190" i="16" s="1"/>
  <c r="I801" i="16" a="1"/>
  <c r="I801" i="16" s="1"/>
  <c r="I338" i="16" a="1"/>
  <c r="I338" i="16" s="1"/>
  <c r="I240" i="16" a="1"/>
  <c r="I240" i="16" s="1"/>
  <c r="I809" i="16" a="1"/>
  <c r="I809" i="16" s="1"/>
  <c r="I282" i="16" a="1"/>
  <c r="I282" i="16" s="1"/>
  <c r="I48" i="16" a="1"/>
  <c r="I48" i="16" s="1"/>
  <c r="I600" i="16" a="1"/>
  <c r="I600" i="16" s="1"/>
  <c r="I195" i="16" a="1"/>
  <c r="I195" i="16" s="1"/>
  <c r="I758" i="16" a="1"/>
  <c r="I758" i="16" s="1"/>
  <c r="I429" i="16" a="1"/>
  <c r="I429" i="16" s="1"/>
  <c r="I171" i="16" a="1"/>
  <c r="I171" i="16" s="1"/>
  <c r="I406" i="16" a="1"/>
  <c r="I406" i="16" s="1"/>
  <c r="I152" i="16" a="1"/>
  <c r="I152" i="16" s="1"/>
  <c r="I664" i="16" a="1"/>
  <c r="I664" i="16" s="1"/>
  <c r="I331" i="16" a="1"/>
  <c r="I331" i="16" s="1"/>
  <c r="I674" i="16" a="1"/>
  <c r="I674" i="16" s="1"/>
  <c r="I349" i="16" a="1"/>
  <c r="I349" i="16" s="1"/>
  <c r="I47" i="16" a="1"/>
  <c r="I47" i="16" s="1"/>
  <c r="I620" i="16" a="1"/>
  <c r="I620" i="16" s="1"/>
  <c r="I40" i="16" a="1"/>
  <c r="I40" i="16" s="1"/>
  <c r="I690" i="16" a="1"/>
  <c r="I690" i="16" s="1"/>
  <c r="I307" i="16" a="1"/>
  <c r="I307" i="16" s="1"/>
  <c r="I71" i="16" a="1"/>
  <c r="I71" i="16" s="1"/>
  <c r="I662" i="16" a="1"/>
  <c r="I662" i="16" s="1"/>
  <c r="I175" i="16" a="1"/>
  <c r="I175" i="16" s="1"/>
  <c r="I652" i="16" a="1"/>
  <c r="I652" i="16" s="1"/>
  <c r="I388" i="16" a="1"/>
  <c r="I388" i="16" s="1"/>
  <c r="I97" i="16" a="1"/>
  <c r="I97" i="16" s="1"/>
  <c r="I678" i="16" a="1"/>
  <c r="I678" i="16" s="1"/>
  <c r="I255" i="16" a="1"/>
  <c r="I255" i="16" s="1"/>
  <c r="I716" i="16" a="1"/>
  <c r="I716" i="16" s="1"/>
  <c r="I382" i="16" a="1"/>
  <c r="I382" i="16" s="1"/>
  <c r="I119" i="16" a="1"/>
  <c r="I119" i="16" s="1"/>
  <c r="I590" i="16" a="1"/>
  <c r="I590" i="16" s="1"/>
  <c r="I334" i="16" a="1"/>
  <c r="I334" i="16" s="1"/>
  <c r="I635" i="16" a="1"/>
  <c r="I635" i="16" s="1"/>
  <c r="I197" i="16" a="1"/>
  <c r="I197" i="16" s="1"/>
  <c r="I143" i="16" a="1"/>
  <c r="I143" i="16" s="1"/>
  <c r="I628" i="16" a="1"/>
  <c r="I628" i="16" s="1"/>
  <c r="I310" i="16" a="1"/>
  <c r="I310" i="16" s="1"/>
  <c r="I748" i="16" a="1"/>
  <c r="I748" i="16" s="1"/>
  <c r="I462" i="16" a="1"/>
  <c r="I462" i="16" s="1"/>
  <c r="I183" i="16" a="1"/>
  <c r="I183" i="16" s="1"/>
  <c r="I435" i="16" a="1"/>
  <c r="I435" i="16" s="1"/>
  <c r="I23" i="7" a="1"/>
  <c r="I23" i="7" s="1"/>
  <c r="I783" i="16" a="1"/>
  <c r="I783" i="16" s="1"/>
  <c r="I235" i="16" a="1"/>
  <c r="I235" i="16" s="1"/>
  <c r="I36" i="16" a="1"/>
  <c r="I36" i="16" s="1"/>
  <c r="I594" i="16" a="1"/>
  <c r="I594" i="16" s="1"/>
  <c r="I159" i="16" a="1"/>
  <c r="I159" i="16" s="1"/>
  <c r="I747" i="16" a="1"/>
  <c r="I747" i="16" s="1"/>
  <c r="I423" i="16" a="1"/>
  <c r="I423" i="16" s="1"/>
  <c r="I147" i="16" a="1"/>
  <c r="I147" i="16" s="1"/>
  <c r="I390" i="16" a="1"/>
  <c r="I390" i="16" s="1"/>
  <c r="I122" i="16" a="1"/>
  <c r="I122" i="16" s="1"/>
  <c r="I648" i="16" a="1"/>
  <c r="I648" i="16" s="1"/>
  <c r="I269" i="16" a="1"/>
  <c r="I269" i="16" s="1"/>
  <c r="I669" i="16" a="1"/>
  <c r="I669" i="16" s="1"/>
  <c r="I342" i="16" a="1"/>
  <c r="I342" i="16" s="1"/>
  <c r="I821" i="16" a="1"/>
  <c r="I821" i="16" s="1"/>
  <c r="I586" i="16" a="1"/>
  <c r="I586" i="16" s="1"/>
  <c r="I35" i="16" a="1"/>
  <c r="I35" i="16" s="1"/>
  <c r="I673" i="16" a="1"/>
  <c r="I673" i="16" s="1"/>
  <c r="I296" i="16" a="1"/>
  <c r="I296" i="16" s="1"/>
  <c r="I52" i="16" a="1"/>
  <c r="I52" i="16" s="1"/>
  <c r="I657" i="16" a="1"/>
  <c r="I657" i="16" s="1"/>
  <c r="I127" i="16" a="1"/>
  <c r="I127" i="16" s="1"/>
  <c r="I619" i="16" a="1"/>
  <c r="I619" i="16" s="1"/>
  <c r="I383" i="16" a="1"/>
  <c r="I383" i="16" s="1"/>
  <c r="I58" i="16" a="1"/>
  <c r="I58" i="16" s="1"/>
  <c r="I636" i="16" a="1"/>
  <c r="I636" i="16" s="1"/>
  <c r="I237" i="16" a="1"/>
  <c r="I237" i="16" s="1"/>
  <c r="I700" i="16" a="1"/>
  <c r="I700" i="16" s="1"/>
  <c r="I363" i="16" a="1"/>
  <c r="I363" i="16" s="1"/>
  <c r="I44" i="16" a="1"/>
  <c r="I44" i="16" s="1"/>
  <c r="I572" i="16" a="1"/>
  <c r="I572" i="16" s="1"/>
  <c r="I322" i="16" a="1"/>
  <c r="I322" i="16" s="1"/>
  <c r="I602" i="16" a="1"/>
  <c r="I602" i="16" s="1"/>
  <c r="I184" i="16" a="1"/>
  <c r="I184" i="16" s="1"/>
  <c r="I112" i="16" a="1"/>
  <c r="I112" i="16" s="1"/>
  <c r="I557" i="16" a="1"/>
  <c r="I557" i="16" s="1"/>
  <c r="I294" i="16" a="1"/>
  <c r="I294" i="16" s="1"/>
  <c r="I725" i="16" a="1"/>
  <c r="I725" i="16" s="1"/>
  <c r="I424" i="16" a="1"/>
  <c r="I424" i="16" s="1"/>
  <c r="I166" i="16" a="1"/>
  <c r="I166" i="16" s="1"/>
  <c r="I560" i="16" a="1"/>
  <c r="I560" i="16" s="1"/>
  <c r="I708" i="16" a="1"/>
  <c r="I708" i="16" s="1"/>
  <c r="I202" i="16" a="1"/>
  <c r="I202" i="16" s="1"/>
  <c r="I9" i="16" a="1"/>
  <c r="I9" i="16" s="1"/>
  <c r="I566" i="16" a="1"/>
  <c r="I566" i="16" s="1"/>
  <c r="I142" i="16" a="1"/>
  <c r="I142" i="16" s="1"/>
  <c r="I724" i="16" a="1"/>
  <c r="I724" i="16" s="1"/>
  <c r="I412" i="16" a="1"/>
  <c r="I412" i="16" s="1"/>
  <c r="I100" i="16" a="1"/>
  <c r="I100" i="16" s="1"/>
  <c r="I379" i="16" a="1"/>
  <c r="I379" i="16" s="1"/>
  <c r="I99" i="16" a="1"/>
  <c r="I99" i="16" s="1"/>
  <c r="I632" i="16" a="1"/>
  <c r="I632" i="16" s="1"/>
  <c r="I257" i="16" a="1"/>
  <c r="I257" i="16" s="1"/>
  <c r="I658" i="16" a="1"/>
  <c r="I658" i="16" s="1"/>
  <c r="I319" i="16" a="1"/>
  <c r="I319" i="16" s="1"/>
  <c r="I814" i="16" a="1"/>
  <c r="I814" i="16" s="1"/>
  <c r="I574" i="16" a="1"/>
  <c r="I574" i="16" s="1"/>
  <c r="I121" i="16" a="1"/>
  <c r="I121" i="16" s="1"/>
  <c r="I604" i="16" a="1"/>
  <c r="I604" i="16" s="1"/>
  <c r="I291" i="16" a="1"/>
  <c r="I291" i="16" s="1"/>
  <c r="I29" i="16" a="1"/>
  <c r="I29" i="16" s="1"/>
  <c r="I646" i="16" a="1"/>
  <c r="I646" i="16" s="1"/>
  <c r="I108" i="16" a="1"/>
  <c r="I108" i="16" s="1"/>
  <c r="I591" i="16" a="1"/>
  <c r="I591" i="16" s="1"/>
  <c r="I347" i="16" a="1"/>
  <c r="I347" i="16" s="1"/>
  <c r="I63" i="16" a="1"/>
  <c r="I63" i="16" s="1"/>
  <c r="I603" i="16" a="1"/>
  <c r="I603" i="16" s="1"/>
  <c r="I226" i="16" a="1"/>
  <c r="I226" i="16" s="1"/>
  <c r="I661" i="16" a="1"/>
  <c r="I661" i="16" s="1"/>
  <c r="I328" i="16" a="1"/>
  <c r="I328" i="16" s="1"/>
  <c r="I33" i="16" a="1"/>
  <c r="I33" i="16" s="1"/>
  <c r="I552" i="16" a="1"/>
  <c r="I552" i="16" s="1"/>
  <c r="I305" i="16" a="1"/>
  <c r="I305" i="16" s="1"/>
  <c r="I567" i="16" a="1"/>
  <c r="I567" i="16" s="1"/>
  <c r="I167" i="16" a="1"/>
  <c r="I167" i="16" s="1"/>
  <c r="I81" i="16" a="1"/>
  <c r="I81" i="16" s="1"/>
  <c r="I533" i="16" a="1"/>
  <c r="I533" i="16" s="1"/>
  <c r="I283" i="16" a="1"/>
  <c r="I283" i="16" s="1"/>
  <c r="I683" i="16" a="1"/>
  <c r="I683" i="16" s="1"/>
  <c r="I396" i="16" a="1"/>
  <c r="I396" i="16" s="1"/>
  <c r="I160" i="16" a="1"/>
  <c r="I160" i="16" s="1"/>
  <c r="I532" i="16" a="1"/>
  <c r="I532" i="16" s="1"/>
  <c r="I395" i="16" a="1"/>
  <c r="I395" i="16" s="1"/>
  <c r="I374" i="16" a="1"/>
  <c r="I374" i="16" s="1"/>
  <c r="I587" i="16" a="1"/>
  <c r="I587" i="16" s="1"/>
  <c r="I642" i="16" a="1"/>
  <c r="I642" i="16" s="1"/>
  <c r="I302" i="16" a="1"/>
  <c r="I302" i="16" s="1"/>
  <c r="I788" i="16" a="1"/>
  <c r="I788" i="16" s="1"/>
  <c r="I541" i="16" a="1"/>
  <c r="I541" i="16" s="1"/>
  <c r="I91" i="16" a="1"/>
  <c r="I91" i="16" s="1"/>
  <c r="I597" i="16" a="1"/>
  <c r="I597" i="16" s="1"/>
  <c r="I274" i="16" a="1"/>
  <c r="I274" i="16" s="1"/>
  <c r="I16" i="16" a="1"/>
  <c r="I16" i="16" s="1"/>
  <c r="I641" i="16" a="1"/>
  <c r="I641" i="16" s="1"/>
  <c r="I64" i="16" a="1"/>
  <c r="I64" i="16" s="1"/>
  <c r="I573" i="16" a="1"/>
  <c r="I573" i="16" s="1"/>
  <c r="I335" i="16" a="1"/>
  <c r="I335" i="16" s="1"/>
  <c r="I28" i="16" a="1"/>
  <c r="I28" i="16" s="1"/>
  <c r="I579" i="16" a="1"/>
  <c r="I579" i="16" s="1"/>
  <c r="I210" i="16" a="1"/>
  <c r="I210" i="16" s="1"/>
  <c r="I645" i="16" a="1"/>
  <c r="I645" i="16" s="1"/>
  <c r="I311" i="16" a="1"/>
  <c r="I311" i="16" s="1"/>
  <c r="I20" i="16" a="1"/>
  <c r="I20" i="16" s="1"/>
  <c r="I545" i="16" a="1"/>
  <c r="I545" i="16" s="1"/>
  <c r="I284" i="16" a="1"/>
  <c r="I284" i="16" s="1"/>
  <c r="I517" i="16" a="1"/>
  <c r="I517" i="16" s="1"/>
  <c r="I161" i="16" a="1"/>
  <c r="I161" i="16" s="1"/>
  <c r="I824" i="16" a="1"/>
  <c r="I824" i="16" s="1"/>
  <c r="I505" i="16" a="1"/>
  <c r="I505" i="16" s="1"/>
  <c r="I241" i="16" a="1"/>
  <c r="I241" i="16" s="1"/>
  <c r="I666" i="16" a="1"/>
  <c r="I666" i="16" s="1"/>
  <c r="I386" i="16" a="1"/>
  <c r="I386" i="16" s="1"/>
  <c r="I148" i="16" a="1"/>
  <c r="I148" i="16" s="1"/>
  <c r="I123" i="16" a="1"/>
  <c r="I123" i="16" s="1"/>
  <c r="I682" i="16" a="1"/>
  <c r="I682" i="16" s="1"/>
  <c r="I67" i="16" a="1"/>
  <c r="I67" i="16" s="1"/>
  <c r="I30" i="16" a="1"/>
  <c r="I30" i="16" s="1"/>
  <c r="I245" i="16" a="1"/>
  <c r="I245" i="16" s="1"/>
  <c r="I676" i="16" a="1"/>
  <c r="I676" i="16" s="1"/>
  <c r="I87" i="16" a="1"/>
  <c r="I87" i="16" s="1"/>
  <c r="I816" i="16" a="1"/>
  <c r="I816" i="16" s="1"/>
  <c r="I510" i="16" a="1"/>
  <c r="I510" i="16" s="1"/>
  <c r="I105" i="16" a="1"/>
  <c r="I105" i="16" s="1"/>
  <c r="I659" i="16" a="1"/>
  <c r="I659" i="16" s="1"/>
  <c r="I385" i="16" a="1"/>
  <c r="I385" i="16" s="1"/>
  <c r="I18" i="16" a="1"/>
  <c r="I18" i="16" s="1"/>
  <c r="I355" i="16" a="1"/>
  <c r="I355" i="16" s="1"/>
  <c r="I822" i="16" a="1"/>
  <c r="I822" i="16" s="1"/>
  <c r="I582" i="16" a="1"/>
  <c r="I582" i="16" s="1"/>
  <c r="I228" i="16" a="1"/>
  <c r="I228" i="16" s="1"/>
  <c r="I625" i="16" a="1"/>
  <c r="I625" i="16" s="1"/>
  <c r="I275" i="16" a="1"/>
  <c r="I275" i="16" s="1"/>
  <c r="I781" i="16" a="1"/>
  <c r="I781" i="16" s="1"/>
  <c r="I524" i="16" a="1"/>
  <c r="I524" i="16" s="1"/>
  <c r="I59" i="16" a="1"/>
  <c r="I59" i="16" s="1"/>
  <c r="I559" i="16" a="1"/>
  <c r="I559" i="16" s="1"/>
  <c r="I256" i="16" a="1"/>
  <c r="I256" i="16" s="1"/>
  <c r="I820" i="16" a="1"/>
  <c r="I820" i="16" s="1"/>
  <c r="I630" i="16" a="1"/>
  <c r="I630" i="16" s="1"/>
  <c r="I83" i="16" a="1"/>
  <c r="I83" i="16" s="1"/>
  <c r="I553" i="16" a="1"/>
  <c r="I553" i="16" s="1"/>
  <c r="I306" i="16" a="1"/>
  <c r="I306" i="16" s="1"/>
  <c r="I15" i="16" a="1"/>
  <c r="I15" i="16" s="1"/>
  <c r="I558" i="16" a="1"/>
  <c r="I558" i="16" s="1"/>
  <c r="I162" i="16" a="1"/>
  <c r="I162" i="16" s="1"/>
  <c r="I629" i="16" a="1"/>
  <c r="I629" i="16" s="1"/>
  <c r="I295" i="16" a="1"/>
  <c r="I295" i="16" s="1"/>
  <c r="I811" i="16" a="1"/>
  <c r="I811" i="16" s="1"/>
  <c r="I522" i="16" a="1"/>
  <c r="I522" i="16" s="1"/>
  <c r="I260" i="16" a="1"/>
  <c r="I260" i="16" s="1"/>
  <c r="I479" i="16" a="1"/>
  <c r="I479" i="16" s="1"/>
  <c r="I149" i="16" a="1"/>
  <c r="I149" i="16" s="1"/>
  <c r="I817" i="16" a="1"/>
  <c r="I817" i="16" s="1"/>
  <c r="I494" i="16" a="1"/>
  <c r="I494" i="16" s="1"/>
  <c r="I219" i="16" a="1"/>
  <c r="I219" i="16" s="1"/>
  <c r="I650" i="16" a="1"/>
  <c r="I650" i="16" s="1"/>
  <c r="I351" i="16" a="1"/>
  <c r="I351" i="16" s="1"/>
  <c r="I94" i="16" a="1"/>
  <c r="I94" i="16" s="1"/>
  <c r="I74" i="16" a="1"/>
  <c r="I74" i="16" s="1"/>
  <c r="I802" i="16" a="1"/>
  <c r="I802" i="16" s="1"/>
  <c r="I493" i="16" a="1"/>
  <c r="I493" i="16" s="1"/>
  <c r="I61" i="16" a="1"/>
  <c r="I61" i="16" s="1"/>
  <c r="I643" i="16" a="1"/>
  <c r="I643" i="16" s="1"/>
  <c r="I350" i="16" a="1"/>
  <c r="I350" i="16" s="1"/>
  <c r="I17" i="16" a="1"/>
  <c r="I17" i="16" s="1"/>
  <c r="I344" i="16" a="1"/>
  <c r="I344" i="16" s="1"/>
  <c r="I815" i="16" a="1"/>
  <c r="I815" i="16" s="1"/>
  <c r="I565" i="16" a="1"/>
  <c r="I565" i="16" s="1"/>
  <c r="I200" i="16" a="1"/>
  <c r="I200" i="16" s="1"/>
  <c r="I614" i="16" a="1"/>
  <c r="I614" i="16" s="1"/>
  <c r="I233" i="16" a="1"/>
  <c r="I233" i="16" s="1"/>
  <c r="I768" i="16" a="1"/>
  <c r="I768" i="16" s="1"/>
  <c r="I482" i="16" a="1"/>
  <c r="I482" i="16" s="1"/>
  <c r="I46" i="16" a="1"/>
  <c r="I46" i="16" s="1"/>
  <c r="I547" i="16" a="1"/>
  <c r="I547" i="16" s="1"/>
  <c r="I238" i="16" a="1"/>
  <c r="I238" i="16" s="1"/>
  <c r="I813" i="16" a="1"/>
  <c r="I813" i="16" s="1"/>
  <c r="I613" i="16" a="1"/>
  <c r="I613" i="16" s="1"/>
  <c r="I39" i="16" a="1"/>
  <c r="I39" i="16" s="1"/>
  <c r="I546" i="16" a="1"/>
  <c r="I546" i="16" s="1"/>
  <c r="I290" i="16" a="1"/>
  <c r="I290" i="16" s="1"/>
  <c r="I812" i="16" a="1"/>
  <c r="I812" i="16" s="1"/>
  <c r="I523" i="16" a="1"/>
  <c r="I523" i="16" s="1"/>
  <c r="I150" i="16" a="1"/>
  <c r="I150" i="16" s="1"/>
  <c r="I612" i="16" a="1"/>
  <c r="I612" i="16" s="1"/>
  <c r="I289" i="16" a="1"/>
  <c r="I289" i="16" s="1"/>
  <c r="I779" i="16" a="1"/>
  <c r="I779" i="16" s="1"/>
  <c r="I506" i="16" a="1"/>
  <c r="I506" i="16" s="1"/>
  <c r="I242" i="16" a="1"/>
  <c r="I242" i="16" s="1"/>
  <c r="I463" i="16" a="1"/>
  <c r="I463" i="16" s="1"/>
  <c r="I131" i="16" a="1"/>
  <c r="I131" i="16" s="1"/>
  <c r="I810" i="16" a="1"/>
  <c r="I810" i="16" s="1"/>
  <c r="I484" i="16" a="1"/>
  <c r="I484" i="16" s="1"/>
  <c r="I173" i="16" a="1"/>
  <c r="I173" i="16" s="1"/>
  <c r="I611" i="16" a="1"/>
  <c r="I611" i="16" s="1"/>
  <c r="I315" i="16" a="1"/>
  <c r="I315" i="16" s="1"/>
  <c r="I55" i="16" a="1"/>
  <c r="I55" i="16" s="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I50" i="11"/>
  <c r="I51" i="11"/>
  <c r="I52" i="11"/>
  <c r="I53" i="11"/>
  <c r="I54" i="11"/>
  <c r="I55" i="11"/>
  <c r="I56" i="11"/>
  <c r="I57" i="11"/>
  <c r="I58" i="11"/>
  <c r="I59" i="11"/>
  <c r="I60" i="11"/>
  <c r="I61" i="11"/>
  <c r="I62" i="11"/>
  <c r="I63" i="11"/>
  <c r="I64" i="11"/>
  <c r="I65" i="11"/>
  <c r="I66" i="11"/>
  <c r="I67" i="11"/>
  <c r="I68" i="11"/>
  <c r="I69" i="11"/>
  <c r="I70" i="11"/>
  <c r="I71" i="11"/>
  <c r="I72" i="11"/>
  <c r="I73" i="11"/>
  <c r="I5" i="11"/>
  <c r="L104" i="7"/>
  <c r="L101" i="7"/>
  <c r="L100" i="7"/>
  <c r="L99" i="7"/>
  <c r="L95" i="7"/>
  <c r="L94" i="7"/>
  <c r="L93" i="7"/>
  <c r="L92" i="7"/>
  <c r="L91" i="7"/>
  <c r="L90" i="7"/>
  <c r="L89" i="7"/>
  <c r="L88" i="7"/>
  <c r="L87" i="7"/>
  <c r="L86" i="7"/>
  <c r="L83" i="7"/>
  <c r="L81" i="7"/>
  <c r="L80" i="7"/>
  <c r="L79" i="7"/>
  <c r="L78" i="7"/>
  <c r="L77" i="7"/>
  <c r="L76" i="7"/>
  <c r="L74" i="7"/>
  <c r="L73" i="7"/>
  <c r="L70" i="7"/>
  <c r="L67" i="7"/>
  <c r="L65" i="7"/>
  <c r="L64" i="7"/>
  <c r="L63" i="7"/>
  <c r="L62" i="7"/>
  <c r="L61" i="7"/>
  <c r="L60" i="7"/>
  <c r="L59" i="7"/>
  <c r="L52" i="7"/>
  <c r="L51" i="7"/>
  <c r="L50" i="7"/>
  <c r="L49" i="7"/>
  <c r="L48" i="7"/>
  <c r="L47" i="7"/>
  <c r="L46" i="7"/>
  <c r="L45" i="7"/>
  <c r="L44" i="7"/>
  <c r="L43" i="7"/>
  <c r="L8" i="7"/>
  <c r="L57" i="7"/>
  <c r="B160" i="10"/>
  <c r="C19" i="7" l="1"/>
  <c r="D19" i="7" s="1"/>
  <c r="C542" i="1"/>
  <c r="D542" i="1" s="1"/>
  <c r="C384" i="1"/>
  <c r="D384" i="1" s="1"/>
  <c r="C333" i="1"/>
  <c r="D333" i="1" s="1"/>
  <c r="C261" i="1"/>
  <c r="D261" i="1" s="1"/>
  <c r="C260" i="1"/>
  <c r="D260" i="1" s="1"/>
  <c r="C182" i="1"/>
  <c r="D182" i="1" s="1"/>
  <c r="C150" i="1"/>
  <c r="D150" i="1" s="1"/>
  <c r="C144" i="1"/>
  <c r="D144" i="1" s="1"/>
  <c r="C163" i="1"/>
  <c r="D163" i="1" s="1"/>
  <c r="C152" i="1"/>
  <c r="D152" i="1" s="1"/>
  <c r="C83" i="1"/>
  <c r="D83" i="1" s="1"/>
  <c r="C103" i="1"/>
  <c r="D103" i="1" s="1"/>
  <c r="C44" i="1"/>
  <c r="D44" i="1" s="1"/>
  <c r="C838" i="1"/>
  <c r="D838" i="1" s="1"/>
  <c r="C837" i="1"/>
  <c r="D837" i="1" s="1"/>
  <c r="C836" i="1"/>
  <c r="D836" i="1" s="1"/>
  <c r="C835" i="1"/>
  <c r="D835" i="1" s="1"/>
  <c r="C834" i="1"/>
  <c r="D834" i="1" s="1"/>
  <c r="C833" i="1"/>
  <c r="D833" i="1" s="1"/>
  <c r="C832" i="1"/>
  <c r="D832" i="1" s="1"/>
  <c r="C831" i="1"/>
  <c r="D831" i="1" s="1"/>
  <c r="C830" i="1"/>
  <c r="D830" i="1" s="1"/>
  <c r="C829" i="1"/>
  <c r="D829" i="1" s="1"/>
  <c r="C828" i="1"/>
  <c r="D828" i="1" s="1"/>
  <c r="C827" i="1"/>
  <c r="D827" i="1" s="1"/>
  <c r="C826" i="1"/>
  <c r="D826" i="1" s="1"/>
  <c r="C825" i="1"/>
  <c r="D825" i="1" s="1"/>
  <c r="C824" i="1"/>
  <c r="D824" i="1" s="1"/>
  <c r="C823" i="1"/>
  <c r="D823" i="1" s="1"/>
  <c r="C822" i="1"/>
  <c r="D822" i="1" s="1"/>
  <c r="C821" i="1"/>
  <c r="D821" i="1" s="1"/>
  <c r="C820" i="1"/>
  <c r="D820" i="1" s="1"/>
  <c r="C819" i="1"/>
  <c r="D819" i="1" s="1"/>
  <c r="C818" i="1"/>
  <c r="D818" i="1" s="1"/>
  <c r="C817" i="1"/>
  <c r="D817" i="1" s="1"/>
  <c r="C816" i="1"/>
  <c r="D816" i="1" s="1"/>
  <c r="C815" i="1"/>
  <c r="D815" i="1" s="1"/>
  <c r="C814" i="1"/>
  <c r="D814" i="1" s="1"/>
  <c r="C813" i="1"/>
  <c r="D813" i="1" s="1"/>
  <c r="C812" i="1"/>
  <c r="D812" i="1" s="1"/>
  <c r="C811" i="1"/>
  <c r="D811" i="1" s="1"/>
  <c r="C810" i="1"/>
  <c r="D810" i="1" s="1"/>
  <c r="C809" i="1"/>
  <c r="D809" i="1" s="1"/>
  <c r="C808" i="1"/>
  <c r="D808" i="1" s="1"/>
  <c r="C807" i="1"/>
  <c r="D807" i="1" s="1"/>
  <c r="C806" i="1"/>
  <c r="D806" i="1" s="1"/>
  <c r="C805" i="1"/>
  <c r="D805" i="1" s="1"/>
  <c r="C804" i="1"/>
  <c r="D804" i="1" s="1"/>
  <c r="C803" i="1"/>
  <c r="D803" i="1" s="1"/>
  <c r="C802" i="1"/>
  <c r="D802" i="1" s="1"/>
  <c r="C801" i="1"/>
  <c r="D801" i="1" s="1"/>
  <c r="C800" i="1"/>
  <c r="D800" i="1" s="1"/>
  <c r="C799" i="1"/>
  <c r="D799" i="1" s="1"/>
  <c r="C798" i="1"/>
  <c r="D798" i="1" s="1"/>
  <c r="C797" i="1"/>
  <c r="D797" i="1" s="1"/>
  <c r="C796" i="1"/>
  <c r="D796" i="1" s="1"/>
  <c r="C795" i="1"/>
  <c r="D795" i="1" s="1"/>
  <c r="C794" i="1"/>
  <c r="D794" i="1" s="1"/>
  <c r="C793" i="1"/>
  <c r="D793" i="1" s="1"/>
  <c r="C792" i="1"/>
  <c r="D792" i="1" s="1"/>
  <c r="C791" i="1"/>
  <c r="D791" i="1" s="1"/>
  <c r="C790" i="1"/>
  <c r="D790" i="1" s="1"/>
  <c r="C789" i="1"/>
  <c r="D789" i="1" s="1"/>
  <c r="C788" i="1"/>
  <c r="D788" i="1" s="1"/>
  <c r="C787" i="1"/>
  <c r="D787" i="1" s="1"/>
  <c r="C786" i="1"/>
  <c r="D786" i="1" s="1"/>
  <c r="C785" i="1"/>
  <c r="D785" i="1" s="1"/>
  <c r="C784" i="1"/>
  <c r="D784" i="1" s="1"/>
  <c r="C783" i="1"/>
  <c r="D783" i="1" s="1"/>
  <c r="C782" i="1"/>
  <c r="D782" i="1" s="1"/>
  <c r="C781" i="1"/>
  <c r="D781" i="1" s="1"/>
  <c r="C780" i="1"/>
  <c r="D780" i="1" s="1"/>
  <c r="C779" i="1"/>
  <c r="D779" i="1" s="1"/>
  <c r="C778" i="1"/>
  <c r="D778" i="1" s="1"/>
  <c r="C777" i="1"/>
  <c r="D777" i="1" s="1"/>
  <c r="C776" i="1"/>
  <c r="D776" i="1" s="1"/>
  <c r="C775" i="1"/>
  <c r="D775" i="1" s="1"/>
  <c r="C773" i="1"/>
  <c r="D773" i="1" s="1"/>
  <c r="C772" i="1"/>
  <c r="D772" i="1" s="1"/>
  <c r="C771" i="1"/>
  <c r="D771" i="1" s="1"/>
  <c r="C770" i="1"/>
  <c r="D770" i="1" s="1"/>
  <c r="C769" i="1"/>
  <c r="D769" i="1" s="1"/>
  <c r="C768" i="1"/>
  <c r="D768" i="1" s="1"/>
  <c r="C767" i="1"/>
  <c r="D767" i="1" s="1"/>
  <c r="C766" i="1"/>
  <c r="D766" i="1" s="1"/>
  <c r="C765" i="1"/>
  <c r="D765" i="1" s="1"/>
  <c r="C764" i="1"/>
  <c r="D764" i="1" s="1"/>
  <c r="C763" i="1"/>
  <c r="D763" i="1" s="1"/>
  <c r="C762" i="1"/>
  <c r="D762" i="1" s="1"/>
  <c r="C761" i="1"/>
  <c r="D761" i="1" s="1"/>
  <c r="C760" i="1"/>
  <c r="D760" i="1" s="1"/>
  <c r="C759" i="1"/>
  <c r="D759" i="1" s="1"/>
  <c r="C758" i="1"/>
  <c r="D758" i="1" s="1"/>
  <c r="C757" i="1"/>
  <c r="D757" i="1" s="1"/>
  <c r="C756" i="1"/>
  <c r="D756" i="1" s="1"/>
  <c r="C755" i="1"/>
  <c r="D755" i="1" s="1"/>
  <c r="C754" i="1"/>
  <c r="D754" i="1" s="1"/>
  <c r="C753" i="1"/>
  <c r="D753" i="1" s="1"/>
  <c r="C752" i="1"/>
  <c r="D752" i="1" s="1"/>
  <c r="C751" i="1"/>
  <c r="D751" i="1" s="1"/>
  <c r="C750" i="1"/>
  <c r="D750" i="1" s="1"/>
  <c r="C749" i="1"/>
  <c r="D749" i="1" s="1"/>
  <c r="C748" i="1"/>
  <c r="D748" i="1" s="1"/>
  <c r="C747" i="1"/>
  <c r="D747" i="1" s="1"/>
  <c r="C746" i="1"/>
  <c r="D746" i="1" s="1"/>
  <c r="C745" i="1"/>
  <c r="D745" i="1" s="1"/>
  <c r="C744" i="1"/>
  <c r="D744" i="1" s="1"/>
  <c r="C743" i="1"/>
  <c r="D743" i="1" s="1"/>
  <c r="C742" i="1"/>
  <c r="D742" i="1" s="1"/>
  <c r="C741" i="1"/>
  <c r="D741" i="1" s="1"/>
  <c r="C740" i="1"/>
  <c r="D740" i="1" s="1"/>
  <c r="C739" i="1"/>
  <c r="D739" i="1" s="1"/>
  <c r="C738" i="1"/>
  <c r="D738" i="1" s="1"/>
  <c r="C737" i="1"/>
  <c r="D737" i="1" s="1"/>
  <c r="C736" i="1"/>
  <c r="D736" i="1" s="1"/>
  <c r="C735" i="1"/>
  <c r="D735" i="1" s="1"/>
  <c r="C734" i="1"/>
  <c r="D734" i="1" s="1"/>
  <c r="C733" i="1"/>
  <c r="D733" i="1" s="1"/>
  <c r="C732" i="1"/>
  <c r="D732" i="1" s="1"/>
  <c r="C731" i="1"/>
  <c r="D731" i="1" s="1"/>
  <c r="C730" i="1"/>
  <c r="D730" i="1" s="1"/>
  <c r="C729" i="1"/>
  <c r="D729" i="1" s="1"/>
  <c r="C728" i="1"/>
  <c r="D728" i="1" s="1"/>
  <c r="C727" i="1"/>
  <c r="D727" i="1" s="1"/>
  <c r="C726" i="1"/>
  <c r="D726" i="1" s="1"/>
  <c r="C725" i="1"/>
  <c r="D725" i="1" s="1"/>
  <c r="C724" i="1"/>
  <c r="D724" i="1" s="1"/>
  <c r="C723" i="1"/>
  <c r="D723" i="1" s="1"/>
  <c r="C722" i="1"/>
  <c r="D722" i="1" s="1"/>
  <c r="C721" i="1"/>
  <c r="D721" i="1" s="1"/>
  <c r="C720" i="1"/>
  <c r="D720" i="1" s="1"/>
  <c r="C719" i="1"/>
  <c r="D719" i="1" s="1"/>
  <c r="C718" i="1"/>
  <c r="D718" i="1" s="1"/>
  <c r="C717" i="1"/>
  <c r="D717" i="1" s="1"/>
  <c r="C716" i="1"/>
  <c r="D716" i="1" s="1"/>
  <c r="C715" i="1"/>
  <c r="D715" i="1" s="1"/>
  <c r="C714" i="1"/>
  <c r="D714" i="1" s="1"/>
  <c r="C713" i="1"/>
  <c r="D713" i="1" s="1"/>
  <c r="C712" i="1"/>
  <c r="D712" i="1" s="1"/>
  <c r="C711" i="1"/>
  <c r="D711" i="1" s="1"/>
  <c r="C710" i="1"/>
  <c r="D710" i="1" s="1"/>
  <c r="C709" i="1"/>
  <c r="D709" i="1" s="1"/>
  <c r="C708" i="1"/>
  <c r="D708" i="1" s="1"/>
  <c r="C707" i="1"/>
  <c r="D707" i="1" s="1"/>
  <c r="C706" i="1"/>
  <c r="D706" i="1" s="1"/>
  <c r="C705" i="1"/>
  <c r="D705" i="1" s="1"/>
  <c r="C704" i="1"/>
  <c r="D704" i="1" s="1"/>
  <c r="C703" i="1"/>
  <c r="D703" i="1" s="1"/>
  <c r="C702" i="1"/>
  <c r="D702" i="1" s="1"/>
  <c r="C701" i="1"/>
  <c r="D701" i="1" s="1"/>
  <c r="C700" i="1"/>
  <c r="D700" i="1" s="1"/>
  <c r="C699" i="1"/>
  <c r="D699" i="1" s="1"/>
  <c r="C698" i="1"/>
  <c r="D698" i="1" s="1"/>
  <c r="C697" i="1"/>
  <c r="D697" i="1" s="1"/>
  <c r="C696" i="1"/>
  <c r="D696" i="1" s="1"/>
  <c r="C695" i="1"/>
  <c r="D695" i="1" s="1"/>
  <c r="C694" i="1"/>
  <c r="D694" i="1" s="1"/>
  <c r="C693" i="1"/>
  <c r="D693" i="1" s="1"/>
  <c r="C692" i="1"/>
  <c r="D692" i="1" s="1"/>
  <c r="C691" i="1"/>
  <c r="D691" i="1" s="1"/>
  <c r="C690" i="1"/>
  <c r="D690" i="1" s="1"/>
  <c r="C689" i="1"/>
  <c r="D689" i="1" s="1"/>
  <c r="C688" i="1"/>
  <c r="D688" i="1" s="1"/>
  <c r="C687" i="1"/>
  <c r="D687" i="1" s="1"/>
  <c r="C686" i="1"/>
  <c r="D686" i="1" s="1"/>
  <c r="C685" i="1"/>
  <c r="D685" i="1" s="1"/>
  <c r="C684" i="1"/>
  <c r="D684" i="1" s="1"/>
  <c r="C683" i="1"/>
  <c r="D683" i="1" s="1"/>
  <c r="C682" i="1"/>
  <c r="D682" i="1" s="1"/>
  <c r="C681" i="1"/>
  <c r="D681" i="1" s="1"/>
  <c r="C680" i="1"/>
  <c r="D680" i="1" s="1"/>
  <c r="C679" i="1"/>
  <c r="D679" i="1" s="1"/>
  <c r="C678" i="1"/>
  <c r="D678" i="1" s="1"/>
  <c r="C677" i="1"/>
  <c r="D677" i="1" s="1"/>
  <c r="C676" i="1"/>
  <c r="D676" i="1" s="1"/>
  <c r="C675" i="1"/>
  <c r="D675" i="1" s="1"/>
  <c r="C674" i="1"/>
  <c r="D674" i="1" s="1"/>
  <c r="C673" i="1"/>
  <c r="D673" i="1" s="1"/>
  <c r="C672" i="1"/>
  <c r="D672" i="1" s="1"/>
  <c r="C671" i="1"/>
  <c r="D671" i="1" s="1"/>
  <c r="C670" i="1"/>
  <c r="D670" i="1" s="1"/>
  <c r="C669" i="1"/>
  <c r="D669" i="1" s="1"/>
  <c r="C668" i="1"/>
  <c r="D668" i="1" s="1"/>
  <c r="C667" i="1"/>
  <c r="D667" i="1" s="1"/>
  <c r="C666" i="1"/>
  <c r="D666" i="1" s="1"/>
  <c r="C665" i="1"/>
  <c r="D665" i="1" s="1"/>
  <c r="C664" i="1"/>
  <c r="D664" i="1" s="1"/>
  <c r="C663" i="1"/>
  <c r="D663" i="1" s="1"/>
  <c r="C662" i="1"/>
  <c r="D662" i="1" s="1"/>
  <c r="C661" i="1"/>
  <c r="D661" i="1" s="1"/>
  <c r="C660" i="1"/>
  <c r="D660" i="1" s="1"/>
  <c r="C659" i="1"/>
  <c r="D659" i="1" s="1"/>
  <c r="C658" i="1"/>
  <c r="D658" i="1" s="1"/>
  <c r="C657" i="1"/>
  <c r="D657" i="1" s="1"/>
  <c r="C656" i="1"/>
  <c r="D656" i="1" s="1"/>
  <c r="C655" i="1"/>
  <c r="D655" i="1" s="1"/>
  <c r="C654" i="1"/>
  <c r="D654" i="1" s="1"/>
  <c r="C653" i="1"/>
  <c r="D653" i="1" s="1"/>
  <c r="C652" i="1"/>
  <c r="D652" i="1" s="1"/>
  <c r="C651" i="1"/>
  <c r="D651" i="1" s="1"/>
  <c r="C650" i="1"/>
  <c r="D650" i="1" s="1"/>
  <c r="C649" i="1"/>
  <c r="D649" i="1" s="1"/>
  <c r="C648" i="1"/>
  <c r="D648" i="1" s="1"/>
  <c r="C647" i="1"/>
  <c r="D647" i="1" s="1"/>
  <c r="C646" i="1"/>
  <c r="D646" i="1" s="1"/>
  <c r="C645" i="1"/>
  <c r="D645" i="1" s="1"/>
  <c r="C644" i="1"/>
  <c r="D644" i="1" s="1"/>
  <c r="C643" i="1"/>
  <c r="D643" i="1" s="1"/>
  <c r="C642" i="1"/>
  <c r="D642" i="1" s="1"/>
  <c r="C641" i="1"/>
  <c r="D641" i="1" s="1"/>
  <c r="C640" i="1"/>
  <c r="D640" i="1" s="1"/>
  <c r="C639" i="1"/>
  <c r="D639" i="1" s="1"/>
  <c r="C638" i="1"/>
  <c r="D638" i="1" s="1"/>
  <c r="C637" i="1"/>
  <c r="D637" i="1" s="1"/>
  <c r="C636" i="1"/>
  <c r="D636" i="1" s="1"/>
  <c r="C635" i="1"/>
  <c r="D635" i="1" s="1"/>
  <c r="C634" i="1"/>
  <c r="D634" i="1" s="1"/>
  <c r="C633" i="1"/>
  <c r="D633" i="1" s="1"/>
  <c r="C632" i="1"/>
  <c r="D632" i="1" s="1"/>
  <c r="C631" i="1"/>
  <c r="D631" i="1" s="1"/>
  <c r="C630" i="1"/>
  <c r="D630" i="1" s="1"/>
  <c r="C629" i="1"/>
  <c r="D629" i="1" s="1"/>
  <c r="C628" i="1"/>
  <c r="D628" i="1" s="1"/>
  <c r="C627" i="1"/>
  <c r="D627" i="1" s="1"/>
  <c r="C626" i="1"/>
  <c r="D626" i="1" s="1"/>
  <c r="C625" i="1"/>
  <c r="D625" i="1" s="1"/>
  <c r="C624" i="1"/>
  <c r="D624" i="1" s="1"/>
  <c r="C623" i="1"/>
  <c r="D623" i="1" s="1"/>
  <c r="C622" i="1"/>
  <c r="D622" i="1" s="1"/>
  <c r="C621" i="1"/>
  <c r="D621" i="1" s="1"/>
  <c r="C620" i="1"/>
  <c r="D620" i="1" s="1"/>
  <c r="C619" i="1"/>
  <c r="D619" i="1" s="1"/>
  <c r="C618" i="1"/>
  <c r="D618" i="1" s="1"/>
  <c r="C617" i="1"/>
  <c r="D617" i="1" s="1"/>
  <c r="C616" i="1"/>
  <c r="D616" i="1" s="1"/>
  <c r="C615" i="1"/>
  <c r="D615" i="1" s="1"/>
  <c r="C614" i="1"/>
  <c r="D614" i="1" s="1"/>
  <c r="C613" i="1"/>
  <c r="D613" i="1" s="1"/>
  <c r="C612" i="1"/>
  <c r="D612" i="1" s="1"/>
  <c r="C611" i="1"/>
  <c r="D611" i="1" s="1"/>
  <c r="C610" i="1"/>
  <c r="D610" i="1" s="1"/>
  <c r="C609" i="1"/>
  <c r="D609" i="1" s="1"/>
  <c r="C608" i="1"/>
  <c r="D608" i="1" s="1"/>
  <c r="C607" i="1"/>
  <c r="D607" i="1" s="1"/>
  <c r="C606" i="1"/>
  <c r="D606" i="1" s="1"/>
  <c r="C605" i="1"/>
  <c r="D605" i="1" s="1"/>
  <c r="C604" i="1"/>
  <c r="D604" i="1" s="1"/>
  <c r="C603" i="1"/>
  <c r="D603" i="1" s="1"/>
  <c r="C602" i="1"/>
  <c r="D602" i="1" s="1"/>
  <c r="C601" i="1"/>
  <c r="D601" i="1" s="1"/>
  <c r="C600" i="1"/>
  <c r="D600" i="1" s="1"/>
  <c r="C599" i="1"/>
  <c r="D599" i="1" s="1"/>
  <c r="C598" i="1"/>
  <c r="D598" i="1" s="1"/>
  <c r="C597" i="1"/>
  <c r="D597" i="1" s="1"/>
  <c r="C596" i="1"/>
  <c r="D596" i="1" s="1"/>
  <c r="C595" i="1"/>
  <c r="D595" i="1" s="1"/>
  <c r="C594" i="1"/>
  <c r="D594" i="1" s="1"/>
  <c r="C593" i="1"/>
  <c r="D593" i="1" s="1"/>
  <c r="C592" i="1"/>
  <c r="D592" i="1" s="1"/>
  <c r="C591" i="1"/>
  <c r="D591" i="1" s="1"/>
  <c r="C590" i="1"/>
  <c r="D590" i="1" s="1"/>
  <c r="C589" i="1"/>
  <c r="D589" i="1" s="1"/>
  <c r="C588" i="1"/>
  <c r="D588" i="1" s="1"/>
  <c r="C587" i="1"/>
  <c r="D587" i="1" s="1"/>
  <c r="C586" i="1"/>
  <c r="D586" i="1" s="1"/>
  <c r="C585" i="1"/>
  <c r="D585" i="1" s="1"/>
  <c r="C584" i="1"/>
  <c r="D584" i="1" s="1"/>
  <c r="C583" i="1"/>
  <c r="D583" i="1" s="1"/>
  <c r="C582" i="1"/>
  <c r="D582" i="1" s="1"/>
  <c r="C581" i="1"/>
  <c r="D581" i="1" s="1"/>
  <c r="C580" i="1"/>
  <c r="D580" i="1" s="1"/>
  <c r="C579" i="1"/>
  <c r="D579" i="1" s="1"/>
  <c r="C578" i="1"/>
  <c r="D578" i="1" s="1"/>
  <c r="C577" i="1"/>
  <c r="D577" i="1" s="1"/>
  <c r="C576" i="1"/>
  <c r="D576" i="1" s="1"/>
  <c r="C575" i="1"/>
  <c r="D575" i="1" s="1"/>
  <c r="C574" i="1"/>
  <c r="D574" i="1" s="1"/>
  <c r="C573" i="1"/>
  <c r="D573" i="1" s="1"/>
  <c r="C572" i="1"/>
  <c r="D572" i="1" s="1"/>
  <c r="C571" i="1"/>
  <c r="D571" i="1" s="1"/>
  <c r="C570" i="1"/>
  <c r="D570" i="1" s="1"/>
  <c r="C569" i="1"/>
  <c r="D569" i="1" s="1"/>
  <c r="C568" i="1"/>
  <c r="D568" i="1" s="1"/>
  <c r="C567" i="1"/>
  <c r="D567" i="1" s="1"/>
  <c r="C566" i="1"/>
  <c r="D566" i="1" s="1"/>
  <c r="C565" i="1"/>
  <c r="D565" i="1" s="1"/>
  <c r="C564" i="1"/>
  <c r="D564" i="1" s="1"/>
  <c r="C563" i="1"/>
  <c r="D563" i="1" s="1"/>
  <c r="C562" i="1"/>
  <c r="D562" i="1" s="1"/>
  <c r="C561" i="1"/>
  <c r="D561" i="1" s="1"/>
  <c r="C560" i="1"/>
  <c r="D560" i="1" s="1"/>
  <c r="C559" i="1"/>
  <c r="D559" i="1" s="1"/>
  <c r="C558" i="1"/>
  <c r="D558" i="1" s="1"/>
  <c r="C557" i="1"/>
  <c r="D557" i="1" s="1"/>
  <c r="C556" i="1"/>
  <c r="D556" i="1" s="1"/>
  <c r="C555" i="1"/>
  <c r="D555" i="1" s="1"/>
  <c r="C554" i="1"/>
  <c r="D554" i="1" s="1"/>
  <c r="C553" i="1"/>
  <c r="D553" i="1" s="1"/>
  <c r="C552" i="1"/>
  <c r="D552" i="1" s="1"/>
  <c r="C551" i="1"/>
  <c r="D551" i="1" s="1"/>
  <c r="C550" i="1"/>
  <c r="D550" i="1" s="1"/>
  <c r="C549" i="1"/>
  <c r="D549" i="1" s="1"/>
  <c r="C548" i="1"/>
  <c r="D548" i="1" s="1"/>
  <c r="C547" i="1"/>
  <c r="D547" i="1" s="1"/>
  <c r="C546" i="1"/>
  <c r="D546" i="1" s="1"/>
  <c r="C545" i="1"/>
  <c r="D545" i="1" s="1"/>
  <c r="C544" i="1"/>
  <c r="D544" i="1" s="1"/>
  <c r="C543" i="1"/>
  <c r="D543" i="1" s="1"/>
  <c r="C541" i="1"/>
  <c r="D541" i="1" s="1"/>
  <c r="C540" i="1"/>
  <c r="D540" i="1" s="1"/>
  <c r="C539" i="1"/>
  <c r="D539" i="1" s="1"/>
  <c r="C538" i="1"/>
  <c r="D538" i="1" s="1"/>
  <c r="C537" i="1"/>
  <c r="D537" i="1" s="1"/>
  <c r="C536" i="1"/>
  <c r="D536" i="1" s="1"/>
  <c r="C535" i="1"/>
  <c r="D535" i="1" s="1"/>
  <c r="C534" i="1"/>
  <c r="D534" i="1" s="1"/>
  <c r="C533" i="1"/>
  <c r="D533" i="1" s="1"/>
  <c r="C532" i="1"/>
  <c r="D532" i="1" s="1"/>
  <c r="C531" i="1"/>
  <c r="D531" i="1" s="1"/>
  <c r="C530" i="1"/>
  <c r="D530" i="1" s="1"/>
  <c r="C529" i="1"/>
  <c r="D529" i="1" s="1"/>
  <c r="C528" i="1"/>
  <c r="D528" i="1" s="1"/>
  <c r="C527" i="1"/>
  <c r="D527" i="1" s="1"/>
  <c r="C526" i="1"/>
  <c r="D526" i="1" s="1"/>
  <c r="C525" i="1"/>
  <c r="D525" i="1" s="1"/>
  <c r="C524" i="1"/>
  <c r="D524" i="1" s="1"/>
  <c r="C523" i="1"/>
  <c r="D523" i="1" s="1"/>
  <c r="C522" i="1"/>
  <c r="D522" i="1" s="1"/>
  <c r="C521" i="1"/>
  <c r="D521" i="1" s="1"/>
  <c r="C520" i="1"/>
  <c r="D520" i="1" s="1"/>
  <c r="C519" i="1"/>
  <c r="D519" i="1" s="1"/>
  <c r="C518" i="1"/>
  <c r="D518" i="1" s="1"/>
  <c r="C517" i="1"/>
  <c r="D517" i="1" s="1"/>
  <c r="C515" i="1"/>
  <c r="D515" i="1" s="1"/>
  <c r="C514" i="1"/>
  <c r="D514" i="1" s="1"/>
  <c r="C513" i="1"/>
  <c r="D513" i="1" s="1"/>
  <c r="C512" i="1"/>
  <c r="D512" i="1" s="1"/>
  <c r="C511" i="1"/>
  <c r="D511" i="1" s="1"/>
  <c r="C510" i="1"/>
  <c r="D510" i="1" s="1"/>
  <c r="C509" i="1"/>
  <c r="D509" i="1" s="1"/>
  <c r="C508" i="1"/>
  <c r="D508" i="1" s="1"/>
  <c r="C507" i="1"/>
  <c r="D507" i="1" s="1"/>
  <c r="C506" i="1"/>
  <c r="D506" i="1" s="1"/>
  <c r="C505" i="1"/>
  <c r="D505" i="1" s="1"/>
  <c r="C504" i="1"/>
  <c r="D504" i="1" s="1"/>
  <c r="C503" i="1"/>
  <c r="D503" i="1" s="1"/>
  <c r="C502" i="1"/>
  <c r="D502" i="1" s="1"/>
  <c r="C501" i="1"/>
  <c r="D501" i="1" s="1"/>
  <c r="C500" i="1"/>
  <c r="D500" i="1" s="1"/>
  <c r="C499" i="1"/>
  <c r="D499" i="1" s="1"/>
  <c r="C498" i="1"/>
  <c r="D498" i="1" s="1"/>
  <c r="C497" i="1"/>
  <c r="D497" i="1" s="1"/>
  <c r="C496" i="1"/>
  <c r="D496" i="1" s="1"/>
  <c r="C495" i="1"/>
  <c r="D495" i="1" s="1"/>
  <c r="C494" i="1"/>
  <c r="D494" i="1" s="1"/>
  <c r="C493" i="1"/>
  <c r="D493" i="1" s="1"/>
  <c r="C492" i="1"/>
  <c r="D492" i="1" s="1"/>
  <c r="C491" i="1"/>
  <c r="D491" i="1" s="1"/>
  <c r="C490" i="1"/>
  <c r="D490" i="1" s="1"/>
  <c r="C489" i="1"/>
  <c r="D489" i="1" s="1"/>
  <c r="C488" i="1"/>
  <c r="D488" i="1" s="1"/>
  <c r="C487" i="1"/>
  <c r="D487" i="1" s="1"/>
  <c r="C486" i="1"/>
  <c r="D486" i="1" s="1"/>
  <c r="C485" i="1"/>
  <c r="D485" i="1" s="1"/>
  <c r="C484" i="1"/>
  <c r="D484" i="1" s="1"/>
  <c r="C483" i="1"/>
  <c r="D483" i="1" s="1"/>
  <c r="C482" i="1"/>
  <c r="D482" i="1" s="1"/>
  <c r="C481" i="1"/>
  <c r="D481" i="1" s="1"/>
  <c r="C480" i="1"/>
  <c r="D480" i="1" s="1"/>
  <c r="C479" i="1"/>
  <c r="D479" i="1" s="1"/>
  <c r="C478" i="1"/>
  <c r="D478" i="1" s="1"/>
  <c r="C477" i="1"/>
  <c r="D477" i="1" s="1"/>
  <c r="C476" i="1"/>
  <c r="D476" i="1" s="1"/>
  <c r="C475" i="1"/>
  <c r="D475" i="1" s="1"/>
  <c r="C474" i="1"/>
  <c r="D474" i="1" s="1"/>
  <c r="C473" i="1"/>
  <c r="D473" i="1" s="1"/>
  <c r="C472" i="1"/>
  <c r="D472" i="1" s="1"/>
  <c r="C471" i="1"/>
  <c r="D471" i="1" s="1"/>
  <c r="C470" i="1"/>
  <c r="D470" i="1" s="1"/>
  <c r="C469" i="1"/>
  <c r="D469" i="1" s="1"/>
  <c r="C468" i="1"/>
  <c r="D468" i="1" s="1"/>
  <c r="C467" i="1"/>
  <c r="D467" i="1" s="1"/>
  <c r="C466" i="1"/>
  <c r="D466" i="1" s="1"/>
  <c r="C465" i="1"/>
  <c r="D465" i="1" s="1"/>
  <c r="C464" i="1"/>
  <c r="D464" i="1" s="1"/>
  <c r="C463" i="1"/>
  <c r="D463" i="1" s="1"/>
  <c r="C462" i="1"/>
  <c r="D462" i="1" s="1"/>
  <c r="C461" i="1"/>
  <c r="D461" i="1" s="1"/>
  <c r="C460" i="1"/>
  <c r="D460" i="1" s="1"/>
  <c r="C459" i="1"/>
  <c r="D459" i="1" s="1"/>
  <c r="C458" i="1"/>
  <c r="D458" i="1" s="1"/>
  <c r="C457" i="1"/>
  <c r="D457" i="1" s="1"/>
  <c r="C456" i="1"/>
  <c r="D456" i="1" s="1"/>
  <c r="C455" i="1"/>
  <c r="D455" i="1" s="1"/>
  <c r="C454" i="1"/>
  <c r="D454" i="1" s="1"/>
  <c r="C453" i="1"/>
  <c r="D453" i="1" s="1"/>
  <c r="C452" i="1"/>
  <c r="D452" i="1" s="1"/>
  <c r="C451" i="1"/>
  <c r="D451" i="1" s="1"/>
  <c r="C450" i="1"/>
  <c r="D450" i="1" s="1"/>
  <c r="C449" i="1"/>
  <c r="D449" i="1" s="1"/>
  <c r="C448" i="1"/>
  <c r="D448" i="1" s="1"/>
  <c r="C447" i="1"/>
  <c r="D447" i="1" s="1"/>
  <c r="C446" i="1"/>
  <c r="D446" i="1" s="1"/>
  <c r="C445" i="1"/>
  <c r="D445" i="1" s="1"/>
  <c r="C444" i="1"/>
  <c r="D444" i="1" s="1"/>
  <c r="C443" i="1"/>
  <c r="D443" i="1" s="1"/>
  <c r="C442" i="1"/>
  <c r="D442" i="1" s="1"/>
  <c r="C441" i="1"/>
  <c r="D441" i="1" s="1"/>
  <c r="C440" i="1"/>
  <c r="D440" i="1" s="1"/>
  <c r="C439" i="1"/>
  <c r="D439" i="1" s="1"/>
  <c r="C438" i="1"/>
  <c r="D438" i="1" s="1"/>
  <c r="C437" i="1"/>
  <c r="D437" i="1" s="1"/>
  <c r="C436" i="1"/>
  <c r="D436" i="1" s="1"/>
  <c r="C435" i="1"/>
  <c r="D435" i="1" s="1"/>
  <c r="C434" i="1"/>
  <c r="D434" i="1" s="1"/>
  <c r="C433" i="1"/>
  <c r="D433" i="1" s="1"/>
  <c r="C432" i="1"/>
  <c r="D432" i="1" s="1"/>
  <c r="C431" i="1"/>
  <c r="D431" i="1" s="1"/>
  <c r="C430" i="1"/>
  <c r="D430" i="1" s="1"/>
  <c r="C429" i="1"/>
  <c r="D429" i="1" s="1"/>
  <c r="C428" i="1"/>
  <c r="D428" i="1" s="1"/>
  <c r="C427" i="1"/>
  <c r="D427" i="1" s="1"/>
  <c r="C426" i="1"/>
  <c r="D426" i="1" s="1"/>
  <c r="C425" i="1"/>
  <c r="D425" i="1" s="1"/>
  <c r="C424" i="1"/>
  <c r="D424" i="1" s="1"/>
  <c r="C423" i="1"/>
  <c r="D423" i="1" s="1"/>
  <c r="C422" i="1"/>
  <c r="D422" i="1" s="1"/>
  <c r="C421" i="1"/>
  <c r="D421" i="1" s="1"/>
  <c r="C420" i="1"/>
  <c r="D420" i="1" s="1"/>
  <c r="C419" i="1"/>
  <c r="D419" i="1" s="1"/>
  <c r="C418" i="1"/>
  <c r="D418" i="1" s="1"/>
  <c r="C417" i="1"/>
  <c r="D417" i="1" s="1"/>
  <c r="C416" i="1"/>
  <c r="D416" i="1" s="1"/>
  <c r="C415" i="1"/>
  <c r="D415" i="1" s="1"/>
  <c r="C414" i="1"/>
  <c r="D414" i="1" s="1"/>
  <c r="C413" i="1"/>
  <c r="D413" i="1" s="1"/>
  <c r="C412" i="1"/>
  <c r="D412" i="1" s="1"/>
  <c r="C411" i="1"/>
  <c r="D411" i="1" s="1"/>
  <c r="C410" i="1"/>
  <c r="D410" i="1" s="1"/>
  <c r="C409" i="1"/>
  <c r="D409" i="1" s="1"/>
  <c r="C408" i="1"/>
  <c r="D408" i="1" s="1"/>
  <c r="C407" i="1"/>
  <c r="D407" i="1" s="1"/>
  <c r="C406" i="1"/>
  <c r="D406" i="1" s="1"/>
  <c r="C405" i="1"/>
  <c r="D405" i="1" s="1"/>
  <c r="C404" i="1"/>
  <c r="D404" i="1" s="1"/>
  <c r="C403" i="1"/>
  <c r="D403" i="1" s="1"/>
  <c r="C402" i="1"/>
  <c r="D402" i="1" s="1"/>
  <c r="C401" i="1"/>
  <c r="D401" i="1" s="1"/>
  <c r="C400" i="1"/>
  <c r="D400" i="1" s="1"/>
  <c r="C399" i="1"/>
  <c r="D399" i="1" s="1"/>
  <c r="C398" i="1"/>
  <c r="D398" i="1" s="1"/>
  <c r="C397" i="1"/>
  <c r="D397" i="1" s="1"/>
  <c r="C396" i="1"/>
  <c r="D396" i="1" s="1"/>
  <c r="C395" i="1"/>
  <c r="D395" i="1" s="1"/>
  <c r="C394" i="1"/>
  <c r="D394" i="1" s="1"/>
  <c r="C393" i="1"/>
  <c r="D393" i="1" s="1"/>
  <c r="C392" i="1"/>
  <c r="D392" i="1" s="1"/>
  <c r="C391" i="1"/>
  <c r="D391" i="1" s="1"/>
  <c r="C390" i="1"/>
  <c r="D390" i="1" s="1"/>
  <c r="C389" i="1"/>
  <c r="D389" i="1" s="1"/>
  <c r="C388" i="1"/>
  <c r="D388" i="1" s="1"/>
  <c r="C387" i="1"/>
  <c r="D387" i="1" s="1"/>
  <c r="C386" i="1"/>
  <c r="D386" i="1" s="1"/>
  <c r="C385" i="1"/>
  <c r="D385" i="1" s="1"/>
  <c r="C383" i="1"/>
  <c r="D383" i="1" s="1"/>
  <c r="C382" i="1"/>
  <c r="D382" i="1" s="1"/>
  <c r="C381" i="1"/>
  <c r="D381" i="1" s="1"/>
  <c r="C380" i="1"/>
  <c r="D380" i="1" s="1"/>
  <c r="C379" i="1"/>
  <c r="D379" i="1" s="1"/>
  <c r="C378" i="1"/>
  <c r="D378" i="1" s="1"/>
  <c r="C377" i="1"/>
  <c r="D377" i="1" s="1"/>
  <c r="C376" i="1"/>
  <c r="D376" i="1" s="1"/>
  <c r="C375" i="1"/>
  <c r="D375" i="1" s="1"/>
  <c r="C374" i="1"/>
  <c r="D374" i="1" s="1"/>
  <c r="C373" i="1"/>
  <c r="D373" i="1" s="1"/>
  <c r="C372" i="1"/>
  <c r="D372" i="1" s="1"/>
  <c r="C371" i="1"/>
  <c r="D371" i="1" s="1"/>
  <c r="C370" i="1"/>
  <c r="D370" i="1" s="1"/>
  <c r="C369" i="1"/>
  <c r="D369" i="1" s="1"/>
  <c r="C368" i="1"/>
  <c r="D368" i="1" s="1"/>
  <c r="C367" i="1"/>
  <c r="D367" i="1" s="1"/>
  <c r="C366" i="1"/>
  <c r="D366" i="1" s="1"/>
  <c r="C365" i="1"/>
  <c r="D365" i="1" s="1"/>
  <c r="C364" i="1"/>
  <c r="D364" i="1" s="1"/>
  <c r="C363" i="1"/>
  <c r="D363" i="1" s="1"/>
  <c r="C362" i="1"/>
  <c r="D362" i="1" s="1"/>
  <c r="C361" i="1"/>
  <c r="D361" i="1" s="1"/>
  <c r="C360" i="1"/>
  <c r="D360" i="1" s="1"/>
  <c r="C359" i="1"/>
  <c r="D359" i="1" s="1"/>
  <c r="C358" i="1"/>
  <c r="D358" i="1" s="1"/>
  <c r="C357" i="1"/>
  <c r="D357" i="1" s="1"/>
  <c r="C356" i="1"/>
  <c r="D356" i="1" s="1"/>
  <c r="C355" i="1"/>
  <c r="D355" i="1" s="1"/>
  <c r="C354" i="1"/>
  <c r="D354" i="1" s="1"/>
  <c r="C353" i="1"/>
  <c r="D353" i="1" s="1"/>
  <c r="C352" i="1"/>
  <c r="D352" i="1" s="1"/>
  <c r="C351" i="1"/>
  <c r="D351" i="1" s="1"/>
  <c r="C350" i="1"/>
  <c r="D350" i="1" s="1"/>
  <c r="C349" i="1"/>
  <c r="D349" i="1" s="1"/>
  <c r="C348" i="1"/>
  <c r="D348" i="1" s="1"/>
  <c r="C347" i="1"/>
  <c r="D347" i="1" s="1"/>
  <c r="C346" i="1"/>
  <c r="D346" i="1" s="1"/>
  <c r="C345" i="1"/>
  <c r="D345" i="1" s="1"/>
  <c r="C344" i="1"/>
  <c r="D344" i="1" s="1"/>
  <c r="C343" i="1"/>
  <c r="D343" i="1" s="1"/>
  <c r="C342" i="1"/>
  <c r="D342" i="1" s="1"/>
  <c r="C341" i="1"/>
  <c r="D341" i="1" s="1"/>
  <c r="C340" i="1"/>
  <c r="D340" i="1" s="1"/>
  <c r="C339" i="1"/>
  <c r="D339" i="1" s="1"/>
  <c r="C338" i="1"/>
  <c r="D338" i="1" s="1"/>
  <c r="C337" i="1"/>
  <c r="D337" i="1" s="1"/>
  <c r="C336" i="1"/>
  <c r="D336" i="1" s="1"/>
  <c r="C335" i="1"/>
  <c r="D335" i="1" s="1"/>
  <c r="C334" i="1"/>
  <c r="D334" i="1" s="1"/>
  <c r="C332" i="1"/>
  <c r="D332" i="1" s="1"/>
  <c r="C331" i="1"/>
  <c r="D331" i="1" s="1"/>
  <c r="C330" i="1"/>
  <c r="D330" i="1" s="1"/>
  <c r="C329" i="1"/>
  <c r="D329" i="1" s="1"/>
  <c r="C328" i="1"/>
  <c r="D328" i="1" s="1"/>
  <c r="C327" i="1"/>
  <c r="D327" i="1" s="1"/>
  <c r="C326" i="1"/>
  <c r="D326" i="1" s="1"/>
  <c r="C324" i="1"/>
  <c r="D324" i="1" s="1"/>
  <c r="C323" i="1"/>
  <c r="D323" i="1" s="1"/>
  <c r="C322" i="1"/>
  <c r="D322" i="1" s="1"/>
  <c r="C321" i="1"/>
  <c r="D321" i="1" s="1"/>
  <c r="C320" i="1"/>
  <c r="D320" i="1" s="1"/>
  <c r="C319" i="1"/>
  <c r="D319" i="1" s="1"/>
  <c r="C318" i="1"/>
  <c r="D318" i="1" s="1"/>
  <c r="C317" i="1"/>
  <c r="D317" i="1" s="1"/>
  <c r="C315" i="1"/>
  <c r="D315" i="1" s="1"/>
  <c r="C313" i="1"/>
  <c r="D313" i="1" s="1"/>
  <c r="C235" i="1"/>
  <c r="D235" i="1" s="1"/>
  <c r="C234" i="1"/>
  <c r="D234" i="1" s="1"/>
  <c r="C312" i="1"/>
  <c r="D312" i="1" s="1"/>
  <c r="C311" i="1"/>
  <c r="D311" i="1" s="1"/>
  <c r="C310" i="1"/>
  <c r="D310" i="1" s="1"/>
  <c r="C309" i="1"/>
  <c r="D309" i="1" s="1"/>
  <c r="C308" i="1"/>
  <c r="D308" i="1" s="1"/>
  <c r="C307" i="1"/>
  <c r="D307" i="1" s="1"/>
  <c r="C306" i="1"/>
  <c r="D306" i="1" s="1"/>
  <c r="C305" i="1"/>
  <c r="D305" i="1" s="1"/>
  <c r="C304" i="1"/>
  <c r="D304" i="1" s="1"/>
  <c r="C303" i="1"/>
  <c r="D303" i="1" s="1"/>
  <c r="C302" i="1"/>
  <c r="D302" i="1" s="1"/>
  <c r="C300" i="1"/>
  <c r="D300" i="1" s="1"/>
  <c r="C299" i="1"/>
  <c r="D299" i="1" s="1"/>
  <c r="C298" i="1"/>
  <c r="D298" i="1" s="1"/>
  <c r="C297" i="1"/>
  <c r="D297" i="1" s="1"/>
  <c r="C296" i="1"/>
  <c r="D296" i="1" s="1"/>
  <c r="C295" i="1"/>
  <c r="D295" i="1" s="1"/>
  <c r="C294" i="1"/>
  <c r="D294" i="1" s="1"/>
  <c r="C293" i="1"/>
  <c r="D293" i="1" s="1"/>
  <c r="C289" i="1"/>
  <c r="D289" i="1" s="1"/>
  <c r="C288" i="1"/>
  <c r="D288" i="1" s="1"/>
  <c r="C287" i="1"/>
  <c r="D287" i="1" s="1"/>
  <c r="C286" i="1"/>
  <c r="D286" i="1" s="1"/>
  <c r="C285" i="1"/>
  <c r="D285" i="1" s="1"/>
  <c r="C284" i="1"/>
  <c r="D284" i="1" s="1"/>
  <c r="C283" i="1"/>
  <c r="D283" i="1" s="1"/>
  <c r="C282" i="1"/>
  <c r="D282" i="1" s="1"/>
  <c r="C281" i="1"/>
  <c r="D281" i="1" s="1"/>
  <c r="C280" i="1"/>
  <c r="D280" i="1" s="1"/>
  <c r="C279" i="1"/>
  <c r="D279" i="1" s="1"/>
  <c r="C278" i="1"/>
  <c r="D278" i="1" s="1"/>
  <c r="C277" i="1"/>
  <c r="D277" i="1" s="1"/>
  <c r="C276" i="1"/>
  <c r="D276" i="1" s="1"/>
  <c r="C275" i="1"/>
  <c r="D275" i="1" s="1"/>
  <c r="C274" i="1"/>
  <c r="D274" i="1" s="1"/>
  <c r="C273" i="1"/>
  <c r="D273" i="1" s="1"/>
  <c r="C271" i="1"/>
  <c r="D271" i="1" s="1"/>
  <c r="C270" i="1"/>
  <c r="D270" i="1" s="1"/>
  <c r="C269" i="1"/>
  <c r="D269" i="1" s="1"/>
  <c r="C268" i="1"/>
  <c r="D268" i="1" s="1"/>
  <c r="C267" i="1"/>
  <c r="D267" i="1" s="1"/>
  <c r="C266" i="1"/>
  <c r="D266" i="1" s="1"/>
  <c r="C265" i="1"/>
  <c r="D265" i="1" s="1"/>
  <c r="C264" i="1"/>
  <c r="D264" i="1" s="1"/>
  <c r="C263" i="1"/>
  <c r="D263" i="1" s="1"/>
  <c r="C259" i="1"/>
  <c r="D259" i="1" s="1"/>
  <c r="C258" i="1"/>
  <c r="D258" i="1" s="1"/>
  <c r="C257" i="1"/>
  <c r="D257" i="1" s="1"/>
  <c r="C256" i="1"/>
  <c r="D256" i="1" s="1"/>
  <c r="C255" i="1"/>
  <c r="D255" i="1" s="1"/>
  <c r="C254" i="1"/>
  <c r="D254" i="1" s="1"/>
  <c r="C253" i="1"/>
  <c r="D253" i="1" s="1"/>
  <c r="C252" i="1"/>
  <c r="D252" i="1" s="1"/>
  <c r="C251" i="1"/>
  <c r="D251" i="1" s="1"/>
  <c r="C250" i="1"/>
  <c r="D250" i="1" s="1"/>
  <c r="C249" i="1"/>
  <c r="D249" i="1" s="1"/>
  <c r="C248" i="1"/>
  <c r="D248" i="1" s="1"/>
  <c r="C247" i="1"/>
  <c r="D247" i="1" s="1"/>
  <c r="C246" i="1"/>
  <c r="D246" i="1" s="1"/>
  <c r="C245" i="1"/>
  <c r="D245" i="1" s="1"/>
  <c r="C244" i="1"/>
  <c r="D244" i="1" s="1"/>
  <c r="C240" i="1"/>
  <c r="D240" i="1" s="1"/>
  <c r="C239" i="1"/>
  <c r="D239" i="1" s="1"/>
  <c r="C238" i="1"/>
  <c r="D238" i="1" s="1"/>
  <c r="C237" i="1"/>
  <c r="D237" i="1" s="1"/>
  <c r="C236" i="1"/>
  <c r="D236" i="1" s="1"/>
  <c r="C233" i="1"/>
  <c r="D233" i="1" s="1"/>
  <c r="C232" i="1"/>
  <c r="D232" i="1" s="1"/>
  <c r="C231" i="1"/>
  <c r="D231" i="1" s="1"/>
  <c r="C230" i="1"/>
  <c r="D230" i="1" s="1"/>
  <c r="C229" i="1"/>
  <c r="D229" i="1" s="1"/>
  <c r="C228" i="1"/>
  <c r="D228" i="1" s="1"/>
  <c r="C227" i="1"/>
  <c r="D227" i="1" s="1"/>
  <c r="C226" i="1"/>
  <c r="D226" i="1" s="1"/>
  <c r="C225" i="1"/>
  <c r="D225" i="1" s="1"/>
  <c r="C224" i="1"/>
  <c r="D224" i="1" s="1"/>
  <c r="C223" i="1"/>
  <c r="D223" i="1" s="1"/>
  <c r="C222" i="1"/>
  <c r="D222" i="1" s="1"/>
  <c r="C221" i="1"/>
  <c r="D221" i="1" s="1"/>
  <c r="C220" i="1"/>
  <c r="D220" i="1" s="1"/>
  <c r="C219" i="1"/>
  <c r="D219" i="1" s="1"/>
  <c r="C218" i="1"/>
  <c r="D218" i="1" s="1"/>
  <c r="C217" i="1"/>
  <c r="D217" i="1" s="1"/>
  <c r="C216" i="1"/>
  <c r="D216" i="1" s="1"/>
  <c r="C215" i="1"/>
  <c r="D215" i="1" s="1"/>
  <c r="C214" i="1"/>
  <c r="D214" i="1" s="1"/>
  <c r="C213" i="1"/>
  <c r="D213" i="1" s="1"/>
  <c r="C212" i="1"/>
  <c r="D212" i="1" s="1"/>
  <c r="C211" i="1"/>
  <c r="D211" i="1" s="1"/>
  <c r="C210" i="1"/>
  <c r="D210" i="1" s="1"/>
  <c r="C209" i="1"/>
  <c r="D209" i="1" s="1"/>
  <c r="C208" i="1"/>
  <c r="D208" i="1" s="1"/>
  <c r="C207" i="1"/>
  <c r="D207" i="1" s="1"/>
  <c r="C206" i="1"/>
  <c r="D206" i="1" s="1"/>
  <c r="C205" i="1"/>
  <c r="D205" i="1" s="1"/>
  <c r="C204" i="1"/>
  <c r="D204" i="1" s="1"/>
  <c r="C203" i="1"/>
  <c r="D203" i="1" s="1"/>
  <c r="C202" i="1"/>
  <c r="D202" i="1" s="1"/>
  <c r="C201" i="1"/>
  <c r="D201" i="1" s="1"/>
  <c r="C200" i="1"/>
  <c r="D200" i="1" s="1"/>
  <c r="C199" i="1"/>
  <c r="D199" i="1" s="1"/>
  <c r="C198" i="1"/>
  <c r="D198" i="1" s="1"/>
  <c r="C197" i="1"/>
  <c r="D197" i="1" s="1"/>
  <c r="C195" i="1"/>
  <c r="D195" i="1" s="1"/>
  <c r="C194" i="1"/>
  <c r="D194" i="1" s="1"/>
  <c r="C196" i="1"/>
  <c r="D196" i="1" s="1"/>
  <c r="C193" i="1"/>
  <c r="D193" i="1" s="1"/>
  <c r="C192" i="1"/>
  <c r="D192" i="1" s="1"/>
  <c r="C191" i="1"/>
  <c r="D191" i="1" s="1"/>
  <c r="C190" i="1"/>
  <c r="D190" i="1" s="1"/>
  <c r="C189" i="1"/>
  <c r="D189" i="1" s="1"/>
  <c r="C188" i="1"/>
  <c r="D188" i="1" s="1"/>
  <c r="C187" i="1"/>
  <c r="D187" i="1" s="1"/>
  <c r="C186" i="1"/>
  <c r="D186" i="1" s="1"/>
  <c r="C185" i="1"/>
  <c r="D185" i="1" s="1"/>
  <c r="C184" i="1"/>
  <c r="D184" i="1" s="1"/>
  <c r="C183" i="1"/>
  <c r="D183" i="1" s="1"/>
  <c r="C181" i="1"/>
  <c r="D181" i="1" s="1"/>
  <c r="C180" i="1"/>
  <c r="D180" i="1" s="1"/>
  <c r="C179" i="1"/>
  <c r="D179" i="1" s="1"/>
  <c r="C178" i="1"/>
  <c r="D178" i="1" s="1"/>
  <c r="C177" i="1"/>
  <c r="D177" i="1" s="1"/>
  <c r="C176" i="1"/>
  <c r="D176" i="1" s="1"/>
  <c r="C175" i="1"/>
  <c r="D175" i="1" s="1"/>
  <c r="C174" i="1"/>
  <c r="D174" i="1" s="1"/>
  <c r="C173" i="1"/>
  <c r="D173" i="1" s="1"/>
  <c r="C172" i="1"/>
  <c r="D172" i="1" s="1"/>
  <c r="C171" i="1"/>
  <c r="D171" i="1" s="1"/>
  <c r="C170" i="1"/>
  <c r="D170" i="1" s="1"/>
  <c r="C169" i="1"/>
  <c r="D169" i="1" s="1"/>
  <c r="C168" i="1"/>
  <c r="D168" i="1" s="1"/>
  <c r="C167" i="1"/>
  <c r="D167" i="1" s="1"/>
  <c r="C166" i="1"/>
  <c r="D166" i="1" s="1"/>
  <c r="C165" i="1"/>
  <c r="D165" i="1" s="1"/>
  <c r="C162" i="1"/>
  <c r="D162" i="1" s="1"/>
  <c r="C161" i="1"/>
  <c r="D161" i="1" s="1"/>
  <c r="C160" i="1"/>
  <c r="D160" i="1" s="1"/>
  <c r="C159" i="1"/>
  <c r="D159" i="1" s="1"/>
  <c r="C158" i="1"/>
  <c r="D158" i="1" s="1"/>
  <c r="C157" i="1"/>
  <c r="D157" i="1" s="1"/>
  <c r="C156" i="1"/>
  <c r="D156" i="1" s="1"/>
  <c r="C155" i="1"/>
  <c r="D155" i="1" s="1"/>
  <c r="C154" i="1"/>
  <c r="D154" i="1" s="1"/>
  <c r="C153" i="1"/>
  <c r="D153" i="1" s="1"/>
  <c r="C151" i="1"/>
  <c r="D151" i="1" s="1"/>
  <c r="C149" i="1"/>
  <c r="D149" i="1" s="1"/>
  <c r="C148" i="1"/>
  <c r="D148" i="1" s="1"/>
  <c r="C147" i="1"/>
  <c r="D147" i="1" s="1"/>
  <c r="C146" i="1"/>
  <c r="D146" i="1" s="1"/>
  <c r="C145" i="1"/>
  <c r="D145" i="1" s="1"/>
  <c r="C143" i="1"/>
  <c r="D143" i="1" s="1"/>
  <c r="C142" i="1"/>
  <c r="D142" i="1" s="1"/>
  <c r="C140" i="1"/>
  <c r="D140" i="1" s="1"/>
  <c r="C139" i="1"/>
  <c r="D139" i="1" s="1"/>
  <c r="C138" i="1"/>
  <c r="D138" i="1" s="1"/>
  <c r="C137" i="1"/>
  <c r="D137" i="1" s="1"/>
  <c r="C136" i="1"/>
  <c r="D136" i="1" s="1"/>
  <c r="C135" i="1"/>
  <c r="D135" i="1" s="1"/>
  <c r="C134" i="1"/>
  <c r="D134" i="1" s="1"/>
  <c r="C133" i="1"/>
  <c r="D133" i="1" s="1"/>
  <c r="C132" i="1"/>
  <c r="D132" i="1" s="1"/>
  <c r="C131" i="1"/>
  <c r="D131" i="1" s="1"/>
  <c r="C130" i="1"/>
  <c r="D130" i="1" s="1"/>
  <c r="C129" i="1"/>
  <c r="D129" i="1" s="1"/>
  <c r="C128" i="1"/>
  <c r="D128" i="1" s="1"/>
  <c r="C127" i="1"/>
  <c r="D127" i="1" s="1"/>
  <c r="C126" i="1"/>
  <c r="D126" i="1" s="1"/>
  <c r="C125" i="1"/>
  <c r="D125" i="1" s="1"/>
  <c r="C124" i="1"/>
  <c r="D124" i="1" s="1"/>
  <c r="C123" i="1"/>
  <c r="D123" i="1" s="1"/>
  <c r="C122" i="1"/>
  <c r="D122" i="1" s="1"/>
  <c r="C121" i="1"/>
  <c r="D121" i="1" s="1"/>
  <c r="C120" i="1"/>
  <c r="D120" i="1" s="1"/>
  <c r="C119" i="1"/>
  <c r="D119" i="1" s="1"/>
  <c r="C118" i="1"/>
  <c r="D118" i="1" s="1"/>
  <c r="C117" i="1"/>
  <c r="D117" i="1" s="1"/>
  <c r="C116" i="1"/>
  <c r="D116" i="1" s="1"/>
  <c r="C115" i="1"/>
  <c r="D115" i="1" s="1"/>
  <c r="C114" i="1"/>
  <c r="D114" i="1" s="1"/>
  <c r="C113" i="1"/>
  <c r="D113" i="1" s="1"/>
  <c r="C112" i="1"/>
  <c r="D112" i="1" s="1"/>
  <c r="C111" i="1"/>
  <c r="D111" i="1" s="1"/>
  <c r="C110" i="1"/>
  <c r="D110" i="1" s="1"/>
  <c r="C109" i="1"/>
  <c r="D109" i="1" s="1"/>
  <c r="C108" i="1"/>
  <c r="D108" i="1" s="1"/>
  <c r="C107" i="1"/>
  <c r="D107" i="1" s="1"/>
  <c r="C106" i="1"/>
  <c r="D106" i="1" s="1"/>
  <c r="C105" i="1"/>
  <c r="D105" i="1" s="1"/>
  <c r="C104" i="1"/>
  <c r="D104" i="1" s="1"/>
  <c r="C102" i="1"/>
  <c r="D102" i="1" s="1"/>
  <c r="C101" i="1"/>
  <c r="D101" i="1" s="1"/>
  <c r="C100" i="1"/>
  <c r="D100" i="1" s="1"/>
  <c r="C99" i="1"/>
  <c r="D99" i="1" s="1"/>
  <c r="C98" i="1"/>
  <c r="D98" i="1" s="1"/>
  <c r="C97" i="1"/>
  <c r="D97" i="1" s="1"/>
  <c r="C96" i="1"/>
  <c r="D96" i="1" s="1"/>
  <c r="C95" i="1"/>
  <c r="D95" i="1" s="1"/>
  <c r="C94" i="1"/>
  <c r="D94" i="1" s="1"/>
  <c r="C93" i="1"/>
  <c r="D93" i="1" s="1"/>
  <c r="C92" i="1"/>
  <c r="D92" i="1" s="1"/>
  <c r="C91" i="1"/>
  <c r="D91" i="1" s="1"/>
  <c r="C90" i="1"/>
  <c r="D90" i="1" s="1"/>
  <c r="C89" i="1"/>
  <c r="D89" i="1" s="1"/>
  <c r="C87" i="1"/>
  <c r="D87" i="1" s="1"/>
  <c r="C86" i="1"/>
  <c r="D86" i="1" s="1"/>
  <c r="C82" i="1"/>
  <c r="D82" i="1" s="1"/>
  <c r="C81" i="1"/>
  <c r="D81" i="1" s="1"/>
  <c r="C80" i="1"/>
  <c r="D80" i="1" s="1"/>
  <c r="C79" i="1"/>
  <c r="D79" i="1" s="1"/>
  <c r="C78" i="1"/>
  <c r="D78" i="1" s="1"/>
  <c r="C76" i="1"/>
  <c r="D76" i="1" s="1"/>
  <c r="C77" i="1"/>
  <c r="D77" i="1" s="1"/>
  <c r="C75" i="1"/>
  <c r="D75" i="1" s="1"/>
  <c r="C74" i="1"/>
  <c r="D74" i="1" s="1"/>
  <c r="C73" i="1"/>
  <c r="D73" i="1" s="1"/>
  <c r="C72" i="1"/>
  <c r="D72" i="1" s="1"/>
  <c r="C71" i="1"/>
  <c r="D71" i="1" s="1"/>
  <c r="C70" i="1"/>
  <c r="D70" i="1" s="1"/>
  <c r="C69" i="1"/>
  <c r="D69" i="1" s="1"/>
  <c r="C68" i="1"/>
  <c r="D68" i="1" s="1"/>
  <c r="C67" i="1"/>
  <c r="D67" i="1" s="1"/>
  <c r="C66" i="1"/>
  <c r="D66" i="1" s="1"/>
  <c r="C65" i="1"/>
  <c r="D65" i="1" s="1"/>
  <c r="C64" i="1"/>
  <c r="D64" i="1" s="1"/>
  <c r="C63" i="1"/>
  <c r="D63" i="1" s="1"/>
  <c r="C62" i="1"/>
  <c r="D62" i="1" s="1"/>
  <c r="C61" i="1"/>
  <c r="D61" i="1" s="1"/>
  <c r="C60" i="1"/>
  <c r="D60" i="1" s="1"/>
  <c r="C59" i="1"/>
  <c r="D59" i="1" s="1"/>
  <c r="C58" i="1"/>
  <c r="D58" i="1" s="1"/>
  <c r="C57" i="1"/>
  <c r="D57" i="1" s="1"/>
  <c r="C56" i="1"/>
  <c r="D56" i="1" s="1"/>
  <c r="C55" i="1"/>
  <c r="D55" i="1" s="1"/>
  <c r="C54" i="1"/>
  <c r="D54" i="1" s="1"/>
  <c r="C46" i="1"/>
  <c r="D46" i="1" s="1"/>
  <c r="C45" i="1"/>
  <c r="D45" i="1" s="1"/>
  <c r="C43" i="1"/>
  <c r="D43" i="1" s="1"/>
  <c r="C42" i="1"/>
  <c r="D42" i="1" s="1"/>
  <c r="C41" i="1"/>
  <c r="D41" i="1" s="1"/>
  <c r="C40" i="1"/>
  <c r="D40" i="1" s="1"/>
  <c r="C39" i="1"/>
  <c r="D39" i="1" s="1"/>
  <c r="C38" i="1"/>
  <c r="D38" i="1" s="1"/>
  <c r="C37" i="1"/>
  <c r="D37" i="1" s="1"/>
  <c r="C36" i="1"/>
  <c r="D36" i="1" s="1"/>
  <c r="C35" i="1"/>
  <c r="D35" i="1" s="1"/>
  <c r="C34" i="1"/>
  <c r="D34" i="1" s="1"/>
  <c r="C33" i="1"/>
  <c r="D33" i="1" s="1"/>
  <c r="C32" i="1"/>
  <c r="D32" i="1" s="1"/>
  <c r="C31" i="1"/>
  <c r="D31" i="1" s="1"/>
  <c r="C30" i="1"/>
  <c r="D30" i="1" s="1"/>
  <c r="C29" i="1"/>
  <c r="D29" i="1" s="1"/>
  <c r="C27" i="1"/>
  <c r="D27" i="1" s="1"/>
  <c r="C26" i="1"/>
  <c r="D26" i="1" s="1"/>
  <c r="C25" i="1"/>
  <c r="D25" i="1" s="1"/>
  <c r="C24" i="1"/>
  <c r="D24" i="1" s="1"/>
  <c r="C23" i="1"/>
  <c r="D23" i="1" s="1"/>
  <c r="C22" i="1"/>
  <c r="D22" i="1" s="1"/>
  <c r="C21" i="1"/>
  <c r="D21" i="1" s="1"/>
  <c r="C20" i="1"/>
  <c r="D20" i="1" s="1"/>
  <c r="C19" i="1"/>
  <c r="D19" i="1" s="1"/>
  <c r="C18" i="1"/>
  <c r="D18" i="1" s="1"/>
  <c r="C17" i="1"/>
  <c r="D17" i="1" s="1"/>
  <c r="C16" i="1"/>
  <c r="D16" i="1" s="1"/>
  <c r="C15" i="1"/>
  <c r="D15" i="1" s="1"/>
  <c r="C14" i="1"/>
  <c r="D14" i="1" s="1"/>
  <c r="C13" i="1"/>
  <c r="D13" i="1" s="1"/>
  <c r="C12" i="1"/>
  <c r="D12" i="1" s="1"/>
  <c r="C11" i="1"/>
  <c r="D11" i="1" s="1"/>
  <c r="C10" i="1"/>
  <c r="D10" i="1" s="1"/>
  <c r="C9" i="1"/>
  <c r="D9" i="1" s="1"/>
  <c r="C8" i="1"/>
  <c r="D8" i="1" s="1"/>
  <c r="F11" i="23" l="1"/>
  <c r="J11" i="23" s="1"/>
  <c r="Q11" i="23" s="1"/>
  <c r="I1211" i="7" a="1"/>
  <c r="I1211" i="7" s="1"/>
  <c r="I577" i="15" a="1"/>
  <c r="I577" i="15" s="1"/>
  <c r="I388" i="15" a="1"/>
  <c r="I388" i="15" s="1"/>
  <c r="I39" i="15" a="1"/>
  <c r="I39" i="15" s="1"/>
  <c r="I196" i="15" a="1"/>
  <c r="I196" i="15" s="1"/>
  <c r="I778" i="15" a="1"/>
  <c r="I778" i="15" s="1"/>
  <c r="I194" i="15" a="1"/>
  <c r="I194" i="15" s="1"/>
  <c r="I320" i="15" a="1"/>
  <c r="I320" i="15" s="1"/>
  <c r="I648" i="15" a="1"/>
  <c r="I648" i="15" s="1"/>
  <c r="I531" i="15" a="1"/>
  <c r="I531" i="15" s="1"/>
  <c r="I515" i="15" a="1"/>
  <c r="I515" i="15" s="1"/>
  <c r="I411" i="15" a="1"/>
  <c r="I411" i="15" s="1"/>
  <c r="I601" i="15" a="1"/>
  <c r="I601" i="15" s="1"/>
  <c r="I546" i="15" a="1"/>
  <c r="I546" i="15" s="1"/>
  <c r="I530" i="15" a="1"/>
  <c r="I530" i="15" s="1"/>
  <c r="I795" i="15" a="1"/>
  <c r="I795" i="15" s="1"/>
  <c r="I672" i="15" a="1"/>
  <c r="I672" i="15" s="1"/>
  <c r="I48" i="15" a="1"/>
  <c r="I48" i="15" s="1"/>
  <c r="I31" i="15" a="1"/>
  <c r="I31" i="15" s="1"/>
  <c r="I741" i="15" a="1"/>
  <c r="I741" i="15" s="1"/>
  <c r="I61" i="15" a="1"/>
  <c r="I61" i="15" s="1"/>
  <c r="I51" i="15" a="1"/>
  <c r="I51" i="15" s="1"/>
  <c r="I853" i="15" a="1"/>
  <c r="I853" i="15" s="1"/>
  <c r="I315" i="15" a="1"/>
  <c r="I315" i="15" s="1"/>
  <c r="I317" i="15" a="1"/>
  <c r="I317" i="15" s="1"/>
  <c r="I820" i="15" a="1"/>
  <c r="I820" i="15" s="1"/>
  <c r="I796" i="15" a="1"/>
  <c r="I796" i="15" s="1"/>
  <c r="I632" i="15" a="1"/>
  <c r="I632" i="15" s="1"/>
  <c r="I580" i="15" a="1"/>
  <c r="I580" i="15" s="1"/>
  <c r="I464" i="15" a="1"/>
  <c r="I464" i="15" s="1"/>
  <c r="I229" i="15" a="1"/>
  <c r="I229" i="15" s="1"/>
  <c r="I380" i="15" a="1"/>
  <c r="I380" i="15" s="1"/>
  <c r="I143" i="15" a="1"/>
  <c r="I143" i="15" s="1"/>
  <c r="I655" i="15" a="1"/>
  <c r="I655" i="15" s="1"/>
  <c r="I718" i="15" a="1"/>
  <c r="I718" i="15" s="1"/>
  <c r="I584" i="15" a="1"/>
  <c r="I584" i="15" s="1"/>
  <c r="I200" i="15" a="1"/>
  <c r="I200" i="15" s="1"/>
  <c r="I161" i="15" a="1"/>
  <c r="I161" i="15" s="1"/>
  <c r="I80" i="15" a="1"/>
  <c r="I80" i="15" s="1"/>
  <c r="I397" i="15" a="1"/>
  <c r="I397" i="15" s="1"/>
  <c r="I429" i="15" a="1"/>
  <c r="I429" i="15" s="1"/>
  <c r="I98" i="15" a="1"/>
  <c r="I98" i="15" s="1"/>
  <c r="I581" i="15" a="1"/>
  <c r="I581" i="15" s="1"/>
  <c r="I306" i="15" a="1"/>
  <c r="I306" i="15" s="1"/>
  <c r="I261" i="15" a="1"/>
  <c r="I261" i="15" s="1"/>
  <c r="I154" i="15" a="1"/>
  <c r="I154" i="15" s="1"/>
  <c r="I73" i="15" a="1"/>
  <c r="I73" i="15" s="1"/>
  <c r="I331" i="15" a="1"/>
  <c r="I331" i="15" s="1"/>
  <c r="I239" i="15" a="1"/>
  <c r="I239" i="15" s="1"/>
  <c r="I150" i="15" a="1"/>
  <c r="I150" i="15" s="1"/>
  <c r="I809" i="15" a="1"/>
  <c r="I809" i="15" s="1"/>
  <c r="I508" i="15" a="1"/>
  <c r="I508" i="15" s="1"/>
  <c r="I313" i="15" a="1"/>
  <c r="I313" i="15" s="1"/>
  <c r="I329" i="15" a="1"/>
  <c r="I329" i="15" s="1"/>
  <c r="I26" i="15" a="1"/>
  <c r="I26" i="15" s="1"/>
  <c r="I136" i="15" a="1"/>
  <c r="I136" i="15" s="1"/>
  <c r="I552" i="15" a="1"/>
  <c r="I552" i="15" s="1"/>
  <c r="I108" i="15" a="1"/>
  <c r="I108" i="15" s="1"/>
  <c r="I267" i="15" a="1"/>
  <c r="I267" i="15" s="1"/>
  <c r="I384" i="15" a="1"/>
  <c r="I384" i="15" s="1"/>
  <c r="I808" i="15" a="1"/>
  <c r="I808" i="15" s="1"/>
  <c r="I824" i="15" a="1"/>
  <c r="I824" i="15" s="1"/>
  <c r="I721" i="15" a="1"/>
  <c r="I721" i="15" s="1"/>
  <c r="I11" i="15" a="1"/>
  <c r="I11" i="15" s="1"/>
  <c r="I44" i="15" a="1"/>
  <c r="I44" i="15" s="1"/>
  <c r="I813" i="15" a="1"/>
  <c r="I813" i="15" s="1"/>
  <c r="I249" i="15" a="1"/>
  <c r="I249" i="15" s="1"/>
  <c r="I190" i="15" a="1"/>
  <c r="I190" i="15" s="1"/>
  <c r="I354" i="15" a="1"/>
  <c r="I354" i="15" s="1"/>
  <c r="I269" i="15" a="1"/>
  <c r="I269" i="15" s="1"/>
  <c r="I209" i="15" a="1"/>
  <c r="I209" i="15" s="1"/>
  <c r="I558" i="15" a="1"/>
  <c r="I558" i="15" s="1"/>
  <c r="I369" i="15" a="1"/>
  <c r="I369" i="15" s="1"/>
  <c r="I247" i="15" a="1"/>
  <c r="I247" i="15" s="1"/>
  <c r="I663" i="15" a="1"/>
  <c r="I663" i="15" s="1"/>
  <c r="I583" i="15" a="1"/>
  <c r="I583" i="15" s="1"/>
  <c r="I199" i="15" a="1"/>
  <c r="I199" i="15" s="1"/>
  <c r="I344" i="15" a="1"/>
  <c r="I344" i="15" s="1"/>
  <c r="I125" i="15" a="1"/>
  <c r="I125" i="15" s="1"/>
  <c r="I81" i="15" a="1"/>
  <c r="I81" i="15" s="1"/>
  <c r="I759" i="15" a="1"/>
  <c r="I759" i="15" s="1"/>
  <c r="I524" i="15" a="1"/>
  <c r="I524" i="15" s="1"/>
  <c r="I623" i="15" a="1"/>
  <c r="I623" i="15" s="1"/>
  <c r="I504" i="15" a="1"/>
  <c r="I504" i="15" s="1"/>
  <c r="I230" i="15" a="1"/>
  <c r="I230" i="15" s="1"/>
  <c r="I77" i="15" a="1"/>
  <c r="I77" i="15" s="1"/>
  <c r="I79" i="15" a="1"/>
  <c r="I79" i="15" s="1"/>
  <c r="I636" i="15" a="1"/>
  <c r="I636" i="15" s="1"/>
  <c r="I496" i="15" a="1"/>
  <c r="I496" i="15" s="1"/>
  <c r="I377" i="15" a="1"/>
  <c r="I377" i="15" s="1"/>
  <c r="I751" i="15" a="1"/>
  <c r="I751" i="15" s="1"/>
  <c r="I699" i="15" a="1"/>
  <c r="I699" i="15" s="1"/>
  <c r="I479" i="15" a="1"/>
  <c r="I479" i="15" s="1"/>
  <c r="I160" i="15" a="1"/>
  <c r="I160" i="15" s="1"/>
  <c r="I720" i="15" a="1"/>
  <c r="I720" i="15" s="1"/>
  <c r="I513" i="15" a="1"/>
  <c r="I513" i="15" s="1"/>
  <c r="I457" i="15" a="1"/>
  <c r="I457" i="15" s="1"/>
  <c r="I401" i="15" a="1"/>
  <c r="I401" i="15" s="1"/>
  <c r="I723" i="15" a="1"/>
  <c r="I723" i="15" s="1"/>
  <c r="I631" i="15" a="1"/>
  <c r="I631" i="15" s="1"/>
  <c r="I394" i="15" a="1"/>
  <c r="I394" i="15" s="1"/>
  <c r="I290" i="15" a="1"/>
  <c r="I290" i="15" s="1"/>
  <c r="I787" i="15" a="1"/>
  <c r="I787" i="15" s="1"/>
  <c r="I124" i="15" a="1"/>
  <c r="I124" i="15" s="1"/>
  <c r="I57" i="15" a="1"/>
  <c r="I57" i="15" s="1"/>
  <c r="I475" i="15" a="1"/>
  <c r="I475" i="15" s="1"/>
  <c r="I82" i="15" a="1"/>
  <c r="I82" i="15" s="1"/>
  <c r="I224" i="15" a="1"/>
  <c r="I224" i="15" s="1"/>
  <c r="I302" i="15" a="1"/>
  <c r="I302" i="15" s="1"/>
  <c r="I297" i="15" a="1"/>
  <c r="I297" i="15" s="1"/>
  <c r="I232" i="15" a="1"/>
  <c r="I232" i="15" s="1"/>
  <c r="I138" i="15" a="1"/>
  <c r="I138" i="15" s="1"/>
  <c r="I468" i="15" a="1"/>
  <c r="I468" i="15" s="1"/>
  <c r="I288" i="15" a="1"/>
  <c r="I288" i="15" s="1"/>
  <c r="I204" i="15" a="1"/>
  <c r="I204" i="15" s="1"/>
  <c r="I615" i="15" a="1"/>
  <c r="I615" i="15" s="1"/>
  <c r="I561" i="15" a="1"/>
  <c r="I561" i="15" s="1"/>
  <c r="I614" i="15" a="1"/>
  <c r="I614" i="15" s="1"/>
  <c r="I574" i="15" a="1"/>
  <c r="I574" i="15" s="1"/>
  <c r="I542" i="15" a="1"/>
  <c r="I542" i="15" s="1"/>
  <c r="I815" i="15" a="1"/>
  <c r="I815" i="15" s="1"/>
  <c r="I685" i="15" a="1"/>
  <c r="I685" i="15" s="1"/>
  <c r="I505" i="15" a="1"/>
  <c r="I505" i="15" s="1"/>
  <c r="I88" i="15" a="1"/>
  <c r="I88" i="15" s="1"/>
  <c r="I841" i="15" a="1"/>
  <c r="I841" i="15" s="1"/>
  <c r="I512" i="15" a="1"/>
  <c r="I512" i="15" s="1"/>
  <c r="I596" i="15" a="1"/>
  <c r="I596" i="15" s="1"/>
  <c r="I417" i="15" a="1"/>
  <c r="I417" i="15" s="1"/>
  <c r="I355" i="15" a="1"/>
  <c r="I355" i="15" s="1"/>
  <c r="I357" i="15" a="1"/>
  <c r="I357" i="15" s="1"/>
  <c r="I802" i="15" a="1"/>
  <c r="I802" i="15" s="1"/>
  <c r="I83" i="15" a="1"/>
  <c r="I83" i="15" s="1"/>
  <c r="I800" i="15" a="1"/>
  <c r="I800" i="15" s="1"/>
  <c r="I425" i="15" a="1"/>
  <c r="I425" i="15" s="1"/>
  <c r="I363" i="15" a="1"/>
  <c r="I363" i="15" s="1"/>
  <c r="I341" i="15" a="1"/>
  <c r="I341" i="15" s="1"/>
  <c r="I30" i="15" a="1"/>
  <c r="I30" i="15" s="1"/>
  <c r="I825" i="15" a="1"/>
  <c r="I825" i="15" s="1"/>
  <c r="I701" i="15" a="1"/>
  <c r="I701" i="15" s="1"/>
  <c r="I212" i="15" a="1"/>
  <c r="I212" i="15" s="1"/>
  <c r="I173" i="15" a="1"/>
  <c r="I173" i="15" s="1"/>
  <c r="I336" i="15" a="1"/>
  <c r="I336" i="15" s="1"/>
  <c r="I427" i="15" a="1"/>
  <c r="I427" i="15" s="1"/>
  <c r="I203" i="15" a="1"/>
  <c r="I203" i="15" s="1"/>
  <c r="I777" i="15" a="1"/>
  <c r="I777" i="15" s="1"/>
  <c r="I805" i="15" a="1"/>
  <c r="I805" i="15" s="1"/>
  <c r="I755" i="15" a="1"/>
  <c r="I755" i="15" s="1"/>
  <c r="I128" i="15" a="1"/>
  <c r="I128" i="15" s="1"/>
  <c r="I110" i="15" a="1"/>
  <c r="I110" i="15" s="1"/>
  <c r="I435" i="15" a="1"/>
  <c r="I435" i="15" s="1"/>
  <c r="I650" i="15" a="1"/>
  <c r="I650" i="15" s="1"/>
  <c r="I370" i="15" a="1"/>
  <c r="I370" i="15" s="1"/>
  <c r="I168" i="15" a="1"/>
  <c r="I168" i="15" s="1"/>
  <c r="I760" i="15" a="1"/>
  <c r="I760" i="15" s="1"/>
  <c r="I811" i="15" a="1"/>
  <c r="I811" i="15" s="1"/>
  <c r="I791" i="15" a="1"/>
  <c r="I791" i="15" s="1"/>
  <c r="I338" i="15" a="1"/>
  <c r="I338" i="15" s="1"/>
  <c r="I68" i="15" a="1"/>
  <c r="I68" i="15" s="1"/>
  <c r="I205" i="15" a="1"/>
  <c r="I205" i="15" s="1"/>
  <c r="I217" i="15" a="1"/>
  <c r="I217" i="15" s="1"/>
  <c r="I550" i="15" a="1"/>
  <c r="I550" i="15" s="1"/>
  <c r="I534" i="15" a="1"/>
  <c r="I534" i="15" s="1"/>
  <c r="I523" i="15" a="1"/>
  <c r="I523" i="15" s="1"/>
  <c r="I770" i="15" a="1"/>
  <c r="I770" i="15" s="1"/>
  <c r="I665" i="15" a="1"/>
  <c r="I665" i="15" s="1"/>
  <c r="I460" i="15" a="1"/>
  <c r="I460" i="15" s="1"/>
  <c r="I43" i="15" a="1"/>
  <c r="I43" i="15" s="1"/>
  <c r="I792" i="15" a="1"/>
  <c r="I792" i="15" s="1"/>
  <c r="I55" i="15" a="1"/>
  <c r="I55" i="15" s="1"/>
  <c r="I25" i="15" a="1"/>
  <c r="I25" i="15" s="1"/>
  <c r="I843" i="15" a="1"/>
  <c r="I843" i="15" s="1"/>
  <c r="I309" i="15" a="1"/>
  <c r="I309" i="15" s="1"/>
  <c r="I264" i="15" a="1"/>
  <c r="I264" i="15" s="1"/>
  <c r="I828" i="15" a="1"/>
  <c r="I828" i="15" s="1"/>
  <c r="I438" i="15" a="1"/>
  <c r="I438" i="15" s="1"/>
  <c r="I162" i="15" a="1"/>
  <c r="I162" i="15" s="1"/>
  <c r="I762" i="15" a="1"/>
  <c r="I762" i="15" s="1"/>
  <c r="I13" i="15" a="1"/>
  <c r="I13" i="15" s="1"/>
  <c r="I748" i="15" a="1"/>
  <c r="I748" i="15" s="1"/>
  <c r="I696" i="15" a="1"/>
  <c r="I696" i="15" s="1"/>
  <c r="I610" i="15" a="1"/>
  <c r="I610" i="15" s="1"/>
  <c r="I279" i="15" a="1"/>
  <c r="I279" i="15" s="1"/>
  <c r="I415" i="15" a="1"/>
  <c r="I415" i="15" s="1"/>
  <c r="I253" i="15" a="1"/>
  <c r="I253" i="15" s="1"/>
  <c r="I702" i="15" a="1"/>
  <c r="I702" i="15" s="1"/>
  <c r="I739" i="15" a="1"/>
  <c r="I739" i="15" s="1"/>
  <c r="I647" i="15" a="1"/>
  <c r="I647" i="15" s="1"/>
  <c r="I379" i="15" a="1"/>
  <c r="I379" i="15" s="1"/>
  <c r="I410" i="15" a="1"/>
  <c r="I410" i="15" s="1"/>
  <c r="I406" i="15" a="1"/>
  <c r="I406" i="15" s="1"/>
  <c r="I573" i="15" a="1"/>
  <c r="I573" i="15" s="1"/>
  <c r="I300" i="15" a="1"/>
  <c r="I300" i="15" s="1"/>
  <c r="I571" i="15" a="1"/>
  <c r="I571" i="15" s="1"/>
  <c r="I690" i="15" a="1"/>
  <c r="I690" i="15" s="1"/>
  <c r="I563" i="15" a="1"/>
  <c r="I563" i="15" s="1"/>
  <c r="I303" i="15" a="1"/>
  <c r="I303" i="15" s="1"/>
  <c r="I226" i="15" a="1"/>
  <c r="I226" i="15" s="1"/>
  <c r="I113" i="15" a="1"/>
  <c r="I113" i="15" s="1"/>
  <c r="I481" i="15" a="1"/>
  <c r="I481" i="15" s="1"/>
  <c r="I458" i="15" a="1"/>
  <c r="I458" i="15" s="1"/>
  <c r="I260" i="15" a="1"/>
  <c r="I260" i="15" s="1"/>
  <c r="I195" i="15" a="1"/>
  <c r="I195" i="15" s="1"/>
  <c r="I774" i="15" a="1"/>
  <c r="I774" i="15" s="1"/>
  <c r="I351" i="15" a="1"/>
  <c r="I351" i="15" s="1"/>
  <c r="I506" i="15" a="1"/>
  <c r="I506" i="15" s="1"/>
  <c r="I144" i="15" a="1"/>
  <c r="I144" i="15" s="1"/>
  <c r="I673" i="15" a="1"/>
  <c r="I673" i="15" s="1"/>
  <c r="I645" i="15" a="1"/>
  <c r="I645" i="15" s="1"/>
  <c r="I609" i="15" a="1"/>
  <c r="I609" i="15" s="1"/>
  <c r="I268" i="15" a="1"/>
  <c r="I268" i="15" s="1"/>
  <c r="I744" i="15" a="1"/>
  <c r="I744" i="15" s="1"/>
  <c r="I181" i="15" a="1"/>
  <c r="I181" i="15" s="1"/>
  <c r="I121" i="15" a="1"/>
  <c r="I121" i="15" s="1"/>
  <c r="I52" i="15" a="1"/>
  <c r="I52" i="15" s="1"/>
  <c r="I94" i="15" a="1"/>
  <c r="I94" i="15" s="1"/>
  <c r="I801" i="15" a="1"/>
  <c r="I801" i="15" s="1"/>
  <c r="I170" i="15" a="1"/>
  <c r="I170" i="15" s="1"/>
  <c r="I178" i="15" a="1"/>
  <c r="I178" i="15" s="1"/>
  <c r="I776" i="15" a="1"/>
  <c r="I776" i="15" s="1"/>
  <c r="I304" i="15" a="1"/>
  <c r="I304" i="15" s="1"/>
  <c r="I90" i="15" a="1"/>
  <c r="I90" i="15" s="1"/>
  <c r="I538" i="15" a="1"/>
  <c r="I538" i="15" s="1"/>
  <c r="I322" i="15" a="1"/>
  <c r="I322" i="15" s="1"/>
  <c r="I241" i="15" a="1"/>
  <c r="I241" i="15" s="1"/>
  <c r="I643" i="15" a="1"/>
  <c r="I643" i="15" s="1"/>
  <c r="I575" i="15" a="1"/>
  <c r="I575" i="15" s="1"/>
  <c r="I10" i="15" a="1"/>
  <c r="I10" i="15" s="1"/>
  <c r="I771" i="15" a="1"/>
  <c r="I771" i="15" s="1"/>
  <c r="I598" i="15" a="1"/>
  <c r="I598" i="15" s="1"/>
  <c r="I193" i="15" a="1"/>
  <c r="I193" i="15" s="1"/>
  <c r="I386" i="15" a="1"/>
  <c r="I386" i="15" s="1"/>
  <c r="I234" i="15" a="1"/>
  <c r="I234" i="15" s="1"/>
  <c r="I146" i="15" a="1"/>
  <c r="I146" i="15" s="1"/>
  <c r="I71" i="15" a="1"/>
  <c r="I71" i="15" s="1"/>
  <c r="I642" i="15" a="1"/>
  <c r="I642" i="15" s="1"/>
  <c r="I677" i="15" a="1"/>
  <c r="I677" i="15" s="1"/>
  <c r="I498" i="15" a="1"/>
  <c r="I498" i="15" s="1"/>
  <c r="I152" i="15" a="1"/>
  <c r="I152" i="15" s="1"/>
  <c r="I142" i="15" a="1"/>
  <c r="I142" i="15" s="1"/>
  <c r="I35" i="15" a="1"/>
  <c r="I35" i="15" s="1"/>
  <c r="I717" i="15" a="1"/>
  <c r="I717" i="15" s="1"/>
  <c r="I659" i="15" a="1"/>
  <c r="I659" i="15" s="1"/>
  <c r="I271" i="15" a="1"/>
  <c r="I271" i="15" s="1"/>
  <c r="I153" i="15" a="1"/>
  <c r="I153" i="15" s="1"/>
  <c r="I713" i="15" a="1"/>
  <c r="I713" i="15" s="1"/>
  <c r="I66" i="15" a="1"/>
  <c r="I66" i="15" s="1"/>
  <c r="I207" i="15" a="1"/>
  <c r="I207" i="15" s="1"/>
  <c r="I72" i="15" a="1"/>
  <c r="I72" i="15" s="1"/>
  <c r="I676" i="15" a="1"/>
  <c r="I676" i="15" s="1"/>
  <c r="I528" i="15" a="1"/>
  <c r="I528" i="15" s="1"/>
  <c r="I418" i="15" a="1"/>
  <c r="I418" i="15" s="1"/>
  <c r="I790" i="15" a="1"/>
  <c r="I790" i="15" s="1"/>
  <c r="I740" i="15" a="1"/>
  <c r="I740" i="15" s="1"/>
  <c r="I412" i="15" a="1"/>
  <c r="I412" i="15" s="1"/>
  <c r="I482" i="15" a="1"/>
  <c r="I482" i="15" s="1"/>
  <c r="I277" i="15" a="1"/>
  <c r="I277" i="15" s="1"/>
  <c r="I238" i="15" a="1"/>
  <c r="I238" i="15" s="1"/>
  <c r="I807" i="15" a="1"/>
  <c r="I807" i="15" s="1"/>
  <c r="I510" i="15" a="1"/>
  <c r="I510" i="15" s="1"/>
  <c r="I471" i="15" a="1"/>
  <c r="I471" i="15" s="1"/>
  <c r="I560" i="15" a="1"/>
  <c r="I560" i="15" s="1"/>
  <c r="I24" i="15" a="1"/>
  <c r="I24" i="15" s="1"/>
  <c r="I500" i="15" a="1"/>
  <c r="I500" i="15" s="1"/>
  <c r="I176" i="15" a="1"/>
  <c r="I176" i="15" s="1"/>
  <c r="I60" i="15" a="1"/>
  <c r="I60" i="15" s="1"/>
  <c r="I432" i="15" a="1"/>
  <c r="I432" i="15" s="1"/>
  <c r="I276" i="15" a="1"/>
  <c r="I276" i="15" s="1"/>
  <c r="I186" i="15" a="1"/>
  <c r="I186" i="15" s="1"/>
  <c r="I532" i="15" a="1"/>
  <c r="I532" i="15" s="1"/>
  <c r="I540" i="15" a="1"/>
  <c r="I540" i="15" s="1"/>
  <c r="I836" i="15" a="1"/>
  <c r="I836" i="15" s="1"/>
  <c r="I724" i="15" a="1"/>
  <c r="I724" i="15" s="1"/>
  <c r="I497" i="15" a="1"/>
  <c r="I497" i="15" s="1"/>
  <c r="I803" i="15" a="1"/>
  <c r="I803" i="15" s="1"/>
  <c r="I678" i="15" a="1"/>
  <c r="I678" i="15" s="1"/>
  <c r="I491" i="15" a="1"/>
  <c r="I491" i="15" s="1"/>
  <c r="I62" i="15" a="1"/>
  <c r="I62" i="15" s="1"/>
  <c r="I834" i="15" a="1"/>
  <c r="I834" i="15" s="1"/>
  <c r="I180" i="15" a="1"/>
  <c r="I180" i="15" s="1"/>
  <c r="I332" i="15" a="1"/>
  <c r="I332" i="15" s="1"/>
  <c r="I104" i="15" a="1"/>
  <c r="I104" i="15" s="1"/>
  <c r="I621" i="15" a="1"/>
  <c r="I621" i="15" s="1"/>
  <c r="I658" i="15" a="1"/>
  <c r="I658" i="15" s="1"/>
  <c r="I466" i="15" a="1"/>
  <c r="I466" i="15" s="1"/>
  <c r="I469" i="15" a="1"/>
  <c r="I469" i="15" s="1"/>
  <c r="I252" i="15" a="1"/>
  <c r="I252" i="15" s="1"/>
  <c r="I211" i="15" a="1"/>
  <c r="I211" i="15" s="1"/>
  <c r="I38" i="15" a="1"/>
  <c r="I38" i="15" s="1"/>
  <c r="I8" i="15" a="1"/>
  <c r="I8" i="15" s="1"/>
  <c r="I594" i="15" a="1"/>
  <c r="I594" i="15" s="1"/>
  <c r="I489" i="15" a="1"/>
  <c r="I489" i="15" s="1"/>
  <c r="I319" i="15" a="1"/>
  <c r="I319" i="15" s="1"/>
  <c r="I206" i="15" a="1"/>
  <c r="I206" i="15" s="1"/>
  <c r="I155" i="15" a="1"/>
  <c r="I155" i="15" s="1"/>
  <c r="I330" i="15" a="1"/>
  <c r="I330" i="15" s="1"/>
  <c r="I403" i="15" a="1"/>
  <c r="I403" i="15" s="1"/>
  <c r="I191" i="15" a="1"/>
  <c r="I191" i="15" s="1"/>
  <c r="I461" i="15" a="1"/>
  <c r="I461" i="15" s="1"/>
  <c r="I463" i="15" a="1"/>
  <c r="I463" i="15" s="1"/>
  <c r="I335" i="15" a="1"/>
  <c r="I335" i="15" s="1"/>
  <c r="I122" i="15" a="1"/>
  <c r="I122" i="15" s="1"/>
  <c r="I96" i="15" a="1"/>
  <c r="I96" i="15" s="1"/>
  <c r="I728" i="15" a="1"/>
  <c r="I728" i="15" s="1"/>
  <c r="I256" i="15" a="1"/>
  <c r="I256" i="15" s="1"/>
  <c r="I245" i="15" a="1"/>
  <c r="I245" i="15" s="1"/>
  <c r="I613" i="15" a="1"/>
  <c r="I613" i="15" s="1"/>
  <c r="I711" i="15" a="1"/>
  <c r="I711" i="15" s="1"/>
  <c r="I611" i="15" a="1"/>
  <c r="I611" i="15" s="1"/>
  <c r="I629" i="15" a="1"/>
  <c r="I629" i="15" s="1"/>
  <c r="I53" i="15" a="1"/>
  <c r="I53" i="15" s="1"/>
  <c r="I680" i="15" a="1"/>
  <c r="I680" i="15" s="1"/>
  <c r="I340" i="15" a="1"/>
  <c r="I340" i="15" s="1"/>
  <c r="I434" i="15" a="1"/>
  <c r="I434" i="15" s="1"/>
  <c r="I553" i="15" a="1"/>
  <c r="I553" i="15" s="1"/>
  <c r="I757" i="15" a="1"/>
  <c r="I757" i="15" s="1"/>
  <c r="I462" i="15" a="1"/>
  <c r="I462" i="15" s="1"/>
  <c r="I133" i="15" a="1"/>
  <c r="I133" i="15" s="1"/>
  <c r="I661" i="15" a="1"/>
  <c r="I661" i="15" s="1"/>
  <c r="I737" i="15" a="1"/>
  <c r="I737" i="15" s="1"/>
  <c r="I652" i="15" a="1"/>
  <c r="I652" i="15" s="1"/>
  <c r="I448" i="15" a="1"/>
  <c r="I448" i="15" s="1"/>
  <c r="I839" i="15" a="1"/>
  <c r="I839" i="15" s="1"/>
  <c r="I780" i="15" a="1"/>
  <c r="I780" i="15" s="1"/>
  <c r="I74" i="15" a="1"/>
  <c r="I74" i="15" s="1"/>
  <c r="I275" i="15" a="1"/>
  <c r="I275" i="15" s="1"/>
  <c r="I21" i="15" a="1"/>
  <c r="I21" i="15" s="1"/>
  <c r="I280" i="15" a="1"/>
  <c r="I280" i="15" s="1"/>
  <c r="I233" i="15" a="1"/>
  <c r="I233" i="15" s="1"/>
  <c r="I821" i="15" a="1"/>
  <c r="I821" i="15" s="1"/>
  <c r="I420" i="15" a="1"/>
  <c r="I420" i="15" s="1"/>
  <c r="I148" i="15" a="1"/>
  <c r="I148" i="15" s="1"/>
  <c r="I499" i="15" a="1"/>
  <c r="I499" i="15" s="1"/>
  <c r="I588" i="15" a="1"/>
  <c r="I588" i="15" s="1"/>
  <c r="I400" i="15" a="1"/>
  <c r="I400" i="15" s="1"/>
  <c r="I158" i="15" a="1"/>
  <c r="I158" i="15" s="1"/>
  <c r="I109" i="15" a="1"/>
  <c r="I109" i="15" s="1"/>
  <c r="I641" i="15" a="1"/>
  <c r="I641" i="15" s="1"/>
  <c r="I816" i="15" a="1"/>
  <c r="I816" i="15" s="1"/>
  <c r="I639" i="15" a="1"/>
  <c r="I639" i="15" s="1"/>
  <c r="I419" i="15" a="1"/>
  <c r="I419" i="15" s="1"/>
  <c r="I350" i="15" a="1"/>
  <c r="I350" i="15" s="1"/>
  <c r="I307" i="15" a="1"/>
  <c r="I307" i="15" s="1"/>
  <c r="I18" i="15" a="1"/>
  <c r="I18" i="15" s="1"/>
  <c r="I818" i="15" a="1"/>
  <c r="I818" i="15" s="1"/>
  <c r="I668" i="15" a="1"/>
  <c r="I668" i="15" s="1"/>
  <c r="I559" i="15" a="1"/>
  <c r="I559" i="15" s="1"/>
  <c r="I289" i="15" a="1"/>
  <c r="I289" i="15" s="1"/>
  <c r="I565" i="15" a="1"/>
  <c r="I565" i="15" s="1"/>
  <c r="I684" i="15" a="1"/>
  <c r="I684" i="15" s="1"/>
  <c r="I555" i="15" a="1"/>
  <c r="I555" i="15" s="1"/>
  <c r="I729" i="15" a="1"/>
  <c r="I729" i="15" s="1"/>
  <c r="I765" i="15" a="1"/>
  <c r="I765" i="15" s="1"/>
  <c r="I640" i="15" a="1"/>
  <c r="I640" i="15" s="1"/>
  <c r="I450" i="15" a="1"/>
  <c r="I450" i="15" s="1"/>
  <c r="I452" i="15" a="1"/>
  <c r="I452" i="15" s="1"/>
  <c r="I735" i="15" a="1"/>
  <c r="I735" i="15" s="1"/>
  <c r="I107" i="15" a="1"/>
  <c r="I107" i="15" s="1"/>
  <c r="I365" i="15" a="1"/>
  <c r="I365" i="15" s="1"/>
  <c r="I323" i="15" a="1"/>
  <c r="I323" i="15" s="1"/>
  <c r="I422" i="15" a="1"/>
  <c r="I422" i="15" s="1"/>
  <c r="I539" i="15" a="1"/>
  <c r="I539" i="15" s="1"/>
  <c r="I602" i="15" a="1"/>
  <c r="I602" i="15" s="1"/>
  <c r="I343" i="15" a="1"/>
  <c r="I343" i="15" s="1"/>
  <c r="I36" i="15" a="1"/>
  <c r="I36" i="15" s="1"/>
  <c r="I454" i="15" a="1"/>
  <c r="I454" i="15" s="1"/>
  <c r="I165" i="15" a="1"/>
  <c r="I165" i="15" s="1"/>
  <c r="I167" i="15" a="1"/>
  <c r="I167" i="15" s="1"/>
  <c r="I749" i="15" a="1"/>
  <c r="I749" i="15" s="1"/>
  <c r="I298" i="15" a="1"/>
  <c r="I298" i="15" s="1"/>
  <c r="I58" i="15" a="1"/>
  <c r="I58" i="15" s="1"/>
  <c r="I467" i="15" a="1"/>
  <c r="I467" i="15" s="1"/>
  <c r="I520" i="15" a="1"/>
  <c r="I520" i="15" s="1"/>
  <c r="I318" i="15" a="1"/>
  <c r="I318" i="15" s="1"/>
  <c r="I622" i="15" a="1"/>
  <c r="I622" i="15" s="1"/>
  <c r="I569" i="15" a="1"/>
  <c r="I569" i="15" s="1"/>
  <c r="I634" i="15" a="1"/>
  <c r="I634" i="15" s="1"/>
  <c r="I738" i="15" a="1"/>
  <c r="I738" i="15" s="1"/>
  <c r="I547" i="15" a="1"/>
  <c r="I547" i="15" s="1"/>
  <c r="I756" i="15" a="1"/>
  <c r="I756" i="15" s="1"/>
  <c r="I831" i="15" a="1"/>
  <c r="I831" i="15" s="1"/>
  <c r="I700" i="15" a="1"/>
  <c r="I700" i="15" s="1"/>
  <c r="I396" i="15" a="1"/>
  <c r="I396" i="15" s="1"/>
  <c r="I333" i="15" a="1"/>
  <c r="I333" i="15" s="1"/>
  <c r="I210" i="15" a="1"/>
  <c r="I210" i="15" s="1"/>
  <c r="I362" i="15" a="1"/>
  <c r="I362" i="15" s="1"/>
  <c r="I137" i="15" a="1"/>
  <c r="I137" i="15" s="1"/>
  <c r="I695" i="15" a="1"/>
  <c r="I695" i="15" s="1"/>
  <c r="I705" i="15" a="1"/>
  <c r="I705" i="15" s="1"/>
  <c r="I620" i="15" a="1"/>
  <c r="I620" i="15" s="1"/>
  <c r="I373" i="15" a="1"/>
  <c r="I373" i="15" s="1"/>
  <c r="I393" i="15" a="1"/>
  <c r="I393" i="15" s="1"/>
  <c r="I788" i="15" a="1"/>
  <c r="I788" i="15" s="1"/>
  <c r="I141" i="15" a="1"/>
  <c r="I141" i="15" s="1"/>
  <c r="I692" i="15" a="1"/>
  <c r="I692" i="15" s="1"/>
  <c r="I844" i="15" a="1"/>
  <c r="I844" i="15" s="1"/>
  <c r="I183" i="15" a="1"/>
  <c r="I183" i="15" s="1"/>
  <c r="I852" i="15" a="1"/>
  <c r="I852" i="15" s="1"/>
  <c r="I255" i="15" a="1"/>
  <c r="I255" i="15" s="1"/>
  <c r="I147" i="15" a="1"/>
  <c r="I147" i="15" s="1"/>
  <c r="I59" i="15" a="1"/>
  <c r="I59" i="15" s="1"/>
  <c r="I784" i="15" a="1"/>
  <c r="I784" i="15" s="1"/>
  <c r="I733" i="15" a="1"/>
  <c r="I733" i="15" s="1"/>
  <c r="I192" i="15" a="1"/>
  <c r="I192" i="15" s="1"/>
  <c r="I179" i="15" a="1"/>
  <c r="I179" i="15" s="1"/>
  <c r="I227" i="15" a="1"/>
  <c r="I227" i="15" s="1"/>
  <c r="I404" i="15" a="1"/>
  <c r="I404" i="15" s="1"/>
  <c r="I293" i="15" a="1"/>
  <c r="I293" i="15" s="1"/>
  <c r="I526" i="15" a="1"/>
  <c r="I526" i="15" s="1"/>
  <c r="I49" i="15" a="1"/>
  <c r="I49" i="15" s="1"/>
  <c r="I407" i="15" a="1"/>
  <c r="I407" i="15" s="1"/>
  <c r="I389" i="15" a="1"/>
  <c r="I389" i="15" s="1"/>
  <c r="I514" i="15" a="1"/>
  <c r="I514" i="15" s="1"/>
  <c r="I503" i="15" a="1"/>
  <c r="I503" i="15" s="1"/>
  <c r="I536" i="15" a="1"/>
  <c r="I536" i="15" s="1"/>
  <c r="I670" i="15" a="1"/>
  <c r="I670" i="15" s="1"/>
  <c r="I490" i="15" a="1"/>
  <c r="I490" i="15" s="1"/>
  <c r="I688" i="15" a="1"/>
  <c r="I688" i="15" s="1"/>
  <c r="I785" i="15" a="1"/>
  <c r="I785" i="15" s="1"/>
  <c r="I653" i="15" a="1"/>
  <c r="I653" i="15" s="1"/>
  <c r="I56" i="15" a="1"/>
  <c r="I56" i="15" s="1"/>
  <c r="I806" i="15" a="1"/>
  <c r="I806" i="15" s="1"/>
  <c r="I157" i="15" a="1"/>
  <c r="I157" i="15" s="1"/>
  <c r="I327" i="15" a="1"/>
  <c r="I327" i="15" s="1"/>
  <c r="I97" i="15" a="1"/>
  <c r="I97" i="15" s="1"/>
  <c r="I169" i="15" a="1"/>
  <c r="I169" i="15" s="1"/>
  <c r="I374" i="15" a="1"/>
  <c r="I374" i="15" s="1"/>
  <c r="I222" i="15" a="1"/>
  <c r="I222" i="15" s="1"/>
  <c r="I669" i="15" a="1"/>
  <c r="I669" i="15" s="1"/>
  <c r="I624" i="15" a="1"/>
  <c r="I624" i="15" s="1"/>
  <c r="I518" i="15" a="1"/>
  <c r="I518" i="15" s="1"/>
  <c r="I616" i="15" a="1"/>
  <c r="I616" i="15" s="1"/>
  <c r="I423" i="15" a="1"/>
  <c r="I423" i="15" s="1"/>
  <c r="I140" i="15" a="1"/>
  <c r="I140" i="15" s="1"/>
  <c r="I118" i="15" a="1"/>
  <c r="I118" i="15" s="1"/>
  <c r="I28" i="15" a="1"/>
  <c r="I28" i="15" s="1"/>
  <c r="I710" i="15" a="1"/>
  <c r="I710" i="15" s="1"/>
  <c r="I625" i="15" a="1"/>
  <c r="I625" i="15" s="1"/>
  <c r="I296" i="15" a="1"/>
  <c r="I296" i="15" s="1"/>
  <c r="I398" i="15" a="1"/>
  <c r="I398" i="15" s="1"/>
  <c r="I185" i="15" a="1"/>
  <c r="I185" i="15" s="1"/>
  <c r="I366" i="15" a="1"/>
  <c r="I366" i="15" s="1"/>
  <c r="I451" i="15" a="1"/>
  <c r="I451" i="15" s="1"/>
  <c r="I295" i="15" a="1"/>
  <c r="I295" i="15" s="1"/>
  <c r="I486" i="15" a="1"/>
  <c r="I486" i="15" s="1"/>
  <c r="I445" i="15" a="1"/>
  <c r="I445" i="15" s="1"/>
  <c r="I383" i="15" a="1"/>
  <c r="I383" i="15" s="1"/>
  <c r="I231" i="15" a="1"/>
  <c r="I231" i="15" s="1"/>
  <c r="I221" i="15" a="1"/>
  <c r="I221" i="15" s="1"/>
  <c r="I372" i="15" a="1"/>
  <c r="I372" i="15" s="1"/>
  <c r="I444" i="15" a="1"/>
  <c r="I444" i="15" s="1"/>
  <c r="I240" i="15" a="1"/>
  <c r="I240" i="15" s="1"/>
  <c r="I783" i="15" a="1"/>
  <c r="I783" i="15" s="1"/>
  <c r="I817" i="15" a="1"/>
  <c r="I817" i="15" s="1"/>
  <c r="I714" i="15" a="1"/>
  <c r="I714" i="15" s="1"/>
  <c r="I442" i="15" a="1"/>
  <c r="I442" i="15" s="1"/>
  <c r="I262" i="15" a="1"/>
  <c r="I262" i="15" s="1"/>
  <c r="I156" i="15" a="1"/>
  <c r="I156" i="15" s="1"/>
  <c r="I15" i="15" a="1"/>
  <c r="I15" i="15" s="1"/>
  <c r="I399" i="15" a="1"/>
  <c r="I399" i="15" s="1"/>
  <c r="I244" i="15" a="1"/>
  <c r="I244" i="15" s="1"/>
  <c r="I507" i="15" a="1"/>
  <c r="I507" i="15" s="1"/>
  <c r="I23" i="15" a="1"/>
  <c r="I23" i="15" s="1"/>
  <c r="I402" i="15" a="1"/>
  <c r="I402" i="15" s="1"/>
  <c r="I359" i="15" a="1"/>
  <c r="I359" i="15" s="1"/>
  <c r="I823" i="15" a="1"/>
  <c r="I823" i="15" s="1"/>
  <c r="I766" i="15" a="1"/>
  <c r="I766" i="15" s="1"/>
  <c r="I54" i="15" a="1"/>
  <c r="I54" i="15" s="1"/>
  <c r="I250" i="15" a="1"/>
  <c r="I250" i="15" s="1"/>
  <c r="I826" i="15" a="1"/>
  <c r="I826" i="15" s="1"/>
  <c r="I139" i="15" a="1"/>
  <c r="I139" i="15" s="1"/>
  <c r="I310" i="15" a="1"/>
  <c r="I310" i="15" s="1"/>
  <c r="I734" i="15" a="1"/>
  <c r="I734" i="15" s="1"/>
  <c r="I408" i="15" a="1"/>
  <c r="I408" i="15" s="1"/>
  <c r="I119" i="15" a="1"/>
  <c r="I119" i="15" s="1"/>
  <c r="I485" i="15" a="1"/>
  <c r="I485" i="15" s="1"/>
  <c r="I567" i="15" a="1"/>
  <c r="I567" i="15" s="1"/>
  <c r="I382" i="15" a="1"/>
  <c r="I382" i="15" s="1"/>
  <c r="I593" i="15" a="1"/>
  <c r="I593" i="15" s="1"/>
  <c r="I651" i="15" a="1"/>
  <c r="I651" i="15" s="1"/>
  <c r="I459" i="15" a="1"/>
  <c r="I459" i="15" s="1"/>
  <c r="I75" i="15" a="1"/>
  <c r="I75" i="15" s="1"/>
  <c r="I33" i="15" a="1"/>
  <c r="I33" i="15" s="1"/>
  <c r="I769" i="15" a="1"/>
  <c r="I769" i="15" s="1"/>
  <c r="I19" i="15" a="1"/>
  <c r="I19" i="15" s="1"/>
  <c r="I781" i="15" a="1"/>
  <c r="I781" i="15" s="1"/>
  <c r="I587" i="15" a="1"/>
  <c r="I587" i="15" s="1"/>
  <c r="I483" i="15" a="1"/>
  <c r="I483" i="15" s="1"/>
  <c r="I284" i="15" a="1"/>
  <c r="I284" i="15" s="1"/>
  <c r="I188" i="15" a="1"/>
  <c r="I188" i="15" s="1"/>
  <c r="I103" i="15" a="1"/>
  <c r="I103" i="15" s="1"/>
  <c r="I549" i="15" a="1"/>
  <c r="I549" i="15" s="1"/>
  <c r="I644" i="15" a="1"/>
  <c r="I644" i="15" s="1"/>
  <c r="I541" i="15" a="1"/>
  <c r="I541" i="15" s="1"/>
  <c r="I716" i="15" a="1"/>
  <c r="I716" i="15" s="1"/>
  <c r="I758" i="15" a="1"/>
  <c r="I758" i="15" s="1"/>
  <c r="I633" i="15" a="1"/>
  <c r="I633" i="15" s="1"/>
  <c r="I763" i="15" a="1"/>
  <c r="I763" i="15" s="1"/>
  <c r="I786" i="15" a="1"/>
  <c r="I786" i="15" s="1"/>
  <c r="I693" i="15" a="1"/>
  <c r="I693" i="15" s="1"/>
  <c r="I608" i="15" a="1"/>
  <c r="I608" i="15" s="1"/>
  <c r="I346" i="15" a="1"/>
  <c r="I346" i="15" s="1"/>
  <c r="I606" i="15" a="1"/>
  <c r="I606" i="15" s="1"/>
  <c r="I704" i="15" a="1"/>
  <c r="I704" i="15" s="1"/>
  <c r="I605" i="15" a="1"/>
  <c r="I605" i="15" s="1"/>
  <c r="I291" i="15" a="1"/>
  <c r="I291" i="15" s="1"/>
  <c r="I189" i="15" a="1"/>
  <c r="I189" i="15" s="1"/>
  <c r="I126" i="15" a="1"/>
  <c r="I126" i="15" s="1"/>
  <c r="I747" i="15" a="1"/>
  <c r="I747" i="15" s="1"/>
  <c r="I34" i="15" a="1"/>
  <c r="I34" i="15" s="1"/>
  <c r="I535" i="15" a="1"/>
  <c r="I535" i="15" s="1"/>
  <c r="I375" i="15" a="1"/>
  <c r="I375" i="15" s="1"/>
  <c r="I89" i="15" a="1"/>
  <c r="I89" i="15" s="1"/>
  <c r="I414" i="15" a="1"/>
  <c r="I414" i="15" s="1"/>
  <c r="I689" i="15" a="1"/>
  <c r="I689" i="15" s="1"/>
  <c r="I348" i="15" a="1"/>
  <c r="I348" i="15" s="1"/>
  <c r="I324" i="15" a="1"/>
  <c r="I324" i="15" s="1"/>
  <c r="I292" i="15" a="1"/>
  <c r="I292" i="15" s="1"/>
  <c r="I46" i="15" a="1"/>
  <c r="I46" i="15" s="1"/>
  <c r="I436" i="15" a="1"/>
  <c r="I436" i="15" s="1"/>
  <c r="I501" i="15" a="1"/>
  <c r="I501" i="15" s="1"/>
  <c r="I312" i="15" a="1"/>
  <c r="I312" i="15" s="1"/>
  <c r="I557" i="15" a="1"/>
  <c r="I557" i="15" s="1"/>
  <c r="I582" i="15" a="1"/>
  <c r="I582" i="15" s="1"/>
  <c r="I278" i="15" a="1"/>
  <c r="I278" i="15" s="1"/>
  <c r="I731" i="15" a="1"/>
  <c r="I731" i="15" s="1"/>
  <c r="I522" i="15" a="1"/>
  <c r="I522" i="15" s="1"/>
  <c r="I722" i="15" a="1"/>
  <c r="I722" i="15" s="1"/>
  <c r="I810" i="15" a="1"/>
  <c r="I810" i="15" s="1"/>
  <c r="I686" i="15" a="1"/>
  <c r="I686" i="15" s="1"/>
  <c r="I145" i="15" a="1"/>
  <c r="I145" i="15" s="1"/>
  <c r="I63" i="15" a="1"/>
  <c r="I63" i="15" s="1"/>
  <c r="I793" i="15" a="1"/>
  <c r="I793" i="15" s="1"/>
  <c r="I572" i="15" a="1"/>
  <c r="I572" i="15" s="1"/>
  <c r="I416" i="15" a="1"/>
  <c r="I416" i="15" s="1"/>
  <c r="I272" i="15" a="1"/>
  <c r="I272" i="15" s="1"/>
  <c r="I409" i="15" a="1"/>
  <c r="I409" i="15" s="1"/>
  <c r="I246" i="15" a="1"/>
  <c r="I246" i="15" s="1"/>
  <c r="I12" i="15" a="1"/>
  <c r="I12" i="15" s="1"/>
  <c r="I798" i="15" a="1"/>
  <c r="I798" i="15" s="1"/>
  <c r="I654" i="15" a="1"/>
  <c r="I654" i="15" s="1"/>
  <c r="I545" i="15" a="1"/>
  <c r="I545" i="15" s="1"/>
  <c r="I270" i="15" a="1"/>
  <c r="I270" i="15" s="1"/>
  <c r="I837" i="15" a="1"/>
  <c r="I837" i="15" s="1"/>
  <c r="I129" i="15" a="1"/>
  <c r="I129" i="15" s="1"/>
  <c r="I842" i="15" a="1"/>
  <c r="I842" i="15" s="1"/>
  <c r="I242" i="15" a="1"/>
  <c r="I242" i="15" s="1"/>
  <c r="I102" i="15" a="1"/>
  <c r="I102" i="15" s="1"/>
  <c r="I22" i="15" a="1"/>
  <c r="I22" i="15" s="1"/>
  <c r="I273" i="15" a="1"/>
  <c r="I273" i="15" s="1"/>
  <c r="I214" i="15" a="1"/>
  <c r="I214" i="15" s="1"/>
  <c r="I715" i="15" a="1"/>
  <c r="I715" i="15" s="1"/>
  <c r="I171" i="15" a="1"/>
  <c r="I171" i="15" s="1"/>
  <c r="I726" i="15" a="1"/>
  <c r="I726" i="15" s="1"/>
  <c r="I92" i="15" a="1"/>
  <c r="I92" i="15" s="1"/>
  <c r="I220" i="15" a="1"/>
  <c r="I220" i="15" s="1"/>
  <c r="I40" i="15" a="1"/>
  <c r="I40" i="15" s="1"/>
  <c r="I544" i="15" a="1"/>
  <c r="I544" i="15" s="1"/>
  <c r="I502" i="15" a="1"/>
  <c r="I502" i="15" s="1"/>
  <c r="I517" i="15" a="1"/>
  <c r="I517" i="15" s="1"/>
  <c r="I742" i="15" a="1"/>
  <c r="I742" i="15" s="1"/>
  <c r="I282" i="15" a="1"/>
  <c r="I282" i="15" s="1"/>
  <c r="I570" i="15" a="1"/>
  <c r="I570" i="15" s="1"/>
  <c r="I516" i="15" a="1"/>
  <c r="I516" i="15" s="1"/>
  <c r="I328" i="15" a="1"/>
  <c r="I328" i="15" s="1"/>
  <c r="I664" i="15" a="1"/>
  <c r="I664" i="15" s="1"/>
  <c r="I385" i="15" a="1"/>
  <c r="I385" i="15" s="1"/>
  <c r="I519" i="15" a="1"/>
  <c r="I519" i="15" s="1"/>
  <c r="I308" i="15" a="1"/>
  <c r="I308" i="15" s="1"/>
  <c r="I266" i="15" a="1"/>
  <c r="I266" i="15" s="1"/>
  <c r="I657" i="15" a="1"/>
  <c r="I657" i="15" s="1"/>
  <c r="I465" i="15" a="1"/>
  <c r="I465" i="15" s="1"/>
  <c r="I681" i="15" a="1"/>
  <c r="I681" i="15" s="1"/>
  <c r="I752" i="15" a="1"/>
  <c r="I752" i="15" s="1"/>
  <c r="I646" i="15" a="1"/>
  <c r="I646" i="15" s="1"/>
  <c r="I829" i="15" a="1"/>
  <c r="I829" i="15" s="1"/>
  <c r="I849" i="15" a="1"/>
  <c r="I849" i="15" s="1"/>
  <c r="I132" i="15" a="1"/>
  <c r="I132" i="15" s="1"/>
  <c r="I321" i="15" a="1"/>
  <c r="I321" i="15" s="1"/>
  <c r="I85" i="15" a="1"/>
  <c r="I85" i="15" s="1"/>
  <c r="I164" i="15" a="1"/>
  <c r="I164" i="15" s="1"/>
  <c r="I356" i="15" a="1"/>
  <c r="I356" i="15" s="1"/>
  <c r="I198" i="15" a="1"/>
  <c r="I198" i="15" s="1"/>
  <c r="I378" i="15" a="1"/>
  <c r="I378" i="15" s="1"/>
  <c r="I305" i="15" a="1"/>
  <c r="I305" i="15" s="1"/>
  <c r="I228" i="15" a="1"/>
  <c r="I228" i="15" s="1"/>
  <c r="I847" i="15" a="1"/>
  <c r="I847" i="15" s="1"/>
  <c r="I719" i="15" a="1"/>
  <c r="I719" i="15" s="1"/>
  <c r="I635" i="15" a="1"/>
  <c r="I635" i="15" s="1"/>
  <c r="I671" i="15" a="1"/>
  <c r="I671" i="15" s="1"/>
  <c r="I472" i="15" a="1"/>
  <c r="I472" i="15" s="1"/>
  <c r="I361" i="15" a="1"/>
  <c r="I361" i="15" s="1"/>
  <c r="I387" i="15" a="1"/>
  <c r="I387" i="15" s="1"/>
  <c r="I223" i="15" a="1"/>
  <c r="I223" i="15" s="1"/>
  <c r="I76" i="15" a="1"/>
  <c r="I76" i="15" s="1"/>
  <c r="I679" i="15" a="1"/>
  <c r="I679" i="15" s="1"/>
  <c r="I342" i="15" a="1"/>
  <c r="I342" i="15" s="1"/>
  <c r="I439" i="15" a="1"/>
  <c r="I439" i="15" s="1"/>
  <c r="I265" i="15" a="1"/>
  <c r="I265" i="15" s="1"/>
  <c r="I474" i="15" a="1"/>
  <c r="I474" i="15" s="1"/>
  <c r="I428" i="15" a="1"/>
  <c r="I428" i="15" s="1"/>
  <c r="I352" i="15" a="1"/>
  <c r="I352" i="15" s="1"/>
  <c r="I656" i="15" a="1"/>
  <c r="I656" i="15" s="1"/>
  <c r="I521" i="15" a="1"/>
  <c r="I521" i="15" s="1"/>
  <c r="I353" i="15" a="1"/>
  <c r="I353" i="15" s="1"/>
  <c r="I433" i="15" a="1"/>
  <c r="I433" i="15" s="1"/>
  <c r="I215" i="15" a="1"/>
  <c r="I215" i="15" s="1"/>
  <c r="I492" i="15" a="1"/>
  <c r="I492" i="15" s="1"/>
  <c r="I495" i="15" a="1"/>
  <c r="I495" i="15" s="1"/>
  <c r="I371" i="15" a="1"/>
  <c r="I371" i="15" s="1"/>
  <c r="I838" i="15" a="1"/>
  <c r="I838" i="15" s="1"/>
  <c r="I37" i="15" a="1"/>
  <c r="I37" i="15" s="1"/>
  <c r="I782" i="15" a="1"/>
  <c r="I782" i="15" s="1"/>
  <c r="I175" i="15" a="1"/>
  <c r="I175" i="15" s="1"/>
  <c r="I177" i="15" a="1"/>
  <c r="I177" i="15" s="1"/>
  <c r="I484" i="15" a="1"/>
  <c r="I484" i="15" s="1"/>
  <c r="I446" i="15" a="1"/>
  <c r="I446" i="15" s="1"/>
  <c r="I753" i="15" a="1"/>
  <c r="I753" i="15" s="1"/>
  <c r="I368" i="15" a="1"/>
  <c r="I368" i="15" s="1"/>
  <c r="I349" i="15" a="1"/>
  <c r="I349" i="15" s="1"/>
  <c r="I455" i="15" a="1"/>
  <c r="I455" i="15" s="1"/>
  <c r="I248" i="15" a="1"/>
  <c r="I248" i="15" s="1"/>
  <c r="I41" i="15" a="1"/>
  <c r="I41" i="15" s="1"/>
  <c r="I225" i="15" a="1"/>
  <c r="I225" i="15" s="1"/>
  <c r="I819" i="15" a="1"/>
  <c r="I819" i="15" s="1"/>
  <c r="I127" i="15" a="1"/>
  <c r="I127" i="15" s="1"/>
  <c r="I287" i="15" a="1"/>
  <c r="I287" i="15" s="1"/>
  <c r="I120" i="15" a="1"/>
  <c r="I120" i="15" s="1"/>
  <c r="I337" i="15" a="1"/>
  <c r="I337" i="15" s="1"/>
  <c r="I263" i="15" a="1"/>
  <c r="I263" i="15" s="1"/>
  <c r="I473" i="15" a="1"/>
  <c r="I473" i="15" s="1"/>
  <c r="I533" i="15" a="1"/>
  <c r="I533" i="15" s="1"/>
  <c r="I376" i="15" a="1"/>
  <c r="I376" i="15" s="1"/>
  <c r="I586" i="15" a="1"/>
  <c r="I586" i="15" s="1"/>
  <c r="I630" i="15" a="1"/>
  <c r="I630" i="15" s="1"/>
  <c r="I447" i="15" a="1"/>
  <c r="I447" i="15" s="1"/>
  <c r="I662" i="15" a="1"/>
  <c r="I662" i="15" s="1"/>
  <c r="I617" i="15" a="1"/>
  <c r="I617" i="15" s="1"/>
  <c r="I556" i="15" a="1"/>
  <c r="I556" i="15" s="1"/>
  <c r="I326" i="15" a="1"/>
  <c r="I326" i="15" s="1"/>
  <c r="I334" i="15" a="1"/>
  <c r="I334" i="15" s="1"/>
  <c r="I187" i="15" a="1"/>
  <c r="I187" i="15" s="1"/>
  <c r="I14" i="15" a="1"/>
  <c r="I14" i="15" s="1"/>
  <c r="I827" i="15" a="1"/>
  <c r="I827" i="15" s="1"/>
  <c r="I703" i="15" a="1"/>
  <c r="I703" i="15" s="1"/>
  <c r="I618" i="15" a="1"/>
  <c r="I618" i="15" s="1"/>
  <c r="I235" i="15" a="1"/>
  <c r="I235" i="15" s="1"/>
  <c r="I391" i="15" a="1"/>
  <c r="I391" i="15" s="1"/>
  <c r="I174" i="15" a="1"/>
  <c r="I174" i="15" s="1"/>
  <c r="I675" i="15" a="1"/>
  <c r="I675" i="15" s="1"/>
  <c r="I732" i="15" a="1"/>
  <c r="I732" i="15" s="1"/>
  <c r="I626" i="15" a="1"/>
  <c r="I626" i="15" s="1"/>
  <c r="I750" i="15" a="1"/>
  <c r="I750" i="15" s="1"/>
  <c r="I779" i="15" a="1"/>
  <c r="I779" i="15" s="1"/>
  <c r="I687" i="15" a="1"/>
  <c r="I687" i="15" s="1"/>
  <c r="I100" i="15" a="1"/>
  <c r="I100" i="15" s="1"/>
  <c r="I78" i="15" a="1"/>
  <c r="I78" i="15" s="1"/>
  <c r="I600" i="15" a="1"/>
  <c r="I600" i="15" s="1"/>
  <c r="I697" i="15" a="1"/>
  <c r="I697" i="15" s="1"/>
  <c r="I576" i="15" a="1"/>
  <c r="I576" i="15" s="1"/>
  <c r="I743" i="15" a="1"/>
  <c r="I743" i="15" s="1"/>
  <c r="I797" i="15" a="1"/>
  <c r="I797" i="15" s="1"/>
  <c r="I707" i="15" a="1"/>
  <c r="I707" i="15" s="1"/>
  <c r="I367" i="15" a="1"/>
  <c r="I367" i="15" s="1"/>
  <c r="I251" i="15" a="1"/>
  <c r="I251" i="15" s="1"/>
  <c r="I424" i="15" a="1"/>
  <c r="I424" i="15" s="1"/>
  <c r="I478" i="15" a="1"/>
  <c r="I478" i="15" s="1"/>
  <c r="I364" i="15" a="1"/>
  <c r="I364" i="15" s="1"/>
  <c r="I725" i="15" a="1"/>
  <c r="I725" i="15" s="1"/>
  <c r="I201" i="15" a="1"/>
  <c r="I201" i="15" s="1"/>
  <c r="I286" i="15" a="1"/>
  <c r="I286" i="15" s="1"/>
  <c r="I443" i="15" a="1"/>
  <c r="I443" i="15" s="1"/>
  <c r="I99" i="15" a="1"/>
  <c r="I99" i="15" s="1"/>
  <c r="I431" i="15" a="1"/>
  <c r="I431" i="15" s="1"/>
  <c r="I488" i="15" a="1"/>
  <c r="I488" i="15" s="1"/>
  <c r="I283" i="15" a="1"/>
  <c r="I283" i="15" s="1"/>
  <c r="I537" i="15" a="1"/>
  <c r="I537" i="15" s="1"/>
  <c r="I527" i="15" a="1"/>
  <c r="I527" i="15" s="1"/>
  <c r="I430" i="15" a="1"/>
  <c r="I430" i="15" s="1"/>
  <c r="I607" i="15" a="1"/>
  <c r="I607" i="15" s="1"/>
  <c r="I568" i="15" a="1"/>
  <c r="I568" i="15" s="1"/>
  <c r="I694" i="15" a="1"/>
  <c r="I694" i="15" s="1"/>
  <c r="I804" i="15" a="1"/>
  <c r="I804" i="15" s="1"/>
  <c r="I660" i="15" a="1"/>
  <c r="I660" i="15" s="1"/>
  <c r="I87" i="15" a="1"/>
  <c r="I87" i="15" s="1"/>
  <c r="I101" i="15" a="1"/>
  <c r="I101" i="15" s="1"/>
  <c r="I768" i="15" a="1"/>
  <c r="I768" i="15" s="1"/>
  <c r="I67" i="15" a="1"/>
  <c r="I67" i="15" s="1"/>
  <c r="I20" i="15" a="1"/>
  <c r="I20" i="15" s="1"/>
  <c r="I9" i="15" a="1"/>
  <c r="I9" i="15" s="1"/>
  <c r="I683" i="15" a="1"/>
  <c r="I683" i="15" s="1"/>
  <c r="I604" i="15" a="1"/>
  <c r="I604" i="15" s="1"/>
  <c r="I413" i="15" a="1"/>
  <c r="I413" i="15" s="1"/>
  <c r="I339" i="15" a="1"/>
  <c r="I339" i="15" s="1"/>
  <c r="I301" i="15" a="1"/>
  <c r="I301" i="15" s="1"/>
  <c r="I182" i="15" a="1"/>
  <c r="I182" i="15" s="1"/>
  <c r="I84" i="15" a="1"/>
  <c r="I84" i="15" s="1"/>
  <c r="I543" i="15" a="1"/>
  <c r="I543" i="15" s="1"/>
  <c r="I637" i="15" a="1"/>
  <c r="I637" i="15" s="1"/>
  <c r="I529" i="15" a="1"/>
  <c r="I529" i="15" s="1"/>
  <c r="I236" i="15" a="1"/>
  <c r="I236" i="15" s="1"/>
  <c r="I95" i="15" a="1"/>
  <c r="I95" i="15" s="1"/>
  <c r="I47" i="15" a="1"/>
  <c r="I47" i="15" s="1"/>
  <c r="I218" i="15" a="1"/>
  <c r="I218" i="15" s="1"/>
  <c r="I202" i="15" a="1"/>
  <c r="I202" i="15" s="1"/>
  <c r="I86" i="15" a="1"/>
  <c r="I86" i="15" s="1"/>
  <c r="I426" i="15" a="1"/>
  <c r="I426" i="15" s="1"/>
  <c r="I440" i="15" a="1"/>
  <c r="I440" i="15" s="1"/>
  <c r="I17" i="15" a="1"/>
  <c r="I17" i="15" s="1"/>
  <c r="I213" i="15" a="1"/>
  <c r="I213" i="15" s="1"/>
  <c r="I27" i="15" a="1"/>
  <c r="I27" i="15" s="1"/>
  <c r="I285" i="15" a="1"/>
  <c r="I285" i="15" s="1"/>
  <c r="I172" i="15" a="1"/>
  <c r="I172" i="15" s="1"/>
  <c r="I91" i="15" a="1"/>
  <c r="I91" i="15" s="1"/>
  <c r="I730" i="15" a="1"/>
  <c r="I730" i="15" s="1"/>
  <c r="I638" i="15" a="1"/>
  <c r="I638" i="15" s="1"/>
  <c r="I564" i="15" a="1"/>
  <c r="I564" i="15" s="1"/>
  <c r="I453" i="15" a="1"/>
  <c r="I453" i="15" s="1"/>
  <c r="I294" i="15" a="1"/>
  <c r="I294" i="15" s="1"/>
  <c r="I712" i="15" a="1"/>
  <c r="I712" i="15" s="1"/>
  <c r="I166" i="15" a="1"/>
  <c r="I166" i="15" s="1"/>
  <c r="I243" i="15" a="1"/>
  <c r="I243" i="15" s="1"/>
  <c r="I437" i="15" a="1"/>
  <c r="I437" i="15" s="1"/>
  <c r="I29" i="15" a="1"/>
  <c r="I29" i="15" s="1"/>
  <c r="I627" i="15" a="1"/>
  <c r="I627" i="15" s="1"/>
  <c r="I745" i="15" a="1"/>
  <c r="I745" i="15" s="1"/>
  <c r="I619" i="15" a="1"/>
  <c r="I619" i="15" s="1"/>
  <c r="I822" i="15" a="1"/>
  <c r="I822" i="15" s="1"/>
  <c r="I840" i="15" a="1"/>
  <c r="I840" i="15" s="1"/>
  <c r="I727" i="15" a="1"/>
  <c r="I727" i="15" s="1"/>
  <c r="I42" i="15" a="1"/>
  <c r="I42" i="15" s="1"/>
  <c r="I117" i="15" a="1"/>
  <c r="I117" i="15" s="1"/>
  <c r="I151" i="15" a="1"/>
  <c r="I151" i="15" s="1"/>
  <c r="I316" i="15" a="1"/>
  <c r="I316" i="15" s="1"/>
  <c r="I149" i="15" a="1"/>
  <c r="I149" i="15" s="1"/>
  <c r="I360" i="15" a="1"/>
  <c r="I360" i="15" s="1"/>
  <c r="I299" i="15" a="1"/>
  <c r="I299" i="15" s="1"/>
  <c r="I216" i="15" a="1"/>
  <c r="I216" i="15" s="1"/>
  <c r="I566" i="15" a="1"/>
  <c r="I566" i="15" s="1"/>
  <c r="I381" i="15" a="1"/>
  <c r="I381" i="15" s="1"/>
  <c r="I254" i="15" a="1"/>
  <c r="I254" i="15" s="1"/>
  <c r="I116" i="15" a="1"/>
  <c r="I116" i="15" s="1"/>
  <c r="I851" i="15" a="1"/>
  <c r="I851" i="15" s="1"/>
  <c r="I682" i="15" a="1"/>
  <c r="I682" i="15" s="1"/>
  <c r="I698" i="15" a="1"/>
  <c r="I698" i="15" s="1"/>
  <c r="I599" i="15" a="1"/>
  <c r="I599" i="15" s="1"/>
  <c r="I494" i="15" a="1"/>
  <c r="I494" i="15" s="1"/>
  <c r="I258" i="15" a="1"/>
  <c r="I258" i="15" s="1"/>
  <c r="I814" i="15" a="1"/>
  <c r="I814" i="15" s="1"/>
  <c r="I123" i="15" a="1"/>
  <c r="I123" i="15" s="1"/>
  <c r="I835" i="15" a="1"/>
  <c r="I835" i="15" s="1"/>
  <c r="I449" i="15" a="1"/>
  <c r="I449" i="15" s="1"/>
  <c r="I392" i="15" a="1"/>
  <c r="I392" i="15" s="1"/>
  <c r="I347" i="15" a="1"/>
  <c r="I347" i="15" s="1"/>
  <c r="I649" i="15" a="1"/>
  <c r="I649" i="15" s="1"/>
  <c r="I509" i="15" a="1"/>
  <c r="I509" i="15" s="1"/>
  <c r="I395" i="15" a="1"/>
  <c r="I395" i="15" s="1"/>
  <c r="I764" i="15" a="1"/>
  <c r="I764" i="15" s="1"/>
  <c r="I706" i="15" a="1"/>
  <c r="I706" i="15" s="1"/>
  <c r="I480" i="15" a="1"/>
  <c r="I480" i="15" s="1"/>
  <c r="I470" i="15" a="1"/>
  <c r="I470" i="15" s="1"/>
  <c r="I358" i="15" a="1"/>
  <c r="I358" i="15" s="1"/>
  <c r="I525" i="15" a="1"/>
  <c r="I525" i="15" s="1"/>
  <c r="I476" i="15" a="1"/>
  <c r="I476" i="15" s="1"/>
  <c r="I511" i="15" a="1"/>
  <c r="I511" i="15" s="1"/>
  <c r="I159" i="15" a="1"/>
  <c r="I159" i="15" s="1"/>
  <c r="I130" i="15" a="1"/>
  <c r="I130" i="15" s="1"/>
  <c r="I131" i="15" a="1"/>
  <c r="I131" i="15" s="1"/>
  <c r="I754" i="15" a="1"/>
  <c r="I754" i="15" s="1"/>
  <c r="I405" i="15" a="1"/>
  <c r="I405" i="15" s="1"/>
  <c r="I208" i="15" a="1"/>
  <c r="I208" i="15" s="1"/>
  <c r="I345" i="15" a="1"/>
  <c r="I345" i="15" s="1"/>
  <c r="I50" i="15" a="1"/>
  <c r="I50" i="15" s="1"/>
  <c r="I237" i="15" a="1"/>
  <c r="I237" i="15" s="1"/>
  <c r="I390" i="15" a="1"/>
  <c r="I390" i="15" s="1"/>
  <c r="I794" i="15" a="1"/>
  <c r="I794" i="15" s="1"/>
  <c r="I114" i="15" a="1"/>
  <c r="I114" i="15" s="1"/>
  <c r="I281" i="15" a="1"/>
  <c r="I281" i="15" s="1"/>
  <c r="I65" i="15" a="1"/>
  <c r="I65" i="15" s="1"/>
  <c r="I325" i="15" a="1"/>
  <c r="I325" i="15" s="1"/>
  <c r="I257" i="15" a="1"/>
  <c r="I257" i="15" s="1"/>
  <c r="I163" i="15" a="1"/>
  <c r="I163" i="15" s="1"/>
  <c r="I493" i="15" a="1"/>
  <c r="I493" i="15" s="1"/>
  <c r="I311" i="15" a="1"/>
  <c r="I311" i="15" s="1"/>
  <c r="I579" i="15" a="1"/>
  <c r="I579" i="15" s="1"/>
  <c r="I603" i="15" a="1"/>
  <c r="I603" i="15" s="1"/>
  <c r="I441" i="15" a="1"/>
  <c r="I441" i="15" s="1"/>
  <c r="I628" i="15" a="1"/>
  <c r="I628" i="15" s="1"/>
  <c r="I597" i="15" a="1"/>
  <c r="I597" i="15" s="1"/>
  <c r="I548" i="15" a="1"/>
  <c r="I548" i="15" s="1"/>
  <c r="I830" i="15" a="1"/>
  <c r="I830" i="15" s="1"/>
  <c r="I691" i="15" a="1"/>
  <c r="I691" i="15" s="1"/>
  <c r="I585" i="15" a="1"/>
  <c r="I585" i="15" s="1"/>
  <c r="I456" i="15" a="1"/>
  <c r="I456" i="15" s="1"/>
  <c r="I197" i="15" a="1"/>
  <c r="I197" i="15" s="1"/>
  <c r="I115" i="15" a="1"/>
  <c r="I115" i="15" s="1"/>
  <c r="I45" i="15" a="1"/>
  <c r="I45" i="15" s="1"/>
  <c r="I16" i="15" a="1"/>
  <c r="I16" i="15" s="1"/>
  <c r="I848" i="15" a="1"/>
  <c r="I848" i="15" s="1"/>
  <c r="I666" i="15" a="1"/>
  <c r="I666" i="15" s="1"/>
  <c r="I314" i="15" a="1"/>
  <c r="I314" i="15" s="1"/>
  <c r="I421" i="15" a="1"/>
  <c r="I421" i="15" s="1"/>
  <c r="I259" i="15" a="1"/>
  <c r="I259" i="15" s="1"/>
  <c r="I709" i="15" a="1"/>
  <c r="I709" i="15" s="1"/>
  <c r="I746" i="15" a="1"/>
  <c r="I746" i="15" s="1"/>
  <c r="I674" i="15" a="1"/>
  <c r="I674" i="15" s="1"/>
  <c r="I93" i="15" a="1"/>
  <c r="I93" i="15" s="1"/>
  <c r="I64" i="15" a="1"/>
  <c r="I64" i="15" s="1"/>
  <c r="I708" i="15" a="1"/>
  <c r="I708" i="15" s="1"/>
  <c r="I219" i="15" a="1"/>
  <c r="I219" i="15" s="1"/>
  <c r="I184" i="15" a="1"/>
  <c r="I184" i="15" s="1"/>
  <c r="I736" i="15" a="1"/>
  <c r="I736" i="15" s="1"/>
  <c r="I772" i="15" a="1"/>
  <c r="I772" i="15" s="1"/>
  <c r="I667" i="15" a="1"/>
  <c r="I667" i="15" s="1"/>
  <c r="I789" i="15" a="1"/>
  <c r="I789" i="15" s="1"/>
  <c r="I832" i="15" a="1"/>
  <c r="I832" i="15" s="1"/>
  <c r="I761" i="15" a="1"/>
  <c r="I761" i="15" s="1"/>
  <c r="I487" i="15" a="1"/>
  <c r="I487" i="15" s="1"/>
  <c r="I477" i="15" a="1"/>
  <c r="I477" i="15" s="1"/>
  <c r="I47" i="7" a="1"/>
  <c r="I47" i="7" s="1"/>
  <c r="I48" i="7" a="1"/>
  <c r="I48" i="7" s="1"/>
  <c r="I49" i="7" a="1"/>
  <c r="I49" i="7" s="1"/>
  <c r="I50" i="7" a="1"/>
  <c r="I50" i="7" s="1"/>
  <c r="I51" i="7" a="1"/>
  <c r="I51" i="7" s="1"/>
  <c r="I75" i="7" a="1"/>
  <c r="I75" i="7" s="1"/>
  <c r="I648" i="7" a="1"/>
  <c r="I648" i="7" s="1"/>
  <c r="I647" i="7" a="1"/>
  <c r="I647" i="7" s="1"/>
  <c r="I644" i="7" a="1"/>
  <c r="I644" i="7" s="1"/>
  <c r="I645" i="7" a="1"/>
  <c r="I645" i="7" s="1"/>
  <c r="I1348" i="7" a="1"/>
  <c r="I1348" i="7" s="1"/>
  <c r="I1349" i="7" a="1"/>
  <c r="I1349" i="7" s="1"/>
  <c r="I1341" i="7" a="1"/>
  <c r="I1341" i="7" s="1"/>
  <c r="I1342" i="7" a="1"/>
  <c r="I1342" i="7" s="1"/>
  <c r="I1343" i="7" a="1"/>
  <c r="I1343" i="7" s="1"/>
  <c r="I1344" i="7" a="1"/>
  <c r="I1344" i="7" s="1"/>
  <c r="I1345" i="7" a="1"/>
  <c r="I1345" i="7" s="1"/>
  <c r="I1346" i="7" a="1"/>
  <c r="I1346" i="7" s="1"/>
  <c r="I1347" i="7" a="1"/>
  <c r="I1347" i="7" s="1"/>
  <c r="I1213" i="7" a="1"/>
  <c r="I1213" i="7" s="1"/>
  <c r="I1205" i="7" a="1"/>
  <c r="I1205" i="7" s="1"/>
  <c r="I1195" i="7" a="1"/>
  <c r="I1195" i="7" s="1"/>
  <c r="I1194" i="7" a="1"/>
  <c r="I1194" i="7" s="1"/>
  <c r="I1193" i="7" a="1"/>
  <c r="I1193" i="7" s="1"/>
  <c r="I1192" i="7" a="1"/>
  <c r="I1192" i="7" s="1"/>
  <c r="I1191" i="7" a="1"/>
  <c r="I1191" i="7" s="1"/>
  <c r="I1190" i="7" a="1"/>
  <c r="I1190" i="7" s="1"/>
  <c r="I1189" i="7" a="1"/>
  <c r="I1189" i="7" s="1"/>
  <c r="I1187" i="7" a="1"/>
  <c r="I1187" i="7" s="1"/>
  <c r="I1188" i="7" a="1"/>
  <c r="I1188" i="7" s="1"/>
  <c r="I1184" i="7" a="1"/>
  <c r="I1184" i="7" s="1"/>
  <c r="I1186" i="7" a="1"/>
  <c r="I1186" i="7" s="1"/>
  <c r="I1183" i="7" a="1"/>
  <c r="I1183" i="7" s="1"/>
  <c r="I1185" i="7" a="1"/>
  <c r="I1185" i="7" s="1"/>
  <c r="I1340" i="7" a="1"/>
  <c r="I1340" i="7" s="1"/>
  <c r="I1256" i="7" a="1"/>
  <c r="I1256" i="7" s="1"/>
  <c r="I1242" i="7" a="1"/>
  <c r="I1242" i="7" s="1"/>
  <c r="I1225" i="7" a="1"/>
  <c r="I1225" i="7" s="1"/>
  <c r="I995" i="7" a="1"/>
  <c r="I995" i="7" s="1"/>
  <c r="I966" i="7" a="1"/>
  <c r="I966" i="7" s="1"/>
  <c r="I903" i="7" a="1"/>
  <c r="I903" i="7" s="1"/>
  <c r="I887" i="7" a="1"/>
  <c r="I887" i="7" s="1"/>
  <c r="I872" i="7" a="1"/>
  <c r="I872" i="7" s="1"/>
  <c r="I693" i="7" a="1"/>
  <c r="I693" i="7" s="1"/>
  <c r="I659" i="7" a="1"/>
  <c r="I659" i="7" s="1"/>
  <c r="I628" i="7" a="1"/>
  <c r="I628" i="7" s="1"/>
  <c r="I595" i="7" a="1"/>
  <c r="I595" i="7" s="1"/>
  <c r="I558" i="7" a="1"/>
  <c r="I558" i="7" s="1"/>
  <c r="I545" i="7" a="1"/>
  <c r="I545" i="7" s="1"/>
  <c r="I525" i="7" a="1"/>
  <c r="I525" i="7" s="1"/>
  <c r="I508" i="7" a="1"/>
  <c r="I508" i="7" s="1"/>
  <c r="I486" i="7" a="1"/>
  <c r="I486" i="7" s="1"/>
  <c r="I463" i="7" a="1"/>
  <c r="I463" i="7" s="1"/>
  <c r="I424" i="7" a="1"/>
  <c r="I424" i="7" s="1"/>
  <c r="I405" i="7" a="1"/>
  <c r="I405" i="7" s="1"/>
  <c r="I379" i="7" a="1"/>
  <c r="I379" i="7" s="1"/>
  <c r="I363" i="7" a="1"/>
  <c r="I363" i="7" s="1"/>
  <c r="I345" i="7" a="1"/>
  <c r="I345" i="7" s="1"/>
  <c r="I336" i="7" a="1"/>
  <c r="I336" i="7" s="1"/>
  <c r="I318" i="7" a="1"/>
  <c r="I318" i="7" s="1"/>
  <c r="I274" i="7" a="1"/>
  <c r="I274" i="7" s="1"/>
  <c r="I257" i="7" a="1"/>
  <c r="I257" i="7" s="1"/>
  <c r="I231" i="7" a="1"/>
  <c r="I231" i="7" s="1"/>
  <c r="I213" i="7" a="1"/>
  <c r="I213" i="7" s="1"/>
  <c r="I186" i="7" a="1"/>
  <c r="I186" i="7" s="1"/>
  <c r="I149" i="7" a="1"/>
  <c r="I149" i="7" s="1"/>
  <c r="I124" i="7" a="1"/>
  <c r="I124" i="7" s="1"/>
  <c r="I100" i="7" a="1"/>
  <c r="I100" i="7" s="1"/>
  <c r="I82" i="7" a="1"/>
  <c r="I82" i="7" s="1"/>
  <c r="I64" i="7" a="1"/>
  <c r="I64" i="7" s="1"/>
  <c r="I43" i="7" a="1"/>
  <c r="I43" i="7" s="1"/>
  <c r="I21" i="7" a="1"/>
  <c r="I21" i="7" s="1"/>
  <c r="I1255" i="7" a="1"/>
  <c r="I1255" i="7" s="1"/>
  <c r="I1241" i="7" a="1"/>
  <c r="I1241" i="7" s="1"/>
  <c r="I1224" i="7" a="1"/>
  <c r="I1224" i="7" s="1"/>
  <c r="I994" i="7" a="1"/>
  <c r="I994" i="7" s="1"/>
  <c r="I902" i="7" a="1"/>
  <c r="I902" i="7" s="1"/>
  <c r="I886" i="7" a="1"/>
  <c r="I886" i="7" s="1"/>
  <c r="I871" i="7" a="1"/>
  <c r="I871" i="7" s="1"/>
  <c r="I692" i="7" a="1"/>
  <c r="I692" i="7" s="1"/>
  <c r="I670" i="7" a="1"/>
  <c r="I670" i="7" s="1"/>
  <c r="I658" i="7" a="1"/>
  <c r="I658" i="7" s="1"/>
  <c r="I608" i="7" a="1"/>
  <c r="I608" i="7" s="1"/>
  <c r="I593" i="7" a="1"/>
  <c r="I593" i="7" s="1"/>
  <c r="I557" i="7" a="1"/>
  <c r="I557" i="7" s="1"/>
  <c r="I544" i="7" a="1"/>
  <c r="I544" i="7" s="1"/>
  <c r="I524" i="7" a="1"/>
  <c r="I524" i="7" s="1"/>
  <c r="I504" i="7" a="1"/>
  <c r="I504" i="7" s="1"/>
  <c r="I485" i="7" a="1"/>
  <c r="I485" i="7" s="1"/>
  <c r="I462" i="7" a="1"/>
  <c r="I462" i="7" s="1"/>
  <c r="I443" i="7" a="1"/>
  <c r="I443" i="7" s="1"/>
  <c r="I434" i="7" a="1"/>
  <c r="I434" i="7" s="1"/>
  <c r="I423" i="7" a="1"/>
  <c r="I423" i="7" s="1"/>
  <c r="I404" i="7" a="1"/>
  <c r="I404" i="7" s="1"/>
  <c r="I378" i="7" a="1"/>
  <c r="I378" i="7" s="1"/>
  <c r="I362" i="7" a="1"/>
  <c r="I362" i="7" s="1"/>
  <c r="I344" i="7" a="1"/>
  <c r="I344" i="7" s="1"/>
  <c r="I335" i="7" a="1"/>
  <c r="I335" i="7" s="1"/>
  <c r="I322" i="7" a="1"/>
  <c r="I322" i="7" s="1"/>
  <c r="I306" i="7" a="1"/>
  <c r="I306" i="7" s="1"/>
  <c r="I292" i="7" a="1"/>
  <c r="I292" i="7" s="1"/>
  <c r="I273" i="7" a="1"/>
  <c r="I273" i="7" s="1"/>
  <c r="I230" i="7" a="1"/>
  <c r="I230" i="7" s="1"/>
  <c r="I212" i="7" a="1"/>
  <c r="I212" i="7" s="1"/>
  <c r="I185" i="7" a="1"/>
  <c r="I185" i="7" s="1"/>
  <c r="I148" i="7" a="1"/>
  <c r="I148" i="7" s="1"/>
  <c r="I123" i="7" a="1"/>
  <c r="I123" i="7" s="1"/>
  <c r="I99" i="7" a="1"/>
  <c r="I99" i="7" s="1"/>
  <c r="I81" i="7" a="1"/>
  <c r="I81" i="7" s="1"/>
  <c r="I63" i="7" a="1"/>
  <c r="I63" i="7" s="1"/>
  <c r="I42" i="7" a="1"/>
  <c r="I42" i="7" s="1"/>
  <c r="I1336" i="7" a="1"/>
  <c r="I1336" i="7" s="1"/>
  <c r="I1254" i="7" a="1"/>
  <c r="I1254" i="7" s="1"/>
  <c r="I1240" i="7" a="1"/>
  <c r="I1240" i="7" s="1"/>
  <c r="I1223" i="7" a="1"/>
  <c r="I1223" i="7" s="1"/>
  <c r="I981" i="7" a="1"/>
  <c r="I981" i="7" s="1"/>
  <c r="I965" i="7" a="1"/>
  <c r="I965" i="7" s="1"/>
  <c r="I901" i="7" a="1"/>
  <c r="I901" i="7" s="1"/>
  <c r="I885" i="7" a="1"/>
  <c r="I885" i="7" s="1"/>
  <c r="I691" i="7" a="1"/>
  <c r="I691" i="7" s="1"/>
  <c r="I669" i="7" a="1"/>
  <c r="I669" i="7" s="1"/>
  <c r="I656" i="7" a="1"/>
  <c r="I656" i="7" s="1"/>
  <c r="I607" i="7" a="1"/>
  <c r="I607" i="7" s="1"/>
  <c r="I592" i="7" a="1"/>
  <c r="I592" i="7" s="1"/>
  <c r="I556" i="7" a="1"/>
  <c r="I556" i="7" s="1"/>
  <c r="I543" i="7" a="1"/>
  <c r="I543" i="7" s="1"/>
  <c r="I522" i="7" a="1"/>
  <c r="I522" i="7" s="1"/>
  <c r="I484" i="7" a="1"/>
  <c r="I484" i="7" s="1"/>
  <c r="I461" i="7" a="1"/>
  <c r="I461" i="7" s="1"/>
  <c r="I442" i="7" a="1"/>
  <c r="I442" i="7" s="1"/>
  <c r="I433" i="7" a="1"/>
  <c r="I433" i="7" s="1"/>
  <c r="I422" i="7" a="1"/>
  <c r="I422" i="7" s="1"/>
  <c r="I403" i="7" a="1"/>
  <c r="I403" i="7" s="1"/>
  <c r="I377" i="7" a="1"/>
  <c r="I377" i="7" s="1"/>
  <c r="I361" i="7" a="1"/>
  <c r="I361" i="7" s="1"/>
  <c r="I343" i="7" a="1"/>
  <c r="I343" i="7" s="1"/>
  <c r="I334" i="7" a="1"/>
  <c r="I334" i="7" s="1"/>
  <c r="I317" i="7" a="1"/>
  <c r="I317" i="7" s="1"/>
  <c r="I305" i="7" a="1"/>
  <c r="I305" i="7" s="1"/>
  <c r="I291" i="7" a="1"/>
  <c r="I291" i="7" s="1"/>
  <c r="I272" i="7" a="1"/>
  <c r="I272" i="7" s="1"/>
  <c r="I256" i="7" a="1"/>
  <c r="I256" i="7" s="1"/>
  <c r="I227" i="7" a="1"/>
  <c r="I227" i="7" s="1"/>
  <c r="I211" i="7" a="1"/>
  <c r="I211" i="7" s="1"/>
  <c r="I184" i="7" a="1"/>
  <c r="I184" i="7" s="1"/>
  <c r="I147" i="7" a="1"/>
  <c r="I147" i="7" s="1"/>
  <c r="I122" i="7" a="1"/>
  <c r="I122" i="7" s="1"/>
  <c r="I96" i="7" a="1"/>
  <c r="I96" i="7" s="1"/>
  <c r="I80" i="7" a="1"/>
  <c r="I80" i="7" s="1"/>
  <c r="I62" i="7" a="1"/>
  <c r="I62" i="7" s="1"/>
  <c r="I15" i="7" a="1"/>
  <c r="I15" i="7" s="1"/>
  <c r="I29" i="7" a="1"/>
  <c r="I29" i="7" s="1"/>
  <c r="I1334" i="7" a="1"/>
  <c r="I1334" i="7" s="1"/>
  <c r="I1253" i="7" a="1"/>
  <c r="I1253" i="7" s="1"/>
  <c r="I1239" i="7" a="1"/>
  <c r="I1239" i="7" s="1"/>
  <c r="I1222" i="7" a="1"/>
  <c r="I1222" i="7" s="1"/>
  <c r="I1072" i="7" a="1"/>
  <c r="I1072" i="7" s="1"/>
  <c r="I980" i="7" a="1"/>
  <c r="I980" i="7" s="1"/>
  <c r="I964" i="7" a="1"/>
  <c r="I964" i="7" s="1"/>
  <c r="I900" i="7" a="1"/>
  <c r="I900" i="7" s="1"/>
  <c r="I705" i="7" a="1"/>
  <c r="I705" i="7" s="1"/>
  <c r="I690" i="7" a="1"/>
  <c r="I690" i="7" s="1"/>
  <c r="I668" i="7" a="1"/>
  <c r="I668" i="7" s="1"/>
  <c r="I655" i="7" a="1"/>
  <c r="I655" i="7" s="1"/>
  <c r="I606" i="7" a="1"/>
  <c r="I606" i="7" s="1"/>
  <c r="I555" i="7" a="1"/>
  <c r="I555" i="7" s="1"/>
  <c r="I542" i="7" a="1"/>
  <c r="I542" i="7" s="1"/>
  <c r="I521" i="7" a="1"/>
  <c r="I521" i="7" s="1"/>
  <c r="I501" i="7" a="1"/>
  <c r="I501" i="7" s="1"/>
  <c r="I480" i="7" a="1"/>
  <c r="I480" i="7" s="1"/>
  <c r="I460" i="7" a="1"/>
  <c r="I460" i="7" s="1"/>
  <c r="I441" i="7" a="1"/>
  <c r="I441" i="7" s="1"/>
  <c r="I432" i="7" a="1"/>
  <c r="I432" i="7" s="1"/>
  <c r="I414" i="7" a="1"/>
  <c r="I414" i="7" s="1"/>
  <c r="I402" i="7" a="1"/>
  <c r="I402" i="7" s="1"/>
  <c r="I376" i="7" a="1"/>
  <c r="I376" i="7" s="1"/>
  <c r="I360" i="7" a="1"/>
  <c r="I360" i="7" s="1"/>
  <c r="I341" i="7" a="1"/>
  <c r="I341" i="7" s="1"/>
  <c r="I333" i="7" a="1"/>
  <c r="I333" i="7" s="1"/>
  <c r="I316" i="7" a="1"/>
  <c r="I316" i="7" s="1"/>
  <c r="I308" i="7" a="1"/>
  <c r="I308" i="7" s="1"/>
  <c r="I288" i="7" a="1"/>
  <c r="I288" i="7" s="1"/>
  <c r="I271" i="7" a="1"/>
  <c r="I271" i="7" s="1"/>
  <c r="I255" i="7" a="1"/>
  <c r="I255" i="7" s="1"/>
  <c r="I244" i="7" a="1"/>
  <c r="I244" i="7" s="1"/>
  <c r="I226" i="7" a="1"/>
  <c r="I226" i="7" s="1"/>
  <c r="I210" i="7" a="1"/>
  <c r="I210" i="7" s="1"/>
  <c r="I183" i="7" a="1"/>
  <c r="I183" i="7" s="1"/>
  <c r="I146" i="7" a="1"/>
  <c r="I146" i="7" s="1"/>
  <c r="I119" i="7" a="1"/>
  <c r="I119" i="7" s="1"/>
  <c r="I95" i="7" a="1"/>
  <c r="I95" i="7" s="1"/>
  <c r="I79" i="7" a="1"/>
  <c r="I79" i="7" s="1"/>
  <c r="I61" i="7" a="1"/>
  <c r="I61" i="7" s="1"/>
  <c r="I12" i="7" a="1"/>
  <c r="I12" i="7" s="1"/>
  <c r="I1391" i="7" a="1"/>
  <c r="I1391" i="7" s="1"/>
  <c r="I1333" i="7" a="1"/>
  <c r="I1333" i="7" s="1"/>
  <c r="I1252" i="7" a="1"/>
  <c r="I1252" i="7" s="1"/>
  <c r="I1237" i="7" a="1"/>
  <c r="I1237" i="7" s="1"/>
  <c r="I1221" i="7" a="1"/>
  <c r="I1221" i="7" s="1"/>
  <c r="I1071" i="7" a="1"/>
  <c r="I1071" i="7" s="1"/>
  <c r="I979" i="7" a="1"/>
  <c r="I979" i="7" s="1"/>
  <c r="I963" i="7" a="1"/>
  <c r="I963" i="7" s="1"/>
  <c r="I899" i="7" a="1"/>
  <c r="I899" i="7" s="1"/>
  <c r="I884" i="7" a="1"/>
  <c r="I884" i="7" s="1"/>
  <c r="I704" i="7" a="1"/>
  <c r="I704" i="7" s="1"/>
  <c r="I687" i="7" a="1"/>
  <c r="I687" i="7" s="1"/>
  <c r="I667" i="7" a="1"/>
  <c r="I667" i="7" s="1"/>
  <c r="I654" i="7" a="1"/>
  <c r="I654" i="7" s="1"/>
  <c r="I605" i="7" a="1"/>
  <c r="I605" i="7" s="1"/>
  <c r="I591" i="7" a="1"/>
  <c r="I591" i="7" s="1"/>
  <c r="I554" i="7" a="1"/>
  <c r="I554" i="7" s="1"/>
  <c r="I541" i="7" a="1"/>
  <c r="I541" i="7" s="1"/>
  <c r="I520" i="7" a="1"/>
  <c r="I520" i="7" s="1"/>
  <c r="I499" i="7" a="1"/>
  <c r="I499" i="7" s="1"/>
  <c r="I479" i="7" a="1"/>
  <c r="I479" i="7" s="1"/>
  <c r="I459" i="7" a="1"/>
  <c r="I459" i="7" s="1"/>
  <c r="I440" i="7" a="1"/>
  <c r="I440" i="7" s="1"/>
  <c r="I420" i="7" a="1"/>
  <c r="I420" i="7" s="1"/>
  <c r="I401" i="7" a="1"/>
  <c r="I401" i="7" s="1"/>
  <c r="I375" i="7" a="1"/>
  <c r="I375" i="7" s="1"/>
  <c r="I359" i="7" a="1"/>
  <c r="I359" i="7" s="1"/>
  <c r="I313" i="7" a="1"/>
  <c r="I313" i="7" s="1"/>
  <c r="I315" i="7" a="1"/>
  <c r="I315" i="7" s="1"/>
  <c r="I287" i="7" a="1"/>
  <c r="I287" i="7" s="1"/>
  <c r="I270" i="7" a="1"/>
  <c r="I270" i="7" s="1"/>
  <c r="I254" i="7" a="1"/>
  <c r="I254" i="7" s="1"/>
  <c r="I243" i="7" a="1"/>
  <c r="I243" i="7" s="1"/>
  <c r="I225" i="7" a="1"/>
  <c r="I225" i="7" s="1"/>
  <c r="I209" i="7" a="1"/>
  <c r="I209" i="7" s="1"/>
  <c r="I182" i="7" a="1"/>
  <c r="I182" i="7" s="1"/>
  <c r="I145" i="7" a="1"/>
  <c r="I145" i="7" s="1"/>
  <c r="I118" i="7" a="1"/>
  <c r="I118" i="7" s="1"/>
  <c r="I94" i="7" a="1"/>
  <c r="I94" i="7" s="1"/>
  <c r="I78" i="7" a="1"/>
  <c r="I78" i="7" s="1"/>
  <c r="I60" i="7" a="1"/>
  <c r="I60" i="7" s="1"/>
  <c r="I11" i="7" a="1"/>
  <c r="I11" i="7" s="1"/>
  <c r="I1390" i="7" a="1"/>
  <c r="I1390" i="7" s="1"/>
  <c r="I1332" i="7" a="1"/>
  <c r="I1332" i="7" s="1"/>
  <c r="I1251" i="7" a="1"/>
  <c r="I1251" i="7" s="1"/>
  <c r="I1236" i="7" a="1"/>
  <c r="I1236" i="7" s="1"/>
  <c r="I1220" i="7" a="1"/>
  <c r="I1220" i="7" s="1"/>
  <c r="I1070" i="7" a="1"/>
  <c r="I1070" i="7" s="1"/>
  <c r="I978" i="7" a="1"/>
  <c r="I978" i="7" s="1"/>
  <c r="I898" i="7" a="1"/>
  <c r="I898" i="7" s="1"/>
  <c r="I883" i="7" a="1"/>
  <c r="I883" i="7" s="1"/>
  <c r="I703" i="7" a="1"/>
  <c r="I703" i="7" s="1"/>
  <c r="I686" i="7" a="1"/>
  <c r="I686" i="7" s="1"/>
  <c r="I666" i="7" a="1"/>
  <c r="I666" i="7" s="1"/>
  <c r="I653" i="7" a="1"/>
  <c r="I653" i="7" s="1"/>
  <c r="I611" i="7" a="1"/>
  <c r="I611" i="7" s="1"/>
  <c r="I590" i="7" a="1"/>
  <c r="I590" i="7" s="1"/>
  <c r="I553" i="7" a="1"/>
  <c r="I553" i="7" s="1"/>
  <c r="I540" i="7" a="1"/>
  <c r="I540" i="7" s="1"/>
  <c r="I519" i="7" a="1"/>
  <c r="I519" i="7" s="1"/>
  <c r="I498" i="7" a="1"/>
  <c r="I498" i="7" s="1"/>
  <c r="I478" i="7" a="1"/>
  <c r="I478" i="7" s="1"/>
  <c r="I458" i="7" a="1"/>
  <c r="I458" i="7" s="1"/>
  <c r="I439" i="7" a="1"/>
  <c r="I439" i="7" s="1"/>
  <c r="I431" i="7" a="1"/>
  <c r="I431" i="7" s="1"/>
  <c r="I419" i="7" a="1"/>
  <c r="I419" i="7" s="1"/>
  <c r="I400" i="7" a="1"/>
  <c r="I400" i="7" s="1"/>
  <c r="I374" i="7" a="1"/>
  <c r="I374" i="7" s="1"/>
  <c r="I356" i="7" a="1"/>
  <c r="I356" i="7" s="1"/>
  <c r="I312" i="7" a="1"/>
  <c r="I312" i="7" s="1"/>
  <c r="I311" i="7" a="1"/>
  <c r="I311" i="7" s="1"/>
  <c r="I304" i="7" a="1"/>
  <c r="I304" i="7" s="1"/>
  <c r="I286" i="7" a="1"/>
  <c r="I286" i="7" s="1"/>
  <c r="I269" i="7" a="1"/>
  <c r="I269" i="7" s="1"/>
  <c r="I253" i="7" a="1"/>
  <c r="I253" i="7" s="1"/>
  <c r="I242" i="7" a="1"/>
  <c r="I242" i="7" s="1"/>
  <c r="I224" i="7" a="1"/>
  <c r="I224" i="7" s="1"/>
  <c r="I208" i="7" a="1"/>
  <c r="I208" i="7" s="1"/>
  <c r="I181" i="7" a="1"/>
  <c r="I181" i="7" s="1"/>
  <c r="I144" i="7" a="1"/>
  <c r="I144" i="7" s="1"/>
  <c r="I117" i="7" a="1"/>
  <c r="I117" i="7" s="1"/>
  <c r="I93" i="7" a="1"/>
  <c r="I93" i="7" s="1"/>
  <c r="I74" i="7" a="1"/>
  <c r="I74" i="7" s="1"/>
  <c r="I59" i="7" a="1"/>
  <c r="I59" i="7" s="1"/>
  <c r="I10" i="7" a="1"/>
  <c r="I10" i="7" s="1"/>
  <c r="I1389" i="7" a="1"/>
  <c r="I1389" i="7" s="1"/>
  <c r="I1331" i="7" a="1"/>
  <c r="I1331" i="7" s="1"/>
  <c r="I1235" i="7" a="1"/>
  <c r="I1235" i="7" s="1"/>
  <c r="I1219" i="7" a="1"/>
  <c r="I1219" i="7" s="1"/>
  <c r="I1034" i="7" a="1"/>
  <c r="I1034" i="7" s="1"/>
  <c r="I977" i="7" a="1"/>
  <c r="I977" i="7" s="1"/>
  <c r="I962" i="7" a="1"/>
  <c r="I962" i="7" s="1"/>
  <c r="I897" i="7" a="1"/>
  <c r="I897" i="7" s="1"/>
  <c r="I882" i="7" a="1"/>
  <c r="I882" i="7" s="1"/>
  <c r="I702" i="7" a="1"/>
  <c r="I702" i="7" s="1"/>
  <c r="I681" i="7" a="1"/>
  <c r="I681" i="7" s="1"/>
  <c r="I665" i="7" a="1"/>
  <c r="I665" i="7" s="1"/>
  <c r="I652" i="7" a="1"/>
  <c r="I652" i="7" s="1"/>
  <c r="I604" i="7" a="1"/>
  <c r="I604" i="7" s="1"/>
  <c r="I589" i="7" a="1"/>
  <c r="I589" i="7" s="1"/>
  <c r="I552" i="7" a="1"/>
  <c r="I552" i="7" s="1"/>
  <c r="I539" i="7" a="1"/>
  <c r="I539" i="7" s="1"/>
  <c r="I518" i="7" a="1"/>
  <c r="I518" i="7" s="1"/>
  <c r="I497" i="7" a="1"/>
  <c r="I497" i="7" s="1"/>
  <c r="I476" i="7" a="1"/>
  <c r="I476" i="7" s="1"/>
  <c r="I457" i="7" a="1"/>
  <c r="I457" i="7" s="1"/>
  <c r="I438" i="7" a="1"/>
  <c r="I438" i="7" s="1"/>
  <c r="I430" i="7" a="1"/>
  <c r="I430" i="7" s="1"/>
  <c r="I418" i="7" a="1"/>
  <c r="I418" i="7" s="1"/>
  <c r="I399" i="7" a="1"/>
  <c r="I399" i="7" s="1"/>
  <c r="I373" i="7" a="1"/>
  <c r="I373" i="7" s="1"/>
  <c r="I355" i="7" a="1"/>
  <c r="I355" i="7" s="1"/>
  <c r="I358" i="7" a="1"/>
  <c r="I358" i="7" s="1"/>
  <c r="I314" i="7" a="1"/>
  <c r="I314" i="7" s="1"/>
  <c r="I310" i="7" a="1"/>
  <c r="I310" i="7" s="1"/>
  <c r="I303" i="7" a="1"/>
  <c r="I303" i="7" s="1"/>
  <c r="I285" i="7" a="1"/>
  <c r="I285" i="7" s="1"/>
  <c r="I268" i="7" a="1"/>
  <c r="I268" i="7" s="1"/>
  <c r="I252" i="7" a="1"/>
  <c r="I252" i="7" s="1"/>
  <c r="I241" i="7" a="1"/>
  <c r="I241" i="7" s="1"/>
  <c r="I223" i="7" a="1"/>
  <c r="I223" i="7" s="1"/>
  <c r="I207" i="7" a="1"/>
  <c r="I207" i="7" s="1"/>
  <c r="I180" i="7" a="1"/>
  <c r="I180" i="7" s="1"/>
  <c r="I143" i="7" a="1"/>
  <c r="I143" i="7" s="1"/>
  <c r="I116" i="7" a="1"/>
  <c r="I116" i="7" s="1"/>
  <c r="I92" i="7" a="1"/>
  <c r="I92" i="7" s="1"/>
  <c r="I73" i="7" a="1"/>
  <c r="I73" i="7" s="1"/>
  <c r="I66" i="7" a="1"/>
  <c r="I66" i="7" s="1"/>
  <c r="I8" i="7" a="1"/>
  <c r="I8" i="7" s="1"/>
  <c r="I1350" i="7" a="1"/>
  <c r="I1350" i="7" s="1"/>
  <c r="I1329" i="7" a="1"/>
  <c r="I1329" i="7" s="1"/>
  <c r="I1234" i="7" a="1"/>
  <c r="I1234" i="7" s="1"/>
  <c r="I1218" i="7" a="1"/>
  <c r="I1218" i="7" s="1"/>
  <c r="I976" i="7" a="1"/>
  <c r="I976" i="7" s="1"/>
  <c r="I911" i="7" a="1"/>
  <c r="I911" i="7" s="1"/>
  <c r="I896" i="7" a="1"/>
  <c r="I896" i="7" s="1"/>
  <c r="I881" i="7" a="1"/>
  <c r="I881" i="7" s="1"/>
  <c r="I701" i="7" a="1"/>
  <c r="I701" i="7" s="1"/>
  <c r="I680" i="7" a="1"/>
  <c r="I680" i="7" s="1"/>
  <c r="I664" i="7" a="1"/>
  <c r="I664" i="7" s="1"/>
  <c r="I651" i="7" a="1"/>
  <c r="I651" i="7" s="1"/>
  <c r="I603" i="7" a="1"/>
  <c r="I603" i="7" s="1"/>
  <c r="I588" i="7" a="1"/>
  <c r="I588" i="7" s="1"/>
  <c r="I551" i="7" a="1"/>
  <c r="I551" i="7" s="1"/>
  <c r="I538" i="7" a="1"/>
  <c r="I538" i="7" s="1"/>
  <c r="I517" i="7" a="1"/>
  <c r="I517" i="7" s="1"/>
  <c r="I496" i="7" a="1"/>
  <c r="I496" i="7" s="1"/>
  <c r="I475" i="7" a="1"/>
  <c r="I475" i="7" s="1"/>
  <c r="I455" i="7" a="1"/>
  <c r="I455" i="7" s="1"/>
  <c r="I437" i="7" a="1"/>
  <c r="I437" i="7" s="1"/>
  <c r="I429" i="7" a="1"/>
  <c r="I429" i="7" s="1"/>
  <c r="I417" i="7" a="1"/>
  <c r="I417" i="7" s="1"/>
  <c r="I398" i="7" a="1"/>
  <c r="I398" i="7" s="1"/>
  <c r="I372" i="7" a="1"/>
  <c r="I372" i="7" s="1"/>
  <c r="I352" i="7" a="1"/>
  <c r="I352" i="7" s="1"/>
  <c r="I357" i="7" a="1"/>
  <c r="I357" i="7" s="1"/>
  <c r="I309" i="7" a="1"/>
  <c r="I309" i="7" s="1"/>
  <c r="I300" i="7" a="1"/>
  <c r="I300" i="7" s="1"/>
  <c r="I284" i="7" a="1"/>
  <c r="I284" i="7" s="1"/>
  <c r="I266" i="7" a="1"/>
  <c r="I266" i="7" s="1"/>
  <c r="I240" i="7" a="1"/>
  <c r="I240" i="7" s="1"/>
  <c r="I222" i="7" a="1"/>
  <c r="I222" i="7" s="1"/>
  <c r="I206" i="7" a="1"/>
  <c r="I206" i="7" s="1"/>
  <c r="I179" i="7" a="1"/>
  <c r="I179" i="7" s="1"/>
  <c r="I142" i="7" a="1"/>
  <c r="I142" i="7" s="1"/>
  <c r="I115" i="7" a="1"/>
  <c r="I115" i="7" s="1"/>
  <c r="I91" i="7" a="1"/>
  <c r="I91" i="7" s="1"/>
  <c r="I72" i="7" a="1"/>
  <c r="I72" i="7" s="1"/>
  <c r="I7" i="7" a="1"/>
  <c r="I7" i="7" s="1"/>
  <c r="I1328" i="7" a="1"/>
  <c r="I1328" i="7" s="1"/>
  <c r="I1250" i="7" a="1"/>
  <c r="I1250" i="7" s="1"/>
  <c r="I1233" i="7" a="1"/>
  <c r="I1233" i="7" s="1"/>
  <c r="I1217" i="7" a="1"/>
  <c r="I1217" i="7" s="1"/>
  <c r="I975" i="7" a="1"/>
  <c r="I975" i="7" s="1"/>
  <c r="I895" i="7" a="1"/>
  <c r="I895" i="7" s="1"/>
  <c r="I880" i="7" a="1"/>
  <c r="I880" i="7" s="1"/>
  <c r="I700" i="7" a="1"/>
  <c r="I700" i="7" s="1"/>
  <c r="I679" i="7" a="1"/>
  <c r="I679" i="7" s="1"/>
  <c r="I663" i="7" a="1"/>
  <c r="I663" i="7" s="1"/>
  <c r="I650" i="7" a="1"/>
  <c r="I650" i="7" s="1"/>
  <c r="I602" i="7" a="1"/>
  <c r="I602" i="7" s="1"/>
  <c r="I565" i="7" a="1"/>
  <c r="I565" i="7" s="1"/>
  <c r="I537" i="7" a="1"/>
  <c r="I537" i="7" s="1"/>
  <c r="I516" i="7" a="1"/>
  <c r="I516" i="7" s="1"/>
  <c r="I495" i="7" a="1"/>
  <c r="I495" i="7" s="1"/>
  <c r="I474" i="7" a="1"/>
  <c r="I474" i="7" s="1"/>
  <c r="I454" i="7" a="1"/>
  <c r="I454" i="7" s="1"/>
  <c r="I436" i="7" a="1"/>
  <c r="I436" i="7" s="1"/>
  <c r="I427" i="7" a="1"/>
  <c r="I427" i="7" s="1"/>
  <c r="I416" i="7" a="1"/>
  <c r="I416" i="7" s="1"/>
  <c r="I397" i="7" a="1"/>
  <c r="I397" i="7" s="1"/>
  <c r="I389" i="7" a="1"/>
  <c r="I389" i="7" s="1"/>
  <c r="I371" i="7" a="1"/>
  <c r="I371" i="7" s="1"/>
  <c r="I351" i="7" a="1"/>
  <c r="I351" i="7" s="1"/>
  <c r="I307" i="7" a="1"/>
  <c r="I307" i="7" s="1"/>
  <c r="I301" i="7" a="1"/>
  <c r="I301" i="7" s="1"/>
  <c r="I283" i="7" a="1"/>
  <c r="I283" i="7" s="1"/>
  <c r="I265" i="7" a="1"/>
  <c r="I265" i="7" s="1"/>
  <c r="I239" i="7" a="1"/>
  <c r="I239" i="7" s="1"/>
  <c r="I221" i="7" a="1"/>
  <c r="I221" i="7" s="1"/>
  <c r="I205" i="7" a="1"/>
  <c r="I205" i="7" s="1"/>
  <c r="I178" i="7" a="1"/>
  <c r="I178" i="7" s="1"/>
  <c r="I141" i="7" a="1"/>
  <c r="I141" i="7" s="1"/>
  <c r="I114" i="7" a="1"/>
  <c r="I114" i="7" s="1"/>
  <c r="I90" i="7" a="1"/>
  <c r="I90" i="7" s="1"/>
  <c r="I71" i="7" a="1"/>
  <c r="I71" i="7" s="1"/>
  <c r="I57" i="7" a="1"/>
  <c r="I57" i="7" s="1"/>
  <c r="I1262" i="7" a="1"/>
  <c r="I1262" i="7" s="1"/>
  <c r="I1249" i="7" a="1"/>
  <c r="I1249" i="7" s="1"/>
  <c r="I1232" i="7" a="1"/>
  <c r="I1232" i="7" s="1"/>
  <c r="I1216" i="7" a="1"/>
  <c r="I1216" i="7" s="1"/>
  <c r="I974" i="7" a="1"/>
  <c r="I974" i="7" s="1"/>
  <c r="I916" i="7" a="1"/>
  <c r="I916" i="7" s="1"/>
  <c r="I909" i="7" a="1"/>
  <c r="I909" i="7" s="1"/>
  <c r="I894" i="7" a="1"/>
  <c r="I894" i="7" s="1"/>
  <c r="I879" i="7" a="1"/>
  <c r="I879" i="7" s="1"/>
  <c r="I699" i="7" a="1"/>
  <c r="I699" i="7" s="1"/>
  <c r="I678" i="7" a="1"/>
  <c r="I678" i="7" s="1"/>
  <c r="I601" i="7" a="1"/>
  <c r="I601" i="7" s="1"/>
  <c r="I587" i="7" a="1"/>
  <c r="I587" i="7" s="1"/>
  <c r="I564" i="7" a="1"/>
  <c r="I564" i="7" s="1"/>
  <c r="I536" i="7" a="1"/>
  <c r="I536" i="7" s="1"/>
  <c r="I515" i="7" a="1"/>
  <c r="I515" i="7" s="1"/>
  <c r="I494" i="7" a="1"/>
  <c r="I494" i="7" s="1"/>
  <c r="I473" i="7" a="1"/>
  <c r="I473" i="7" s="1"/>
  <c r="I453" i="7" a="1"/>
  <c r="I453" i="7" s="1"/>
  <c r="I435" i="7" a="1"/>
  <c r="I435" i="7" s="1"/>
  <c r="I415" i="7" a="1"/>
  <c r="I415" i="7" s="1"/>
  <c r="I396" i="7" a="1"/>
  <c r="I396" i="7" s="1"/>
  <c r="I370" i="7" a="1"/>
  <c r="I370" i="7" s="1"/>
  <c r="I350" i="7" a="1"/>
  <c r="I350" i="7" s="1"/>
  <c r="I299" i="7" a="1"/>
  <c r="I299" i="7" s="1"/>
  <c r="I281" i="7" a="1"/>
  <c r="I281" i="7" s="1"/>
  <c r="I264" i="7" a="1"/>
  <c r="I264" i="7" s="1"/>
  <c r="I251" i="7" a="1"/>
  <c r="I251" i="7" s="1"/>
  <c r="I238" i="7" a="1"/>
  <c r="I238" i="7" s="1"/>
  <c r="I220" i="7" a="1"/>
  <c r="I220" i="7" s="1"/>
  <c r="I177" i="7" a="1"/>
  <c r="I177" i="7" s="1"/>
  <c r="I139" i="7" a="1"/>
  <c r="I139" i="7" s="1"/>
  <c r="I113" i="7" a="1"/>
  <c r="I113" i="7" s="1"/>
  <c r="I89" i="7" a="1"/>
  <c r="I89" i="7" s="1"/>
  <c r="I1261" i="7" a="1"/>
  <c r="I1261" i="7" s="1"/>
  <c r="I1248" i="7" a="1"/>
  <c r="I1248" i="7" s="1"/>
  <c r="I1231" i="7" a="1"/>
  <c r="I1231" i="7" s="1"/>
  <c r="I1215" i="7" a="1"/>
  <c r="I1215" i="7" s="1"/>
  <c r="I1000" i="7" a="1"/>
  <c r="I1000" i="7" s="1"/>
  <c r="I973" i="7" a="1"/>
  <c r="I973" i="7" s="1"/>
  <c r="I915" i="7" a="1"/>
  <c r="I915" i="7" s="1"/>
  <c r="I908" i="7" a="1"/>
  <c r="I908" i="7" s="1"/>
  <c r="I893" i="7" a="1"/>
  <c r="I893" i="7" s="1"/>
  <c r="I878" i="7" a="1"/>
  <c r="I878" i="7" s="1"/>
  <c r="I698" i="7" a="1"/>
  <c r="I698" i="7" s="1"/>
  <c r="I677" i="7" a="1"/>
  <c r="I677" i="7" s="1"/>
  <c r="I600" i="7" a="1"/>
  <c r="I600" i="7" s="1"/>
  <c r="I586" i="7" a="1"/>
  <c r="I586" i="7" s="1"/>
  <c r="I563" i="7" a="1"/>
  <c r="I563" i="7" s="1"/>
  <c r="I531" i="7" a="1"/>
  <c r="I531" i="7" s="1"/>
  <c r="I514" i="7" a="1"/>
  <c r="I514" i="7" s="1"/>
  <c r="I493" i="7" a="1"/>
  <c r="I493" i="7" s="1"/>
  <c r="I472" i="7" a="1"/>
  <c r="I472" i="7" s="1"/>
  <c r="I451" i="7" a="1"/>
  <c r="I451" i="7" s="1"/>
  <c r="I448" i="7" a="1"/>
  <c r="I448" i="7" s="1"/>
  <c r="I411" i="7" a="1"/>
  <c r="I411" i="7" s="1"/>
  <c r="I394" i="7" a="1"/>
  <c r="I394" i="7" s="1"/>
  <c r="I384" i="7" a="1"/>
  <c r="I384" i="7" s="1"/>
  <c r="I369" i="7" a="1"/>
  <c r="I369" i="7" s="1"/>
  <c r="I342" i="7" a="1"/>
  <c r="I342" i="7" s="1"/>
  <c r="I332" i="7" a="1"/>
  <c r="I332" i="7" s="1"/>
  <c r="I298" i="7" a="1"/>
  <c r="I298" i="7" s="1"/>
  <c r="I280" i="7" a="1"/>
  <c r="I280" i="7" s="1"/>
  <c r="I263" i="7" a="1"/>
  <c r="I263" i="7" s="1"/>
  <c r="I250" i="7" a="1"/>
  <c r="I250" i="7" s="1"/>
  <c r="I237" i="7" a="1"/>
  <c r="I237" i="7" s="1"/>
  <c r="I219" i="7" a="1"/>
  <c r="I219" i="7" s="1"/>
  <c r="I158" i="7" a="1"/>
  <c r="I158" i="7" s="1"/>
  <c r="I138" i="7" a="1"/>
  <c r="I138" i="7" s="1"/>
  <c r="I112" i="7" a="1"/>
  <c r="I112" i="7" s="1"/>
  <c r="I88" i="7" a="1"/>
  <c r="I88" i="7" s="1"/>
  <c r="I69" i="7" a="1"/>
  <c r="I69" i="7" s="1"/>
  <c r="I40" i="7" a="1"/>
  <c r="I40" i="7" s="1"/>
  <c r="I24" i="7" a="1"/>
  <c r="I24" i="7" s="1"/>
  <c r="I25" i="7" a="1"/>
  <c r="I25" i="7" s="1"/>
  <c r="I1247" i="7" a="1"/>
  <c r="I1247" i="7" s="1"/>
  <c r="I1230" i="7" a="1"/>
  <c r="I1230" i="7" s="1"/>
  <c r="I1210" i="7" a="1"/>
  <c r="I1210" i="7" s="1"/>
  <c r="I999" i="7" a="1"/>
  <c r="I999" i="7" s="1"/>
  <c r="I972" i="7" a="1"/>
  <c r="I972" i="7" s="1"/>
  <c r="I907" i="7" a="1"/>
  <c r="I907" i="7" s="1"/>
  <c r="I892" i="7" a="1"/>
  <c r="I892" i="7" s="1"/>
  <c r="I877" i="7" a="1"/>
  <c r="I877" i="7" s="1"/>
  <c r="I697" i="7" a="1"/>
  <c r="I697" i="7" s="1"/>
  <c r="I676" i="7" a="1"/>
  <c r="I676" i="7" s="1"/>
  <c r="I643" i="7" a="1"/>
  <c r="I643" i="7" s="1"/>
  <c r="I599" i="7" a="1"/>
  <c r="I599" i="7" s="1"/>
  <c r="I560" i="7" a="1"/>
  <c r="I560" i="7" s="1"/>
  <c r="I562" i="7" a="1"/>
  <c r="I562" i="7" s="1"/>
  <c r="I530" i="7" a="1"/>
  <c r="I530" i="7" s="1"/>
  <c r="I513" i="7" a="1"/>
  <c r="I513" i="7" s="1"/>
  <c r="I492" i="7" a="1"/>
  <c r="I492" i="7" s="1"/>
  <c r="I468" i="7" a="1"/>
  <c r="I468" i="7" s="1"/>
  <c r="I450" i="7" a="1"/>
  <c r="I450" i="7" s="1"/>
  <c r="I410" i="7" a="1"/>
  <c r="I410" i="7" s="1"/>
  <c r="I393" i="7" a="1"/>
  <c r="I393" i="7" s="1"/>
  <c r="I383" i="7" a="1"/>
  <c r="I383" i="7" s="1"/>
  <c r="I368" i="7" a="1"/>
  <c r="I368" i="7" s="1"/>
  <c r="I354" i="7" a="1"/>
  <c r="I354" i="7" s="1"/>
  <c r="I340" i="7" a="1"/>
  <c r="I340" i="7" s="1"/>
  <c r="I331" i="7" a="1"/>
  <c r="I331" i="7" s="1"/>
  <c r="I330" i="7" a="1"/>
  <c r="I330" i="7" s="1"/>
  <c r="I297" i="7" a="1"/>
  <c r="I297" i="7" s="1"/>
  <c r="I279" i="7" a="1"/>
  <c r="I279" i="7" s="1"/>
  <c r="I262" i="7" a="1"/>
  <c r="I262" i="7" s="1"/>
  <c r="I249" i="7" a="1"/>
  <c r="I249" i="7" s="1"/>
  <c r="I236" i="7" a="1"/>
  <c r="I236" i="7" s="1"/>
  <c r="I218" i="7" a="1"/>
  <c r="I218" i="7" s="1"/>
  <c r="I191" i="7" a="1"/>
  <c r="I191" i="7" s="1"/>
  <c r="I154" i="7" a="1"/>
  <c r="I154" i="7" s="1"/>
  <c r="I137" i="7" a="1"/>
  <c r="I137" i="7" s="1"/>
  <c r="I111" i="7" a="1"/>
  <c r="I111" i="7" s="1"/>
  <c r="I87" i="7" a="1"/>
  <c r="I87" i="7" s="1"/>
  <c r="I26" i="7" a="1"/>
  <c r="I26" i="7" s="1"/>
  <c r="I110" i="7" a="1"/>
  <c r="I110" i="7" s="1"/>
  <c r="I1260" i="7" a="1"/>
  <c r="I1260" i="7" s="1"/>
  <c r="I1246" i="7" a="1"/>
  <c r="I1246" i="7" s="1"/>
  <c r="I1229" i="7" a="1"/>
  <c r="I1229" i="7" s="1"/>
  <c r="I1209" i="7" a="1"/>
  <c r="I1209" i="7" s="1"/>
  <c r="I970" i="7" a="1"/>
  <c r="I970" i="7" s="1"/>
  <c r="I971" i="7" a="1"/>
  <c r="I971" i="7" s="1"/>
  <c r="I906" i="7" a="1"/>
  <c r="I906" i="7" s="1"/>
  <c r="I891" i="7" a="1"/>
  <c r="I891" i="7" s="1"/>
  <c r="I876" i="7" a="1"/>
  <c r="I876" i="7" s="1"/>
  <c r="I696" i="7" a="1"/>
  <c r="I696" i="7" s="1"/>
  <c r="I675" i="7" a="1"/>
  <c r="I675" i="7" s="1"/>
  <c r="I641" i="7" a="1"/>
  <c r="I641" i="7" s="1"/>
  <c r="I549" i="7" a="1"/>
  <c r="I549" i="7" s="1"/>
  <c r="I529" i="7" a="1"/>
  <c r="I529" i="7" s="1"/>
  <c r="I512" i="7" a="1"/>
  <c r="I512" i="7" s="1"/>
  <c r="I491" i="7" a="1"/>
  <c r="I491" i="7" s="1"/>
  <c r="I467" i="7" a="1"/>
  <c r="I467" i="7" s="1"/>
  <c r="I449" i="7" a="1"/>
  <c r="I449" i="7" s="1"/>
  <c r="I409" i="7" a="1"/>
  <c r="I409" i="7" s="1"/>
  <c r="I392" i="7" a="1"/>
  <c r="I392" i="7" s="1"/>
  <c r="I382" i="7" a="1"/>
  <c r="I382" i="7" s="1"/>
  <c r="I367" i="7" a="1"/>
  <c r="I367" i="7" s="1"/>
  <c r="I349" i="7" a="1"/>
  <c r="I349" i="7" s="1"/>
  <c r="I326" i="7" a="1"/>
  <c r="I326" i="7" s="1"/>
  <c r="I329" i="7" a="1"/>
  <c r="I329" i="7" s="1"/>
  <c r="I296" i="7" a="1"/>
  <c r="I296" i="7" s="1"/>
  <c r="I278" i="7" a="1"/>
  <c r="I278" i="7" s="1"/>
  <c r="I261" i="7" a="1"/>
  <c r="I261" i="7" s="1"/>
  <c r="I248" i="7" a="1"/>
  <c r="I248" i="7" s="1"/>
  <c r="I235" i="7" a="1"/>
  <c r="I235" i="7" s="1"/>
  <c r="I217" i="7" a="1"/>
  <c r="I217" i="7" s="1"/>
  <c r="I190" i="7" a="1"/>
  <c r="I190" i="7" s="1"/>
  <c r="I153" i="7" a="1"/>
  <c r="I153" i="7" s="1"/>
  <c r="I136" i="7" a="1"/>
  <c r="I136" i="7" s="1"/>
  <c r="I86" i="7" a="1"/>
  <c r="I86" i="7" s="1"/>
  <c r="I1259" i="7" a="1"/>
  <c r="I1259" i="7" s="1"/>
  <c r="I1245" i="7" a="1"/>
  <c r="I1245" i="7" s="1"/>
  <c r="I1228" i="7" a="1"/>
  <c r="I1228" i="7" s="1"/>
  <c r="I1208" i="7" a="1"/>
  <c r="I1208" i="7" s="1"/>
  <c r="I998" i="7" a="1"/>
  <c r="I998" i="7" s="1"/>
  <c r="I969" i="7" a="1"/>
  <c r="I969" i="7" s="1"/>
  <c r="I914" i="7" a="1"/>
  <c r="I914" i="7" s="1"/>
  <c r="I905" i="7" a="1"/>
  <c r="I905" i="7" s="1"/>
  <c r="I890" i="7" a="1"/>
  <c r="I890" i="7" s="1"/>
  <c r="I875" i="7" a="1"/>
  <c r="I875" i="7" s="1"/>
  <c r="I695" i="7" a="1"/>
  <c r="I695" i="7" s="1"/>
  <c r="I674" i="7" a="1"/>
  <c r="I674" i="7" s="1"/>
  <c r="I662" i="7" a="1"/>
  <c r="I662" i="7" s="1"/>
  <c r="I640" i="7" a="1"/>
  <c r="I640" i="7" s="1"/>
  <c r="I598" i="7" a="1"/>
  <c r="I598" i="7" s="1"/>
  <c r="I548" i="7" a="1"/>
  <c r="I548" i="7" s="1"/>
  <c r="I528" i="7" a="1"/>
  <c r="I528" i="7" s="1"/>
  <c r="I511" i="7" a="1"/>
  <c r="I511" i="7" s="1"/>
  <c r="I490" i="7" a="1"/>
  <c r="I490" i="7" s="1"/>
  <c r="I466" i="7" a="1"/>
  <c r="I466" i="7" s="1"/>
  <c r="I447" i="7" a="1"/>
  <c r="I447" i="7" s="1"/>
  <c r="I408" i="7" a="1"/>
  <c r="I408" i="7" s="1"/>
  <c r="I381" i="7" a="1"/>
  <c r="I381" i="7" s="1"/>
  <c r="I366" i="7" a="1"/>
  <c r="I366" i="7" s="1"/>
  <c r="I348" i="7" a="1"/>
  <c r="I348" i="7" s="1"/>
  <c r="I339" i="7" a="1"/>
  <c r="I339" i="7" s="1"/>
  <c r="I320" i="7" a="1"/>
  <c r="I320" i="7" s="1"/>
  <c r="I328" i="7" a="1"/>
  <c r="I328" i="7" s="1"/>
  <c r="I295" i="7" a="1"/>
  <c r="I295" i="7" s="1"/>
  <c r="I277" i="7" a="1"/>
  <c r="I277" i="7" s="1"/>
  <c r="I260" i="7" a="1"/>
  <c r="I260" i="7" s="1"/>
  <c r="I247" i="7" a="1"/>
  <c r="I247" i="7" s="1"/>
  <c r="I234" i="7" a="1"/>
  <c r="I234" i="7" s="1"/>
  <c r="I216" i="7" a="1"/>
  <c r="I216" i="7" s="1"/>
  <c r="I189" i="7" a="1"/>
  <c r="I189" i="7" s="1"/>
  <c r="I152" i="7" a="1"/>
  <c r="I152" i="7" s="1"/>
  <c r="I135" i="7" a="1"/>
  <c r="I135" i="7" s="1"/>
  <c r="I109" i="7" a="1"/>
  <c r="I109" i="7" s="1"/>
  <c r="I85" i="7" a="1"/>
  <c r="I85" i="7" s="1"/>
  <c r="I14" i="7" a="1"/>
  <c r="I14" i="7" s="1"/>
  <c r="I46" i="7" a="1"/>
  <c r="I46" i="7" s="1"/>
  <c r="I20" i="7" a="1"/>
  <c r="I20" i="7" s="1"/>
  <c r="I1258" i="7" a="1"/>
  <c r="I1258" i="7" s="1"/>
  <c r="I1244" i="7" a="1"/>
  <c r="I1244" i="7" s="1"/>
  <c r="I1227" i="7" a="1"/>
  <c r="I1227" i="7" s="1"/>
  <c r="I1207" i="7" a="1"/>
  <c r="I1207" i="7" s="1"/>
  <c r="I997" i="7" a="1"/>
  <c r="I997" i="7" s="1"/>
  <c r="I968" i="7" a="1"/>
  <c r="I968" i="7" s="1"/>
  <c r="I913" i="7" a="1"/>
  <c r="I913" i="7" s="1"/>
  <c r="I889" i="7" a="1"/>
  <c r="I889" i="7" s="1"/>
  <c r="I874" i="7" a="1"/>
  <c r="I874" i="7" s="1"/>
  <c r="I694" i="7" a="1"/>
  <c r="I694" i="7" s="1"/>
  <c r="I673" i="7" a="1"/>
  <c r="I673" i="7" s="1"/>
  <c r="I661" i="7" a="1"/>
  <c r="I661" i="7" s="1"/>
  <c r="I639" i="7" a="1"/>
  <c r="I639" i="7" s="1"/>
  <c r="I597" i="7" a="1"/>
  <c r="I597" i="7" s="1"/>
  <c r="I547" i="7" a="1"/>
  <c r="I547" i="7" s="1"/>
  <c r="I527" i="7" a="1"/>
  <c r="I527" i="7" s="1"/>
  <c r="I510" i="7" a="1"/>
  <c r="I510" i="7" s="1"/>
  <c r="I488" i="7" a="1"/>
  <c r="I488" i="7" s="1"/>
  <c r="I465" i="7" a="1"/>
  <c r="I465" i="7" s="1"/>
  <c r="I446" i="7" a="1"/>
  <c r="I446" i="7" s="1"/>
  <c r="I407" i="7" a="1"/>
  <c r="I407" i="7" s="1"/>
  <c r="I365" i="7" a="1"/>
  <c r="I365" i="7" s="1"/>
  <c r="I347" i="7" a="1"/>
  <c r="I347" i="7" s="1"/>
  <c r="I338" i="7" a="1"/>
  <c r="I338" i="7" s="1"/>
  <c r="I324" i="7" a="1"/>
  <c r="I324" i="7" s="1"/>
  <c r="I327" i="7" a="1"/>
  <c r="I327" i="7" s="1"/>
  <c r="I294" i="7" a="1"/>
  <c r="I294" i="7" s="1"/>
  <c r="I276" i="7" a="1"/>
  <c r="I276" i="7" s="1"/>
  <c r="I259" i="7" a="1"/>
  <c r="I259" i="7" s="1"/>
  <c r="I246" i="7" a="1"/>
  <c r="I246" i="7" s="1"/>
  <c r="I233" i="7" a="1"/>
  <c r="I233" i="7" s="1"/>
  <c r="I215" i="7" a="1"/>
  <c r="I215" i="7" s="1"/>
  <c r="I188" i="7" a="1"/>
  <c r="I188" i="7" s="1"/>
  <c r="I151" i="7" a="1"/>
  <c r="I151" i="7" s="1"/>
  <c r="I134" i="7" a="1"/>
  <c r="I134" i="7" s="1"/>
  <c r="I104" i="7" a="1"/>
  <c r="I104" i="7" s="1"/>
  <c r="I84" i="7" a="1"/>
  <c r="I84" i="7" s="1"/>
  <c r="I13" i="7" a="1"/>
  <c r="I13" i="7" s="1"/>
  <c r="I45" i="7" a="1"/>
  <c r="I45" i="7" s="1"/>
  <c r="I70" i="7" a="1"/>
  <c r="I70" i="7" s="1"/>
  <c r="I1257" i="7" a="1"/>
  <c r="I1257" i="7" s="1"/>
  <c r="I1243" i="7" a="1"/>
  <c r="I1243" i="7" s="1"/>
  <c r="I1226" i="7" a="1"/>
  <c r="I1226" i="7" s="1"/>
  <c r="I1182" i="7" a="1"/>
  <c r="I1182" i="7" s="1"/>
  <c r="I996" i="7" a="1"/>
  <c r="I996" i="7" s="1"/>
  <c r="I967" i="7" a="1"/>
  <c r="I967" i="7" s="1"/>
  <c r="I912" i="7" a="1"/>
  <c r="I912" i="7" s="1"/>
  <c r="I904" i="7" a="1"/>
  <c r="I904" i="7" s="1"/>
  <c r="I888" i="7" a="1"/>
  <c r="I888" i="7" s="1"/>
  <c r="I873" i="7" a="1"/>
  <c r="I873" i="7" s="1"/>
  <c r="I672" i="7" a="1"/>
  <c r="I672" i="7" s="1"/>
  <c r="I660" i="7" a="1"/>
  <c r="I660" i="7" s="1"/>
  <c r="I596" i="7" a="1"/>
  <c r="I596" i="7" s="1"/>
  <c r="I559" i="7" a="1"/>
  <c r="I559" i="7" s="1"/>
  <c r="I546" i="7" a="1"/>
  <c r="I546" i="7" s="1"/>
  <c r="I526" i="7" a="1"/>
  <c r="I526" i="7" s="1"/>
  <c r="I509" i="7" a="1"/>
  <c r="I509" i="7" s="1"/>
  <c r="I487" i="7" a="1"/>
  <c r="I487" i="7" s="1"/>
  <c r="I464" i="7" a="1"/>
  <c r="I464" i="7" s="1"/>
  <c r="I445" i="7" a="1"/>
  <c r="I445" i="7" s="1"/>
  <c r="I406" i="7" a="1"/>
  <c r="I406" i="7" s="1"/>
  <c r="I380" i="7" a="1"/>
  <c r="I380" i="7" s="1"/>
  <c r="I364" i="7" a="1"/>
  <c r="I364" i="7" s="1"/>
  <c r="I346" i="7" a="1"/>
  <c r="I346" i="7" s="1"/>
  <c r="I337" i="7" a="1"/>
  <c r="I337" i="7" s="1"/>
  <c r="I319" i="7" a="1"/>
  <c r="I319" i="7" s="1"/>
  <c r="I325" i="7" a="1"/>
  <c r="I325" i="7" s="1"/>
  <c r="I293" i="7" a="1"/>
  <c r="I293" i="7" s="1"/>
  <c r="I275" i="7" a="1"/>
  <c r="I275" i="7" s="1"/>
  <c r="I258" i="7" a="1"/>
  <c r="I258" i="7" s="1"/>
  <c r="I245" i="7" a="1"/>
  <c r="I245" i="7" s="1"/>
  <c r="I232" i="7" a="1"/>
  <c r="I232" i="7" s="1"/>
  <c r="I214" i="7" a="1"/>
  <c r="I214" i="7" s="1"/>
  <c r="I187" i="7" a="1"/>
  <c r="I187" i="7" s="1"/>
  <c r="I150" i="7" a="1"/>
  <c r="I150" i="7" s="1"/>
  <c r="I129" i="7" a="1"/>
  <c r="I129" i="7" s="1"/>
  <c r="I101" i="7" a="1"/>
  <c r="I101" i="7" s="1"/>
  <c r="I83" i="7" a="1"/>
  <c r="I83" i="7" s="1"/>
  <c r="I65" i="7" a="1"/>
  <c r="I65" i="7" s="1"/>
  <c r="I44" i="7" a="1"/>
  <c r="I44" i="7" s="1"/>
  <c r="I67" i="7" a="1"/>
  <c r="I67" i="7" s="1"/>
  <c r="I19" i="7" a="1"/>
  <c r="I19" i="7" s="1"/>
  <c r="G24" i="6"/>
  <c r="G25" i="6"/>
  <c r="G23" i="6"/>
  <c r="H25" i="6"/>
  <c r="H23" i="6"/>
  <c r="I24" i="6"/>
  <c r="I25" i="6"/>
  <c r="I23" i="6"/>
  <c r="J24" i="6"/>
  <c r="J25" i="6"/>
  <c r="J23" i="6"/>
  <c r="H24" i="6" l="1"/>
  <c r="B2" i="4"/>
  <c r="B3" i="4"/>
  <c r="B4" i="4"/>
  <c r="B6" i="4"/>
  <c r="B7" i="4"/>
  <c r="B9" i="4"/>
  <c r="B10" i="4"/>
  <c r="B11" i="4"/>
  <c r="B12" i="4"/>
  <c r="B13" i="4"/>
  <c r="B14" i="4"/>
  <c r="B15" i="4"/>
  <c r="B16" i="4"/>
  <c r="B17" i="4"/>
  <c r="B18" i="4"/>
  <c r="B19" i="4"/>
  <c r="B20" i="4"/>
  <c r="B21" i="4"/>
  <c r="B22" i="4"/>
  <c r="B23" i="4"/>
  <c r="B24" i="4"/>
  <c r="B25" i="4"/>
  <c r="B26" i="4"/>
  <c r="B27" i="4"/>
  <c r="B28" i="4"/>
  <c r="B29" i="4"/>
  <c r="B30" i="4"/>
  <c r="B31" i="4"/>
  <c r="B32" i="4"/>
  <c r="B33" i="4"/>
  <c r="B34" i="4"/>
  <c r="B35"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B93" i="4"/>
  <c r="B94" i="4"/>
  <c r="B95" i="4"/>
  <c r="B96" i="4"/>
  <c r="B97" i="4"/>
  <c r="B98" i="4"/>
  <c r="B99" i="4"/>
  <c r="B100" i="4"/>
  <c r="B101" i="4"/>
  <c r="B102" i="4"/>
  <c r="B103" i="4"/>
  <c r="B104" i="4"/>
  <c r="B105" i="4"/>
  <c r="B106" i="4"/>
  <c r="B107" i="4"/>
  <c r="B108" i="4"/>
  <c r="B109" i="4"/>
  <c r="B110" i="4"/>
  <c r="B111" i="4"/>
  <c r="B112" i="4"/>
  <c r="B113" i="4"/>
  <c r="B114" i="4"/>
  <c r="B115" i="4"/>
  <c r="B116" i="4"/>
  <c r="B117" i="4"/>
  <c r="B118" i="4"/>
  <c r="B119" i="4"/>
  <c r="B120" i="4"/>
  <c r="B121" i="4"/>
  <c r="B122" i="4"/>
  <c r="B123" i="4"/>
  <c r="B124" i="4"/>
  <c r="B125" i="4"/>
  <c r="B126" i="4"/>
  <c r="B127" i="4"/>
  <c r="B128" i="4"/>
  <c r="B129" i="4"/>
  <c r="B130" i="4"/>
  <c r="B131" i="4"/>
  <c r="B132" i="4"/>
  <c r="B133" i="4"/>
  <c r="B134" i="4"/>
  <c r="B135" i="4"/>
  <c r="B136" i="4"/>
  <c r="B137" i="4"/>
  <c r="B138" i="4"/>
  <c r="B139" i="4"/>
  <c r="B140" i="4"/>
  <c r="B141" i="4"/>
  <c r="B142" i="4"/>
  <c r="B143" i="4"/>
  <c r="B144" i="4"/>
  <c r="B145" i="4"/>
  <c r="B146" i="4"/>
  <c r="B147" i="4"/>
  <c r="B148" i="4"/>
  <c r="B149" i="4"/>
  <c r="B150" i="4"/>
  <c r="B151" i="4"/>
  <c r="B152" i="4"/>
  <c r="B153" i="4"/>
  <c r="B154" i="4"/>
  <c r="B155" i="4"/>
  <c r="B156" i="4"/>
  <c r="B157" i="4"/>
  <c r="B158" i="4"/>
  <c r="B159" i="4"/>
  <c r="B160" i="4"/>
  <c r="B161" i="4"/>
  <c r="B162" i="4"/>
  <c r="B163" i="4"/>
  <c r="B164" i="4"/>
  <c r="B165" i="4"/>
  <c r="B166" i="4"/>
  <c r="B167" i="4"/>
  <c r="B168" i="4"/>
  <c r="B169" i="4"/>
  <c r="B170" i="4"/>
  <c r="B171" i="4"/>
  <c r="B172" i="4"/>
  <c r="B173" i="4"/>
  <c r="B174" i="4"/>
  <c r="B175" i="4"/>
  <c r="B176" i="4"/>
  <c r="B177" i="4"/>
  <c r="B178" i="4"/>
  <c r="B179" i="4"/>
  <c r="B180" i="4"/>
  <c r="B181" i="4"/>
  <c r="B182" i="4"/>
  <c r="B183" i="4"/>
  <c r="B184" i="4"/>
  <c r="B185" i="4"/>
  <c r="B186" i="4"/>
  <c r="B187" i="4"/>
  <c r="B188" i="4"/>
  <c r="B189" i="4"/>
  <c r="B190" i="4"/>
  <c r="B191" i="4"/>
  <c r="B192" i="4"/>
  <c r="B193" i="4"/>
  <c r="B194" i="4"/>
  <c r="B195" i="4"/>
  <c r="B196" i="4"/>
  <c r="B197" i="4"/>
  <c r="B198" i="4"/>
  <c r="B199" i="4"/>
  <c r="B200" i="4"/>
  <c r="B201" i="4"/>
  <c r="B202" i="4"/>
  <c r="B203" i="4"/>
  <c r="B204" i="4"/>
  <c r="B205" i="4"/>
  <c r="B206" i="4"/>
  <c r="B207" i="4"/>
  <c r="B208" i="4"/>
  <c r="B209" i="4"/>
  <c r="B210" i="4"/>
  <c r="B211" i="4"/>
  <c r="B212" i="4"/>
  <c r="B213" i="4"/>
  <c r="B214" i="4"/>
  <c r="B215" i="4"/>
  <c r="B216" i="4"/>
  <c r="B217" i="4"/>
  <c r="B218" i="4"/>
  <c r="B219" i="4"/>
  <c r="B220" i="4"/>
  <c r="B221" i="4"/>
  <c r="B222" i="4"/>
  <c r="B223" i="4"/>
  <c r="B224" i="4"/>
  <c r="B225" i="4"/>
  <c r="B226" i="4"/>
  <c r="B227" i="4"/>
  <c r="B228" i="4"/>
  <c r="B229" i="4"/>
  <c r="B230" i="4"/>
  <c r="B231" i="4"/>
  <c r="B232" i="4"/>
  <c r="B233" i="4"/>
  <c r="B234" i="4"/>
  <c r="B235" i="4"/>
  <c r="B236" i="4"/>
  <c r="B237" i="4"/>
  <c r="B238" i="4"/>
  <c r="B239" i="4"/>
  <c r="B240" i="4"/>
  <c r="B241" i="4"/>
  <c r="B242" i="4"/>
  <c r="B243" i="4"/>
  <c r="B244" i="4"/>
  <c r="B245" i="4"/>
  <c r="B246" i="4"/>
  <c r="B247" i="4"/>
  <c r="B248" i="4"/>
  <c r="B249" i="4"/>
  <c r="B250" i="4"/>
  <c r="B251" i="4"/>
  <c r="B252" i="4"/>
  <c r="B253" i="4"/>
  <c r="B254" i="4"/>
  <c r="B255" i="4"/>
  <c r="B256" i="4"/>
  <c r="B257" i="4"/>
  <c r="B258" i="4"/>
  <c r="B259" i="4"/>
  <c r="B260" i="4"/>
  <c r="B261" i="4"/>
  <c r="B262" i="4"/>
  <c r="B263" i="4"/>
  <c r="B264" i="4"/>
  <c r="B265" i="4"/>
  <c r="B266" i="4"/>
  <c r="B267" i="4"/>
  <c r="B268" i="4"/>
  <c r="B269" i="4"/>
  <c r="B270" i="4"/>
  <c r="B271" i="4"/>
  <c r="B272" i="4"/>
  <c r="B273" i="4"/>
  <c r="B274" i="4"/>
  <c r="B275" i="4"/>
  <c r="B276" i="4"/>
  <c r="B277" i="4"/>
  <c r="B278" i="4"/>
  <c r="B279" i="4"/>
  <c r="B280" i="4"/>
  <c r="B281" i="4"/>
  <c r="B282" i="4"/>
  <c r="B283" i="4"/>
  <c r="B284" i="4"/>
  <c r="B285" i="4"/>
  <c r="B286" i="4"/>
  <c r="B287" i="4"/>
  <c r="B288" i="4"/>
  <c r="B289" i="4"/>
  <c r="B290" i="4"/>
  <c r="B291" i="4"/>
  <c r="B292" i="4"/>
  <c r="B293" i="4"/>
  <c r="B294" i="4"/>
  <c r="B295" i="4"/>
  <c r="B296" i="4"/>
  <c r="B297" i="4"/>
  <c r="B298" i="4"/>
  <c r="B299" i="4"/>
  <c r="B300" i="4"/>
  <c r="B301" i="4"/>
  <c r="B302" i="4"/>
  <c r="B303" i="4"/>
  <c r="B304" i="4"/>
  <c r="B305" i="4"/>
  <c r="B306" i="4"/>
  <c r="B307" i="4"/>
  <c r="B308" i="4"/>
  <c r="B309" i="4"/>
  <c r="B310" i="4"/>
  <c r="B311" i="4"/>
  <c r="B312" i="4"/>
  <c r="B313" i="4"/>
  <c r="B314" i="4"/>
  <c r="B315" i="4"/>
  <c r="B316" i="4"/>
  <c r="B317" i="4"/>
  <c r="B318" i="4"/>
  <c r="B319" i="4"/>
  <c r="B320" i="4"/>
  <c r="B321" i="4"/>
  <c r="B322" i="4"/>
  <c r="B323" i="4"/>
  <c r="B324" i="4"/>
  <c r="B325" i="4"/>
  <c r="B326" i="4"/>
  <c r="B327" i="4"/>
  <c r="B328" i="4"/>
  <c r="B329" i="4"/>
  <c r="B330" i="4"/>
  <c r="B331" i="4"/>
  <c r="B332" i="4"/>
  <c r="B333" i="4"/>
  <c r="B334" i="4"/>
  <c r="B335" i="4"/>
  <c r="B336" i="4"/>
  <c r="B337" i="4"/>
  <c r="B338" i="4"/>
  <c r="B339" i="4"/>
  <c r="B340" i="4"/>
  <c r="B341" i="4"/>
  <c r="B342" i="4"/>
  <c r="B343" i="4"/>
  <c r="B344" i="4"/>
  <c r="B345" i="4"/>
  <c r="B346" i="4"/>
  <c r="B347" i="4"/>
  <c r="B348" i="4"/>
  <c r="B349" i="4"/>
  <c r="B350" i="4"/>
  <c r="B351" i="4"/>
  <c r="B352" i="4"/>
  <c r="B353" i="4"/>
  <c r="B354" i="4"/>
  <c r="B355" i="4"/>
  <c r="B356" i="4"/>
  <c r="B357" i="4"/>
  <c r="B358" i="4"/>
  <c r="B359" i="4"/>
  <c r="B360" i="4"/>
  <c r="B361" i="4"/>
  <c r="B362" i="4"/>
  <c r="B363" i="4"/>
  <c r="B364" i="4"/>
  <c r="B365" i="4"/>
  <c r="B366" i="4"/>
  <c r="B367" i="4"/>
  <c r="B368" i="4"/>
  <c r="B369" i="4"/>
  <c r="B370" i="4"/>
  <c r="B371" i="4"/>
  <c r="B372" i="4"/>
  <c r="B373" i="4"/>
  <c r="B374" i="4"/>
  <c r="B375" i="4"/>
  <c r="B376" i="4"/>
  <c r="B377" i="4"/>
  <c r="B378" i="4"/>
  <c r="B379" i="4"/>
  <c r="B380" i="4"/>
  <c r="B381" i="4"/>
  <c r="B382" i="4"/>
  <c r="B383" i="4"/>
  <c r="B384" i="4"/>
  <c r="B385" i="4"/>
  <c r="B386" i="4"/>
  <c r="B387" i="4"/>
  <c r="B388" i="4"/>
  <c r="B389" i="4"/>
  <c r="B390" i="4"/>
  <c r="B391" i="4"/>
  <c r="B392" i="4"/>
  <c r="B393" i="4"/>
  <c r="B394" i="4"/>
  <c r="B395" i="4"/>
  <c r="B396" i="4"/>
  <c r="B397" i="4"/>
  <c r="B398" i="4"/>
  <c r="B399" i="4"/>
  <c r="B400" i="4"/>
  <c r="B401" i="4"/>
  <c r="B402" i="4"/>
  <c r="B403" i="4"/>
  <c r="B404" i="4"/>
  <c r="B405" i="4"/>
  <c r="B406" i="4"/>
  <c r="B407" i="4"/>
  <c r="B408" i="4"/>
  <c r="B409" i="4"/>
  <c r="B410" i="4"/>
  <c r="B411" i="4"/>
  <c r="B412" i="4"/>
  <c r="B413" i="4"/>
  <c r="B414" i="4"/>
  <c r="B415" i="4"/>
  <c r="B416" i="4"/>
  <c r="B417" i="4"/>
  <c r="B418" i="4"/>
  <c r="B419" i="4"/>
  <c r="B420" i="4"/>
  <c r="B421" i="4"/>
  <c r="B422" i="4"/>
  <c r="B423" i="4"/>
  <c r="B424" i="4"/>
  <c r="B425" i="4"/>
  <c r="B426" i="4"/>
  <c r="B427" i="4"/>
  <c r="B428" i="4"/>
  <c r="B429" i="4"/>
  <c r="B430" i="4"/>
  <c r="B431" i="4"/>
  <c r="B432" i="4"/>
  <c r="B433" i="4"/>
  <c r="B434" i="4"/>
  <c r="B435" i="4"/>
  <c r="B436" i="4"/>
  <c r="B437" i="4"/>
  <c r="B438" i="4"/>
  <c r="B439" i="4"/>
  <c r="B440" i="4"/>
  <c r="B441" i="4"/>
  <c r="B442" i="4"/>
  <c r="B443" i="4"/>
  <c r="B444" i="4"/>
  <c r="B445" i="4"/>
  <c r="B446" i="4"/>
  <c r="B447" i="4"/>
  <c r="B448" i="4"/>
  <c r="B449" i="4"/>
  <c r="B450" i="4"/>
  <c r="B451" i="4"/>
  <c r="B452" i="4"/>
  <c r="B453" i="4"/>
  <c r="B454" i="4"/>
  <c r="B455" i="4"/>
  <c r="B456" i="4"/>
  <c r="B457" i="4"/>
  <c r="B458" i="4"/>
  <c r="B459" i="4"/>
  <c r="B460" i="4"/>
  <c r="B461" i="4"/>
  <c r="B462" i="4"/>
  <c r="B463" i="4"/>
  <c r="B464" i="4"/>
  <c r="B465" i="4"/>
  <c r="B466" i="4"/>
  <c r="B467" i="4"/>
  <c r="B468" i="4"/>
  <c r="B469" i="4"/>
  <c r="B470" i="4"/>
  <c r="B471" i="4"/>
  <c r="B472" i="4"/>
  <c r="B473" i="4"/>
  <c r="B474" i="4"/>
  <c r="B475" i="4"/>
  <c r="B476" i="4"/>
  <c r="B477" i="4"/>
  <c r="B478" i="4"/>
  <c r="B479" i="4"/>
  <c r="B480" i="4"/>
  <c r="B481" i="4"/>
  <c r="B482" i="4"/>
  <c r="B483" i="4"/>
  <c r="B484" i="4"/>
  <c r="B485" i="4"/>
  <c r="B486" i="4"/>
  <c r="B487" i="4"/>
  <c r="B488" i="4"/>
  <c r="B489" i="4"/>
  <c r="B490" i="4"/>
  <c r="B491" i="4"/>
  <c r="B492" i="4"/>
  <c r="B493" i="4"/>
  <c r="B494" i="4"/>
  <c r="B495" i="4"/>
  <c r="B496" i="4"/>
  <c r="B497" i="4"/>
  <c r="B498" i="4"/>
  <c r="B499" i="4"/>
  <c r="B500" i="4"/>
  <c r="B501" i="4"/>
  <c r="B502" i="4"/>
  <c r="B503" i="4"/>
  <c r="B504" i="4"/>
  <c r="B505" i="4"/>
  <c r="B506" i="4"/>
  <c r="B507" i="4"/>
  <c r="B508" i="4"/>
  <c r="B509" i="4"/>
  <c r="B510" i="4"/>
  <c r="B511" i="4"/>
  <c r="B512" i="4"/>
  <c r="B513" i="4"/>
  <c r="B514" i="4"/>
  <c r="B515" i="4"/>
  <c r="B516" i="4"/>
  <c r="B517" i="4"/>
  <c r="B518" i="4"/>
  <c r="B519" i="4"/>
  <c r="B520" i="4"/>
  <c r="B521" i="4"/>
  <c r="B522" i="4"/>
  <c r="B523" i="4"/>
  <c r="B524" i="4"/>
  <c r="B525" i="4"/>
  <c r="B526" i="4"/>
  <c r="B527" i="4"/>
  <c r="B528" i="4"/>
  <c r="B529" i="4"/>
  <c r="B530" i="4"/>
  <c r="B531" i="4"/>
  <c r="B532" i="4"/>
  <c r="B533" i="4"/>
  <c r="B534" i="4"/>
  <c r="B535" i="4"/>
  <c r="B536" i="4"/>
  <c r="B537" i="4"/>
  <c r="B538" i="4"/>
  <c r="B539" i="4"/>
  <c r="B540" i="4"/>
  <c r="B541" i="4"/>
  <c r="B542" i="4"/>
  <c r="B543" i="4"/>
  <c r="B544" i="4"/>
  <c r="B545" i="4"/>
  <c r="B546" i="4"/>
  <c r="B547" i="4"/>
  <c r="B548" i="4"/>
  <c r="B549" i="4"/>
  <c r="B550" i="4"/>
  <c r="B551" i="4"/>
  <c r="B552" i="4"/>
  <c r="B553" i="4"/>
  <c r="B554" i="4"/>
  <c r="B555" i="4"/>
  <c r="B556" i="4"/>
  <c r="B557" i="4"/>
  <c r="B558" i="4"/>
  <c r="B559" i="4"/>
  <c r="B560" i="4"/>
  <c r="B561" i="4"/>
  <c r="B562" i="4"/>
  <c r="B563" i="4"/>
  <c r="B564" i="4"/>
  <c r="B565" i="4"/>
  <c r="B566" i="4"/>
  <c r="B567" i="4"/>
  <c r="B568" i="4"/>
  <c r="B569" i="4"/>
  <c r="B570" i="4"/>
  <c r="B571" i="4"/>
  <c r="B572" i="4"/>
  <c r="B573" i="4"/>
  <c r="B574" i="4"/>
  <c r="B575" i="4"/>
  <c r="B576" i="4"/>
  <c r="B577" i="4"/>
  <c r="B578" i="4"/>
  <c r="B579" i="4"/>
  <c r="B580" i="4"/>
  <c r="B581" i="4"/>
  <c r="B582" i="4"/>
  <c r="B583" i="4"/>
  <c r="B584" i="4"/>
  <c r="B585" i="4"/>
  <c r="B586" i="4"/>
  <c r="B587" i="4"/>
  <c r="B588" i="4"/>
  <c r="B589" i="4"/>
  <c r="B590" i="4"/>
  <c r="B591" i="4"/>
  <c r="B592" i="4"/>
  <c r="B593" i="4"/>
  <c r="B594" i="4"/>
  <c r="B595" i="4"/>
  <c r="B596" i="4"/>
  <c r="B597" i="4"/>
  <c r="B598" i="4"/>
  <c r="B599" i="4"/>
  <c r="B600" i="4"/>
  <c r="B601" i="4"/>
  <c r="B602" i="4"/>
  <c r="B603" i="4"/>
  <c r="B604" i="4"/>
  <c r="B605" i="4"/>
  <c r="B606" i="4"/>
  <c r="B607" i="4"/>
  <c r="B608" i="4"/>
  <c r="B609" i="4"/>
  <c r="B610" i="4"/>
  <c r="B611" i="4"/>
  <c r="B612" i="4"/>
  <c r="B613" i="4"/>
  <c r="B614" i="4"/>
  <c r="B615" i="4"/>
  <c r="B616" i="4"/>
  <c r="B617" i="4"/>
  <c r="B618" i="4"/>
  <c r="B619" i="4"/>
  <c r="B620" i="4"/>
  <c r="B621" i="4"/>
  <c r="B622" i="4"/>
  <c r="B623" i="4"/>
  <c r="B624" i="4"/>
  <c r="B625" i="4"/>
  <c r="B626" i="4"/>
  <c r="B627" i="4"/>
  <c r="B628" i="4"/>
  <c r="B629" i="4"/>
  <c r="B630" i="4"/>
  <c r="B631" i="4"/>
  <c r="B632" i="4"/>
  <c r="B633" i="4"/>
  <c r="B634" i="4"/>
  <c r="B635" i="4"/>
  <c r="B636" i="4"/>
  <c r="B637" i="4"/>
  <c r="B638" i="4"/>
  <c r="B639" i="4"/>
  <c r="B640" i="4"/>
  <c r="B641" i="4"/>
  <c r="B642" i="4"/>
  <c r="B643" i="4"/>
  <c r="B644" i="4"/>
  <c r="B645" i="4"/>
  <c r="B646" i="4"/>
  <c r="B647" i="4"/>
  <c r="B648" i="4"/>
  <c r="B649" i="4"/>
  <c r="B650" i="4"/>
  <c r="B651" i="4"/>
  <c r="B652" i="4"/>
  <c r="B653" i="4"/>
  <c r="B654" i="4"/>
  <c r="B655" i="4"/>
  <c r="B656" i="4"/>
  <c r="B657" i="4"/>
  <c r="B658" i="4"/>
  <c r="B659" i="4"/>
  <c r="B660" i="4"/>
  <c r="B661" i="4"/>
  <c r="B662" i="4"/>
  <c r="B663" i="4"/>
  <c r="B664" i="4"/>
  <c r="B665" i="4"/>
  <c r="B666" i="4"/>
  <c r="B667" i="4"/>
  <c r="B668" i="4"/>
  <c r="B669" i="4"/>
  <c r="B670" i="4"/>
  <c r="B671" i="4"/>
  <c r="B672" i="4"/>
  <c r="B673" i="4"/>
  <c r="B674" i="4"/>
  <c r="B675" i="4"/>
  <c r="B676" i="4"/>
  <c r="B677" i="4"/>
  <c r="B678" i="4"/>
  <c r="B679" i="4"/>
  <c r="B680" i="4"/>
  <c r="B681" i="4"/>
  <c r="B682" i="4"/>
  <c r="B683" i="4"/>
  <c r="B684" i="4"/>
  <c r="B685" i="4"/>
  <c r="B686" i="4"/>
  <c r="B687" i="4"/>
  <c r="B688" i="4"/>
  <c r="B689" i="4"/>
  <c r="B690" i="4"/>
  <c r="B691" i="4"/>
  <c r="B692" i="4"/>
  <c r="B693" i="4"/>
  <c r="B694" i="4"/>
  <c r="B695" i="4"/>
  <c r="B696" i="4"/>
  <c r="B697" i="4"/>
  <c r="B698" i="4"/>
  <c r="B699" i="4"/>
  <c r="B700" i="4"/>
  <c r="B701" i="4"/>
  <c r="B702" i="4"/>
  <c r="B703" i="4"/>
  <c r="B704" i="4"/>
  <c r="B705" i="4"/>
  <c r="B706" i="4"/>
  <c r="B707" i="4"/>
  <c r="B708" i="4"/>
  <c r="B709" i="4"/>
  <c r="B710" i="4"/>
  <c r="B711" i="4"/>
  <c r="B712" i="4"/>
  <c r="B713" i="4"/>
  <c r="B714" i="4"/>
  <c r="B715" i="4"/>
  <c r="B716" i="4"/>
  <c r="B717" i="4"/>
  <c r="B718" i="4"/>
  <c r="B719" i="4"/>
  <c r="B720" i="4"/>
  <c r="B721" i="4"/>
  <c r="B722" i="4"/>
  <c r="B723" i="4"/>
  <c r="B724" i="4"/>
  <c r="B725" i="4"/>
  <c r="B726" i="4"/>
  <c r="B727" i="4"/>
  <c r="B728" i="4"/>
  <c r="B729" i="4"/>
  <c r="B730" i="4"/>
  <c r="B731" i="4"/>
  <c r="B732" i="4"/>
  <c r="B733" i="4"/>
  <c r="B734" i="4"/>
  <c r="B735" i="4"/>
  <c r="B736" i="4"/>
  <c r="B737" i="4"/>
  <c r="B738" i="4"/>
  <c r="B739" i="4"/>
  <c r="B740" i="4"/>
  <c r="B741" i="4"/>
  <c r="B742" i="4"/>
  <c r="B743" i="4"/>
  <c r="B744" i="4"/>
  <c r="B745" i="4"/>
  <c r="B746" i="4"/>
  <c r="B747" i="4"/>
  <c r="B748" i="4"/>
  <c r="B749" i="4"/>
  <c r="B750" i="4"/>
  <c r="B751" i="4"/>
  <c r="B752" i="4"/>
  <c r="B753" i="4"/>
  <c r="B754" i="4"/>
  <c r="B755" i="4"/>
  <c r="B756" i="4"/>
  <c r="B757" i="4"/>
  <c r="B758" i="4"/>
  <c r="B759" i="4"/>
  <c r="B760" i="4"/>
  <c r="B761" i="4"/>
  <c r="B762" i="4"/>
  <c r="B763" i="4"/>
  <c r="B764" i="4"/>
  <c r="B765" i="4"/>
  <c r="B766" i="4"/>
  <c r="B767" i="4"/>
  <c r="B768" i="4"/>
  <c r="B769" i="4"/>
  <c r="B770" i="4"/>
  <c r="B771" i="4"/>
  <c r="B772" i="4"/>
  <c r="B773" i="4"/>
  <c r="B774" i="4"/>
  <c r="B775" i="4"/>
  <c r="B776" i="4"/>
  <c r="B777" i="4"/>
  <c r="B778" i="4"/>
  <c r="B779" i="4"/>
  <c r="B780" i="4"/>
  <c r="B781" i="4"/>
  <c r="B782" i="4"/>
  <c r="B783" i="4"/>
  <c r="B784" i="4"/>
  <c r="B785" i="4"/>
  <c r="B786" i="4"/>
  <c r="B787" i="4"/>
  <c r="B788" i="4"/>
  <c r="B789" i="4"/>
  <c r="B790" i="4"/>
  <c r="B791" i="4"/>
  <c r="B792" i="4"/>
  <c r="B793" i="4"/>
  <c r="B794" i="4"/>
  <c r="B795" i="4"/>
  <c r="B796" i="4"/>
  <c r="B797" i="4"/>
  <c r="B798" i="4"/>
  <c r="B799" i="4"/>
  <c r="B800" i="4"/>
  <c r="B801" i="4"/>
  <c r="B802" i="4"/>
  <c r="B803" i="4"/>
  <c r="B804" i="4"/>
  <c r="B805" i="4"/>
  <c r="B806" i="4"/>
  <c r="B807" i="4"/>
  <c r="B808" i="4"/>
  <c r="B809" i="4"/>
  <c r="B810" i="4"/>
  <c r="B811" i="4"/>
  <c r="B812" i="4"/>
  <c r="B813" i="4"/>
  <c r="B814" i="4"/>
  <c r="B815" i="4"/>
  <c r="B816" i="4"/>
  <c r="B817" i="4"/>
  <c r="B818" i="4"/>
  <c r="B819" i="4"/>
  <c r="B820" i="4"/>
  <c r="B821" i="4"/>
  <c r="B822" i="4"/>
  <c r="B823" i="4"/>
  <c r="B824" i="4"/>
  <c r="B825" i="4"/>
  <c r="B826" i="4"/>
  <c r="B827" i="4"/>
  <c r="B828" i="4"/>
  <c r="B829" i="4"/>
  <c r="B830" i="4"/>
  <c r="B831" i="4"/>
  <c r="B832" i="4"/>
  <c r="B833" i="4"/>
  <c r="B834" i="4"/>
  <c r="B835" i="4"/>
  <c r="B836" i="4"/>
  <c r="B837" i="4"/>
  <c r="B838" i="4"/>
  <c r="B839" i="4"/>
  <c r="B840" i="4"/>
  <c r="B841" i="4"/>
  <c r="B842" i="4"/>
  <c r="B872" i="4"/>
  <c r="B873" i="4"/>
  <c r="B874" i="4"/>
  <c r="B875" i="4"/>
  <c r="B876" i="4"/>
  <c r="B877" i="4"/>
  <c r="B878" i="4"/>
  <c r="B879" i="4"/>
  <c r="B880" i="4"/>
  <c r="B881" i="4"/>
  <c r="B882" i="4"/>
  <c r="B884" i="4"/>
  <c r="B885" i="4"/>
  <c r="B886" i="4"/>
  <c r="B887" i="4"/>
  <c r="B959" i="4"/>
  <c r="B961" i="4"/>
  <c r="B962" i="4"/>
  <c r="B963" i="4"/>
  <c r="B964" i="4"/>
  <c r="B965" i="4"/>
  <c r="B966" i="4"/>
  <c r="B967" i="4"/>
  <c r="B968" i="4"/>
  <c r="B969" i="4"/>
  <c r="B970" i="4"/>
  <c r="B971" i="4"/>
  <c r="B972" i="4"/>
  <c r="B973" i="4"/>
  <c r="B974" i="4"/>
  <c r="B975" i="4"/>
  <c r="B976" i="4"/>
  <c r="B977" i="4"/>
  <c r="B978" i="4"/>
  <c r="B979" i="4"/>
  <c r="B980" i="4"/>
  <c r="B981" i="4"/>
  <c r="B982" i="4"/>
  <c r="B983" i="4"/>
  <c r="B984" i="4"/>
  <c r="B985" i="4"/>
  <c r="B986" i="4"/>
  <c r="B987" i="4"/>
  <c r="B988" i="4"/>
  <c r="B989" i="4"/>
  <c r="B990" i="4"/>
  <c r="B991" i="4"/>
  <c r="B992" i="4"/>
  <c r="B993" i="4"/>
  <c r="B994" i="4"/>
  <c r="B995" i="4"/>
  <c r="B996" i="4"/>
  <c r="B997" i="4"/>
  <c r="B998" i="4"/>
  <c r="B999" i="4"/>
  <c r="B1000" i="4"/>
  <c r="B1001" i="4"/>
  <c r="B1002" i="4"/>
  <c r="B1003" i="4"/>
  <c r="B1004" i="4"/>
  <c r="B1005" i="4"/>
  <c r="B1006" i="4"/>
  <c r="B1007" i="4"/>
  <c r="B1008" i="4"/>
  <c r="B1009" i="4"/>
  <c r="B1010" i="4"/>
  <c r="B1011" i="4"/>
  <c r="B1012" i="4"/>
  <c r="B1013" i="4"/>
  <c r="B1014" i="4"/>
  <c r="B1015" i="4"/>
  <c r="B1016" i="4"/>
  <c r="B1017" i="4"/>
  <c r="B1018" i="4"/>
  <c r="B1019" i="4"/>
  <c r="B1020" i="4"/>
  <c r="B1021" i="4"/>
  <c r="B1022" i="4"/>
  <c r="B1023" i="4"/>
  <c r="B1024" i="4"/>
  <c r="B1025" i="4"/>
  <c r="B1026" i="4"/>
  <c r="B1027" i="4"/>
  <c r="B1028" i="4"/>
  <c r="B1029" i="4"/>
  <c r="B1030" i="4"/>
  <c r="B1031" i="4"/>
  <c r="B1032" i="4"/>
  <c r="B1033" i="4"/>
  <c r="B1034" i="4"/>
  <c r="B1035" i="4"/>
  <c r="B1036" i="4"/>
  <c r="B1037" i="4"/>
  <c r="B1038" i="4"/>
  <c r="B1039" i="4"/>
  <c r="B1040" i="4"/>
  <c r="B1041" i="4"/>
  <c r="B1042" i="4"/>
  <c r="B1043" i="4"/>
  <c r="B1044" i="4"/>
  <c r="B1045" i="4"/>
  <c r="B1046" i="4"/>
  <c r="B1047" i="4"/>
  <c r="B1048" i="4"/>
  <c r="B1049" i="4"/>
  <c r="B1050" i="4"/>
  <c r="B1051" i="4"/>
  <c r="B1052" i="4"/>
  <c r="B1053" i="4"/>
  <c r="B1054" i="4"/>
  <c r="B1055" i="4"/>
  <c r="B1056" i="4"/>
  <c r="B1057" i="4"/>
  <c r="B1058" i="4"/>
  <c r="B1059" i="4"/>
  <c r="B1060" i="4"/>
  <c r="B1061" i="4"/>
  <c r="B1062" i="4"/>
  <c r="B1063" i="4"/>
  <c r="B1064" i="4"/>
  <c r="B1065" i="4"/>
  <c r="B1066" i="4"/>
  <c r="B1067" i="4"/>
  <c r="B1068" i="4"/>
  <c r="B1069" i="4"/>
  <c r="B1070" i="4"/>
  <c r="B1071" i="4"/>
  <c r="B1072" i="4"/>
  <c r="B1073" i="4"/>
  <c r="B1074" i="4"/>
  <c r="B1075" i="4"/>
  <c r="B1076" i="4"/>
  <c r="B1077" i="4"/>
  <c r="B1078" i="4"/>
  <c r="B1079" i="4"/>
  <c r="B1080" i="4"/>
  <c r="B1081" i="4"/>
  <c r="B1082" i="4"/>
  <c r="B1083" i="4"/>
  <c r="B1084" i="4"/>
  <c r="B1085" i="4"/>
  <c r="B1086" i="4"/>
  <c r="B1087" i="4"/>
  <c r="B1088" i="4"/>
  <c r="B1089" i="4"/>
  <c r="B1090" i="4"/>
  <c r="B1091" i="4"/>
  <c r="B1092" i="4"/>
  <c r="B1093" i="4"/>
  <c r="B1094" i="4"/>
  <c r="B1095" i="4"/>
  <c r="B1096" i="4"/>
  <c r="B1097" i="4"/>
  <c r="B1098" i="4"/>
  <c r="B1099" i="4"/>
  <c r="B1100" i="4"/>
  <c r="B1101" i="4"/>
  <c r="B1102" i="4"/>
  <c r="B1103" i="4"/>
  <c r="B1104" i="4"/>
  <c r="B1105" i="4"/>
  <c r="B1106" i="4"/>
  <c r="B1107" i="4"/>
  <c r="B1108" i="4"/>
  <c r="B1109" i="4"/>
  <c r="B1110" i="4"/>
  <c r="B1111" i="4"/>
  <c r="B1112" i="4"/>
  <c r="B1113" i="4"/>
  <c r="B1114" i="4"/>
  <c r="B1115" i="4"/>
  <c r="B1116" i="4"/>
  <c r="B1117" i="4"/>
  <c r="B1118" i="4"/>
  <c r="B1119" i="4"/>
  <c r="B1120" i="4"/>
  <c r="B1121" i="4"/>
  <c r="B1122" i="4"/>
  <c r="B1123" i="4"/>
  <c r="B1124" i="4"/>
  <c r="B1125" i="4"/>
  <c r="B1126" i="4"/>
  <c r="B1127" i="4"/>
  <c r="B1128" i="4"/>
  <c r="B1129" i="4"/>
  <c r="B1130" i="4"/>
  <c r="B1131" i="4"/>
  <c r="B1132" i="4"/>
  <c r="B1133" i="4"/>
  <c r="B1134" i="4"/>
  <c r="B1135" i="4"/>
  <c r="B1136" i="4"/>
  <c r="B1137" i="4"/>
  <c r="B1138" i="4"/>
  <c r="B1139" i="4"/>
  <c r="B1140" i="4"/>
  <c r="B1141" i="4"/>
  <c r="B1142" i="4"/>
  <c r="B1143" i="4"/>
  <c r="B1144" i="4"/>
  <c r="B1145" i="4"/>
  <c r="B1146" i="4"/>
  <c r="B1147" i="4"/>
  <c r="B1148" i="4"/>
  <c r="B1149" i="4"/>
  <c r="B1150" i="4"/>
  <c r="B1151" i="4"/>
  <c r="B1152" i="4"/>
  <c r="B1153" i="4"/>
  <c r="B1154" i="4"/>
  <c r="B1155" i="4"/>
  <c r="B1156" i="4"/>
  <c r="B1157" i="4"/>
  <c r="B1158" i="4"/>
  <c r="B1159" i="4"/>
  <c r="B1160" i="4"/>
  <c r="B1161" i="4"/>
  <c r="B1162" i="4"/>
  <c r="B1163" i="4"/>
  <c r="B1164" i="4"/>
  <c r="B1165" i="4"/>
  <c r="B1166" i="4"/>
  <c r="B1167" i="4"/>
  <c r="B1168" i="4"/>
  <c r="B1169" i="4"/>
  <c r="B1170" i="4"/>
  <c r="B1171" i="4"/>
  <c r="B1172" i="4"/>
  <c r="B1173" i="4"/>
  <c r="B1174" i="4"/>
  <c r="B1175" i="4"/>
  <c r="B1176" i="4"/>
  <c r="B1177" i="4"/>
  <c r="B1178" i="4"/>
  <c r="B1179" i="4"/>
  <c r="B1180" i="4"/>
  <c r="B1181" i="4"/>
  <c r="B1182" i="4"/>
  <c r="B1183" i="4"/>
  <c r="B1184" i="4"/>
  <c r="B1185" i="4"/>
  <c r="B1186" i="4"/>
  <c r="B1187" i="4"/>
  <c r="B1188" i="4"/>
  <c r="B1189" i="4"/>
  <c r="B1190" i="4"/>
  <c r="B1191" i="4"/>
  <c r="B1192" i="4"/>
  <c r="B1193" i="4"/>
  <c r="B1194" i="4"/>
  <c r="B1195" i="4"/>
  <c r="B1196" i="4"/>
  <c r="B1197" i="4"/>
  <c r="B1198" i="4"/>
  <c r="B1199" i="4"/>
  <c r="B1200" i="4"/>
  <c r="B1201" i="4"/>
  <c r="B1202" i="4"/>
  <c r="B1203" i="4"/>
  <c r="B1204" i="4"/>
  <c r="B1205" i="4"/>
  <c r="B1206" i="4"/>
  <c r="B1207" i="4"/>
  <c r="B1208" i="4"/>
  <c r="B1209" i="4"/>
  <c r="B1210" i="4"/>
  <c r="B1211" i="4"/>
  <c r="B1212" i="4"/>
  <c r="B1213" i="4"/>
  <c r="B1214" i="4"/>
  <c r="B1215" i="4"/>
  <c r="B1216" i="4"/>
  <c r="B1217" i="4"/>
  <c r="B1218" i="4"/>
  <c r="B1219" i="4"/>
  <c r="B1220" i="4"/>
  <c r="B1221" i="4"/>
  <c r="B1222" i="4"/>
  <c r="B1223" i="4"/>
  <c r="B1224" i="4"/>
  <c r="B1225" i="4"/>
  <c r="B1226" i="4"/>
  <c r="B1227" i="4"/>
  <c r="B1228" i="4"/>
  <c r="B1229" i="4"/>
  <c r="B1230" i="4"/>
  <c r="B1231" i="4"/>
  <c r="B1232" i="4"/>
  <c r="B1233" i="4"/>
  <c r="B1234" i="4"/>
  <c r="B1235" i="4"/>
  <c r="B1236" i="4"/>
  <c r="B1237" i="4"/>
  <c r="B1238" i="4"/>
  <c r="B1239" i="4"/>
  <c r="B1240" i="4"/>
  <c r="B1241" i="4"/>
  <c r="B1242" i="4"/>
  <c r="B1243" i="4"/>
  <c r="B1244" i="4"/>
  <c r="B1245" i="4"/>
  <c r="B1246" i="4"/>
  <c r="B1247" i="4"/>
  <c r="B1248" i="4"/>
  <c r="B1249" i="4"/>
  <c r="B1250" i="4"/>
  <c r="B1251" i="4"/>
  <c r="B1252" i="4"/>
  <c r="B1253" i="4"/>
  <c r="B1254" i="4"/>
  <c r="B1255" i="4"/>
  <c r="B1256" i="4"/>
  <c r="B1257" i="4"/>
  <c r="B1258" i="4"/>
  <c r="B1259" i="4"/>
  <c r="B1260" i="4"/>
  <c r="B1261" i="4"/>
  <c r="B1262" i="4"/>
  <c r="B1263" i="4"/>
  <c r="B1264" i="4"/>
  <c r="B1265" i="4"/>
  <c r="B1266" i="4"/>
  <c r="B1267" i="4"/>
  <c r="B1268" i="4"/>
  <c r="B1269" i="4"/>
  <c r="B1270" i="4"/>
  <c r="B1271" i="4"/>
  <c r="B1272" i="4"/>
  <c r="B1273" i="4"/>
  <c r="B1274" i="4"/>
  <c r="B1275" i="4"/>
  <c r="B1276" i="4"/>
  <c r="B1277" i="4"/>
  <c r="B1278" i="4"/>
  <c r="B1279" i="4"/>
  <c r="B1280" i="4"/>
  <c r="B1281" i="4"/>
  <c r="B1282" i="4"/>
  <c r="B1283" i="4"/>
  <c r="B1284" i="4"/>
  <c r="B1285" i="4"/>
  <c r="B1286" i="4"/>
  <c r="B1287" i="4"/>
  <c r="B1288" i="4"/>
  <c r="B1289" i="4"/>
  <c r="B1290" i="4"/>
  <c r="B1291" i="4"/>
  <c r="B1292" i="4"/>
  <c r="B1293" i="4"/>
  <c r="B1294" i="4"/>
  <c r="B1295" i="4"/>
  <c r="B1296" i="4"/>
  <c r="B1297" i="4"/>
  <c r="B1298" i="4"/>
  <c r="B1299" i="4"/>
  <c r="B1300" i="4"/>
  <c r="B1301" i="4"/>
  <c r="B1302" i="4"/>
  <c r="B1303" i="4"/>
  <c r="B1304" i="4"/>
  <c r="B1305" i="4"/>
  <c r="B1306" i="4"/>
  <c r="B1307" i="4"/>
  <c r="B1308" i="4"/>
  <c r="B1309" i="4"/>
  <c r="B1310" i="4"/>
  <c r="B1311" i="4"/>
  <c r="B1312" i="4"/>
  <c r="B1313" i="4"/>
  <c r="B1314" i="4"/>
  <c r="B1315" i="4"/>
  <c r="B1316" i="4"/>
  <c r="B1317" i="4"/>
  <c r="B1318" i="4"/>
  <c r="B1319" i="4"/>
  <c r="B1320" i="4"/>
  <c r="B1321" i="4"/>
  <c r="B1322" i="4"/>
  <c r="B1323" i="4"/>
  <c r="B1324" i="4"/>
  <c r="B1325" i="4"/>
  <c r="B1326" i="4"/>
  <c r="B1327" i="4"/>
  <c r="B1328" i="4"/>
  <c r="B1329" i="4"/>
  <c r="B1330" i="4"/>
  <c r="B1331" i="4"/>
  <c r="B1332" i="4"/>
  <c r="B1333" i="4"/>
  <c r="B1334" i="4"/>
  <c r="B1335" i="4"/>
  <c r="B1336" i="4"/>
  <c r="B1337" i="4"/>
  <c r="B1338" i="4"/>
  <c r="B1339" i="4"/>
  <c r="B1340" i="4"/>
  <c r="B1341" i="4"/>
  <c r="B1342" i="4"/>
  <c r="B1343" i="4"/>
  <c r="B1344" i="4"/>
  <c r="B1345" i="4"/>
  <c r="B1346" i="4"/>
  <c r="B1347" i="4"/>
  <c r="B1348" i="4"/>
  <c r="B1349" i="4"/>
  <c r="B1350" i="4"/>
  <c r="B1351" i="4"/>
  <c r="B1352" i="4"/>
  <c r="B1353" i="4"/>
  <c r="B1354" i="4"/>
  <c r="B1355" i="4"/>
  <c r="B1356" i="4"/>
  <c r="B1357" i="4"/>
  <c r="B1358" i="4"/>
  <c r="B1359" i="4"/>
  <c r="B1360" i="4"/>
  <c r="B1361" i="4"/>
  <c r="B1362" i="4"/>
  <c r="B1363" i="4"/>
  <c r="B1364" i="4"/>
  <c r="B1365" i="4"/>
  <c r="B1366" i="4"/>
  <c r="B1367" i="4"/>
  <c r="B1368" i="4"/>
  <c r="B1369" i="4"/>
  <c r="B1370" i="4"/>
  <c r="B1371" i="4"/>
  <c r="B1372" i="4"/>
  <c r="B1373" i="4"/>
  <c r="B1374" i="4"/>
  <c r="B1375" i="4"/>
  <c r="B1376" i="4"/>
  <c r="B1377" i="4"/>
  <c r="B1378" i="4"/>
  <c r="B1379" i="4"/>
  <c r="B1380" i="4"/>
  <c r="B1381" i="4"/>
  <c r="B1382" i="4"/>
  <c r="B1383" i="4"/>
  <c r="B1384" i="4"/>
  <c r="B1385" i="4"/>
  <c r="B1386" i="4"/>
  <c r="B1387" i="4"/>
  <c r="B1388" i="4"/>
  <c r="B1389" i="4"/>
  <c r="B1390" i="4"/>
  <c r="B1391" i="4"/>
  <c r="B1392" i="4"/>
  <c r="B1393" i="4"/>
  <c r="B1394" i="4"/>
  <c r="B1395" i="4"/>
  <c r="B1396" i="4"/>
  <c r="B1397" i="4"/>
  <c r="B1398" i="4"/>
  <c r="B1399" i="4"/>
  <c r="B1400" i="4"/>
  <c r="B1401" i="4"/>
  <c r="B1402" i="4"/>
  <c r="B1403" i="4"/>
  <c r="B1404" i="4"/>
  <c r="B1405" i="4"/>
  <c r="B1406" i="4"/>
  <c r="B1407" i="4"/>
  <c r="B1408" i="4"/>
  <c r="B1409" i="4"/>
  <c r="B1410" i="4"/>
  <c r="B1411" i="4"/>
  <c r="B1412" i="4"/>
  <c r="B1413" i="4"/>
  <c r="B1414" i="4"/>
  <c r="B1415" i="4"/>
  <c r="B1416" i="4"/>
  <c r="B1417" i="4"/>
  <c r="B1418" i="4"/>
  <c r="B1419" i="4"/>
  <c r="B1420" i="4"/>
  <c r="B1421" i="4"/>
  <c r="B1422" i="4"/>
  <c r="B1423" i="4"/>
  <c r="B1424" i="4"/>
  <c r="B1425" i="4"/>
  <c r="B1426" i="4"/>
  <c r="B1427" i="4"/>
  <c r="B1428" i="4"/>
  <c r="B1429" i="4"/>
  <c r="B1430" i="4"/>
  <c r="B1431" i="4"/>
  <c r="B1432" i="4"/>
  <c r="B1433" i="4"/>
  <c r="B1434" i="4"/>
  <c r="B1435" i="4"/>
  <c r="B1436" i="4"/>
  <c r="B1437" i="4"/>
  <c r="B1438" i="4"/>
  <c r="B1439" i="4"/>
  <c r="B1440" i="4"/>
  <c r="B1441" i="4"/>
  <c r="B1442" i="4"/>
  <c r="B1443" i="4"/>
  <c r="B1444" i="4"/>
  <c r="B1445" i="4"/>
  <c r="B1446" i="4"/>
  <c r="B1447" i="4"/>
  <c r="B1448" i="4"/>
  <c r="B1449" i="4"/>
  <c r="B1450" i="4"/>
  <c r="B1451" i="4"/>
  <c r="B1452" i="4"/>
  <c r="B1453" i="4"/>
  <c r="B1454" i="4"/>
  <c r="B1455" i="4"/>
  <c r="B1456" i="4"/>
  <c r="B1457" i="4"/>
  <c r="B1458" i="4"/>
  <c r="B1459" i="4"/>
  <c r="B1460" i="4"/>
  <c r="B1461" i="4"/>
  <c r="B1462" i="4"/>
  <c r="B1463" i="4"/>
  <c r="B1464" i="4"/>
  <c r="B1465" i="4"/>
  <c r="B1466" i="4"/>
  <c r="B1467" i="4"/>
  <c r="B1468" i="4"/>
  <c r="B1469" i="4"/>
  <c r="B1470" i="4"/>
  <c r="B1471" i="4"/>
  <c r="B1472" i="4"/>
  <c r="B1473" i="4"/>
  <c r="B1474" i="4"/>
  <c r="B1475" i="4"/>
  <c r="B1476" i="4"/>
  <c r="B1477" i="4"/>
  <c r="B1478" i="4"/>
  <c r="B1479" i="4"/>
  <c r="B1480" i="4"/>
  <c r="B1481" i="4"/>
  <c r="B1482" i="4"/>
  <c r="B1483" i="4"/>
  <c r="B1484" i="4"/>
  <c r="B1485" i="4"/>
  <c r="B1486" i="4"/>
  <c r="B1487" i="4"/>
  <c r="B1488" i="4"/>
  <c r="B1489" i="4"/>
  <c r="B1490" i="4"/>
  <c r="B1491" i="4"/>
  <c r="B1492" i="4"/>
  <c r="B1493" i="4"/>
  <c r="B1494" i="4"/>
  <c r="B1495" i="4"/>
  <c r="B1496" i="4"/>
  <c r="B1497" i="4"/>
  <c r="B1498" i="4"/>
  <c r="B1499" i="4"/>
  <c r="B1500" i="4"/>
  <c r="B1501" i="4"/>
  <c r="B1502" i="4"/>
  <c r="B1503" i="4"/>
  <c r="B1504" i="4"/>
  <c r="B1505" i="4"/>
  <c r="B1506" i="4"/>
  <c r="B1507" i="4"/>
  <c r="B1508" i="4"/>
  <c r="B1509" i="4"/>
  <c r="B1510" i="4"/>
  <c r="B1511" i="4"/>
  <c r="B1512" i="4"/>
  <c r="B1513" i="4"/>
  <c r="B1514" i="4"/>
  <c r="B1515" i="4"/>
  <c r="B1516" i="4"/>
  <c r="B1517" i="4"/>
  <c r="B1518" i="4"/>
  <c r="B1519" i="4"/>
  <c r="B1520" i="4"/>
  <c r="B1521" i="4"/>
  <c r="B1522" i="4"/>
  <c r="B1523" i="4"/>
  <c r="B1524" i="4"/>
  <c r="B1525" i="4"/>
  <c r="B1526" i="4"/>
  <c r="B1527" i="4"/>
  <c r="B1528" i="4"/>
  <c r="B1529" i="4"/>
  <c r="B1530" i="4"/>
  <c r="B1531" i="4"/>
  <c r="B1532" i="4"/>
  <c r="B1533" i="4"/>
  <c r="B1534" i="4"/>
  <c r="B1535" i="4"/>
  <c r="B1536" i="4"/>
  <c r="B1537" i="4"/>
  <c r="B1538" i="4"/>
  <c r="B1539" i="4"/>
  <c r="B1540" i="4"/>
  <c r="B1541" i="4"/>
  <c r="B1542" i="4"/>
  <c r="B1543" i="4"/>
  <c r="B1544" i="4"/>
  <c r="B1545" i="4"/>
  <c r="B1546" i="4"/>
  <c r="B1547" i="4"/>
  <c r="B1548" i="4"/>
  <c r="B1549" i="4"/>
  <c r="B1550" i="4"/>
  <c r="B1551" i="4"/>
  <c r="B1552" i="4"/>
  <c r="B1553" i="4"/>
  <c r="B1554" i="4"/>
  <c r="B1555" i="4"/>
  <c r="B1556" i="4"/>
  <c r="B1557" i="4"/>
  <c r="B1558" i="4"/>
  <c r="B1559" i="4"/>
  <c r="B1560" i="4"/>
  <c r="B1561" i="4"/>
  <c r="B1562" i="4"/>
  <c r="B1563" i="4"/>
  <c r="B1564" i="4"/>
  <c r="B1565" i="4"/>
  <c r="B1566" i="4"/>
  <c r="B1567" i="4"/>
  <c r="B1568" i="4"/>
  <c r="B1569" i="4"/>
  <c r="B1570" i="4"/>
  <c r="B1571" i="4"/>
  <c r="B1572" i="4"/>
  <c r="B1573" i="4"/>
  <c r="B1574" i="4"/>
  <c r="B1575" i="4"/>
  <c r="B1576" i="4"/>
  <c r="B1577" i="4"/>
  <c r="B1578" i="4"/>
  <c r="B1579" i="4"/>
  <c r="B1580" i="4"/>
  <c r="B1581" i="4"/>
  <c r="B1582" i="4"/>
  <c r="B1583" i="4"/>
  <c r="B1584" i="4"/>
  <c r="B1585" i="4"/>
  <c r="B1586" i="4"/>
  <c r="B1587" i="4"/>
  <c r="B1588" i="4"/>
  <c r="B1589" i="4"/>
  <c r="B1591" i="4"/>
  <c r="F12" i="23" l="1"/>
  <c r="J12" i="23" s="1"/>
  <c r="Q12" i="23" s="1"/>
  <c r="F13" i="23" l="1"/>
  <c r="J13" i="23" s="1"/>
  <c r="Q13" i="23" s="1"/>
  <c r="F14" i="23" l="1"/>
  <c r="J14" i="23" s="1"/>
  <c r="Q14" i="23" s="1"/>
  <c r="F15" i="23" l="1"/>
  <c r="J15" i="23" s="1"/>
  <c r="Q15" i="23" s="1"/>
  <c r="F16" i="23" l="1"/>
  <c r="J16" i="23" s="1"/>
  <c r="Q16"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PARKER Shahnaaz</author>
    <author>VHURUMUKU Elliot</author>
  </authors>
  <commentList>
    <comment ref="E30" authorId="0" shapeId="0" xr:uid="{00000000-0006-0000-0000-000001000000}">
      <text>
        <r>
          <rPr>
            <b/>
            <sz val="9"/>
            <color indexed="81"/>
            <rFont val="Tahoma"/>
            <family val="2"/>
          </rPr>
          <t>PARKER Shahnaaz:</t>
        </r>
        <r>
          <rPr>
            <sz val="9"/>
            <color indexed="81"/>
            <rFont val="Tahoma"/>
            <family val="2"/>
          </rPr>
          <t xml:space="preserve">
include: Q Why are you not a WFP beneficiary? Response Options: 1) did not meet targeting criteria 2) was not at registration </t>
        </r>
      </text>
    </comment>
    <comment ref="E33" authorId="1" shapeId="0" xr:uid="{00000000-0006-0000-0000-000002000000}">
      <text>
        <r>
          <rPr>
            <b/>
            <sz val="9"/>
            <color indexed="8"/>
            <rFont val="Tahoma"/>
            <family val="2"/>
          </rPr>
          <t>VHURUMUKU Elliot:</t>
        </r>
        <r>
          <rPr>
            <sz val="9"/>
            <color indexed="8"/>
            <rFont val="Tahoma"/>
            <family val="2"/>
          </rPr>
          <t xml:space="preserve">
</t>
        </r>
        <r>
          <rPr>
            <sz val="9"/>
            <color indexed="8"/>
            <rFont val="Tahoma"/>
            <family val="2"/>
          </rPr>
          <t>When did you last receive WFP assistance? 1= within this months 2 = last month  3 = more than 2 months ago</t>
        </r>
      </text>
    </comment>
    <comment ref="E68" authorId="1" shapeId="0" xr:uid="{00000000-0006-0000-0000-000003000000}">
      <text>
        <r>
          <rPr>
            <b/>
            <sz val="9"/>
            <color indexed="8"/>
            <rFont val="Tahoma"/>
            <family val="2"/>
          </rPr>
          <t>VHURUMUKU Elliot:</t>
        </r>
        <r>
          <rPr>
            <sz val="9"/>
            <color indexed="8"/>
            <rFont val="Tahoma"/>
            <family val="2"/>
          </rPr>
          <t xml:space="preserve">
</t>
        </r>
        <r>
          <rPr>
            <sz val="9"/>
            <color indexed="8"/>
            <rFont val="Tahoma"/>
            <family val="2"/>
          </rPr>
          <t xml:space="preserve">collect numbers of females and males </t>
        </r>
      </text>
    </comment>
    <comment ref="E76" authorId="0" shapeId="0" xr:uid="{00000000-0006-0000-0000-000004000000}">
      <text>
        <r>
          <rPr>
            <b/>
            <sz val="9"/>
            <color indexed="8"/>
            <rFont val="Tahoma"/>
            <family val="2"/>
          </rPr>
          <t>PARKER Shahnaaz:</t>
        </r>
        <r>
          <rPr>
            <sz val="9"/>
            <color indexed="8"/>
            <rFont val="Tahoma"/>
            <family val="2"/>
          </rPr>
          <t xml:space="preserve">
</t>
        </r>
        <r>
          <rPr>
            <sz val="9"/>
            <color indexed="8"/>
            <rFont val="Tahoma"/>
            <family val="2"/>
          </rPr>
          <t>Include: Is there any unaccompanied minors in the household?</t>
        </r>
      </text>
    </comment>
    <comment ref="E189" authorId="0" shapeId="0" xr:uid="{00000000-0006-0000-0000-000005000000}">
      <text>
        <r>
          <rPr>
            <b/>
            <sz val="9"/>
            <color indexed="8"/>
            <rFont val="Tahoma"/>
            <family val="2"/>
          </rPr>
          <t>PARKER Shahnaaz:</t>
        </r>
        <r>
          <rPr>
            <sz val="9"/>
            <color indexed="8"/>
            <rFont val="Tahoma"/>
            <family val="2"/>
          </rPr>
          <t xml:space="preserve">
</t>
        </r>
        <r>
          <rPr>
            <sz val="9"/>
            <color indexed="8"/>
            <rFont val="Tahoma"/>
            <family val="2"/>
          </rPr>
          <t xml:space="preserve">Insert questions on Adherance </t>
        </r>
      </text>
    </comment>
    <comment ref="E256" authorId="1" shapeId="0" xr:uid="{00000000-0006-0000-0000-000006000000}">
      <text>
        <r>
          <rPr>
            <b/>
            <sz val="9"/>
            <color indexed="81"/>
            <rFont val="Tahoma"/>
            <family val="2"/>
          </rPr>
          <t>VHURUMUKU Elliot:</t>
        </r>
        <r>
          <rPr>
            <sz val="9"/>
            <color indexed="81"/>
            <rFont val="Tahoma"/>
            <family val="2"/>
          </rPr>
          <t xml:space="preserve">
The element of partly commodity in cash should be captured and not only one commodity at least 2 commodities should be asked?</t>
        </r>
      </text>
    </comment>
    <comment ref="E257" authorId="1" shapeId="0" xr:uid="{00000000-0006-0000-0000-000007000000}">
      <text>
        <r>
          <rPr>
            <b/>
            <sz val="9"/>
            <color indexed="81"/>
            <rFont val="Tahoma"/>
            <family val="2"/>
          </rPr>
          <t>VHURUMUKU Elliot:</t>
        </r>
        <r>
          <rPr>
            <sz val="9"/>
            <color indexed="81"/>
            <rFont val="Tahoma"/>
            <family val="2"/>
          </rPr>
          <t xml:space="preserve">
The element of partly commodity in cash should be captured and not only one commodity at least 2 commodities should be asked?</t>
        </r>
      </text>
    </comment>
    <comment ref="E258" authorId="1" shapeId="0" xr:uid="{00000000-0006-0000-0000-000008000000}">
      <text>
        <r>
          <rPr>
            <b/>
            <sz val="9"/>
            <color indexed="81"/>
            <rFont val="Tahoma"/>
            <family val="2"/>
          </rPr>
          <t>VHURUMUKU Elliot:</t>
        </r>
        <r>
          <rPr>
            <sz val="9"/>
            <color indexed="81"/>
            <rFont val="Tahoma"/>
            <family val="2"/>
          </rPr>
          <t xml:space="preserve">
The element of partly commodity in cash should be captured and not only one commodity at least 2 commodities should be asked?</t>
        </r>
      </text>
    </comment>
    <comment ref="E259" authorId="1" shapeId="0" xr:uid="{00000000-0006-0000-0000-000009000000}">
      <text>
        <r>
          <rPr>
            <b/>
            <sz val="9"/>
            <color indexed="81"/>
            <rFont val="Tahoma"/>
            <family val="2"/>
          </rPr>
          <t>VHURUMUKU Elliot:</t>
        </r>
        <r>
          <rPr>
            <sz val="9"/>
            <color indexed="81"/>
            <rFont val="Tahoma"/>
            <family val="2"/>
          </rPr>
          <t xml:space="preserve">
The element of partly commodity in cash should be captured and not only one commodity at least 2 commodities should be asked?</t>
        </r>
      </text>
    </comment>
    <comment ref="E275" authorId="1" shapeId="0" xr:uid="{00000000-0006-0000-0000-00000A000000}">
      <text>
        <r>
          <rPr>
            <b/>
            <sz val="9"/>
            <color indexed="8"/>
            <rFont val="Tahoma"/>
            <family val="2"/>
          </rPr>
          <t>VHURUMUKU Elliot:</t>
        </r>
        <r>
          <rPr>
            <sz val="9"/>
            <color indexed="8"/>
            <rFont val="Tahoma"/>
            <family val="2"/>
          </rPr>
          <t xml:space="preserve">
</t>
        </r>
        <r>
          <rPr>
            <sz val="9"/>
            <color indexed="8"/>
            <rFont val="Tahoma"/>
            <family val="2"/>
          </rPr>
          <t>The element of partly commodity in cash should be captured and not only one commodity at least 2 commodities should be asked?</t>
        </r>
      </text>
    </comment>
    <comment ref="E276" authorId="1" shapeId="0" xr:uid="{00000000-0006-0000-0000-00000B000000}">
      <text>
        <r>
          <rPr>
            <b/>
            <sz val="9"/>
            <color indexed="8"/>
            <rFont val="Tahoma"/>
            <family val="2"/>
          </rPr>
          <t>VHURUMUKU Elliot:</t>
        </r>
        <r>
          <rPr>
            <sz val="9"/>
            <color indexed="8"/>
            <rFont val="Tahoma"/>
            <family val="2"/>
          </rPr>
          <t xml:space="preserve">
</t>
        </r>
        <r>
          <rPr>
            <sz val="9"/>
            <color indexed="8"/>
            <rFont val="Tahoma"/>
            <family val="2"/>
          </rPr>
          <t>The element of partly commodity in cash should be captured and not only one commodity at least 2 commodities should be asked?</t>
        </r>
      </text>
    </comment>
    <comment ref="E277" authorId="1" shapeId="0" xr:uid="{00000000-0006-0000-0000-00000C000000}">
      <text>
        <r>
          <rPr>
            <b/>
            <sz val="9"/>
            <color indexed="81"/>
            <rFont val="Tahoma"/>
            <family val="2"/>
          </rPr>
          <t>VHURUMUKU Elliot:</t>
        </r>
        <r>
          <rPr>
            <sz val="9"/>
            <color indexed="81"/>
            <rFont val="Tahoma"/>
            <family val="2"/>
          </rPr>
          <t xml:space="preserve">
The element of partly commodity in cash should be captured and not only one commodity at least 2 commodities should be asked?</t>
        </r>
      </text>
    </comment>
    <comment ref="E278" authorId="1" shapeId="0" xr:uid="{00000000-0006-0000-0000-00000D000000}">
      <text>
        <r>
          <rPr>
            <b/>
            <sz val="9"/>
            <color indexed="8"/>
            <rFont val="Tahoma"/>
            <family val="2"/>
          </rPr>
          <t>VHURUMUKU Elliot:</t>
        </r>
        <r>
          <rPr>
            <sz val="9"/>
            <color indexed="8"/>
            <rFont val="Tahoma"/>
            <family val="2"/>
          </rPr>
          <t xml:space="preserve">
</t>
        </r>
        <r>
          <rPr>
            <sz val="9"/>
            <color indexed="8"/>
            <rFont val="Tahoma"/>
            <family val="2"/>
          </rPr>
          <t>The element of partly commodity in cash should be captured and not only one commodity at least 2 commodities should be asked?</t>
        </r>
      </text>
    </comment>
    <comment ref="E295" authorId="1" shapeId="0" xr:uid="{00000000-0006-0000-0000-00000E000000}">
      <text>
        <r>
          <rPr>
            <b/>
            <sz val="9"/>
            <color indexed="81"/>
            <rFont val="Tahoma"/>
            <family val="2"/>
          </rPr>
          <t>VHURUMUKU Elliot:</t>
        </r>
        <r>
          <rPr>
            <sz val="9"/>
            <color indexed="81"/>
            <rFont val="Tahoma"/>
            <family val="2"/>
          </rPr>
          <t xml:space="preserve">
Add a question on " How long in hours did it take you to get to the distribution point from your house?"</t>
        </r>
      </text>
    </comment>
    <comment ref="E322" authorId="1" shapeId="0" xr:uid="{00000000-0006-0000-0000-00000F000000}">
      <text>
        <r>
          <rPr>
            <b/>
            <sz val="9"/>
            <color indexed="81"/>
            <rFont val="Tahoma"/>
            <family val="2"/>
          </rPr>
          <t>VHURUMUKU Elliot:</t>
        </r>
        <r>
          <rPr>
            <sz val="9"/>
            <color indexed="81"/>
            <rFont val="Tahoma"/>
            <family val="2"/>
          </rPr>
          <t xml:space="preserve">
CER.6 to 14 can be replaced by the 4 questions in the comment in CER.6</t>
        </r>
      </text>
    </comment>
    <comment ref="E344" authorId="1" shapeId="0" xr:uid="{00000000-0006-0000-0000-000010000000}">
      <text>
        <r>
          <rPr>
            <b/>
            <sz val="9"/>
            <color indexed="81"/>
            <rFont val="Tahoma"/>
            <family val="2"/>
          </rPr>
          <t>VHURUMUKU Elliot:</t>
        </r>
        <r>
          <rPr>
            <sz val="9"/>
            <color indexed="81"/>
            <rFont val="Tahoma"/>
            <family val="2"/>
          </rPr>
          <t xml:space="preserve">
CER.6 to 14 can be replaced by the 4 questions in the comment in CER.6</t>
        </r>
      </text>
    </comment>
    <comment ref="E364" authorId="1" shapeId="0" xr:uid="{00000000-0006-0000-0000-000011000000}">
      <text>
        <r>
          <rPr>
            <b/>
            <sz val="9"/>
            <color indexed="81"/>
            <rFont val="Tahoma"/>
            <family val="2"/>
          </rPr>
          <t>VHURUMUKU Elliot:</t>
        </r>
        <r>
          <rPr>
            <sz val="9"/>
            <color indexed="81"/>
            <rFont val="Tahoma"/>
            <family val="2"/>
          </rPr>
          <t xml:space="preserve">
CER.6 to 14 can be replaced by the 4 questions in the comment in CER.6</t>
        </r>
      </text>
    </comment>
    <comment ref="E385" authorId="1" shapeId="0" xr:uid="{00000000-0006-0000-0000-000012000000}">
      <text>
        <r>
          <rPr>
            <b/>
            <sz val="9"/>
            <color indexed="81"/>
            <rFont val="Tahoma"/>
            <family val="2"/>
          </rPr>
          <t>VHURUMUKU Elliot:</t>
        </r>
        <r>
          <rPr>
            <sz val="9"/>
            <color indexed="81"/>
            <rFont val="Tahoma"/>
            <family val="2"/>
          </rPr>
          <t xml:space="preserve">
CER.6 to 14 can be replaced by the 4 questions in the comment in CER.6</t>
        </r>
      </text>
    </comment>
    <comment ref="E406" authorId="1" shapeId="0" xr:uid="{00000000-0006-0000-0000-000013000000}">
      <text>
        <r>
          <rPr>
            <b/>
            <sz val="9"/>
            <color indexed="81"/>
            <rFont val="Tahoma"/>
            <family val="2"/>
          </rPr>
          <t>VHURUMUKU Elliot:</t>
        </r>
        <r>
          <rPr>
            <sz val="9"/>
            <color indexed="81"/>
            <rFont val="Tahoma"/>
            <family val="2"/>
          </rPr>
          <t xml:space="preserve">
CER.6 to 14 can be replaced by the 4 questions in the comment in CER.6</t>
        </r>
      </text>
    </comment>
    <comment ref="E425" authorId="1" shapeId="0" xr:uid="{00000000-0006-0000-0000-000014000000}">
      <text>
        <r>
          <rPr>
            <b/>
            <sz val="9"/>
            <color indexed="81"/>
            <rFont val="Tahoma"/>
            <family val="2"/>
          </rPr>
          <t>VHURUMUKU Elliot:</t>
        </r>
        <r>
          <rPr>
            <sz val="9"/>
            <color indexed="81"/>
            <rFont val="Tahoma"/>
            <family val="2"/>
          </rPr>
          <t xml:space="preserve">
CER.6 to 14 can be replaced by the 4 questions in the comment in CER.6</t>
        </r>
      </text>
    </comment>
    <comment ref="E489" authorId="1" shapeId="0" xr:uid="{00000000-0006-0000-0000-000015000000}">
      <text>
        <r>
          <rPr>
            <b/>
            <sz val="9"/>
            <color indexed="81"/>
            <rFont val="Tahoma"/>
            <family val="2"/>
          </rPr>
          <t>VHURUMUKU Elliot:</t>
        </r>
        <r>
          <rPr>
            <sz val="9"/>
            <color indexed="81"/>
            <rFont val="Tahoma"/>
            <family val="2"/>
          </rPr>
          <t xml:space="preserve">
Add question: What proportion of the cash receieved was used on non food items (health, eductaion, medical care, HH goods, etc)</t>
        </r>
      </text>
    </comment>
    <comment ref="E504" authorId="1" shapeId="0" xr:uid="{00000000-0006-0000-0000-000016000000}">
      <text>
        <r>
          <rPr>
            <b/>
            <sz val="9"/>
            <color indexed="81"/>
            <rFont val="Tahoma"/>
            <family val="2"/>
          </rPr>
          <t>VHURUMUKU Elliot:</t>
        </r>
        <r>
          <rPr>
            <sz val="9"/>
            <color indexed="81"/>
            <rFont val="Tahoma"/>
            <family val="2"/>
          </rPr>
          <t xml:space="preserve">
Add question: What proportion of the cash receieved was used on non food items (health, eductaion, medical care, HH goods, etc)</t>
        </r>
      </text>
    </comment>
    <comment ref="E511" authorId="1" shapeId="0" xr:uid="{00000000-0006-0000-0000-000017000000}">
      <text>
        <r>
          <rPr>
            <b/>
            <sz val="9"/>
            <color indexed="81"/>
            <rFont val="Tahoma"/>
            <family val="2"/>
          </rPr>
          <t>VHURUMUKU Elliot:</t>
        </r>
        <r>
          <rPr>
            <sz val="9"/>
            <color indexed="81"/>
            <rFont val="Tahoma"/>
            <family val="2"/>
          </rPr>
          <t xml:space="preserve">
The manner of asking should be reviewed as per recent experience and suggested improvements form FSNMS</t>
        </r>
      </text>
    </comment>
    <comment ref="E532" authorId="1" shapeId="0" xr:uid="{00000000-0006-0000-0000-000018000000}">
      <text>
        <r>
          <rPr>
            <b/>
            <sz val="9"/>
            <color indexed="81"/>
            <rFont val="Tahoma"/>
            <family val="2"/>
          </rPr>
          <t>VHURUMUKU Elliot:</t>
        </r>
        <r>
          <rPr>
            <sz val="9"/>
            <color indexed="81"/>
            <rFont val="Tahoma"/>
            <family val="2"/>
          </rPr>
          <t xml:space="preserve">
Add question on: Did you get non-food items directly or indirectly with your voucher? </t>
        </r>
      </text>
    </comment>
    <comment ref="E552" authorId="1" shapeId="0" xr:uid="{00000000-0006-0000-0000-000019000000}">
      <text>
        <r>
          <rPr>
            <b/>
            <sz val="9"/>
            <color indexed="81"/>
            <rFont val="Tahoma"/>
            <family val="2"/>
          </rPr>
          <t>VHURUMUKU Elliot:</t>
        </r>
        <r>
          <rPr>
            <sz val="9"/>
            <color indexed="81"/>
            <rFont val="Tahoma"/>
            <family val="2"/>
          </rPr>
          <t xml:space="preserve">
This section should not only ask about markets but combine with utilization i.e. whether they sell, share; With whom do you share; Element of taxation should be included  in this section </t>
        </r>
      </text>
    </comment>
    <comment ref="E608" authorId="1" shapeId="0" xr:uid="{00000000-0006-0000-0000-00001A000000}">
      <text>
        <r>
          <rPr>
            <b/>
            <sz val="9"/>
            <color indexed="8"/>
            <rFont val="Tahoma"/>
            <family val="2"/>
          </rPr>
          <t>VHURUMUKU Elliot:</t>
        </r>
        <r>
          <rPr>
            <sz val="9"/>
            <color indexed="8"/>
            <rFont val="Tahoma"/>
            <family val="2"/>
          </rPr>
          <t xml:space="preserve">
</t>
        </r>
        <r>
          <rPr>
            <sz val="9"/>
            <color indexed="8"/>
            <rFont val="Tahoma"/>
            <family val="2"/>
          </rPr>
          <t xml:space="preserve">Widen this to include CROP Production, to understand how much the HH is supplementing its ration from own production </t>
        </r>
      </text>
    </comment>
    <comment ref="E972" authorId="0" shapeId="0" xr:uid="{00000000-0006-0000-0000-00001B000000}">
      <text>
        <r>
          <rPr>
            <b/>
            <sz val="9"/>
            <color indexed="81"/>
            <rFont val="Tahoma"/>
            <family val="2"/>
          </rPr>
          <t>PARKER Shahnaaz:</t>
        </r>
        <r>
          <rPr>
            <sz val="9"/>
            <color indexed="81"/>
            <rFont val="Tahoma"/>
            <family val="2"/>
          </rPr>
          <t xml:space="preserve">
number the whole section </t>
        </r>
      </text>
    </comment>
    <comment ref="E1040" authorId="1" shapeId="0" xr:uid="{00000000-0006-0000-0000-00001C000000}">
      <text>
        <r>
          <rPr>
            <b/>
            <sz val="9"/>
            <color indexed="8"/>
            <rFont val="Tahoma"/>
            <family val="2"/>
          </rPr>
          <t>VHURUMUKU Elliot:</t>
        </r>
        <r>
          <rPr>
            <sz val="9"/>
            <color indexed="8"/>
            <rFont val="Tahoma"/>
            <family val="2"/>
          </rPr>
          <t xml:space="preserve">
</t>
        </r>
        <r>
          <rPr>
            <sz val="9"/>
            <color indexed="8"/>
            <rFont val="Tahoma"/>
            <family val="2"/>
          </rPr>
          <t>The answer should include element of gender type receiving complaints or not being comfortable in reporting and also find why? - OIG rasied issues related to that and should be addressed</t>
        </r>
      </text>
    </comment>
    <comment ref="E1048" authorId="0" shapeId="0" xr:uid="{00000000-0006-0000-0000-00001D000000}">
      <text>
        <r>
          <rPr>
            <b/>
            <sz val="9"/>
            <color indexed="81"/>
            <rFont val="Tahoma"/>
            <family val="2"/>
          </rPr>
          <t>PARKER Shahnaaz:</t>
        </r>
        <r>
          <rPr>
            <sz val="9"/>
            <color indexed="81"/>
            <rFont val="Tahoma"/>
            <family val="2"/>
          </rPr>
          <t xml:space="preserve">
insert: Q K.13 - K.17 (in review document)</t>
        </r>
      </text>
    </comment>
    <comment ref="E1070" authorId="1" shapeId="0" xr:uid="{00000000-0006-0000-0000-00001E000000}">
      <text>
        <r>
          <rPr>
            <b/>
            <sz val="9"/>
            <color indexed="81"/>
            <rFont val="Tahoma"/>
            <family val="2"/>
          </rPr>
          <t>VHURUMUKU Elliot:</t>
        </r>
        <r>
          <rPr>
            <sz val="9"/>
            <color indexed="81"/>
            <rFont val="Tahoma"/>
            <family val="2"/>
          </rPr>
          <t xml:space="preserve">
The answer should include element of gender type receiving complaints or not being comfortable in reporting and also find why? - OIG rasied issues related to that and should be addressed</t>
        </r>
      </text>
    </comment>
    <comment ref="E1077" authorId="0" shapeId="0" xr:uid="{00000000-0006-0000-0000-00001F000000}">
      <text>
        <r>
          <rPr>
            <b/>
            <sz val="9"/>
            <color indexed="81"/>
            <rFont val="Tahoma"/>
            <family val="2"/>
          </rPr>
          <t>PARKER Shahnaaz:</t>
        </r>
        <r>
          <rPr>
            <sz val="9"/>
            <color indexed="81"/>
            <rFont val="Tahoma"/>
            <family val="2"/>
          </rPr>
          <t xml:space="preserve">
insert: Q K.13 - K.17 (in review document)</t>
        </r>
      </text>
    </comment>
    <comment ref="E1137" authorId="0" shapeId="0" xr:uid="{00000000-0006-0000-0000-000020000000}">
      <text>
        <r>
          <rPr>
            <b/>
            <sz val="9"/>
            <color indexed="81"/>
            <rFont val="Tahoma"/>
            <family val="2"/>
          </rPr>
          <t>PARKER Shahnaaz:</t>
        </r>
        <r>
          <rPr>
            <sz val="9"/>
            <color indexed="81"/>
            <rFont val="Tahoma"/>
            <family val="2"/>
          </rPr>
          <t xml:space="preserve">
Edit and add questions</t>
        </r>
      </text>
    </comment>
    <comment ref="E1138" authorId="1" shapeId="0" xr:uid="{00000000-0006-0000-0000-000021000000}">
      <text>
        <r>
          <rPr>
            <b/>
            <sz val="9"/>
            <color indexed="8"/>
            <rFont val="Tahoma"/>
            <family val="2"/>
          </rPr>
          <t>VHURUMUKU Elliot:</t>
        </r>
        <r>
          <rPr>
            <sz val="9"/>
            <color indexed="8"/>
            <rFont val="Tahoma"/>
            <family val="2"/>
          </rPr>
          <t xml:space="preserve">
</t>
        </r>
        <r>
          <rPr>
            <sz val="9"/>
            <color indexed="8"/>
            <rFont val="Tahoma"/>
            <family val="2"/>
          </rPr>
          <t>Add question on  Gender composition of the PMC</t>
        </r>
      </text>
    </comment>
    <comment ref="E1146" authorId="0" shapeId="0" xr:uid="{00000000-0006-0000-0000-000022000000}">
      <text>
        <r>
          <rPr>
            <b/>
            <sz val="9"/>
            <color indexed="81"/>
            <rFont val="Tahoma"/>
            <family val="2"/>
          </rPr>
          <t>PARKER Shahnaaz:</t>
        </r>
        <r>
          <rPr>
            <sz val="9"/>
            <color indexed="81"/>
            <rFont val="Tahoma"/>
            <family val="2"/>
          </rPr>
          <t xml:space="preserve">
Insert a question: L.6 How many members are in your PMC?
L.7 How many PMC members are women?</t>
        </r>
      </text>
    </comment>
    <comment ref="E1150" authorId="1" shapeId="0" xr:uid="{00000000-0006-0000-0000-000023000000}">
      <text>
        <r>
          <rPr>
            <b/>
            <sz val="9"/>
            <color indexed="81"/>
            <rFont val="Tahoma"/>
            <family val="2"/>
          </rPr>
          <t>VHURUMUKU Elliot:</t>
        </r>
        <r>
          <rPr>
            <sz val="9"/>
            <color indexed="81"/>
            <rFont val="Tahoma"/>
            <family val="2"/>
          </rPr>
          <t xml:space="preserve">
Add question on  Gender composition of the PMC</t>
        </r>
      </text>
    </comment>
    <comment ref="E1157" authorId="0" shapeId="0" xr:uid="{00000000-0006-0000-0000-000024000000}">
      <text>
        <r>
          <rPr>
            <b/>
            <sz val="9"/>
            <color indexed="81"/>
            <rFont val="Tahoma"/>
            <family val="2"/>
          </rPr>
          <t>PARKER Shahnaaz:</t>
        </r>
        <r>
          <rPr>
            <sz val="9"/>
            <color indexed="81"/>
            <rFont val="Tahoma"/>
            <family val="2"/>
          </rPr>
          <t xml:space="preserve">
Insert a question: L.6 How many members are in your PMC?
L.7 How many PMC members are women?</t>
        </r>
      </text>
    </comment>
    <comment ref="E1161" authorId="1" shapeId="0" xr:uid="{00000000-0006-0000-0000-000025000000}">
      <text>
        <r>
          <rPr>
            <b/>
            <sz val="9"/>
            <color indexed="81"/>
            <rFont val="Tahoma"/>
            <family val="2"/>
          </rPr>
          <t>VHURUMUKU Elliot:</t>
        </r>
        <r>
          <rPr>
            <sz val="9"/>
            <color indexed="81"/>
            <rFont val="Tahoma"/>
            <family val="2"/>
          </rPr>
          <t xml:space="preserve">
Include answers related to involvement of girl and boy children in the decision making (DFID interested in this issue)</t>
        </r>
      </text>
    </comment>
    <comment ref="E1172" authorId="1" shapeId="0" xr:uid="{00000000-0006-0000-0000-000026000000}">
      <text>
        <r>
          <rPr>
            <b/>
            <sz val="9"/>
            <color indexed="81"/>
            <rFont val="Tahoma"/>
            <family val="2"/>
          </rPr>
          <t>VHURUMUKU Elliot:</t>
        </r>
        <r>
          <rPr>
            <sz val="9"/>
            <color indexed="81"/>
            <rFont val="Tahoma"/>
            <family val="2"/>
          </rPr>
          <t xml:space="preserve">
Include answers related to involvement of girl and boy children in the decision making (DFID interested in this issue)</t>
        </r>
      </text>
    </comment>
    <comment ref="E1174" authorId="1" shapeId="0" xr:uid="{00000000-0006-0000-0000-000027000000}">
      <text>
        <r>
          <rPr>
            <b/>
            <sz val="9"/>
            <color indexed="8"/>
            <rFont val="Tahoma"/>
            <family val="2"/>
          </rPr>
          <t>VHURUMUKU Elliot:</t>
        </r>
        <r>
          <rPr>
            <sz val="9"/>
            <color indexed="8"/>
            <rFont val="Tahoma"/>
            <family val="2"/>
          </rPr>
          <t xml:space="preserve">
</t>
        </r>
        <r>
          <rPr>
            <sz val="9"/>
            <color indexed="8"/>
            <rFont val="Tahoma"/>
            <family val="2"/>
          </rPr>
          <t>Include answers related to involvement of girl and boy children in the decision making (DFID interested in this issue)</t>
        </r>
      </text>
    </comment>
    <comment ref="E1215" authorId="1" shapeId="0" xr:uid="{00000000-0006-0000-0000-000028000000}">
      <text>
        <r>
          <rPr>
            <b/>
            <sz val="9"/>
            <color indexed="81"/>
            <rFont val="Tahoma"/>
            <family val="2"/>
          </rPr>
          <t>VHURUMUKU Elliot:</t>
        </r>
        <r>
          <rPr>
            <sz val="9"/>
            <color indexed="81"/>
            <rFont val="Tahoma"/>
            <family val="2"/>
          </rPr>
          <t xml:space="preserve">
</t>
        </r>
      </text>
    </comment>
    <comment ref="E1265" authorId="0" shapeId="0" xr:uid="{00000000-0006-0000-0000-000029000000}">
      <text>
        <r>
          <rPr>
            <b/>
            <sz val="9"/>
            <color indexed="81"/>
            <rFont val="Tahoma"/>
            <family val="2"/>
          </rPr>
          <t>PARKER Shahnaaz:</t>
        </r>
        <r>
          <rPr>
            <sz val="9"/>
            <color indexed="81"/>
            <rFont val="Tahoma"/>
            <family val="2"/>
          </rPr>
          <t xml:space="preserve">
This needs to edited</t>
        </r>
      </text>
    </comment>
    <comment ref="E1517" authorId="1" shapeId="0" xr:uid="{00000000-0006-0000-0000-00002A000000}">
      <text>
        <r>
          <rPr>
            <b/>
            <sz val="9"/>
            <color indexed="81"/>
            <rFont val="Tahoma"/>
            <family val="2"/>
          </rPr>
          <t>VHURUMUKU Elliot:</t>
        </r>
        <r>
          <rPr>
            <sz val="9"/>
            <color indexed="81"/>
            <rFont val="Tahoma"/>
            <family val="2"/>
          </rPr>
          <t xml:space="preserve">
The manner of asking should be reviewed as per recent experience and suggested improvements form FSNMS</t>
        </r>
      </text>
    </comment>
    <comment ref="E1527" authorId="1" shapeId="0" xr:uid="{00000000-0006-0000-0000-00002B000000}">
      <text>
        <r>
          <rPr>
            <b/>
            <sz val="9"/>
            <color indexed="81"/>
            <rFont val="Tahoma"/>
            <family val="2"/>
          </rPr>
          <t>VHURUMUKU Elliot:</t>
        </r>
        <r>
          <rPr>
            <sz val="9"/>
            <color indexed="81"/>
            <rFont val="Tahoma"/>
            <family val="2"/>
          </rPr>
          <t xml:space="preserve">
This need revisiting based on the experience from FSNMS </t>
        </r>
      </text>
    </comment>
    <comment ref="E1528" authorId="0" shapeId="0" xr:uid="{00000000-0006-0000-0000-00002C000000}">
      <text>
        <r>
          <rPr>
            <b/>
            <sz val="9"/>
            <color indexed="81"/>
            <rFont val="Tahoma"/>
            <family val="2"/>
          </rPr>
          <t>PARKER Shahnaaz:</t>
        </r>
        <r>
          <rPr>
            <sz val="9"/>
            <color indexed="81"/>
            <rFont val="Tahoma"/>
            <family val="2"/>
          </rPr>
          <t xml:space="preserve">
Update livelihood coping strategies from the FSNMS questionnaire Q J6 - J19</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tc={57A06C73-16C5-B54C-B401-C03C25E47452}</author>
  </authors>
  <commentList>
    <comment ref="N569" authorId="0" shapeId="0" xr:uid="{57A06C73-16C5-B54C-B401-C03C25E47452}">
      <text>
        <t xml:space="preserve">[Threaded comment]
Your version of Excel allows you to read this threaded comment; however, any edits to it will get removed if the file is opened in a newer version of Excel. Learn more: https://go.microsoft.com/fwlink/?linkid=870924
Comment:
    Too early for this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tc={F56BE79D-F168-ED4C-9FA1-BC6B270F6F32}</author>
    <author>tc={071F62A7-89F9-6B43-929A-1025DD0262E1}</author>
  </authors>
  <commentList>
    <comment ref="W165" authorId="0" shapeId="0" xr:uid="{F56BE79D-F168-ED4C-9FA1-BC6B270F6F32}">
      <text>
        <t>[Threaded comment]
Your version of Excel allows you to read this threaded comment; however, any edits to it will get removed if the file is opened in a newer version of Excel. Learn more: https://go.microsoft.com/fwlink/?linkid=870924
Comment:
    Use list if necessary</t>
      </text>
    </comment>
    <comment ref="N555" authorId="1" shapeId="0" xr:uid="{071F62A7-89F9-6B43-929A-1025DD0262E1}">
      <text>
        <t xml:space="preserve">[Threaded comment]
Your version of Excel allows you to read this threaded comment; however, any edits to it will get removed if the file is opened in a newer version of Excel. Learn more: https://go.microsoft.com/fwlink/?linkid=870924
Comment:
    Too early for this
</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VHURUMUKU Elliot</author>
  </authors>
  <commentList>
    <comment ref="D1872" authorId="0" shapeId="0" xr:uid="{00000000-0006-0000-0200-000001000000}">
      <text>
        <r>
          <rPr>
            <b/>
            <sz val="9"/>
            <color rgb="FF000000"/>
            <rFont val="Tahoma"/>
            <family val="2"/>
          </rPr>
          <t>VHURUMUKU Elliot:</t>
        </r>
        <r>
          <rPr>
            <sz val="9"/>
            <color rgb="FF000000"/>
            <rFont val="Tahoma"/>
            <family val="2"/>
          </rPr>
          <t xml:space="preserve">
</t>
        </r>
        <r>
          <rPr>
            <sz val="9"/>
            <color rgb="FF000000"/>
            <rFont val="Tahoma"/>
            <family val="2"/>
          </rPr>
          <t>CER.6 to 14 can be replaced by the 4 questions in the comment in CER.6</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<sst xmlns="http://schemas.openxmlformats.org/spreadsheetml/2006/main" count="60468" uniqueCount="11938">
  <si>
    <t>Source</t>
  </si>
  <si>
    <t>Valid for</t>
  </si>
  <si>
    <t>type</t>
  </si>
  <si>
    <t>name</t>
  </si>
  <si>
    <t>label</t>
  </si>
  <si>
    <t>choice_filter</t>
  </si>
  <si>
    <t>hint</t>
  </si>
  <si>
    <t>constraint</t>
  </si>
  <si>
    <t>constraint_message</t>
  </si>
  <si>
    <t>required</t>
  </si>
  <si>
    <t>appearance</t>
  </si>
  <si>
    <t>default</t>
  </si>
  <si>
    <t>repeat_count</t>
  </si>
  <si>
    <t>relevant</t>
  </si>
  <si>
    <t>read_only</t>
  </si>
  <si>
    <t>calculation</t>
  </si>
  <si>
    <t>start</t>
  </si>
  <si>
    <t>end</t>
  </si>
  <si>
    <t>deviceid</t>
  </si>
  <si>
    <t>audit</t>
  </si>
  <si>
    <t>note</t>
  </si>
  <si>
    <t>SOUTH SUDAN
OUTCOME POST-DISTRIBUTION 
MONITORING 
PDM-2020-R2
Oct - 2020</t>
  </si>
  <si>
    <t>select_one yes_no</t>
  </si>
  <si>
    <t>c_consent</t>
  </si>
  <si>
    <t xml:space="preserve">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1 hour and 30 minutes approximately,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 
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 </t>
  </si>
  <si>
    <t>Yes</t>
  </si>
  <si>
    <t>begin_group</t>
  </si>
  <si>
    <t>interview</t>
  </si>
  <si>
    <t>a_note</t>
  </si>
  <si>
    <t>SECTION A. GENERAL INFORMATION - Complete before the interview</t>
  </si>
  <si>
    <t xml:space="preserve">${c_consent}=1 </t>
  </si>
  <si>
    <t>date</t>
  </si>
  <si>
    <t>a_date</t>
  </si>
  <si>
    <t>A.1 Interview date</t>
  </si>
  <si>
    <t>select_one suboffice</t>
  </si>
  <si>
    <t>a_suboffice</t>
  </si>
  <si>
    <t>A.2 For which field office are you monitoring?</t>
  </si>
  <si>
    <t>select_one enum_from</t>
  </si>
  <si>
    <t>a_fromsuboffice</t>
  </si>
  <si>
    <t>A.2.1 Are you a staff from this field office?</t>
  </si>
  <si>
    <t>select_one enumerator</t>
  </si>
  <si>
    <t>a_enumname</t>
  </si>
  <si>
    <t>A.3 Enumerator's name</t>
  </si>
  <si>
    <t>suboffice=${a_suboffice}</t>
  </si>
  <si>
    <t>${a_fromsuboffice}=1</t>
  </si>
  <si>
    <t>select_one enumerator_co</t>
  </si>
  <si>
    <t>a_enumname_co</t>
  </si>
  <si>
    <t xml:space="preserve">A.3 CO Enumerator's name </t>
  </si>
  <si>
    <t>${a_fromsuboffice}=2</t>
  </si>
  <si>
    <t>text</t>
  </si>
  <si>
    <t>a_enumnameoth</t>
  </si>
  <si>
    <t>A.3.2 Guest enumerator's name</t>
  </si>
  <si>
    <t>${a_enumname}=0 or ${a_fromsuboffice}=4</t>
  </si>
  <si>
    <t>select_one cp</t>
  </si>
  <si>
    <t>a_enumcp</t>
  </si>
  <si>
    <t>A.3.3 For which CP do you work for ?</t>
  </si>
  <si>
    <t>${a_fromsuboffice}=3</t>
  </si>
  <si>
    <t>a_enumcp_ot</t>
  </si>
  <si>
    <t>A.3.3.1 Specify</t>
  </si>
  <si>
    <t>${a_enumcp}=99</t>
  </si>
  <si>
    <t>a_enu_partner</t>
  </si>
  <si>
    <t>A.3.1 Partner's enumerator's name</t>
  </si>
  <si>
    <t>yes</t>
  </si>
  <si>
    <t>a_cpi</t>
  </si>
  <si>
    <t>A.4 Which partner is implementing this activity?</t>
  </si>
  <si>
    <t>a_cpi_sp</t>
  </si>
  <si>
    <t>A.4.1 Specify</t>
  </si>
  <si>
    <t>${a_cpi}=99</t>
  </si>
  <si>
    <t>select_one poptype</t>
  </si>
  <si>
    <t>a_poptype</t>
  </si>
  <si>
    <t>A.5 For which population group is this survey?</t>
  </si>
  <si>
    <t>select_one main</t>
  </si>
  <si>
    <t>a_main</t>
  </si>
  <si>
    <t>A.5.1 For Crisis Affected: For which population group is this survey?</t>
  </si>
  <si>
    <t>${a_poptype}=2</t>
  </si>
  <si>
    <t>select_one context</t>
  </si>
  <si>
    <t>a_context</t>
  </si>
  <si>
    <t>A.6 Context</t>
  </si>
  <si>
    <t>select_one stateL</t>
  </si>
  <si>
    <t>a_state</t>
  </si>
  <si>
    <t>A.7 State</t>
  </si>
  <si>
    <t>For convenience the survey is carried out on the ten (10) South Sudanese states</t>
  </si>
  <si>
    <t>select_one countyL</t>
  </si>
  <si>
    <t>a_county</t>
  </si>
  <si>
    <t>A.8 County</t>
  </si>
  <si>
    <t>state=${a_state}</t>
  </si>
  <si>
    <t>select_one PayamL</t>
  </si>
  <si>
    <t>a_payam</t>
  </si>
  <si>
    <t>A.9 Payam</t>
  </si>
  <si>
    <t>state= ${a_state} and county=${a_county}</t>
  </si>
  <si>
    <t>a_boma</t>
  </si>
  <si>
    <t>A.10 Boma</t>
  </si>
  <si>
    <t>${a_context}!=1</t>
  </si>
  <si>
    <t>select_one block</t>
  </si>
  <si>
    <t>a_block</t>
  </si>
  <si>
    <t>A.11 Camp</t>
  </si>
  <si>
    <t>state= ${a_state}</t>
  </si>
  <si>
    <t>${a_context}=1</t>
  </si>
  <si>
    <t>a_block1</t>
  </si>
  <si>
    <t>A.12 Specify Block</t>
  </si>
  <si>
    <t xml:space="preserve">Yes </t>
  </si>
  <si>
    <t>wfp_ben</t>
  </si>
  <si>
    <t>A.13 Is the respondent a WFP beneficiary for GFD?</t>
  </si>
  <si>
    <t>b_bsfp_sites</t>
  </si>
  <si>
    <t>A.14 Is the respondent a WFP beneficiary for BSFP?</t>
  </si>
  <si>
    <t>${wfp_ben}=1</t>
  </si>
  <si>
    <t>select_one non_bene</t>
  </si>
  <si>
    <t>non_bene</t>
  </si>
  <si>
    <t>A.15 Why are you not a WFP beneficiary?</t>
  </si>
  <si>
    <t>${wfp_ben}=0</t>
  </si>
  <si>
    <t>select_one assist_when</t>
  </si>
  <si>
    <t>assist_2</t>
  </si>
  <si>
    <t>A.16 When did you last receive WFP assistance?</t>
  </si>
  <si>
    <t>stop_assist_2</t>
  </si>
  <si>
    <t>&lt;span style="color:red"&gt;STOP THE INTERVIEW!&lt;/span&gt;</t>
  </si>
  <si>
    <t>Exit and ignore changes</t>
  </si>
  <si>
    <t>${assist_2}=3</t>
  </si>
  <si>
    <t>end_group</t>
  </si>
  <si>
    <t>FFA</t>
  </si>
  <si>
    <t>ffa_ben</t>
  </si>
  <si>
    <t>B01 Is the respondent a participant in WFP Food Assistance for Assets (FFA) project (either cash, E-Voucher, or food modality) OR SAMS (either Local Procurement or PHL)?</t>
  </si>
  <si>
    <t>ffa_ben_com</t>
  </si>
  <si>
    <t>B.01.1 Is your community involved in FFA Activity?</t>
  </si>
  <si>
    <t>${ffa_ben}=0</t>
  </si>
  <si>
    <t>select_multiple ffa_prog</t>
  </si>
  <si>
    <t>ffa_prog</t>
  </si>
  <si>
    <t>B01 Which programme have you participated in?</t>
  </si>
  <si>
    <t>${ffa_ben}=1</t>
  </si>
  <si>
    <t>select_one ben_years</t>
  </si>
  <si>
    <t>ben_years</t>
  </si>
  <si>
    <t>B02 How many years have you been participating in the programme</t>
  </si>
  <si>
    <t>stop_interview</t>
  </si>
  <si>
    <t>&lt;span style="color:red"&gt;STOP THE INTERVIEW! We don’t need to interview!&lt;/span&gt;</t>
  </si>
  <si>
    <t>${c_consent}=0 or ${ben_years}=4</t>
  </si>
  <si>
    <t>b_non</t>
  </si>
  <si>
    <t>SECTION B. NON-BENEFICIARY INFORMATION</t>
  </si>
  <si>
    <t>${c_consent}=1 and (${ffa_ben}=0 or ${ben_years}=4)</t>
  </si>
  <si>
    <t>nb_expl</t>
  </si>
  <si>
    <t xml:space="preserve">The following eight (8) questions will ask if the assets such as [  Name the assets created  ] created through food or cash for assets programming in your community has benefited you as a community member. Even though you may not have been a participant in the programme WFP would like to know how the community has benefited through this programme. </t>
  </si>
  <si>
    <t>select_one sex</t>
  </si>
  <si>
    <t>sex_nb</t>
  </si>
  <si>
    <t>C.1 What is the sex of the head of household?</t>
  </si>
  <si>
    <t>select_one sex_na</t>
  </si>
  <si>
    <t>resp_sex_nb</t>
  </si>
  <si>
    <t>C1.1 Please indicate the respondent’s sex. (If the respondent is not the head of household)</t>
  </si>
  <si>
    <t>b_note</t>
  </si>
  <si>
    <t>SECTION B. BENEFICIARY INFORMATION</t>
  </si>
  <si>
    <t>c_sex</t>
  </si>
  <si>
    <t>B.1 What is the sex of the head of household?</t>
  </si>
  <si>
    <t>c_respdnt_sex</t>
  </si>
  <si>
    <t>B1.1 Please indicate the respondent’s sex. (If the respondent is not the head of household)</t>
  </si>
  <si>
    <t>integer</t>
  </si>
  <si>
    <t>c_age</t>
  </si>
  <si>
    <t>B.2 What is the approximate age of the head of household?</t>
  </si>
  <si>
    <t>In years</t>
  </si>
  <si>
    <t>.&gt;=15 and .&lt;100</t>
  </si>
  <si>
    <t>c_card</t>
  </si>
  <si>
    <t>B.3 Does the household have an entitlement/scope card?</t>
  </si>
  <si>
    <t>If household or respondent does not have a card, double check whether this interviewee has received food assistance last 2 months or whether s/he is a WFP beneficiary.</t>
  </si>
  <si>
    <t>select_one card_issue</t>
  </si>
  <si>
    <t>c_nocard</t>
  </si>
  <si>
    <t>B.4 What happened to your card?</t>
  </si>
  <si>
    <t>${c_card}=0</t>
  </si>
  <si>
    <t>c_HHmember</t>
  </si>
  <si>
    <t>B.5 What is the size of the HH ?</t>
  </si>
  <si>
    <t>c_grp1</t>
  </si>
  <si>
    <t xml:space="preserve">B.6 By sex and age, how many members are in your household? </t>
  </si>
  <si>
    <t>Enter zero in all those that do not apply</t>
  </si>
  <si>
    <t>field-list</t>
  </si>
  <si>
    <t>c_s_ag3</t>
  </si>
  <si>
    <t>Girls aged 0-2 years :</t>
  </si>
  <si>
    <t>.&lt;=15 and .&gt;=0</t>
  </si>
  <si>
    <t>c_s_ag2</t>
  </si>
  <si>
    <t>Boys aged 0-2 years :</t>
  </si>
  <si>
    <t>c_s_ag31</t>
  </si>
  <si>
    <t>Girls aged 3-5 years :</t>
  </si>
  <si>
    <t>c_s_ag21</t>
  </si>
  <si>
    <t>Boys aged 3-5 years :</t>
  </si>
  <si>
    <t>c_s_ag4</t>
  </si>
  <si>
    <t>Male aged 5-17 years :</t>
  </si>
  <si>
    <t>c_s_ag15</t>
  </si>
  <si>
    <t>Female aged 5-17 years:</t>
  </si>
  <si>
    <t>c_s_ag7</t>
  </si>
  <si>
    <t>Female aged 18-59 years :</t>
  </si>
  <si>
    <t>c_s_ag6</t>
  </si>
  <si>
    <t>Male aged 18-59 years :</t>
  </si>
  <si>
    <t>c_s_ag9</t>
  </si>
  <si>
    <t>Female over 60 years:</t>
  </si>
  <si>
    <t>c_s_ag8</t>
  </si>
  <si>
    <t>Male over 60 years:</t>
  </si>
  <si>
    <t>${c_s_ag3}+${c_s_ag2}+${c_s_ag31}+${c_s_ag21}+${c_s_ag4}+${c_s_ag15}+${c_s_ag7}+${c_s_ag6}+${c_s_ag9}+${c_s_ag8}=${c_HHmember}</t>
  </si>
  <si>
    <t>c_matchcard</t>
  </si>
  <si>
    <t>B.7 Does the card match the household breakdown provided below?</t>
  </si>
  <si>
    <t>Ask to see the card</t>
  </si>
  <si>
    <t>${c_card}=1 and ${wfp_ben}=1</t>
  </si>
  <si>
    <t>c_matchcard_no</t>
  </si>
  <si>
    <t>B.7.1 Specify</t>
  </si>
  <si>
    <t>${c_matchcard}=0</t>
  </si>
  <si>
    <t>c_hh_ill</t>
  </si>
  <si>
    <t>B.8 Are any of your household members **chronically ill**?</t>
  </si>
  <si>
    <t>c_hh_ill_m</t>
  </si>
  <si>
    <t xml:space="preserve"> C.8.1.a If yes, How many "chronically ill" HH members are male:</t>
  </si>
  <si>
    <t>If no male put zero</t>
  </si>
  <si>
    <t>${c_hh_ill}=1</t>
  </si>
  <si>
    <t>c_hh_ill_f</t>
  </si>
  <si>
    <t xml:space="preserve"> C.8.1.b If yes, How many "chronically ill" HH members are female:</t>
  </si>
  <si>
    <t>if no female put zero</t>
  </si>
  <si>
    <t>${c_hh_ill_m}+${c_hh_ill_f}&lt;=${c_HHmember}</t>
  </si>
  <si>
    <t>c_hh_disable</t>
  </si>
  <si>
    <t>B.9 How many member of your HH need help due to long-term difficulties with any of the following? seeing, hearing, communication/ understanding, walking, climbing stairs, dressing or washing?</t>
  </si>
  <si>
    <t>Put 0 if there is none</t>
  </si>
  <si>
    <t>.&lt;=${c_HHmember}</t>
  </si>
  <si>
    <t>begin_repeat</t>
  </si>
  <si>
    <t>dis_loop</t>
  </si>
  <si>
    <t>${c_hh_disable}</t>
  </si>
  <si>
    <t>select_one diffuclties</t>
  </si>
  <si>
    <t>dif_loop</t>
  </si>
  <si>
    <t>B.9.a Which diffculties?</t>
  </si>
  <si>
    <t>dis_gen</t>
  </si>
  <si>
    <t>B.9.b Gender</t>
  </si>
  <si>
    <t>select_one age</t>
  </si>
  <si>
    <t>dis_age</t>
  </si>
  <si>
    <t>B.9.c Age</t>
  </si>
  <si>
    <t>(${dis_age}=1 and (${c_s_ag3}+${c_s_ag2}&gt;0)) or (${dis_age}=2 and (${c_s_ag31}+${c_s_ag21})&gt;0) or (${dis_age}=3 and (${c_s_ag4}+${c_s_ag15})&gt;0) or (${dis_age}=4 and (${c_s_ag7}+${c_s_ag6})&gt;0) or (${dis_age}=5 and (${c_s_ag9}+${c_s_ag8}&gt;0))</t>
  </si>
  <si>
    <t>end_repeat</t>
  </si>
  <si>
    <t>c_hh_plw</t>
  </si>
  <si>
    <t>B.10 Is there a **pregnant/lactating woman (PLW)** in the household?</t>
  </si>
  <si>
    <t>${c_s_ag15}+${c_s_ag7}&gt;0</t>
  </si>
  <si>
    <t>c_hh_minors</t>
  </si>
  <si>
    <t>B.11 Is there any unaccompanied minors in the household?</t>
  </si>
  <si>
    <t>Hint: unaccompanied children are those under 18 "who have been separated from both parents and other relatives and are not being cared for by an adult who, by law or custom, is responsible for doing so."</t>
  </si>
  <si>
    <t>${c_s_ag3}+${c_s_ag2}+${c_s_ag31}+${c_s_ag21}+${c_s_ag4}+${c_s_ag15}&gt;0</t>
  </si>
  <si>
    <t>c_hh_minors_m</t>
  </si>
  <si>
    <t>B.11.a If yes, How many "unaccompanied minors" in the HH are male</t>
  </si>
  <si>
    <t>.&lt;=(${c_s_ag2}+${c_s_ag21}+${c_s_ag4})</t>
  </si>
  <si>
    <t>${c_hh_minors}=1</t>
  </si>
  <si>
    <t>c_hh_minors_f</t>
  </si>
  <si>
    <t>B.11.b If yes, How many "unaccompanied minors" in the HH are female</t>
  </si>
  <si>
    <t>.&lt;=(${c_s_ag3}+${c_s_ag31}+${c_s_ag15})</t>
  </si>
  <si>
    <t>c_hh_orphaned</t>
  </si>
  <si>
    <t>B12 Is there any "orphaned child" in the household?</t>
  </si>
  <si>
    <t>c_hh_orphaned_m</t>
  </si>
  <si>
    <t>B12.a How many "orphaned children " in the HH are male?</t>
  </si>
  <si>
    <t>${c_hh_orphaned}=1</t>
  </si>
  <si>
    <t>c_hh_orphaned_f</t>
  </si>
  <si>
    <t>B12.b How many "orphaned children " in the HH are female?</t>
  </si>
  <si>
    <t>FFA Form</t>
  </si>
  <si>
    <t>Section B: DEMOGHRAPHICS - BENEFICIARIES
During the interview, make sure you observe what assets the household has, to put answers into context. In this way you will be better able to probe answers that don’t seem to make sense.  
•	A household is defined as a group of people who routinely eat out of same pot and live on the same compound (or physical location). It is possible that they may live in different structures. Sharing the pot is the unifying factor for households.
•	Definition of HH head: is member of the family who manages the family resources and decisions (He/ She is the final decision maker on most of the decisions related to income allocation and major family activities).
•	A returnee becomes a resident when the household has stayed there for at least 12 months.</t>
  </si>
  <si>
    <t>${c_consent}=1 and ${ffa_ben}=1 and ${ben_years}!=4</t>
  </si>
  <si>
    <t>ben_received</t>
  </si>
  <si>
    <t>B04 Did you receive WFP FFA assistance during the last three months?</t>
  </si>
  <si>
    <t>${ffa_ben}!=4</t>
  </si>
  <si>
    <t>select_one why_received</t>
  </si>
  <si>
    <t>received_why</t>
  </si>
  <si>
    <t>B05 Why did you not receive cash, E-Voucher, or food assistance?</t>
  </si>
  <si>
    <t>${ben_received}=0</t>
  </si>
  <si>
    <t>received_why_ot</t>
  </si>
  <si>
    <t>B05.1 Specify the reason</t>
  </si>
  <si>
    <t>${received_why}=99</t>
  </si>
  <si>
    <t>hh_head_sex</t>
  </si>
  <si>
    <t xml:space="preserve">B06 What is the sex of the head of the household? </t>
  </si>
  <si>
    <t>resp_sex</t>
  </si>
  <si>
    <t>B07 Indicate the respondent’s sex?</t>
  </si>
  <si>
    <t>hh_head_age</t>
  </si>
  <si>
    <t xml:space="preserve">B08 What is the approximate age of the head of the household </t>
  </si>
  <si>
    <t>.&gt;=16</t>
  </si>
  <si>
    <t xml:space="preserve">B09 Does the household have an entitlement card/scope card? </t>
  </si>
  <si>
    <t>select_one card_no</t>
  </si>
  <si>
    <t xml:space="preserve">B09.1 If no, what happened to the card? </t>
  </si>
  <si>
    <t>HHmember</t>
  </si>
  <si>
    <t>B10.1 What is the size of the household/How many people live in your household?</t>
  </si>
  <si>
    <t>b_grp1</t>
  </si>
  <si>
    <t>Must match total number of household</t>
  </si>
  <si>
    <t>b_grp11</t>
  </si>
  <si>
    <t xml:space="preserve">B10 By sex and age, how many members are in your household? </t>
  </si>
  <si>
    <t>Girls aged 0-23 months :</t>
  </si>
  <si>
    <t>Boys aged 0-23 months :</t>
  </si>
  <si>
    <t>Girls aged 2-18 years :</t>
  </si>
  <si>
    <t>Boys aged 2-18 years :</t>
  </si>
  <si>
    <t>Male aged 18-42 years :</t>
  </si>
  <si>
    <t>Female aged 18-42 years:</t>
  </si>
  <si>
    <t>Female aged 42-65 years :</t>
  </si>
  <si>
    <t>Male aged 42-65 years :</t>
  </si>
  <si>
    <t>Female over 65 years:</t>
  </si>
  <si>
    <t>Male over 65 years:</t>
  </si>
  <si>
    <t>${c_s_ag3}+${c_s_ag2}+${c_s_ag31}+${c_s_ag21}+${c_s_ag4}+${c_s_ag15}+${c_s_ag7}+${c_s_ag6}+${c_s_ag9}+${c_s_ag8}=${HHmember}</t>
  </si>
  <si>
    <t>B11 Does the card match the household breakdown provided below?</t>
  </si>
  <si>
    <t>${c_card}=1 and ${ffa_ben}!=4</t>
  </si>
  <si>
    <t>B11.1 Specify</t>
  </si>
  <si>
    <t>select_one pop_group</t>
  </si>
  <si>
    <t xml:space="preserve">B12 What is the residence status of the household?  </t>
  </si>
  <si>
    <t>B13 Are any of your household members **chronically ill**?</t>
  </si>
  <si>
    <t>Persistent 3 months of illness thereby affecting engagement in productive work</t>
  </si>
  <si>
    <t>B13.a If yes, How many "chronically ill" HH members are male:</t>
  </si>
  <si>
    <t>B13.b If yes, How many "chronically ill" HH members are female:</t>
  </si>
  <si>
    <t>B17 How many members of your HH that need help due to long-term difficulties with seeing, hearing, communication / understanding, walking, climbing stairs, dressing or washing?</t>
  </si>
  <si>
    <t>.&lt;${HHmember}</t>
  </si>
  <si>
    <t>Can't be more than total number</t>
  </si>
  <si>
    <t>B17.a Which diffculties?</t>
  </si>
  <si>
    <t>B17.b Gender</t>
  </si>
  <si>
    <t>B17.c Age</t>
  </si>
  <si>
    <t>B14 Is there a **pregnant/lactating woman (PLW)** in the household?</t>
  </si>
  <si>
    <t>${c_s_ag15}+${c_s_ag7}+${c_s_ag31}&gt;0</t>
  </si>
  <si>
    <t>B15 Is there any unaccompanied minors in the household?</t>
  </si>
  <si>
    <t>${c_s_ag3}+${c_s_ag2}+${c_s_ag31}+${c_s_ag21}&gt;0</t>
  </si>
  <si>
    <t>B15.a If yes, How many "unaccompanied minors" in the HH are male</t>
  </si>
  <si>
    <t>B15.b If yes, How many "unaccompanied minors" in the HH are female</t>
  </si>
  <si>
    <t>B16 Is there any "orphaned children" in the household?</t>
  </si>
  <si>
    <t>B16.a If yes, How many "orphaned children " in the HH are male</t>
  </si>
  <si>
    <t>B16.b If yes, How many "orphaned children " in the HH are female</t>
  </si>
  <si>
    <t>select_one house_structure</t>
  </si>
  <si>
    <t>c_house</t>
  </si>
  <si>
    <t>B18 What type of structure do you normally sleep in now?</t>
  </si>
  <si>
    <t>c_house_ot</t>
  </si>
  <si>
    <t>B18.1 Specify</t>
  </si>
  <si>
    <t>${c_house}=99</t>
  </si>
  <si>
    <t>select_one house_own</t>
  </si>
  <si>
    <t>c_house_own</t>
  </si>
  <si>
    <t>B19 Do you own this structure?</t>
  </si>
  <si>
    <t>${c_house}=1 or ${c_house}=2 or ${c_house}=3</t>
  </si>
  <si>
    <t>c_house_own_ot</t>
  </si>
  <si>
    <t>B19.1 Specify</t>
  </si>
  <si>
    <t>${c_house_own}=99</t>
  </si>
  <si>
    <t>c_note</t>
  </si>
  <si>
    <t>SECTION C. ASSISTANCE RECEIVED</t>
  </si>
  <si>
    <t>${ffa_ben}=1 and ${ben_years}!=4</t>
  </si>
  <si>
    <t>select_one assist_prov</t>
  </si>
  <si>
    <t>b_assist_prov</t>
  </si>
  <si>
    <t>C.1 Who provided you with the assistance?</t>
  </si>
  <si>
    <t>b_days</t>
  </si>
  <si>
    <t>C.2 How many days passed since you received the last distribution?</t>
  </si>
  <si>
    <t>.&gt;=10 and .&lt;= 60</t>
  </si>
  <si>
    <t>select_one assist_mod</t>
  </si>
  <si>
    <t>b_assist_mod</t>
  </si>
  <si>
    <t>C.3 What is the assistance modality?</t>
  </si>
  <si>
    <t>select_multiple voucher_type</t>
  </si>
  <si>
    <t>b_voucher_type</t>
  </si>
  <si>
    <t>C.4 What type of vouchers did you receive?</t>
  </si>
  <si>
    <t>Only for those that received vouchers only or mix (food and vouchers)</t>
  </si>
  <si>
    <t>((${b_assist_mod}=3 or ${b_assist_mod}=4))</t>
  </si>
  <si>
    <t>c1_note</t>
  </si>
  <si>
    <t>SECTION C.1: FFA Pillars (Asset Creation) 
During the interview, make sure you observe what assets the household has, to put answers into context. In this way you will be better able to probe answers that don’t seem to make sense.  
•	A household is defined as a group of people who routinely eat out of same pot and live on the same compound (or physical location). It is possible that they may live in different structures. Sharing the pot is the unifying factor for households.
•	Definition of HH head: is member of the family who manages the family resources and decisions (He/ She is the final decision maker on most of the decisions related to income allocation and major family activities).
•	A returnee becomes a resident when the household has stayed there for at least 12 months.</t>
  </si>
  <si>
    <t>${c_consent}=1 and ((selected(${ffa_prog},'1') and ${ben_years}!=4) or ${ffa_ben_com}=1)</t>
  </si>
  <si>
    <t>select_multiple pillar_type</t>
  </si>
  <si>
    <t>c_pillar</t>
  </si>
  <si>
    <t>C1 Under which pillar of F/CFA is this assets activity being implemented?</t>
  </si>
  <si>
    <t>select_one ffa_activity1</t>
  </si>
  <si>
    <t>c_activity1</t>
  </si>
  <si>
    <t>C1.a What is the exact activity / asset being implemented? Restoration of productive capacity of arable lands</t>
  </si>
  <si>
    <t>selected(${c_pillar},'1')</t>
  </si>
  <si>
    <t>select_one ffa_activity2</t>
  </si>
  <si>
    <t>c_activity2</t>
  </si>
  <si>
    <t>C1.b What is the exact activity / asset being implemented? Development of Community Infrastructure</t>
  </si>
  <si>
    <t xml:space="preserve">selected(${c_pillar},'2') </t>
  </si>
  <si>
    <t>select_one ffa_activity3</t>
  </si>
  <si>
    <t>c_activity3</t>
  </si>
  <si>
    <t>C1.c What is the exact activity / asset being implemented? Natural resource management for climate change adaptation</t>
  </si>
  <si>
    <t xml:space="preserve">selected(${c_pillar},'3') </t>
  </si>
  <si>
    <t>select_one ffa_activity4</t>
  </si>
  <si>
    <t>c_activity4</t>
  </si>
  <si>
    <t>C1.d What is the exact activity / asset being implemented? Skills development</t>
  </si>
  <si>
    <t xml:space="preserve">selected(${c_pillar},'4') </t>
  </si>
  <si>
    <t>select_one ffa_think</t>
  </si>
  <si>
    <t>ffa_C2</t>
  </si>
  <si>
    <t xml:space="preserve">C2 Do you think that the assets that were built or rehabilitated in your community are better protecting your household, its belongings and its production capacities (fields, equipment, etc.) from floods / drought / landslides / mudslides? </t>
  </si>
  <si>
    <t>select_one ffa_think_na</t>
  </si>
  <si>
    <t>ffa_C3</t>
  </si>
  <si>
    <t xml:space="preserve">C3 Do you think that the assets that you/were built or rehabilitated in your household/community have allowed your household to increase or diversify its production (agriculture / livestock / other)?  </t>
  </si>
  <si>
    <t xml:space="preserve">Yes=positive response, 
No=negative response, 
N/A =question not relevant to the FFA programme in this locality </t>
  </si>
  <si>
    <t>ffa_C4</t>
  </si>
  <si>
    <t>C4 Do you think that the assets that were built or rehabilitated in your community have decreased the day-to-day hardship and released time for any of your family members (including women and children)?</t>
  </si>
  <si>
    <t>ffa_C5</t>
  </si>
  <si>
    <t xml:space="preserve">C5 Do you think that the assets that were built or rehabilitated in your community have improved the ability of any of your household member to access markets and/or basic services (water, sanitation, health, education, etc.)?  </t>
  </si>
  <si>
    <t>ffa_C6</t>
  </si>
  <si>
    <t xml:space="preserve">C6 Do you think that the trainings and other support provided in your community have improved your household’s ability to manage and maintain assets?  </t>
  </si>
  <si>
    <t>ffa_C7</t>
  </si>
  <si>
    <t>C7 Do you think that the assets that were built or rehabilitated in your community have improved your natural environment (for example more vegetation or plant cover, water table increased, less erosion, etc.)?</t>
  </si>
  <si>
    <t>ffa_C8</t>
  </si>
  <si>
    <t>C8 Do you think that the works undertaken in your community have restored your ability to access and/or use basic asset functionalities (only applicable to “crisis response” FFA</t>
  </si>
  <si>
    <t>ffa_Q1</t>
  </si>
  <si>
    <t xml:space="preserve">Q1 Do you think that the assets that were built or rehabilitated in your community have allowed to increase agricultural potential due to greater water availability and/or soil fertility? </t>
  </si>
  <si>
    <t xml:space="preserve">e.g.  increased diversified production not requiring expanded irrigation  
Yes=positive response, 
No=negative response, 
N/A =question not relevant to the FFA programme in this locality </t>
  </si>
  <si>
    <t>ffa_Q2</t>
  </si>
  <si>
    <t xml:space="preserve">Q.2 Do you think that the assets that were built or rehabilitated in your community have improved natural environment due to land stabilization and restoration? </t>
  </si>
  <si>
    <t xml:space="preserve">e.g. more natural vegetable cover, increase in indigenous flora/fauna, less erosion or siltation, etc
Yes=positive response, 
No=negative response, 
N/A =question not relevant to the FFA programme in this locality </t>
  </si>
  <si>
    <t>ffa_Q3</t>
  </si>
  <si>
    <t xml:space="preserve">Q. 3 Do you think that the assets that were built of rehabilitated in your community have improved environmental surroundings due to the enhanced water and sanitation measures? </t>
  </si>
  <si>
    <t xml:space="preserve">e.g. greater avaialblity/longer duration of water for domestic non-human consumption, improved hygiene practices -less open defecation 
Yes=positive response, 
No=negative response, 
N/A =question not relevant to the FFA programme in this locality </t>
  </si>
  <si>
    <t>c11_note</t>
  </si>
  <si>
    <t>SECTION C.1.1. Assistance Received (SAMS and Training)</t>
  </si>
  <si>
    <t>${c_consent}=1 and ${ffa_ben}=1 and ${ben_years}!=4 and selected(${ffa_prog},'2')</t>
  </si>
  <si>
    <t>select_multiple sams_ben</t>
  </si>
  <si>
    <t>sams_ben</t>
  </si>
  <si>
    <t>what is the exact activity you have participated in?</t>
  </si>
  <si>
    <t>selected(${ffa_prog},'1')</t>
  </si>
  <si>
    <t>c_training_grad</t>
  </si>
  <si>
    <t xml:space="preserve">C13 Did you or any other HH member receive any training when you participated in the programme? </t>
  </si>
  <si>
    <t>${ffa_ben}=4</t>
  </si>
  <si>
    <t>select_multiple member_grad</t>
  </si>
  <si>
    <t>c_member_grad</t>
  </si>
  <si>
    <t xml:space="preserve">C14 Which member of the household benefited from training and technical assistance in improved agricultural/livestock practices </t>
  </si>
  <si>
    <t>${c_training_grad}=1</t>
  </si>
  <si>
    <t>select_one train_grad_who</t>
  </si>
  <si>
    <t>c_train_grad_who</t>
  </si>
  <si>
    <t xml:space="preserve">C15 Who provided the training? </t>
  </si>
  <si>
    <t>select_one skill_training</t>
  </si>
  <si>
    <t>c_skill</t>
  </si>
  <si>
    <t xml:space="preserve">C9 What type of training or skill development have you received  </t>
  </si>
  <si>
    <t>select_one improvement</t>
  </si>
  <si>
    <t>c_skill_improve</t>
  </si>
  <si>
    <t>C9.1 Has the training helped in improving your livelihoods</t>
  </si>
  <si>
    <t>c_activities_change</t>
  </si>
  <si>
    <t xml:space="preserve">C.9.2 How has the assets created through the activities changed your livelihoods </t>
  </si>
  <si>
    <t>c_assets_exist</t>
  </si>
  <si>
    <t xml:space="preserve">C10 Do these community assets you created still exist? </t>
  </si>
  <si>
    <t>c_assests_ben</t>
  </si>
  <si>
    <t xml:space="preserve">C11 Are you still able to benefit or use this asset today? </t>
  </si>
  <si>
    <t>${ffa_ben}=4 and ${c_assets_exist}=1</t>
  </si>
  <si>
    <t>c_assests_noben</t>
  </si>
  <si>
    <t xml:space="preserve">C12 Why are you not able to use this asset anymore? </t>
  </si>
  <si>
    <t>c_grad_dailyskill</t>
  </si>
  <si>
    <t xml:space="preserve">C16 Have you ever used the skills/knowledge or techniques learned from these trainings in your agricultural, livestock or daily practices? </t>
  </si>
  <si>
    <t>select_one grad_daily_skill_no</t>
  </si>
  <si>
    <t>c_grad_dailyskill_no</t>
  </si>
  <si>
    <t xml:space="preserve">C17 Why have you not used the Skills/knowledge learned from the training to assist with your livelihood activity? </t>
  </si>
  <si>
    <t>${c_grad_dailyskill}=0</t>
  </si>
  <si>
    <t>c_grad_dailyskill_nooth</t>
  </si>
  <si>
    <t>C18 Specify</t>
  </si>
  <si>
    <t>${c_grad_dailyskill_no}=99</t>
  </si>
  <si>
    <t>c2_note</t>
  </si>
  <si>
    <t>SECTION C.2. Livelihood Source and Assets</t>
  </si>
  <si>
    <t>${c_consent}=1 and ${ffa_ben}=10</t>
  </si>
  <si>
    <t>select_one livelihood_sources1</t>
  </si>
  <si>
    <t>H01</t>
  </si>
  <si>
    <t>G201. In the last three months, what was your household’s most important activity for getting food and  income?</t>
  </si>
  <si>
    <t>H01_oth</t>
  </si>
  <si>
    <t>G201. Specify Others</t>
  </si>
  <si>
    <t>${H01}=16</t>
  </si>
  <si>
    <t>select_one livelihood_sources2</t>
  </si>
  <si>
    <t>H01_1</t>
  </si>
  <si>
    <t xml:space="preserve">G201.1. In the last three months, what was your household’s second most important activity for getting food and income?
</t>
  </si>
  <si>
    <t>. != ${H01}</t>
  </si>
  <si>
    <t>Activity already selected as main activity</t>
  </si>
  <si>
    <t>H01_1_oth</t>
  </si>
  <si>
    <t>G201.1. Specify Others</t>
  </si>
  <si>
    <t>. != ${H01_oth}</t>
  </si>
  <si>
    <t>${H01_1}=16</t>
  </si>
  <si>
    <t>H01_2</t>
  </si>
  <si>
    <t>G201.2 What were your livelihood sources before joining the activity</t>
  </si>
  <si>
    <t>select_one H02</t>
  </si>
  <si>
    <t>H02</t>
  </si>
  <si>
    <t>G202. Has your household’s income changed over the past year?</t>
  </si>
  <si>
    <t>select_one H03</t>
  </si>
  <si>
    <t>H02_1</t>
  </si>
  <si>
    <t>G202.1. What is the main reason that your income decreased?</t>
  </si>
  <si>
    <t>${H02}=3</t>
  </si>
  <si>
    <t>H02_1_oth</t>
  </si>
  <si>
    <t>G202.1. Specify Others</t>
  </si>
  <si>
    <t>${H02_1}=7</t>
  </si>
  <si>
    <t>H03</t>
  </si>
  <si>
    <t>G203. Does your household regularly receive any money or non-food items from family members working in another part of the country or outside of the country?</t>
  </si>
  <si>
    <t>select_multiple assets</t>
  </si>
  <si>
    <t>H04</t>
  </si>
  <si>
    <t>G204. Does your house own any of the following assets now?</t>
  </si>
  <si>
    <t>Select all that apply</t>
  </si>
  <si>
    <t>selected(., '0') and (count-selected(.) = 1) or (not(selected(., '0')))</t>
  </si>
  <si>
    <t>select_multiple assets_2</t>
  </si>
  <si>
    <t>H05</t>
  </si>
  <si>
    <t>G205. Did your household have any of the following household assets looted or destroyed in the last 12 months?</t>
  </si>
  <si>
    <t>H06</t>
  </si>
  <si>
    <t>G206. Did your household sell any of the following household assets in the last 12 months?</t>
  </si>
  <si>
    <t>.&gt; 10 and .&lt;= 60</t>
  </si>
  <si>
    <t>Cash: Aweil/Wunrok/Yei resident and Juba Poor Urban Project</t>
  </si>
  <si>
    <t>Only for those that received vouchers only or hybrid (food and vouchers)</t>
  </si>
  <si>
    <t>select_one yes_no_na</t>
  </si>
  <si>
    <t>b_bsfpplw</t>
  </si>
  <si>
    <t>C.5.1 **(BSFP)** Is the PLW receiving a special nutritious ration?</t>
  </si>
  <si>
    <t>Through BSFP (Blanket Supplementary Feeding Programme)</t>
  </si>
  <si>
    <t>${c_hh_plw}=1 and ${wfp_ben}=1 and ${b_bsfp_sites}=1</t>
  </si>
  <si>
    <t>b_bsfpu5</t>
  </si>
  <si>
    <t xml:space="preserve">C.5.2 **(BSFP)** Is the U5 child receiving a special ration? </t>
  </si>
  <si>
    <t>((${c_s_ag2}+${c_s_ag21}+${c_s_ag3}+${c_s_ag31})&gt;0) and ${wfp_ben}=1 and ${b_bsfp_sites}=1</t>
  </si>
  <si>
    <t>b_bsfp_card</t>
  </si>
  <si>
    <t>C.6 Do you have a ration card?</t>
  </si>
  <si>
    <t>For BSFP. The question should only be restricted to only UNHCR and other cards which has a “Mark” to indicate number of distributions</t>
  </si>
  <si>
    <t>${wfp_ben}=1 and ${b_bsfpu5}=1</t>
  </si>
  <si>
    <t>select_one card_lost</t>
  </si>
  <si>
    <t>b_card_lost</t>
  </si>
  <si>
    <t>C.6.1 Why do you not have a beneficiary card?</t>
  </si>
  <si>
    <t>${b_bsfp_card}=0</t>
  </si>
  <si>
    <t>b_card_lost_oth</t>
  </si>
  <si>
    <t>C.6.1.1 Specify</t>
  </si>
  <si>
    <t>${b_card_lost}=99</t>
  </si>
  <si>
    <t>b_bsfp_actual</t>
  </si>
  <si>
    <t>(Not for beneficiaries) Enumerator to input how many actual distribution conducted</t>
  </si>
  <si>
    <t>b_bsfp_card_yes</t>
  </si>
  <si>
    <t>C.6.2  If yes, may I please see it? (Enumerator to record how many distributions the beneficiary participated in against the total number of distributions that happened during the year up to the PDM date)</t>
  </si>
  <si>
    <t xml:space="preserve"> </t>
  </si>
  <si>
    <t>Monitoring assistant to check beneficiary ration card for number of distributions participated in (record the number here)</t>
  </si>
  <si>
    <t>.&lt;=${b_bsfp_actual}</t>
  </si>
  <si>
    <t>${b_bsfp_card}=1</t>
  </si>
  <si>
    <t>b_bsfp_card_no</t>
  </si>
  <si>
    <t xml:space="preserve">C.6.3 If you don’t have a ration/SCOPE card, do you remember how many BSFP distributions you participated in? </t>
  </si>
  <si>
    <t>b_bsfp_col</t>
  </si>
  <si>
    <t>C.7 Did you collect the BSFP distribution ration?</t>
  </si>
  <si>
    <t>${b_bsfpu5}=1</t>
  </si>
  <si>
    <t>select_one BSFP_participate</t>
  </si>
  <si>
    <t>b_bsfp_part</t>
  </si>
  <si>
    <t>C.7.1 Why did you not participate in the distribution?</t>
  </si>
  <si>
    <t>${b_bsfp_col}=0</t>
  </si>
  <si>
    <t>b_bsfp_part_other</t>
  </si>
  <si>
    <t>C.7.2 Please specify</t>
  </si>
  <si>
    <t>${b_bsfp_part}=99</t>
  </si>
  <si>
    <t>b_tsfpplw</t>
  </si>
  <si>
    <t xml:space="preserve">C.8.1 **(TSFP)** Is the PLW malnourished? </t>
  </si>
  <si>
    <t>Ask if the PLW had her upper arm measured and been told she needs special assistance</t>
  </si>
  <si>
    <t>${c_hh_plw}=1 and ${wfp_ben}=1</t>
  </si>
  <si>
    <t>b_tsfpu5</t>
  </si>
  <si>
    <t xml:space="preserve">C.8.2 **(TSFP)** Is the U5 child malnourished? </t>
  </si>
  <si>
    <t>Ask if the child has had her/his upper arm measured (MUAC screening) and been told she/he needs special assistance</t>
  </si>
  <si>
    <t>((${c_s_ag2}+${c_s_ag21}+${c_s_ag3}+${c_s_ag31})&gt;0) and ${wfp_ben}=1</t>
  </si>
  <si>
    <t>b_share</t>
  </si>
  <si>
    <t>C.9 Did WFP Beneficiary HHs share some of their food with you or your HH?</t>
  </si>
  <si>
    <t>select_one commodity_type</t>
  </si>
  <si>
    <t>b_comshare</t>
  </si>
  <si>
    <t>C.9.1 If Yes, which food item did they share</t>
  </si>
  <si>
    <t>shared food can be in a raw form or shared as cooked meal(s)”</t>
  </si>
  <si>
    <t>${b_share}=1</t>
  </si>
  <si>
    <t>select_one sharing_com_time</t>
  </si>
  <si>
    <t>b_sharetime</t>
  </si>
  <si>
    <t>C.9.2 How often do these households share their food with your household?</t>
  </si>
  <si>
    <t>d_note</t>
  </si>
  <si>
    <t>SECTION D. TARGETING: BENEFICIARY SELECTION</t>
  </si>
  <si>
    <t>d_criteria</t>
  </si>
  <si>
    <t xml:space="preserve">D.1 Do you know how people were chosen to receive assistance?  </t>
  </si>
  <si>
    <t>Ask the respondent to describe the selection criteria. For refugee or POCs, the response should be related to their displacement and residence in camps; for rural GD, the response should be related to their vulnerability and food security status; for F/CFA, the response should be related to self-selection and one household member's ability to work.  Only mark "Yes" if the respondent is able to describe accurately.</t>
  </si>
  <si>
    <t>select_one bens_criteria</t>
  </si>
  <si>
    <t>d_criteria_selection</t>
  </si>
  <si>
    <t>D.1.1 Please explain how people are selected?</t>
  </si>
  <si>
    <t>${d_criteria}=1</t>
  </si>
  <si>
    <t>d_criteria_selection_ot</t>
  </si>
  <si>
    <t>D.1.2 Specify</t>
  </si>
  <si>
    <t>${d_criteria_selection}=99</t>
  </si>
  <si>
    <t>select_one bens_selection</t>
  </si>
  <si>
    <t>d_bens_selection</t>
  </si>
  <si>
    <t xml:space="preserve">D.2 Who selects the beneficiaries to receive assistance? </t>
  </si>
  <si>
    <t>d_obens_selection</t>
  </si>
  <si>
    <t>D.2.1 Specify</t>
  </si>
  <si>
    <t>${d_bens_selection}=99</t>
  </si>
  <si>
    <t>select_one yes_no_dk</t>
  </si>
  <si>
    <t>d_asst_sel</t>
  </si>
  <si>
    <t>D.3 Were people who do not need assistance selected?</t>
  </si>
  <si>
    <t>d_asst_sel_why</t>
  </si>
  <si>
    <t>D.3.1 Explain why</t>
  </si>
  <si>
    <t>${d_asst_sel}=1</t>
  </si>
  <si>
    <t>d_ben_mis</t>
  </si>
  <si>
    <t>D.4 Were people who need assistance missed from selection?</t>
  </si>
  <si>
    <t>Do you know someone who needed assistance and was not selected?</t>
  </si>
  <si>
    <t>d_ben_sel_why</t>
  </si>
  <si>
    <t>D.4.1 Explain why</t>
  </si>
  <si>
    <t>${d_ben_mis}=1</t>
  </si>
  <si>
    <t>d_hh_pay</t>
  </si>
  <si>
    <t>D.5 Did your household pay to be selected?</t>
  </si>
  <si>
    <t>select_one payment_recepient</t>
  </si>
  <si>
    <t>d_hh_pay1</t>
  </si>
  <si>
    <t xml:space="preserve">D.5.1 Who did you have to pay? </t>
  </si>
  <si>
    <t>${d_hh_pay}=1</t>
  </si>
  <si>
    <t>select_one voluntary_forced</t>
  </si>
  <si>
    <t>d_hh_pay2</t>
  </si>
  <si>
    <t>Was it voluntary or were you forced to pay?</t>
  </si>
  <si>
    <t>d_fam_har</t>
  </si>
  <si>
    <t>D.6 Have you or any of your family members been harassed because of being selected?</t>
  </si>
  <si>
    <t>d_descr</t>
  </si>
  <si>
    <t>D.7 Please describe the incident.</t>
  </si>
  <si>
    <t>${d_fam_har}=1</t>
  </si>
  <si>
    <t>D. TARGETING: BENEFICIARY SELECTION
During the interview, make sure you observe what assets the household has, to put answers into context. In this way you will be better able to probe answers that don’t seem to make sense.  
•	A household is defined as a group of people who routinely eat out of same pot and live on the same compound (or physical location). It is possible that they may live in different structures. Sharing the pot is the unifying factor for households.
•	Definition of HH head: is member of the family who manages the family resources and decisions (He/ She is the final decision maker on most of the decisions related to income allocation and major family activities).
•	A returnee becomes a resident when the household has stayed there for at least 12 months.</t>
  </si>
  <si>
    <t>assist_know</t>
  </si>
  <si>
    <t xml:space="preserve">D1 Do you know how people were chosen to receive assistance (How you were chosen to participate in the FFA programme?)  </t>
  </si>
  <si>
    <t>select_one selection</t>
  </si>
  <si>
    <t>selection</t>
  </si>
  <si>
    <t>D1.1 Please explain how people are selected?</t>
  </si>
  <si>
    <t>${assist_know}=1 and ${ffa_ben}!=4</t>
  </si>
  <si>
    <t>selection_oth</t>
  </si>
  <si>
    <t>D.1.2. Specify</t>
  </si>
  <si>
    <t>${selection}=99 and ${ffa_ben}!=4</t>
  </si>
  <si>
    <t>select_one who_select</t>
  </si>
  <si>
    <t>who_select_hh</t>
  </si>
  <si>
    <t>D3 Who selects the beneficiaries to receive assistance?</t>
  </si>
  <si>
    <t>who_select_hh_oth</t>
  </si>
  <si>
    <t>D3.1 Specify Other?</t>
  </si>
  <si>
    <t>${who_select_hh}=99 and ${ffa_ben}!=4</t>
  </si>
  <si>
    <t>assist_nonben</t>
  </si>
  <si>
    <t>D4 Were people who do not need assistance selected?</t>
  </si>
  <si>
    <t>select_one reason_select</t>
  </si>
  <si>
    <t>assist_nonben_reason</t>
  </si>
  <si>
    <t>D4.1 What are the reasons why they were selected?</t>
  </si>
  <si>
    <t>${assist_nonben}=1 and ${ffa_ben}!=4</t>
  </si>
  <si>
    <t>assist_not</t>
  </si>
  <si>
    <t>D5 Were people who need assistance missed from selection?</t>
  </si>
  <si>
    <t>select_one reason_notselect</t>
  </si>
  <si>
    <t>assist_not_reason</t>
  </si>
  <si>
    <t>D5.1 What are the reasons why they were not selected</t>
  </si>
  <si>
    <t>${assist_not}=1 and ${ffa_ben}!=4</t>
  </si>
  <si>
    <t>assist_pay</t>
  </si>
  <si>
    <t>D6 Did your household pay to be selected?</t>
  </si>
  <si>
    <t>select_one assist_pay_who</t>
  </si>
  <si>
    <t>assist_pay_who</t>
  </si>
  <si>
    <t xml:space="preserve">D6.1 Who did you have to pay? </t>
  </si>
  <si>
    <t>${assist_pay}=1 and ${ffa_ben}!=4</t>
  </si>
  <si>
    <t>select_one forced_voluntary</t>
  </si>
  <si>
    <t>assist_pay_forced</t>
  </si>
  <si>
    <t xml:space="preserve">D6.2 Was it voluntary or forced to pay? </t>
  </si>
  <si>
    <t>${assist_pay}=1</t>
  </si>
  <si>
    <t>assist_harras</t>
  </si>
  <si>
    <t>D7 Have you or any of your family members been harassed because of being selected?</t>
  </si>
  <si>
    <t>select_one harras_how</t>
  </si>
  <si>
    <t>harras_how</t>
  </si>
  <si>
    <t>D7.1 How were you harassed?</t>
  </si>
  <si>
    <t>${assist_harras}=1 and ${ffa_ben}!=4</t>
  </si>
  <si>
    <t>grad_comm</t>
  </si>
  <si>
    <t xml:space="preserve">D9 Were the graduation criteria clearly communicated to you? </t>
  </si>
  <si>
    <t>select_multiple grad_crite</t>
  </si>
  <si>
    <t>grad_crite</t>
  </si>
  <si>
    <t>D10 Please describe what was communicated about graduation criteria?</t>
  </si>
  <si>
    <t>${grad_comm}=1</t>
  </si>
  <si>
    <t>select_one grad_who_comm</t>
  </si>
  <si>
    <t>grad_who_comm</t>
  </si>
  <si>
    <t>D11 Who provided this communication?</t>
  </si>
  <si>
    <t>grad_comm_pref</t>
  </si>
  <si>
    <t>D12 How would you have preferred to provide  you with information on graduation?</t>
  </si>
  <si>
    <t>grad_enoughfood</t>
  </si>
  <si>
    <t xml:space="preserve">D13 After graduation, have you been able to sustain yourself/your HH from your crop farm without other support/assistance?  </t>
  </si>
  <si>
    <t>select_one noenoughfood</t>
  </si>
  <si>
    <t>grad_noenoughfood</t>
  </si>
  <si>
    <t xml:space="preserve">D13.1 If no, why were you not able to sustain yourself/your HH from your crop farm without other support/assistance?  </t>
  </si>
  <si>
    <t>${grad_enoughfood}=0</t>
  </si>
  <si>
    <t>grad_noenoughfood_ot</t>
  </si>
  <si>
    <t>D13.2 Specify</t>
  </si>
  <si>
    <t>${grad_noenoughfood}=99</t>
  </si>
  <si>
    <t>grad_enoughneeds</t>
  </si>
  <si>
    <t xml:space="preserve">D14 After graduation, have your vegetable garden activities contributed to earn income that can cover 4-6 months of food needs?   </t>
  </si>
  <si>
    <t>select_multiple noenoughneed</t>
  </si>
  <si>
    <t>grad_noenoughneed</t>
  </si>
  <si>
    <t xml:space="preserve">D14.1 If no, what were the reasons? </t>
  </si>
  <si>
    <t>${grad_enoughneeds}=0</t>
  </si>
  <si>
    <t>grad_noenoughneed_ot</t>
  </si>
  <si>
    <t>D14.2 Specify</t>
  </si>
  <si>
    <t>${grad_noenoughneed}=99</t>
  </si>
  <si>
    <t>grad_shocks</t>
  </si>
  <si>
    <t xml:space="preserve">D15 After graduation, were you able to withstand modest shocks? </t>
  </si>
  <si>
    <t>e_note</t>
  </si>
  <si>
    <t>SECTION E. TARGETING: TRANSFER MODALITY SELECTION</t>
  </si>
  <si>
    <t>select_one mod_preferred</t>
  </si>
  <si>
    <t>e_mod_pref</t>
  </si>
  <si>
    <t>E.1 If you were able to choose, in what form would you most prefer to receive your entitlement?</t>
  </si>
  <si>
    <t>select_one reason_inkind</t>
  </si>
  <si>
    <t>e_food_why</t>
  </si>
  <si>
    <t>E.2 Why do you prefer in-kind food? (First Option)</t>
  </si>
  <si>
    <t>First Option</t>
  </si>
  <si>
    <t>${e_mod_pref}=3</t>
  </si>
  <si>
    <t>e_food_why2</t>
  </si>
  <si>
    <t>E.2.1 Why do you prefer in-kind food? (Second Option)</t>
  </si>
  <si>
    <t>Second Option</t>
  </si>
  <si>
    <t>.!=${e_food_why}</t>
  </si>
  <si>
    <t>select_one reason_cash</t>
  </si>
  <si>
    <t>e_cash_why</t>
  </si>
  <si>
    <t xml:space="preserve">E.3 If cash is the preference, would you please indicate the two main reasons? </t>
  </si>
  <si>
    <t>First Reason</t>
  </si>
  <si>
    <t>${e_mod_pref}=1</t>
  </si>
  <si>
    <t>e_cash_why2</t>
  </si>
  <si>
    <t xml:space="preserve">E.3.1 If cash is the preference, would you please indicate the two main reasons? </t>
  </si>
  <si>
    <t>Second Reason</t>
  </si>
  <si>
    <t>.!=${e_cash_why}</t>
  </si>
  <si>
    <t>select_one reason_both</t>
  </si>
  <si>
    <t>c_both_why</t>
  </si>
  <si>
    <t xml:space="preserve">E.4.1 What are your two main reasons for preferring cash and food combined? </t>
  </si>
  <si>
    <t>${e_mod_pref}=2</t>
  </si>
  <si>
    <t>c_both_why2</t>
  </si>
  <si>
    <t>.!=${c_both_why}</t>
  </si>
  <si>
    <t>select_one food_to_cash</t>
  </si>
  <si>
    <t>c_food_to_cash</t>
  </si>
  <si>
    <t>E.4 If cash and food combined is the preference which commodity would you like to receive in cash? (First Option)</t>
  </si>
  <si>
    <t>c_food_to_cash_2</t>
  </si>
  <si>
    <t>E.4 If cash and food combined is the preference which commodity would you like to receive in cash? (Second Option)</t>
  </si>
  <si>
    <t>.!=${c_food_to_cash}</t>
  </si>
  <si>
    <t>c_food_to_cash2</t>
  </si>
  <si>
    <t>E.4 If cash and food combined is the preference which commodity would you like to receive in-kind (food)? (First Option)</t>
  </si>
  <si>
    <t>c_food_to_cash2_2</t>
  </si>
  <si>
    <t>E.4 If cash and food combined is the preference which commodity would you like to receive in-kind (food)? (Second Option)</t>
  </si>
  <si>
    <t>.!=${c_food_to_cash2}</t>
  </si>
  <si>
    <t>select_one entitlement_choice</t>
  </si>
  <si>
    <t>e_cvm_why</t>
  </si>
  <si>
    <t>E.3 Why do you prefer this option?</t>
  </si>
  <si>
    <t>${e_mod_pref}!=3</t>
  </si>
  <si>
    <t>e_cvm_wgy_sp</t>
  </si>
  <si>
    <t>E.3.1 Specify</t>
  </si>
  <si>
    <t>${e_cvm_why}=99</t>
  </si>
  <si>
    <t>E.2.1 Why do you prefer in-kind food? (Second Option, first option should be excluded)</t>
  </si>
  <si>
    <t>You can't chose the same option!</t>
  </si>
  <si>
    <t>E.3 If cash is the preference, would you please indicate the two main reasons? (First Option)</t>
  </si>
  <si>
    <t>E.3.1 If cash is the preference, would you please indicate the two main reasons? (Second Option, first option should be excluded)</t>
  </si>
  <si>
    <t>select_one reason_voucher</t>
  </si>
  <si>
    <t>e_voucher_why</t>
  </si>
  <si>
    <t>E.4 If E-Voucher is the preference, would you please indicate the two main reasons? (First Option)</t>
  </si>
  <si>
    <t>${e_mod_pref}=4</t>
  </si>
  <si>
    <t>e_voucher_why2</t>
  </si>
  <si>
    <t>E.4.1 If E-Voucher is the preference, would you please indicate the two main reasons? (Second Option, first option should be excluded)</t>
  </si>
  <si>
    <t>.!=${e_voucher_why}</t>
  </si>
  <si>
    <t>E.5.1 What are your two main reasons for preferring cash and food combined? (First Reason)</t>
  </si>
  <si>
    <t>E.5.2 What are your two main reasons for preferring cash and food combined? (Second Option, first option should be excluded)</t>
  </si>
  <si>
    <t>c_both_vouc_why</t>
  </si>
  <si>
    <t>E.5.1 What are your two main reasons for preferring E-Voucher and food combined? (First Reason)</t>
  </si>
  <si>
    <t>${e_mod_pref}=5</t>
  </si>
  <si>
    <t>c_both_vouc_why2</t>
  </si>
  <si>
    <t>E.5.2 What are your two main reasons for preferring E-Voucher and food combined? (Second Option, first option should be excluded)</t>
  </si>
  <si>
    <t>.!=${c_both_vouc_why}</t>
  </si>
  <si>
    <t>E.5.1 If cash and food combined is the preference which commodity would you like to receive in cash?</t>
  </si>
  <si>
    <t>E.5.2 If cash and food combined is the preference which commodity would you like to receive in-kind (food)?</t>
  </si>
  <si>
    <t>c_food_to_voucher</t>
  </si>
  <si>
    <t>E.5.1 If E-Voucher and food combined is the preference which commodity would you like to receive in E-Voucher?</t>
  </si>
  <si>
    <t>c_food_to_voucher2</t>
  </si>
  <si>
    <t>E.5.2 If E-Voucher and food combined is the preference which commodity would you like to receive in-kind (food)?</t>
  </si>
  <si>
    <t>E.6 Why do you prefer this option?</t>
  </si>
  <si>
    <t>${e_mod_pref}=2 or ${e_mod_pref}=5</t>
  </si>
  <si>
    <t>E.6.1 Specify</t>
  </si>
  <si>
    <t>f_note</t>
  </si>
  <si>
    <t>SECTION F. Training</t>
  </si>
  <si>
    <t>f_training_yn</t>
  </si>
  <si>
    <t xml:space="preserve">F1 Have you received supplementary training on the FFA activity you participating in? </t>
  </si>
  <si>
    <t>select_multiple training</t>
  </si>
  <si>
    <t>f_training</t>
  </si>
  <si>
    <t xml:space="preserve">F2 What type of training or skill development have you received   </t>
  </si>
  <si>
    <t>${f_training_yn}=1</t>
  </si>
  <si>
    <t>select_one training_improve</t>
  </si>
  <si>
    <t>f_training_improve</t>
  </si>
  <si>
    <t>F3 Has the training helped in improving your livelihoods</t>
  </si>
  <si>
    <t>select_one assets_change</t>
  </si>
  <si>
    <t>f_assets_change</t>
  </si>
  <si>
    <t xml:space="preserve">F4 How has the assets created through the activities changed your livelihoods </t>
  </si>
  <si>
    <t>SECTION F. ACCESS TO ASSISTANCE</t>
  </si>
  <si>
    <t>f_entitled_all</t>
  </si>
  <si>
    <t>F.1 Have you been told exactly what you are entitled to receive?</t>
  </si>
  <si>
    <t>If respondent says yes, let him/her describe his/her entitlements (If the respondent is able to describe his/her what they were told they would receive, the answer should be yes. Otherwise, they do not know the exact entitlement)</t>
  </si>
  <si>
    <t>f_daylight</t>
  </si>
  <si>
    <t>F.2 For the last distribution, were you able to collect your food and return home in one day?</t>
  </si>
  <si>
    <t>During daylight hours</t>
  </si>
  <si>
    <t>${b_assist_mod}=2 or ${b_assist_mod}=5</t>
  </si>
  <si>
    <t>f_comm</t>
  </si>
  <si>
    <t>F.4 Were you informed when to go to collect your assistance?</t>
  </si>
  <si>
    <t>select_one dist_info</t>
  </si>
  <si>
    <t>f_dist_info</t>
  </si>
  <si>
    <t>F.4.1  By who were you informed of the distribution?</t>
  </si>
  <si>
    <t>${f_comm}=1</t>
  </si>
  <si>
    <t>f_dist_info_ot</t>
  </si>
  <si>
    <t>F.4.2 Specify</t>
  </si>
  <si>
    <t>${f_dist_info}=99</t>
  </si>
  <si>
    <t>f_sameday</t>
  </si>
  <si>
    <t>F.5 Did you arrive on the day you were scheduled to receive your entitlement?</t>
  </si>
  <si>
    <t>select_one wait_time</t>
  </si>
  <si>
    <t>f_waitminutes</t>
  </si>
  <si>
    <t>F.6 Once the distribution began, how long did you have to wait to receive your entitlement/ration?</t>
  </si>
  <si>
    <t>in hours</t>
  </si>
  <si>
    <t>f_return_time</t>
  </si>
  <si>
    <t xml:space="preserve">F.6.1 How long does it take to get from the distribution point to your home? </t>
  </si>
  <si>
    <t>f_assist_end</t>
  </si>
  <si>
    <t>F.10 Do you know when the food assistance programme you are participarting in will end?</t>
  </si>
  <si>
    <t>If the respondent is unable to say exactly when the program ends, the answer should be no</t>
  </si>
  <si>
    <t>f_site_access</t>
  </si>
  <si>
    <t>F.7 Has your family member who collects the entitlement experienced any difficulty in accessing the site?</t>
  </si>
  <si>
    <t>select_one site_difficult</t>
  </si>
  <si>
    <t>f_who_access</t>
  </si>
  <si>
    <t xml:space="preserve">F.8 For whom is the site most difficult to access?  </t>
  </si>
  <si>
    <t>${f_site_access}=1</t>
  </si>
  <si>
    <t>f_owho_access</t>
  </si>
  <si>
    <t>F.8.1 Specify</t>
  </si>
  <si>
    <t>${f_who_access}=99</t>
  </si>
  <si>
    <t>select_one access_diff</t>
  </si>
  <si>
    <t>f_access_diff</t>
  </si>
  <si>
    <t xml:space="preserve">F.9 What makes the site difficult to access? </t>
  </si>
  <si>
    <t>f_oaccess_diff</t>
  </si>
  <si>
    <t>F.9.1 Specify</t>
  </si>
  <si>
    <t>${f_access_diff}=99</t>
  </si>
  <si>
    <t>select_multiple commodity_type</t>
  </si>
  <si>
    <t>comType</t>
  </si>
  <si>
    <t>Screening question for next sections. Which **standard commodities** were part of your last ration?</t>
  </si>
  <si>
    <t>${b_assist_mod}=2 or ${b_assist_mod}=4 or ${b_assist_mod}=5</t>
  </si>
  <si>
    <t>q_note</t>
  </si>
  <si>
    <t>Section Q: ASSISTANCE RECEIVED</t>
  </si>
  <si>
    <r>
      <rPr>
        <sz val="10"/>
        <rFont val="Calibri Light"/>
        <family val="2"/>
      </rPr>
      <t>Q.1</t>
    </r>
    <r>
      <rPr>
        <b/>
        <sz val="10"/>
        <rFont val="Calibri Light"/>
        <family val="2"/>
      </rPr>
      <t xml:space="preserve"> Have you been told exactly what you are entitled to receive?</t>
    </r>
  </si>
  <si>
    <t>select_one assist_received</t>
  </si>
  <si>
    <t>assist_received</t>
  </si>
  <si>
    <t xml:space="preserve">Q.2 Has any of your household members received Cash or Food Assistance in the past 3 months? </t>
  </si>
  <si>
    <t>assist_prov</t>
  </si>
  <si>
    <t xml:space="preserve">Q.3 Who provided you with the assistance? </t>
  </si>
  <si>
    <t>${assist_received}!=4</t>
  </si>
  <si>
    <t>Q.4 Screening question for next sections. Which **standard commodities** were part of your last ration?</t>
  </si>
  <si>
    <t>(${assist_received}=1 or ${assist_received}=3)</t>
  </si>
  <si>
    <t>CER</t>
  </si>
  <si>
    <t>SECTION CER. CEREALS ENTITLEMENT</t>
  </si>
  <si>
    <t>1 malwa = 3.5 kgs</t>
  </si>
  <si>
    <t>selected(${comType},'1') and ${wfp_ben}=1</t>
  </si>
  <si>
    <t>decimal</t>
  </si>
  <si>
    <t>eCER</t>
  </si>
  <si>
    <t>CER.1 What is your entitlement for cereals? (on household level)</t>
  </si>
  <si>
    <t>In Malwa (1 malwa = 3.5 kgs)</t>
  </si>
  <si>
    <t>rCER</t>
  </si>
  <si>
    <t>CER.2 What quantity of cereals did you actually receive? (on household level)</t>
  </si>
  <si>
    <t>CerEnStatus</t>
  </si>
  <si>
    <t>CER.13 Cereal Received</t>
  </si>
  <si>
    <t>if(${eCER}&gt;${rCER},"Less",if(${eCER}&lt;${rCER},"More","Same"))</t>
  </si>
  <si>
    <t>remCER</t>
  </si>
  <si>
    <t xml:space="preserve">CER.3 from the last distribution, do you have any cereal rations remaining at your home?  </t>
  </si>
  <si>
    <t>remCER1</t>
  </si>
  <si>
    <t>CER.3.1 How many days did the cereal ration last?</t>
  </si>
  <si>
    <t>.&lt;=${b_days}</t>
  </si>
  <si>
    <t>${remCER}=0</t>
  </si>
  <si>
    <t>remCER2</t>
  </si>
  <si>
    <t>CER.3.2 From today, how many more days will you be able to use the cereal ration before it is finished?</t>
  </si>
  <si>
    <t>${remCER}=1</t>
  </si>
  <si>
    <t>qlCER</t>
  </si>
  <si>
    <t>CER.4 Were the cereals received in good condition?</t>
  </si>
  <si>
    <t>${rCER}&gt;0</t>
  </si>
  <si>
    <t>select_multiple bad_condition</t>
  </si>
  <si>
    <t>badqlCER</t>
  </si>
  <si>
    <t>CER.4.1 What was the issue in the condition of the cereals received?</t>
  </si>
  <si>
    <t>${qlCER}=0</t>
  </si>
  <si>
    <t>qtCER</t>
  </si>
  <si>
    <t>CER.5 Was the quantity of cereals received adequate for your household needs?</t>
  </si>
  <si>
    <t>uCER</t>
  </si>
  <si>
    <t>table-list</t>
  </si>
  <si>
    <t>CER.6: From the last distribution, what proportion of your cereal entitlement was: Categories</t>
  </si>
  <si>
    <t>Ask the beneficiary what s/he did with the commodity and then record the proportion accordingly.</t>
  </si>
  <si>
    <t>select_one ration_use_perc</t>
  </si>
  <si>
    <t>eatenCER</t>
  </si>
  <si>
    <t>CER. 6.1 Eaten/consumed within the household</t>
  </si>
  <si>
    <t>marketCER</t>
  </si>
  <si>
    <t>CER. 6.2 Sold in the market</t>
  </si>
  <si>
    <t>otherfoodCER</t>
  </si>
  <si>
    <t>CER.6.3 Exchanged for other foods or services for use in the household</t>
  </si>
  <si>
    <t>sharedCER</t>
  </si>
  <si>
    <t xml:space="preserve">CER. 6.4 Shared with relatives </t>
  </si>
  <si>
    <t>takenCER</t>
  </si>
  <si>
    <t>CER. 6.5 Given to authorities</t>
  </si>
  <si>
    <t>uCER_None</t>
  </si>
  <si>
    <t>CER.6.6. What happened with your cereal?</t>
  </si>
  <si>
    <t>${eatenCER}=0 and ${marketCER}=0 and ${otherfoodCER}=0 and ${sharedCER}=0 and ${takenCER}=0</t>
  </si>
  <si>
    <t>select_one Pref_CER</t>
  </si>
  <si>
    <t>prefCER</t>
  </si>
  <si>
    <t>CER.7 What is the preferred cereal to eat in the household?</t>
  </si>
  <si>
    <t>prefCER_Other</t>
  </si>
  <si>
    <t>CER.7.1 if not listed, please specify:</t>
  </si>
  <si>
    <t>${prefCER}=99</t>
  </si>
  <si>
    <t>SECTION Q - CER. CEREALS ENTITLEMENT</t>
  </si>
  <si>
    <t>selected(${comType},'1')</t>
  </si>
  <si>
    <t>select_one bad_condition</t>
  </si>
  <si>
    <t>q_grp1</t>
  </si>
  <si>
    <t>${prefCER}=77</t>
  </si>
  <si>
    <t>PUL</t>
  </si>
  <si>
    <t>SECTION PUL. PULSES ENTITLEMENT</t>
  </si>
  <si>
    <t>selected(${comType},'2') and ${wfp_ben}=1</t>
  </si>
  <si>
    <t>ePUL</t>
  </si>
  <si>
    <t>PUL.1 What is your entitlement for pulses? (on household level)</t>
  </si>
  <si>
    <t>rPUL</t>
  </si>
  <si>
    <t>PUL.2 What quantity of pulses did you actually receive? (on household level)</t>
  </si>
  <si>
    <t>PulEnStatus</t>
  </si>
  <si>
    <t>PUL.13 PULSES Received</t>
  </si>
  <si>
    <t>if(${ePUL}&gt;${rPUL},"Less",if(${ePUL}&lt;${rPUL},"More","Same"))</t>
  </si>
  <si>
    <t>remPUL</t>
  </si>
  <si>
    <t xml:space="preserve">PUL.3 From the last distribution, do you have any pulses ration remaining? </t>
  </si>
  <si>
    <t>remPUL1</t>
  </si>
  <si>
    <t>PUL.3.1 How many days did the pulses ration last?</t>
  </si>
  <si>
    <t>${remPUL}=0</t>
  </si>
  <si>
    <t>remPUL2</t>
  </si>
  <si>
    <t>PUL.3.2 From today, how many more days will you be able to use the pulses ration before it is finished?</t>
  </si>
  <si>
    <t>${remPUL}=1</t>
  </si>
  <si>
    <t>qlPUL</t>
  </si>
  <si>
    <t>PUL.4 Were the pulses received in good condition?</t>
  </si>
  <si>
    <t>${rPUL}&gt;0</t>
  </si>
  <si>
    <t>badqlPUL</t>
  </si>
  <si>
    <t>PUL.4.1 What was the issue in the condition of the pulses received?</t>
  </si>
  <si>
    <t>${qlPUL}=0</t>
  </si>
  <si>
    <t>qtPUL</t>
  </si>
  <si>
    <t>PUL.5 Was the quantity of pulses received adequate for your household needs?</t>
  </si>
  <si>
    <t>uPUL</t>
  </si>
  <si>
    <t>PUL.6: From the last distribution, what proportion of your pulses entitlement was: Categories</t>
  </si>
  <si>
    <t>eatenPUL</t>
  </si>
  <si>
    <t>PUL.6.1 Eaten/consumed within the household</t>
  </si>
  <si>
    <t>marketPUL</t>
  </si>
  <si>
    <t>PUL.6.2 Sold in the market</t>
  </si>
  <si>
    <t>servicesPUL</t>
  </si>
  <si>
    <t>PUL.6.3 Exchanged for other foods or services for use in the household</t>
  </si>
  <si>
    <t>sharedPUL</t>
  </si>
  <si>
    <t xml:space="preserve">PUL.6.4 Shared with relatives </t>
  </si>
  <si>
    <t>takenPUL</t>
  </si>
  <si>
    <t>PUL.6.5 Given to authorities</t>
  </si>
  <si>
    <t>select_one Pref_PUL</t>
  </si>
  <si>
    <t>prefPUL</t>
  </si>
  <si>
    <t>PUL.7 What is the preferred pulses to eat in the household?</t>
  </si>
  <si>
    <t>prefPUL_Other</t>
  </si>
  <si>
    <t>PUL.7.1 if not listed, please specify:</t>
  </si>
  <si>
    <t>${prefPUL}=99</t>
  </si>
  <si>
    <t>SECTION Q - PUL. PULSES ENTITLEMENT</t>
  </si>
  <si>
    <t>selected(${comType},'2')</t>
  </si>
  <si>
    <t>${prefPUL}=77</t>
  </si>
  <si>
    <t>OIL</t>
  </si>
  <si>
    <t>SECTION OIL. VEGETABLE OIL ENTITLEMENT</t>
  </si>
  <si>
    <t>In Litres (One and Half small water bottle = 1 litre)</t>
  </si>
  <si>
    <t>selected(${comType},'3') and ${wfp_ben}=1</t>
  </si>
  <si>
    <t>eOIL</t>
  </si>
  <si>
    <t>OIL.1 What is your entitlement for oil? (on household level)</t>
  </si>
  <si>
    <t>rOIL</t>
  </si>
  <si>
    <t>OIL.2 What quantity of oil did you actually receive? (on household level)</t>
  </si>
  <si>
    <t>OILEnStatus</t>
  </si>
  <si>
    <t>OIL.13 OIL Received</t>
  </si>
  <si>
    <t>if(${eOIL}&gt;${rOIL},"Less",if(${eOIL}&lt;${rOIL},"More","Same"))</t>
  </si>
  <si>
    <t>remOIL</t>
  </si>
  <si>
    <t>OIL.3 From the last distribution, do you have any oil ration remaining?</t>
  </si>
  <si>
    <t>remOIL1</t>
  </si>
  <si>
    <t>OIL.3.1 How many days did the oil ration last?</t>
  </si>
  <si>
    <t>${remOIL}=0</t>
  </si>
  <si>
    <t>remOIL2</t>
  </si>
  <si>
    <t>OIL.3.2 From today, how many more days will you be able to use the oil ration before it is finished?</t>
  </si>
  <si>
    <t>${remOIL}=1</t>
  </si>
  <si>
    <t>qlOIL</t>
  </si>
  <si>
    <t>OIL.4 Was the oil received in good condition?</t>
  </si>
  <si>
    <t>${rOIL}&gt;0</t>
  </si>
  <si>
    <t>badqlOIL</t>
  </si>
  <si>
    <t>OIL.4.1 What was the issue in the condition of the oil received?</t>
  </si>
  <si>
    <t>${qlOIL}=0</t>
  </si>
  <si>
    <t>qtOIL</t>
  </si>
  <si>
    <t>OIL.5 Was the quantity of oil received adequate for your household needs?</t>
  </si>
  <si>
    <t>uOIL</t>
  </si>
  <si>
    <t>OIL.6: From the last distribution, what proportion of your pulses entitlement was: Categories</t>
  </si>
  <si>
    <t>eatenOIL</t>
  </si>
  <si>
    <t>OIL. 6.1 Eaten/consumed within the household</t>
  </si>
  <si>
    <t>marketOIL</t>
  </si>
  <si>
    <t>OIL. 6.2 Sold in the market</t>
  </si>
  <si>
    <t>servicesOIL</t>
  </si>
  <si>
    <t>OIL. 6.3 Exchanged for other foods or services for use in the household</t>
  </si>
  <si>
    <t>sharedOIL</t>
  </si>
  <si>
    <t xml:space="preserve">OIL. 6.4 Shared with relatives </t>
  </si>
  <si>
    <t>takenOIL</t>
  </si>
  <si>
    <t>OIL. 6.5 Given to authorities</t>
  </si>
  <si>
    <t>SECTION Q - OIL. VEGETABLE OIL ENTITLEMENT</t>
  </si>
  <si>
    <t>selected(${comType},'3')</t>
  </si>
  <si>
    <t>OIL.6: From the last distribution, what proportion of your OIL entitlement was: Categories</t>
  </si>
  <si>
    <t>CSB2</t>
  </si>
  <si>
    <t>SECTION CSB. CSB++ ENTITLEMENT</t>
  </si>
  <si>
    <t>selected(${comType},'4') and ${wfp_ben}=1</t>
  </si>
  <si>
    <t>eCSB2</t>
  </si>
  <si>
    <t>CSB2.1 What is your entitlement for CSB+? (on household level)</t>
  </si>
  <si>
    <t>In packages</t>
  </si>
  <si>
    <t>rCSB2</t>
  </si>
  <si>
    <t>CSB2.2 What quantity of CSB+ did you actually receive? (on household level)</t>
  </si>
  <si>
    <t>CSBEnStatus</t>
  </si>
  <si>
    <t>CSB.16 CSB+ Received</t>
  </si>
  <si>
    <t>if(${eCSB2}&gt;${rCSB2},"Less",if(${eCSB2}&lt;${rCSB2},"More","Same"))</t>
  </si>
  <si>
    <t>remCSB2bis</t>
  </si>
  <si>
    <t xml:space="preserve">CSB2.3 From the last distribution, do you have any CSB+ ration remaining? </t>
  </si>
  <si>
    <t>remCSB21</t>
  </si>
  <si>
    <t>CSB2.3.1 How many days did the CSB+ ration last?</t>
  </si>
  <si>
    <t>${remCSB2bis}=0</t>
  </si>
  <si>
    <t>remCSB22</t>
  </si>
  <si>
    <t>CSB2.3.2 From today, how many more days will you be able to use the CSB+ ration before it is finished?</t>
  </si>
  <si>
    <t>${remCSB2bis}=1</t>
  </si>
  <si>
    <t>qlCSB2</t>
  </si>
  <si>
    <t>CSB2.4 Was the CSB+ received in good condition?</t>
  </si>
  <si>
    <t>${rCSB2}&gt;0</t>
  </si>
  <si>
    <t>badqlCSB2</t>
  </si>
  <si>
    <t>CSB2.4.1 What was the issue in the condition of the CSB+ received?</t>
  </si>
  <si>
    <t>${qlCSB2}=0</t>
  </si>
  <si>
    <t>uCSB2</t>
  </si>
  <si>
    <t>Did you use any part of the CSB+ received during the last distribution in the following ways? Go to the next screen…</t>
  </si>
  <si>
    <t>Ask the beneficiary what s/he did with the commodity and then record the Yes and No accordingly.</t>
  </si>
  <si>
    <t>eatenCSB2</t>
  </si>
  <si>
    <t>CSB2.6 Eaten by household members</t>
  </si>
  <si>
    <t>debtsCSB2</t>
  </si>
  <si>
    <t>CSB2.7 Sold, exchanged, or used to pay debts</t>
  </si>
  <si>
    <t>servicesCSB2</t>
  </si>
  <si>
    <t>CSB2.8 Sold, exchanged, or used to purchase services (health, education, etc.)</t>
  </si>
  <si>
    <t>otherfoodCSB2</t>
  </si>
  <si>
    <t>CSB2.9 Sold, exchanged, or used to purchase other foods</t>
  </si>
  <si>
    <t>hhgoodsCSB2</t>
  </si>
  <si>
    <t>CSB2.10 Sold, exchanged, or used to purchase household goods and other assets</t>
  </si>
  <si>
    <t>sharedCSB2</t>
  </si>
  <si>
    <t>CSB2.11 Shared outside the household</t>
  </si>
  <si>
    <t>millingCSB2</t>
  </si>
  <si>
    <t>CSB2.12 Sold, exchanged, or used to purchase milling services for cereals</t>
  </si>
  <si>
    <t>select_one sold_proportion</t>
  </si>
  <si>
    <t>soldCSB</t>
  </si>
  <si>
    <t>CSB2.15 what proportion of CSB++ have you sold from the recent last round distribution?</t>
  </si>
  <si>
    <t>${debtsCSB2}=1 or ${servicesCSB2}=1  or ${otherfoodCSB2}=1 or ${hhgoodsCSB2}=1 or ${millingCSB2}=1</t>
  </si>
  <si>
    <t>PrepCSB2</t>
  </si>
  <si>
    <t>CSB2.13 Is adequate instruction provided on CSB++ preparation?</t>
  </si>
  <si>
    <t>select_one whom_nut_prod</t>
  </si>
  <si>
    <t>IntCSB2</t>
  </si>
  <si>
    <t xml:space="preserve">CSB2.14 Of your household members, who eats the CSB++?  </t>
  </si>
  <si>
    <t>Do not read the responses</t>
  </si>
  <si>
    <t>PLU</t>
  </si>
  <si>
    <t>SECTION PLU. PLUMPY SUP/ACHA MUM ENTITLEMENT</t>
  </si>
  <si>
    <t>selected(${comType},'5') and ${wfp_ben}=1</t>
  </si>
  <si>
    <t>ePLU</t>
  </si>
  <si>
    <t>PLU.1 What is your entitlement for Plumpy Sup/Acha Mum? (on household level)</t>
  </si>
  <si>
    <t>In packets</t>
  </si>
  <si>
    <t>rPLU</t>
  </si>
  <si>
    <t>PLU.2 What quantity of Plumpy Sup/Acha Mum did you actually receive? (on household level)</t>
  </si>
  <si>
    <t>PLUEnStatus</t>
  </si>
  <si>
    <t>PLU.13 OIL Received</t>
  </si>
  <si>
    <t>if(${ePLU}&gt;${rPLU},"Less",if(${ePLU}&lt;${rPLU},"More","Same"))</t>
  </si>
  <si>
    <t>remPLU</t>
  </si>
  <si>
    <t xml:space="preserve">PLU.3 From the last distribution, do you have any Plumpy Sup/Acha ration remaining? </t>
  </si>
  <si>
    <t>remPLU1</t>
  </si>
  <si>
    <t>PLU.3.1 How many days did the Plumpy Sup/Acha Mum ration last?</t>
  </si>
  <si>
    <t>${remPLU}=0</t>
  </si>
  <si>
    <t>remPLU2</t>
  </si>
  <si>
    <t>PLU.3.2 From today, how many more days will you be able to use the Plumpy Sup/Acha Mum ration before it is finished?</t>
  </si>
  <si>
    <t>${remPLU}=1</t>
  </si>
  <si>
    <t>qlPLU</t>
  </si>
  <si>
    <t>PLU.4 Was the Plumpy Sup/Acha Mum received in good condition?</t>
  </si>
  <si>
    <t>${rPLU}&gt;0</t>
  </si>
  <si>
    <t>badqlPLU</t>
  </si>
  <si>
    <t>PLU.4.1 What was the issue in the condition of the Plumpy received?</t>
  </si>
  <si>
    <t>${qlPLU}=0</t>
  </si>
  <si>
    <t>uPLU</t>
  </si>
  <si>
    <t>Did you use any part of the Plumpy Sup/Acha Mum received during the last distribution in the following ways? Go to the next screen…</t>
  </si>
  <si>
    <t>eatenPLU</t>
  </si>
  <si>
    <t>PLU.6 Eaten by household members</t>
  </si>
  <si>
    <t>debtsPLU</t>
  </si>
  <si>
    <t>PLU.7 Sold, exchanged, or used to pay debts</t>
  </si>
  <si>
    <t>servicesPLU</t>
  </si>
  <si>
    <t>PLU.8 Sold, exchanged, or used to purchase services (health, education, etc.)</t>
  </si>
  <si>
    <t>otherfoodPLU</t>
  </si>
  <si>
    <t>PLU.9 Sold, exchanged, or used to purchase other foods</t>
  </si>
  <si>
    <t>hhgoodsPLU</t>
  </si>
  <si>
    <t>PLU.10 Sold, exchanged, or used to purchase household goods and other assets</t>
  </si>
  <si>
    <t>sharedPLU</t>
  </si>
  <si>
    <t>PLU.11 Shared outside the household</t>
  </si>
  <si>
    <t>millingPLU</t>
  </si>
  <si>
    <t>PLU.12 Sold, exchanged, or used to purchase milling services for cereals</t>
  </si>
  <si>
    <t>PLU.15 what proportion of PLUMPY SUP/ACHA MUM have you sold from the recent last round distribution?</t>
  </si>
  <si>
    <t>PrepPLU</t>
  </si>
  <si>
    <t>PLU.13 Is adequate instruction provided on Plumpy Sup/Acha Mum preparation?</t>
  </si>
  <si>
    <t>IntPLU</t>
  </si>
  <si>
    <t xml:space="preserve">PLU.14 Of your household members, who eats the Plumpy Sup/Acha Mum?  </t>
  </si>
  <si>
    <t>CASH</t>
  </si>
  <si>
    <t>SECTION CASH. CASH ENTITLEMENT</t>
  </si>
  <si>
    <t>Applies only to those selecting Cash or Cash and Food</t>
  </si>
  <si>
    <t>(${b_assist_mod}=1 or ${b_assist_mod}=5) and ${wfp_ben}=1</t>
  </si>
  <si>
    <t>eCASH</t>
  </si>
  <si>
    <t>CASH.1 What is your entitlement for cash? (on household level)</t>
  </si>
  <si>
    <t>rCASH</t>
  </si>
  <si>
    <t>CASH.2 How much cash did you actually receive? (on household level)</t>
  </si>
  <si>
    <t>CASHEnStatus</t>
  </si>
  <si>
    <t>CASH.3 CASH Received</t>
  </si>
  <si>
    <t>if(${eCASH}&gt;${rCASH},"Less",if(${eCASH}&lt;${rCASH},"More","Same"))</t>
  </si>
  <si>
    <t>remCASH</t>
  </si>
  <si>
    <t xml:space="preserve">CASH.4 From the last cash distribution, do you have any money remaining?  </t>
  </si>
  <si>
    <t>remCASH1</t>
  </si>
  <si>
    <t>CASH.4.1 How many days did the cash last?</t>
  </si>
  <si>
    <t>${remCASH}=0</t>
  </si>
  <si>
    <t>remCASH2</t>
  </si>
  <si>
    <t>CASH.4.2 How much money you still have left?</t>
  </si>
  <si>
    <t>.&lt;=${rCASH}</t>
  </si>
  <si>
    <t>${remCASH}=1</t>
  </si>
  <si>
    <t>select_one cash_used</t>
  </si>
  <si>
    <t>entCASH</t>
  </si>
  <si>
    <t>CASH.5 What was the **main** thing purchased with the cash.</t>
  </si>
  <si>
    <t>Please selected only the main one</t>
  </si>
  <si>
    <t>CASHo</t>
  </si>
  <si>
    <t>CASH.5.1 Specify</t>
  </si>
  <si>
    <t>${entCASH}=99</t>
  </si>
  <si>
    <t>select_one main_comm</t>
  </si>
  <si>
    <t>CASHmain</t>
  </si>
  <si>
    <t>CASH.6 What was the **main** food commodity purchased with the cash?</t>
  </si>
  <si>
    <t>${entCASH}=6</t>
  </si>
  <si>
    <t>CASHsecond</t>
  </si>
  <si>
    <t>CASH.7 What was the **second** most important food commodity purchased with the cash?</t>
  </si>
  <si>
    <t>In terms of quantity</t>
  </si>
  <si>
    <t>.!=${CASHmain}</t>
  </si>
  <si>
    <t>CASHthird</t>
  </si>
  <si>
    <t>CASH.8 What was the **third** most important food commodity purchased with the cash?</t>
  </si>
  <si>
    <t>.!=${CASHmain} and .!=${CASHsecond}</t>
  </si>
  <si>
    <t>CASH_NFI</t>
  </si>
  <si>
    <t>CASH.9 What proportion of the cash receieved was used on non food items (health, eductaion, medical care, HH goods, etc)</t>
  </si>
  <si>
    <t>.&lt;100</t>
  </si>
  <si>
    <t>${entCASH}=5</t>
  </si>
  <si>
    <t>satCASH</t>
  </si>
  <si>
    <t>CASH.10 Are you satisfied with the amount of cash received?</t>
  </si>
  <si>
    <t>SECTION Q - CASH. CASH ENTITLEMENT</t>
  </si>
  <si>
    <t>(${assist_received}=2 or ${assist_received}=3)</t>
  </si>
  <si>
    <t>CASH.4.2 From today, how many more days will you be able to use the cash before it is finished?</t>
  </si>
  <si>
    <t>CASH.5 Describe what was the **main** thing purchased with the cash.</t>
  </si>
  <si>
    <t>cash_shared</t>
  </si>
  <si>
    <t>CASH.11 How much of the cash assistance did you share?</t>
  </si>
  <si>
    <t>share_why</t>
  </si>
  <si>
    <t>Q.5 When you shared your entitlement, was this sharing voluntary and your own choice?</t>
  </si>
  <si>
    <t>${assist_received}!=4 and (${cash_shared}!=0 or ${sharedOIL}!=0 or ${takenOIL}!=0 or ${sharedPUL}!=0 or ${takenPUL}!=0 or ${sharedCER}!=0 or ${takenCER}!=0)</t>
  </si>
  <si>
    <t>received_food_neigh</t>
  </si>
  <si>
    <t>Q.6 Did your household receive food assistance from any other households?</t>
  </si>
  <si>
    <t>q_grp2</t>
  </si>
  <si>
    <t>If yes, how much did they share with you?</t>
  </si>
  <si>
    <t>${received_food_neigh}=1</t>
  </si>
  <si>
    <t>cer_received</t>
  </si>
  <si>
    <t>Cereals (Kgs)</t>
  </si>
  <si>
    <t>pul_received</t>
  </si>
  <si>
    <t>Pulses (Kgs)</t>
  </si>
  <si>
    <t>oil_received</t>
  </si>
  <si>
    <t>Cooking oil (liters)</t>
  </si>
  <si>
    <t>select_one who_collect</t>
  </si>
  <si>
    <t>who_collect</t>
  </si>
  <si>
    <t xml:space="preserve">Q.5 Who among the household members went to collect food from the last distribution?   </t>
  </si>
  <si>
    <t>safety_collect</t>
  </si>
  <si>
    <t>Q.6 Did the person who went to collect the food/cash face any safety problems in the process of receiving food/cash assistance?</t>
  </si>
  <si>
    <t>select_multiple assist_type</t>
  </si>
  <si>
    <t>assist_type</t>
  </si>
  <si>
    <t>Q.7 Did the household receive any of the following food assistance in the last 30 days? 
(Tick that all apply)</t>
  </si>
  <si>
    <t>assist_end</t>
  </si>
  <si>
    <t xml:space="preserve">Q.12 Do you know when the assistance and programme you are participating in will end? </t>
  </si>
  <si>
    <t>select_one assist_endyear</t>
  </si>
  <si>
    <t>assist_endyear</t>
  </si>
  <si>
    <t xml:space="preserve">Q.13 Please specify the year your participation in the programme will end? </t>
  </si>
  <si>
    <t>${assist_end}=1</t>
  </si>
  <si>
    <t>VOU</t>
  </si>
  <si>
    <t>SECTION VOU. COMMODITY &amp; VALUE VOUCHERS ENTITLEMENT</t>
  </si>
  <si>
    <t>(selected(${b_voucher_type},'2') or selected(${b_voucher_type},'3'))</t>
  </si>
  <si>
    <t>eVOU</t>
  </si>
  <si>
    <t>VOU.1 What is your entitlement for commodity/value vouchers?. Record the value in SSP. (on household level)</t>
  </si>
  <si>
    <t>Record in SSP</t>
  </si>
  <si>
    <t>rVOU</t>
  </si>
  <si>
    <t>VOU.2 How many commodity/value vouchers did you receive?. Record the value in SSP (on household level)</t>
  </si>
  <si>
    <t>VOUEnStatus</t>
  </si>
  <si>
    <t>VOU.10 VOUCHER Received</t>
  </si>
  <si>
    <t>if(${eVOU}&gt;${rVOU},"Less",if(${eVOU}&lt;${rVOU},"More","Same"))</t>
  </si>
  <si>
    <t>remVOU</t>
  </si>
  <si>
    <t xml:space="preserve">VOU.3 From the last voucher distribution, do you have any voucher remaining?  </t>
  </si>
  <si>
    <t>remVOU1</t>
  </si>
  <si>
    <t>VOU.3.1 How many days did the voucher last?</t>
  </si>
  <si>
    <t>${remVOU}=0</t>
  </si>
  <si>
    <t>remVOU2</t>
  </si>
  <si>
    <t>VOU.3.2 From today, how many more days will you be able to use the voucher before it is finished?</t>
  </si>
  <si>
    <t>${remVOU}=1</t>
  </si>
  <si>
    <t>select_one voucher_used</t>
  </si>
  <si>
    <t>uVOU</t>
  </si>
  <si>
    <t>VOU.4 Describe what was the **main** use given to the vouchers</t>
  </si>
  <si>
    <t>vouuseo</t>
  </si>
  <si>
    <t>VOU.4.1 Specify</t>
  </si>
  <si>
    <t>${uVOU}=99</t>
  </si>
  <si>
    <t>voumain</t>
  </si>
  <si>
    <t>VOU.5 What was the **main** food commodity obtained with your voucher?</t>
  </si>
  <si>
    <t>main_comm=1</t>
  </si>
  <si>
    <t>${uVOU}=6</t>
  </si>
  <si>
    <t>vousecond</t>
  </si>
  <si>
    <t>VOU.6 What was the **second** most important food commodity obtained with your voucher?</t>
  </si>
  <si>
    <t>vouthird</t>
  </si>
  <si>
    <t>VOU.7 What was the **third** most important food commodity obtained with your voucher?</t>
  </si>
  <si>
    <t>vou_NFI</t>
  </si>
  <si>
    <t>VOU.9 What proportion of the voucher receieved was used on non food items (health, eductaion, medical care, HH goods, etc)</t>
  </si>
  <si>
    <t>${uVOU}=5</t>
  </si>
  <si>
    <t>satVOU</t>
  </si>
  <si>
    <t>VOU.8 Are you satisfied with what you can purchase using the vouchers?</t>
  </si>
  <si>
    <t>problemVOU</t>
  </si>
  <si>
    <t>VOU.9 Did you face any problems while redeeming the vouchers?</t>
  </si>
  <si>
    <t>select_one problemVOU</t>
  </si>
  <si>
    <t>problemVOU2</t>
  </si>
  <si>
    <t>VOU.9.1 If yes, please describe the **main** problem.</t>
  </si>
  <si>
    <t>${problemVOU}=1</t>
  </si>
  <si>
    <t>MIL</t>
  </si>
  <si>
    <t>SECTION MIL. MILLING VOUCHER ENTITLEMENT</t>
  </si>
  <si>
    <t>selected(${b_voucher_type},'1') and ${wfp_ben}=1</t>
  </si>
  <si>
    <t>eMIL</t>
  </si>
  <si>
    <t>MIL.1 What is your entitlement for milling vouchers?. Record the value in SSP (on household level)</t>
  </si>
  <si>
    <t>in ssp</t>
  </si>
  <si>
    <t>rMIL</t>
  </si>
  <si>
    <t>MIL.2 How many milling vouchers did you receive?. Record the value in SSP (on household level)</t>
  </si>
  <si>
    <t>To get the total value multiple the number of vouchers by the value of one voucher</t>
  </si>
  <si>
    <t>MILEnStatus</t>
  </si>
  <si>
    <t>MIL.10 MILLING VOUCHER Received</t>
  </si>
  <si>
    <t>if(${eMIL}&gt;${rMIL},"Less",if(${eMIL}&lt;${rMIL},"More","Same"))</t>
  </si>
  <si>
    <t>incMIL</t>
  </si>
  <si>
    <t>MIL.3 In the past two months, has the miller increased the price for milling?</t>
  </si>
  <si>
    <t>sufMIL</t>
  </si>
  <si>
    <t>MIL.4 Was the number of milling vouchers provided sufficient to mill your entire cereals entitlement?</t>
  </si>
  <si>
    <t>select_one  pay_milling</t>
  </si>
  <si>
    <t>payMIL</t>
  </si>
  <si>
    <t>MIL.5 How did you pay for the milling costs that was not covered?</t>
  </si>
  <si>
    <t>${sufMIL}=0</t>
  </si>
  <si>
    <t>cashMIL</t>
  </si>
  <si>
    <t>MIL.5.1 How much did you pay in SSP for milling out of your own pocket?</t>
  </si>
  <si>
    <t>In SSPs</t>
  </si>
  <si>
    <t>${payMIL}=2</t>
  </si>
  <si>
    <t>foodMIL</t>
  </si>
  <si>
    <t>MIL.5.2 How much did you pay for milling out of your entitlement?</t>
  </si>
  <si>
    <t>Malwas</t>
  </si>
  <si>
    <t>${payMIL}=1</t>
  </si>
  <si>
    <t>costMIL</t>
  </si>
  <si>
    <t>MIL.6 In SSP, how much does it cost to mill one malwa of grains?</t>
  </si>
  <si>
    <t>The normal price if milling without a voucher</t>
  </si>
  <si>
    <t>select_one voucher_premilled</t>
  </si>
  <si>
    <t>prefMIL</t>
  </si>
  <si>
    <t>MIL.7 Would you rather receive a milling voucher or cereal flour?</t>
  </si>
  <si>
    <t>problemMIL</t>
  </si>
  <si>
    <t>MIL.8 Did you face any problems while redeeming the milling vouchers?</t>
  </si>
  <si>
    <t>select_one prob_MV</t>
  </si>
  <si>
    <t>problemMIL1</t>
  </si>
  <si>
    <t>MIL.9 Describe the problem faced redeeming the milling vouchers.</t>
  </si>
  <si>
    <t>${problemMIL}=1</t>
  </si>
  <si>
    <t>ma_note</t>
  </si>
  <si>
    <t>SECTION W. MARKET ASSESTMENT</t>
  </si>
  <si>
    <t>w_sell</t>
  </si>
  <si>
    <t>MA.1 Do you normally sell a portion of your monthly food assistance?</t>
  </si>
  <si>
    <t>select_one pick_buyer</t>
  </si>
  <si>
    <t>w_buyer</t>
  </si>
  <si>
    <t>MA.2 If yes, who are the main buyer of the food</t>
  </si>
  <si>
    <t>${w_sell}=1</t>
  </si>
  <si>
    <t>w_buyer_other</t>
  </si>
  <si>
    <t>MA.2.1 If Others, Specify</t>
  </si>
  <si>
    <t>${w_buyer}=5</t>
  </si>
  <si>
    <t>g_note</t>
  </si>
  <si>
    <t>SECTION G1. OTHER FORMS OF ASSISTANCE</t>
  </si>
  <si>
    <t>g_asst_org</t>
  </si>
  <si>
    <t>G.1 Do you receive assistance from other agencies or organizations?</t>
  </si>
  <si>
    <t>select_multiple org_assistance</t>
  </si>
  <si>
    <t>g_typ_asst</t>
  </si>
  <si>
    <t xml:space="preserve">G.2 What types of assistance do you receive? </t>
  </si>
  <si>
    <t>Tick all that apply</t>
  </si>
  <si>
    <t>${g_asst_org}=1</t>
  </si>
  <si>
    <t>g_tasstO</t>
  </si>
  <si>
    <t>G.2.1 If other specify</t>
  </si>
  <si>
    <t>${g_typ_asst}=99</t>
  </si>
  <si>
    <t>gg_home</t>
  </si>
  <si>
    <t>SECTION OSF OTHER SOURCES OF FOOD</t>
  </si>
  <si>
    <t>g_garden</t>
  </si>
  <si>
    <t>GG 8 Do you have a backyard garden or vegetable garden?</t>
  </si>
  <si>
    <t>select_multiple vegetable_type</t>
  </si>
  <si>
    <t>g_vege_type</t>
  </si>
  <si>
    <t>GG 9 What type of vegetables are you growing?</t>
  </si>
  <si>
    <t>(Tick all that apply)</t>
  </si>
  <si>
    <t>${g_garden}=1</t>
  </si>
  <si>
    <t>g_vege_other</t>
  </si>
  <si>
    <t>GG 9.1 Please specify</t>
  </si>
  <si>
    <t>${g_vege_type}=99</t>
  </si>
  <si>
    <t>select_one kitchen_garden</t>
  </si>
  <si>
    <t>g_kit_why</t>
  </si>
  <si>
    <t>GG 10 If not, why are you not growing vegetables?</t>
  </si>
  <si>
    <t>${g_garden}=0</t>
  </si>
  <si>
    <t>g_kitO</t>
  </si>
  <si>
    <t>GG 11 If other, specify</t>
  </si>
  <si>
    <t>${g_kit_why}=99</t>
  </si>
  <si>
    <t>g_farming</t>
  </si>
  <si>
    <t>GG 12 Do you participate in farming activities when you can?</t>
  </si>
  <si>
    <t>g_training</t>
  </si>
  <si>
    <t>GG 13 Have you received any training regarding how to improve farming?</t>
  </si>
  <si>
    <t>${g_farming}=1</t>
  </si>
  <si>
    <t>g_change</t>
  </si>
  <si>
    <t>GG 14 Have you had a change in harvest amount since you began participating in the farming activity?</t>
  </si>
  <si>
    <t>select_one incrdecr</t>
  </si>
  <si>
    <t>g_incrdecr</t>
  </si>
  <si>
    <t>GG 15 Please describe the change.</t>
  </si>
  <si>
    <t>${g_change}=1</t>
  </si>
  <si>
    <t>g_surplus</t>
  </si>
  <si>
    <t>GG 16 Do you have some of the harvest remaining after the household takes its requirements?</t>
  </si>
  <si>
    <t>select_one surplus</t>
  </si>
  <si>
    <t>g_surplus2</t>
  </si>
  <si>
    <t>GG 17 What is the main use of the remaining harvest?</t>
  </si>
  <si>
    <t>${g_surplus}=1</t>
  </si>
  <si>
    <t>g_surplus3</t>
  </si>
  <si>
    <t>GG 18 Specify if other</t>
  </si>
  <si>
    <t>${g_surplus2}=99</t>
  </si>
  <si>
    <t>ls_animals</t>
  </si>
  <si>
    <t xml:space="preserve">LS.1. Does your household own any livestock or farm animals (even if they are not near the home now?) </t>
  </si>
  <si>
    <t>select_one livestock_use</t>
  </si>
  <si>
    <t>ls_use_animals</t>
  </si>
  <si>
    <t>LS.2. In the last 2 months , what was the main use for livestock?</t>
  </si>
  <si>
    <t>${ls_animals}=1</t>
  </si>
  <si>
    <t>ls_use_animals_oth</t>
  </si>
  <si>
    <t>other(Specify)</t>
  </si>
  <si>
    <t>${ls_use_animals}=99</t>
  </si>
  <si>
    <t>fish_consump</t>
  </si>
  <si>
    <t xml:space="preserve">Is your household able to get fish for consumption? </t>
  </si>
  <si>
    <t>select_one fishing_source</t>
  </si>
  <si>
    <t>ls_fishing_source</t>
  </si>
  <si>
    <t>Where do you get most of the fish from?</t>
  </si>
  <si>
    <t>${fish_consump}=1</t>
  </si>
  <si>
    <t>c3_note</t>
  </si>
  <si>
    <t>SECTION C.3. PRODUCTION</t>
  </si>
  <si>
    <t>G.3 Do you have a backyard garden or vegetable garden?</t>
  </si>
  <si>
    <t xml:space="preserve">for both FFA and personal assets </t>
  </si>
  <si>
    <t>g_veg</t>
  </si>
  <si>
    <t>G.3.1 What type of vegetables are you growing?</t>
  </si>
  <si>
    <t>g_veg_ot</t>
  </si>
  <si>
    <t>G.3.2 Specify</t>
  </si>
  <si>
    <t>${g_veg}=99</t>
  </si>
  <si>
    <t>select_one why_no_plant</t>
  </si>
  <si>
    <t>g_why_no_plant</t>
  </si>
  <si>
    <t>G.3.3 If not, why are you not growing vegetables?</t>
  </si>
  <si>
    <t>g_why_no_plant_ot</t>
  </si>
  <si>
    <t>G.3.4 Specify</t>
  </si>
  <si>
    <t>${g_why_no_plant}=99</t>
  </si>
  <si>
    <t>g_part_farm</t>
  </si>
  <si>
    <r>
      <t xml:space="preserve">G.4 Do you participate in </t>
    </r>
    <r>
      <rPr>
        <sz val="10"/>
        <color indexed="10"/>
        <rFont val="Calibri Light"/>
        <family val="2"/>
      </rPr>
      <t>"FFA"</t>
    </r>
    <r>
      <rPr>
        <sz val="10"/>
        <color indexed="8"/>
        <rFont val="Calibri Light"/>
        <family val="2"/>
      </rPr>
      <t xml:space="preserve"> farming activities when you can?</t>
    </r>
  </si>
  <si>
    <t>g_train_impr</t>
  </si>
  <si>
    <t>G.5 Have you received any training regarding how to improve farming?</t>
  </si>
  <si>
    <t>g_area_farm</t>
  </si>
  <si>
    <t>G.6 What is the size of the land/area you are currently cultivating including the garden?</t>
  </si>
  <si>
    <t>Number in feddans (70mx60m)</t>
  </si>
  <si>
    <t>g_crop_area</t>
  </si>
  <si>
    <t>G.7 What size of crop farm was created through FFA for the household, in addition to what you were already cultivating (feddans)</t>
  </si>
  <si>
    <t>select_multiple cultivate_com</t>
  </si>
  <si>
    <t>cultivate_com</t>
  </si>
  <si>
    <t>What crops are you currently cultivating?</t>
  </si>
  <si>
    <t>(selected(.,'0') and count-selected(.)=1) or (not(selected(.,'0')) and count-selected(.)&gt;=1)</t>
  </si>
  <si>
    <t>cultivate_com_ot</t>
  </si>
  <si>
    <t>Specify</t>
  </si>
  <si>
    <t>selected(${cultivate_com},'99')</t>
  </si>
  <si>
    <t>g_grp1</t>
  </si>
  <si>
    <t>G.9 What land are you currently (a) cultivating and (b) what harvest do you expect ?</t>
  </si>
  <si>
    <t>not(selected(${cultivate_com},'0'))</t>
  </si>
  <si>
    <t>g_sor_area</t>
  </si>
  <si>
    <t>Sorghum. Area (Feddans)</t>
  </si>
  <si>
    <t>feddans (70mx60m)</t>
  </si>
  <si>
    <t>.&gt;=0 and .&lt;=${g_area_farm}</t>
  </si>
  <si>
    <t>selected(${cultivate_com},'1')</t>
  </si>
  <si>
    <t>g_sor_kg</t>
  </si>
  <si>
    <t>Sorghum. Expected Harvest (in KG)</t>
  </si>
  <si>
    <t>.&gt;=0</t>
  </si>
  <si>
    <t>g_mai_area</t>
  </si>
  <si>
    <t>Maize. Area (Feddans)</t>
  </si>
  <si>
    <t>selected(${cultivate_com},'2')</t>
  </si>
  <si>
    <t>g_mai_kg</t>
  </si>
  <si>
    <t>Maize. Expected Harvest (in KG)</t>
  </si>
  <si>
    <t>g_mil_area</t>
  </si>
  <si>
    <t>Millet. Area (Feddans)</t>
  </si>
  <si>
    <t>selected(${cultivate_com},'3')</t>
  </si>
  <si>
    <t>g_mil_kg</t>
  </si>
  <si>
    <t>Millet. Expected Harvest (in KG)</t>
  </si>
  <si>
    <t>g_ric_area</t>
  </si>
  <si>
    <t>Rice. Area (Feddans)</t>
  </si>
  <si>
    <t>selected(${cultivate_com},'4')</t>
  </si>
  <si>
    <t>g_ric_kg</t>
  </si>
  <si>
    <t>Rice. Expected Harvest (in KG)</t>
  </si>
  <si>
    <t>g_len_area</t>
  </si>
  <si>
    <t>Lentils. Area (Feddans)</t>
  </si>
  <si>
    <t>selected(${cultivate_com},'5')</t>
  </si>
  <si>
    <t>g_len_kg</t>
  </si>
  <si>
    <t>Lentils. Expected Harvest (in KG)</t>
  </si>
  <si>
    <t>g_pea_area</t>
  </si>
  <si>
    <t>Peas. Area (Feddans)</t>
  </si>
  <si>
    <t>selected(${cultivate_com},'6')</t>
  </si>
  <si>
    <t>g_pea_kg</t>
  </si>
  <si>
    <t>Peas. Expected Harvest (in KG)</t>
  </si>
  <si>
    <t>g_bea_area</t>
  </si>
  <si>
    <t>Beans. Area (Feddans)</t>
  </si>
  <si>
    <t>selected(${cultivate_com},'7')</t>
  </si>
  <si>
    <t>g_bea_kg</t>
  </si>
  <si>
    <t>Beans. Expected Harvest (in KG)</t>
  </si>
  <si>
    <t>g_nut_area</t>
  </si>
  <si>
    <t>Groundnuts. Area (Feddans)</t>
  </si>
  <si>
    <t>selected(${cultivate_com},'8')</t>
  </si>
  <si>
    <t>g_nut_kg</t>
  </si>
  <si>
    <t>Groundnuts. Expected Harvest (in KG)</t>
  </si>
  <si>
    <t>g_cas_area</t>
  </si>
  <si>
    <t>Cassava. Area (Feddans)</t>
  </si>
  <si>
    <t>selected(${cultivate_com},'9')</t>
  </si>
  <si>
    <t>g_cas_kg</t>
  </si>
  <si>
    <t>Cassava. Expected Harvest (in KG)</t>
  </si>
  <si>
    <t>g_oth_area</t>
  </si>
  <si>
    <t>${cultivate_com_ot}. Area (Feddans)</t>
  </si>
  <si>
    <t>g_oth_kg</t>
  </si>
  <si>
    <t>${cultivate_com_ot}. Expected Harvest (in KG)</t>
  </si>
  <si>
    <t>g_grp2</t>
  </si>
  <si>
    <t>G.10 What type of Vegetables and Fruits do you grow for own household consumption and when are they available?</t>
  </si>
  <si>
    <t>select_one vegfruit_avail</t>
  </si>
  <si>
    <t>g_green</t>
  </si>
  <si>
    <t>Greens i.e. Sukuma</t>
  </si>
  <si>
    <t>g_tomatoes</t>
  </si>
  <si>
    <t>Tomatoes</t>
  </si>
  <si>
    <t>g_eggplant</t>
  </si>
  <si>
    <t>Eggplant/ pepper</t>
  </si>
  <si>
    <t>g_pumpkin</t>
  </si>
  <si>
    <t>Pumpkin</t>
  </si>
  <si>
    <t>g_other</t>
  </si>
  <si>
    <t>Other Vegetable</t>
  </si>
  <si>
    <t>g_mango</t>
  </si>
  <si>
    <t>Mangoes</t>
  </si>
  <si>
    <t>g_avocado</t>
  </si>
  <si>
    <t>Avocadoes</t>
  </si>
  <si>
    <t>g_banana</t>
  </si>
  <si>
    <t>Bananas</t>
  </si>
  <si>
    <t>changes</t>
  </si>
  <si>
    <t>G.11 What other additional changes have occurred to your Household since you participated in the activity, Please describe the change.</t>
  </si>
  <si>
    <t xml:space="preserve">hint : any positive and negative changes in agricultural and farming activities </t>
  </si>
  <si>
    <t>harvest_last_before</t>
  </si>
  <si>
    <t xml:space="preserve">G.12 How many months did   the cereal harvest last before joining the activity </t>
  </si>
  <si>
    <t>.&lt;12</t>
  </si>
  <si>
    <t>Should be less than 12 months</t>
  </si>
  <si>
    <t>harvest_last_after</t>
  </si>
  <si>
    <r>
      <t xml:space="preserve">G.13 How many months does the cereal harvest </t>
    </r>
    <r>
      <rPr>
        <b/>
        <sz val="10"/>
        <color indexed="8"/>
        <rFont val="Calibri Light"/>
        <family val="2"/>
      </rPr>
      <t>last after joining the activity</t>
    </r>
    <r>
      <rPr>
        <sz val="10"/>
        <color indexed="8"/>
        <rFont val="Calibri Light"/>
        <family val="2"/>
      </rPr>
      <t xml:space="preserve">  </t>
    </r>
  </si>
  <si>
    <t>harvest_remain</t>
  </si>
  <si>
    <t xml:space="preserve">G.14 Is there any harvest that remains after meeting or reserving for household consumption </t>
  </si>
  <si>
    <t>select_one harvest_use</t>
  </si>
  <si>
    <t>harvest_use</t>
  </si>
  <si>
    <t>G.15 What is the main use of the remaining harvest?</t>
  </si>
  <si>
    <t>${harvest_remain}=1</t>
  </si>
  <si>
    <t>harvest_use_ot</t>
  </si>
  <si>
    <t>G.15.1 Specify</t>
  </si>
  <si>
    <t>${harvest_use}=99</t>
  </si>
  <si>
    <t>farm_animal</t>
  </si>
  <si>
    <t xml:space="preserve">G.16 Does your household own any livestock or farm animals (even if they are not near the home now?) </t>
  </si>
  <si>
    <t>g_grp3</t>
  </si>
  <si>
    <t xml:space="preserve">G.17 How many of the animals do you own; </t>
  </si>
  <si>
    <t>${farm_animal}=1</t>
  </si>
  <si>
    <t>cattle_own</t>
  </si>
  <si>
    <t>G17a. Cattle</t>
  </si>
  <si>
    <t>goat_own</t>
  </si>
  <si>
    <t>G17b. Goats/sheep</t>
  </si>
  <si>
    <t>chicken_own</t>
  </si>
  <si>
    <t>G17c. Chickens/ducks</t>
  </si>
  <si>
    <t>animal_more</t>
  </si>
  <si>
    <t>G18 Did you acquire more animals after joining the activity?</t>
  </si>
  <si>
    <t>g_grp4</t>
  </si>
  <si>
    <t xml:space="preserve">How many animals were acquired after joining the activity?  </t>
  </si>
  <si>
    <t>${animal_more}=1</t>
  </si>
  <si>
    <t>cattle_more</t>
  </si>
  <si>
    <t>G18a. Cattle</t>
  </si>
  <si>
    <t>goat_more</t>
  </si>
  <si>
    <t>G18b. Goats/sheep</t>
  </si>
  <si>
    <t>chicken_more</t>
  </si>
  <si>
    <t>G18c. Chickens/ducks</t>
  </si>
  <si>
    <t>select_one livestock_mainuse</t>
  </si>
  <si>
    <t>livestock_mainuse</t>
  </si>
  <si>
    <t>G19 In the last 2 months, what was the main use for livestock?</t>
  </si>
  <si>
    <t>livestock_mainuse_oth</t>
  </si>
  <si>
    <t>G19.1 Specify</t>
  </si>
  <si>
    <t>${livestock_mainuse}=99</t>
  </si>
  <si>
    <t>select_one fish_source</t>
  </si>
  <si>
    <t>fish_source</t>
  </si>
  <si>
    <t xml:space="preserve">G20 Does your household get fish for consumption yourselves or from someone in the community now? </t>
  </si>
  <si>
    <t>c4_note</t>
  </si>
  <si>
    <t>SECTION C.4. HARVEST
During the interview, make sure you observe what assets the household has, to put answers into context. In this way you will be better able to probe answers that don’t seem to make sense.  
•	A household is defined as a group of people who routinely eat out of same pot and live on the same compound (or physical location). It is possible that they may live in different structures. Sharing the pot is the unifying factor for households.
•	Definition of HH head: is member of the family who manages the family resources and decisions (He/ She is the final decision maker on most of the decisions related to income allocation and major family activities).
•	A returnee becomes a resident when the household has stayed there for at least 12 months.</t>
  </si>
  <si>
    <t>${c_consent}=1 and ${ffa_ben}=10 and ${ben_years}!=4</t>
  </si>
  <si>
    <t>harvest_storage</t>
  </si>
  <si>
    <t xml:space="preserve">Do you use storage facilities to keep your harvest? </t>
  </si>
  <si>
    <t>select_one harvest_storage</t>
  </si>
  <si>
    <t>storage_type_harvest</t>
  </si>
  <si>
    <t xml:space="preserve">What types of storage do you use? 
</t>
  </si>
  <si>
    <t>storage_type_harvest_oth</t>
  </si>
  <si>
    <t>Others (Specify)</t>
  </si>
  <si>
    <t>${storage_type_harvest}=99</t>
  </si>
  <si>
    <t>g_sor</t>
  </si>
  <si>
    <t>Section C.4. Sorghum</t>
  </si>
  <si>
    <t>sor_harvest</t>
  </si>
  <si>
    <t xml:space="preserve">How many KGs of Sorghum did you harvest last season? </t>
  </si>
  <si>
    <t>sor_dom</t>
  </si>
  <si>
    <t>Out of ${sor_harvest} KG, how many KGs of Sorghum did you keep for your domestic consumption?</t>
  </si>
  <si>
    <t>sor_sell</t>
  </si>
  <si>
    <t>Out of ${sor_harvest} KG, how many KGs of Sorghum did you sell to WFP?</t>
  </si>
  <si>
    <t>sor_trad</t>
  </si>
  <si>
    <t>Out of ${sor_harvest} KG, how many KGs of Sorghum did you sell to other traders/market?</t>
  </si>
  <si>
    <t>${sor_dom}+${sor_sell}+${sor_trad}&lt;=${sor_harvest}</t>
  </si>
  <si>
    <t>The number must not exceed the total harvest</t>
  </si>
  <si>
    <t>select_multiple sold_harvest</t>
  </si>
  <si>
    <t>sor_trd_where</t>
  </si>
  <si>
    <t>Where else did you also sell your Sorghum?</t>
  </si>
  <si>
    <t>${sor_trad}&gt;0</t>
  </si>
  <si>
    <t>sor_trd_where_oth</t>
  </si>
  <si>
    <t>${sor_trd_where}=99</t>
  </si>
  <si>
    <t>g_mai</t>
  </si>
  <si>
    <t>Section C.4. Maize</t>
  </si>
  <si>
    <t>mai_harvest</t>
  </si>
  <si>
    <t xml:space="preserve">How many KGs of Maize did you harvest last season? </t>
  </si>
  <si>
    <t>mai_dom</t>
  </si>
  <si>
    <t>Out of ${mai_harvest} KG, how many KGs of Maize did you keep for your domestic consumption?</t>
  </si>
  <si>
    <t>mai_sell</t>
  </si>
  <si>
    <t>Out of ${mai_harvest} KG, how many KGs of Maize did you sell to WFP?</t>
  </si>
  <si>
    <t>mai_trad</t>
  </si>
  <si>
    <t>Out of ${mai_harvest} KG, how many KGs of Maize did you sell to other traders/market?</t>
  </si>
  <si>
    <t>${mai_dom}+${mai_sell}+${mai_trad}&lt;=${mai_harvest}</t>
  </si>
  <si>
    <t>mai_trd_where</t>
  </si>
  <si>
    <t>Where else did you also sell your Maize?</t>
  </si>
  <si>
    <t>${mai_trad}&gt;0</t>
  </si>
  <si>
    <t>mai_trd_where_oth</t>
  </si>
  <si>
    <t>${mai_trd_where}=99</t>
  </si>
  <si>
    <t>g_mil</t>
  </si>
  <si>
    <t>Section C.4. Millet</t>
  </si>
  <si>
    <t>mil_harvest</t>
  </si>
  <si>
    <t xml:space="preserve">How many KGs of Millet did you harvest last season? </t>
  </si>
  <si>
    <t>mil_dom</t>
  </si>
  <si>
    <t>Out of ${mil_harvest} KG, how many KGs of Millet did you keep for your domestic consumption?</t>
  </si>
  <si>
    <t>mil_sell</t>
  </si>
  <si>
    <t>Out of ${mil_harvest} KG, how  many KGs of Millet did you sell to WFP?</t>
  </si>
  <si>
    <t>mil_trad</t>
  </si>
  <si>
    <t>Out of ${mil_harvest} KG, how  many KGs of Millet did you sell to other traders/market?</t>
  </si>
  <si>
    <t>${mil_dom}+${mil_sell}+${mil_trad}&lt;=${mil_harvest}</t>
  </si>
  <si>
    <t>mil_trd_where</t>
  </si>
  <si>
    <t>Where else did you also sell your Millet?</t>
  </si>
  <si>
    <t>${mil_trad}&gt;0</t>
  </si>
  <si>
    <t>mil_trd_where_oth</t>
  </si>
  <si>
    <t>${mil_trd_where}=99</t>
  </si>
  <si>
    <t>g_ric</t>
  </si>
  <si>
    <t>Section C.4. Rice</t>
  </si>
  <si>
    <t>ric_harvest</t>
  </si>
  <si>
    <t xml:space="preserve">How many KGs of Rice did you harvest last season? </t>
  </si>
  <si>
    <t>ric_dom</t>
  </si>
  <si>
    <t>Out of ${ric_harvest} KG, how many KGs of Rice did you keep for your domestic consumption?</t>
  </si>
  <si>
    <t>ric_sell</t>
  </si>
  <si>
    <t>Out of ${ric_harvest} KG, how many KGs of Rice did you sell to WFP?</t>
  </si>
  <si>
    <t>ric_trad</t>
  </si>
  <si>
    <t>Out of ${ric_harvest} KG, how many KGs of Rice did you sell to other traders/market?</t>
  </si>
  <si>
    <t>${ric_dom}+${ric_sell}+${ric_trad}&lt;=${ric_harvest}</t>
  </si>
  <si>
    <t>ric_trd_where</t>
  </si>
  <si>
    <t>Where else did you also sell your Rice?</t>
  </si>
  <si>
    <t>${ric_trad}&gt;0</t>
  </si>
  <si>
    <t>ric_trd_where_oth</t>
  </si>
  <si>
    <t>${ric_trd_where}=99</t>
  </si>
  <si>
    <t>g_len</t>
  </si>
  <si>
    <t>Section C.4. Lentils</t>
  </si>
  <si>
    <t>len_harvest</t>
  </si>
  <si>
    <t xml:space="preserve">How many KGs of Lentils did you harvest last season? </t>
  </si>
  <si>
    <t>len_dom</t>
  </si>
  <si>
    <t>Out of ${len_harvest} KG, how many KGs of Lentils did you keep for your domestic consumption?</t>
  </si>
  <si>
    <t>len_sell</t>
  </si>
  <si>
    <t>Out of ${len_harvest} KG, how many KGs of Lentils did you sell to WFP?</t>
  </si>
  <si>
    <t>len_trad</t>
  </si>
  <si>
    <t>Out of ${len_harvest} KG, how many KGs of Lentils did you sell to other traders/market?</t>
  </si>
  <si>
    <t>${len_dom}+${len_sell}+${len_trad}&lt;=${len_harvest}</t>
  </si>
  <si>
    <t>len_trd_where</t>
  </si>
  <si>
    <t>Where else did you also sell your Lentils?</t>
  </si>
  <si>
    <t>${len_trad}&gt;0</t>
  </si>
  <si>
    <t>len_trd_where_oth</t>
  </si>
  <si>
    <t>${len_trd_where}=99</t>
  </si>
  <si>
    <t>g_pea</t>
  </si>
  <si>
    <t>Section C.4. Peas</t>
  </si>
  <si>
    <t>pea_harvest</t>
  </si>
  <si>
    <t xml:space="preserve">How many KGs of Peas did you harvest last season? </t>
  </si>
  <si>
    <t>pea_dom</t>
  </si>
  <si>
    <t>Out of ${pea_harvest} KG, how many KGs of Peas did you keep for your domestic consumption?</t>
  </si>
  <si>
    <t>pea_sell</t>
  </si>
  <si>
    <t>Out of ${pea_harvest} KG, how  many KGs of Peas did you sell to WFP?</t>
  </si>
  <si>
    <t>pea_trad</t>
  </si>
  <si>
    <t>Out of ${pea_harvest} KG, how  many KGs of Peas did you sell to other traders/market?</t>
  </si>
  <si>
    <t>${pea_dom}+${pea_sell}+${pea_trad}&lt;=${pea_harvest}</t>
  </si>
  <si>
    <t>pea_trd_where</t>
  </si>
  <si>
    <t>Where else did you also sell your Peas?</t>
  </si>
  <si>
    <t>${pea_trad}&gt;0</t>
  </si>
  <si>
    <t>pea_trd_where_oth</t>
  </si>
  <si>
    <t>${pea_trd_where}=99</t>
  </si>
  <si>
    <t>g_bea</t>
  </si>
  <si>
    <t>Section C.4. Beans</t>
  </si>
  <si>
    <t>bea_harvest</t>
  </si>
  <si>
    <t xml:space="preserve">How many KGs of Beans did you harvest last season? </t>
  </si>
  <si>
    <t>bea_dom</t>
  </si>
  <si>
    <t>Out of ${bea_harvest} KG, how many KGs of Peas did you keep for your domestic consumption?</t>
  </si>
  <si>
    <t>bea_sell</t>
  </si>
  <si>
    <t>Out of ${bea_harvest} KG, how  many KGs of Peas did you sell to WFP?</t>
  </si>
  <si>
    <t>bea_trad</t>
  </si>
  <si>
    <t>Out of ${bea_harvest} KG, how  many KGs of Peas did you sell to other traders/market?</t>
  </si>
  <si>
    <t>${bea_dom}+${bea_sell}+${bea_trad}&lt;=${bea_harvest}</t>
  </si>
  <si>
    <t>bea_trd_where</t>
  </si>
  <si>
    <t>Where else did you also sell your Beans?</t>
  </si>
  <si>
    <t>${bea_trad}&gt;0</t>
  </si>
  <si>
    <t>bea_trd_where_oth</t>
  </si>
  <si>
    <t>${bea_trd_where}=99</t>
  </si>
  <si>
    <t>g_nut</t>
  </si>
  <si>
    <t>Section C.4. Groundnut</t>
  </si>
  <si>
    <t>nut_harvest</t>
  </si>
  <si>
    <t xml:space="preserve">How many KGs of Groundnut did you harvest last season? </t>
  </si>
  <si>
    <t>nut_dom</t>
  </si>
  <si>
    <t>Out of ${nut_harvest} KG, how many KGs of Peas did you keep for your domestic consumption?</t>
  </si>
  <si>
    <t>nut_sell</t>
  </si>
  <si>
    <t>Out of ${nut_harvest} KG, how  many KGs of Peas did you sell to WFP?</t>
  </si>
  <si>
    <t>nut_trad</t>
  </si>
  <si>
    <t>Out of ${nut_harvest} KG, how  many KGs of Peas did you sell to other traders/market?</t>
  </si>
  <si>
    <t>${nut_dom}+${nut_sell}+${nut_trad}&lt;=${nut_harvest}</t>
  </si>
  <si>
    <t>nut_trd_where</t>
  </si>
  <si>
    <t>Where else did you also sell your Groundnut?</t>
  </si>
  <si>
    <t>${nut_trad}&gt;0</t>
  </si>
  <si>
    <t>nut_trd_where_oth</t>
  </si>
  <si>
    <t>${nut_trd_where}=99</t>
  </si>
  <si>
    <t>g_cas</t>
  </si>
  <si>
    <t>Section C.4. Cassava</t>
  </si>
  <si>
    <t>cas_harvest</t>
  </si>
  <si>
    <t xml:space="preserve">How many KGs of Cassava did you harvest last season? </t>
  </si>
  <si>
    <t>cas_dom</t>
  </si>
  <si>
    <t>Out of ${cas_harvest} KG, how many KGs of Peas did you keep for your domestic consumption?</t>
  </si>
  <si>
    <t>cas_sell</t>
  </si>
  <si>
    <t>Out of ${cas_harvest} KG, how  many KGs of Peas did you sell to WFP?</t>
  </si>
  <si>
    <t>cas_trad</t>
  </si>
  <si>
    <t>Out of ${cas_harvest} KG, how  many KGs of Peas did you sell to other traders/market?</t>
  </si>
  <si>
    <t>${cas_dom}+${cas_sell}+${cas_trad}&lt;=${cas_harvest}</t>
  </si>
  <si>
    <t>cas_trd_where</t>
  </si>
  <si>
    <t>Where else did you also sell your Cassava?</t>
  </si>
  <si>
    <t>${cas_trad}&gt;0</t>
  </si>
  <si>
    <t>cas_trd_where_oth</t>
  </si>
  <si>
    <t>${cas_trd_where}=99</t>
  </si>
  <si>
    <t>g_oth</t>
  </si>
  <si>
    <t>Section C.4. Others ${cultivate_com_ot}</t>
  </si>
  <si>
    <t>oth_harvest</t>
  </si>
  <si>
    <t xml:space="preserve">How many KGs of ${cultivate_com_ot} did you harvest last season? </t>
  </si>
  <si>
    <t>oth_dom</t>
  </si>
  <si>
    <t>Out of ${oth_harvest} KG, how many KGs of ${cultivate_com_ot} did you keep for your domestic consumption?</t>
  </si>
  <si>
    <t>oth_sell</t>
  </si>
  <si>
    <t>Out of ${oth_harvest} KG, how  many KGs of ${cultivate_com_ot} did you sell to WFP?</t>
  </si>
  <si>
    <t>oth_trad</t>
  </si>
  <si>
    <t>Out of ${oth_harvest} KG, how  many KGs of ${cultivate_com_ot} did you to other traders/market?</t>
  </si>
  <si>
    <t>${oth_dom}+${oth_sell}+${oth_trad}&lt;=${oth_harvest}</t>
  </si>
  <si>
    <t>oth_trd_where</t>
  </si>
  <si>
    <t>Where else did you also sell your ${cultivate_com_ot}?</t>
  </si>
  <si>
    <t>${oth_trad}&gt;0</t>
  </si>
  <si>
    <t>oth_trd_where_oth</t>
  </si>
  <si>
    <t>${oth_trd_where}=99</t>
  </si>
  <si>
    <t>g_lost</t>
  </si>
  <si>
    <t>Section C.5. Harvest Lost</t>
  </si>
  <si>
    <t>postharvestloss</t>
  </si>
  <si>
    <t>Have you experienced grain loss (post-harvest) this season?</t>
  </si>
  <si>
    <t>select_multiple cultivate_com_nooth</t>
  </si>
  <si>
    <t>cultivate_com_lost</t>
  </si>
  <si>
    <t>If yes, which type of grain?</t>
  </si>
  <si>
    <t>${postharvestloss}=1</t>
  </si>
  <si>
    <t>cultivate_com_loste_oth</t>
  </si>
  <si>
    <t>${cultivate_com_lost}=99</t>
  </si>
  <si>
    <t>g_sor_lost</t>
  </si>
  <si>
    <t>Section C.4. Sorghum Harvest Lost</t>
  </si>
  <si>
    <t>selected(${cultivate_com_lost},'1')</t>
  </si>
  <si>
    <t>sor_harvest_lost</t>
  </si>
  <si>
    <t xml:space="preserve">How many KGs of Sorghum did you lose this season? </t>
  </si>
  <si>
    <t>select_one lost_when</t>
  </si>
  <si>
    <t>sor_lost_when</t>
  </si>
  <si>
    <t>when did you mostly lose your harvest?</t>
  </si>
  <si>
    <t>sor_lostwhen_oth</t>
  </si>
  <si>
    <t>${sor_lost_when}=99</t>
  </si>
  <si>
    <t>g_mai_lost</t>
  </si>
  <si>
    <t>Section C.4. Maize Harvest Lost</t>
  </si>
  <si>
    <t>selected(${cultivate_com_lost},'2')</t>
  </si>
  <si>
    <t>mai_harvest_lost</t>
  </si>
  <si>
    <t xml:space="preserve">How many KGs of Maize did you lose this season? </t>
  </si>
  <si>
    <t>mai_lost_when</t>
  </si>
  <si>
    <t>mai_lostwhen_oth</t>
  </si>
  <si>
    <t>${mai_lost_when}=99</t>
  </si>
  <si>
    <t>g_mil_lost</t>
  </si>
  <si>
    <t>Section C.4. Millet Harvest Lost</t>
  </si>
  <si>
    <t>selected(${cultivate_com_lost},'3')</t>
  </si>
  <si>
    <t>mil_harvest_lost</t>
  </si>
  <si>
    <t xml:space="preserve">How many KGs of Millet did you lose this season? </t>
  </si>
  <si>
    <t>mil_lost_when</t>
  </si>
  <si>
    <t>mil_lostwhen_oth</t>
  </si>
  <si>
    <t>${mil_lost_when}=99</t>
  </si>
  <si>
    <t>g_ric_lost</t>
  </si>
  <si>
    <t>Section C.4. Rice Harvest Lost</t>
  </si>
  <si>
    <t>selected(${cultivate_com_lost},'4')</t>
  </si>
  <si>
    <t>ric_harvest_lost</t>
  </si>
  <si>
    <t xml:space="preserve">How many KGs of Rice did you lose this season? </t>
  </si>
  <si>
    <t>ric_lost_when</t>
  </si>
  <si>
    <t>ric_lostwhen_oth</t>
  </si>
  <si>
    <t>${ric_lost_when}=99</t>
  </si>
  <si>
    <t>g_len_lost</t>
  </si>
  <si>
    <t>Section C.4. Lentils Harvest Lost</t>
  </si>
  <si>
    <t>selected(${cultivate_com_lost},'5')</t>
  </si>
  <si>
    <t>len_harvest_lost</t>
  </si>
  <si>
    <t xml:space="preserve">How many KGs of Lentils did you lose this season? </t>
  </si>
  <si>
    <t>len_lost_when</t>
  </si>
  <si>
    <t>len_lostwhen_oth</t>
  </si>
  <si>
    <t>${len_lost_when}=99</t>
  </si>
  <si>
    <t>g_pea_lost</t>
  </si>
  <si>
    <t>Section C.4. Peas Harvest Lost</t>
  </si>
  <si>
    <t>selected(${cultivate_com_lost},'6')</t>
  </si>
  <si>
    <t>pea_harvest_lost</t>
  </si>
  <si>
    <t xml:space="preserve">How many KGs of Peas did you lose this season? </t>
  </si>
  <si>
    <t>pea_lost_when</t>
  </si>
  <si>
    <t>pea_lostwhen_oth</t>
  </si>
  <si>
    <t>${pea_lost_when}=99</t>
  </si>
  <si>
    <t>g_bea_lost</t>
  </si>
  <si>
    <t>Section C.4. Beans Harvest Lost</t>
  </si>
  <si>
    <t>selected(${cultivate_com_lost},'7')</t>
  </si>
  <si>
    <t>bea_harvest_lost</t>
  </si>
  <si>
    <t xml:space="preserve">How many KGs of Beans did you lose this season? </t>
  </si>
  <si>
    <t>bea_lost_when</t>
  </si>
  <si>
    <t>bea_lostwhen_oth</t>
  </si>
  <si>
    <t>${bea_lost_when}=99</t>
  </si>
  <si>
    <t>g_nut_lost</t>
  </si>
  <si>
    <t>Section C.4. Groundnuts Harvest Lost</t>
  </si>
  <si>
    <t>selected(${cultivate_com_lost},'8')</t>
  </si>
  <si>
    <t>nut_harvest_lost</t>
  </si>
  <si>
    <t xml:space="preserve">How many KGs of Groundnuts did you lose this season? </t>
  </si>
  <si>
    <t>nut_lost_when</t>
  </si>
  <si>
    <t>nut_lostwhen_oth</t>
  </si>
  <si>
    <t>${nut_lost_when}=99</t>
  </si>
  <si>
    <t>g_cas_lost</t>
  </si>
  <si>
    <t>Section C.4. Cassava Harvest Lost</t>
  </si>
  <si>
    <t>selected(${cultivate_com_lost},'9')</t>
  </si>
  <si>
    <t>cas_harvest_lost</t>
  </si>
  <si>
    <t>cas_lost_when</t>
  </si>
  <si>
    <t>cas_lostwhen_oth</t>
  </si>
  <si>
    <t>${cas_lost_when}=99</t>
  </si>
  <si>
    <t>g_oth_lost</t>
  </si>
  <si>
    <t>Section C.4. ${cultivate_com_loste_oth} Harvest Lost</t>
  </si>
  <si>
    <t>selected(${cultivate_com_lost},'99')</t>
  </si>
  <si>
    <t>oth_harvest_lost</t>
  </si>
  <si>
    <t xml:space="preserve">How many KGs of ${cultivate_com_loste_oth} did you lose this season? </t>
  </si>
  <si>
    <t>oth_lost_when</t>
  </si>
  <si>
    <t>oth_lostwhen_oth</t>
  </si>
  <si>
    <t>${oth_lost_when}=99</t>
  </si>
  <si>
    <t>prevent_loss</t>
  </si>
  <si>
    <t>Have you tried to prevent loss?</t>
  </si>
  <si>
    <t>select_one prevent_loss</t>
  </si>
  <si>
    <t>prevent_loss_how</t>
  </si>
  <si>
    <t xml:space="preserve">G 8.6.1 If yes, how did you prevent storage loss?
</t>
  </si>
  <si>
    <t>${prevent_loss}=1</t>
  </si>
  <si>
    <t>select_multiple prevent_loss_no</t>
  </si>
  <si>
    <t>prevent_loss_no</t>
  </si>
  <si>
    <t xml:space="preserve">G 8.6.2. If no, what are two main reasons that you did not try? </t>
  </si>
  <si>
    <t>count-selected(.)=2</t>
  </si>
  <si>
    <t>${prevent_loss}=0</t>
  </si>
  <si>
    <t>postharvest_training</t>
  </si>
  <si>
    <t>G.8.7 Have you taken training in post-harvest handling techniques and technology provided by WFP?</t>
  </si>
  <si>
    <t>select_one postharvest_training_no</t>
  </si>
  <si>
    <t>postharvest_training_no</t>
  </si>
  <si>
    <t>G.8.7.1 If no, why didn’t you participate in the training?</t>
  </si>
  <si>
    <t>${postharvest_training}=0</t>
  </si>
  <si>
    <t>select_one postharvest_training_yes</t>
  </si>
  <si>
    <t>postharvest_training_yes</t>
  </si>
  <si>
    <t xml:space="preserve">G.8.7.2 If yes, which techniques/key messages have you learned from the training? 
</t>
  </si>
  <si>
    <t>${postharvest_training}=1</t>
  </si>
  <si>
    <t>training_implement</t>
  </si>
  <si>
    <t xml:space="preserve">Have you used these skills/ tools learned from the training in your daily life?
</t>
  </si>
  <si>
    <t>implement_no_reason</t>
  </si>
  <si>
    <t xml:space="preserve">What were two main reasons that you did not use tools and skills in your daily life? </t>
  </si>
  <si>
    <t>${training_implement}=0</t>
  </si>
  <si>
    <t>select_one change_post_training</t>
  </si>
  <si>
    <t>change_post_training</t>
  </si>
  <si>
    <t>G.8.8 How has it changed after training compared to last season (before training)?</t>
  </si>
  <si>
    <t>select_one loss_increase</t>
  </si>
  <si>
    <t>loss_increase</t>
  </si>
  <si>
    <t>What was the main reason to increase the loss after training?</t>
  </si>
  <si>
    <t>${change_post_training}=1</t>
  </si>
  <si>
    <t>loss_increase_oth</t>
  </si>
  <si>
    <t>${loss_increase}=99</t>
  </si>
  <si>
    <t>Area (Feddans) cultivated with ${}</t>
  </si>
  <si>
    <t>Expected Harvest (in KG) for cultivated ${}</t>
  </si>
  <si>
    <t>Last season harvet for ${}</t>
  </si>
  <si>
    <t xml:space="preserve">How many KGs of ${} did you harvest last season? </t>
  </si>
  <si>
    <t>Out of ${} KG, how many KGs of ${} did you keep for your domestic consumption?</t>
  </si>
  <si>
    <t>Out of ${} KG, how  many KGs of ${} did you sell to WFP?</t>
  </si>
  <si>
    <t>Out of ${} KG, how  many KGs of ${} did you sell to other traders/market?</t>
  </si>
  <si>
    <t>Where else did you also sell your ${}?</t>
  </si>
  <si>
    <t>Did you experience any losses for ${} cultivated this season?</t>
  </si>
  <si>
    <t xml:space="preserve">How many KGs of ${} did you lose this season? </t>
  </si>
  <si>
    <t>when did you mostly lose your ${}'s harvest?</t>
  </si>
  <si>
    <t>h_note</t>
  </si>
  <si>
    <t>SECTION H. ACCESS TO WATER, SANITATION AND HYGIENE</t>
  </si>
  <si>
    <t>h_message</t>
  </si>
  <si>
    <t>H.1 Is messaging related to water, sanitation, or hygiene provided at the site?</t>
  </si>
  <si>
    <t>h_water</t>
  </si>
  <si>
    <t>H.2 Are you able to access a clean and safe water source?</t>
  </si>
  <si>
    <t>h_watermin</t>
  </si>
  <si>
    <t>H.3 In minutes, how long does it take to walk to the nearest clean and safe water source?</t>
  </si>
  <si>
    <t>.&lt;10000</t>
  </si>
  <si>
    <t>${h_water}=1</t>
  </si>
  <si>
    <t>h_latrine</t>
  </si>
  <si>
    <t>H.4 Are all your family members able to access a clean and safe latrine?</t>
  </si>
  <si>
    <t>h_latrinemin</t>
  </si>
  <si>
    <t>H.5 In minutes, how long does it take to walk to the nearest clean and safe latrine?</t>
  </si>
  <si>
    <t>${h_latrine}=1</t>
  </si>
  <si>
    <t>h_latrineaccess1</t>
  </si>
  <si>
    <t>H.6 Is accessing these latrines an issue for any particular household member?</t>
  </si>
  <si>
    <t>select_one latrine_access</t>
  </si>
  <si>
    <t>h_latrineaccess2</t>
  </si>
  <si>
    <t>H.7 For whom is access to the latrines most difficult?</t>
  </si>
  <si>
    <t>Choose one</t>
  </si>
  <si>
    <t>${h_latrineaccess1}=1</t>
  </si>
  <si>
    <t>h_soap</t>
  </si>
  <si>
    <t xml:space="preserve">H.8 Do you have access to soap as you need it? </t>
  </si>
  <si>
    <t>j_note</t>
  </si>
  <si>
    <t>SECTION J. PROTECTION</t>
  </si>
  <si>
    <t>RECALL PERIOD IS THE LAST TWO MONTHS</t>
  </si>
  <si>
    <t>select_one pay_entitlement</t>
  </si>
  <si>
    <t>pay_entitlement</t>
  </si>
  <si>
    <t xml:space="preserve">J.1 Did you or anyone in your household have to give away part of your ration after receiving it? </t>
  </si>
  <si>
    <t>select_one payment_purpose</t>
  </si>
  <si>
    <t>pay_purpose</t>
  </si>
  <si>
    <t xml:space="preserve">J.1.1 What was the purpose of giving this part of your ration away? </t>
  </si>
  <si>
    <t>${pay_entitlement}=1 or ${pay_entitlement}= 2 or ${pay_entitlement}=3 or ${pay_entitlement}=4</t>
  </si>
  <si>
    <t>pay_purpose_ot</t>
  </si>
  <si>
    <t>J.1.1.1 Specify</t>
  </si>
  <si>
    <t>${pay_purpose}=99</t>
  </si>
  <si>
    <t>select_one who_pay</t>
  </si>
  <si>
    <t>who_paid</t>
  </si>
  <si>
    <t>J.1.2 If taxation (forced or voluntary), who is expected to pay this contribution?</t>
  </si>
  <si>
    <t>${pay_purpose}=1 or ${pay_purpose}=2</t>
  </si>
  <si>
    <t>select_one payment_frequently</t>
  </si>
  <si>
    <t>pay_freq</t>
  </si>
  <si>
    <t>J.1.3 How often do you have to pay this contribution?</t>
  </si>
  <si>
    <t>${pay_purpose}=1 or ${pay_purpose}=2 or ${pay_purpose}=3 or ${pay_purpose}=4</t>
  </si>
  <si>
    <t>ent_recepient</t>
  </si>
  <si>
    <t>J.1.4 Who did you have to give/pay the contribution to?</t>
  </si>
  <si>
    <t>select_one contribution_usage</t>
  </si>
  <si>
    <t>contri_usage</t>
  </si>
  <si>
    <t>J.1.5 Do you know what your contribution/payment is used for?</t>
  </si>
  <si>
    <t>other_usage</t>
  </si>
  <si>
    <t>J.1.5.a Other usage, please specify?</t>
  </si>
  <si>
    <t>${contri_usage}=99</t>
  </si>
  <si>
    <t>ent_requested</t>
  </si>
  <si>
    <t>J.1.5.b If no, were you asked to contribute any of your entitlement?</t>
  </si>
  <si>
    <t>${pay_entitlement}=4</t>
  </si>
  <si>
    <t>nopay_conseq</t>
  </si>
  <si>
    <t xml:space="preserve">J.2 What were the consequences when you or a member of your household refused to contribute/pay? </t>
  </si>
  <si>
    <t>${ent_requested}=1</t>
  </si>
  <si>
    <t>select_one safety_level</t>
  </si>
  <si>
    <t>safetly_lev</t>
  </si>
  <si>
    <t>J.3 How would you rate the level of safety you experienced when traveling to and from, or taking part in WFP’s programmes?</t>
  </si>
  <si>
    <t>safety_communt</t>
  </si>
  <si>
    <t xml:space="preserve">J.4 Have you heard of safety problems experienced by your community on the way to and from, or at WFP programme sites? </t>
  </si>
  <si>
    <t>select_one commun_saf_conc</t>
  </si>
  <si>
    <t>safety_concerns</t>
  </si>
  <si>
    <t xml:space="preserve">J.4.1 What are the main safety problems you have heard of? </t>
  </si>
  <si>
    <t>${safety_communt}=1</t>
  </si>
  <si>
    <t>saftey_concerns_other</t>
  </si>
  <si>
    <t>J.4.1.a Please specify</t>
  </si>
  <si>
    <t>${safety_concerns}=99</t>
  </si>
  <si>
    <t>select_multiple security_where</t>
  </si>
  <si>
    <t>safety_where</t>
  </si>
  <si>
    <t>J.4.2 If yes, could you let me know where the problem occurred (select all that are relevant):</t>
  </si>
  <si>
    <t>safety_where_other</t>
  </si>
  <si>
    <t>J.4.2.b Please specify</t>
  </si>
  <si>
    <t>${safety_where}=99</t>
  </si>
  <si>
    <t>j_security</t>
  </si>
  <si>
    <t>J.5 Has anyone from your household experienced issues of insecurity due to receiving the food/distribution?</t>
  </si>
  <si>
    <t>select_one insecurity_pepetrator</t>
  </si>
  <si>
    <t>insec_pepetrator</t>
  </si>
  <si>
    <t>J.5.1 Who was the pepetrator of the insecurity?</t>
  </si>
  <si>
    <t>${j_security}=1</t>
  </si>
  <si>
    <t>insec_pepetrator_ot</t>
  </si>
  <si>
    <t>J.5.1 Specify</t>
  </si>
  <si>
    <t>${insec_pepetrator}=99</t>
  </si>
  <si>
    <t>incid_occured</t>
  </si>
  <si>
    <t>J.5.2 When did the incident occur?</t>
  </si>
  <si>
    <t>select_one security_issue</t>
  </si>
  <si>
    <t>j_sec_site</t>
  </si>
  <si>
    <t>J.5.3 Where exactly did your household member experience these issues of insecurity?</t>
  </si>
  <si>
    <t>Select the place when the main issue took place</t>
  </si>
  <si>
    <t>j_else</t>
  </si>
  <si>
    <t>J.5.3.a If elsewhere, please specify:</t>
  </si>
  <si>
    <t>${j_sec_site}=4</t>
  </si>
  <si>
    <t>j_grp1</t>
  </si>
  <si>
    <t>J.6 Please provide the number of the survivors of the incident as below:</t>
  </si>
  <si>
    <t>j_age_surv1</t>
  </si>
  <si>
    <t>J.6.1 Male (under 5)</t>
  </si>
  <si>
    <t>.&lt;5</t>
  </si>
  <si>
    <t>j_age_surv2</t>
  </si>
  <si>
    <t>J.6.2 Female (under 5)</t>
  </si>
  <si>
    <t>j_age_surv3</t>
  </si>
  <si>
    <t>J.6.3 Male (5-17)</t>
  </si>
  <si>
    <t>j_age_surv4</t>
  </si>
  <si>
    <t>J.6.4 Female (5-17)</t>
  </si>
  <si>
    <t>j_age_surv5</t>
  </si>
  <si>
    <t>J.6.5 Male (18-59)</t>
  </si>
  <si>
    <t>j_age_surv6</t>
  </si>
  <si>
    <t>J.6.6 Female (18-59)</t>
  </si>
  <si>
    <t>j_age_surv7</t>
  </si>
  <si>
    <t>J.6.7 Male (60+)</t>
  </si>
  <si>
    <t>j_age_surv8</t>
  </si>
  <si>
    <t>J.6.8 Female (60+)</t>
  </si>
  <si>
    <t>note_2</t>
  </si>
  <si>
    <t>The total number of survivors of the incident is ZERO. Please review your answers and report a number &gt; 0</t>
  </si>
  <si>
    <t>${j_age_surv1}+ ${j_age_surv2}+ ${j_age_surv3}+ ${j_age_surv4}+ ${j_age_surv5}+ ${j_age_surv6}+ ${j_age_surv7}+ ${j_age_surv8}=0</t>
  </si>
  <si>
    <t>select_one incident</t>
  </si>
  <si>
    <t>j_incident</t>
  </si>
  <si>
    <t>J.7 Please describe the incident.</t>
  </si>
  <si>
    <t>j_oincident</t>
  </si>
  <si>
    <t>J.7.1 Specify the incident.</t>
  </si>
  <si>
    <t>${j_incident}=99</t>
  </si>
  <si>
    <t>j_access</t>
  </si>
  <si>
    <t>J.8 Did the incident/problem result in some household members being unable to access the site during the last two months?</t>
  </si>
  <si>
    <t>j_grp21</t>
  </si>
  <si>
    <t>${j_security}=1 and ${j_access}=1</t>
  </si>
  <si>
    <t>Please provide the number of people who no longer access the site?</t>
  </si>
  <si>
    <t>j_age_noaccess1</t>
  </si>
  <si>
    <t>J.8.1 Male (under 5)</t>
  </si>
  <si>
    <t>.&lt;=(${c_s_ag2}+${c_s_ag21})</t>
  </si>
  <si>
    <t>Can't be more than household breakdown</t>
  </si>
  <si>
    <t>j_age_noaccess2</t>
  </si>
  <si>
    <t>J.8.2 Female (under 5)</t>
  </si>
  <si>
    <t>.&lt;=(${c_s_ag3}+${c_s_ag31})</t>
  </si>
  <si>
    <t>j_age_noaccess3</t>
  </si>
  <si>
    <t>J.8.3 Male (5-17)</t>
  </si>
  <si>
    <t>.&lt;=${c_s_ag4}</t>
  </si>
  <si>
    <t>j_age_noaccess4</t>
  </si>
  <si>
    <t>J.8.4 Female (5-17)</t>
  </si>
  <si>
    <t>.&lt;=${c_s_ag15}</t>
  </si>
  <si>
    <t>j_age_noaccess5</t>
  </si>
  <si>
    <t>J.8.5 Male (18-59)</t>
  </si>
  <si>
    <t>.&lt;=${c_s_ag7}</t>
  </si>
  <si>
    <t>j_age_noaccess6</t>
  </si>
  <si>
    <t>J.8.6 Female (18-59)</t>
  </si>
  <si>
    <t>.&lt;=${c_s_ag6}</t>
  </si>
  <si>
    <t>j_age_noaccess7</t>
  </si>
  <si>
    <t>J.8.7 Male (60+)</t>
  </si>
  <si>
    <t>.&lt;=${c_s_ag8}</t>
  </si>
  <si>
    <t>j_age_noaccess8</t>
  </si>
  <si>
    <t>J.8.8 Female (60+)</t>
  </si>
  <si>
    <t>.&lt;=${c_s_ag9}</t>
  </si>
  <si>
    <t>select_one random</t>
  </si>
  <si>
    <t>j_random</t>
  </si>
  <si>
    <t>J.9 Do you feel this was a random incident or was your household member specifically targeted?</t>
  </si>
  <si>
    <t>select_one targeted_incident</t>
  </si>
  <si>
    <t>j_targeted</t>
  </si>
  <si>
    <t>J.9.1 Why do you think this was a targeted incident?</t>
  </si>
  <si>
    <t>${j_random}=2</t>
  </si>
  <si>
    <t>j_otargeted</t>
  </si>
  <si>
    <t>J.9.1.a Specify</t>
  </si>
  <si>
    <t>${j_targeted}=99</t>
  </si>
  <si>
    <t>j_report</t>
  </si>
  <si>
    <t>J.9.2 Did you officially report this incident?</t>
  </si>
  <si>
    <t>select_one report_incident</t>
  </si>
  <si>
    <t>j_noreport</t>
  </si>
  <si>
    <t xml:space="preserve">J.9.2.1 Please provide the main reason why you have not reported this incident? 
</t>
  </si>
  <si>
    <t>${j_report}=0</t>
  </si>
  <si>
    <t>j_onoreport</t>
  </si>
  <si>
    <t>J.9.2.2 Specify</t>
  </si>
  <si>
    <t>${j_noreport}=99</t>
  </si>
  <si>
    <t>select_one report_whom</t>
  </si>
  <si>
    <t>j_whomreport</t>
  </si>
  <si>
    <t>J.9.2.3 To whom did you report this incident?</t>
  </si>
  <si>
    <t>${j_report}=1</t>
  </si>
  <si>
    <t>j_owhomreport</t>
  </si>
  <si>
    <t>J.9.2.4 Specify</t>
  </si>
  <si>
    <t>${j_whomreport}=99</t>
  </si>
  <si>
    <t>j_resolved</t>
  </si>
  <si>
    <t xml:space="preserve">J.9.3 Has this incident been adequately resolved? </t>
  </si>
  <si>
    <t>If no, please tell them you will follow-up.</t>
  </si>
  <si>
    <t>j_yur_opinion</t>
  </si>
  <si>
    <t>J.10 What could be done to make it safer or easier for you or other members of your household to access WFP programme sites?</t>
  </si>
  <si>
    <t>${j_resolved}=0</t>
  </si>
  <si>
    <t>j_tax</t>
  </si>
  <si>
    <t xml:space="preserve">J.11 Was anyone observed collecting food, vouchers, or cash as a form of tax from beneficiaries? </t>
  </si>
  <si>
    <t>select_one taxing_authority</t>
  </si>
  <si>
    <t>i_tax_src</t>
  </si>
  <si>
    <t xml:space="preserve">J.11.1 Who was observed to have collected the tax? </t>
  </si>
  <si>
    <t>${j_tax}=1</t>
  </si>
  <si>
    <t>k_note</t>
  </si>
  <si>
    <t>SECTION K. ACCOUNTABILITY TO AFFECTED POPULATIONS</t>
  </si>
  <si>
    <t>k_info</t>
  </si>
  <si>
    <t xml:space="preserve">K.1 Were you informed about the quantities of each commodity / cash / vouchers you received and for how long it should last? </t>
  </si>
  <si>
    <t>k_comm</t>
  </si>
  <si>
    <t>K.2 Have you been asked how you prefer to receive news of the distribution or other information?</t>
  </si>
  <si>
    <t>k_complain</t>
  </si>
  <si>
    <t>K.3 Do you know where to complain or provide feedback regarding the food assistance?</t>
  </si>
  <si>
    <t>select_one complaint_whom</t>
  </si>
  <si>
    <t>k_prefcomplain</t>
  </si>
  <si>
    <t>K.4 If you were to give feedback or complain about any aspect of the assistance, what would be your preferred mechanism?</t>
  </si>
  <si>
    <t>Select one</t>
  </si>
  <si>
    <t>k_oprefcomplain</t>
  </si>
  <si>
    <t>K.4.1 Specify</t>
  </si>
  <si>
    <t>${k_prefcomplain}=99</t>
  </si>
  <si>
    <t>k_complaint</t>
  </si>
  <si>
    <t>K.5 Have you ever provided feedback or complained about any aspect of the assistance?</t>
  </si>
  <si>
    <t>select_one feedback_why</t>
  </si>
  <si>
    <t>k_nocomplaint</t>
  </si>
  <si>
    <t>K.6 If not, why have you not provided feedback or complained? Select the main reason</t>
  </si>
  <si>
    <t>${k_complaint}=0</t>
  </si>
  <si>
    <t>k_onocomplaint</t>
  </si>
  <si>
    <t>K.6.1 Specify</t>
  </si>
  <si>
    <t>${k_nocomplaint}=99</t>
  </si>
  <si>
    <t>select_multiple complaint</t>
  </si>
  <si>
    <t>k_whichcomplaint</t>
  </si>
  <si>
    <t xml:space="preserve">K.7 Please describe your feedback/complaint. </t>
  </si>
  <si>
    <t>${k_complaint}=1</t>
  </si>
  <si>
    <t>k_whichcomplaint_oth</t>
  </si>
  <si>
    <t>${k_whichcomplaint}=99</t>
  </si>
  <si>
    <t>k_response</t>
  </si>
  <si>
    <t>K.8 Did you receive a response?</t>
  </si>
  <si>
    <t>k_fastresponse</t>
  </si>
  <si>
    <t>K.9 Was the response time immediate?</t>
  </si>
  <si>
    <t>${k_complaint}=1 and ${k_response}=1</t>
  </si>
  <si>
    <t>k_daysresponse</t>
  </si>
  <si>
    <t>K.10 In how many days did you receive a response?</t>
  </si>
  <si>
    <t>${k_complaint}=1 and ${k_fastresponse}=0</t>
  </si>
  <si>
    <t>k_resolved</t>
  </si>
  <si>
    <t xml:space="preserve">K.11 Was your feedback/complaint adequately resolved by WFP or its Cooperating Partners (NGOs). </t>
  </si>
  <si>
    <t>k_topics</t>
  </si>
  <si>
    <t>K.12 Are topics related to communications methods and preferences or protection discussed at the site?</t>
  </si>
  <si>
    <t>k_treatment</t>
  </si>
  <si>
    <t>K.13. Do you think WFP and/or partner staff have treated you and members of your household respectfully?</t>
  </si>
  <si>
    <t>select_one treatment_FDP</t>
  </si>
  <si>
    <t>k_treatment_prob</t>
  </si>
  <si>
    <t>K.13.1. If No, please indicate the problem</t>
  </si>
  <si>
    <t>${k_treatment}=0</t>
  </si>
  <si>
    <t>k_treatment_other</t>
  </si>
  <si>
    <t>K.13.1.1 Other</t>
  </si>
  <si>
    <t>${k_treatment_prob}=99</t>
  </si>
  <si>
    <t>k_number</t>
  </si>
  <si>
    <t>How many people were directly affected?</t>
  </si>
  <si>
    <t>k_loop</t>
  </si>
  <si>
    <t>K.14 Please let me know the age and sex of all the people that were directly affected.</t>
  </si>
  <si>
    <t>${k_number}</t>
  </si>
  <si>
    <t>k_first_age</t>
  </si>
  <si>
    <t>K.14.1.1 First Person age</t>
  </si>
  <si>
    <t>k_first_sex</t>
  </si>
  <si>
    <t>K.14.1.2 First Person sex</t>
  </si>
  <si>
    <t>k_sites_degnity</t>
  </si>
  <si>
    <t>K.15. Do you think the conditions of WFP programme sites are dignified?</t>
  </si>
  <si>
    <t>Dignity is defined as having self-determination, respect for others wishes, self-worth. Examples of how WFP beneficiary dignity is not respected can be: 
- Ill treatment by WFP/CP staff, retailers etc.
- Poor conditions and basic services at programme sites (lack of shade, toilet facilities)
- Long waiting/travel times/timing</t>
  </si>
  <si>
    <t>select_multiple sites_issues</t>
  </si>
  <si>
    <t>k_sites_degnity_issues</t>
  </si>
  <si>
    <t>K.15.1. If No, please indicate the problem(s)</t>
  </si>
  <si>
    <t>${k_sites_degnity}=0</t>
  </si>
  <si>
    <t>k_sites_degnity_other</t>
  </si>
  <si>
    <t>K.15.1.1 Please specify</t>
  </si>
  <si>
    <t>${k_sites_degnity_issues}=99</t>
  </si>
  <si>
    <t>k_measures_taken</t>
  </si>
  <si>
    <t>K.16. Have WFP and/or its partners already taken measures to try to resolve the problem?</t>
  </si>
  <si>
    <t>k_make_better</t>
  </si>
  <si>
    <t>K.17 What could be done to make WFP programmes more dignified?</t>
  </si>
  <si>
    <t>t_note</t>
  </si>
  <si>
    <t>SECTION T. ACCOUNTABILITY TO AFFECTED POPULATIONS</t>
  </si>
  <si>
    <t xml:space="preserve">T.1 Were you informed about the quantities of each commodity / cash / vouchers you received and for how long it should last? </t>
  </si>
  <si>
    <t>T.2 Have you been asked how you prefer to receive news of the distribution or other information?</t>
  </si>
  <si>
    <t>T.3 Do you know where to complain or provide feedback regarding the food assistance?</t>
  </si>
  <si>
    <t>T.4 If you were to give feedback or complain about any aspect of the assistance, what would be your preferred mechanism?</t>
  </si>
  <si>
    <t>T.4.1 Specify</t>
  </si>
  <si>
    <t>T.5 Have you ever provided feedback or complained about any aspect of the assistance?</t>
  </si>
  <si>
    <t>T.6 If not, why have you not provided feedback or complained? Select the main reason</t>
  </si>
  <si>
    <t>T.6.1 Specify</t>
  </si>
  <si>
    <t>select_one complaint</t>
  </si>
  <si>
    <t xml:space="preserve">T.7 Please describe your feedback/complaint. </t>
  </si>
  <si>
    <t>T.8 Did you receive a response?</t>
  </si>
  <si>
    <t>T.9 Was the response time immediate?</t>
  </si>
  <si>
    <t>T.10 In how many days did you receive a response?</t>
  </si>
  <si>
    <t xml:space="preserve">T.11 Was your feedback/complaint adequately resolved by WFP or its Cooperating Partners (NGOs). </t>
  </si>
  <si>
    <t>T.12 Are topics related to communications methods and preferences or protection discussed at the site?</t>
  </si>
  <si>
    <t>T.13. Do you think WFP and/or partner staff have treated you and members of your household respectfully?</t>
  </si>
  <si>
    <t>T.13.1. If No, please indicate the problem</t>
  </si>
  <si>
    <t>T.13.1.1 Other</t>
  </si>
  <si>
    <t>${k_treatment_prob}=77</t>
  </si>
  <si>
    <t>K_14_K</t>
  </si>
  <si>
    <t>T.14 Please let me know the age and sex of all the people that were directly affected.</t>
  </si>
  <si>
    <t>T.14.1.1 First Person age</t>
  </si>
  <si>
    <t>.&gt;0 and .&lt;100</t>
  </si>
  <si>
    <t>T.14.1.2 First Person sex</t>
  </si>
  <si>
    <t>k_second_age</t>
  </si>
  <si>
    <t>T.14.1.3 Second Person age</t>
  </si>
  <si>
    <t>k_second_sex</t>
  </si>
  <si>
    <t>T.14.1.4 Second Person sex</t>
  </si>
  <si>
    <t>k_third_age</t>
  </si>
  <si>
    <t>T.14.1.5 Third Person age</t>
  </si>
  <si>
    <t>k_third_sex</t>
  </si>
  <si>
    <t>T.14.1.6 Third Person sex</t>
  </si>
  <si>
    <t>T.15. Do you think the conditions of WFP programme sites are dignified?</t>
  </si>
  <si>
    <t>T.15.1. If No, please indicate the problem(s)</t>
  </si>
  <si>
    <t>T.15.1.1 Please specify</t>
  </si>
  <si>
    <t>T.16. Have WFP and/or its partners already taken measures to try to resolve the problem?</t>
  </si>
  <si>
    <t>T.17 What could be done to make WFP programmes more dignified?</t>
  </si>
  <si>
    <t>sn_note</t>
  </si>
  <si>
    <t>SECTION SN: NEW SOCIAL NETWORKS AMONG FFA COMMUNITY</t>
  </si>
  <si>
    <t>${wfp_ben}=1 and ${a_main}=6</t>
  </si>
  <si>
    <t>FFA Activity: Percentage of targeted households who report to have formed new social networks that promote cooperation and social cohesion among the community</t>
  </si>
  <si>
    <t>select_one relation_group</t>
  </si>
  <si>
    <t>sn_1</t>
  </si>
  <si>
    <t xml:space="preserve">SN.1 How do you perceive your relationships with other groups? </t>
  </si>
  <si>
    <t>select_one inclusionexclusion</t>
  </si>
  <si>
    <t>sn_2</t>
  </si>
  <si>
    <t>SN.2 Do you feel you are included in or excluded from your community structure?</t>
  </si>
  <si>
    <t>sn_3</t>
  </si>
  <si>
    <t xml:space="preserve">SN.3 Do you think the cooperation and inclusion of other groups would promote cooperation and better social relationships among the entire community? </t>
  </si>
  <si>
    <t>i_note</t>
  </si>
  <si>
    <t>SECTION I: NEW SOCIAL NETWORKS AMONG FFA COMMUNITY
FFA Activity: Percentage of targeted households who report to have formed new social networks   that promote cooperation and social cohesion among the community</t>
  </si>
  <si>
    <t>select_one relationship_other</t>
  </si>
  <si>
    <t>relationship_other</t>
  </si>
  <si>
    <t xml:space="preserve">I1 How do you perceive your relationships with other groups? </t>
  </si>
  <si>
    <t>select_one incl_excl</t>
  </si>
  <si>
    <t>incl_excl</t>
  </si>
  <si>
    <t>I2 Do you feel you are included in or excluded from your community structure?</t>
  </si>
  <si>
    <t>better_rel</t>
  </si>
  <si>
    <t>I3 Do you think the cooperation and inclusion of other groups would promote cooperation and better social relationships among the entire community?</t>
  </si>
  <si>
    <t>relationship_other_grad</t>
  </si>
  <si>
    <t xml:space="preserve">I4 How did you perceive your relationships with other groups/communities at the end of the programme? </t>
  </si>
  <si>
    <t>select_one incl_excl_grad</t>
  </si>
  <si>
    <t>incl_excl_grad</t>
  </si>
  <si>
    <t>I5 Compared to the BEFORE the programme, do you feel you are MORE included in or excluded from your community structure through the project?</t>
  </si>
  <si>
    <t>select_one yes_no_partial</t>
  </si>
  <si>
    <t>better_rel_grad</t>
  </si>
  <si>
    <t>Other assistance</t>
  </si>
  <si>
    <t>l_note</t>
  </si>
  <si>
    <t>SECTION L. PROJECT MANAGEMENT COMMITTEE</t>
  </si>
  <si>
    <t>l_pmc</t>
  </si>
  <si>
    <t xml:space="preserve">L.1 Is there a project management committee (PMC) for the assistance provided? </t>
  </si>
  <si>
    <t>PMC refers to committees managing either the food, cash and/or vouchers assistance</t>
  </si>
  <si>
    <t>l_pmc_member</t>
  </si>
  <si>
    <t>L.1.1 Do you know how many members are there in the PMC?</t>
  </si>
  <si>
    <t>${l_pmc}=1</t>
  </si>
  <si>
    <t>l_pmc_m</t>
  </si>
  <si>
    <t>If yes, how many members are there in the PMC?</t>
  </si>
  <si>
    <t>.&gt;1 and .&lt;14</t>
  </si>
  <si>
    <t>${l_pmc_member}=1</t>
  </si>
  <si>
    <t>l_pmc_f</t>
  </si>
  <si>
    <t>If yes, how many members of the PMC are women?</t>
  </si>
  <si>
    <t>.&gt;0 and .&lt;14</t>
  </si>
  <si>
    <t>select_one No_PMC</t>
  </si>
  <si>
    <t>l_pmc_not</t>
  </si>
  <si>
    <t>L 1.2 If not, why is there not a project management committee?</t>
  </si>
  <si>
    <t>${l_pmc}=0</t>
  </si>
  <si>
    <t>l_pmc_rpt</t>
  </si>
  <si>
    <t>L.2 Does the PMC report back to the beneficiaries and/or community?</t>
  </si>
  <si>
    <t>l_pmc_prvg</t>
  </si>
  <si>
    <t>L.3 Is it easy for the PMC members to take additional food/cash/vouchers (beyond the entitlement)?</t>
  </si>
  <si>
    <t>l_pmc_rep</t>
  </si>
  <si>
    <t xml:space="preserve">L.4 Do you feel the PMC represents you well? </t>
  </si>
  <si>
    <t>Are all ethnicities in the community represented; is gender composition balanced; are youth, adults and elderly included, etc.?</t>
  </si>
  <si>
    <t>select_multiple mc_activities</t>
  </si>
  <si>
    <t>l_pmc_resp</t>
  </si>
  <si>
    <t>L.5 Which activity is the PMC responsible for?</t>
  </si>
  <si>
    <t>l_pmc_resp_oth</t>
  </si>
  <si>
    <t>L.5.1 Specify</t>
  </si>
  <si>
    <t>${l_pmc_resp}=99</t>
  </si>
  <si>
    <t>SECTION J. PROJECT MANAGEMENT COMMITTEE</t>
  </si>
  <si>
    <t xml:space="preserve">J.1 Is there a project management committee (PMC) for the assistance provided? </t>
  </si>
  <si>
    <t>J.1.1 If yes, how many members of the PMC are man?</t>
  </si>
  <si>
    <t xml:space="preserve">99=don’t know </t>
  </si>
  <si>
    <t>J.1.2 If yes, how many members of the PMC are women?</t>
  </si>
  <si>
    <t>J.1.3 If not, why is there not a project management committee?</t>
  </si>
  <si>
    <t>J.2 Does the PMC report back to the beneficiaries and/or community?</t>
  </si>
  <si>
    <t>J.3 Is it easy for the PMC members to take additional food/cash/vouchers (beyond the entitlement)?</t>
  </si>
  <si>
    <t xml:space="preserve">J.4 Do you feel the PMC represents you well? </t>
  </si>
  <si>
    <t>J.5 Which activity is the PMC responsible for?</t>
  </si>
  <si>
    <t>l_pmc_resp_ot</t>
  </si>
  <si>
    <t>m_note</t>
  </si>
  <si>
    <t>SECTION M: DECISION MAKING (GENDER)</t>
  </si>
  <si>
    <t>select_one decision_making</t>
  </si>
  <si>
    <t>m_use_cash</t>
  </si>
  <si>
    <t>M.1 Who decides how to use the **cash** assistance received such as when, where and what to buy?</t>
  </si>
  <si>
    <t>${b_assist_mod}=1 or ${b_assist_mod}=5</t>
  </si>
  <si>
    <t>m_use_food</t>
  </si>
  <si>
    <t>M.2 Who decides how to use the **food** assistance given by WFP, such as whether to sell, trade, lend or share a portion of it?</t>
  </si>
  <si>
    <t>m_use_voucher</t>
  </si>
  <si>
    <t>M.3 Who decides how to redeem the **vouchers** received such as when, where and what to redeem?</t>
  </si>
  <si>
    <t>${b_assist_mod}=3 or ${b_assist_mod}=4</t>
  </si>
  <si>
    <t>m_top_gender</t>
  </si>
  <si>
    <t>M.4 Are topics related to gender equality discussed at the site?</t>
  </si>
  <si>
    <t>dmp_2</t>
  </si>
  <si>
    <t xml:space="preserve">M.5 Are you participating in any meetings or discussions of how to use community assets? </t>
  </si>
  <si>
    <t>${a_main}=6</t>
  </si>
  <si>
    <t>dmp_3</t>
  </si>
  <si>
    <t xml:space="preserve">M.6 Are you participating in decision-making over management or improvements to the community assets? </t>
  </si>
  <si>
    <t>dmp_4</t>
  </si>
  <si>
    <t>M.7 Are you able to make use of community assets?</t>
  </si>
  <si>
    <t>dmp_5</t>
  </si>
  <si>
    <t xml:space="preserve">M.8 Do you feel you have a voice to contribute to positive changes in your community? </t>
  </si>
  <si>
    <t>dmp_6</t>
  </si>
  <si>
    <t xml:space="preserve">M.9 What are the challenges in being able to participate in decision-making? </t>
  </si>
  <si>
    <t>r_note</t>
  </si>
  <si>
    <t>SECTION R: DECISION MAKING (GENDER)</t>
  </si>
  <si>
    <t>R.1 Who decides how to use the **cash** assistance received such as when, where and what to buy?</t>
  </si>
  <si>
    <t>(${assist_received}=2 or ${assist_received}=3) and ${ffa_ben}!=4</t>
  </si>
  <si>
    <t>R.2 Who decides how to use the **food** assistance given by WFP, such as whether to sell, trade, lend or share a portion of it?</t>
  </si>
  <si>
    <t>(${assist_received}=1 or ${assist_received}=3) and ${ffa_ben}!=4</t>
  </si>
  <si>
    <t>m_use_cash_grad</t>
  </si>
  <si>
    <t>R.1.1 Who decided  how to use the **cash** assistance received such as when, where and what to buy?</t>
  </si>
  <si>
    <t>(${assist_received}=2 or ${assist_received}=3) and ${ffa_ben}=4</t>
  </si>
  <si>
    <t>m_use_food_grad</t>
  </si>
  <si>
    <t>R.2.1 Who decided how to use the **food** assistance given by WFP, such as whether to sell, trade, lend or share a portion of it?</t>
  </si>
  <si>
    <t>(${assist_received}=1 or ${assist_received}=3) and ${ffa_ben}=4</t>
  </si>
  <si>
    <t>R.4 Are topics related to gender equality discussed at the site?</t>
  </si>
  <si>
    <t>m_top_gender_grad</t>
  </si>
  <si>
    <t xml:space="preserve">R.4.1 Were topics related to gender equality discussed at the site? </t>
  </si>
  <si>
    <t xml:space="preserve">R.5 Are you participating in any meetings or discussions of how to use community assets? </t>
  </si>
  <si>
    <t xml:space="preserve">R.6 Are you participating in decision-making over management or improvements to the community assets? </t>
  </si>
  <si>
    <t>R.7 Are you able to make use of community assets?</t>
  </si>
  <si>
    <t xml:space="preserve">R.8 Do you feel you have a voice to contribute to positive changes in your community? </t>
  </si>
  <si>
    <t xml:space="preserve">R.9 What are the challenges in being able to participate in decision-making? </t>
  </si>
  <si>
    <t>dmp_31</t>
  </si>
  <si>
    <t>R.9.1 After graduating from the programme do you or your HH members still participate in decision-making about community  assets?</t>
  </si>
  <si>
    <t>n_note</t>
  </si>
  <si>
    <t>SECTION N: SCHOOL FEEDING</t>
  </si>
  <si>
    <t>n_sm</t>
  </si>
  <si>
    <t>Are there children in the household who are eligible/at the age to go to school?</t>
  </si>
  <si>
    <t>select_one member_school</t>
  </si>
  <si>
    <t>n_child_sch</t>
  </si>
  <si>
    <t>N.1 Is there any member in your HH attending school ?</t>
  </si>
  <si>
    <t>n_child_sch_no</t>
  </si>
  <si>
    <t xml:space="preserve">Why are they not attending school? </t>
  </si>
  <si>
    <t>${n_child_sch}=4</t>
  </si>
  <si>
    <t>b_sm2</t>
  </si>
  <si>
    <t>N.1.1  Are the children in this household receiving food assistance through their school?</t>
  </si>
  <si>
    <t>School Feeding question</t>
  </si>
  <si>
    <t>${n_child_sch}!=4</t>
  </si>
  <si>
    <t>select_one sm</t>
  </si>
  <si>
    <t>b_sm3</t>
  </si>
  <si>
    <t>N.1.2 What type of food assistance are the children receiving at school?</t>
  </si>
  <si>
    <t>${b_sm2}=1 and ${wfp_ben}=1</t>
  </si>
  <si>
    <t>n_sch_att</t>
  </si>
  <si>
    <t>N.1.1 Do your children attend every school day (unless sick, etc.)?</t>
  </si>
  <si>
    <t>n_chld_ml</t>
  </si>
  <si>
    <t>N.2 In the last week, did your children receive an in-school meal for every school day?</t>
  </si>
  <si>
    <t>${n_child_sch}!=4 and ${b_sm3}=1</t>
  </si>
  <si>
    <t>n_chld_evd</t>
  </si>
  <si>
    <t>N.3 In the last week, did your children receive meals at home every day?</t>
  </si>
  <si>
    <t>n_TH_hh</t>
  </si>
  <si>
    <t>N.4 Is the take-home ration being shared within the household?</t>
  </si>
  <si>
    <t>${n_child_sch}!=4 and ${b_sm3}=2</t>
  </si>
  <si>
    <t>select_one reason_school</t>
  </si>
  <si>
    <t>n_reas_schl</t>
  </si>
  <si>
    <t>N.5 What is the main reason you are sending your child to school?</t>
  </si>
  <si>
    <t>n_reas_schlO</t>
  </si>
  <si>
    <t>N.6 Specify</t>
  </si>
  <si>
    <t>${n_reas_schl}=99</t>
  </si>
  <si>
    <t>n_cont_schl</t>
  </si>
  <si>
    <t>N.7 Will you continue sending your child to school if food assistance is stopped?</t>
  </si>
  <si>
    <t>${n_child_sch}!=4 and ${n_chld_ml}=1</t>
  </si>
  <si>
    <t>select_one reason_notschool</t>
  </si>
  <si>
    <t>n_drop_boy</t>
  </si>
  <si>
    <t>N.8 What is the main reason for boys to drop out of school?</t>
  </si>
  <si>
    <t>(${n_child_sch}=1 or ${n_child_sch}=3) and ${n_sch_att}=0</t>
  </si>
  <si>
    <t>n_reas_drop_boy</t>
  </si>
  <si>
    <t>N.8.1 Specify</t>
  </si>
  <si>
    <t>${n_drop_boy}=99</t>
  </si>
  <si>
    <t>n_drop_girl</t>
  </si>
  <si>
    <t>N.9 What is the main reason for girls to drop out of school?</t>
  </si>
  <si>
    <t>n_reas_drop_girl</t>
  </si>
  <si>
    <t>N.9.1 Specify</t>
  </si>
  <si>
    <t>${n_drop_girl}=99</t>
  </si>
  <si>
    <t>n_prevent</t>
  </si>
  <si>
    <t>N.10 What is the best solution to prevent children from dropping out of school?</t>
  </si>
  <si>
    <t>o_note</t>
  </si>
  <si>
    <t xml:space="preserve">SECTION O: HEALTH AND NUTRITION SERVICES      </t>
  </si>
  <si>
    <t>o_acc_med</t>
  </si>
  <si>
    <t>O.1 Do you have access to health services and medicines?</t>
  </si>
  <si>
    <t>o_top_disc</t>
  </si>
  <si>
    <t>O.2 Are topics related to nutrition, health, or maternal/child feeding discussed at the site?</t>
  </si>
  <si>
    <t>o_cnv_asst</t>
  </si>
  <si>
    <t>O.3 Has a community nutrition volunteer (CNV) assisted you in the past month?</t>
  </si>
  <si>
    <t>select_one cnv_assistance</t>
  </si>
  <si>
    <t>o_cnv_where</t>
  </si>
  <si>
    <t>O.4 Where did the CNV assist you?</t>
  </si>
  <si>
    <t>${o_cnv_asst}=1</t>
  </si>
  <si>
    <t>select_multiple vol_assist</t>
  </si>
  <si>
    <t>o_cnv_aswt</t>
  </si>
  <si>
    <t xml:space="preserve">O.5 With what did the CNV/outreach worker assist you? </t>
  </si>
  <si>
    <t>o_asst_adq</t>
  </si>
  <si>
    <t>O.6 Was the assistance adequate?</t>
  </si>
  <si>
    <t>select_one not_adequate</t>
  </si>
  <si>
    <t>o_nt_why</t>
  </si>
  <si>
    <t>O.7 Why was the assistance inadequate?</t>
  </si>
  <si>
    <t>${o_asst_adq}=0</t>
  </si>
  <si>
    <t>o_nt_why_oth</t>
  </si>
  <si>
    <t>O.7.1 Specify</t>
  </si>
  <si>
    <t>${o_nt_why}=99</t>
  </si>
  <si>
    <t>o_cnv_presence</t>
  </si>
  <si>
    <t>O.8 During the last distribution, were CNVs present at the site?</t>
  </si>
  <si>
    <t>Whether they assisted you or not</t>
  </si>
  <si>
    <t>p_note</t>
  </si>
  <si>
    <t>SECTION P - FOOD SECURITY - FOOD CONSUMPTION AND SOURCES.</t>
  </si>
  <si>
    <t>aa_b1</t>
  </si>
  <si>
    <t>P.1 How many meals were eaten by adults yesterday?</t>
  </si>
  <si>
    <t>Household members of 18 years and above</t>
  </si>
  <si>
    <t>. &gt;= 0 and .&lt;=3</t>
  </si>
  <si>
    <t>Maximum 3</t>
  </si>
  <si>
    <t>aa_b2</t>
  </si>
  <si>
    <t>P.2 How many meals were eaten by children below 5 years yesterday?</t>
  </si>
  <si>
    <t>. &gt;= 0 and .&lt;=4</t>
  </si>
  <si>
    <t>Maximum 4</t>
  </si>
  <si>
    <t>((${c_s_ag2}+${c_s_ag21}+${c_s_ag3}+${c_s_ag31})&gt;0) and ${a_main}!=7</t>
  </si>
  <si>
    <t>meals_13</t>
  </si>
  <si>
    <t>K1 How many meals (warm and cooked) did the older children (13 or above) and adults in this household eat yesterday?</t>
  </si>
  <si>
    <t>Write number of meals. If no children in the HH, write  99 for n/a</t>
  </si>
  <si>
    <t>meals_612</t>
  </si>
  <si>
    <t xml:space="preserve">K2 How many meals (warm and cooked) did the children 6 to12 years in this household eat yesterday? </t>
  </si>
  <si>
    <t>meals_25</t>
  </si>
  <si>
    <t xml:space="preserve">K3 How many meals (warm and cooked) did the children 2 to 5 years eat in this household yesterday? </t>
  </si>
  <si>
    <t>${c_s_ag31}+${c_s_ag21}&gt;0</t>
  </si>
  <si>
    <t>gp_fcs</t>
  </si>
  <si>
    <t>Over the last 7 days, how many days did the members of your household consume …</t>
  </si>
  <si>
    <t>Cereal</t>
  </si>
  <si>
    <t>P.3 …Cereals, grains, roots and tubers?</t>
  </si>
  <si>
    <t xml:space="preserve"> sorghum, maize, millet, rice, bread, pasta, potato, yam, cassava, sweet potato,  any other cereals, roots or tubers</t>
  </si>
  <si>
    <t>. &gt;= 0 and .&lt;=7</t>
  </si>
  <si>
    <t>Days should not exceed a week</t>
  </si>
  <si>
    <t>select_one food_source</t>
  </si>
  <si>
    <t>sourceCER</t>
  </si>
  <si>
    <t>P.4 What was the main source of the cereals, grains, roots and/or tubers in the past 7 days?</t>
  </si>
  <si>
    <t>${Cereal}&gt;0</t>
  </si>
  <si>
    <t>Pulses</t>
  </si>
  <si>
    <t>P.5 Legumes / nuts:?</t>
  </si>
  <si>
    <t>beans, cowpeas, pigeon peas, lentils, groundnuts, other nuts</t>
  </si>
  <si>
    <t>sourcePUL</t>
  </si>
  <si>
    <t>P.6 What was the main source of the Legumes / nuts in the past 7 days?</t>
  </si>
  <si>
    <t>${Pulses}&gt;0</t>
  </si>
  <si>
    <t>Dairy</t>
  </si>
  <si>
    <t xml:space="preserve">P.7 ...Dairy products?
</t>
  </si>
  <si>
    <t>Fresh or powdered milk, sour milk, yoghurt, cheese, etc.; NOTE: exclude margarine, butter, ghee or small amounts of milk for tea / coffee</t>
  </si>
  <si>
    <t>sourceDAIRY</t>
  </si>
  <si>
    <t>P.8 What was the main source of dairy in the past 7 days?</t>
  </si>
  <si>
    <t>${Dairy}&gt;0</t>
  </si>
  <si>
    <t>Meat</t>
  </si>
  <si>
    <t xml:space="preserve">P.9 …Meat, fish and eggs: 
</t>
  </si>
  <si>
    <t>sourceMEAT</t>
  </si>
  <si>
    <t>P.10 What was the main source of the meat, fish and eggs in the past 7 days?</t>
  </si>
  <si>
    <t>${Meat}&gt;0</t>
  </si>
  <si>
    <t>FleshMeat</t>
  </si>
  <si>
    <t xml:space="preserve">P.11 …Flesh meat: 
</t>
  </si>
  <si>
    <t>goat, beef, chicken, duck, pork, rabbit, game meat, escargot (snails)
birds, insects</t>
  </si>
  <si>
    <t>. &gt;= 0 and .&lt;=${Meat}</t>
  </si>
  <si>
    <t>Days should not exceed a week nor should it be greater than number of days meat, fish and eggs consumed</t>
  </si>
  <si>
    <t>srcFMEAT</t>
  </si>
  <si>
    <t>P.11.1 What was the main source of the flesh meat in the past 7 days?</t>
  </si>
  <si>
    <t>${FleshMeat}&gt;0</t>
  </si>
  <si>
    <t>OrganMeat</t>
  </si>
  <si>
    <t xml:space="preserve">P.11.2 …Organ meat: 
</t>
  </si>
  <si>
    <t>liver, kidney, heart, other organ meats</t>
  </si>
  <si>
    <t>srcOrganMEAT</t>
  </si>
  <si>
    <t>P.11.3 What was the main source of the organ meat in the past 7 days?</t>
  </si>
  <si>
    <t>${OrganMeat}&gt;0</t>
  </si>
  <si>
    <t>Fish</t>
  </si>
  <si>
    <t xml:space="preserve">P.11.4 …Fish/shellfish: 
</t>
  </si>
  <si>
    <t>fish and/or other seafood (including canned products)</t>
  </si>
  <si>
    <t>srcFish</t>
  </si>
  <si>
    <t>P.11.5 What was the main source of the fish in the past 7 days?</t>
  </si>
  <si>
    <t>${Fish}&gt;0</t>
  </si>
  <si>
    <t>egg</t>
  </si>
  <si>
    <t xml:space="preserve">P.11.6 …Eggs: 
</t>
  </si>
  <si>
    <t>srcEgg</t>
  </si>
  <si>
    <t>P.11.7 What was the main source of the eggs in the past 7 days?</t>
  </si>
  <si>
    <t>${egg}&gt;0</t>
  </si>
  <si>
    <t>Veges</t>
  </si>
  <si>
    <t xml:space="preserve">P.12 …Vegetables? </t>
  </si>
  <si>
    <t>carrots, peppers, pumpkins/squash, onions, tomatoes, cucumbers, radishes, green beans, peas, turnips, eggplant/aubergine, okra, cassava leaves or other dark green leaves, etc.</t>
  </si>
  <si>
    <t>sourceVEG</t>
  </si>
  <si>
    <t>P.12.1 What was the main source of the vegetables in the past 7 days?</t>
  </si>
  <si>
    <t>${Veges}&gt;0</t>
  </si>
  <si>
    <t>OrangeVeges</t>
  </si>
  <si>
    <t xml:space="preserve">P.12.2 …Orange vegetables  (vegetables rich in Vitamin A) </t>
  </si>
  <si>
    <t xml:space="preserve">carrot, red pepper, pumpkin, orange sweet potatoes, 
</t>
  </si>
  <si>
    <t>. &gt;= 0 and .&lt;=${Veges}</t>
  </si>
  <si>
    <t>Days should not exceed a week nor should it be greater than number of days vegetable consumed</t>
  </si>
  <si>
    <t>srcOrangeveg</t>
  </si>
  <si>
    <t>P.12.3 What was the main source of the orange vegetables in the past 7 days?</t>
  </si>
  <si>
    <t>${OrangeVeges}&gt;0</t>
  </si>
  <si>
    <t>GreenLefyVeges</t>
  </si>
  <si>
    <t>P.12.4 …Green leafy vegetables:</t>
  </si>
  <si>
    <t>spinach, broccoli, dark green leaves, cassava leaves</t>
  </si>
  <si>
    <t>srcGreenLVEG</t>
  </si>
  <si>
    <t>P.12.5 What was the main source of the green leafy vegetables in the past 7 days?</t>
  </si>
  <si>
    <t>${GreenLefyVeges}&gt;0</t>
  </si>
  <si>
    <t>Fruits</t>
  </si>
  <si>
    <t>P.13 …Fruits?</t>
  </si>
  <si>
    <t>oranges, mango, papaya, apricot, peach, banana, avocado, watermelon, guava, wild fruits, etc.</t>
  </si>
  <si>
    <t>sourceFRUIT</t>
  </si>
  <si>
    <t>P.14 What was the main source of the fruits in the past 7 days?</t>
  </si>
  <si>
    <t>${Fruits}&gt;0</t>
  </si>
  <si>
    <t>OrangeFruits</t>
  </si>
  <si>
    <t>P.15 …Orange fruits?</t>
  </si>
  <si>
    <t>oranges, mango, papaya, apricot, peach</t>
  </si>
  <si>
    <t>. &gt;= 0 and .&lt;=${Fruits}</t>
  </si>
  <si>
    <t>Days should not exceed a week nor should it be greater than number of days fruits consumed</t>
  </si>
  <si>
    <t>srcOrangeFruit</t>
  </si>
  <si>
    <t>P.15.1 What was the main source of the orange fruits in the past 7 days?</t>
  </si>
  <si>
    <t>${OrangeFruits}&gt;0</t>
  </si>
  <si>
    <t>VegOil</t>
  </si>
  <si>
    <t>P.16 ...Oil/fat/butter?</t>
  </si>
  <si>
    <t>any kind of fats, whether vegetable, palm, animal, etc.</t>
  </si>
  <si>
    <t>sourceOIL</t>
  </si>
  <si>
    <t>P.17 What was the main source of the oil/butter in the past 7 days?</t>
  </si>
  <si>
    <t>${VegOil}&gt;0</t>
  </si>
  <si>
    <t>Sugar</t>
  </si>
  <si>
    <t>P.18 …Sugar or sweets?</t>
  </si>
  <si>
    <t>sugar, honey, jam, cakes, candy, cookies, pastries, cakes, and other sweet (sugary drink)</t>
  </si>
  <si>
    <t>sourceSUGAR</t>
  </si>
  <si>
    <t>P.19 What was the main source of the sugar or sweets in the past 7 days?</t>
  </si>
  <si>
    <t>${Sugar}&gt;0</t>
  </si>
  <si>
    <t>fortified</t>
  </si>
  <si>
    <t xml:space="preserve">P.20 Number of days CSB++ consumed? </t>
  </si>
  <si>
    <t>select_one csb_source</t>
  </si>
  <si>
    <t>srcfortified</t>
  </si>
  <si>
    <t>P.21 What was the main source of the CSB++?</t>
  </si>
  <si>
    <t>${fortified}&gt;0</t>
  </si>
  <si>
    <t>fcs</t>
  </si>
  <si>
    <t>Food Consumption Score</t>
  </si>
  <si>
    <t>${Cereal} * 2 + ${Pulses} * 3 + ${Meat} * 4 + ${Veges} + ${Sugar} * 0.5 + ${Fruits} * 1 + ${Dairy} * 4 + ${VegOil} * 0.5</t>
  </si>
  <si>
    <t>alert</t>
  </si>
  <si>
    <t xml:space="preserve"> &lt;span style="color:red"&gt;This Food Consumption Score is too low to be realistic. Kindly recheck if the household has not consumed more Cereals or Pulses or other food during the last 7 days.&lt;/span&gt;</t>
  </si>
  <si>
    <t>${fcs}&lt;10</t>
  </si>
  <si>
    <t>select_one fcg</t>
  </si>
  <si>
    <t>fcsg</t>
  </si>
  <si>
    <t>Food Consumption Score Group</t>
  </si>
  <si>
    <t>if(${fcs}&lt;=21,"1", if(${fcs}&gt;21 and ${fcs}&lt;=35, "2", "3"))</t>
  </si>
  <si>
    <t>FG_Vita</t>
  </si>
  <si>
    <t>Vitamin A food group</t>
  </si>
  <si>
    <t xml:space="preserve">if((${OrangeVeges} + ${GreenLefyVeges} + ${OrangeFruits} + ${OrganMeat} + ${egg} + ${Dairy})&gt;7, 7, (${OrangeVeges} + ${GreenLefyVeges} + ${OrangeFruits} + ${OrganMeat} + ${egg} + ${Dairy})) </t>
  </si>
  <si>
    <t>FG_Protein</t>
  </si>
  <si>
    <t>Protein food group</t>
  </si>
  <si>
    <t xml:space="preserve">if((${Pulses} + ${FleshMeat} + ${OrganMeat} + ${Fish} + ${egg})&gt;7, 7, (${Pulses} + ${FleshMeat} + ${OrganMeat} + ${Fish} + ${egg}))  </t>
  </si>
  <si>
    <t>FG_HemeIron</t>
  </si>
  <si>
    <t>Hemeiron food group</t>
  </si>
  <si>
    <t xml:space="preserve">if((${FleshMeat} + ${OrganMeat} + ${Fish})&gt;7, 7, (${FleshMeat} + ${OrganMeat} + ${Fish}))  </t>
  </si>
  <si>
    <t>select_one fcs_nutrition_grp</t>
  </si>
  <si>
    <t>fcsVitag</t>
  </si>
  <si>
    <t>Food Consumption Score Vitamin A Group</t>
  </si>
  <si>
    <t>if(${FG_Vita}=0,"1", if(${FG_Vita}&gt;=1 and ${FG_Vita}&lt;=6,"2", "3"))</t>
  </si>
  <si>
    <t>fcsProtein</t>
  </si>
  <si>
    <t>Food Consumption Score Protein Group</t>
  </si>
  <si>
    <t>if(${FG_Protein}=0,"1", if(${FG_Protein}&gt;=1 and ${FG_Protein}&lt;=6,"2", "3"))</t>
  </si>
  <si>
    <t>fcshemeiron</t>
  </si>
  <si>
    <t>Food Consumption Score Hemeiron Group</t>
  </si>
  <si>
    <t>if(${FG_HemeIron}=0,"1", if(${FG_HemeIron}&gt;=1 and ${FG_HemeIron}&lt;=6,"2", "3"))</t>
  </si>
  <si>
    <t>SECTION Q: MINIMUM ACCEPTABLE DIET (MAD)</t>
  </si>
  <si>
    <t>All with a child under 2 years across the country</t>
  </si>
  <si>
    <t>((${c_s_ag2}+${c_s_ag3})&gt;0) and ${wfp_ben}=1</t>
  </si>
  <si>
    <t>q_ch_no</t>
  </si>
  <si>
    <t xml:space="preserve">Q.1 Number of children between the age of 6-23 months in your HH: </t>
  </si>
  <si>
    <t>.&lt;=${c_s_ag3}+${c_s_ag2}</t>
  </si>
  <si>
    <t>Number of children should be between 1 and 5 inclusive!</t>
  </si>
  <si>
    <t>grp_note</t>
  </si>
  <si>
    <t>mloop</t>
  </si>
  <si>
    <t>${q_ch_no}</t>
  </si>
  <si>
    <t>q_chAge</t>
  </si>
  <si>
    <t>Q.2 Child age in months:</t>
  </si>
  <si>
    <t>.&gt;=6. and .&lt;=23</t>
  </si>
  <si>
    <t>Number of months in targeted children should be between 6 to 23</t>
  </si>
  <si>
    <t>Child_Feeding</t>
  </si>
  <si>
    <t>Q.3 Please describe everything that the child, ( child's Name)  ate yesterday during the day or night, whether at home or outside the home</t>
  </si>
  <si>
    <t>Please read each of the 11 categories along with the examples</t>
  </si>
  <si>
    <t>select_one MAD_Yes_No</t>
  </si>
  <si>
    <t>q_MADcer</t>
  </si>
  <si>
    <t>Q.3.1 Cereals or roots of any kind, for example, wheat, rice, pasta, bread, potato, cassava, sorghum, millet etc.</t>
  </si>
  <si>
    <t>q_MADveg</t>
  </si>
  <si>
    <t>Q.3.2 Vegetables or leaves of any kind, for example, spinach, tomatoes, cucumber, eggplant, okra,  etc.</t>
  </si>
  <si>
    <t>q_MADfru</t>
  </si>
  <si>
    <t>Q.3.3 Fruits of any kind, for example, oranges, apple, banana, dates,lalop, mangoes,pineapple, grapes,lemon etc.</t>
  </si>
  <si>
    <t>q_MADmea</t>
  </si>
  <si>
    <t>Q.3.4 Meat such as fish, or meat, for example, goat, beef, chicken, fish,duck meat, pork  etc.</t>
  </si>
  <si>
    <t>q_MADegg</t>
  </si>
  <si>
    <t>Q.3.5 Eggs</t>
  </si>
  <si>
    <t>q_MADpul</t>
  </si>
  <si>
    <t>Q.3.6 Pulses, nuts or seeds, for example, beans, chickpeas, lentils_addas, split peas,sesame,ground nuts, etc.</t>
  </si>
  <si>
    <t>q_MADmil</t>
  </si>
  <si>
    <t>Q.3.7 Milk or dairy products, for example, milk, yoghurt, cheese, etc.</t>
  </si>
  <si>
    <t>q_MADvit</t>
  </si>
  <si>
    <t xml:space="preserve">Q.3.8 Vitamin A rich fruits and/or vegtables such as yellow or orange vegetables and fruits like squash, mangoes, carrots, sweet potato, melon, papaya, orange,pumpkin </t>
  </si>
  <si>
    <t>q_MADdar</t>
  </si>
  <si>
    <t>Q.3.9 Dark green leafy vegetables (kales, Ajur, cowpeas leaves, gwedegwede,kudhra,rigla)</t>
  </si>
  <si>
    <t>q_MADliv</t>
  </si>
  <si>
    <t>Q.3.10 Liver, kidney, heart or other organ meat</t>
  </si>
  <si>
    <t>q_MADfor</t>
  </si>
  <si>
    <t>Q.3.11 Fortified foods such as Plumpy supp, plumpy nut and Super cereal plus(CSB++), BP5,High energy biscuits (HEB</t>
  </si>
  <si>
    <t>q_MAD_solid</t>
  </si>
  <si>
    <t>Q.4 How many times did the child eat solid, semi-solid
or soft foods yesterday during the day or night?</t>
  </si>
  <si>
    <t>Breast_Feeding</t>
  </si>
  <si>
    <t>q_MAD_BF</t>
  </si>
  <si>
    <t xml:space="preserve">Q.5 Was this child breastfed yesterday anytime during the day or night? </t>
  </si>
  <si>
    <t xml:space="preserve">Include "Yes" if child is breastfed by someone other than the mother either by breast, cup, or bottle. </t>
  </si>
  <si>
    <t>select_one BF_choice</t>
  </si>
  <si>
    <t>q_MAD_BF24</t>
  </si>
  <si>
    <t xml:space="preserve">Q.5.1 If yes to BF:  Was the child BF on demand or based on mother's choice? </t>
  </si>
  <si>
    <t>${q_MAD_BF}=1</t>
  </si>
  <si>
    <t>q_MAD_stop_BF</t>
  </si>
  <si>
    <t>Q.5.2 If yes to BF:  Could you tell me how old the child would be when you plan to stop breastfeeding?</t>
  </si>
  <si>
    <t>please convert age into months (i.e., 1 year = 12 mon, 2 years = 24 mons, 2.5 years = 30 mons, etc.)</t>
  </si>
  <si>
    <t>q_MAD_other_food</t>
  </si>
  <si>
    <t xml:space="preserve">Q.6 From birth to the first 6 month, did you give this child anything else to drink or eat besides breastmilk, for example, did you give water, formula, tea, porridge or anything else in the first 6 month? </t>
  </si>
  <si>
    <t>q_mad_start_food</t>
  </si>
  <si>
    <t>Q.6.1 At what age ( month) did you introduce food other than breastfeeding to your child?</t>
  </si>
  <si>
    <t>${q_MAD_other_food}=1</t>
  </si>
  <si>
    <t>select_multiple MAD_Other_Food</t>
  </si>
  <si>
    <t>q_MAD_other_list</t>
  </si>
  <si>
    <t xml:space="preserve">Q.6.2 If yes to other foods: Please list all the items you gave your baby to drink or eat. </t>
  </si>
  <si>
    <t>q_MAD_other_list_Other</t>
  </si>
  <si>
    <t>Q.6.2.1 Please specify:</t>
  </si>
  <si>
    <t>${q_MAD_other_list}=99</t>
  </si>
  <si>
    <t>q_MAD_other_reasons</t>
  </si>
  <si>
    <t>Q.6.2 If yes to other foods:  What were the reasons you decided to give your child drink or food other than breastmilk in the first 6 months?</t>
  </si>
  <si>
    <t>select_one Exclusive_Feeding</t>
  </si>
  <si>
    <t>q_BF_good</t>
  </si>
  <si>
    <t xml:space="preserve">Q.7 If mothers exclusively breastfeed for the first six months, meaning no water, milk, or any other drink or food and only breastmilk until the baby is 6 month, do you think this is good or not good for the baby's health? </t>
  </si>
  <si>
    <t>q_BF_good_why</t>
  </si>
  <si>
    <t>Q.7.1 Please explain your choice why you think exclusive breastfeeding is good or bad</t>
  </si>
  <si>
    <t>${q_BF_good}!=98</t>
  </si>
  <si>
    <t>select_one Baby_Formula</t>
  </si>
  <si>
    <t>q_BF_health</t>
  </si>
  <si>
    <t xml:space="preserve">Q.8 Is breastfeeding or formula feeding healthier for your baby? </t>
  </si>
  <si>
    <t>q_BF_health_why</t>
  </si>
  <si>
    <t>Q.8.1 Please explain your choice why you think breastfeeding or formula is healthier</t>
  </si>
  <si>
    <t>${q_BF_health}!=98</t>
  </si>
  <si>
    <t>q_BF_benefitM</t>
  </si>
  <si>
    <t xml:space="preserve">Q.9 Are there any physical or health benefits for a mother if she breastfeeds? </t>
  </si>
  <si>
    <t>q_BF_benefitMwhy</t>
  </si>
  <si>
    <t>Q.9.1 If yes, please specify.</t>
  </si>
  <si>
    <t>${q_BF_benefitM}=1</t>
  </si>
  <si>
    <t>q_BF_benefitB</t>
  </si>
  <si>
    <t>Q.10 Are there any physical or health benefits for a baby that is breastfed?</t>
  </si>
  <si>
    <t>q_BF_benefitBwhy</t>
  </si>
  <si>
    <t>Q.10.1  If yes, please specify.</t>
  </si>
  <si>
    <t>${q_BF_benefitB}=1</t>
  </si>
  <si>
    <t>q_BF_advent</t>
  </si>
  <si>
    <t xml:space="preserve">M.11 What are some advantages/benefits of breastfeeding your baby? </t>
  </si>
  <si>
    <t>q_CF_advent</t>
  </si>
  <si>
    <t xml:space="preserve">Q.12 What are some advantages/benefits of formula feeding your baby? </t>
  </si>
  <si>
    <t>q_BF_long</t>
  </si>
  <si>
    <t>Q.13 What are some supports or circumstances that could help mothers breastfeeding more successfully or longer?</t>
  </si>
  <si>
    <t>q_BF_short</t>
  </si>
  <si>
    <t>Q.14 What are some barriers or challenges that would prevent mothers from breastfeeding more successfully or longer?</t>
  </si>
  <si>
    <t>Feeding_Practices</t>
  </si>
  <si>
    <t>q_times_IF</t>
  </si>
  <si>
    <t>Q.15 How many times during the day or night did the child consume Infant formula</t>
  </si>
  <si>
    <t>Read each item, and if none consumed, put 0. put 999 if the person doesn’t know</t>
  </si>
  <si>
    <t>q_times_milk</t>
  </si>
  <si>
    <t>Q.16 How many times during the day or night did the child consume Milk (tinned, powdered, or fresh animal milk)</t>
  </si>
  <si>
    <t>q_times_porridge</t>
  </si>
  <si>
    <t>Q.17 How many times during the day or night did the child consume Thin porridge</t>
  </si>
  <si>
    <t>q_times_yogurt</t>
  </si>
  <si>
    <t>Q.18 How many times during the day or night did the child consume Yogurt</t>
  </si>
  <si>
    <t>q_baby_start</t>
  </si>
  <si>
    <t xml:space="preserve">Q.19 At what month should babies start eating solid food, such as porridge, bread, vegetables? </t>
  </si>
  <si>
    <t>q_baby_startYou</t>
  </si>
  <si>
    <t xml:space="preserve">Q.20 At what month did you start giving your baby solid food, such as porridge, bread, vegetables? </t>
  </si>
  <si>
    <t>select_one Imp_Scale</t>
  </si>
  <si>
    <t>q_import_daily</t>
  </si>
  <si>
    <t xml:space="preserve">Q.21 How important do you think it is to give different types of food to your child each day? </t>
  </si>
  <si>
    <t>select_one Diff_Scale</t>
  </si>
  <si>
    <t>q_diff_daily</t>
  </si>
  <si>
    <t xml:space="preserve">Q.22 How easy or difficult is it for you to give different types of food to your child each day? </t>
  </si>
  <si>
    <t>q_times_dailyfeeding</t>
  </si>
  <si>
    <t>Q.23 How many times do you think you should feed your child each full day?</t>
  </si>
  <si>
    <t>q_CSB_edu</t>
  </si>
  <si>
    <t>Q.24 Have you been educated on how to prepare CSB++?</t>
  </si>
  <si>
    <t>w_note</t>
  </si>
  <si>
    <t>SECTION W1  MINIMUM DIETARY DIVISITY FOR WOMEN</t>
  </si>
  <si>
    <t>(${c_s_ag15}&gt;0 or ${c_s_ag7}&gt;0) and ${wfp_ben}=1</t>
  </si>
  <si>
    <t>w_no_wmn</t>
  </si>
  <si>
    <t>Number of women aged between (15 - 49) years</t>
  </si>
  <si>
    <t>.&gt;=0 and .&lt;=10</t>
  </si>
  <si>
    <t>${c_s_ag15} + ${c_s_ag7}</t>
  </si>
  <si>
    <t>w_wmn_b_presnt</t>
  </si>
  <si>
    <t>Number of women aged between (15 - 49) years currently present.</t>
  </si>
  <si>
    <t>.&lt;=${w_no_wmn}</t>
  </si>
  <si>
    <t>Number has exceeded threshhold</t>
  </si>
  <si>
    <t>wloop</t>
  </si>
  <si>
    <t>${w_wmn_b_presnt}</t>
  </si>
  <si>
    <t>w_age</t>
  </si>
  <si>
    <t>Age of women respondent:</t>
  </si>
  <si>
    <t>.&gt;=15 and .&lt;=49</t>
  </si>
  <si>
    <t>Age restriction between 15 and 49 inclusive</t>
  </si>
  <si>
    <t>grp_FoodE</t>
  </si>
  <si>
    <t>Yesterday, during the day and night, inside the home and outside the home, did you eat or drink the following food?</t>
  </si>
  <si>
    <t>w_grains</t>
  </si>
  <si>
    <t>W1. Grains, white roots and tubers, and plantains (sorghum, maize, millet, rice, bread, pasta, potato, yam, cassava, sweet potato, any other cereals, roots or tuber in form of asida or porridge)</t>
  </si>
  <si>
    <t>sorghum, maize, millet, rice, bread, pasta, potato, yam, cassava, sweet potato,  any other cereals, roots or tuber in form of asida or porridge</t>
  </si>
  <si>
    <t>w_eggs</t>
  </si>
  <si>
    <t>W2. Eggs</t>
  </si>
  <si>
    <t>w_pulses</t>
  </si>
  <si>
    <t>W3. Pulses (beans, cowpeas, pigeon peas, lentils)</t>
  </si>
  <si>
    <t>w_leafyVeg</t>
  </si>
  <si>
    <t>W4. Dark green leafy vegetables (spinach, broccoli, dark green leaves, cassava leaves, sukuma, Korofo lubia)</t>
  </si>
  <si>
    <t>w_nutsSeed</t>
  </si>
  <si>
    <t>W5. Nuts and seeds (groundnuts etc)</t>
  </si>
  <si>
    <t>w_fruitsVeg</t>
  </si>
  <si>
    <t xml:space="preserve">W6. Other vitamin A-rich fruits and vegetables
(Fruit (oranges, mango, papaya, apricot, peach carrot) and Vegetables (red pepper, pumpkin, orange sweet potatoes)
</t>
  </si>
  <si>
    <t>w_dairy</t>
  </si>
  <si>
    <t>W7. Dairy (Fresh or powdered milk, sour milk, yoghurt, cheese, etc.; NOTE: exclude margarine, butter, ghee or small amounts of milk for tea / coffee)</t>
  </si>
  <si>
    <t>w_othVeg</t>
  </si>
  <si>
    <t>W8. Other vegetables</t>
  </si>
  <si>
    <t>w_meat</t>
  </si>
  <si>
    <t>W9. Meat, poultry (chicken / birds), and fish</t>
  </si>
  <si>
    <t>w_othFruits</t>
  </si>
  <si>
    <t>W10. Other fruits</t>
  </si>
  <si>
    <t>w_nutritious_fd</t>
  </si>
  <si>
    <t>W11. Super cereal and other specialized nutritious foods (i.e. CSB++)</t>
  </si>
  <si>
    <t>calculate</t>
  </si>
  <si>
    <t>w_grains_va</t>
  </si>
  <si>
    <t>if((${w_grains})=1,1,0)</t>
  </si>
  <si>
    <t>w_eggs_va</t>
  </si>
  <si>
    <t>if((${w_eggs})=1,1,0)</t>
  </si>
  <si>
    <t>w_pulses_va</t>
  </si>
  <si>
    <t>if((${w_pulses})=1,1,0)</t>
  </si>
  <si>
    <t>w_leafyVeg_va</t>
  </si>
  <si>
    <t>if((${w_leafyVeg})=1,1,0)</t>
  </si>
  <si>
    <t>w_nutsSeed_va</t>
  </si>
  <si>
    <t>if((${w_nutsSeed})=1,1,0)</t>
  </si>
  <si>
    <t>w_fruitsVeg_va</t>
  </si>
  <si>
    <t>if((${w_fruitsVeg})=1,1,0)</t>
  </si>
  <si>
    <t>w_dairy_va</t>
  </si>
  <si>
    <t>if((${w_dairy})=1,1,0)</t>
  </si>
  <si>
    <t>w_othVeg_va</t>
  </si>
  <si>
    <t>if((${w_othVeg})=1,1,0)</t>
  </si>
  <si>
    <t>w_meat_va</t>
  </si>
  <si>
    <t>if((${w_meat})=1,1,0)</t>
  </si>
  <si>
    <t>w_othFruits_va</t>
  </si>
  <si>
    <t>if((${w_othFruits})=1,1,0)</t>
  </si>
  <si>
    <t>w_nutritious_fd_va</t>
  </si>
  <si>
    <t>if((${w_nutritious_fd})=1,1,0)</t>
  </si>
  <si>
    <t>w_foodgroup</t>
  </si>
  <si>
    <t>${w_grains_va}+${w_eggs_va}+${w_pulses_va}+${w_leafyVeg_va}+${w_nutsSeed_va}+${w_fruitsVeg_va}+${w_dairy_va}+${w_othVeg_va}+${w_meat_va}+${w_othFruits_va}+${w_nutritious_fd_va}</t>
  </si>
  <si>
    <t>w_md_include</t>
  </si>
  <si>
    <t>if((${w_foodgroup})&gt;=5,1,0)</t>
  </si>
  <si>
    <t>w_sum_md</t>
  </si>
  <si>
    <t>sum(${w_md_include})</t>
  </si>
  <si>
    <t>w_mdd_w</t>
  </si>
  <si>
    <t>(${w_sum_md}) div (${w_wmn_b_presnt})</t>
  </si>
  <si>
    <t xml:space="preserve">SECTION R: EXPENDITURES </t>
  </si>
  <si>
    <t>Please state the amount spent on the following items in the past **30 days.** Record zero (0) if this item was not purchased.</t>
  </si>
  <si>
    <t>exp_cer</t>
  </si>
  <si>
    <t>bb_cer_cash</t>
  </si>
  <si>
    <t>R.1.1 Cereals (maize, rice, sorghum, wheat, millet) in SSP</t>
  </si>
  <si>
    <t>bb_cer_cred</t>
  </si>
  <si>
    <t>R.1.2 Cereals (maize, rice, sorghum, wheat, millet) on credit</t>
  </si>
  <si>
    <t>exp_fruits</t>
  </si>
  <si>
    <t>bb_fruits_cash</t>
  </si>
  <si>
    <t>R.2.1 Fruits and vegetables (pumpkins, okra, green leaves, etc.) in SSP</t>
  </si>
  <si>
    <t>bb_fruits_cred</t>
  </si>
  <si>
    <t>R.2.2 Fruits and vegetables (pumpkins, okra, green leaves, etc.)  on credit</t>
  </si>
  <si>
    <t>exp_tuber</t>
  </si>
  <si>
    <t>bb_tubers_cash</t>
  </si>
  <si>
    <t>R.3.1 Roots and tubers (sweet potatoes, cassava, yam) in SSP</t>
  </si>
  <si>
    <t>bb_tubers_cred</t>
  </si>
  <si>
    <t>R.3.2 Roots and tubers (sweet potatoes, cassava, yam) on credit</t>
  </si>
  <si>
    <t>exp_meat</t>
  </si>
  <si>
    <t>bb_mf_cash</t>
  </si>
  <si>
    <t>R.4.1 Meat, fish, or eggs (beef, goat, chicken, pork, fish, eggs) in SSP</t>
  </si>
  <si>
    <t>bb_mf_cred</t>
  </si>
  <si>
    <t>R.4.2 Meat, fish, or eggs (beef, goat, chicken, pork, fish, eggs) on credit</t>
  </si>
  <si>
    <t>exp_pulses</t>
  </si>
  <si>
    <t>bb_pls_cash</t>
  </si>
  <si>
    <t>R.5.1 Pulses (beans, peas, groundnuts, lentils) in SSP</t>
  </si>
  <si>
    <t>bb_pls_cred</t>
  </si>
  <si>
    <t>R.5.2 Pulses (beans, peas, groundnuts, lentils) on credit</t>
  </si>
  <si>
    <t>exp_oil</t>
  </si>
  <si>
    <t>bb_oil_cash</t>
  </si>
  <si>
    <t>R.6.1 Cooking oil or butter in SSP</t>
  </si>
  <si>
    <t>bb_oil_cred</t>
  </si>
  <si>
    <t>R.6.2 Cooking oil or butter on credit</t>
  </si>
  <si>
    <t>exp_sug</t>
  </si>
  <si>
    <t>bb_sug_cash</t>
  </si>
  <si>
    <t>R.7.1 Sugar, honey, or sweets in SSP</t>
  </si>
  <si>
    <t>bb_sug_cred</t>
  </si>
  <si>
    <t>R.7.2 Sugar, honey, or sweets on credit</t>
  </si>
  <si>
    <t>exp_milk</t>
  </si>
  <si>
    <t>bb_milk_cash</t>
  </si>
  <si>
    <t>R.8.1 Dairy (fresh or powdered milk, yoghurt, cheese) in SSP</t>
  </si>
  <si>
    <t>bb_milk_cred</t>
  </si>
  <si>
    <t>R.8.2 Dairy (fresh or powdered milk, yoghurt, cheese) on credit</t>
  </si>
  <si>
    <t>exp_condi</t>
  </si>
  <si>
    <t>bb_condim_cash</t>
  </si>
  <si>
    <t>R.9.1 Condiments (salt, coffee, tea, etc.) in SSP</t>
  </si>
  <si>
    <t>bb_condim_cred</t>
  </si>
  <si>
    <t>R.9.2 Condiments (salt, coffee, tea, etc.) on credit</t>
  </si>
  <si>
    <t>exp_oth_m</t>
  </si>
  <si>
    <t>bb_oth_meal_cash</t>
  </si>
  <si>
    <t>R.10.1 Other meals / snacks in SSP</t>
  </si>
  <si>
    <t>bb_oth_meal_cred</t>
  </si>
  <si>
    <t>R.10.2 Other meals / snacks on credit</t>
  </si>
  <si>
    <t>exp_cloth</t>
  </si>
  <si>
    <t>bb_cloth_cash</t>
  </si>
  <si>
    <t>R.11.1 Clothing, shoes in SSP</t>
  </si>
  <si>
    <t>bb_cloth_cred</t>
  </si>
  <si>
    <t>R.11.2 Clothing, shoes on credit</t>
  </si>
  <si>
    <t>exp_mill</t>
  </si>
  <si>
    <t>bb_mill_cash</t>
  </si>
  <si>
    <t>R.12.1 Milling and grinding services in SSP</t>
  </si>
  <si>
    <t>bb_mill_cred</t>
  </si>
  <si>
    <t>R.12.2 Milling and grinding services on credit</t>
  </si>
  <si>
    <t>exp_alc</t>
  </si>
  <si>
    <t>bb_alc_cash</t>
  </si>
  <si>
    <t>R.13.1 Tobacco and alcohol in SSP</t>
  </si>
  <si>
    <t>bb_alc_cred</t>
  </si>
  <si>
    <t>R.13.2 Tobacco and alcohol on credit</t>
  </si>
  <si>
    <t>exp_par</t>
  </si>
  <si>
    <t>bb_par_cash</t>
  </si>
  <si>
    <t>R.14.1 Paraffin in SSP</t>
  </si>
  <si>
    <t>bb_par_cred</t>
  </si>
  <si>
    <t>R.14.2 Paraffin on credit</t>
  </si>
  <si>
    <t>exp_fuel</t>
  </si>
  <si>
    <t>bb_fuel_cash</t>
  </si>
  <si>
    <t>R.15.1 Cooking fuels (firewood, charcoal, other) in SSP</t>
  </si>
  <si>
    <t>bb_fuel_cred</t>
  </si>
  <si>
    <t>R.15.2 Cooking fuels (firewood, charcoal, other) on credit</t>
  </si>
  <si>
    <t>exp_soap</t>
  </si>
  <si>
    <t>bb_soap_cash</t>
  </si>
  <si>
    <t>R.16.1 Soap in SSP</t>
  </si>
  <si>
    <t>bb_soap_cred</t>
  </si>
  <si>
    <t>R.16.2 Soap on credit</t>
  </si>
  <si>
    <t>exp_wat</t>
  </si>
  <si>
    <t>bb_wat_cash</t>
  </si>
  <si>
    <t>R.17.1 Drinks (water and soda) in SSP</t>
  </si>
  <si>
    <t>bb_wat_cred</t>
  </si>
  <si>
    <t>R.17.2 Drinks (water and soda) on credit</t>
  </si>
  <si>
    <t>transp_exp</t>
  </si>
  <si>
    <t>bb_transpcash</t>
  </si>
  <si>
    <t>R.18,1 Services such as transport, communication and airtime in SSP</t>
  </si>
  <si>
    <t>bb_transpcred</t>
  </si>
  <si>
    <t>R.18.2 Services such as transport, communication and airtime on credit</t>
  </si>
  <si>
    <t xml:space="preserve">In the past **3 months**, how much have you spent to acquire each of the following items or services? Record zero (0) if this item was not purchased. </t>
  </si>
  <si>
    <t>poultry_exp</t>
  </si>
  <si>
    <t>cc_poultry_cash</t>
  </si>
  <si>
    <t>R.19.1 Poultry (SSP) in the past 3 months</t>
  </si>
  <si>
    <t>cc_poultry_cred</t>
  </si>
  <si>
    <t>R.19.2 Poultry (credit) n the past 3 months</t>
  </si>
  <si>
    <t>cattle_exp</t>
  </si>
  <si>
    <t>cc_cattle_cash</t>
  </si>
  <si>
    <t>R.20,1 Cattle/Cows (SSP) in the past 3 months</t>
  </si>
  <si>
    <t>cc_cattle_cred</t>
  </si>
  <si>
    <t>R.20.2 Cattle/Cows (credit) in the past 3 months</t>
  </si>
  <si>
    <t>goat_exp</t>
  </si>
  <si>
    <t>cc_goat_cash</t>
  </si>
  <si>
    <t>R.21.1 Goat/Sheep/Pigs  (SSP) in the past 3 months</t>
  </si>
  <si>
    <t>cc_goat_cred</t>
  </si>
  <si>
    <t>R.21.2 Goat/Sheep/Pigs  (Credit) in the past 3 months</t>
  </si>
  <si>
    <t>constr_exp</t>
  </si>
  <si>
    <t>cc_h_rep_cash</t>
  </si>
  <si>
    <t>R.22.1 Construction, house repair  (SSP) in the past 3 months</t>
  </si>
  <si>
    <t>cc_h_rep_cred</t>
  </si>
  <si>
    <t>R.22.2 Construction, house repair  (Credit) in the past 3 months</t>
  </si>
  <si>
    <t>medi_exp</t>
  </si>
  <si>
    <t>cc_med_cash</t>
  </si>
  <si>
    <t>R.23,1 Medical expenses, health care  (SSP) in the past 3 months</t>
  </si>
  <si>
    <t>cc_med_cred</t>
  </si>
  <si>
    <t>R.23.2 Medical expenses, health care  (Credit) in the past 3 months</t>
  </si>
  <si>
    <t>fines_exp</t>
  </si>
  <si>
    <t>cc_tax_cash</t>
  </si>
  <si>
    <t>R.24.1 Fines / Taxes  (SSP) in the past 3 months</t>
  </si>
  <si>
    <t>cc_tax_cred</t>
  </si>
  <si>
    <t>R.24.2 Fines / Taxes  (credit) in the past 3 months</t>
  </si>
  <si>
    <t>edu_cash</t>
  </si>
  <si>
    <t>cc_educ_cash</t>
  </si>
  <si>
    <t>R.25.1 Education (school fees/uniforms)  (SSP) in the past 3 months</t>
  </si>
  <si>
    <t>cc_educ_cred</t>
  </si>
  <si>
    <t>R.25.2 Education (school fees/uniforms)  (credit) in the past 3 months</t>
  </si>
  <si>
    <t>cc_agric_exp</t>
  </si>
  <si>
    <t>cc_agric_cash</t>
  </si>
  <si>
    <t>R.26.1 Agricultural tools, seeds  (SSP) in the past 3 months</t>
  </si>
  <si>
    <t>cc_agric_cred</t>
  </si>
  <si>
    <t>R.26.2 Agricultural tools, seeds  (credit) in the past 3 months</t>
  </si>
  <si>
    <t>cc_events_exp</t>
  </si>
  <si>
    <t>cc_events_cash</t>
  </si>
  <si>
    <t>R.27.1 Social events (celebrations, weddings, funerals)  (SSP) in the past 3 months</t>
  </si>
  <si>
    <t>cc_events_cred</t>
  </si>
  <si>
    <t>R.27.2 Social events (celebrations, weddings, funerals)  (credit) in the past 3 months</t>
  </si>
  <si>
    <t>cc_labor_exp</t>
  </si>
  <si>
    <t>cc_hiring_cash</t>
  </si>
  <si>
    <t>R.28.1 Hiring labour  (SSP) in the past 3 months</t>
  </si>
  <si>
    <t>cc_hiring_cred</t>
  </si>
  <si>
    <t>R.28.2 Hiring labour  (credit) in the past 3 months</t>
  </si>
  <si>
    <t>cc_rent_exp</t>
  </si>
  <si>
    <t>cc_rent_cash</t>
  </si>
  <si>
    <t>R.29.1 House rent  (SSP) in the past 3 months</t>
  </si>
  <si>
    <t>cc_rent_cred</t>
  </si>
  <si>
    <t>R.29.2 House rent  (credit) in the past 3 months</t>
  </si>
  <si>
    <t>cc_assets_exp</t>
  </si>
  <si>
    <t>cc_hh_assets_cash</t>
  </si>
  <si>
    <t>R.30.1 Household assets (knives, forks, plates)  (SSP) in the past 3 months</t>
  </si>
  <si>
    <t>cc_hh_assets_cred</t>
  </si>
  <si>
    <t>R.30,2 Household assets (knives, forks, plates)  (Credit) in the past 3 months</t>
  </si>
  <si>
    <t>cc_other_exp</t>
  </si>
  <si>
    <t>cc_other_exp_cash</t>
  </si>
  <si>
    <t>R.31.1 All other non-food expenditures over the last 3 months (total in SSP)</t>
  </si>
  <si>
    <t>Do not repeat any items already asked in the 30 day recall section</t>
  </si>
  <si>
    <t>cc_other_exp_cred</t>
  </si>
  <si>
    <t>R.31.2 All other non-food expenditures over the last 3 months (total on credit)</t>
  </si>
  <si>
    <t>s_note</t>
  </si>
  <si>
    <t>SECTION S: SHOCKS</t>
  </si>
  <si>
    <t>select_one shocks</t>
  </si>
  <si>
    <t>s_shock1</t>
  </si>
  <si>
    <t>S.1  What was the household’s **main** shock in the past 3 months?</t>
  </si>
  <si>
    <t>"Shock is something that occurs suddenly and causes great struggle for the household" DO NOT READ OUT THE OPTIONS.</t>
  </si>
  <si>
    <t>s_shocks_other</t>
  </si>
  <si>
    <t>S.2 Specify the selected 'Other'</t>
  </si>
  <si>
    <t>${s_shock1}=99</t>
  </si>
  <si>
    <t>select_one difficulty</t>
  </si>
  <si>
    <t>s_difficulty</t>
  </si>
  <si>
    <t>S.3 What was the household’s **main** difficulty in the past 3 months?</t>
  </si>
  <si>
    <t>"Difficulty something that the houshold struggles with daily e.g. not being able to afford healthcare, education, access the market "DO NOT READ OUT THE OPTIONS.</t>
  </si>
  <si>
    <t>s_dificulty_oth</t>
  </si>
  <si>
    <t>S:3.1 Please specify</t>
  </si>
  <si>
    <t>${s_difficulty}=99</t>
  </si>
  <si>
    <t>SECTION P: HOUSEHOLD SHOCKS AND PRIORITIES</t>
  </si>
  <si>
    <t>P.1.1  What was the household’s **first main** shock in the past 3 months?</t>
  </si>
  <si>
    <t>s_shock2</t>
  </si>
  <si>
    <t>P.1.2  What was the household’s **second main** shock in the past 3 months?</t>
  </si>
  <si>
    <t>s_shock3</t>
  </si>
  <si>
    <t>P.1.3  What was the household’s **third main** shock in the past 3 months?</t>
  </si>
  <si>
    <t>s_difficulty1</t>
  </si>
  <si>
    <t>P.2.1 What was the household’s **first main** difficulty in the past 3 months?</t>
  </si>
  <si>
    <t>s_difficulty2</t>
  </si>
  <si>
    <t>P.2.2 What was the household’s **second main** difficulty in the past 3 months?</t>
  </si>
  <si>
    <t>s_difficulty3</t>
  </si>
  <si>
    <t>P.2.3 What was the household’s **third main** difficulty in the past 3 months?</t>
  </si>
  <si>
    <t>SECTION T: COPING STRATEGIES</t>
  </si>
  <si>
    <t>cs_screening</t>
  </si>
  <si>
    <t>T. In the last **7 days**, have there been times when you did not have enough food or money to buy food, how often has your households had to.</t>
  </si>
  <si>
    <t>gp_t1</t>
  </si>
  <si>
    <r>
      <t xml:space="preserve">How many days did you use any of the following coping strategies? </t>
    </r>
    <r>
      <rPr>
        <i/>
        <sz val="11"/>
        <rFont val="Calibri Light"/>
        <family val="2"/>
      </rPr>
      <t>If not used, mark 0.</t>
    </r>
  </si>
  <si>
    <t>${cs_screening}=1</t>
  </si>
  <si>
    <t>t_cs7a</t>
  </si>
  <si>
    <t xml:space="preserve">T.1 In the last 7 days, how many days have you relied on less preferred and less expensive food </t>
  </si>
  <si>
    <t>Between 0 and 7</t>
  </si>
  <si>
    <t>t_cs7b</t>
  </si>
  <si>
    <t>T.2.In the last 7 days, how many days have you borrowed food, or rely on help from friends or relatives</t>
  </si>
  <si>
    <t>t_cs7c</t>
  </si>
  <si>
    <t>T.3 In the last 7 days, how many days did you have to Limit portion size at mealss</t>
  </si>
  <si>
    <t>t_cs7d</t>
  </si>
  <si>
    <t>T.4  In the last 7 days, how many days did you have to Restrict consumption by adults in order for small children to eat</t>
  </si>
  <si>
    <t>t_cs7e</t>
  </si>
  <si>
    <t>T.5  In the last 7 days, how many days did you have to reduce number of meals eaten in a day</t>
  </si>
  <si>
    <t>t_cs7wf</t>
  </si>
  <si>
    <t>T.6 In the last 7 days, how many days did you have to Eat non-traditional wild foods/leaves to survive</t>
  </si>
  <si>
    <t>Includes such things as water lilies, strange leaves, fruits, or berries, unusual animals - anything a food secure family would not eat</t>
  </si>
  <si>
    <t>t_cs7wg</t>
  </si>
  <si>
    <t>T.7 In the last 7 days, how many days did you have to Restrict the consumption of elderly household members</t>
  </si>
  <si>
    <t>t_cs7wh</t>
  </si>
  <si>
    <t>T.8  In the last 7 days, how many days did you have to Restrict the consumption of adult women in the household</t>
  </si>
  <si>
    <t>gp_t2</t>
  </si>
  <si>
    <t>During the past **30 days**, did anyone in your household have to engage in any of the following activities because there was not enough food or money to buy food?</t>
  </si>
  <si>
    <t>select_one Live_CSI_T9</t>
  </si>
  <si>
    <t>t_cs7f</t>
  </si>
  <si>
    <t>T.9 Sent household members to eat elsewhere because of a lack of food/ money</t>
  </si>
  <si>
    <t>stress</t>
  </si>
  <si>
    <t>select_one Live_CSI_T10</t>
  </si>
  <si>
    <t>t_cs7g</t>
  </si>
  <si>
    <t>T.10 Sold more animals than usual for this time of year because of a lack of food/ money</t>
  </si>
  <si>
    <t>select_one Live_CSI_T11</t>
  </si>
  <si>
    <t>t_cs7h</t>
  </si>
  <si>
    <t>T.11 Borrow money/ purchase food on credit because of a lack of food/ money more than usual during this time of year</t>
  </si>
  <si>
    <t>select_one Live_CSI_T12</t>
  </si>
  <si>
    <t>t_cs7i</t>
  </si>
  <si>
    <t>T.12 Asked other community members for a support of food because of a lack of food/ money</t>
  </si>
  <si>
    <t>chrisis</t>
  </si>
  <si>
    <t>select_one Live_CSI_T13</t>
  </si>
  <si>
    <t>t_cs7j</t>
  </si>
  <si>
    <t>T.13 Engaged in gathering wild foods more than normal for this time of year because of a lack of food/ money</t>
  </si>
  <si>
    <t>select_one Live_CSI_T14</t>
  </si>
  <si>
    <t>t_cs7k</t>
  </si>
  <si>
    <t>T.14 Sent more household members than normal to cattle and/or fishing camps because of a lack of food/ money</t>
  </si>
  <si>
    <t>select_one Live_CSI_T15</t>
  </si>
  <si>
    <t>t_cs7l</t>
  </si>
  <si>
    <t>T.15 Slaughtered more animals than normal for this time of year because of a lack of food/ money</t>
  </si>
  <si>
    <t>emergency</t>
  </si>
  <si>
    <t>select_one Live_CSI_T16</t>
  </si>
  <si>
    <t>t_cs7m</t>
  </si>
  <si>
    <t>T.16 Accepted a marriage proposal for a girl 17 years old or below in the household in order to receive the bride wealth because of a lack of food/money to buy food?</t>
  </si>
  <si>
    <t>select_one Live_CSI_T17</t>
  </si>
  <si>
    <t>t_cs7n</t>
  </si>
  <si>
    <t>T.17 Used community leaders or a local court to collect debts or bride wealth/ dowry, or to gain a support of food or other resources from another community member because of a lack of food/ money</t>
  </si>
  <si>
    <t>tt_note</t>
  </si>
  <si>
    <t>SECTION T: FOA RELATED QUESTIONS FOR GUN (RRM) STATE</t>
  </si>
  <si>
    <t>(${a_state}=3 or ${a_state}=6 or ${a_state}=7) and ${wfp_ben}=1</t>
  </si>
  <si>
    <t>foa_kit</t>
  </si>
  <si>
    <t>TT1 Did you receive fishing and/or vegetable kits?</t>
  </si>
  <si>
    <t>foa_kit_tim</t>
  </si>
  <si>
    <t xml:space="preserve">TT2 If yes, are you satisfied with the timeliness of distribution? </t>
  </si>
  <si>
    <t>${foa_kit}=1</t>
  </si>
  <si>
    <t>foa_kit_rec</t>
  </si>
  <si>
    <t>TT3 If yes, are you satisfied with the quantity of kits received? </t>
  </si>
  <si>
    <t>foa_kit_satisf</t>
  </si>
  <si>
    <t>TT4 If yes, are you satisfied with the type or composition of kits?</t>
  </si>
  <si>
    <t>select_multiple Kit_use</t>
  </si>
  <si>
    <t>foa_use_kit</t>
  </si>
  <si>
    <t xml:space="preserve">TT5 How did you use (or plan to use) the kits you received (many answers possible)? </t>
  </si>
  <si>
    <t>foa_fish_catc</t>
  </si>
  <si>
    <t>TT6 What is the estimated fish catch per week in kg?</t>
  </si>
  <si>
    <t>Estimate the fish weight</t>
  </si>
  <si>
    <t>u_note</t>
  </si>
  <si>
    <t xml:space="preserve">SECTION U: COMMUNICATION </t>
  </si>
  <si>
    <t>note_comm</t>
  </si>
  <si>
    <t xml:space="preserve">I am going to ask few questions related to **mobile phone communication.** We are trying to collect a bit of information through phone calls to beneficiaries. This is optional; if you do not want to participate, that is perfectly acceptable. Whether or </t>
  </si>
  <si>
    <t>u_proceed</t>
  </si>
  <si>
    <t>U. May I proceed?</t>
  </si>
  <si>
    <t>u_phone</t>
  </si>
  <si>
    <t>U.1 Do you have a mobile phone?</t>
  </si>
  <si>
    <t>${u_proceed}=1</t>
  </si>
  <si>
    <t>select_one service_provider</t>
  </si>
  <si>
    <t>u_phoCo</t>
  </si>
  <si>
    <t>U.2 Which service provider is your MAIN one?</t>
  </si>
  <si>
    <t>${u_phone}=1</t>
  </si>
  <si>
    <t>u_share</t>
  </si>
  <si>
    <t>U.3 Would you be willing to share your number with us?</t>
  </si>
  <si>
    <t>u_phonNo1</t>
  </si>
  <si>
    <t>U.4 What is your telephone number?</t>
  </si>
  <si>
    <t>${u_share}=1</t>
  </si>
  <si>
    <t>u_phonNo2</t>
  </si>
  <si>
    <t>U.4.1 Do you have a second telephone number?</t>
  </si>
  <si>
    <t>If yes, insert the number else swipe to the next question</t>
  </si>
  <si>
    <t>select_one timing</t>
  </si>
  <si>
    <t>u_phonecall</t>
  </si>
  <si>
    <t>U.5 Best time of the day to call you:</t>
  </si>
  <si>
    <t>v_note</t>
  </si>
  <si>
    <t>SECTION V: CONCLUSION</t>
  </si>
  <si>
    <t>v_feedback</t>
  </si>
  <si>
    <t>V.1 Do you have any feedback you would like to share with us?</t>
  </si>
  <si>
    <t>v_comments</t>
  </si>
  <si>
    <t>V.2 Provide comments, obsersations or suggestions</t>
  </si>
  <si>
    <t>note_fin1</t>
  </si>
  <si>
    <t>&lt;span style="color:red"&gt;Nothing to fill for the Enumerators!&lt;/span&gt; Please advance the following calculations, make sure you tick the Finalized Checkbox before you Save and Exit the Form.</t>
  </si>
  <si>
    <t>starch1</t>
  </si>
  <si>
    <t>if((${Cereal})&gt;0,1,0)</t>
  </si>
  <si>
    <t>pulses1</t>
  </si>
  <si>
    <t>if((${Pulses})&gt;0,1,0)</t>
  </si>
  <si>
    <t>meat1</t>
  </si>
  <si>
    <t>if((${Meat})&gt;0,1,0)</t>
  </si>
  <si>
    <t>veg1</t>
  </si>
  <si>
    <t>if((${Veges})&gt;0,1,0)</t>
  </si>
  <si>
    <t>fruit1</t>
  </si>
  <si>
    <t>if((${Fruits})&gt;0,1,0)</t>
  </si>
  <si>
    <t>oil1</t>
  </si>
  <si>
    <t>if((${VegOil})&gt;0,1,0)</t>
  </si>
  <si>
    <t>milk1</t>
  </si>
  <si>
    <t>if((${Dairy})&gt;0,1,0)</t>
  </si>
  <si>
    <t>dds</t>
  </si>
  <si>
    <t>Dietary Diversity Score</t>
  </si>
  <si>
    <t>${starch1}+${pulses1}+${meat1}+${veg1}+${fruit1}+${oil1}+${milk1}</t>
  </si>
  <si>
    <t>select_one ddsg</t>
  </si>
  <si>
    <t>ddsg</t>
  </si>
  <si>
    <t>Dietary Diversity Score Groups</t>
  </si>
  <si>
    <t>if(${dds}&lt;=3,"1",if(${dds}&gt;3 and ${dds}&lt;=5,"2","3"))</t>
  </si>
  <si>
    <t>tce</t>
  </si>
  <si>
    <t>Total cash expenditure on food per household</t>
  </si>
  <si>
    <t xml:space="preserve">(${bb_cer_cash}+${bb_cer_cred}+${bb_fruits_cash} + ${bb_fruits_cred} +${bb_tubers_cash} + ${bb_tubers_cred}+${bb_mf_cash} + ${bb_mf_cred}+${bb_pls_cash} + ${bb_pls_cred}+${bb_oil_cash} + ${bb_oil_cred}+${bb_sug_cash} + ${bb_sug_cred}+${bb_milk_cash} + ${bb_milk_cred}+${bb_condim_cash} + ${bb_condim_cred} + ${bb_oth_meal_cash} + ${bb_oth_meal_cash}) </t>
  </si>
  <si>
    <t>totcapex</t>
  </si>
  <si>
    <t>Total food expenditure per household</t>
  </si>
  <si>
    <t>${tce}</t>
  </si>
  <si>
    <t>tnfex30</t>
  </si>
  <si>
    <t>Total non food expenditure per household 30 days</t>
  </si>
  <si>
    <t>(${bb_cloth_cash} + ${bb_cloth_cred} +${bb_mill_cash}+${bb_mill_cred}+${bb_alc_cash}+${bb_alc_cred}+${bb_par_cash}+${bb_par_cred}+${bb_fuel_cash}+${bb_fuel_cred}+${bb_soap_cash}+${bb_soap_cred}+${bb_wat_cash}+${bb_wat_cred}+${bb_transpcash}+${bb_transpcred})</t>
  </si>
  <si>
    <t>tnfex90</t>
  </si>
  <si>
    <t>Total non food expenditure per household 90 days</t>
  </si>
  <si>
    <t>(${cc_poultry_cash}+${cc_poultry_cred}+${cc_cattle_cash}+${cc_cattle_cred}+${cc_goat_cash}+${cc_goat_cred}+${cc_h_rep_cash}+${cc_h_rep_cred}+${cc_med_cash}+${cc_med_cred}+${cc_tax_cash}+${cc_tax_cred}+${cc_educ_cash}+${cc_educ_cred}+${cc_agric_cash}+${cc_agric_cred}+${cc_events_cash}+${cc_events_cred}+${cc_hiring_cash}+${cc_hiring_cred}+${cc_rent_cash}+${cc_rent_cred}+${cc_hh_assets_cash}+${cc_hh_assets_cred}+${cc_other_exp_cash}+${cc_other_exp_cred})</t>
  </si>
  <si>
    <t>totnfxp</t>
  </si>
  <si>
    <t>Total non food expenditure per household</t>
  </si>
  <si>
    <t>${tnfex30}+(${tnfex90} div 3)</t>
  </si>
  <si>
    <t>toexppc</t>
  </si>
  <si>
    <t>Total expenditure per household</t>
  </si>
  <si>
    <t>${totcapex}+${totnfxp}</t>
  </si>
  <si>
    <t>fcsgtoCarig</t>
  </si>
  <si>
    <t>Food Consumption Group to Cari Group</t>
  </si>
  <si>
    <t>if(${fcsg}=1,"4",if(${fcsg}=2,"3","1"))</t>
  </si>
  <si>
    <t>fexcari</t>
  </si>
  <si>
    <t>CARI code food expenditure share</t>
  </si>
  <si>
    <t>(${totcapex} div ${toexppc})*100</t>
  </si>
  <si>
    <t>expgroup</t>
  </si>
  <si>
    <t>Expenditure group</t>
  </si>
  <si>
    <t>if(${fexcari}&lt;50,"1",if(${fexcari}&gt;=50 and ${fexcari}&lt;65,"2",if(${fexcari}&gt;=65 and ${fexcari}&lt;75,"3","4")))</t>
  </si>
  <si>
    <t>Stress strategies</t>
  </si>
  <si>
    <t>if(${t_cs7f}=2 or ${t_cs7f}=3 or ${t_cs7g}=2 or ${t_cs7g}=3 or ${t_cs7h}=2 or ${t_cs7h}=3 or ${t_cs7j}=2 or ${t_cs7j}=3,1,0)</t>
  </si>
  <si>
    <t>crisis</t>
  </si>
  <si>
    <t>Crisis strategies</t>
  </si>
  <si>
    <t>if(${t_cs7i}=2 or ${t_cs7i}=3 or ${t_cs7k}=2 or ${t_cs7k}=3,1,0)</t>
  </si>
  <si>
    <t>Emergency strategies</t>
  </si>
  <si>
    <t>if(or ${t_cs7l}=2 or ${t_cs7l}=3 or ${t_cs7m}=2 or ${t_cs7m}=3 or ${t_cs7n}=2 or ${t_cs7n}=3, 1,0)</t>
  </si>
  <si>
    <t>select_one lcsi</t>
  </si>
  <si>
    <t>lcsi</t>
  </si>
  <si>
    <t>Livelihood coping strategy index</t>
  </si>
  <si>
    <t>if(${emergency}=1,"4",if(${crisis}=1,"3",if(${stress}=1,"2","1")))</t>
  </si>
  <si>
    <t>caricop</t>
  </si>
  <si>
    <t>(${expgroup}+${lcsi}) div 2</t>
  </si>
  <si>
    <t>fs</t>
  </si>
  <si>
    <t>(${caricop}+${fcsgtoCarig}) div 2</t>
  </si>
  <si>
    <t>select_one expcode</t>
  </si>
  <si>
    <t>cari</t>
  </si>
  <si>
    <t>CARI Console</t>
  </si>
  <si>
    <t>if(${fs}&lt;1.5,"1",if(${fs}&gt;=1.5 and ${fs}&lt;2.5,"2",if(${fs}&gt;=2.5 and ${fs}&lt;3.5,"3","4")))</t>
  </si>
  <si>
    <t>rcsi</t>
  </si>
  <si>
    <t>Consumption-based Coping Strategy Index</t>
  </si>
  <si>
    <t>${t_cs7a}*1+${t_cs7b}*2+${t_cs7c}*1+${t_cs7d}*3+${t_cs7e}*1</t>
  </si>
  <si>
    <t>select_one rcsig</t>
  </si>
  <si>
    <t>rcsig</t>
  </si>
  <si>
    <t>Consumption-based Coping Strategy Index Groups</t>
  </si>
  <si>
    <t>if(${rcsi}&gt;0 and ${rcsi}&lt;=15,"1", if(${rcsi}&gt;15 and ${rcsi}&lt;=40,"2", if(${rcsi}&gt;40 and ${rcsi}&lt;=56, "3", "0")))</t>
  </si>
  <si>
    <t>geopoint</t>
  </si>
  <si>
    <t>v_coord</t>
  </si>
  <si>
    <t>GPS Coordinates</t>
  </si>
  <si>
    <t>Please ensure to take at least one GPS coordinate of a central location where you are going to conduct the PDM Survey</t>
  </si>
  <si>
    <t>note_fin2</t>
  </si>
  <si>
    <t>END OF INTERVIEW!</t>
  </si>
  <si>
    <t>stop_consent</t>
  </si>
  <si>
    <t>&lt;span style="color:red"&gt;We thank you for your time. Good bye!&lt;/span&gt;</t>
  </si>
  <si>
    <t xml:space="preserve">${c_consent}=0 </t>
  </si>
  <si>
    <t>team comment</t>
  </si>
  <si>
    <t>review 20200925 serial</t>
  </si>
  <si>
    <t>dev note</t>
  </si>
  <si>
    <t>applied to</t>
  </si>
  <si>
    <t>options</t>
  </si>
  <si>
    <t>label (don’t edit until final)</t>
  </si>
  <si>
    <t>q_number</t>
  </si>
  <si>
    <t>label_no_q_number</t>
  </si>
  <si>
    <t>analysis_statement</t>
  </si>
  <si>
    <t>b</t>
  </si>
  <si>
    <t>viz</t>
  </si>
  <si>
    <t>R0001</t>
  </si>
  <si>
    <t>GFD/FFA</t>
  </si>
  <si>
    <t>R0002</t>
  </si>
  <si>
    <t>R0003</t>
  </si>
  <si>
    <t>R0004</t>
  </si>
  <si>
    <t>R0005</t>
  </si>
  <si>
    <t/>
  </si>
  <si>
    <t>SOUTH SUDAN 
OUTCOME POST-DISTRIBUTION MONITORING
PDM-2020-Round2 (Oct-2020)</t>
  </si>
  <si>
    <t>R0008</t>
  </si>
  <si>
    <t>ag1</t>
  </si>
  <si>
    <t>A</t>
  </si>
  <si>
    <t xml:space="preserve">GENERAL INFORMATION </t>
  </si>
  <si>
    <t>Better if completed before the interview</t>
  </si>
  <si>
    <t>Information about interview</t>
  </si>
  <si>
    <t>R0009</t>
  </si>
  <si>
    <t>A01</t>
  </si>
  <si>
    <t>Interview date</t>
  </si>
  <si>
    <t>.=today()</t>
  </si>
  <si>
    <t>Today's date is required</t>
  </si>
  <si>
    <t>no-calendar</t>
  </si>
  <si>
    <t>today()</t>
  </si>
  <si>
    <t>R0010</t>
  </si>
  <si>
    <t>A04</t>
  </si>
  <si>
    <t>For which field office are you monitoring?</t>
  </si>
  <si>
    <t>Monitoring office</t>
  </si>
  <si>
    <t>minimal autocomplete</t>
  </si>
  <si>
    <t>R0012</t>
  </si>
  <si>
    <t>field and CO</t>
  </si>
  <si>
    <t>A02</t>
  </si>
  <si>
    <t>Enumerator's name</t>
  </si>
  <si>
    <t>Enumerator</t>
  </si>
  <si>
    <t>suboffice = ${a_suboffice} or name = 8888</t>
  </si>
  <si>
    <t>R0014</t>
  </si>
  <si>
    <t>A03</t>
  </si>
  <si>
    <t>Guest enumerator's name</t>
  </si>
  <si>
    <t>Guest enumerator</t>
  </si>
  <si>
    <t>${a_enumname}=8888</t>
  </si>
  <si>
    <t>select_one activity</t>
  </si>
  <si>
    <t>a_activity</t>
  </si>
  <si>
    <t>A05</t>
  </si>
  <si>
    <t>Activity type</t>
  </si>
  <si>
    <t>Activity</t>
  </si>
  <si>
    <t>GDF, FFA/CFA, SAMS, Urban</t>
  </si>
  <si>
    <t>select_one subactivity</t>
  </si>
  <si>
    <t>a_activity_sub</t>
  </si>
  <si>
    <t>A06</t>
  </si>
  <si>
    <t>Sub_activity type</t>
  </si>
  <si>
    <t>Sub-activity</t>
  </si>
  <si>
    <t>less = ${a_activity}</t>
  </si>
  <si>
    <t>${a_activity} = 1</t>
  </si>
  <si>
    <t>R0018</t>
  </si>
  <si>
    <t>A07</t>
  </si>
  <si>
    <t>Which partner is implementing this activity in this area?</t>
  </si>
  <si>
    <t>Implementing partner</t>
  </si>
  <si>
    <t>suba_filter</t>
  </si>
  <si>
    <t>Sub-Activity filter</t>
  </si>
  <si>
    <t>if(${a_activity_sub}=1,'1 2 3',if(${a_activity_sub}=2,'2','3'))</t>
  </si>
  <si>
    <t>R0020</t>
  </si>
  <si>
    <t>GFD</t>
  </si>
  <si>
    <t>Refugees, IDPS, Host community</t>
  </si>
  <si>
    <t>A08</t>
  </si>
  <si>
    <t>Population group</t>
  </si>
  <si>
    <t>selected(${suba_filter}, name)</t>
  </si>
  <si>
    <t>pop_filter</t>
  </si>
  <si>
    <t>Population type filter</t>
  </si>
  <si>
    <t>if(${a_poptype}=1,'1',if(${a_poptype}=2,'2 3','4'))</t>
  </si>
  <si>
    <t>R0021</t>
  </si>
  <si>
    <t>name != 1</t>
  </si>
  <si>
    <t>Crisis affected</t>
  </si>
  <si>
    <t>A09</t>
  </si>
  <si>
    <t>Sub-population group</t>
  </si>
  <si>
    <t>selected(${pop_filter},name)</t>
  </si>
  <si>
    <t>main_filter</t>
  </si>
  <si>
    <t>Sub-Population filter</t>
  </si>
  <si>
    <t>if(${a_main}&lt;=2,'1',if(${a_main}=3,'1 2 3','2 3'))</t>
  </si>
  <si>
    <t>R0022</t>
  </si>
  <si>
    <t>A10</t>
  </si>
  <si>
    <t>Geographical/living style context</t>
  </si>
  <si>
    <t>Geographical/living context</t>
  </si>
  <si>
    <t>selected(${main_filter},name)</t>
  </si>
  <si>
    <t>R0023</t>
  </si>
  <si>
    <t>A11</t>
  </si>
  <si>
    <t>State</t>
  </si>
  <si>
    <t>R0024</t>
  </si>
  <si>
    <t>A12</t>
  </si>
  <si>
    <t>County</t>
  </si>
  <si>
    <t>R0025</t>
  </si>
  <si>
    <t>A13</t>
  </si>
  <si>
    <t>Payam</t>
  </si>
  <si>
    <t>R0026</t>
  </si>
  <si>
    <t>A14</t>
  </si>
  <si>
    <t>Boma</t>
  </si>
  <si>
    <t>R0027</t>
  </si>
  <si>
    <t>for context 1</t>
  </si>
  <si>
    <t>a_camp</t>
  </si>
  <si>
    <t>A15</t>
  </si>
  <si>
    <t>Camp</t>
  </si>
  <si>
    <t>R0028</t>
  </si>
  <si>
    <t>for context 2</t>
  </si>
  <si>
    <t>A16</t>
  </si>
  <si>
    <t>Block</t>
  </si>
  <si>
    <t>gfd</t>
  </si>
  <si>
    <t>GFD Filter</t>
  </si>
  <si>
    <t>${a_activity}=1</t>
  </si>
  <si>
    <t>ffa</t>
  </si>
  <si>
    <t>FFA Filter</t>
  </si>
  <si>
    <t>${a_activity}=2</t>
  </si>
  <si>
    <t>bg1</t>
  </si>
  <si>
    <t>B</t>
  </si>
  <si>
    <t>CONSENT AND ELIGIBILITY</t>
  </si>
  <si>
    <t>bg2</t>
  </si>
  <si>
    <t>Consent</t>
  </si>
  <si>
    <t>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 
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t>
  </si>
  <si>
    <t>R0006</t>
  </si>
  <si>
    <t>consent</t>
  </si>
  <si>
    <t>B01</t>
  </si>
  <si>
    <t>Do you agree to be interviewed?</t>
  </si>
  <si>
    <t>Consent for interview</t>
  </si>
  <si>
    <t>bg3</t>
  </si>
  <si>
    <t>Eligibility</t>
  </si>
  <si>
    <t>${consent}=1</t>
  </si>
  <si>
    <t>respdnt_sex</t>
  </si>
  <si>
    <t>B02</t>
  </si>
  <si>
    <t>Sex of respondent</t>
  </si>
  <si>
    <t>Respondent's sex</t>
  </si>
  <si>
    <t>respdnt_ishead</t>
  </si>
  <si>
    <t>B03</t>
  </si>
  <si>
    <t>Are you the head of your household?</t>
  </si>
  <si>
    <t>Respondent is head of HH</t>
  </si>
  <si>
    <t>respdnt_age</t>
  </si>
  <si>
    <t>B04</t>
  </si>
  <si>
    <t>May I please ask how  old you are?</t>
  </si>
  <si>
    <t>Respondent's age</t>
  </si>
  <si>
    <t>R0033</t>
  </si>
  <si>
    <t>B05</t>
  </si>
  <si>
    <t>Did your household receive WFP assistance during the last three months?</t>
  </si>
  <si>
    <t>HH received WFP assistance last three months</t>
  </si>
  <si>
    <t xml:space="preserve">(food, cash, vouchers) </t>
  </si>
  <si>
    <t>R0034</t>
  </si>
  <si>
    <t>assist_received_why</t>
  </si>
  <si>
    <t>B06</t>
  </si>
  <si>
    <t>Why did you not receive any assistance during the last three months?</t>
  </si>
  <si>
    <t>Reasons why HH did not receive assistance</t>
  </si>
  <si>
    <t>${assist_received}=0</t>
  </si>
  <si>
    <t>R0035</t>
  </si>
  <si>
    <t>assist_received_oth</t>
  </si>
  <si>
    <t>B07</t>
  </si>
  <si>
    <t>Specify the reason</t>
  </si>
  <si>
    <t>Other reasons (missing assistance)</t>
  </si>
  <si>
    <t>${assist_received_why}=88</t>
  </si>
  <si>
    <t>select_one modality</t>
  </si>
  <si>
    <t>assist_modality</t>
  </si>
  <si>
    <t>B08</t>
  </si>
  <si>
    <t>Which assistance modality did you receive during the last distribution?</t>
  </si>
  <si>
    <t>Assistance modality</t>
  </si>
  <si>
    <t>not((selected(.,'2') or selected(.,'3')) and count-selected(.)&gt;1)</t>
  </si>
  <si>
    <t>${assist_received}=1</t>
  </si>
  <si>
    <t>select_one voucher_type</t>
  </si>
  <si>
    <t>assist_voucher_type</t>
  </si>
  <si>
    <t>B09</t>
  </si>
  <si>
    <t>Type of e-vouchers received</t>
  </si>
  <si>
    <t>Type of received e-vouchers</t>
  </si>
  <si>
    <t>selected(${assist_modality},'3') or selected(${assist_modality},'5')</t>
  </si>
  <si>
    <t>select_one millingtype</t>
  </si>
  <si>
    <t>assist_milling_type</t>
  </si>
  <si>
    <t>B10</t>
  </si>
  <si>
    <t>Did you also receive a milling top-up (cash or voucher)?</t>
  </si>
  <si>
    <t>Type of received milling top-up</t>
  </si>
  <si>
    <r>
      <t xml:space="preserve">selected(${assist_modality},'1') or selected(${assist_modality},'4')  </t>
    </r>
    <r>
      <rPr>
        <b/>
        <sz val="9"/>
        <color theme="1"/>
        <rFont val="Ubuntu Mono"/>
        <family val="3"/>
      </rPr>
      <t>or selected(${assist_modality},'5')</t>
    </r>
  </si>
  <si>
    <t>assist_days</t>
  </si>
  <si>
    <t>B11</t>
  </si>
  <si>
    <t>Exactly since how many days did you receive your last ditribution?</t>
  </si>
  <si>
    <t>Days since last distribution</t>
  </si>
  <si>
    <t>.&gt;=10 and .&lt;=90</t>
  </si>
  <si>
    <t>We allow days between 10 and 90days</t>
  </si>
  <si>
    <t>food</t>
  </si>
  <si>
    <t>B13</t>
  </si>
  <si>
    <t>Food filter</t>
  </si>
  <si>
    <t>selected(${assist_modality},'1')</t>
  </si>
  <si>
    <t>cash</t>
  </si>
  <si>
    <t>B14</t>
  </si>
  <si>
    <t>Cash filter</t>
  </si>
  <si>
    <t>selected(${assist_modality},'2')</t>
  </si>
  <si>
    <t>voucher</t>
  </si>
  <si>
    <t>B15</t>
  </si>
  <si>
    <t>Voucher filter</t>
  </si>
  <si>
    <t>selected(${assist_modality},'3')</t>
  </si>
  <si>
    <t>milling</t>
  </si>
  <si>
    <t>B16</t>
  </si>
  <si>
    <t>Milling voucher filter</t>
  </si>
  <si>
    <t>selected(${assist_modality},'4')</t>
  </si>
  <si>
    <t>valid</t>
  </si>
  <si>
    <t>B17</t>
  </si>
  <si>
    <t>Valid interview</t>
  </si>
  <si>
    <t>${consent}=1 and ${assist_received}=1</t>
  </si>
  <si>
    <t>rrm</t>
  </si>
  <si>
    <t>B18</t>
  </si>
  <si>
    <t>RRM Locations filter</t>
  </si>
  <si>
    <t>R0036</t>
  </si>
  <si>
    <t>&lt;span style="color:red"&gt;This interview ends here. Please read the note below to respodent&lt;/span&gt;</t>
  </si>
  <si>
    <t>&lt;span style="color:red"&gt;This interview ends here. Please read the note below to respondent&lt;/span&gt;</t>
  </si>
  <si>
    <t>${consent}=0</t>
  </si>
  <si>
    <t>R0037</t>
  </si>
  <si>
    <t>R0007</t>
  </si>
  <si>
    <t>${valid}</t>
  </si>
  <si>
    <t>R0048</t>
  </si>
  <si>
    <t>cg1</t>
  </si>
  <si>
    <t>C</t>
  </si>
  <si>
    <t>BENEFICIARY INFORMATION</t>
  </si>
  <si>
    <t>cg2</t>
  </si>
  <si>
    <t>Information of household members (head, main provider and FFA participant)</t>
  </si>
  <si>
    <t>Information of respondent</t>
  </si>
  <si>
    <t>R0049</t>
  </si>
  <si>
    <t>head_sex</t>
  </si>
  <si>
    <t>C01</t>
  </si>
  <si>
    <t>What is the sex of the head of household?</t>
  </si>
  <si>
    <t>Sex of HH head</t>
  </si>
  <si>
    <t>If not respondent him/herself</t>
  </si>
  <si>
    <t>${respdnt_ishead}=0</t>
  </si>
  <si>
    <t>R0051</t>
  </si>
  <si>
    <t>head_age</t>
  </si>
  <si>
    <t>C02</t>
  </si>
  <si>
    <t>What is the approximate age of the head of household?</t>
  </si>
  <si>
    <t>Age of HH head</t>
  </si>
  <si>
    <t>select_one marital_status</t>
  </si>
  <si>
    <t>head_marital</t>
  </si>
  <si>
    <t>C03</t>
  </si>
  <si>
    <t>What is the household head's marital status?</t>
  </si>
  <si>
    <t>head_provider</t>
  </si>
  <si>
    <t>C04</t>
  </si>
  <si>
    <t>Is the head of household also the main household provider (resources and means of living)?</t>
  </si>
  <si>
    <t>HH head is the main provider</t>
  </si>
  <si>
    <t>select_one provider</t>
  </si>
  <si>
    <t>hh_provider</t>
  </si>
  <si>
    <t>C05</t>
  </si>
  <si>
    <t>Who is the main household provider (resources and means of living)?</t>
  </si>
  <si>
    <t>HH main provider</t>
  </si>
  <si>
    <t>${head_provider}=0</t>
  </si>
  <si>
    <t>select_one mainpart</t>
  </si>
  <si>
    <t>ffa_mainpart</t>
  </si>
  <si>
    <t>C06</t>
  </si>
  <si>
    <t>Who is the main FFA participant in your household?</t>
  </si>
  <si>
    <t>HH FFA main participant</t>
  </si>
  <si>
    <t>${ffa}</t>
  </si>
  <si>
    <t>ffa_mainpart_age</t>
  </si>
  <si>
    <t>C07</t>
  </si>
  <si>
    <t>How old is the main FFA participant?</t>
  </si>
  <si>
    <t>Age of FFA main participant</t>
  </si>
  <si>
    <t>select_one benyears</t>
  </si>
  <si>
    <t>ffa_mainpart_year</t>
  </si>
  <si>
    <t>C08</t>
  </si>
  <si>
    <t>How many years have you (or main participant) been participating in FFA for?</t>
  </si>
  <si>
    <t>Years of FFA participation</t>
  </si>
  <si>
    <t>R0054</t>
  </si>
  <si>
    <t>hh_size</t>
  </si>
  <si>
    <t>C09</t>
  </si>
  <si>
    <t>What is the size of the HH ?</t>
  </si>
  <si>
    <t>Household size</t>
  </si>
  <si>
    <t>R0055</t>
  </si>
  <si>
    <t>cg3</t>
  </si>
  <si>
    <t>By sex and age, how many members are in your household?</t>
  </si>
  <si>
    <t>R0056</t>
  </si>
  <si>
    <t>use the new age classes from Gender protection</t>
  </si>
  <si>
    <t>c_s_ag1m</t>
  </si>
  <si>
    <t>C10_01</t>
  </si>
  <si>
    <t>Girls aged 0-2 years:</t>
  </si>
  <si>
    <t>Girls aged 0-2 years (members)</t>
  </si>
  <si>
    <t>R0057</t>
  </si>
  <si>
    <t>c_s_ag1f</t>
  </si>
  <si>
    <t>C10_02</t>
  </si>
  <si>
    <t>Boys aged 0-2 years:</t>
  </si>
  <si>
    <t>Boys aged 0-2 years (members)</t>
  </si>
  <si>
    <t>R0058</t>
  </si>
  <si>
    <t>c_s_ag2m</t>
  </si>
  <si>
    <t>C10_03</t>
  </si>
  <si>
    <t>Girls aged 3-5 years:</t>
  </si>
  <si>
    <t>Girls aged 3-5 years (members)</t>
  </si>
  <si>
    <t>R0059</t>
  </si>
  <si>
    <t>c_s_ag2f</t>
  </si>
  <si>
    <t>C10_04</t>
  </si>
  <si>
    <t>Boys aged 3-5 years:</t>
  </si>
  <si>
    <t>Boys aged 3-5 years (members)</t>
  </si>
  <si>
    <t>R0061</t>
  </si>
  <si>
    <t>c_s_ag3f</t>
  </si>
  <si>
    <t>C10_05</t>
  </si>
  <si>
    <t>Female aged 6-17 years:</t>
  </si>
  <si>
    <t>Female aged 6-17 years (members)</t>
  </si>
  <si>
    <t>R0060</t>
  </si>
  <si>
    <t>c_s_ag3m</t>
  </si>
  <si>
    <t>C10_06</t>
  </si>
  <si>
    <t>Male aged 6-17 years:</t>
  </si>
  <si>
    <t>Male aged 6-17 years (members)</t>
  </si>
  <si>
    <t>R0062</t>
  </si>
  <si>
    <t>c_s_ag4f</t>
  </si>
  <si>
    <t>C10_07</t>
  </si>
  <si>
    <t>Female aged 18-59 years:</t>
  </si>
  <si>
    <t>Female aged 18-59 years (members)</t>
  </si>
  <si>
    <t>R0063</t>
  </si>
  <si>
    <t>c_s_ag4m</t>
  </si>
  <si>
    <t>C10_08</t>
  </si>
  <si>
    <t>Male aged 18-59 years:</t>
  </si>
  <si>
    <t>Male aged 18-59 years (members)</t>
  </si>
  <si>
    <t>R0064</t>
  </si>
  <si>
    <t>c_s_ag5f</t>
  </si>
  <si>
    <t>C10_09</t>
  </si>
  <si>
    <t>Female over 60 years (members)</t>
  </si>
  <si>
    <t>R0065</t>
  </si>
  <si>
    <t>c_s_ag5m</t>
  </si>
  <si>
    <t>C10_10</t>
  </si>
  <si>
    <t>Male over 60 years (members)</t>
  </si>
  <si>
    <t>${c_s_ag1m}+${c_s_ag2m}+${c_s_ag3m}+${c_s_ag4m}+${c_s_ag5m}+${c_s_ag1f}+${c_s_ag2f}+${c_s_ag3f}+${c_s_ag4f}+${c_s_ag5f}=${hh_size}</t>
  </si>
  <si>
    <t>R0066</t>
  </si>
  <si>
    <t>n_plw</t>
  </si>
  <si>
    <t>Total number of Women 6-59years</t>
  </si>
  <si>
    <t>${c_s_ag1m}+${c_s_ag1f}+${c_s_ag2m}+${c_s_ag2f}</t>
  </si>
  <si>
    <t>n_u5</t>
  </si>
  <si>
    <t>Total number of Children under 5years</t>
  </si>
  <si>
    <t>n_u2</t>
  </si>
  <si>
    <t>Total number of Children under 2years</t>
  </si>
  <si>
    <t>${c_s_ag1m}+${c_s_ag1f}</t>
  </si>
  <si>
    <t>cg4</t>
  </si>
  <si>
    <t>Information of HH's entitlement/scope card</t>
  </si>
  <si>
    <t>R0052</t>
  </si>
  <si>
    <t>C11</t>
  </si>
  <si>
    <t>Does the household have an entitlement/scope card?</t>
  </si>
  <si>
    <t>HH has entitlement/scope card</t>
  </si>
  <si>
    <t>R0053</t>
  </si>
  <si>
    <t>C12</t>
  </si>
  <si>
    <t>What happened to your card?</t>
  </si>
  <si>
    <t>Reasons for missing card</t>
  </si>
  <si>
    <t>R0067</t>
  </si>
  <si>
    <t>C13</t>
  </si>
  <si>
    <t>Does the card match the household breakdown provided in previous section?</t>
  </si>
  <si>
    <t>Card matches HH members breakdown</t>
  </si>
  <si>
    <t>${c_card}=1</t>
  </si>
  <si>
    <t>R0068</t>
  </si>
  <si>
    <t>select_one discrepancy</t>
  </si>
  <si>
    <t>C14</t>
  </si>
  <si>
    <t>What are the observed discrepancies</t>
  </si>
  <si>
    <t xml:space="preserve">Observed discrepancies Card vs HH breakdown </t>
  </si>
  <si>
    <t>More peopple or less people compared to what is on the card?</t>
  </si>
  <si>
    <t>cg5</t>
  </si>
  <si>
    <t>Information on chronically ill members of HHs</t>
  </si>
  <si>
    <t>R0069</t>
  </si>
  <si>
    <t>Is any of your household members chronically ill?</t>
  </si>
  <si>
    <t>HH hosts at least one chronically ill member</t>
  </si>
  <si>
    <t>c_head_ill</t>
  </si>
  <si>
    <t>C11_01</t>
  </si>
  <si>
    <t>Is the head of household among these people with chronic illnes?</t>
  </si>
  <si>
    <t>HH head is chronically ill</t>
  </si>
  <si>
    <t>${c_hh_ill}=1 and ${head_provider}=1</t>
  </si>
  <si>
    <t>c_provider_ill</t>
  </si>
  <si>
    <t>C11_02</t>
  </si>
  <si>
    <t>Is the household's primary provider among these people with chronic illnes?</t>
  </si>
  <si>
    <t>HH primary provider is chronically ill</t>
  </si>
  <si>
    <t>${c_hh_ill}=1 and ${head_provider}=0</t>
  </si>
  <si>
    <t>R0070</t>
  </si>
  <si>
    <t>C11_03</t>
  </si>
  <si>
    <t>If yes, How many "chronically ill" HH members are male:</t>
  </si>
  <si>
    <t>Number of HH chronically ill male members</t>
  </si>
  <si>
    <t>R0071</t>
  </si>
  <si>
    <t>C11_04</t>
  </si>
  <si>
    <t>If yes, How many "chronically ill" HH members are female:</t>
  </si>
  <si>
    <t>Number of HH chronically ill female members</t>
  </si>
  <si>
    <t>${c_hh_ill_m}+${c_hh_ill_f}&lt;=${hh_size}</t>
  </si>
  <si>
    <t>R0072</t>
  </si>
  <si>
    <t>How many member of your household need help due to long-term difficulties with any of the following? seeing, hearing, communication/ understanding, walking, climbing stairs, dressing or washing?</t>
  </si>
  <si>
    <t>Number of HH members with long-term difficulties</t>
  </si>
  <si>
    <t>.&lt;=${hh_size}</t>
  </si>
  <si>
    <t>c_head_disable</t>
  </si>
  <si>
    <t>C12_01</t>
  </si>
  <si>
    <t>Is the head of household these people living with long-term difficulties?</t>
  </si>
  <si>
    <t>HH head has suffers from long-term difficulties</t>
  </si>
  <si>
    <t>${c_hh_disable}&gt;0 and ${head_provider}=1</t>
  </si>
  <si>
    <t>c_provider_disable</t>
  </si>
  <si>
    <t>C12_02</t>
  </si>
  <si>
    <t>Is the household's primary provider among these people living with long-term difficulties?</t>
  </si>
  <si>
    <t>HH primary provider suffers from long-term difficulties</t>
  </si>
  <si>
    <t>${c_hh_disable}&gt;0 and ${head_provider}=0</t>
  </si>
  <si>
    <t>R0073</t>
  </si>
  <si>
    <t>DISABILITY</t>
  </si>
  <si>
    <t>${c_hh_disable}&gt;0</t>
  </si>
  <si>
    <t>Information on HH members with long term difficulties</t>
  </si>
  <si>
    <t>R0074</t>
  </si>
  <si>
    <t>C12_03</t>
  </si>
  <si>
    <t>Which diffculties?</t>
  </si>
  <si>
    <t>Experienced long-term difficulty</t>
  </si>
  <si>
    <t>R0075</t>
  </si>
  <si>
    <t>C12_04</t>
  </si>
  <si>
    <t>Gender</t>
  </si>
  <si>
    <t>Gender of affected member</t>
  </si>
  <si>
    <t>R0076</t>
  </si>
  <si>
    <t>C12_05</t>
  </si>
  <si>
    <t>Age</t>
  </si>
  <si>
    <t>Age of affected member</t>
  </si>
  <si>
    <t>(${dis_age}=1 and (${c_s_ag1m}+${c_s_ag1f}&gt;0)) or 
(${dis_age}=2 and (${c_s_ag2m}+${c_s_ag2f}&gt;0)) or 
(${dis_age}=3 and (${c_s_ag3m}+${c_s_ag3f}&gt;0)) or 
(${dis_age}=4 and (${c_s_ag4m}+${c_s_ag4f}&gt;0)) or 
(${dis_age}=5 and (${c_s_ag5m}+${c_s_ag5f}&gt;0))</t>
  </si>
  <si>
    <t>This group has no members above</t>
  </si>
  <si>
    <t>R0077</t>
  </si>
  <si>
    <t>cg6</t>
  </si>
  <si>
    <t>Information on unaccompanied minors hosted in HH</t>
  </si>
  <si>
    <t>R0079</t>
  </si>
  <si>
    <t>Is there any unaccompanied minors in your household?</t>
  </si>
  <si>
    <t>HH hosts at least one unaccompanied minor member</t>
  </si>
  <si>
    <t>${c_s_ag1m}+${c_s_ag1f}+${c_s_ag2m}+${c_s_ag2f}+${c_s_ag3m}+${c_s_ag3f}&gt;0</t>
  </si>
  <si>
    <t>R0080</t>
  </si>
  <si>
    <t>C13_01</t>
  </si>
  <si>
    <t>If yes, How many "unaccompanied minors" in the HH are male</t>
  </si>
  <si>
    <t>Number of HH male unaccompanied minors members</t>
  </si>
  <si>
    <t>.&lt;=(${c_s_ag1m}+${c_s_ag2m}+${c_s_ag3m})</t>
  </si>
  <si>
    <t>R0081</t>
  </si>
  <si>
    <t>C13_02</t>
  </si>
  <si>
    <t>If yes, How many "unaccompanied minors" in the HH are female</t>
  </si>
  <si>
    <t>Number of HH female unaccompanied minors members</t>
  </si>
  <si>
    <t>.&lt;=(${c_s_ag1f}+${c_s_ag2f}+${c_s_ag3f})</t>
  </si>
  <si>
    <t>cg7</t>
  </si>
  <si>
    <t>Informations on orphans hosted by HH</t>
  </si>
  <si>
    <t>Information's on orphans hosted by HH</t>
  </si>
  <si>
    <t>R0082</t>
  </si>
  <si>
    <t>Is there any "orphaned child" in the household?</t>
  </si>
  <si>
    <t>HH hosts at least one orphan child member</t>
  </si>
  <si>
    <t>R0083</t>
  </si>
  <si>
    <t>C14_01</t>
  </si>
  <si>
    <t>How many "orphaned children " in the HH are male?</t>
  </si>
  <si>
    <t>Number of HH male orphan children members</t>
  </si>
  <si>
    <t>R0084</t>
  </si>
  <si>
    <t>C14_02</t>
  </si>
  <si>
    <t>How many "orphaned children " in the HH are female?</t>
  </si>
  <si>
    <t>Number of HH female orphan children members</t>
  </si>
  <si>
    <t>R0078</t>
  </si>
  <si>
    <t>C15</t>
  </si>
  <si>
    <t>How many of these [${n_plw}] [6-59 years] women in your household are currenlty pregnant and or lactating?</t>
  </si>
  <si>
    <t>Number of HH pregnant/lactating members</t>
  </si>
  <si>
    <t>${n_plw}&gt;0</t>
  </si>
  <si>
    <t>c_head_plw</t>
  </si>
  <si>
    <t>Is the head of household among these pregnant and or lactating women?</t>
  </si>
  <si>
    <t>HH head is pregnant/lactating</t>
  </si>
  <si>
    <t>${n_plw}&gt;0 and 
(if(${respdnt_ishead}=0,
${head_sex}=2 and ${head_age}&lt;=49,
${respdnt_sex}=2 and ${respdnt_age}&lt;=49))</t>
  </si>
  <si>
    <t>c_provider_plw</t>
  </si>
  <si>
    <t>Is the household's primary provider among these pregnant and or lactating women?</t>
  </si>
  <si>
    <t>HH primary provider is pregnant/lactating</t>
  </si>
  <si>
    <t>R0085</t>
  </si>
  <si>
    <t>R0092</t>
  </si>
  <si>
    <t>dg1</t>
  </si>
  <si>
    <t>D</t>
  </si>
  <si>
    <t>ADHERENCE and Programme Linkages</t>
  </si>
  <si>
    <t>ADHERENCE</t>
  </si>
  <si>
    <t>${ffa} or ${gfd}</t>
  </si>
  <si>
    <t>Feels like repeated from other sections below</t>
  </si>
  <si>
    <t>R0097</t>
  </si>
  <si>
    <t>select_one plwnumber</t>
  </si>
  <si>
    <t>d_bsfpplw</t>
  </si>
  <si>
    <t>D01</t>
  </si>
  <si>
    <t>Is any of these [${c_hh_plw}] pregnant and or lactating women currently receiving a special nutritious ration?</t>
  </si>
  <si>
    <t>At least one or more PLW is currently receiving a special nutritious ration</t>
  </si>
  <si>
    <t>${c_hh_plw}&gt;0</t>
  </si>
  <si>
    <t>R0098</t>
  </si>
  <si>
    <t>d_bsfpu5</t>
  </si>
  <si>
    <t>D02</t>
  </si>
  <si>
    <t>Is any of these [${n_u5}] children under 5years in your household currently receiving a special nutritious ration?</t>
  </si>
  <si>
    <t>At least one or more U5year children is currently receiving a special nutritious ration</t>
  </si>
  <si>
    <t>${n_u5}&gt;0</t>
  </si>
  <si>
    <t>d_bsfp_plan_ben</t>
  </si>
  <si>
    <t>D03</t>
  </si>
  <si>
    <t>How many distribution were you told you will participate in?</t>
  </si>
  <si>
    <t>Number of planned distributions (respondent)</t>
  </si>
  <si>
    <t>${d_bsfpplw}&gt;0 or ${d_bsfpu5}&gt;0</t>
  </si>
  <si>
    <t>d_bsfp_actual_ben</t>
  </si>
  <si>
    <t>D04</t>
  </si>
  <si>
    <t>How many distribution have you participated in so far?</t>
  </si>
  <si>
    <t>Number of attended distributions (respondent)</t>
  </si>
  <si>
    <t>R0099</t>
  </si>
  <si>
    <t>d_bsfp_card</t>
  </si>
  <si>
    <t>D05</t>
  </si>
  <si>
    <t>If you have a beneficiary ration card for the special nutritious ration, may I please see it?</t>
  </si>
  <si>
    <t>HH has beneficiary card for special nutritious ration</t>
  </si>
  <si>
    <t>d_bsfp_plan_en</t>
  </si>
  <si>
    <t>D06</t>
  </si>
  <si>
    <t>[Enumerator] from the card record number of planned distributions</t>
  </si>
  <si>
    <t>Number of planned distributions (card)</t>
  </si>
  <si>
    <t>${d_bsfp_card}=1</t>
  </si>
  <si>
    <t>d_bsfp_actual_en</t>
  </si>
  <si>
    <t>D07</t>
  </si>
  <si>
    <t>[Enumerator] from the card record number of actual attended distributions</t>
  </si>
  <si>
    <t>Number of actual attended distributions (card)</t>
  </si>
  <si>
    <t>R0100</t>
  </si>
  <si>
    <t>d_card_lost</t>
  </si>
  <si>
    <t>D08</t>
  </si>
  <si>
    <t>Why do you not have a beneficiary ration/scope card?</t>
  </si>
  <si>
    <t>Reasons why HH has not distribution card</t>
  </si>
  <si>
    <t>${d_bsfp_card}=0</t>
  </si>
  <si>
    <t>R0101</t>
  </si>
  <si>
    <t>d_card_lost_oth</t>
  </si>
  <si>
    <t>D09</t>
  </si>
  <si>
    <t>Other reason household doesn’t have a ration card</t>
  </si>
  <si>
    <t>Other reasons (no card)</t>
  </si>
  <si>
    <t>${d_card_lost}=88</t>
  </si>
  <si>
    <t>R0105</t>
  </si>
  <si>
    <t>d_bsfp_missed</t>
  </si>
  <si>
    <t>D10</t>
  </si>
  <si>
    <t>Did you miss any planned distribution?</t>
  </si>
  <si>
    <t>HH recall missing at least one or more of planned distribution?</t>
  </si>
  <si>
    <t>R0106</t>
  </si>
  <si>
    <t>d_bsfp_reason</t>
  </si>
  <si>
    <t>D11</t>
  </si>
  <si>
    <t>What were the reasons of missing some of the planned distributions?</t>
  </si>
  <si>
    <t>Reasons for missed planned distributions?</t>
  </si>
  <si>
    <t>${d_bsfp_missed}=1</t>
  </si>
  <si>
    <t>R0107</t>
  </si>
  <si>
    <t>d_bsfp_reason_oth</t>
  </si>
  <si>
    <t>D12</t>
  </si>
  <si>
    <t>Please specify</t>
  </si>
  <si>
    <t>Other reasons (missed distributions)</t>
  </si>
  <si>
    <t>${d_bsfp_reason}=88</t>
  </si>
  <si>
    <t>R0108</t>
  </si>
  <si>
    <t>d_tsfpplw</t>
  </si>
  <si>
    <t>D13</t>
  </si>
  <si>
    <t>Is any of the pregnant and or lactating women in your household currently benefiting from malnutrition treatment programme (TSFP)</t>
  </si>
  <si>
    <t>One or more HH PLW currently benefits from malnutrition treatment programme (TSFP)</t>
  </si>
  <si>
    <t>R0109</t>
  </si>
  <si>
    <t>d_tsfpu5</t>
  </si>
  <si>
    <t>D14</t>
  </si>
  <si>
    <t>Is any of the U5 children in your household currently benefiting from malnutrition treatment programme (TSFP)</t>
  </si>
  <si>
    <t>One or more HH U5 currently benefits from malnutrition treatment programme (TSFP)</t>
  </si>
  <si>
    <t>${n_u5}&gt;=1</t>
  </si>
  <si>
    <t>R0113</t>
  </si>
  <si>
    <t>R0114</t>
  </si>
  <si>
    <t>eg1</t>
  </si>
  <si>
    <t>E</t>
  </si>
  <si>
    <t>FFA Participation</t>
  </si>
  <si>
    <t>R0115</t>
  </si>
  <si>
    <t>e_pillar</t>
  </si>
  <si>
    <t>E01</t>
  </si>
  <si>
    <t>Under which pillar of F/CFA is this assets activity being implemented?</t>
  </si>
  <si>
    <t>FFA Pillars</t>
  </si>
  <si>
    <t>eg2</t>
  </si>
  <si>
    <t>What is the exact activity / asset being implemented under the pillars you participated in?</t>
  </si>
  <si>
    <t>R0116</t>
  </si>
  <si>
    <t>e_activity_p1</t>
  </si>
  <si>
    <t>E02</t>
  </si>
  <si>
    <t>Restoration of productive capacity of arable lands (Pillar I)</t>
  </si>
  <si>
    <t>Restoration of productive capacity of arable lands (P-I, participation)</t>
  </si>
  <si>
    <t>selected(${e_pillar},'1')</t>
  </si>
  <si>
    <t>R0117</t>
  </si>
  <si>
    <t>e_activity_p2</t>
  </si>
  <si>
    <t>E03</t>
  </si>
  <si>
    <t>Development of Community Infrastructure (Pillar II)</t>
  </si>
  <si>
    <t>Development of Community Infrastructure (P-II, participation)</t>
  </si>
  <si>
    <t xml:space="preserve">selected(${e_pillar},'2') </t>
  </si>
  <si>
    <t>R0118</t>
  </si>
  <si>
    <t>e_activity_p3</t>
  </si>
  <si>
    <t>E04</t>
  </si>
  <si>
    <t>Natural resource management for climate change adaptation (Pillar III)</t>
  </si>
  <si>
    <t>Natural resource management for climate change adaptation (P-III, participation)</t>
  </si>
  <si>
    <t xml:space="preserve">selected(${e_pillar},'3') </t>
  </si>
  <si>
    <t>R0119</t>
  </si>
  <si>
    <t>select_multiple ffa_activity4</t>
  </si>
  <si>
    <t>e_activity_p4</t>
  </si>
  <si>
    <t>E05</t>
  </si>
  <si>
    <t>Skills development (Pillar IV)</t>
  </si>
  <si>
    <t>Skills development (P-IV, participation)</t>
  </si>
  <si>
    <t xml:space="preserve">selected(${e_pillar},'4') </t>
  </si>
  <si>
    <t>Please tell me what you think about the following statement</t>
  </si>
  <si>
    <t>eg3</t>
  </si>
  <si>
    <t>Do you think that "due to the assets that were built or rehabilitated in your community":</t>
  </si>
  <si>
    <t>You can answer by either "No", "Partially" or "Fully" or simply tell me if any of the steatements doesn't apply to you</t>
  </si>
  <si>
    <t>R0120</t>
  </si>
  <si>
    <t>e_ffa_abi_1</t>
  </si>
  <si>
    <t>E06_01</t>
  </si>
  <si>
    <t>are better protecting your household, its belongings and its production capacities (fields, equipment, etc.) from floods / drought / landslides / mudslides?</t>
  </si>
  <si>
    <t>FFA assets offered shocks (floods, drought, etc..) protections</t>
  </si>
  <si>
    <t>list</t>
  </si>
  <si>
    <t>R0121</t>
  </si>
  <si>
    <t>e_ffa_abi_2</t>
  </si>
  <si>
    <t>E06_02</t>
  </si>
  <si>
    <t>have allowed your household to increase or diversify its production (agriculture / livestock / other)?</t>
  </si>
  <si>
    <t>FFA assets allowed HHs to increase or diversify production</t>
  </si>
  <si>
    <t>R0122</t>
  </si>
  <si>
    <t>e_ffa_abi_3</t>
  </si>
  <si>
    <t>E06_03</t>
  </si>
  <si>
    <t>have decreased the day-to-day hardship and released time for any of your family members (including women and children)?</t>
  </si>
  <si>
    <t>FFA activities decreased the day-to-day hardship and created more time for HHs</t>
  </si>
  <si>
    <t>R0123</t>
  </si>
  <si>
    <t>e_ffa_abi_4</t>
  </si>
  <si>
    <t>E06_04</t>
  </si>
  <si>
    <t>have improved the ability of any of your household member to access markets and/or basic services ?</t>
  </si>
  <si>
    <t>FFA assets improved HH's ability to access markets and/or basic services</t>
  </si>
  <si>
    <t>(water, sanitation, health, education, etc.)</t>
  </si>
  <si>
    <t>R0124</t>
  </si>
  <si>
    <t>e_ffa_abi_5</t>
  </si>
  <si>
    <t>E06_05</t>
  </si>
  <si>
    <t>have improved your household’s ability to manage and maintain assets?</t>
  </si>
  <si>
    <t>FFA activities improved HH's ability to manage and maintain assets</t>
  </si>
  <si>
    <t>R0125</t>
  </si>
  <si>
    <t>e_ffa_abi_6</t>
  </si>
  <si>
    <t>E06_06</t>
  </si>
  <si>
    <t>have improved your natural environment?</t>
  </si>
  <si>
    <t>FFA assets improved natural environment</t>
  </si>
  <si>
    <t>(for example more vegetation or plant cover, water table increased, less erosion, etc.)</t>
  </si>
  <si>
    <t>R0127</t>
  </si>
  <si>
    <t>e_ffa_ebi_1</t>
  </si>
  <si>
    <t>E06_07</t>
  </si>
  <si>
    <t>have allowed to increase agricultural potential due to greater water availability and/or soil fertility?</t>
  </si>
  <si>
    <t>FFA assets allowed HH to increase agricultural potential due to greater water availability and/or soil fertility?</t>
  </si>
  <si>
    <t xml:space="preserve">e.g. increased diversified production not requiring expanded irrigation  </t>
  </si>
  <si>
    <t>R0128</t>
  </si>
  <si>
    <t>e_ffa_ebi_2</t>
  </si>
  <si>
    <t>E06_08</t>
  </si>
  <si>
    <t>have improved natural environment due to land stabilization and restoration?</t>
  </si>
  <si>
    <t>FFA assets improved natural environment due to land stabilization and restoration</t>
  </si>
  <si>
    <t>e.g. more natural vegetable cover, increase in indigenous flora/fauna, less erosion or siltation, etc</t>
  </si>
  <si>
    <t>R0129</t>
  </si>
  <si>
    <t>e_ffa_ebi_3</t>
  </si>
  <si>
    <t>E06_09</t>
  </si>
  <si>
    <t>have improved environmental surroundings due to the enhanced water and sanitation measures?</t>
  </si>
  <si>
    <t>FFA assets improved environmental surroundings due to the enhanced water and sanitation measures</t>
  </si>
  <si>
    <t xml:space="preserve">e.g. greater avaialblity/longer duration of water for domestic non-human consumption, improved hygiene practices -less open defecation </t>
  </si>
  <si>
    <t>R0211</t>
  </si>
  <si>
    <t>eg4</t>
  </si>
  <si>
    <t>FFA Training/hand-in-hand coaching</t>
  </si>
  <si>
    <t>Information on FFA trainings received by beneficiary</t>
  </si>
  <si>
    <t>R0212</t>
  </si>
  <si>
    <t>e_training_yn</t>
  </si>
  <si>
    <t>E07</t>
  </si>
  <si>
    <t>Have you received supplementary training on the FFA activity you participating in?</t>
  </si>
  <si>
    <t>HH received supplementary training on the FFA activity they participating in</t>
  </si>
  <si>
    <t>R0213</t>
  </si>
  <si>
    <t>e_training</t>
  </si>
  <si>
    <t>E08</t>
  </si>
  <si>
    <t>What type of training or skill development have you received</t>
  </si>
  <si>
    <t>Training/skills development received by HH</t>
  </si>
  <si>
    <t>${e_training_yn}=1</t>
  </si>
  <si>
    <t>R0214</t>
  </si>
  <si>
    <t>e_training_improve</t>
  </si>
  <si>
    <t>E09</t>
  </si>
  <si>
    <t>Has the training helped in improving your livelihoods</t>
  </si>
  <si>
    <t>Received training helped HH improve livelihoods</t>
  </si>
  <si>
    <t>R0215</t>
  </si>
  <si>
    <t>e_assets_change</t>
  </si>
  <si>
    <t>E10</t>
  </si>
  <si>
    <t>How has the assets created through the activities changed your livelihoods</t>
  </si>
  <si>
    <t>FFA impact on HH Livelihood</t>
  </si>
  <si>
    <t>R0216</t>
  </si>
  <si>
    <t>R0680</t>
  </si>
  <si>
    <t>eg5</t>
  </si>
  <si>
    <t>NEW SOCIAL NETWORKS AMONG FFA COMMUNITY</t>
  </si>
  <si>
    <t>R0681</t>
  </si>
  <si>
    <t>E11</t>
  </si>
  <si>
    <t>How do you perceive your relationships with other groups?</t>
  </si>
  <si>
    <t>Current HH perception on relationships with other community members</t>
  </si>
  <si>
    <t>R0682</t>
  </si>
  <si>
    <t>E12</t>
  </si>
  <si>
    <t>Do you feel you are included in or excluded from your community structure?</t>
  </si>
  <si>
    <t>HHs perception on inclusion within the community</t>
  </si>
  <si>
    <t>R0683</t>
  </si>
  <si>
    <t>E13</t>
  </si>
  <si>
    <t>Do you think the cooperation and inclusion of other groups would promote cooperation and better social relationships among the entire community?</t>
  </si>
  <si>
    <t>HH thinks community cooperation and inclusions would improve social relationships</t>
  </si>
  <si>
    <t>R0684</t>
  </si>
  <si>
    <t>E14</t>
  </si>
  <si>
    <t>How did you perceive your relationships with other groups/communities at the end of the programme?</t>
  </si>
  <si>
    <t>HH perception on relationships with other community members (end of project)</t>
  </si>
  <si>
    <t>1=2</t>
  </si>
  <si>
    <t>R0685</t>
  </si>
  <si>
    <t>E15</t>
  </si>
  <si>
    <t>Compared to the BEFORE the programme, do you feel you are MORE included in or excluded from your community structure through the project?</t>
  </si>
  <si>
    <t>HHs perception on inclusion within other community (end of project)</t>
  </si>
  <si>
    <t>R0686</t>
  </si>
  <si>
    <t>E16</t>
  </si>
  <si>
    <t>HH thinks community cooperation and inclusions would improve social relationships (end of project)</t>
  </si>
  <si>
    <t>R0687</t>
  </si>
  <si>
    <t>R0160</t>
  </si>
  <si>
    <t>fg1</t>
  </si>
  <si>
    <t>F</t>
  </si>
  <si>
    <t>BENEFICIARY SELECTION (TARGETING)</t>
  </si>
  <si>
    <t>R0161</t>
  </si>
  <si>
    <t>F01</t>
  </si>
  <si>
    <t>Do you know how people were chosen to receive assistance?</t>
  </si>
  <si>
    <t>HH is aware of beneficiary selection criteria</t>
  </si>
  <si>
    <t>R0162</t>
  </si>
  <si>
    <t>select_multiple bens_criteria</t>
  </si>
  <si>
    <t>F02</t>
  </si>
  <si>
    <t>Please explain how people are selected?</t>
  </si>
  <si>
    <t>Selection criteria (respondent-GFD)</t>
  </si>
  <si>
    <t>${d_criteria}=1 and ${gfd}</t>
  </si>
  <si>
    <t>R0163</t>
  </si>
  <si>
    <t>F03</t>
  </si>
  <si>
    <t>Other criteria (respondent-GFD)</t>
  </si>
  <si>
    <t>selected(${d_criteria_selection},'88')</t>
  </si>
  <si>
    <t>R0164</t>
  </si>
  <si>
    <t>select_multiple selection</t>
  </si>
  <si>
    <t>F04</t>
  </si>
  <si>
    <t>Selection criteria (respondent-FFA)</t>
  </si>
  <si>
    <t>${d_criteria}=1 and ${ffa}</t>
  </si>
  <si>
    <t>R0165</t>
  </si>
  <si>
    <t>F05</t>
  </si>
  <si>
    <t>Other criteria (respondent-FFA)</t>
  </si>
  <si>
    <t>${ffa} and selected(${selection},'88')</t>
  </si>
  <si>
    <t>R0166</t>
  </si>
  <si>
    <t>select_multiple bens_selection</t>
  </si>
  <si>
    <t>F06</t>
  </si>
  <si>
    <t>Who selects the beneficiaries to receive assistance?</t>
  </si>
  <si>
    <t>Beneficiaries are selected by (respondent)</t>
  </si>
  <si>
    <t>R0167</t>
  </si>
  <si>
    <t>F07</t>
  </si>
  <si>
    <t>Other selection agents (respondent)</t>
  </si>
  <si>
    <t>selected(${d_bens_selection},'88')</t>
  </si>
  <si>
    <t>R0170</t>
  </si>
  <si>
    <t>F08</t>
  </si>
  <si>
    <t>Were people who do not need assistance selected?</t>
  </si>
  <si>
    <t>HH witnessed people who do not need assistance being selected</t>
  </si>
  <si>
    <t>R0171</t>
  </si>
  <si>
    <t>F09</t>
  </si>
  <si>
    <t>Explain why</t>
  </si>
  <si>
    <t>Reasons for inclusion errors</t>
  </si>
  <si>
    <t>R0173</t>
  </si>
  <si>
    <t>F10</t>
  </si>
  <si>
    <t>Were people who need assistance missed from selection?</t>
  </si>
  <si>
    <t>HH witnessed people who needed assistance but missed from selection</t>
  </si>
  <si>
    <t>R0174</t>
  </si>
  <si>
    <t>F11</t>
  </si>
  <si>
    <t>Reasons for exclusion errors</t>
  </si>
  <si>
    <t>R0172</t>
  </si>
  <si>
    <t>select_multiple reason_notselect</t>
  </si>
  <si>
    <t>F12</t>
  </si>
  <si>
    <t>What are the reasons why they were not selected</t>
  </si>
  <si>
    <t>Reasons for exclusion errors (FFA)</t>
  </si>
  <si>
    <t>${d_ben_mis}=1 and ${ffa}</t>
  </si>
  <si>
    <t>R0175</t>
  </si>
  <si>
    <t>F13</t>
  </si>
  <si>
    <t>Did your household pay to be selected?</t>
  </si>
  <si>
    <t>HH had to pay to be selected</t>
  </si>
  <si>
    <t>R0176</t>
  </si>
  <si>
    <t>F14</t>
  </si>
  <si>
    <t>Who did you have to pay?</t>
  </si>
  <si>
    <t>Who did HH pay to be selected</t>
  </si>
  <si>
    <t>R0177</t>
  </si>
  <si>
    <t>F15</t>
  </si>
  <si>
    <t>Nature of selection payment</t>
  </si>
  <si>
    <t>R0178</t>
  </si>
  <si>
    <t>F16</t>
  </si>
  <si>
    <t>Have you or any of your family members been harassed because of being selected?</t>
  </si>
  <si>
    <t>At least one HH member was harassed due to assistance selection</t>
  </si>
  <si>
    <t>R0179</t>
  </si>
  <si>
    <t>F17</t>
  </si>
  <si>
    <t>Please describe the incident.</t>
  </si>
  <si>
    <t>Harassment incident (description)</t>
  </si>
  <si>
    <t>R0180</t>
  </si>
  <si>
    <t>F18</t>
  </si>
  <si>
    <t>Were the graduation criteria clearly communicated to you?</t>
  </si>
  <si>
    <t>HH knows FFA graduation criteria</t>
  </si>
  <si>
    <t>R0181</t>
  </si>
  <si>
    <t>F19</t>
  </si>
  <si>
    <t>Please describe what was communicated about graduation criteria?</t>
  </si>
  <si>
    <t>FFA graduation criteria (respondent)</t>
  </si>
  <si>
    <t>R0182</t>
  </si>
  <si>
    <t>F20</t>
  </si>
  <si>
    <t>Who provided this communication?</t>
  </si>
  <si>
    <t>HH received FFA graduation communication from:</t>
  </si>
  <si>
    <t>R0183</t>
  </si>
  <si>
    <t>F21</t>
  </si>
  <si>
    <t>How would you have preferred to provide you with information on graduation?</t>
  </si>
  <si>
    <t>HH most preferred communication channel (graduation)</t>
  </si>
  <si>
    <t>R0191</t>
  </si>
  <si>
    <t>R0192</t>
  </si>
  <si>
    <t>gg1</t>
  </si>
  <si>
    <t>G</t>
  </si>
  <si>
    <t>TRANSFER MODALITY SELECTION (TARGETING)</t>
  </si>
  <si>
    <t>R0193</t>
  </si>
  <si>
    <t>G01</t>
  </si>
  <si>
    <t>If you were able to choose, in what form would you most prefer to receive your entitlement?</t>
  </si>
  <si>
    <t>HH most preferred assistance modality</t>
  </si>
  <si>
    <t>R0194</t>
  </si>
  <si>
    <t>select_multiple reason_inkind</t>
  </si>
  <si>
    <t>G02</t>
  </si>
  <si>
    <t>For what two main reasons would you prefer in-kind food?</t>
  </si>
  <si>
    <t>Two main reasons in-kind food is preferred</t>
  </si>
  <si>
    <t>count-selected(.)&lt;=2</t>
  </si>
  <si>
    <t>R0196</t>
  </si>
  <si>
    <t>select_multiple reason_cash</t>
  </si>
  <si>
    <t>G03</t>
  </si>
  <si>
    <t>For what two main reasons would you prefer cash only?</t>
  </si>
  <si>
    <t>Two main reasons cash only is preferred</t>
  </si>
  <si>
    <t>R0198</t>
  </si>
  <si>
    <t>select_multiple reason_voucher</t>
  </si>
  <si>
    <t>G04</t>
  </si>
  <si>
    <t>For what two main reasons would you prefer E-vouchers only?</t>
  </si>
  <si>
    <t>Two main reasons E-vouchers only is preferred</t>
  </si>
  <si>
    <t>R0200</t>
  </si>
  <si>
    <t>select_multiple reason_both</t>
  </si>
  <si>
    <t>G05</t>
  </si>
  <si>
    <t>For what two main reasons would you prefer both cash and food?</t>
  </si>
  <si>
    <t>Two main reasons both cash and food is preferred</t>
  </si>
  <si>
    <t>R0202</t>
  </si>
  <si>
    <t>G06</t>
  </si>
  <si>
    <t>For what two main reasons would you prefer both food and vouchers?</t>
  </si>
  <si>
    <t>Two main reasons both food and vouchers is preferred</t>
  </si>
  <si>
    <t>R0204</t>
  </si>
  <si>
    <t>select_multiple food_to_cash</t>
  </si>
  <si>
    <t>G07</t>
  </si>
  <si>
    <t>If you prefer cash and food combined,  which commodities would you like to receive in cash?</t>
  </si>
  <si>
    <t>Commodities to be received in cash (if food and cash combination)</t>
  </si>
  <si>
    <t>R0206</t>
  </si>
  <si>
    <t>G08</t>
  </si>
  <si>
    <t>If E-Voucher and food combined is the preference which commodity would you like to receive in E-Voucher?</t>
  </si>
  <si>
    <t>Commodities to be received in vouchers (if food and vouchers combination)</t>
  </si>
  <si>
    <t>R0210</t>
  </si>
  <si>
    <t>R0217</t>
  </si>
  <si>
    <t>hg1</t>
  </si>
  <si>
    <t>H</t>
  </si>
  <si>
    <t>ACCESS TO ASSISTANCE</t>
  </si>
  <si>
    <t>R0218</t>
  </si>
  <si>
    <t>Have you been told exactly what you are entitled to receive?</t>
  </si>
  <si>
    <t>HH is aware of entitlements</t>
  </si>
  <si>
    <t>R0219</t>
  </si>
  <si>
    <t>For the last distribution, were you able to collect your food and return home in one day?</t>
  </si>
  <si>
    <t>Last distribution, HH was able to collect assistance and return home in one day</t>
  </si>
  <si>
    <t>R0220</t>
  </si>
  <si>
    <t>Were you informed when to go to collect your assistance?</t>
  </si>
  <si>
    <t>HH was informed in advance when to go to collect assistance</t>
  </si>
  <si>
    <t>R0221</t>
  </si>
  <si>
    <t>By who were you informed of the distribution?</t>
  </si>
  <si>
    <t>Distribution dates were communicated by:</t>
  </si>
  <si>
    <t>R0222</t>
  </si>
  <si>
    <t>Other agents who communicated distribution dates</t>
  </si>
  <si>
    <t>${f_dist_info}=88</t>
  </si>
  <si>
    <t>R0223</t>
  </si>
  <si>
    <t>Did you arrive on the day you were scheduled to receive your entitlement?</t>
  </si>
  <si>
    <t>HH arrived on the day they were scheduled to receive assistance</t>
  </si>
  <si>
    <t>R0224</t>
  </si>
  <si>
    <t>H07</t>
  </si>
  <si>
    <t>Once the distribution began, how long did you have to wait to receive your entitlement/ration?</t>
  </si>
  <si>
    <t>HH's waiting time at distribution site</t>
  </si>
  <si>
    <t>R0225</t>
  </si>
  <si>
    <t>H08</t>
  </si>
  <si>
    <t>How long does it take to get from the distribution point to your home?</t>
  </si>
  <si>
    <t>Travel time distribution site back home</t>
  </si>
  <si>
    <t>R0227</t>
  </si>
  <si>
    <t>H10</t>
  </si>
  <si>
    <t>Did you or other family member who collects the entitlement experienced any difficulty in accessing the site?</t>
  </si>
  <si>
    <t>One or more HH members experienced difficulties in accessing WFP sites</t>
  </si>
  <si>
    <t>R0228</t>
  </si>
  <si>
    <t>H11</t>
  </si>
  <si>
    <t>For whom is the site most difficult to access?</t>
  </si>
  <si>
    <t>HH members most affected by difficult to access sites</t>
  </si>
  <si>
    <t>R0229</t>
  </si>
  <si>
    <t>H12</t>
  </si>
  <si>
    <t>other affected members (site access issues)</t>
  </si>
  <si>
    <t>${f_who_access}=88</t>
  </si>
  <si>
    <t>R0230</t>
  </si>
  <si>
    <t>H13</t>
  </si>
  <si>
    <t>What makes the site difficult to access?</t>
  </si>
  <si>
    <t>Site access constraints</t>
  </si>
  <si>
    <t>R0231</t>
  </si>
  <si>
    <t>H14</t>
  </si>
  <si>
    <t>Other sites access constraints</t>
  </si>
  <si>
    <t>${f_access_diff}=88</t>
  </si>
  <si>
    <t>repeated from safety AAP section</t>
  </si>
  <si>
    <t>R0398</t>
  </si>
  <si>
    <t>H15</t>
  </si>
  <si>
    <t>Do you know when the assistance and programme you are participating in will end?</t>
  </si>
  <si>
    <t>HH is aware of programme duration</t>
  </si>
  <si>
    <t>What's this questions gonna lead to?</t>
  </si>
  <si>
    <t>R0399</t>
  </si>
  <si>
    <t>H16</t>
  </si>
  <si>
    <t>Please specify the year your participation in the programme will end?</t>
  </si>
  <si>
    <t>Programme end-year (respondent)</t>
  </si>
  <si>
    <t>R0232</t>
  </si>
  <si>
    <t>remember to filter by assistance to exclude CSB from FFA</t>
  </si>
  <si>
    <t>H17</t>
  </si>
  <si>
    <t>Screening question for next sections. Which standard commodities were part of your last ration?</t>
  </si>
  <si>
    <t>Food basket (last assistance)</t>
  </si>
  <si>
    <t>${food}</t>
  </si>
  <si>
    <t>R0233</t>
  </si>
  <si>
    <t>FOOD</t>
  </si>
  <si>
    <t>count-selected(${comType})</t>
  </si>
  <si>
    <t>all com</t>
  </si>
  <si>
    <t>hg2</t>
  </si>
  <si>
    <t>I now want to ask you few questions with regards to ${comname} you received the last distribution</t>
  </si>
  <si>
    <t>comname</t>
  </si>
  <si>
    <t>jr:choice-name(${comcurrent},'${comcurrent}')</t>
  </si>
  <si>
    <t>comcurrent</t>
  </si>
  <si>
    <t>H18</t>
  </si>
  <si>
    <t>Asking questions for:</t>
  </si>
  <si>
    <t>minimal</t>
  </si>
  <si>
    <t>selected-at(${comType},position(${FOOD}))</t>
  </si>
  <si>
    <t>1 2 3 4 5 6</t>
  </si>
  <si>
    <t>comremainder</t>
  </si>
  <si>
    <t>H18_01</t>
  </si>
  <si>
    <t>From the last distribution, do you have any ${comname} rations remaining at your home?</t>
  </si>
  <si>
    <t>HH still has some food stocks last distribution</t>
  </si>
  <si>
    <t>comlasted</t>
  </si>
  <si>
    <t>H18_02</t>
  </si>
  <si>
    <t>How many days did the ${comname} ration last?</t>
  </si>
  <si>
    <t>Duration (days) of received commodities</t>
  </si>
  <si>
    <t>${comremainder}=0</t>
  </si>
  <si>
    <t>commoredays</t>
  </si>
  <si>
    <t>H18_03</t>
  </si>
  <si>
    <t>From today, how many more days will you be able to use the ${comname} ration before it is finished?</t>
  </si>
  <si>
    <t>Estimated duration (days) for remaining food stocks</t>
  </si>
  <si>
    <t>.&gt;0</t>
  </si>
  <si>
    <t>${comremainder}=1</t>
  </si>
  <si>
    <t>comquality</t>
  </si>
  <si>
    <t>H18_04</t>
  </si>
  <si>
    <t>Were the ${comname} received in good condition?</t>
  </si>
  <si>
    <t>Received commodities were in good conditions</t>
  </si>
  <si>
    <t>comissues</t>
  </si>
  <si>
    <t>H18_05</t>
  </si>
  <si>
    <t>What was the issue with the condition of received ${comname}?</t>
  </si>
  <si>
    <t>Quality issues with received commodity</t>
  </si>
  <si>
    <t>${comquality}=0</t>
  </si>
  <si>
    <t>comqty</t>
  </si>
  <si>
    <t>H18_06</t>
  </si>
  <si>
    <t>Was the quantity of ${comname} received adequate for your household needs?</t>
  </si>
  <si>
    <t>HH is satisfied with received Quantity</t>
  </si>
  <si>
    <t>hg3</t>
  </si>
  <si>
    <t>From the last distribution, what proportion of your ${comname} entitlement was:</t>
  </si>
  <si>
    <t>Please answer the questions in %s</t>
  </si>
  <si>
    <t>Use total to validate the remainder above</t>
  </si>
  <si>
    <t>comeaten</t>
  </si>
  <si>
    <t>H19_01</t>
  </si>
  <si>
    <t>Eaten/consumed within the household</t>
  </si>
  <si>
    <t>% Eaten/consumed within the household</t>
  </si>
  <si>
    <t>.&gt;=0 and .&lt;=100</t>
  </si>
  <si>
    <t>comsold</t>
  </si>
  <si>
    <t>H19_02</t>
  </si>
  <si>
    <t>Sold in the market</t>
  </si>
  <si>
    <t>% Sold in the market</t>
  </si>
  <si>
    <t>comexchanged</t>
  </si>
  <si>
    <t>H19_03</t>
  </si>
  <si>
    <t>Exchanged for other foods or services</t>
  </si>
  <si>
    <t>% Exchanged for other foods or services</t>
  </si>
  <si>
    <t>comshared</t>
  </si>
  <si>
    <t>H19_04</t>
  </si>
  <si>
    <t>Shared with relatives and or other households?</t>
  </si>
  <si>
    <t>% Shared with relatives and or other households?</t>
  </si>
  <si>
    <t>comtaxed</t>
  </si>
  <si>
    <t>H19_05</t>
  </si>
  <si>
    <t>Given to authorities (voluntarly of forced)</t>
  </si>
  <si>
    <t>% Given to authorities (voluntarily of forced)</t>
  </si>
  <si>
    <t>hg4</t>
  </si>
  <si>
    <t>totalfooduse</t>
  </si>
  <si>
    <t>%s of reported food use</t>
  </si>
  <si>
    <t>% of reported food use</t>
  </si>
  <si>
    <t>${comeaten}+
${comsold}+
${comexchanged}+
${comshared}+
${comtaxed}</t>
  </si>
  <si>
    <t>totalfoodremainder</t>
  </si>
  <si>
    <t>%s of reported remaing food</t>
  </si>
  <si>
    <t>% of reported remain food</t>
  </si>
  <si>
    <t>100 - ${totalfooduse}</t>
  </si>
  <si>
    <t>warnremainder</t>
  </si>
  <si>
    <t>Remainder warning</t>
  </si>
  <si>
    <t>It appears the total use exeeds 100% or is 100% while the household still has some remainder.  please revise before you proceed</t>
  </si>
  <si>
    <t>It appears the total use exceeds 100% or is 100% while the household still has some remainder.  please revise before you proceed</t>
  </si>
  <si>
    <t>${comremainder}=0 and ${totalfooduse}&lt;100 or ${comremainder}=1 and ${totalfooduse}&gt;=100</t>
  </si>
  <si>
    <t>if use is less than 100%, as use of remainder</t>
  </si>
  <si>
    <t>select_multiple useofremainder</t>
  </si>
  <si>
    <t>comremainderuse</t>
  </si>
  <si>
    <t>H20</t>
  </si>
  <si>
    <t>What do you plan to do with the remainder of received ${comname}?</t>
  </si>
  <si>
    <t>Planned use of remainder food stocks</t>
  </si>
  <si>
    <t>It looks like household still has ${totalfooduse}% of ${comname} food remainder. Ask what they plan to use it</t>
  </si>
  <si>
    <t>${totalfooduse}&lt;100 or ${comremainder}=1</t>
  </si>
  <si>
    <t>1 2</t>
  </si>
  <si>
    <t>compreftype</t>
  </si>
  <si>
    <t>H21</t>
  </si>
  <si>
    <t>What is the preferred ${comname} to eat in the household?</t>
  </si>
  <si>
    <t>HH preferred Cereals/Pulses</t>
  </si>
  <si>
    <t>less = ${comcurrent} or name=88</t>
  </si>
  <si>
    <t>${comcurrent}&lt;=2</t>
  </si>
  <si>
    <t>compreftype_oth</t>
  </si>
  <si>
    <t>H22</t>
  </si>
  <si>
    <t>If not listed, please specify:</t>
  </si>
  <si>
    <t>Other HH preferred Cereals/Pulses</t>
  </si>
  <si>
    <t>${compreftype}=88</t>
  </si>
  <si>
    <t>hg5</t>
  </si>
  <si>
    <t>only is sales and exchange are more than 1</t>
  </si>
  <si>
    <t>select_multiple sellexchange</t>
  </si>
  <si>
    <t>comsalereason</t>
  </si>
  <si>
    <t>H23</t>
  </si>
  <si>
    <t>What's the main reason for selling or exchanging ${comname} received</t>
  </si>
  <si>
    <t>Main reasons for selling or exchanging commodities</t>
  </si>
  <si>
    <t>${comsold}&gt;0</t>
  </si>
  <si>
    <t>R0402</t>
  </si>
  <si>
    <t>only if they sell</t>
  </si>
  <si>
    <t>H24</t>
  </si>
  <si>
    <t>Who are the main buyer of sold received ${comname}</t>
  </si>
  <si>
    <t>Main buyers of sold commodities</t>
  </si>
  <si>
    <t>R0403</t>
  </si>
  <si>
    <t>H25</t>
  </si>
  <si>
    <t>Specify other buyers</t>
  </si>
  <si>
    <t>Other buyers</t>
  </si>
  <si>
    <t>${w_buyer}=88</t>
  </si>
  <si>
    <t>5 6</t>
  </si>
  <si>
    <t>comprep</t>
  </si>
  <si>
    <t>H26</t>
  </si>
  <si>
    <t>Is adequate instruction provided on ${comname} preparation?</t>
  </si>
  <si>
    <t>HH received adequate instruction to prepare special commodities (CSB++, Plumpy)</t>
  </si>
  <si>
    <t>${comcurrent}&gt;4</t>
  </si>
  <si>
    <t>comeater</t>
  </si>
  <si>
    <t>H27</t>
  </si>
  <si>
    <t>Of your household members, who eats the ${comname}?</t>
  </si>
  <si>
    <t>Members of HH who consume special commodities (CSB++, Plumpy)</t>
  </si>
  <si>
    <t>hg6</t>
  </si>
  <si>
    <t>${cashorv} ENTITLEMENT UTILIZATION</t>
  </si>
  <si>
    <t>${cash} or ${voucher}</t>
  </si>
  <si>
    <t>information of utilization of received ${cashorv}</t>
  </si>
  <si>
    <t>R0341</t>
  </si>
  <si>
    <t>hg7</t>
  </si>
  <si>
    <t>cashorv</t>
  </si>
  <si>
    <t>Received modality (cash or voucher)</t>
  </si>
  <si>
    <t>if(${cash},"Cash",if(${voucher},"E-Voucher",""))</t>
  </si>
  <si>
    <t>R0344</t>
  </si>
  <si>
    <t>cashv_value</t>
  </si>
  <si>
    <t>H28_01</t>
  </si>
  <si>
    <t>How much money in SSP did you receive as ${cashorv} assistance the last diributiion?</t>
  </si>
  <si>
    <t>Total value (SSP) of received cash/voucher</t>
  </si>
  <si>
    <t>R0345</t>
  </si>
  <si>
    <t>cashv_remaining</t>
  </si>
  <si>
    <t>H28_02</t>
  </si>
  <si>
    <t>From the last cash distribution, do you have any ${cashorv} remaining?</t>
  </si>
  <si>
    <t>HH has some balance from the last received cash/vouchers</t>
  </si>
  <si>
    <t>R0347</t>
  </si>
  <si>
    <t>cashv_remainder</t>
  </si>
  <si>
    <t>H28_03</t>
  </si>
  <si>
    <t>How much money of value in ${cashorv} do you have left?</t>
  </si>
  <si>
    <t>Value (SSP) of cash/voucher balance</t>
  </si>
  <si>
    <t>.&lt;=${cashv_value}</t>
  </si>
  <si>
    <t>${cashv_remaining}=1</t>
  </si>
  <si>
    <t>cashv_moredays</t>
  </si>
  <si>
    <t>H28_04</t>
  </si>
  <si>
    <t>From today, how many more days will you be able to use the remaining ${cashorv} ration before it is finished?</t>
  </si>
  <si>
    <t>Estimated duration (days) of remaining cash/voucher balance</t>
  </si>
  <si>
    <t>R0346</t>
  </si>
  <si>
    <t>cashv_lasted</t>
  </si>
  <si>
    <t>H28_05</t>
  </si>
  <si>
    <t>How many days did the ${cashorv} received last?</t>
  </si>
  <si>
    <t>Duration (days) of received cash/vouchers</t>
  </si>
  <si>
    <t>.&lt;=${assist_days}</t>
  </si>
  <si>
    <t>${cashv_remaining}=0</t>
  </si>
  <si>
    <t>hg8</t>
  </si>
  <si>
    <t>Of all money equivalent received in ${cashorv}:</t>
  </si>
  <si>
    <t>cashv_food</t>
  </si>
  <si>
    <t>H29_01</t>
  </si>
  <si>
    <t>How much was spent in buying food items for home consumptions?</t>
  </si>
  <si>
    <t>Value (SSP) spent in buying food items for home consumptions</t>
  </si>
  <si>
    <t>R0350</t>
  </si>
  <si>
    <t>select_multiple main_comm</t>
  </si>
  <si>
    <t>cashv_mainfood</t>
  </si>
  <si>
    <t>H29_02</t>
  </si>
  <si>
    <t>Which three main food commodities did you purchase with received ${cashorv}?</t>
  </si>
  <si>
    <t>Main three food commodities purchased with received cash/vouchers</t>
  </si>
  <si>
    <t>${cashv_food}&gt;0</t>
  </si>
  <si>
    <t>cashv_debts</t>
  </si>
  <si>
    <t>H29_03</t>
  </si>
  <si>
    <t>How much was spent in paying owed depts</t>
  </si>
  <si>
    <t>Value (SSP) spent in paying owed depts</t>
  </si>
  <si>
    <t>cashv_nfiserv</t>
  </si>
  <si>
    <t>H29_04</t>
  </si>
  <si>
    <t>How much did you spend in acquiring other non-food needs (goods and services)?</t>
  </si>
  <si>
    <t>Value (SSP) spent in acquiring other non-food needs</t>
  </si>
  <si>
    <t>cashv_shared</t>
  </si>
  <si>
    <t>H29_05</t>
  </si>
  <si>
    <t>How much did you use/give/share to support your families or other households?</t>
  </si>
  <si>
    <t>Value (SSP) used/given/shared to support families and friends</t>
  </si>
  <si>
    <t>cashv_taxed</t>
  </si>
  <si>
    <t>H29_06</t>
  </si>
  <si>
    <t>How much did you have to give to local authorities (voluntary or forced)</t>
  </si>
  <si>
    <t>Value (SSP) given to local authorities (voluntary or forced)</t>
  </si>
  <si>
    <t>totalcashvuse</t>
  </si>
  <si>
    <t>Total used cash or voucher value</t>
  </si>
  <si>
    <t>${cashv_food}+
${cashv_debts}+
${cashv_nfiserv}+
${cashv_shared}+
${cashv_taxed}</t>
  </si>
  <si>
    <t>totalcashvremainder</t>
  </si>
  <si>
    <t>Total remaining cash of voucher value</t>
  </si>
  <si>
    <t>${cashv_value} - ${totalcashvuse}</t>
  </si>
  <si>
    <t>Pardon the interruption, it looks like cash or value spent is more that the value of cash/vucher received. Please revise before you proceed</t>
  </si>
  <si>
    <t>${totalcashvuse} &gt; ${cashv_value}</t>
  </si>
  <si>
    <t>hg9</t>
  </si>
  <si>
    <t>R0348</t>
  </si>
  <si>
    <t>cashv_remainderplan</t>
  </si>
  <si>
    <t>H30_01</t>
  </si>
  <si>
    <t>What do you plan to use the remainder ${cashorv} for?</t>
  </si>
  <si>
    <t>Planned use of remainder cash/vouchers</t>
  </si>
  <si>
    <t>It looks like the household still has a balance of ${totalcashvremainder} from received ${cashorv}, ask what they plan to use it with</t>
  </si>
  <si>
    <t>${totalcashvuse} &lt; ${cashv_value}</t>
  </si>
  <si>
    <t>R0354</t>
  </si>
  <si>
    <t>cashv_qtysatisfied</t>
  </si>
  <si>
    <t>H30_02</t>
  </si>
  <si>
    <t>Are you satisfied with the amount of ${cashorv} received?</t>
  </si>
  <si>
    <t>HH is satisfied with the amount of cash/vouchers received</t>
  </si>
  <si>
    <t>R0372</t>
  </si>
  <si>
    <t>Vouchers</t>
  </si>
  <si>
    <t>cashv_redeem</t>
  </si>
  <si>
    <t>H30_03</t>
  </si>
  <si>
    <t>Did you face any problems while redeeming receiving vouchers?</t>
  </si>
  <si>
    <t>HH faced problems while redeeming received vouchers</t>
  </si>
  <si>
    <t>${voucher}</t>
  </si>
  <si>
    <t>R0373</t>
  </si>
  <si>
    <t>select_multiple problemVOU</t>
  </si>
  <si>
    <t>cashv_redeemissues</t>
  </si>
  <si>
    <t>H30_04</t>
  </si>
  <si>
    <t>Please describe the main two challenges faced</t>
  </si>
  <si>
    <t>Main two challenges faced while redeeming vouchers</t>
  </si>
  <si>
    <t>${cashv_redeem}=1</t>
  </si>
  <si>
    <t>R0357</t>
  </si>
  <si>
    <t>R0375</t>
  </si>
  <si>
    <t>hg10</t>
  </si>
  <si>
    <t>H_g</t>
  </si>
  <si>
    <t>MILLING VOUCHER ENTITLEMENT</t>
  </si>
  <si>
    <t>${milling} and ${gfd}</t>
  </si>
  <si>
    <t>Information of the use of received milling cash or vouchers</t>
  </si>
  <si>
    <t>R0377</t>
  </si>
  <si>
    <t>millv_value</t>
  </si>
  <si>
    <t>H31_01</t>
  </si>
  <si>
    <t>What's the equivalent SSP did you receive in milling vouchers?</t>
  </si>
  <si>
    <t>Value (SSP) or received milling vouchers</t>
  </si>
  <si>
    <t>R0379</t>
  </si>
  <si>
    <t>millv_pricechange</t>
  </si>
  <si>
    <t>H31_02</t>
  </si>
  <si>
    <t>In the past two months, has the miller increased the price for milling?</t>
  </si>
  <si>
    <t>R0380</t>
  </si>
  <si>
    <t>millv_suffient</t>
  </si>
  <si>
    <t>H31_03</t>
  </si>
  <si>
    <t>Was the number and value of milling vouchers or top-up milling cash received sufficient to mill your entire cereals entitlement?</t>
  </si>
  <si>
    <t>R0381</t>
  </si>
  <si>
    <t>millv_extra</t>
  </si>
  <si>
    <t>H31_04</t>
  </si>
  <si>
    <t>How did you pay for the milling costs that was not covered?</t>
  </si>
  <si>
    <t>${millv_suffient}=0</t>
  </si>
  <si>
    <t>R0382</t>
  </si>
  <si>
    <t>millv_extrapaidcash</t>
  </si>
  <si>
    <t>H31_05</t>
  </si>
  <si>
    <t>How much did you pay in SSP for milling out of your own pocket?</t>
  </si>
  <si>
    <t>${millv_extra}=2</t>
  </si>
  <si>
    <t>R0383</t>
  </si>
  <si>
    <t>millv_extrapaidfood</t>
  </si>
  <si>
    <t>H31_06</t>
  </si>
  <si>
    <t>How much from your food entitlement did you pay for milling?</t>
  </si>
  <si>
    <t>${millv_extra}=1</t>
  </si>
  <si>
    <t>R0384</t>
  </si>
  <si>
    <t>millv_unitmillprice</t>
  </si>
  <si>
    <t>H31_07</t>
  </si>
  <si>
    <t>In SSP, how much does it cost to mill one malwa of grains?</t>
  </si>
  <si>
    <t>R0385</t>
  </si>
  <si>
    <t>millv_millorflour</t>
  </si>
  <si>
    <t>H31_08</t>
  </si>
  <si>
    <t>Would you rather receive a milling voucher or cereal flour?</t>
  </si>
  <si>
    <t>R0386</t>
  </si>
  <si>
    <t>millv_redeem</t>
  </si>
  <si>
    <t>H31_09</t>
  </si>
  <si>
    <t>Did you face any problems while redeeming the milling vouchers?</t>
  </si>
  <si>
    <t>R0387</t>
  </si>
  <si>
    <t>select_multiple prob_MV</t>
  </si>
  <si>
    <t>millv_redeemissues</t>
  </si>
  <si>
    <t>H31_10</t>
  </si>
  <si>
    <t>Describe the two main problems faced while redeeming the milling vouchers</t>
  </si>
  <si>
    <t>${millv_redeem}=1</t>
  </si>
  <si>
    <t>R0388</t>
  </si>
  <si>
    <t>ig1</t>
  </si>
  <si>
    <t>I</t>
  </si>
  <si>
    <t>OTHER FORMS OF ASSISTANCE</t>
  </si>
  <si>
    <t>R0405</t>
  </si>
  <si>
    <t>ig2</t>
  </si>
  <si>
    <t xml:space="preserve">Information of other assistance HH receives from other HHs and organisations </t>
  </si>
  <si>
    <t xml:space="preserve">Information of other assistance HH receives from other HHs and organizations </t>
  </si>
  <si>
    <t>R0389</t>
  </si>
  <si>
    <t>assist_fromhh</t>
  </si>
  <si>
    <t>I01</t>
  </si>
  <si>
    <t>Did your household receive food assistance from any other households?</t>
  </si>
  <si>
    <t>Household received food assistance from other households</t>
  </si>
  <si>
    <t>cereals, pulses, oil, CSB, CASH</t>
  </si>
  <si>
    <t>select_multiple otherassist</t>
  </si>
  <si>
    <t>assist_fromhhwhat</t>
  </si>
  <si>
    <t>I02</t>
  </si>
  <si>
    <t>What do other households share with your household the most?</t>
  </si>
  <si>
    <t>Commodities received from other households</t>
  </si>
  <si>
    <t>${assist_fromhh}=1</t>
  </si>
  <si>
    <t>R0406</t>
  </si>
  <si>
    <t>assist_fromorg</t>
  </si>
  <si>
    <t>I03</t>
  </si>
  <si>
    <t>Do you receive assistance from other agencies or organizations?</t>
  </si>
  <si>
    <t>Household received assistance from other NGOs</t>
  </si>
  <si>
    <t>R0407</t>
  </si>
  <si>
    <t>assist_fromwhat</t>
  </si>
  <si>
    <t>I04</t>
  </si>
  <si>
    <t>What types of assistance do you receive other organizations?</t>
  </si>
  <si>
    <t>${assist_fromorg}=1</t>
  </si>
  <si>
    <t>R0408</t>
  </si>
  <si>
    <t>assist_fromwhat_oth</t>
  </si>
  <si>
    <t>I05</t>
  </si>
  <si>
    <t>Specify other assistance received from organizations</t>
  </si>
  <si>
    <t>selected(${assist_fromwhat},'88')</t>
  </si>
  <si>
    <t>R0409</t>
  </si>
  <si>
    <t>R0538</t>
  </si>
  <si>
    <t>R1062</t>
  </si>
  <si>
    <t>ig3</t>
  </si>
  <si>
    <t>FAO RELATED QUESTIONS FOR GUN (RRM) STATE</t>
  </si>
  <si>
    <t>(${a_state}=3 or ${a_state}=6 or ${a_state}=7)</t>
  </si>
  <si>
    <t>Information on FAO assistance to HHs living in RRM locations</t>
  </si>
  <si>
    <t>R1063</t>
  </si>
  <si>
    <t>Jonglei, Unity and UNS + Crisis affected</t>
  </si>
  <si>
    <t>I06_01</t>
  </si>
  <si>
    <t>Did you receive fishing and/or vegetable kits?</t>
  </si>
  <si>
    <t>Household received fishing and/or vegetable kits</t>
  </si>
  <si>
    <t>R1064</t>
  </si>
  <si>
    <t>I06_02</t>
  </si>
  <si>
    <t>If yes, are you satisfied with the timeliness of distribution?</t>
  </si>
  <si>
    <t>Household is satisfied with the timeliness of distribution of fishing and/or vegetable kits</t>
  </si>
  <si>
    <t>R1065</t>
  </si>
  <si>
    <t>I06_03</t>
  </si>
  <si>
    <t>If yes, are you satisfied with the quantity of kits received? </t>
  </si>
  <si>
    <t>Household is satisfied with the quantity of kits received </t>
  </si>
  <si>
    <t>R1066</t>
  </si>
  <si>
    <t>I06_04</t>
  </si>
  <si>
    <t>If yes, are you satisfied with the type or composition of kits?</t>
  </si>
  <si>
    <t>Household is satisfied with the type or composition of kits</t>
  </si>
  <si>
    <t>R1067</t>
  </si>
  <si>
    <t>I06_05</t>
  </si>
  <si>
    <t>How did you use (or plan to use) the kits you received (many answers possible)?</t>
  </si>
  <si>
    <t>Use (actual/planned) of received kits you received</t>
  </si>
  <si>
    <t>R1068</t>
  </si>
  <si>
    <t>I06_06</t>
  </si>
  <si>
    <t>What is the estimated fish catch per week in kg?</t>
  </si>
  <si>
    <t>Household estimated fish catch per week in kg</t>
  </si>
  <si>
    <t>R1069</t>
  </si>
  <si>
    <t>R0549</t>
  </si>
  <si>
    <t>jg1</t>
  </si>
  <si>
    <t>J</t>
  </si>
  <si>
    <t>R0550</t>
  </si>
  <si>
    <t>J01</t>
  </si>
  <si>
    <t>Did you or anyone in your household have to give away part of your ration after receiving it?</t>
  </si>
  <si>
    <t>Recently, HH had to give away part of received ration</t>
  </si>
  <si>
    <t>R0551</t>
  </si>
  <si>
    <t>J02</t>
  </si>
  <si>
    <t>What was the purpose of giving this part of your ration away?</t>
  </si>
  <si>
    <t>Main reason of giving away part of received ration</t>
  </si>
  <si>
    <t>${pay_entitlement}&gt;0</t>
  </si>
  <si>
    <t>R0552</t>
  </si>
  <si>
    <t>J03</t>
  </si>
  <si>
    <t>Other reasons of giving away food</t>
  </si>
  <si>
    <t>${pay_purpose}=88</t>
  </si>
  <si>
    <t>Should we keep this or the questions in the use of assistance</t>
  </si>
  <si>
    <t>R0553</t>
  </si>
  <si>
    <t>J04</t>
  </si>
  <si>
    <t>If taxation (forced or voluntary), who is expected to pay this contribution?</t>
  </si>
  <si>
    <t>Groups subject to assistance taxation</t>
  </si>
  <si>
    <t>${pay_entitlement}&gt;0 and ${pay_purpose}&lt;=2</t>
  </si>
  <si>
    <t>R0554</t>
  </si>
  <si>
    <t>J05</t>
  </si>
  <si>
    <t>How often do you have to pay this contribution?</t>
  </si>
  <si>
    <t>Assistance taxation/giveaway frequency</t>
  </si>
  <si>
    <t>R0555</t>
  </si>
  <si>
    <t>J06</t>
  </si>
  <si>
    <t>Who did you have to give/pay the contribution to?</t>
  </si>
  <si>
    <t>Assistance taxation/giveaway recipient</t>
  </si>
  <si>
    <t>R0556</t>
  </si>
  <si>
    <t>J07</t>
  </si>
  <si>
    <t>Do you know what your contribution/payment is used for?</t>
  </si>
  <si>
    <t>Use of assistance taxation/giveaway (respondent)</t>
  </si>
  <si>
    <t>R0557</t>
  </si>
  <si>
    <t>J08</t>
  </si>
  <si>
    <t>Other usage, please specify?</t>
  </si>
  <si>
    <t>Other use of assistance taxation/giveaway</t>
  </si>
  <si>
    <t>${contri_usage}=88</t>
  </si>
  <si>
    <t>R0558</t>
  </si>
  <si>
    <t>J09</t>
  </si>
  <si>
    <t>If no, were you ever asked to contribute any of your entitlement?</t>
  </si>
  <si>
    <t>In the past, HH had to give away part of received ration</t>
  </si>
  <si>
    <t>${pay_entitlement}=0</t>
  </si>
  <si>
    <t>R0559</t>
  </si>
  <si>
    <t>J10</t>
  </si>
  <si>
    <t>What were the consequences when you or a member of your household refused to contribute/pay?</t>
  </si>
  <si>
    <t>Consequences faced by HHs objecting to assistance taxation/giveaway</t>
  </si>
  <si>
    <t>R0560</t>
  </si>
  <si>
    <t>J11</t>
  </si>
  <si>
    <t>How would you rate the level of safety you experienced when traveling to and from, or taking part in WFP’s programmes?</t>
  </si>
  <si>
    <t>HH perception on safety to and from WFP sites</t>
  </si>
  <si>
    <t>R0561</t>
  </si>
  <si>
    <t>J12</t>
  </si>
  <si>
    <t>Have you heard of safety problems experienced by your community on the way to and from, or at WFP programme sites?</t>
  </si>
  <si>
    <t>HH witnessed community members facing safety issues to and from WFP sites</t>
  </si>
  <si>
    <t>R0562</t>
  </si>
  <si>
    <t>J13</t>
  </si>
  <si>
    <t>What are the main safety problems you have heard of?</t>
  </si>
  <si>
    <t>Major witnessed safety issues</t>
  </si>
  <si>
    <t>R0563</t>
  </si>
  <si>
    <t>J14</t>
  </si>
  <si>
    <t>Other witnessed safety issues</t>
  </si>
  <si>
    <t>${safety_concerns}=88</t>
  </si>
  <si>
    <t>R0564</t>
  </si>
  <si>
    <t>J15</t>
  </si>
  <si>
    <t xml:space="preserve">If yes, could you let me know where the problem occurred </t>
  </si>
  <si>
    <t>Where/When HH witnessed safety issues</t>
  </si>
  <si>
    <t>(select all that are relevant):</t>
  </si>
  <si>
    <t>R0565</t>
  </si>
  <si>
    <t>J16</t>
  </si>
  <si>
    <t>Other place and time safety issues were witnessed</t>
  </si>
  <si>
    <t>${safety_where}=88</t>
  </si>
  <si>
    <t>R0566</t>
  </si>
  <si>
    <t>J17</t>
  </si>
  <si>
    <t>Has anyone from your household experienced issues of insecurity due to receiving the food/distribution?</t>
  </si>
  <si>
    <t>At least one HH member experienced insecurity issues due to receiving WFP assistance</t>
  </si>
  <si>
    <t>R0567</t>
  </si>
  <si>
    <t>J18</t>
  </si>
  <si>
    <t>Who was the pepetrator of the insecurity?</t>
  </si>
  <si>
    <t>Perpetrator of experienced insecurity</t>
  </si>
  <si>
    <t>R0568</t>
  </si>
  <si>
    <t>J19</t>
  </si>
  <si>
    <t>Other perpetrators of experienced insecurity</t>
  </si>
  <si>
    <t>${insec_pepetrator}=88</t>
  </si>
  <si>
    <t>R0569</t>
  </si>
  <si>
    <t>J20</t>
  </si>
  <si>
    <t>When did the incident occur?</t>
  </si>
  <si>
    <t>Time HH experienced reported insecurity incident</t>
  </si>
  <si>
    <t>R0570</t>
  </si>
  <si>
    <t>J21</t>
  </si>
  <si>
    <t>Where exactly did your household member experience these issues of insecurity?</t>
  </si>
  <si>
    <t>Place where HH experienced reported insecurity incident</t>
  </si>
  <si>
    <t>R0571</t>
  </si>
  <si>
    <t>J22</t>
  </si>
  <si>
    <t>If elsewhere, please specify:</t>
  </si>
  <si>
    <t>Other places (insecurity incident)</t>
  </si>
  <si>
    <t>R0572</t>
  </si>
  <si>
    <t>jg2</t>
  </si>
  <si>
    <t>R0573</t>
  </si>
  <si>
    <t>Please provide the number of the victims of the incident as below:</t>
  </si>
  <si>
    <t>R0574</t>
  </si>
  <si>
    <t>J23_01</t>
  </si>
  <si>
    <t>Male (under 5)</t>
  </si>
  <si>
    <t>Male U5 (victims)</t>
  </si>
  <si>
    <t>.&lt;=${c_s_ag1m} + ${c_s_ag2m}&gt;0</t>
  </si>
  <si>
    <t>${c_s_ag1m} + ${c_s_ag2m}&gt;0</t>
  </si>
  <si>
    <t>R0575</t>
  </si>
  <si>
    <t>J23_02</t>
  </si>
  <si>
    <t>Female (under 5)</t>
  </si>
  <si>
    <t>Female U5 (victims)</t>
  </si>
  <si>
    <t>.&lt;=${c_s_ag1f} + ${c_s_ag2f}&gt;0</t>
  </si>
  <si>
    <t>${c_s_ag1f} + ${c_s_ag2f}&gt;0</t>
  </si>
  <si>
    <t>R0576</t>
  </si>
  <si>
    <t>J23_03</t>
  </si>
  <si>
    <t>Male (6-17)</t>
  </si>
  <si>
    <t>Male 6-17yo (victims)</t>
  </si>
  <si>
    <t>.&lt;=${c_s_ag3m}&gt;0</t>
  </si>
  <si>
    <t>${c_s_ag3m}&gt;0</t>
  </si>
  <si>
    <t>R0577</t>
  </si>
  <si>
    <t>J23_04</t>
  </si>
  <si>
    <t>Female (6-17)</t>
  </si>
  <si>
    <t>Female 6-17yo (victims)</t>
  </si>
  <si>
    <t>.&lt;=${c_s_ag3f}&gt;0</t>
  </si>
  <si>
    <t>${c_s_ag3f}&gt;0</t>
  </si>
  <si>
    <t>R0578</t>
  </si>
  <si>
    <t>J23_05</t>
  </si>
  <si>
    <t>Male (18-59)</t>
  </si>
  <si>
    <t>Male 18-59yo (victims)</t>
  </si>
  <si>
    <t>.&lt;=${c_s_ag4f}&gt;0</t>
  </si>
  <si>
    <t>${c_s_ag4f}&gt;0</t>
  </si>
  <si>
    <t>R0579</t>
  </si>
  <si>
    <t>J23_06</t>
  </si>
  <si>
    <t>Female (18-59)</t>
  </si>
  <si>
    <t>Female 18-59yo (victims)</t>
  </si>
  <si>
    <t>.&lt;=${c_s_ag4m}&gt;0</t>
  </si>
  <si>
    <t>${c_s_ag4m}&gt;0</t>
  </si>
  <si>
    <t>R0580</t>
  </si>
  <si>
    <t>J23_07</t>
  </si>
  <si>
    <t>Male (60+)</t>
  </si>
  <si>
    <t>Male 60yo+ (victims)</t>
  </si>
  <si>
    <t>.&lt;=${c_s_ag5m}&gt;0</t>
  </si>
  <si>
    <t>${c_s_ag5m}&gt;0</t>
  </si>
  <si>
    <t>R0581</t>
  </si>
  <si>
    <t>J23_08</t>
  </si>
  <si>
    <t>Female (60+)</t>
  </si>
  <si>
    <t>Female 60yo+ (victims)</t>
  </si>
  <si>
    <t>.&lt;=${c_s_ag5f}&gt;0</t>
  </si>
  <si>
    <t>${c_s_ag5f}&gt;0</t>
  </si>
  <si>
    <t>R0582</t>
  </si>
  <si>
    <t>R0583</t>
  </si>
  <si>
    <t>The total number of victims of the incident is ZERO. Please review your answers and report a number &gt; 0</t>
  </si>
  <si>
    <t>R0584</t>
  </si>
  <si>
    <t>J24</t>
  </si>
  <si>
    <t>Nature of experienced insecurity incident</t>
  </si>
  <si>
    <t>R0585</t>
  </si>
  <si>
    <t>J25</t>
  </si>
  <si>
    <t>Specify the incident.</t>
  </si>
  <si>
    <t>Other nature of experienced insecurity incident</t>
  </si>
  <si>
    <t>${j_incident}=88</t>
  </si>
  <si>
    <t>R0586</t>
  </si>
  <si>
    <t>J26</t>
  </si>
  <si>
    <t>Did the incident/problem result in some household members being unable to access the site during the last two months?</t>
  </si>
  <si>
    <t>Experienced insecurity restrained HH members' access to WFP site (last 2months)</t>
  </si>
  <si>
    <t>R0587</t>
  </si>
  <si>
    <t>jg3</t>
  </si>
  <si>
    <t>R0588</t>
  </si>
  <si>
    <t>Are these (children expected to go to sites usually?</t>
  </si>
  <si>
    <t>R0589</t>
  </si>
  <si>
    <t>J27_01</t>
  </si>
  <si>
    <t>Male U5 (limited access)</t>
  </si>
  <si>
    <t>R0590</t>
  </si>
  <si>
    <t>J27_02</t>
  </si>
  <si>
    <t>Female U5 (limited access)</t>
  </si>
  <si>
    <t>R0591</t>
  </si>
  <si>
    <t>J27_03</t>
  </si>
  <si>
    <t>Male (5-17)</t>
  </si>
  <si>
    <t>Male 6-17yo (limited access)</t>
  </si>
  <si>
    <t>R0592</t>
  </si>
  <si>
    <t>J27_04</t>
  </si>
  <si>
    <t>Female (5-17)</t>
  </si>
  <si>
    <t>Female 6-17yo (limited access)</t>
  </si>
  <si>
    <t>R0593</t>
  </si>
  <si>
    <t>J27_05</t>
  </si>
  <si>
    <t>Male 18-59yo (limited access)</t>
  </si>
  <si>
    <t>R0594</t>
  </si>
  <si>
    <t>J27_06</t>
  </si>
  <si>
    <t>Female 18-59yo (limited access)</t>
  </si>
  <si>
    <t>R0595</t>
  </si>
  <si>
    <t>J27_07</t>
  </si>
  <si>
    <t>Male 60yo+ (limited access)</t>
  </si>
  <si>
    <t>R0596</t>
  </si>
  <si>
    <t>J27_08</t>
  </si>
  <si>
    <t>Female 60yo+ (limited access)</t>
  </si>
  <si>
    <t>R0597</t>
  </si>
  <si>
    <t>The total number of members who can't access site is Zero.. Please review your answers and report a number &gt; 0</t>
  </si>
  <si>
    <t>${j_age_noaccess1}+ ${j_age_noaccess2}+ ${j_age_noaccess3}+ ${j_age_noaccess4}+ ${j_age_noaccess5}+ ${j_age_noaccess6}+ ${j_age_noaccess7}+ ${j_age_noaccess8}=0</t>
  </si>
  <si>
    <t>R0598</t>
  </si>
  <si>
    <t>J28</t>
  </si>
  <si>
    <t>Do you feel this was a random incident or was your household member specifically targeted?</t>
  </si>
  <si>
    <t>Randomness of experienced insecurity</t>
  </si>
  <si>
    <t>R0599</t>
  </si>
  <si>
    <t>J29</t>
  </si>
  <si>
    <t>Why do you think this was a targeted incident?</t>
  </si>
  <si>
    <t>Reasons why HH would be targeted</t>
  </si>
  <si>
    <t>R0600</t>
  </si>
  <si>
    <t>J30</t>
  </si>
  <si>
    <t>Other reasons why HH was targeted</t>
  </si>
  <si>
    <t>${j_targeted}=88</t>
  </si>
  <si>
    <t>R0601</t>
  </si>
  <si>
    <t>J31</t>
  </si>
  <si>
    <t>Did you officially report this incident?</t>
  </si>
  <si>
    <t>HH officially report experienced insecurity incident</t>
  </si>
  <si>
    <t>R0602</t>
  </si>
  <si>
    <t>J32</t>
  </si>
  <si>
    <t xml:space="preserve">Please provide the main reason why you have not reported this incident? 
</t>
  </si>
  <si>
    <t>Main reason HH could not report experienced insecurity incident</t>
  </si>
  <si>
    <t>R0603</t>
  </si>
  <si>
    <t>J33</t>
  </si>
  <si>
    <t>Other reasons why HH could not report experienced insecurity incident</t>
  </si>
  <si>
    <t>${j_noreport}=88</t>
  </si>
  <si>
    <t>R0604</t>
  </si>
  <si>
    <t>J34</t>
  </si>
  <si>
    <t>To whom did you report this incident?</t>
  </si>
  <si>
    <t>Main venue where HH reported experienced insecurity incident</t>
  </si>
  <si>
    <t>R0605</t>
  </si>
  <si>
    <t>J35</t>
  </si>
  <si>
    <t>Other venue where HH reported experienced insecurity incident</t>
  </si>
  <si>
    <t>${j_whomreport}=88</t>
  </si>
  <si>
    <t>R0606</t>
  </si>
  <si>
    <t>J36</t>
  </si>
  <si>
    <t>Has this incident been adequately resolved?</t>
  </si>
  <si>
    <t>Experienced insecurity incident was adequately resolved</t>
  </si>
  <si>
    <t>R0607</t>
  </si>
  <si>
    <t>J37</t>
  </si>
  <si>
    <t>What could be done to make it safer or easier for you or other members of your household to access WFP programme sites?</t>
  </si>
  <si>
    <t>HH recommendation to increase safety and ease access to WFP Sites</t>
  </si>
  <si>
    <t>R0608</t>
  </si>
  <si>
    <t>J38</t>
  </si>
  <si>
    <t>Was anyone observed collecting food, vouchers, or cash as a form of tax from beneficiaries?</t>
  </si>
  <si>
    <t>HH witnessed other beneficiaries facing assistance (food/vouchers/cash) taxation</t>
  </si>
  <si>
    <t>R0609</t>
  </si>
  <si>
    <t>J39</t>
  </si>
  <si>
    <t>Who was observed to have collected the tax?</t>
  </si>
  <si>
    <t>Persons whom HH observed carrying out assistance taxation</t>
  </si>
  <si>
    <t>R0610</t>
  </si>
  <si>
    <t>R0611</t>
  </si>
  <si>
    <t>kg1</t>
  </si>
  <si>
    <t>K</t>
  </si>
  <si>
    <t>ACCOUNTABILITY TO AFFECTED POPULATIONS</t>
  </si>
  <si>
    <t>R0612</t>
  </si>
  <si>
    <t>K01</t>
  </si>
  <si>
    <t>Were you informed about the quantities of each commodity / cash / vouchers you received and for how long it should last?</t>
  </si>
  <si>
    <t>HH was informed of entitlement and distribution cycles (quantity/amount by commodity/modality)</t>
  </si>
  <si>
    <t>R0613</t>
  </si>
  <si>
    <t>K02</t>
  </si>
  <si>
    <t>Have you been asked how you prefer to receive news of the distribution or other information?</t>
  </si>
  <si>
    <t>HH was consulted on preferred communication channels (distribution/programme)</t>
  </si>
  <si>
    <t>R0614</t>
  </si>
  <si>
    <t>K03</t>
  </si>
  <si>
    <t>Do you know where to complain or provide feedback regarding the food assistance?</t>
  </si>
  <si>
    <t>HH knows where to file assistance related complaints/feedback</t>
  </si>
  <si>
    <t>R0615</t>
  </si>
  <si>
    <t>K04</t>
  </si>
  <si>
    <t>If you were to give feedback or complain about any aspect of the assistance, what would be your preferred mechanism?</t>
  </si>
  <si>
    <t>HH most preferred complaint and feedback channel</t>
  </si>
  <si>
    <t>R0616</t>
  </si>
  <si>
    <t>K05</t>
  </si>
  <si>
    <t>Other HH preferred CFM channels</t>
  </si>
  <si>
    <t>${k_prefcomplain}=88</t>
  </si>
  <si>
    <t>R0617</t>
  </si>
  <si>
    <t>K06</t>
  </si>
  <si>
    <t>Have you ever provided feedback or complained about any aspect of the assistance?</t>
  </si>
  <si>
    <t>HH has once filed assistance related complaint/feedback</t>
  </si>
  <si>
    <t>R0618</t>
  </si>
  <si>
    <t>K07</t>
  </si>
  <si>
    <t>If not, why have you not provided feedback or complained? Select the main reason</t>
  </si>
  <si>
    <t>Reasons why HH never used CFM services before</t>
  </si>
  <si>
    <t>R0619</t>
  </si>
  <si>
    <t>K08</t>
  </si>
  <si>
    <t>Other reasons HH never used CFM before</t>
  </si>
  <si>
    <t>${k_nocomplaint}=88</t>
  </si>
  <si>
    <t>R0620</t>
  </si>
  <si>
    <t>K09</t>
  </si>
  <si>
    <t>Please describe your feedback/complaint.</t>
  </si>
  <si>
    <t>Nature of HH filed feedback/complaint</t>
  </si>
  <si>
    <t>R0621</t>
  </si>
  <si>
    <t>K10</t>
  </si>
  <si>
    <t>Other nature of HH filed feedback/complaint</t>
  </si>
  <si>
    <t>${k_whichcomplaint}=88</t>
  </si>
  <si>
    <t>R0622</t>
  </si>
  <si>
    <t>K11</t>
  </si>
  <si>
    <t>Did you receive a response?</t>
  </si>
  <si>
    <t>HH received a response/feedback on filed complaint/feedback</t>
  </si>
  <si>
    <t>R0623</t>
  </si>
  <si>
    <t>K12</t>
  </si>
  <si>
    <t>Was the response time immediate?</t>
  </si>
  <si>
    <t>HH received immediate response towards filed complaint/feedback</t>
  </si>
  <si>
    <t>R0624</t>
  </si>
  <si>
    <t>K13</t>
  </si>
  <si>
    <t>In how many days did you receive a response?</t>
  </si>
  <si>
    <t>Time (days) it took for HH to receive CFM response</t>
  </si>
  <si>
    <t>R0625</t>
  </si>
  <si>
    <t>K14</t>
  </si>
  <si>
    <t>Was your feedback/complaint adequately resolved by WFP or its Cooperating Partners (NGOs).</t>
  </si>
  <si>
    <t>HH received an adequate response towards filed complaint/feedback</t>
  </si>
  <si>
    <t>R0626</t>
  </si>
  <si>
    <t>K15</t>
  </si>
  <si>
    <t>Are topics related to communications methods and preferences or protection discussed at the site?</t>
  </si>
  <si>
    <t>At WFP Sites protection related communications methods and preferences are discussed</t>
  </si>
  <si>
    <t>R0627</t>
  </si>
  <si>
    <t>K16</t>
  </si>
  <si>
    <t>Do you think WFP and/or partner staff have treated you and members of your household respectfully?</t>
  </si>
  <si>
    <t>At Programme sites, HH are respectfully treated by WFP and partners</t>
  </si>
  <si>
    <t>R0628</t>
  </si>
  <si>
    <t>K17</t>
  </si>
  <si>
    <t>If No, please indicate the problem</t>
  </si>
  <si>
    <t>Issues affecting respectful treatment at Programme sites</t>
  </si>
  <si>
    <t>R0629</t>
  </si>
  <si>
    <t>K18</t>
  </si>
  <si>
    <t>Other</t>
  </si>
  <si>
    <t>Other issues affecting respectful treatment at Programme sites</t>
  </si>
  <si>
    <t>${k_treatment_prob}=88</t>
  </si>
  <si>
    <t>R0630</t>
  </si>
  <si>
    <t>K19</t>
  </si>
  <si>
    <t>How many people were directly affected by ill treatment?</t>
  </si>
  <si>
    <t>Number of people HH witnessed facing ill-treatment while at Programme site</t>
  </si>
  <si>
    <t>R0631</t>
  </si>
  <si>
    <t>ILLTREAT</t>
  </si>
  <si>
    <t>Please let me know the age and sex of all the people that were directly affected.</t>
  </si>
  <si>
    <t>${k_number}&gt;0</t>
  </si>
  <si>
    <t>R0632</t>
  </si>
  <si>
    <t>K19_01</t>
  </si>
  <si>
    <t>Age (ill-treatment victim)</t>
  </si>
  <si>
    <t>R0633</t>
  </si>
  <si>
    <t>K19_02</t>
  </si>
  <si>
    <t>Sex</t>
  </si>
  <si>
    <t>Sex (ill-treatment victim)</t>
  </si>
  <si>
    <t>R0634</t>
  </si>
  <si>
    <t>R0635</t>
  </si>
  <si>
    <t>K20</t>
  </si>
  <si>
    <t>Do you think the conditions of WFP programme sites are dignified?</t>
  </si>
  <si>
    <t>Conditions of WFP programme sites are dignifying</t>
  </si>
  <si>
    <t>R0636</t>
  </si>
  <si>
    <t>K21</t>
  </si>
  <si>
    <t>If No, please indicate the problem(s)</t>
  </si>
  <si>
    <t>Issues affecting dignity at Programme sites</t>
  </si>
  <si>
    <t>R0637</t>
  </si>
  <si>
    <t>K22</t>
  </si>
  <si>
    <t>Other issues affecting dignity at Programme sites</t>
  </si>
  <si>
    <t>R0638</t>
  </si>
  <si>
    <t>K23</t>
  </si>
  <si>
    <t>Have WFP and/or its partners already taken measures to try to resolve the problem?</t>
  </si>
  <si>
    <t>WFP and/or its partners have already taken measures to try and resolve dignity related issues</t>
  </si>
  <si>
    <t>R0639</t>
  </si>
  <si>
    <t>K24</t>
  </si>
  <si>
    <t>What could be done to make WFP programmes more dignified?</t>
  </si>
  <si>
    <t>HH recommendation to increase dignity at Programme sites</t>
  </si>
  <si>
    <t>R0640</t>
  </si>
  <si>
    <t>R0688</t>
  </si>
  <si>
    <t>lg1</t>
  </si>
  <si>
    <t>L</t>
  </si>
  <si>
    <t>PROJECT MANAGEMENT COMMITTEE</t>
  </si>
  <si>
    <t>R0689</t>
  </si>
  <si>
    <t>L01</t>
  </si>
  <si>
    <t>Is there a project management committee (PMC) for the assistance provided?</t>
  </si>
  <si>
    <t>HH is aware of existence of a Project management committee (PMC) at programme site</t>
  </si>
  <si>
    <t>R0690</t>
  </si>
  <si>
    <t>L02</t>
  </si>
  <si>
    <t>Do you know how many members are there in the PMC?</t>
  </si>
  <si>
    <t>HH Knows the number of members there are in the PMC</t>
  </si>
  <si>
    <t>R0691</t>
  </si>
  <si>
    <t>L03</t>
  </si>
  <si>
    <t>If yes, how many members are there in the PMC men?</t>
  </si>
  <si>
    <t>Number of PMC male members (respondent)</t>
  </si>
  <si>
    <t>R0692</t>
  </si>
  <si>
    <t>L04</t>
  </si>
  <si>
    <t>Number of PMC female members (respondent)</t>
  </si>
  <si>
    <t>R0693</t>
  </si>
  <si>
    <t>L05</t>
  </si>
  <si>
    <t>If not, why is there not a project management committee?</t>
  </si>
  <si>
    <t>Reasons why there is no PCM at programme site (respondent)</t>
  </si>
  <si>
    <t>R0694</t>
  </si>
  <si>
    <t>L06</t>
  </si>
  <si>
    <t>Does the PMC report back to the beneficiaries and/or community?</t>
  </si>
  <si>
    <t>PMC reports back to the beneficiaries/community?</t>
  </si>
  <si>
    <t>R0695</t>
  </si>
  <si>
    <t>L07</t>
  </si>
  <si>
    <t>Is it easy for the PMC members to take additional food/cash/vouchers (beyond the entitlement)?</t>
  </si>
  <si>
    <t>It's easy for PMC members to take additional food/cash/vouchers (beyond the entitlement)</t>
  </si>
  <si>
    <t>R0696</t>
  </si>
  <si>
    <t>L08</t>
  </si>
  <si>
    <t>Do you feel the PMC represents you well?</t>
  </si>
  <si>
    <t>HH feels well represented by PMC</t>
  </si>
  <si>
    <t>R0697</t>
  </si>
  <si>
    <t>L09</t>
  </si>
  <si>
    <t>Which activity is the PMC responsible for?</t>
  </si>
  <si>
    <t>PMC responsibilities according to HH</t>
  </si>
  <si>
    <t>R0698</t>
  </si>
  <si>
    <t>L10</t>
  </si>
  <si>
    <t>Other PMC responsibility</t>
  </si>
  <si>
    <t>${l_pmc_resp}=88</t>
  </si>
  <si>
    <t>R0699</t>
  </si>
  <si>
    <t>R0700</t>
  </si>
  <si>
    <t>mg1</t>
  </si>
  <si>
    <t>M</t>
  </si>
  <si>
    <t>DECISION MAKING (GENDER)</t>
  </si>
  <si>
    <t>R0701</t>
  </si>
  <si>
    <t>M01</t>
  </si>
  <si>
    <t>Who decides how to use the **cash** assistance received such as when, where and what to buy?</t>
  </si>
  <si>
    <t>HH Decision maker on the use of received CASH assistance</t>
  </si>
  <si>
    <t>${cash}</t>
  </si>
  <si>
    <t>R0702</t>
  </si>
  <si>
    <t>M02</t>
  </si>
  <si>
    <t>Who decides how to use the **food** assistance given by WFP, such as whether to sell, trade, lend or share a portion of it?</t>
  </si>
  <si>
    <t>HH Decision maker on the use of received FOOD assistance</t>
  </si>
  <si>
    <t>R0705</t>
  </si>
  <si>
    <t>M03</t>
  </si>
  <si>
    <t>Are topics related to gender equality discussed at the site?</t>
  </si>
  <si>
    <t>Topics related to gender equality are discussed at programme site</t>
  </si>
  <si>
    <t>R0707</t>
  </si>
  <si>
    <t>M04</t>
  </si>
  <si>
    <t>Are you participating in any meetings or discussions of how to use community assets?</t>
  </si>
  <si>
    <t>HH participate in meetings/discussions on how to use community assets</t>
  </si>
  <si>
    <t>R0708</t>
  </si>
  <si>
    <t>M05</t>
  </si>
  <si>
    <t>Are you participating in decision-making over management or improvements to the community assets?</t>
  </si>
  <si>
    <t>HH participate in decision-making over management/improvements of community assets</t>
  </si>
  <si>
    <t>R0709</t>
  </si>
  <si>
    <t>M06</t>
  </si>
  <si>
    <t>Are you able to make use of community assets?</t>
  </si>
  <si>
    <t>HH is currently able to make use of community assets</t>
  </si>
  <si>
    <t>R0710</t>
  </si>
  <si>
    <t>M07</t>
  </si>
  <si>
    <t>Do you feel you have a voice to contribute to positive changes in your community?</t>
  </si>
  <si>
    <t>HH feels they have a voice to contribute to positive changes in the community</t>
  </si>
  <si>
    <t>R0711</t>
  </si>
  <si>
    <t>M08</t>
  </si>
  <si>
    <t>What are the challenges in being able to participate in decision-making?</t>
  </si>
  <si>
    <t>Challenges limiting HH in participating in decision-making of asset management</t>
  </si>
  <si>
    <t>${dmp_5}=0</t>
  </si>
  <si>
    <t>R0713</t>
  </si>
  <si>
    <t>R0733</t>
  </si>
  <si>
    <t>ng1</t>
  </si>
  <si>
    <t>N</t>
  </si>
  <si>
    <t>HEALTH AND NUTRITION SERVICES</t>
  </si>
  <si>
    <t>Does this apply to FFA as well?</t>
  </si>
  <si>
    <t>R0734</t>
  </si>
  <si>
    <t>N01</t>
  </si>
  <si>
    <t>Do you have access to health services and medicines?</t>
  </si>
  <si>
    <t>HH has access to health services and medicines</t>
  </si>
  <si>
    <t>R0735</t>
  </si>
  <si>
    <t>N02</t>
  </si>
  <si>
    <t>Are topics related to nutrition, health, or maternal/child feeding discussed at the site?</t>
  </si>
  <si>
    <t>Topics related to nutrition, health, or maternal/child feeding discussed at Programme site</t>
  </si>
  <si>
    <t>R0736</t>
  </si>
  <si>
    <t>N03</t>
  </si>
  <si>
    <t>Has a community nutrition volunteer (CNV) assisted you in the past month?</t>
  </si>
  <si>
    <t>HH was assisted by a Community nutrition volunteer (CNV) in the past month</t>
  </si>
  <si>
    <t>R0737</t>
  </si>
  <si>
    <t>N04</t>
  </si>
  <si>
    <t>Where did the CNV assist you?</t>
  </si>
  <si>
    <t>Place where CNV assisted HH</t>
  </si>
  <si>
    <t>R0738</t>
  </si>
  <si>
    <t>N05</t>
  </si>
  <si>
    <t>With what did the CNV/outreach worker assist you?</t>
  </si>
  <si>
    <t>Nature of CNV assistance to HH</t>
  </si>
  <si>
    <t>R0739</t>
  </si>
  <si>
    <t>N06</t>
  </si>
  <si>
    <t>Was the assistance adequate?</t>
  </si>
  <si>
    <t>CNV assistance to HH was adequate</t>
  </si>
  <si>
    <t>R0740</t>
  </si>
  <si>
    <t>N07</t>
  </si>
  <si>
    <t>Why was the assistance inadequate?</t>
  </si>
  <si>
    <t>Reasons why CNV assistance to HH was not adequate</t>
  </si>
  <si>
    <t>R0741</t>
  </si>
  <si>
    <t>N08</t>
  </si>
  <si>
    <t>Other reasons behind CNV inadequate assistance</t>
  </si>
  <si>
    <t>${o_nt_why}=88</t>
  </si>
  <si>
    <t>R0742</t>
  </si>
  <si>
    <t>N09</t>
  </si>
  <si>
    <t>During the last distribution, were CNVs present at the site?</t>
  </si>
  <si>
    <t>CNVs were present at programme site during last distribution</t>
  </si>
  <si>
    <t>R0743</t>
  </si>
  <si>
    <t>R0539</t>
  </si>
  <si>
    <t>og1</t>
  </si>
  <si>
    <t>O</t>
  </si>
  <si>
    <t>ACCESS TO WATER, SANITATION AND HYGIENE</t>
  </si>
  <si>
    <t>R0540</t>
  </si>
  <si>
    <t>O01</t>
  </si>
  <si>
    <t>Is messaging related to water, sanitation, or hygiene provided at the site?</t>
  </si>
  <si>
    <t>WASH related messaging are provided at Programme site</t>
  </si>
  <si>
    <t>R0541</t>
  </si>
  <si>
    <t>O02</t>
  </si>
  <si>
    <t>Are you able to access a clean and safe water source?</t>
  </si>
  <si>
    <t>HH is current able to  access a clean and safe water</t>
  </si>
  <si>
    <t>R0542</t>
  </si>
  <si>
    <t>O03</t>
  </si>
  <si>
    <t>In minutes, how long does it take to walk to the nearest clean and safe water source?</t>
  </si>
  <si>
    <t>Distance (minutes) HH to nearest source of clean and safe water</t>
  </si>
  <si>
    <t>R0543</t>
  </si>
  <si>
    <t>O04</t>
  </si>
  <si>
    <t>Are all your family members able to access a clean and safe latrine?</t>
  </si>
  <si>
    <t>All HH members are able to access a clean and safe latrine</t>
  </si>
  <si>
    <t>R0544</t>
  </si>
  <si>
    <t>O05</t>
  </si>
  <si>
    <t>In minutes, how long does it take to walk to the nearest clean and safe latrine?</t>
  </si>
  <si>
    <t>Distance (minutes) HH to nearest clean and safe latrine</t>
  </si>
  <si>
    <t>R0545</t>
  </si>
  <si>
    <t>O06</t>
  </si>
  <si>
    <t>Is accessing these latrines an issue for any particular household member?</t>
  </si>
  <si>
    <t>Some HH members have limited access to clean and safe latrines</t>
  </si>
  <si>
    <t>R0546</t>
  </si>
  <si>
    <t>O07</t>
  </si>
  <si>
    <t>For whom is access to the latrines most difficult?</t>
  </si>
  <si>
    <t>HH members whom access to safe and clean latrine is limited</t>
  </si>
  <si>
    <t>R0547</t>
  </si>
  <si>
    <t>O08</t>
  </si>
  <si>
    <t>Do you have access to soap as you need it?</t>
  </si>
  <si>
    <t>HH can access soap when in need</t>
  </si>
  <si>
    <t>R0548</t>
  </si>
  <si>
    <t>R0146</t>
  </si>
  <si>
    <t>pg1</t>
  </si>
  <si>
    <t>P</t>
  </si>
  <si>
    <t>Livelihood, Vegetabe gardens, Animal and Assets Ownership</t>
  </si>
  <si>
    <t>Livelihood, Vegetable gardens, Animal and Assets Ownership</t>
  </si>
  <si>
    <t>R0087</t>
  </si>
  <si>
    <t>P01</t>
  </si>
  <si>
    <t>What type of structure do you normally sleep in now?</t>
  </si>
  <si>
    <t>HH housing/living structure</t>
  </si>
  <si>
    <t>R0088</t>
  </si>
  <si>
    <t>P02</t>
  </si>
  <si>
    <t>Other HH housing structure</t>
  </si>
  <si>
    <t>${c_house}=88</t>
  </si>
  <si>
    <t>R0089</t>
  </si>
  <si>
    <t>P03</t>
  </si>
  <si>
    <t>Do you own this structure?</t>
  </si>
  <si>
    <t>Ownership of housing/living structure</t>
  </si>
  <si>
    <t>${c_house}&lt;=3</t>
  </si>
  <si>
    <t>R0090</t>
  </si>
  <si>
    <t>P04</t>
  </si>
  <si>
    <t>Other ownership</t>
  </si>
  <si>
    <t>${c_house_own}=88</t>
  </si>
  <si>
    <t>R0147</t>
  </si>
  <si>
    <t>P05</t>
  </si>
  <si>
    <t>In the last three months, what was your household’s most important activity for getting food and income?</t>
  </si>
  <si>
    <t>HH main source of livelihood (Last 3mo)</t>
  </si>
  <si>
    <t>R0148</t>
  </si>
  <si>
    <t>P06</t>
  </si>
  <si>
    <t>Specify Others</t>
  </si>
  <si>
    <t>Other HH source of livelihoods</t>
  </si>
  <si>
    <t>R0149</t>
  </si>
  <si>
    <t>P07</t>
  </si>
  <si>
    <t xml:space="preserve">In the last three months, what was your household’s second most important activity for getting food and income?
</t>
  </si>
  <si>
    <t>HH second source of livelihood (Last 3mo)</t>
  </si>
  <si>
    <t>R0150</t>
  </si>
  <si>
    <t>P08</t>
  </si>
  <si>
    <t>Other HH main source of livelihoods</t>
  </si>
  <si>
    <t>R0151</t>
  </si>
  <si>
    <t>P09</t>
  </si>
  <si>
    <t>What were your livelihood sources before joining FFA the activity</t>
  </si>
  <si>
    <t>R0152</t>
  </si>
  <si>
    <t>P10</t>
  </si>
  <si>
    <t>Has your household’s income changed over the past year?</t>
  </si>
  <si>
    <t>R0153</t>
  </si>
  <si>
    <t>P11</t>
  </si>
  <si>
    <t>What is the main reason that your income decreased?</t>
  </si>
  <si>
    <t>R0154</t>
  </si>
  <si>
    <t>P12</t>
  </si>
  <si>
    <t>R0155</t>
  </si>
  <si>
    <t>P13</t>
  </si>
  <si>
    <t>Does your household regularly receive any money or non-food items from family members working in another part of the country or outside of the country?</t>
  </si>
  <si>
    <t>R0156</t>
  </si>
  <si>
    <t>P14</t>
  </si>
  <si>
    <t>Does your house own any of the following assets now?</t>
  </si>
  <si>
    <t>R0157</t>
  </si>
  <si>
    <t>P15</t>
  </si>
  <si>
    <t>Did your household have any of the following household assets looted or destroyed in the last 12 months?</t>
  </si>
  <si>
    <t>R0158</t>
  </si>
  <si>
    <t>P16</t>
  </si>
  <si>
    <t>Did your household sell any of the following household assets in the last 12 months?</t>
  </si>
  <si>
    <t>R0159</t>
  </si>
  <si>
    <t>R0456</t>
  </si>
  <si>
    <t>pg2</t>
  </si>
  <si>
    <t>P_g</t>
  </si>
  <si>
    <t>Backyard/Vegetable gardens</t>
  </si>
  <si>
    <t>R0457</t>
  </si>
  <si>
    <t>P17</t>
  </si>
  <si>
    <t>Do you have a backyard or vegetable garden?</t>
  </si>
  <si>
    <t>Household has a backyard/vegetable garden</t>
  </si>
  <si>
    <t>R0458</t>
  </si>
  <si>
    <t>P18</t>
  </si>
  <si>
    <t>What type of vegetables are you currently growing in your backyard garden?</t>
  </si>
  <si>
    <t>Type of vegetables grown in HH's backyard/vegetable garden</t>
  </si>
  <si>
    <t>R0459</t>
  </si>
  <si>
    <t>P19</t>
  </si>
  <si>
    <t>Other grown vegetables</t>
  </si>
  <si>
    <t>selected(${g_veg},'88')</t>
  </si>
  <si>
    <t>R0460</t>
  </si>
  <si>
    <t>P20</t>
  </si>
  <si>
    <t>If not, why are you not growing any vegetables in your garden?</t>
  </si>
  <si>
    <t>Reasons why HH are not growing vegetable in the backyard garden</t>
  </si>
  <si>
    <t>R0461</t>
  </si>
  <si>
    <t>P21</t>
  </si>
  <si>
    <t>Other reasons of not growing vegetables</t>
  </si>
  <si>
    <t>${g_why_no_plant}=88</t>
  </si>
  <si>
    <t>R0462</t>
  </si>
  <si>
    <t>define the list Home consumption, Sell at market, not enough</t>
  </si>
  <si>
    <t>select_one gardenveguse</t>
  </si>
  <si>
    <t>g_mainuse</t>
  </si>
  <si>
    <t>P22</t>
  </si>
  <si>
    <t>What's the main use of vegatables that you grow in your backyard/vegetable garden?</t>
  </si>
  <si>
    <t>Main use of vegetables grown in HH's backyard garden</t>
  </si>
  <si>
    <t>R0480</t>
  </si>
  <si>
    <t>P23</t>
  </si>
  <si>
    <t>Does your household own any livestock or farm animals (even if they are not near the home now?)</t>
  </si>
  <si>
    <t>Household own farm animals/livestock</t>
  </si>
  <si>
    <t>R0481</t>
  </si>
  <si>
    <t>pg3</t>
  </si>
  <si>
    <t>How many of the animals do you own;</t>
  </si>
  <si>
    <t>R0482</t>
  </si>
  <si>
    <t>P23_01</t>
  </si>
  <si>
    <t>How many Cattle do you own?</t>
  </si>
  <si>
    <t>Number of owned cattle</t>
  </si>
  <si>
    <t>R0488</t>
  </si>
  <si>
    <t>P23_02</t>
  </si>
  <si>
    <t>How many of these of these Cattle were acquired after joining FFA</t>
  </si>
  <si>
    <t>Number of cattle acquired after joining FFA</t>
  </si>
  <si>
    <t>${cattle_own}&gt;0</t>
  </si>
  <si>
    <t>R0483</t>
  </si>
  <si>
    <t>P23_03</t>
  </si>
  <si>
    <t>How many Goats/sheep do you own?</t>
  </si>
  <si>
    <t>Number of owned goats/sheep do you own?</t>
  </si>
  <si>
    <t>R0489</t>
  </si>
  <si>
    <t>P23_04</t>
  </si>
  <si>
    <t>How many of these Goats/sheep were acquired after joining FFA</t>
  </si>
  <si>
    <t>Number of goats/sheep acquired after joining FFA</t>
  </si>
  <si>
    <t>${goat_own}&gt;0</t>
  </si>
  <si>
    <t>R0484</t>
  </si>
  <si>
    <t>P23_05</t>
  </si>
  <si>
    <t>How many Chickens/ducks do you own?</t>
  </si>
  <si>
    <t>Number of owned chickens/ducks</t>
  </si>
  <si>
    <t>R0490</t>
  </si>
  <si>
    <t>P23_06</t>
  </si>
  <si>
    <t>How many of these Chickens/ducks were acquired after joining FFA</t>
  </si>
  <si>
    <t>Number of chickens/ducks acquired after joining FFA</t>
  </si>
  <si>
    <t>${chicken_own}&gt;0</t>
  </si>
  <si>
    <t>R0485</t>
  </si>
  <si>
    <t>totalanimal</t>
  </si>
  <si>
    <t>${cattle_own}+
${goat_own}+
${chicken_own}</t>
  </si>
  <si>
    <t>Pardon the interruption, it looks like there are no owned livestock while you reported a HH has some animals. Please review</t>
  </si>
  <si>
    <t>${farm_animal}=1 and ${totalanimal}=0</t>
  </si>
  <si>
    <t>R0492</t>
  </si>
  <si>
    <t>P24</t>
  </si>
  <si>
    <t>In the last 2 months, what was the main use of the livestock you own?</t>
  </si>
  <si>
    <t>Main use of HH owned farm animals/livestock (last 12mo)</t>
  </si>
  <si>
    <t>R0493</t>
  </si>
  <si>
    <t>P25</t>
  </si>
  <si>
    <t>Other use of owned farm animals/livestock</t>
  </si>
  <si>
    <t>${livestock_mainuse}=88</t>
  </si>
  <si>
    <t>R0494</t>
  </si>
  <si>
    <t>P26</t>
  </si>
  <si>
    <t>Does your household get fish for consumption yourselves or from someone in the community now?</t>
  </si>
  <si>
    <t>Household has access to fish for consumption</t>
  </si>
  <si>
    <t>delete the long note</t>
  </si>
  <si>
    <t>qg1</t>
  </si>
  <si>
    <t>Q</t>
  </si>
  <si>
    <t>AGRICULTURE</t>
  </si>
  <si>
    <t>Feels like only relevant to FFA</t>
  </si>
  <si>
    <t>R0464</t>
  </si>
  <si>
    <t>eliminate one of these later</t>
  </si>
  <si>
    <t>Rethink about it</t>
  </si>
  <si>
    <t>Q01</t>
  </si>
  <si>
    <t>Do you participate in farming activities when you can?</t>
  </si>
  <si>
    <t>Household participate in farming activities when they can</t>
  </si>
  <si>
    <t>R0465</t>
  </si>
  <si>
    <t>Q02</t>
  </si>
  <si>
    <t>Have you received any training regarding how to improve farming?</t>
  </si>
  <si>
    <t>Household received training on how to improve farming?</t>
  </si>
  <si>
    <t>R0466</t>
  </si>
  <si>
    <t>select_one ffaharchange</t>
  </si>
  <si>
    <t>g_harvestchange</t>
  </si>
  <si>
    <t>Q03</t>
  </si>
  <si>
    <t>Have you had a change in harvest amount as a result of participating in FFA activities?</t>
  </si>
  <si>
    <t>Household has had a change in harvest amount since they began participating in the farming activity</t>
  </si>
  <si>
    <t>${g_farming}=1 and ${ffa}</t>
  </si>
  <si>
    <t>R0467</t>
  </si>
  <si>
    <t>select_multiple harvechangereason</t>
  </si>
  <si>
    <t>g_harvestchangewhy</t>
  </si>
  <si>
    <t>Q04</t>
  </si>
  <si>
    <t>What were the reasons of decreased harvest?</t>
  </si>
  <si>
    <t>Nature of experienced harvest changes</t>
  </si>
  <si>
    <t>not(selected(.,'77') and count-selected(.)&gt;1)</t>
  </si>
  <si>
    <t>Don't know can not be used with other options</t>
  </si>
  <si>
    <t>${g_harvestchange}=3</t>
  </si>
  <si>
    <t>g_harvestchangewhy_oth</t>
  </si>
  <si>
    <t>Q05</t>
  </si>
  <si>
    <t>Specify other reasons of decreased harvest</t>
  </si>
  <si>
    <t>selected(${g_harvestchangewhy},'88')</t>
  </si>
  <si>
    <t>select_one ffdiverschange</t>
  </si>
  <si>
    <t>g_divesitychange</t>
  </si>
  <si>
    <t>Q06</t>
  </si>
  <si>
    <t>Have you had a change in crop diversification as a result of participating in FFA activities?</t>
  </si>
  <si>
    <t>select_multiple diversreason</t>
  </si>
  <si>
    <t>g_diversitychangewhy</t>
  </si>
  <si>
    <t>Q07</t>
  </si>
  <si>
    <t>What were the reasons of decreased diversification</t>
  </si>
  <si>
    <t>${g_divesitychange}=3</t>
  </si>
  <si>
    <t>g_diversitychangewhy_oth</t>
  </si>
  <si>
    <t>Q08</t>
  </si>
  <si>
    <t>Specify other reasons of decreased crop diversification</t>
  </si>
  <si>
    <t>selected(${g_diversitychangewhy},'88')</t>
  </si>
  <si>
    <t>R0468</t>
  </si>
  <si>
    <t>Q09</t>
  </si>
  <si>
    <t>Do you have some of the harvest remaining after the household takes its requirements for food consumption?</t>
  </si>
  <si>
    <t>After meeting food needs, Household still has some  stock from harvest</t>
  </si>
  <si>
    <t>R0469</t>
  </si>
  <si>
    <t>Q10</t>
  </si>
  <si>
    <t>What is the main use of the remaining harvest?</t>
  </si>
  <si>
    <t>Main use of harvest remainder</t>
  </si>
  <si>
    <t>R0470</t>
  </si>
  <si>
    <t>Q11</t>
  </si>
  <si>
    <t>Specify if other</t>
  </si>
  <si>
    <t>Other use of remainder harvest</t>
  </si>
  <si>
    <t>R0471</t>
  </si>
  <si>
    <t>Q12</t>
  </si>
  <si>
    <t>What is the size (Feddans) of the land/area you are currently cultivating including the garden?</t>
  </si>
  <si>
    <t>Size (feddans) of household cultivated land</t>
  </si>
  <si>
    <t>R0472</t>
  </si>
  <si>
    <t>Q13</t>
  </si>
  <si>
    <t>What size of crop farm was created through FFA for the household, in addition to what you were already cultivating (feddans)</t>
  </si>
  <si>
    <t>Size (feddans) of cultivated land prepared through FFA activities</t>
  </si>
  <si>
    <t>R0473</t>
  </si>
  <si>
    <t>Q14</t>
  </si>
  <si>
    <t>What crops have you already or plan to cultivate  for this season?</t>
  </si>
  <si>
    <t>Crops currently cultivated by household</t>
  </si>
  <si>
    <t>R0474</t>
  </si>
  <si>
    <t>Q15</t>
  </si>
  <si>
    <t>Other cultivated crops</t>
  </si>
  <si>
    <t>selected(${cultivate_com},'88')</t>
  </si>
  <si>
    <t>R0497</t>
  </si>
  <si>
    <t>count-selected(${cultivate_com})</t>
  </si>
  <si>
    <t>not(selected(${cultivate_com},'0')) and ${ffa}</t>
  </si>
  <si>
    <t>qg2</t>
  </si>
  <si>
    <t>R0498</t>
  </si>
  <si>
    <t>com_name</t>
  </si>
  <si>
    <t>Return commodity name</t>
  </si>
  <si>
    <t>jr:choice-name(${com_current},'${com_current}')</t>
  </si>
  <si>
    <t>R0499</t>
  </si>
  <si>
    <t>select_one cultivate_com</t>
  </si>
  <si>
    <t>com_current</t>
  </si>
  <si>
    <t>selected-at(${cultivate_com},position(${AGRICULTURE}))</t>
  </si>
  <si>
    <t>R0500</t>
  </si>
  <si>
    <t>com_area</t>
  </si>
  <si>
    <t>Q16_01</t>
  </si>
  <si>
    <t>Area (Feddans) cultivated or planned to cultivate with ${com_name} this season</t>
  </si>
  <si>
    <t>Area (Feddans) cultivated for [Crop] this season</t>
  </si>
  <si>
    <t>R0501</t>
  </si>
  <si>
    <t>com_harvested</t>
  </si>
  <si>
    <t>Q16_02</t>
  </si>
  <si>
    <t>Have you already harvested ${com_name} cultiveted for this season?</t>
  </si>
  <si>
    <t>Household already harvested [Crop] cultivated for this season</t>
  </si>
  <si>
    <t>1 = 2</t>
  </si>
  <si>
    <t>R0502</t>
  </si>
  <si>
    <t>com_expected</t>
  </si>
  <si>
    <t>Q16_03</t>
  </si>
  <si>
    <t>What is the expected harvest (in KG) for cultivated ${com_name} this season?</t>
  </si>
  <si>
    <t>Expected harvest (in KG) for cultivated [Crop] this season</t>
  </si>
  <si>
    <t>${com_harvested}=0 and 1=2</t>
  </si>
  <si>
    <t>R0503</t>
  </si>
  <si>
    <t>com_lastcultivated</t>
  </si>
  <si>
    <t>Q16_04</t>
  </si>
  <si>
    <t>Did you cultivate ${com_name} the same season last year?</t>
  </si>
  <si>
    <t>Household cultivated [Crop] the same season last year</t>
  </si>
  <si>
    <t>com_lastarea</t>
  </si>
  <si>
    <t>Q16_05</t>
  </si>
  <si>
    <t>Area (Feddans) cultivated with ${com_name} the last season (2020)</t>
  </si>
  <si>
    <t>Area (Feddans) cultivated for [Crop] the last season</t>
  </si>
  <si>
    <t>${com_lastcultivated}=1</t>
  </si>
  <si>
    <t>R0504</t>
  </si>
  <si>
    <t>season</t>
  </si>
  <si>
    <t>if(${com_harvested}=1,"THIS SEASON",if(${com_lastcultivated}=1 and ${com_harvested}=0 ,"the Last season (2020)",""))</t>
  </si>
  <si>
    <t>R0505</t>
  </si>
  <si>
    <t>qg3</t>
  </si>
  <si>
    <t>${com_harvested}=1 or ${com_lastcultivated}=1</t>
  </si>
  <si>
    <t>Use of harvested ${com_name} for ${season}</t>
  </si>
  <si>
    <t>R0506</t>
  </si>
  <si>
    <t>com_harvest</t>
  </si>
  <si>
    <t>Q17_01</t>
  </si>
  <si>
    <t>How many KGs of ${com_name} did you harvest ${season}?</t>
  </si>
  <si>
    <t>% (KGs) of [Crop] harvested</t>
  </si>
  <si>
    <t>Use 999 if they don't remember</t>
  </si>
  <si>
    <t>.&gt;=0 or .=999</t>
  </si>
  <si>
    <t>Use proportional piling method in responding to below harvet use questions</t>
  </si>
  <si>
    <t>R0507</t>
  </si>
  <si>
    <t>com_dom</t>
  </si>
  <si>
    <t>Q17_02</t>
  </si>
  <si>
    <t>Out of ${com_harvest}KG of ${com_name} harvested ${season},what proportion did you use of kept for your domestic consumption?</t>
  </si>
  <si>
    <t>% of harvested [Crop] kept for domestic consumption</t>
  </si>
  <si>
    <t>So far, ${harvest_used} was used, ${harvest_remainder} is remaining</t>
  </si>
  <si>
    <t>R0508</t>
  </si>
  <si>
    <t>com_soldwfp</t>
  </si>
  <si>
    <t>Q17_03</t>
  </si>
  <si>
    <t>Out of ${com_harvest}KG of ${com_name} harvested ${season}, what proportion did you sell to WFP?</t>
  </si>
  <si>
    <t>% of harvested [Crop] sold to WFP</t>
  </si>
  <si>
    <t>R0509</t>
  </si>
  <si>
    <t>com_trad</t>
  </si>
  <si>
    <t>Q17_04</t>
  </si>
  <si>
    <t>Out of ${com_harvest}KG of ${com_name} harvested ${season}, what proportion did you sell to other traders/market?</t>
  </si>
  <si>
    <t>% of harvested [Crop] sold to other traders/market</t>
  </si>
  <si>
    <t>R0510</t>
  </si>
  <si>
    <t>com_trd_where</t>
  </si>
  <si>
    <t>Q17_05</t>
  </si>
  <si>
    <t>Where else did you also sell your ${com_name} harvested ${season}?</t>
  </si>
  <si>
    <t>Market places for harvested [Crop]</t>
  </si>
  <si>
    <t>${com_trad}&gt;0</t>
  </si>
  <si>
    <t>R0511</t>
  </si>
  <si>
    <t>com_trd_where_oth</t>
  </si>
  <si>
    <t>Q17_06</t>
  </si>
  <si>
    <t>Specify other market places for ${com_name}</t>
  </si>
  <si>
    <t>Other market places for harvested [Crop]</t>
  </si>
  <si>
    <t>selected(${com_trd_where},'88')</t>
  </si>
  <si>
    <t>Out</t>
  </si>
  <si>
    <t>com_lost</t>
  </si>
  <si>
    <t>Q17_07</t>
  </si>
  <si>
    <t>Out of ${com_harvest}KG of ${com_name} harvested ${season}, what proportion was lost during storage or handling?</t>
  </si>
  <si>
    <t>% of harvested [Crop] lost during storage or handling</t>
  </si>
  <si>
    <t>${com_dom}+
${com_soldwfp}+
${com_trad}+
${com_lost}&lt;=100</t>
  </si>
  <si>
    <t>Sorry, the proportion can be less or equal to 100%</t>
  </si>
  <si>
    <t>com_lost_when</t>
  </si>
  <si>
    <t>Q17_08</t>
  </si>
  <si>
    <t>At which stage did you mostly lose your ${com_name}'s harvest for ${season}?</t>
  </si>
  <si>
    <t>Stage at which most [Crop] harvest losses occurred</t>
  </si>
  <si>
    <t>com_lostwhen_oth</t>
  </si>
  <si>
    <t>Q17_09</t>
  </si>
  <si>
    <t>Other stages at which [Crop] harvest losses occurred</t>
  </si>
  <si>
    <t>${com_lost_when}=88</t>
  </si>
  <si>
    <t>R0475</t>
  </si>
  <si>
    <t>moved further for relevancy</t>
  </si>
  <si>
    <t>cereals only</t>
  </si>
  <si>
    <t>Q17_10</t>
  </si>
  <si>
    <t>How many months did the cereal harvest last before joining the FFA activities</t>
  </si>
  <si>
    <t>Cereals stock duration (months) before joining the FFA activities</t>
  </si>
  <si>
    <t>${com_current}&gt;=1 and ${com_current}&lt;=4</t>
  </si>
  <si>
    <t>R0476</t>
  </si>
  <si>
    <t>Q17_11</t>
  </si>
  <si>
    <t>How many months does the cereal harvest last now after joining the FFA activities</t>
  </si>
  <si>
    <t>Cereals stock duration (months) after joining the FFA activities</t>
  </si>
  <si>
    <t>harvest_used</t>
  </si>
  <si>
    <t>Percentage of used harvest</t>
  </si>
  <si>
    <t>${com_dom}+
${com_soldwfp}+
${com_trad}+
${com_lost}</t>
  </si>
  <si>
    <t>harvest_remainder</t>
  </si>
  <si>
    <t>Percentage of remaining harvest</t>
  </si>
  <si>
    <t>100 - ${harvest_used</t>
  </si>
  <si>
    <t>select_multiple remainder_use</t>
  </si>
  <si>
    <t>harvest_remain_use</t>
  </si>
  <si>
    <t>Q17_12</t>
  </si>
  <si>
    <t>It looks like you still have some stocks of ${com_name} harvested from ${season} , how do you plan to use it?</t>
  </si>
  <si>
    <t>${harvest_remainder} of harvest is not yet accounted for</t>
  </si>
  <si>
    <t>${harvest_remainder} &gt;0</t>
  </si>
  <si>
    <t>harverst_remain_use_oth</t>
  </si>
  <si>
    <t>Q17_13</t>
  </si>
  <si>
    <t>Define other use of remainder harvest stocks of ${com_name} from ${season}</t>
  </si>
  <si>
    <t>selected(${harvest_remain_use},'88')</t>
  </si>
  <si>
    <t>R0512</t>
  </si>
  <si>
    <t>R0519</t>
  </si>
  <si>
    <t>qg4</t>
  </si>
  <si>
    <t>R0520</t>
  </si>
  <si>
    <t>Q18</t>
  </si>
  <si>
    <t>Do you usually use storage facilities to keep your harvest?</t>
  </si>
  <si>
    <t>Household uses storage facilities to keep harvest</t>
  </si>
  <si>
    <t>R0521</t>
  </si>
  <si>
    <t>Q19</t>
  </si>
  <si>
    <t xml:space="preserve">Types of used storage facilities
</t>
  </si>
  <si>
    <t>${harvest_storage}=1</t>
  </si>
  <si>
    <t>R0522</t>
  </si>
  <si>
    <t>Q20</t>
  </si>
  <si>
    <t>Other types of used storage facilities</t>
  </si>
  <si>
    <t>${storage_type_harvest}=88</t>
  </si>
  <si>
    <t>select_one whenstoragefacility</t>
  </si>
  <si>
    <t>harvest_storageffa</t>
  </si>
  <si>
    <t>Q21</t>
  </si>
  <si>
    <t>Did you adopt the use of storage facilities before or after joining FFA activities?</t>
  </si>
  <si>
    <t>Time when household started using storage facilities vis-à-vis FFA participation</t>
  </si>
  <si>
    <t>R0523</t>
  </si>
  <si>
    <t>R0525</t>
  </si>
  <si>
    <t>Q22</t>
  </si>
  <si>
    <t>Do you practice any post-harvest production loss prevention techniques?</t>
  </si>
  <si>
    <t>Household practices post-harvest production loss prevention techniques</t>
  </si>
  <si>
    <t>R0526</t>
  </si>
  <si>
    <t>select_multiple prevent_loss</t>
  </si>
  <si>
    <t>Q23</t>
  </si>
  <si>
    <t>Which production loss prevention techniques do you use?</t>
  </si>
  <si>
    <t>Types of practiced production loss prevention techniques</t>
  </si>
  <si>
    <t>R0527</t>
  </si>
  <si>
    <t>Q24</t>
  </si>
  <si>
    <t>What are the two main reasons that you don't practice production loss prevention techniques?</t>
  </si>
  <si>
    <t>Two main reasons why household doesn't practice production loss prevention techniques</t>
  </si>
  <si>
    <t>R0528</t>
  </si>
  <si>
    <t>Q25</t>
  </si>
  <si>
    <t>Have you received training in post-harvest handling techniques and technology provided by WFP?</t>
  </si>
  <si>
    <t>Household received training in post-harvest handling techniques and technology provided by WFP</t>
  </si>
  <si>
    <t>R0529</t>
  </si>
  <si>
    <t>Q26</t>
  </si>
  <si>
    <t>If no, why didn’t you participate in the training?</t>
  </si>
  <si>
    <t>Reasons why household did not participate in post-harvest handling training</t>
  </si>
  <si>
    <t>R0530</t>
  </si>
  <si>
    <t>select_multiple postharvest_training_yes</t>
  </si>
  <si>
    <t>Q27</t>
  </si>
  <si>
    <t xml:space="preserve">If yes, which techniques/key messages have you learned from the training? 
</t>
  </si>
  <si>
    <t xml:space="preserve">Key techniques/messages  households learned from post-harvest handling training
</t>
  </si>
  <si>
    <t>Do not read options</t>
  </si>
  <si>
    <t>R0531</t>
  </si>
  <si>
    <t>Q28</t>
  </si>
  <si>
    <t xml:space="preserve">Household's already using skills/tools gained from  post-harvest handling training
</t>
  </si>
  <si>
    <t>R0532</t>
  </si>
  <si>
    <t>Q29</t>
  </si>
  <si>
    <t>What were two main reasons that you did not use tools and skills in your daily life?</t>
  </si>
  <si>
    <t>Two main reasons why household are not using skills/tools gained from  post-harvest handling training</t>
  </si>
  <si>
    <t>R0533</t>
  </si>
  <si>
    <t>Q30</t>
  </si>
  <si>
    <t>How do you comopare the post-harvest losses before and  after the post-harvest handling training?</t>
  </si>
  <si>
    <t>Household's perception on post-harvest losses before and  after the post-harvest handling training</t>
  </si>
  <si>
    <t>${training_implement}=1</t>
  </si>
  <si>
    <t>R0534</t>
  </si>
  <si>
    <t>Q31</t>
  </si>
  <si>
    <t>What was the main reason for increased losses despite having received trainings?</t>
  </si>
  <si>
    <t>Main reason for increased losses despite having received trainings</t>
  </si>
  <si>
    <t>R0535</t>
  </si>
  <si>
    <t>Q32</t>
  </si>
  <si>
    <t>Other reasons why post-harvest losses increased after post-harvest handling training</t>
  </si>
  <si>
    <t>${loss_increase}=88</t>
  </si>
  <si>
    <t>R0537</t>
  </si>
  <si>
    <t>R0744</t>
  </si>
  <si>
    <t>rg1</t>
  </si>
  <si>
    <t>R</t>
  </si>
  <si>
    <t>FOOD SECURITY - FOOD CONSUMPTION AND SOURCES.</t>
  </si>
  <si>
    <t>R0749</t>
  </si>
  <si>
    <t>meals_infants</t>
  </si>
  <si>
    <t>R01</t>
  </si>
  <si>
    <t>How many meals (warm and cooked) did the children 0 to 2 years eat in this household yesterday?</t>
  </si>
  <si>
    <t>Number of meals eaten by children 0 to 2 years</t>
  </si>
  <si>
    <t>${c_s_ag1m} + ${c_s_ag1f} &gt; 0</t>
  </si>
  <si>
    <t>R0748</t>
  </si>
  <si>
    <t>meals_children</t>
  </si>
  <si>
    <t>R02</t>
  </si>
  <si>
    <t>How many meals (warm and cooked) did the children 3 to 5 years in this household eat yesterday?</t>
  </si>
  <si>
    <t xml:space="preserve">Number of meals eaten by children 3 to 5 years </t>
  </si>
  <si>
    <t>${c_s_ag2m} + ${c_s_ag2f} &gt; 0</t>
  </si>
  <si>
    <t>R0747</t>
  </si>
  <si>
    <t>meals_adults</t>
  </si>
  <si>
    <t>R03</t>
  </si>
  <si>
    <t>How many meals (warm and cooked) did adults and older children (6years or above) in this household eat yesterday?</t>
  </si>
  <si>
    <t>Number of meals eaten by adults and older children</t>
  </si>
  <si>
    <t>R0750</t>
  </si>
  <si>
    <t>rg2</t>
  </si>
  <si>
    <t>R0751</t>
  </si>
  <si>
    <t>R04_01</t>
  </si>
  <si>
    <t>Cereals, grains, roots and tubers?</t>
  </si>
  <si>
    <t>R0752</t>
  </si>
  <si>
    <t>R04_02</t>
  </si>
  <si>
    <t>What was the main source of the cereals, grains, roots and/or tubers in the past 7 days?</t>
  </si>
  <si>
    <t>R0753</t>
  </si>
  <si>
    <t>R04_03</t>
  </si>
  <si>
    <t>Legumes / nuts:?</t>
  </si>
  <si>
    <t>R0754</t>
  </si>
  <si>
    <t>R04_04</t>
  </si>
  <si>
    <t>What was the main source of the Legumes / nuts in the past 7 days?</t>
  </si>
  <si>
    <t>R0755</t>
  </si>
  <si>
    <t>R04_05</t>
  </si>
  <si>
    <t xml:space="preserve">Dairy products?
</t>
  </si>
  <si>
    <t>R0756</t>
  </si>
  <si>
    <t>R04_06</t>
  </si>
  <si>
    <t>What was the main source of dairy in the past 7 days?</t>
  </si>
  <si>
    <t>R0757</t>
  </si>
  <si>
    <t>R04_07</t>
  </si>
  <si>
    <t xml:space="preserve">Meat, fish and eggs: 
</t>
  </si>
  <si>
    <t>R0758</t>
  </si>
  <si>
    <t>R04_08</t>
  </si>
  <si>
    <t>What was the main source of the meat, fish and eggs in the past 7 days?</t>
  </si>
  <si>
    <t>R0759</t>
  </si>
  <si>
    <t>R04_09</t>
  </si>
  <si>
    <t xml:space="preserve">Flesh meat: 
</t>
  </si>
  <si>
    <t>R0760</t>
  </si>
  <si>
    <t>R04_10</t>
  </si>
  <si>
    <t>What was the main source of the flesh meat in the past 7 days?</t>
  </si>
  <si>
    <t>R0761</t>
  </si>
  <si>
    <t>R04_11</t>
  </si>
  <si>
    <t xml:space="preserve">Organ meat: 
</t>
  </si>
  <si>
    <t>R0762</t>
  </si>
  <si>
    <t>R04_12</t>
  </si>
  <si>
    <t>What was the main source of the organ meat in the past 7 days?</t>
  </si>
  <si>
    <t>R0763</t>
  </si>
  <si>
    <t>R04_13</t>
  </si>
  <si>
    <t xml:space="preserve">Fish/shellfish: 
</t>
  </si>
  <si>
    <t>R0764</t>
  </si>
  <si>
    <t>R04_14</t>
  </si>
  <si>
    <t>What was the main source of the fish in the past 7 days?</t>
  </si>
  <si>
    <t>R0765</t>
  </si>
  <si>
    <t>R04_15</t>
  </si>
  <si>
    <t xml:space="preserve">Eggs: 
</t>
  </si>
  <si>
    <t>R0766</t>
  </si>
  <si>
    <t>R04_16</t>
  </si>
  <si>
    <t>What was the main source of the eggs in the past 7 days?</t>
  </si>
  <si>
    <t>R0767</t>
  </si>
  <si>
    <t>R04_17</t>
  </si>
  <si>
    <t>Vegetables?</t>
  </si>
  <si>
    <t>R0768</t>
  </si>
  <si>
    <t>R04_18</t>
  </si>
  <si>
    <t>What was the main source of the vegetables in the past 7 days?</t>
  </si>
  <si>
    <t>R0769</t>
  </si>
  <si>
    <t>R04_19</t>
  </si>
  <si>
    <t>Orange vegetables (vegetables rich in Vitamin A)</t>
  </si>
  <si>
    <t>R0770</t>
  </si>
  <si>
    <t>R04_20</t>
  </si>
  <si>
    <t>What was the main source of the orange vegetables in the past 7 days?</t>
  </si>
  <si>
    <t>R0771</t>
  </si>
  <si>
    <t>R04_21</t>
  </si>
  <si>
    <t>Green leafy vegetables:</t>
  </si>
  <si>
    <t>R0772</t>
  </si>
  <si>
    <t>R04_22</t>
  </si>
  <si>
    <t>What was the main source of the green leafy vegetables in the past 7 days?</t>
  </si>
  <si>
    <t>R0773</t>
  </si>
  <si>
    <t>R04_23</t>
  </si>
  <si>
    <t>Fruits?</t>
  </si>
  <si>
    <t>R0774</t>
  </si>
  <si>
    <t>R04_24</t>
  </si>
  <si>
    <t>What was the main source of the fruits in the past 7 days?</t>
  </si>
  <si>
    <t>R0775</t>
  </si>
  <si>
    <t>R04_25</t>
  </si>
  <si>
    <t>Orange fruits?</t>
  </si>
  <si>
    <t>R0776</t>
  </si>
  <si>
    <t>R04_26</t>
  </si>
  <si>
    <t>What was the main source of the orange fruits in the past 7 days?</t>
  </si>
  <si>
    <t>R0777</t>
  </si>
  <si>
    <t>R04_27</t>
  </si>
  <si>
    <t>Oil/fat/butter?</t>
  </si>
  <si>
    <t>R0778</t>
  </si>
  <si>
    <t>R04_28</t>
  </si>
  <si>
    <t>What was the main source of the oil/butter in the past 7 days?</t>
  </si>
  <si>
    <t>R0779</t>
  </si>
  <si>
    <t>R04_29</t>
  </si>
  <si>
    <t>Sugar or sweets?</t>
  </si>
  <si>
    <t>R0780</t>
  </si>
  <si>
    <t>R04_30</t>
  </si>
  <si>
    <t>What was the main source of the sugar or sweets in the past 7 days?</t>
  </si>
  <si>
    <t>R0781</t>
  </si>
  <si>
    <t>R0782</t>
  </si>
  <si>
    <t>R05</t>
  </si>
  <si>
    <t>Number of days CSB++ consumed?</t>
  </si>
  <si>
    <t>R0783</t>
  </si>
  <si>
    <t>R06</t>
  </si>
  <si>
    <t>What was the main source of the CSB++?</t>
  </si>
  <si>
    <t>R0784</t>
  </si>
  <si>
    <t>R07</t>
  </si>
  <si>
    <t>R0785</t>
  </si>
  <si>
    <t>&lt;span style="color:red"&gt;This Food Consumption Score is too low to be realistic. Kindly recheck if the household has not consumed more Cereals or Pulses or other food during the last 7 days.&lt;/span&gt;</t>
  </si>
  <si>
    <t>R0793</t>
  </si>
  <si>
    <t>R0794</t>
  </si>
  <si>
    <t>sg1</t>
  </si>
  <si>
    <t>S</t>
  </si>
  <si>
    <t>MINIMUM ACCEPTABLE DIET (MAD)</t>
  </si>
  <si>
    <t>((${c_s_ag1m}+${c_s_ag1f})&gt;0) and ${gfd}</t>
  </si>
  <si>
    <t>R0795</t>
  </si>
  <si>
    <t>less or equal to boys plus girls in around this age</t>
  </si>
  <si>
    <t>S01</t>
  </si>
  <si>
    <t>Number of children between the age of 6-23 months in your HH:</t>
  </si>
  <si>
    <t>.&lt;=${c_s_ag1m}+${c_s_ag1f}</t>
  </si>
  <si>
    <t>R0796</t>
  </si>
  <si>
    <t>sg2</t>
  </si>
  <si>
    <t>R0797</t>
  </si>
  <si>
    <t>MAD</t>
  </si>
  <si>
    <t>R0798</t>
  </si>
  <si>
    <t>S02</t>
  </si>
  <si>
    <t>Child age in months:</t>
  </si>
  <si>
    <t>R0799</t>
  </si>
  <si>
    <t>Please describe everything that the child, ( child's Name) ate yesterday during the day or night, whether at home or outside the home</t>
  </si>
  <si>
    <t>R0800</t>
  </si>
  <si>
    <t>S03_01</t>
  </si>
  <si>
    <t>Cereals or roots of any kind, for example, wheat, rice, pasta, bread, potato, cassava, sorghum, millet etc.</t>
  </si>
  <si>
    <t>R0801</t>
  </si>
  <si>
    <t>S03_02</t>
  </si>
  <si>
    <t>Vegetables or leaves of any kind, for example, spinach, tomatoes, cucumber, eggplant, okra, etc.</t>
  </si>
  <si>
    <t>R0802</t>
  </si>
  <si>
    <t>S03_03</t>
  </si>
  <si>
    <t>Fruits of any kind, for example, oranges, apple, banana, dates,lalop, mangoes,pineapple, grapes,lemon etc.</t>
  </si>
  <si>
    <t>R0803</t>
  </si>
  <si>
    <t>S03_04</t>
  </si>
  <si>
    <t>Meat such as fish, or meat, for example, goat, beef, chicken, fish,duck meat, pork etc.</t>
  </si>
  <si>
    <t>R0804</t>
  </si>
  <si>
    <t>S03_05</t>
  </si>
  <si>
    <t>Eggs</t>
  </si>
  <si>
    <t>R0805</t>
  </si>
  <si>
    <t>S03_06</t>
  </si>
  <si>
    <t>Pulses, nuts or seeds, for example, beans, chickpeas, lentils_addas, split peas,sesame,ground nuts, etc.</t>
  </si>
  <si>
    <t>R0806</t>
  </si>
  <si>
    <t>S03_07</t>
  </si>
  <si>
    <t>Milk or dairy products, for example, milk, yoghurt, cheese, etc.</t>
  </si>
  <si>
    <t>R0807</t>
  </si>
  <si>
    <t>S03_08</t>
  </si>
  <si>
    <t>Vitamin A rich fruits and/or vegtables such as yellow or orange vegetables and fruits like squash, mangoes, carrots, sweet potato, melon, papaya, orange,pumpkin</t>
  </si>
  <si>
    <t>R0808</t>
  </si>
  <si>
    <t>S03_09</t>
  </si>
  <si>
    <t>Dark green leafy vegetables (kales, Ajur, cowpeas leaves, gwedegwede,kudhra,rigla)</t>
  </si>
  <si>
    <t>R0809</t>
  </si>
  <si>
    <t>S03_10</t>
  </si>
  <si>
    <t>Liver, kidney, heart or other organ meat</t>
  </si>
  <si>
    <t>R0810</t>
  </si>
  <si>
    <t>S03_11</t>
  </si>
  <si>
    <t>Fortified foods such as Plumpy supp, plumpy nut and Super cereal plus(CSB++), BP5,High energy biscuits (HEB</t>
  </si>
  <si>
    <t>R0811</t>
  </si>
  <si>
    <t>R0812</t>
  </si>
  <si>
    <t>S04</t>
  </si>
  <si>
    <t>How many times did the child eat solid, semi-solid
or soft foods yesterday during the day or night?</t>
  </si>
  <si>
    <t>How many times did the child eat solid, semi-solid or soft foods yesterday during the day or night?</t>
  </si>
  <si>
    <t>R0813</t>
  </si>
  <si>
    <t>R0814</t>
  </si>
  <si>
    <t>S05_01</t>
  </si>
  <si>
    <t>Was this child breastfed yesterday anytime during the day or night?</t>
  </si>
  <si>
    <t>R0815</t>
  </si>
  <si>
    <t>S05_02</t>
  </si>
  <si>
    <t>If yes to BF: Was the child BF on demand or based on mother's choice?</t>
  </si>
  <si>
    <t>R0816</t>
  </si>
  <si>
    <t>S05_03</t>
  </si>
  <si>
    <t>If yes to BF: Could you tell me how old the child would be when you plan to stop breastfeeding?</t>
  </si>
  <si>
    <t>R0817</t>
  </si>
  <si>
    <t>S05_04</t>
  </si>
  <si>
    <t>From birth to the first 6 month, did you give this child anything else to drink or eat besides breastmilk, for example, did you give water, formula, tea, porridge or anything else in the first 6 month?</t>
  </si>
  <si>
    <t>R0818</t>
  </si>
  <si>
    <t>S05_05</t>
  </si>
  <si>
    <t>At what age ( month) did you introduce food other than breastfeeding to your child?</t>
  </si>
  <si>
    <t>R0819</t>
  </si>
  <si>
    <t>S05_06</t>
  </si>
  <si>
    <t>If yes to other foods: Please list all the items you gave your baby to drink or eat.</t>
  </si>
  <si>
    <t>R0820</t>
  </si>
  <si>
    <t>S05_07</t>
  </si>
  <si>
    <t>Please specify:</t>
  </si>
  <si>
    <t>${q_MAD_other_list}=88</t>
  </si>
  <si>
    <t>R0821</t>
  </si>
  <si>
    <t>S05_08</t>
  </si>
  <si>
    <t>If yes to other foods: What were the reasons you decided to give your child drink or food other than breastmilk in the first 6 months?</t>
  </si>
  <si>
    <t>R0822</t>
  </si>
  <si>
    <t>S05_09</t>
  </si>
  <si>
    <t>If mothers exclusively breastfeed for the first six months, meaning no water, milk, or any other drink or food and only breastmilk until the baby is 6 month, do you think this is good or not good for the baby's health?</t>
  </si>
  <si>
    <t>R0823</t>
  </si>
  <si>
    <t>S05_10</t>
  </si>
  <si>
    <t>Please explain your choice why you think exclusive breastfeeding is good or bad</t>
  </si>
  <si>
    <t>R0824</t>
  </si>
  <si>
    <t>S05_11</t>
  </si>
  <si>
    <t>Is breastfeeding or formula feeding healthier for your baby?</t>
  </si>
  <si>
    <t>R0825</t>
  </si>
  <si>
    <t>S05_12</t>
  </si>
  <si>
    <t>Please explain your choice why you think breastfeeding or formula is healthier</t>
  </si>
  <si>
    <t>R0826</t>
  </si>
  <si>
    <t>S05_13</t>
  </si>
  <si>
    <t>Are there any physical or health benefits for a mother if she breastfeeds?</t>
  </si>
  <si>
    <t>R0827</t>
  </si>
  <si>
    <t>S05_14</t>
  </si>
  <si>
    <t>If yes, please specify.</t>
  </si>
  <si>
    <t>R0828</t>
  </si>
  <si>
    <t>S05_15</t>
  </si>
  <si>
    <t>Are there any physical or health benefits for a baby that is breastfed?</t>
  </si>
  <si>
    <t>R0829</t>
  </si>
  <si>
    <t>S05_16</t>
  </si>
  <si>
    <t>R0830</t>
  </si>
  <si>
    <t>S05_17</t>
  </si>
  <si>
    <t>What are some advantages/benefits of breastfeeding your baby?</t>
  </si>
  <si>
    <t>R0831</t>
  </si>
  <si>
    <t>S05_18</t>
  </si>
  <si>
    <t>What are some advantages/benefits of formula feeding your baby?</t>
  </si>
  <si>
    <t>R0832</t>
  </si>
  <si>
    <t>S05_19</t>
  </si>
  <si>
    <t>What are some supports or circumstances that could help mothers breastfeeding more successfully or longer?</t>
  </si>
  <si>
    <t>R0833</t>
  </si>
  <si>
    <t>S05_20</t>
  </si>
  <si>
    <t>What are some barriers or challenges that would prevent mothers from breastfeeding more successfully or longer?</t>
  </si>
  <si>
    <t>R0834</t>
  </si>
  <si>
    <t>R0835</t>
  </si>
  <si>
    <t>R0836</t>
  </si>
  <si>
    <t>S06_01</t>
  </si>
  <si>
    <t>How many times during the day or night did the child consume Infant formula</t>
  </si>
  <si>
    <t>R0837</t>
  </si>
  <si>
    <t>S06_02</t>
  </si>
  <si>
    <t>How many times during the day or night did the child consume Milk (tinned, powdered, or fresh animal milk)</t>
  </si>
  <si>
    <t>R0838</t>
  </si>
  <si>
    <t>S06_03</t>
  </si>
  <si>
    <t>How many times during the day or night did the child consume Thin porridge</t>
  </si>
  <si>
    <t>R0839</t>
  </si>
  <si>
    <t>S06_04</t>
  </si>
  <si>
    <t>How many times during the day or night did the child consume Yogurt</t>
  </si>
  <si>
    <t>R0840</t>
  </si>
  <si>
    <t>S06_05</t>
  </si>
  <si>
    <t>At what month should babies start eating solid food, such as porridge, bread, vegetables?</t>
  </si>
  <si>
    <t>R0841</t>
  </si>
  <si>
    <t>S06_06</t>
  </si>
  <si>
    <t>At what month did you start giving your baby solid food, such as porridge, bread, vegetables?</t>
  </si>
  <si>
    <t>R0842</t>
  </si>
  <si>
    <t>S06_07</t>
  </si>
  <si>
    <t>How important do you think it is to give different types of food to your child each day?</t>
  </si>
  <si>
    <t>R0843</t>
  </si>
  <si>
    <t>S06_08</t>
  </si>
  <si>
    <t>How easy or difficult is it for you to give different types of food to your child each day?</t>
  </si>
  <si>
    <t>R0844</t>
  </si>
  <si>
    <t>S06_09</t>
  </si>
  <si>
    <t>How many times do you think you should feed your child each full day?</t>
  </si>
  <si>
    <t>R0845</t>
  </si>
  <si>
    <t>S06_10</t>
  </si>
  <si>
    <t>Have you been educated on how to prepare CSB++?</t>
  </si>
  <si>
    <t>R0846</t>
  </si>
  <si>
    <t>R0847</t>
  </si>
  <si>
    <t>R0848</t>
  </si>
  <si>
    <t>R0849</t>
  </si>
  <si>
    <t>R0850</t>
  </si>
  <si>
    <t>tg1</t>
  </si>
  <si>
    <t>T</t>
  </si>
  <si>
    <t>SECTION W1 MINIMUM DIETARY DIVISITY FOR WOMEN</t>
  </si>
  <si>
    <t>SECTION W1 MINIMUM DIETARY DIVERSITY FOR WOMEN</t>
  </si>
  <si>
    <t>(${c_s_ag3f}&gt;0 or ${c_s_ag4f}&gt;0) and ${gfd}=1</t>
  </si>
  <si>
    <t>R0851</t>
  </si>
  <si>
    <t>link with sections before</t>
  </si>
  <si>
    <t>T01</t>
  </si>
  <si>
    <t>${c_s_ag3f} + ${c_s_ag4f}</t>
  </si>
  <si>
    <t>R0852</t>
  </si>
  <si>
    <t>T02</t>
  </si>
  <si>
    <t>R0853</t>
  </si>
  <si>
    <t>MDDW</t>
  </si>
  <si>
    <t>R0854</t>
  </si>
  <si>
    <t>T03</t>
  </si>
  <si>
    <t>R0855</t>
  </si>
  <si>
    <t>tg2</t>
  </si>
  <si>
    <t>R0856</t>
  </si>
  <si>
    <t>T04_01</t>
  </si>
  <si>
    <t>Grains, white roots and tubers, and plantains (sorghum, maize, millet, rice, bread, pasta, potato, yam, cassava, sweet potato, any other cereals, roots or tuber in form of asida or porridge)</t>
  </si>
  <si>
    <t>R0857</t>
  </si>
  <si>
    <t>T04_02</t>
  </si>
  <si>
    <t>R0858</t>
  </si>
  <si>
    <t>T04_03</t>
  </si>
  <si>
    <t>Pulses (beans, cowpeas, pigeon peas, lentils)</t>
  </si>
  <si>
    <t>R0859</t>
  </si>
  <si>
    <t>T04_04</t>
  </si>
  <si>
    <t>Dark green leafy vegetables (spinach, broccoli, dark green leaves, cassava leaves, sukuma, Korofo lubia)</t>
  </si>
  <si>
    <t>R0860</t>
  </si>
  <si>
    <t>T04_05</t>
  </si>
  <si>
    <t>Nuts and seeds (groundnuts etc)</t>
  </si>
  <si>
    <t>R0861</t>
  </si>
  <si>
    <t>T04_06</t>
  </si>
  <si>
    <t xml:space="preserve">Other vitamin A-rich fruits and vegetables
(Fruit (oranges, mango, papaya, apricot, peach carrot) and Vegetables (red pepper, pumpkin, orange sweet potatoes)
</t>
  </si>
  <si>
    <t>R0862</t>
  </si>
  <si>
    <t>T04_07</t>
  </si>
  <si>
    <t>Dairy (Fresh or powdered milk, sour milk, yoghurt, cheese, etc.; NOTE: exclude margarine, butter, ghee or small amounts of milk for tea / coffee)</t>
  </si>
  <si>
    <t>R0863</t>
  </si>
  <si>
    <t>T04_08</t>
  </si>
  <si>
    <t>Other vegetables</t>
  </si>
  <si>
    <t>R0864</t>
  </si>
  <si>
    <t>T04_09</t>
  </si>
  <si>
    <t>Meat, poultry (chicken / birds), and fish</t>
  </si>
  <si>
    <t>R0865</t>
  </si>
  <si>
    <t>T04_10</t>
  </si>
  <si>
    <t>Other fruits</t>
  </si>
  <si>
    <t>R0866</t>
  </si>
  <si>
    <t>T04_11</t>
  </si>
  <si>
    <t>Super cereal and other specialized nutritious foods (i.e. CSB++)</t>
  </si>
  <si>
    <t>R0880</t>
  </si>
  <si>
    <t>R0881</t>
  </si>
  <si>
    <t>R0884</t>
  </si>
  <si>
    <t>R0885</t>
  </si>
  <si>
    <t>ug1</t>
  </si>
  <si>
    <t>U</t>
  </si>
  <si>
    <t>HOUSEHOLD FOOD AND NON-FOOD EXPENDITURES</t>
  </si>
  <si>
    <t>R0886</t>
  </si>
  <si>
    <t>R0887</t>
  </si>
  <si>
    <t>ug2</t>
  </si>
  <si>
    <t>rPDM</t>
  </si>
  <si>
    <t>Food expenditures</t>
  </si>
  <si>
    <t>food_share</t>
  </si>
  <si>
    <t>U01</t>
  </si>
  <si>
    <t>In the last 30 days, how much money in total did you household spend on buying food items for home consumption (this can include the credit and depts taken pending for payment or monetary value of foods consumed but not purchased)</t>
  </si>
  <si>
    <t>Household's last 30 days food expenditures</t>
  </si>
  <si>
    <t>Epenses include those paid in direct cash or credit</t>
  </si>
  <si>
    <t>select_multiple expenditure</t>
  </si>
  <si>
    <t>food_share_most</t>
  </si>
  <si>
    <t>U02</t>
  </si>
  <si>
    <t>During the last 30 ays, which major four food items did your household spend on the most?</t>
  </si>
  <si>
    <t>Main food items purchased last 30days</t>
  </si>
  <si>
    <t>rank expenditure</t>
  </si>
  <si>
    <t>food_share_rank</t>
  </si>
  <si>
    <t>U03</t>
  </si>
  <si>
    <t>Please rank the main purchase foods by order of how much spent on them</t>
  </si>
  <si>
    <t>Main food items purchased last 30days (rank)</t>
  </si>
  <si>
    <t>selected(${food_share_most}, name)</t>
  </si>
  <si>
    <t>count-selected(${food_share_most})&gt;1</t>
  </si>
  <si>
    <t>ug3</t>
  </si>
  <si>
    <t>Non-Food expenditures</t>
  </si>
  <si>
    <t>non_food_share</t>
  </si>
  <si>
    <t>U04</t>
  </si>
  <si>
    <t>Now, I would like to ask you, during the last 30 days, how much money did you spend on buying items or paying for services other than food related? Expense may include what you paid in cash and what you owe in credit</t>
  </si>
  <si>
    <t>Household's last 30 days non-food expenditures</t>
  </si>
  <si>
    <t>select_multiple expenditure_nfi</t>
  </si>
  <si>
    <t>non_food_share_most</t>
  </si>
  <si>
    <t>U05</t>
  </si>
  <si>
    <t>During the last 30 days, which major four non-food items did your household spend on the most?</t>
  </si>
  <si>
    <t>Main non-food items and services purchased last 30days</t>
  </si>
  <si>
    <t>rank expenditure_nfi</t>
  </si>
  <si>
    <t>non_food_share_rank</t>
  </si>
  <si>
    <t>U06</t>
  </si>
  <si>
    <t>Please rank the main purchase non-food by order of how much spent on them</t>
  </si>
  <si>
    <t>Main non-food items and services purchased last 30days (rank)</t>
  </si>
  <si>
    <t>selected(${non_food_share_most}, name)</t>
  </si>
  <si>
    <t>count-selected(${non_food_share_most})&gt;1</t>
  </si>
  <si>
    <t>R1028</t>
  </si>
  <si>
    <t>ug4</t>
  </si>
  <si>
    <t>MARKET ACCESS, FOOD PRICES AND AVAILABILITY</t>
  </si>
  <si>
    <t>mkt_access</t>
  </si>
  <si>
    <t>U07</t>
  </si>
  <si>
    <t>Are you or any of the household member currently able to access the nearest market for your households food and utility needs?</t>
  </si>
  <si>
    <t>Household has access to nearest market and other utilities and services</t>
  </si>
  <si>
    <t>mkt_distance</t>
  </si>
  <si>
    <t>U08</t>
  </si>
  <si>
    <t>If yes, how long does it take  (one way) in minutes to reach the nearest market?</t>
  </si>
  <si>
    <t>Distance (minutes) from home to nearest market</t>
  </si>
  <si>
    <t>${mkt_access}=1</t>
  </si>
  <si>
    <t>select_one market_no</t>
  </si>
  <si>
    <t>mkt_noaccess</t>
  </si>
  <si>
    <t>U09</t>
  </si>
  <si>
    <t>what is the main reason</t>
  </si>
  <si>
    <t>Reasons why household has limited access to nearest market and services</t>
  </si>
  <si>
    <t>${mkt_access}=0</t>
  </si>
  <si>
    <t>select_one staple_availability</t>
  </si>
  <si>
    <t>mkt_availability</t>
  </si>
  <si>
    <t>U10</t>
  </si>
  <si>
    <t>How would you rate the current availability of key staple commodities (cereals, legumes) at this nearest market compared to same period last year?</t>
  </si>
  <si>
    <t>Household's perception on availability of key staple commodities compared to same period last year</t>
  </si>
  <si>
    <t>select_one staple_price</t>
  </si>
  <si>
    <t>mkt_currentprice</t>
  </si>
  <si>
    <t>U11</t>
  </si>
  <si>
    <t>How would you judge the current prices of key staple commodities at the nearest market compared to same period last year?</t>
  </si>
  <si>
    <t>Household's perception on prices of key staple commodities compared to same period last year</t>
  </si>
  <si>
    <t>select_one staple_demand</t>
  </si>
  <si>
    <t>mkt_missingstaple</t>
  </si>
  <si>
    <t>U12</t>
  </si>
  <si>
    <t>Are there any staple commodities that are not found in the market that you normally buy</t>
  </si>
  <si>
    <t>Availability of household preferred basket at the nearest market</t>
  </si>
  <si>
    <t>mkt_assitprice</t>
  </si>
  <si>
    <t>U13</t>
  </si>
  <si>
    <t>Based on your experience, has the cash or food assistance received helped you in anyway to reduce the effect/impact of the commodity prices increased and availability on your household?</t>
  </si>
  <si>
    <t>Cash/food assistance received helped household to reduce effect/impact of commodity prices increases and availability</t>
  </si>
  <si>
    <t>select_one staple_supply</t>
  </si>
  <si>
    <t>mkt_capacity</t>
  </si>
  <si>
    <t>U14</t>
  </si>
  <si>
    <t>As we speak today, what is your current household capacity to access  food needs (purchase, aid or own production) in the next coming 30 days?</t>
  </si>
  <si>
    <t>Current household capacity to access  food needs for the coming 30 days</t>
  </si>
  <si>
    <t>select_one price_change</t>
  </si>
  <si>
    <t>mkt_distributionprice</t>
  </si>
  <si>
    <t>U15</t>
  </si>
  <si>
    <t>How have prices of the staple foods (cereals, legumes, oil) changed following cash or food distribution in the local market</t>
  </si>
  <si>
    <t>Cash /Food assistance impact on prices of the staple foods at nearest market</t>
  </si>
  <si>
    <t>select_one trader_change</t>
  </si>
  <si>
    <t>mkt_distributiontrader</t>
  </si>
  <si>
    <t>U16</t>
  </si>
  <si>
    <t>At the time of distribution of cash or  food do the number of traders in the market change</t>
  </si>
  <si>
    <t>Assistance distribution has impacted the number of traders in the nearest market</t>
  </si>
  <si>
    <t>R1029</t>
  </si>
  <si>
    <t>R1038</t>
  </si>
  <si>
    <t>vg1</t>
  </si>
  <si>
    <t>V</t>
  </si>
  <si>
    <t>COPING STRATEGIES</t>
  </si>
  <si>
    <t>R1039</t>
  </si>
  <si>
    <t>V01_01</t>
  </si>
  <si>
    <t>In the last **7 days**, have there been times when you did not have enough food or money to buy food, how often has your households had to.</t>
  </si>
  <si>
    <t>Household experienced food access constraints during the 7days prior to interviews</t>
  </si>
  <si>
    <t>select_multiple shortagecause</t>
  </si>
  <si>
    <t>cs_cause</t>
  </si>
  <si>
    <t>V01_02</t>
  </si>
  <si>
    <t>What do you think caused this food shortage in your household?</t>
  </si>
  <si>
    <t>Causes household associated with experienced food shortages What do you think caused this food shortage in your household?</t>
  </si>
  <si>
    <t>cs_cause_oth</t>
  </si>
  <si>
    <t>V01_02_1</t>
  </si>
  <si>
    <t>Specify other causes of food shortages</t>
  </si>
  <si>
    <t>Other causes of experienced food shortages</t>
  </si>
  <si>
    <t>selected(${cs_cause},'88')</t>
  </si>
  <si>
    <t>select_multiple copingsolution</t>
  </si>
  <si>
    <t>cs_recommend</t>
  </si>
  <si>
    <t>V01_03</t>
  </si>
  <si>
    <t>What can be done at your household or community level to prevent future food shortages?</t>
  </si>
  <si>
    <t>Household recommended solution to tackle food shortages</t>
  </si>
  <si>
    <t>cs_recommend_oth</t>
  </si>
  <si>
    <t>V01_03_1</t>
  </si>
  <si>
    <t>Specify of suggested solutions</t>
  </si>
  <si>
    <t>Other recommended solution to tackle food shortages</t>
  </si>
  <si>
    <t>selected(${cs_recommend},'88')</t>
  </si>
  <si>
    <t>R1040</t>
  </si>
  <si>
    <t>vg2</t>
  </si>
  <si>
    <t>FOOD COPING MECHANISM</t>
  </si>
  <si>
    <t>How many days did you use any of the following coping strategies? If not used, mark 0.</t>
  </si>
  <si>
    <t>R1041</t>
  </si>
  <si>
    <t>V02_01</t>
  </si>
  <si>
    <t>In the last 7 days, how many days have you relied on less preferred and less expensive food</t>
  </si>
  <si>
    <t>Number of days household relied on less preferred and less expensive food</t>
  </si>
  <si>
    <t>R1042</t>
  </si>
  <si>
    <t>V02_02</t>
  </si>
  <si>
    <t>In the last 7 days, how many days have you borrowed food, or rely on help from friends or relatives</t>
  </si>
  <si>
    <t>Number of days household borrowed food, or relied on help from friends or relatives</t>
  </si>
  <si>
    <t>R1043</t>
  </si>
  <si>
    <t>V02_03</t>
  </si>
  <si>
    <t>In the last 7 days, how many days did you have to Limit portion size at mealss</t>
  </si>
  <si>
    <t>Number of days household had to limit portion size at meals</t>
  </si>
  <si>
    <t>R1044</t>
  </si>
  <si>
    <t>V02_04</t>
  </si>
  <si>
    <t>In the last 7 days, how many days did you have to Restrict consumption by adults in order for small children to eat</t>
  </si>
  <si>
    <t>Number of days household had to restrict consumption by adults in order for small children to eat</t>
  </si>
  <si>
    <t>R1045</t>
  </si>
  <si>
    <t>V02_05</t>
  </si>
  <si>
    <t>In the last 7 days, how many days did you have to reduce number of meals eaten in a day</t>
  </si>
  <si>
    <t>Number of days household had to reduce number of meals eaten in a day</t>
  </si>
  <si>
    <t>R1046</t>
  </si>
  <si>
    <t>V02_06</t>
  </si>
  <si>
    <t>In the last 7 days, how many days did you have to Eat non-traditional wild foods/leaves to survive</t>
  </si>
  <si>
    <t>Number of days household had to eat non-traditional wild foods/leaves to survive</t>
  </si>
  <si>
    <t>R1047</t>
  </si>
  <si>
    <t>V02_07</t>
  </si>
  <si>
    <t>In the last 7 days, how many days did you have to Restrict the consumption of elderly household members</t>
  </si>
  <si>
    <t>Number of days household had to restrict the consumption of elderly household members</t>
  </si>
  <si>
    <t>R1048</t>
  </si>
  <si>
    <t>V02_08</t>
  </si>
  <si>
    <t>In the last 7 days, how many days did you have to Restrict the consumption of adult women in the household</t>
  </si>
  <si>
    <t>Number of days household had to restrict the consumption of adult women in the household</t>
  </si>
  <si>
    <t>R1049</t>
  </si>
  <si>
    <t>R1050</t>
  </si>
  <si>
    <t>vg3</t>
  </si>
  <si>
    <t>LIVELIHOOD COPING MECHANISM</t>
  </si>
  <si>
    <t>R1051</t>
  </si>
  <si>
    <t>select_one N08</t>
  </si>
  <si>
    <t>V03_01</t>
  </si>
  <si>
    <t>In the last 30 days, did your household send household members to eat with another household because of a lack of food or money to buy food?</t>
  </si>
  <si>
    <t>Sent household members to eat elsewhere because of a lack of food/ money</t>
  </si>
  <si>
    <t>R1052</t>
  </si>
  <si>
    <t>select_one N09</t>
  </si>
  <si>
    <t>V03_02</t>
  </si>
  <si>
    <t>In the last 30 days, did your household sell more animals than usual for this time of year because of a lack of food or money to buy food?</t>
  </si>
  <si>
    <t>Sold more animals than usual for this time of year because of a lack of food/ money</t>
  </si>
  <si>
    <t>R1053</t>
  </si>
  <si>
    <t>select_one N10</t>
  </si>
  <si>
    <t>N10</t>
  </si>
  <si>
    <t>V03_03</t>
  </si>
  <si>
    <t>In the last 30 days, did your household borrow money or purchase food on credit because of a lack of food or money to buy food more than usual during this time of year?</t>
  </si>
  <si>
    <t>Borrow money/ purchase food on credit because of a lack of food/ money more than usual during this time of year</t>
  </si>
  <si>
    <t>R1054</t>
  </si>
  <si>
    <t>select_one N11</t>
  </si>
  <si>
    <t>N11</t>
  </si>
  <si>
    <t>V03_04</t>
  </si>
  <si>
    <t>In the last 30 days, did your household gather wild foods more than normal for this time of year because of a lack of food or money to buy food?</t>
  </si>
  <si>
    <t>Asked other community members for a support of food because of a lack of food/ money</t>
  </si>
  <si>
    <t>R1055</t>
  </si>
  <si>
    <t>select_one N12</t>
  </si>
  <si>
    <t>N12</t>
  </si>
  <si>
    <t>V03_05</t>
  </si>
  <si>
    <t>In the last 30 days, did your household ask other community members for a support of food because of a lack of food or money to buy food?</t>
  </si>
  <si>
    <t>Engaged in gathering wild foods more than normal for this time of year because of a lack of food/ money</t>
  </si>
  <si>
    <t>R1056</t>
  </si>
  <si>
    <t>select_one N13</t>
  </si>
  <si>
    <t>N13</t>
  </si>
  <si>
    <t>V03_06</t>
  </si>
  <si>
    <t>In the last 30 days, did your household send more household members than normal to cattle and/or fishing camps because of a lack of food or money to buy food?</t>
  </si>
  <si>
    <t>Sent more household members than normal to cattle and/or fishing camps because of a lack of food/ money</t>
  </si>
  <si>
    <t>R1057</t>
  </si>
  <si>
    <t>select_one N14</t>
  </si>
  <si>
    <t>N14</t>
  </si>
  <si>
    <t>V03_07</t>
  </si>
  <si>
    <t>In the last 30 days, did your household sell or eat seeds intended for planting this season because of a lack of food or money to buy food?</t>
  </si>
  <si>
    <t>Slaughtered more animals than normal for this time of year because of a lack of food/ money</t>
  </si>
  <si>
    <t>R1058</t>
  </si>
  <si>
    <t>select_one N15</t>
  </si>
  <si>
    <t>N15</t>
  </si>
  <si>
    <t>V03_08</t>
  </si>
  <si>
    <t>In the last 30 days, did your household sell or slaughter the last of your cows and goats because of a lack of food or money to buy food?</t>
  </si>
  <si>
    <t>Accepted a marriage proposal for a girl 17 years old or below in the household in order to receive the bride wealth because of a lack of food/money to buy food?</t>
  </si>
  <si>
    <t>R1059</t>
  </si>
  <si>
    <t>select_one N16</t>
  </si>
  <si>
    <t>N16</t>
  </si>
  <si>
    <t>V03_09</t>
  </si>
  <si>
    <t>In the last 30 days, did your household travel to another village to look for/ search for (beging) for food or other resources because of a lack of food or money to buy food?</t>
  </si>
  <si>
    <t>Used community leaders or a local court to collect debts or bride wealth/ dowry, or to gain a support of food or other resources from another community member because of a lack of food/ money</t>
  </si>
  <si>
    <t>select_one N17</t>
  </si>
  <si>
    <t>N17</t>
  </si>
  <si>
    <t>V03_10</t>
  </si>
  <si>
    <t>In the last 30 days, did your household use community leaders or a local court to collect debts or bride wealth/dowry, or to gain a support of food or other resources from another community member because of a lack of food or money to buy food?</t>
  </si>
  <si>
    <t>R1060</t>
  </si>
  <si>
    <t>R1061</t>
  </si>
  <si>
    <t>R1030</t>
  </si>
  <si>
    <t>Make applicable to GFD at least mains</t>
  </si>
  <si>
    <t>wg1</t>
  </si>
  <si>
    <t>W</t>
  </si>
  <si>
    <t>HOUSEHOLD SHOCKS AND DIFFICULTIES</t>
  </si>
  <si>
    <t>could be shorten in select muliple on max two entry</t>
  </si>
  <si>
    <t>R1031</t>
  </si>
  <si>
    <t>ADD covid</t>
  </si>
  <si>
    <t>select_multiple shocks</t>
  </si>
  <si>
    <t>s_shock</t>
  </si>
  <si>
    <t>W01</t>
  </si>
  <si>
    <t>What were the household’s main shocks during the past 3 months? [Maximum three]</t>
  </si>
  <si>
    <t>Household main experienced shocks during last 3mo</t>
  </si>
  <si>
    <t>not(selected(.,'0') and count-selected(.)&gt;1) and count-selected(.)&lt;=3</t>
  </si>
  <si>
    <t>"No shock" can't be used with other options</t>
  </si>
  <si>
    <t>rank shocks</t>
  </si>
  <si>
    <t>s_shockrank</t>
  </si>
  <si>
    <t>W02</t>
  </si>
  <si>
    <t>Please rank these shocks by order of impact severity</t>
  </si>
  <si>
    <t>Household main experienced shocks during last 3mo (ranked)</t>
  </si>
  <si>
    <t>selected(${s_shock},name)</t>
  </si>
  <si>
    <t>not(selected(${s_shock},'0')) and count-selected(${s_shock})&gt;1</t>
  </si>
  <si>
    <t>select_one recovery</t>
  </si>
  <si>
    <t>s_shockrecovery</t>
  </si>
  <si>
    <t>W03</t>
  </si>
  <si>
    <t>Has your household recovered from impacts sustained from these shocks?</t>
  </si>
  <si>
    <t>Household has already recovered from impacts sustained from these shocks</t>
  </si>
  <si>
    <t>not(selected(${s_shock},'0'))</t>
  </si>
  <si>
    <t>R1034</t>
  </si>
  <si>
    <t>select_multiple difficulty</t>
  </si>
  <si>
    <t>W04</t>
  </si>
  <si>
    <t>What were the household’s main difficulties/preoccupation during the past 3 months? [Maximum three]</t>
  </si>
  <si>
    <t>Household main difficulties/preoccupation during the past 3mo</t>
  </si>
  <si>
    <t>rank difficulty</t>
  </si>
  <si>
    <t>s_difficultyrank</t>
  </si>
  <si>
    <t>W05</t>
  </si>
  <si>
    <t>Please rank these difficulties by order of impact severity</t>
  </si>
  <si>
    <t>Household main difficulties/preoccupation during the past 3mo (ranked)</t>
  </si>
  <si>
    <t>selected(${s_difficulty}, name)</t>
  </si>
  <si>
    <t>not(selected(${s_difficulty},'0')) and count-selected(${s_difficulty})&gt;1</t>
  </si>
  <si>
    <t>R1037</t>
  </si>
  <si>
    <t>xg1</t>
  </si>
  <si>
    <t>X</t>
  </si>
  <si>
    <t>Subjectively-Evaluated Resilience Score</t>
  </si>
  <si>
    <t xml:space="preserve">In addition of security and conflicts, flooding incidents and hunger that occur in some place of South Sudan, this year the entire World including South Sudan were heavily affected by COVID-19 pandemic. </t>
  </si>
  <si>
    <t>Preamble: ‘I am going to read out a series of statements and your household’s ability to deal with severe shocks (man made and natural). By severe shocks, I mean those that are likely to disrupt your way of making a living, or damage your household or possessions and limit your fre movement disrupting access to basic services. Please tell me the extent to which you agree or disagree with each statement.’</t>
  </si>
  <si>
    <t>Preamble: ‘I am going to read out a series of statements and your household’s ability to deal with severe shocks (man made and natural). By severe shocks, I mean those that are likely to disrupt your way of making a living, or damage your household or possessions and limit your free movement disrupting access to basic services. Please tell me the extent to which you agree or disagree with each statement.’</t>
  </si>
  <si>
    <t>‘Would you say that you strongly agree, agree, disagree, strongly disagree or neither
agree nor disagree that:</t>
  </si>
  <si>
    <t>Newly created</t>
  </si>
  <si>
    <t>select_one sers</t>
  </si>
  <si>
    <t>sers_1</t>
  </si>
  <si>
    <t>X02_01</t>
  </si>
  <si>
    <t xml:space="preserve">Your household can bounce back from any challenge (including i.e. floods, COVID-19, conflicts) that life throws at it </t>
  </si>
  <si>
    <t xml:space="preserve">Household can bounce back from any challenge that life throws at it </t>
  </si>
  <si>
    <t xml:space="preserve">(Absorptive capacity); </t>
  </si>
  <si>
    <t>likert</t>
  </si>
  <si>
    <t>sers_2</t>
  </si>
  <si>
    <t>X02_02</t>
  </si>
  <si>
    <t xml:space="preserve">During times of hardship (like i.e. floods, COVID-19, conflicts), your household can change its primary income or source of livelihood if needed </t>
  </si>
  <si>
    <t xml:space="preserve">During hardship, household can change its primary income or source of livelihood if needed </t>
  </si>
  <si>
    <t xml:space="preserve">(Transformative capacity); </t>
  </si>
  <si>
    <t>sers_3</t>
  </si>
  <si>
    <t>X02_03</t>
  </si>
  <si>
    <t xml:space="preserve">If threats (like i.e. floods, COVID-19, conflicts) to your household became more frequent and intense, you would still find a way to get by </t>
  </si>
  <si>
    <t xml:space="preserve">If threats became more frequent and intense, household could still find a way to get by </t>
  </si>
  <si>
    <t xml:space="preserve">(Adaptive capacity); </t>
  </si>
  <si>
    <t>sers_4</t>
  </si>
  <si>
    <t>X02_04</t>
  </si>
  <si>
    <t xml:space="preserve">During times of hardship(like i.e. floods, COVID-19, conflicts), your household can access the financial support you need </t>
  </si>
  <si>
    <t xml:space="preserve">During hardship, household can access the financial support you need </t>
  </si>
  <si>
    <t xml:space="preserve">(Financial capital); </t>
  </si>
  <si>
    <t>sers_5</t>
  </si>
  <si>
    <t>X02_05</t>
  </si>
  <si>
    <t xml:space="preserve">Your household can rely on the support of family and friends when you need help </t>
  </si>
  <si>
    <t xml:space="preserve">Household can rely on the support of family and friends when in need of help </t>
  </si>
  <si>
    <t xml:space="preserve">(Social capital); </t>
  </si>
  <si>
    <t>sers_6</t>
  </si>
  <si>
    <t>X02_06</t>
  </si>
  <si>
    <t xml:space="preserve">Your household can rely on the support of politicians and government when you need help </t>
  </si>
  <si>
    <t xml:space="preserve">Household can rely on the support of politicians and government when in need of help </t>
  </si>
  <si>
    <t xml:space="preserve">(Political capital); </t>
  </si>
  <si>
    <t>sers_7</t>
  </si>
  <si>
    <t>X02_07</t>
  </si>
  <si>
    <t xml:space="preserve">Your household has learned important lessons from past hardships (including i.e. floods, COVID-19, conflicts) that will help you better prepare for future threats </t>
  </si>
  <si>
    <t xml:space="preserve">Household has learned important lessons from past hardships that will help them better prepare for future threats </t>
  </si>
  <si>
    <t>(Learning);</t>
  </si>
  <si>
    <t>sers_8</t>
  </si>
  <si>
    <t>X02_08</t>
  </si>
  <si>
    <t xml:space="preserve">Your household is fully prepared for any future natural disasters (i.e. floods, COVID-19, hunger, etc..) that may occur in your area </t>
  </si>
  <si>
    <t xml:space="preserve">Household is fully prepared for any future natural disasters that may occur in their area </t>
  </si>
  <si>
    <t xml:space="preserve">(Anticipatory capacity); </t>
  </si>
  <si>
    <t>sers_9</t>
  </si>
  <si>
    <t>X02_09</t>
  </si>
  <si>
    <t xml:space="preserve">Your household receives useful information warning you about future risks (i.e. heavy rains, COVID-19, conflicts) in advance </t>
  </si>
  <si>
    <t xml:space="preserve">Household receives useful information warning them about future risks in advance </t>
  </si>
  <si>
    <t xml:space="preserve">(Early warning); </t>
  </si>
  <si>
    <t>yg1</t>
  </si>
  <si>
    <t>Y</t>
  </si>
  <si>
    <t>COVID-19 Response</t>
  </si>
  <si>
    <t>ben_corvidinfo</t>
  </si>
  <si>
    <t>Y01</t>
  </si>
  <si>
    <t>Have you received any information about COVID-19 (corona virus)?</t>
  </si>
  <si>
    <t>Household received information about COVID-19</t>
  </si>
  <si>
    <t>select_multiple CORVID_from</t>
  </si>
  <si>
    <t>ben_corvidinfo_from</t>
  </si>
  <si>
    <t>Y02</t>
  </si>
  <si>
    <t>From whom you received the information from?</t>
  </si>
  <si>
    <t>COVID-19 related information provider</t>
  </si>
  <si>
    <t>${ben_corvidinfo}=1</t>
  </si>
  <si>
    <t>ben_corvid_access</t>
  </si>
  <si>
    <t>Y03</t>
  </si>
  <si>
    <t>Have you heard any stories about people having difficulty accessing WFP assisstance because of COVID?</t>
  </si>
  <si>
    <t>Household witnessed people having difficulty accessing WFP assistance due to COVID-19</t>
  </si>
  <si>
    <t>select_multiple covid_why</t>
  </si>
  <si>
    <t>ben_corvid_access_yes</t>
  </si>
  <si>
    <t>Y04</t>
  </si>
  <si>
    <t>What were the difficulties or COVID 19 related fears?</t>
  </si>
  <si>
    <t>Witnessed difficulties or COVID-19 related fears</t>
  </si>
  <si>
    <t>${ben_corvid_access}=1</t>
  </si>
  <si>
    <t>ben_corvid_access_yes_oth</t>
  </si>
  <si>
    <t>Y05</t>
  </si>
  <si>
    <t>Other witnessed difficulties or COVID-19 related fears</t>
  </si>
  <si>
    <t>selected(${ben_corvidinfo},'88')</t>
  </si>
  <si>
    <t>R1113</t>
  </si>
  <si>
    <t>R1070</t>
  </si>
  <si>
    <t>zg1</t>
  </si>
  <si>
    <t>Z</t>
  </si>
  <si>
    <t>COMMUNICATION</t>
  </si>
  <si>
    <t>R1071</t>
  </si>
  <si>
    <t>At times, WFP can't physically reach out to you due to many reasons. However, we would still want to hear from you in relation to our programmes, their implementations and how you perceive them. 
It is in that regard, we want to ask about other ways we can reach out to you including via mobile phones.</t>
  </si>
  <si>
    <t>I am going to ask few questions related to **mobile phone communication.** At times, WFP can't physically reach out to you due to many reasons. However, we would still want to hear from you in relation to our programmes, their implementations and how you perceive them. 
It is in that regard, we want to ask about other ways we can reach out to you including via mobile phones.</t>
  </si>
  <si>
    <t>R1073</t>
  </si>
  <si>
    <t>Z01</t>
  </si>
  <si>
    <t>Do you have a mobile phone?</t>
  </si>
  <si>
    <t>Household has a mobile phone</t>
  </si>
  <si>
    <t>R1074</t>
  </si>
  <si>
    <t>Z02</t>
  </si>
  <si>
    <t>What's your main preferred service provider (MTN or ZAIN)</t>
  </si>
  <si>
    <t>Household preferred Telephony service provider</t>
  </si>
  <si>
    <t>R1075</t>
  </si>
  <si>
    <t>add a specific purpose</t>
  </si>
  <si>
    <t>Z03</t>
  </si>
  <si>
    <t>Would you be willing to share your number with us?</t>
  </si>
  <si>
    <t>Household is willing to share their number with WFP</t>
  </si>
  <si>
    <t>We intend to use this number while conducting phone based interviews in case we can't physically reach-out to you</t>
  </si>
  <si>
    <t>R1076</t>
  </si>
  <si>
    <t>Z04</t>
  </si>
  <si>
    <t>What is your telephone number?</t>
  </si>
  <si>
    <t>Household's main telephone number</t>
  </si>
  <si>
    <t>${u_share}=1 and ${u_share}=1</t>
  </si>
  <si>
    <t>R1077</t>
  </si>
  <si>
    <t>Z05</t>
  </si>
  <si>
    <t>Do you have a second telephone number?</t>
  </si>
  <si>
    <t>Household's second telephone number</t>
  </si>
  <si>
    <t>R1078</t>
  </si>
  <si>
    <t>Add a specific purpose</t>
  </si>
  <si>
    <t>Z06</t>
  </si>
  <si>
    <t>Best time of the day to call you:</t>
  </si>
  <si>
    <t>Household's preferred time to be called</t>
  </si>
  <si>
    <t>WFP takes your privacy seriously and would never share your information without your consent. You should also know that you can withdraw any data collected on you by contacting us on 0910682464 or 0910682465. WFP only share your data if the purpose is in your best interest or continuation of assistance</t>
  </si>
  <si>
    <t>${u_phone}=1 and ${u_share}=1</t>
  </si>
  <si>
    <t>select_multiple consents</t>
  </si>
  <si>
    <t>u_consent</t>
  </si>
  <si>
    <t>Z07</t>
  </si>
  <si>
    <t>Apart from WFP authorized personnel who can use these numbers to contact you for phone based surveys, would you consent for:</t>
  </si>
  <si>
    <t>not(selected(.,'0') and count-selected(.)&gt;1)</t>
  </si>
  <si>
    <t>No consent was given. Please de-select all other items</t>
  </si>
  <si>
    <t>R1079</t>
  </si>
  <si>
    <t>aag1</t>
  </si>
  <si>
    <t>AA</t>
  </si>
  <si>
    <t>CONCLUSION</t>
  </si>
  <si>
    <t>R1080</t>
  </si>
  <si>
    <t xml:space="preserve">Since we are not able to conduct FGD due to the COVID 19, it is very important to have 
any qualitative information from respondents and you (observations). Therefore, please do not skip, instead try to have valuable infromation. </t>
  </si>
  <si>
    <t>R1081</t>
  </si>
  <si>
    <t>AA01</t>
  </si>
  <si>
    <t>Do you have any feedback you would like to share with us?</t>
  </si>
  <si>
    <t>Feedback from interviewed household</t>
  </si>
  <si>
    <t>R1082</t>
  </si>
  <si>
    <t>AA02</t>
  </si>
  <si>
    <t>Provide comments, observations or suggestions</t>
  </si>
  <si>
    <t>Enumerators comments and observation</t>
  </si>
  <si>
    <t>R1114</t>
  </si>
  <si>
    <t>R1111</t>
  </si>
  <si>
    <t>AA03</t>
  </si>
  <si>
    <t>You may now stand in clear airview to capture GPS coordinates Please ensure to take at least one GPS coordinate of a central location where you are going to conduct the PDM Survey</t>
  </si>
  <si>
    <t>R1112</t>
  </si>
  <si>
    <t xml:space="preserve">label </t>
  </si>
  <si>
    <t>SOUTH SUDAN 
POST-DISTRIBUTION AND OUTCOME MONITORING
PDM-2021-Round1 (Apr-May, 2021)</t>
  </si>
  <si>
    <t>ag0</t>
  </si>
  <si>
    <t>INTERVIEW LOCATION</t>
  </si>
  <si>
    <t>Are you conducting this interview inside a community village or IDP/Refugee Camp?</t>
  </si>
  <si>
    <t>Which population group will you be interviewing?</t>
  </si>
  <si>
    <t>less = ${a_context}</t>
  </si>
  <si>
    <t>${a_context} = 1</t>
  </si>
  <si>
    <t>Which IDP/Refugee camp are you interviewing from?</t>
  </si>
  <si>
    <t>Camp name</t>
  </si>
  <si>
    <t>state= ${a_state} and county=${a_county} and less = ${a_poptype}</t>
  </si>
  <si>
    <t>Which activity are you monitoring?</t>
  </si>
  <si>
    <t>if(${a_context} = 2, name &gt; 0, name = 1 or name &lt; ${a_poptype})</t>
  </si>
  <si>
    <t>Which specific GFD Activity are you monitoring?</t>
  </si>
  <si>
    <t>name &gt; 1</t>
  </si>
  <si>
    <t>not(.=3 and  (${a_county}!= 1 or ${a_county}!= 69 ))</t>
  </si>
  <si>
    <t>Urban projects are open in Wau and Juba only for Now</t>
  </si>
  <si>
    <t>${a_activity} = 1 and (${a_context} = 2 or ${a_poptype}&gt;1)</t>
  </si>
  <si>
    <t>if(${a_activity}=2, name &lt; 3, name &gt; 0)</t>
  </si>
  <si>
    <t>${assist_modality}=3 or ${assist_modality} = 5</t>
  </si>
  <si>
    <t xml:space="preserve">${assist_modality}=1 or ${assist_modality}=4 or ${assist_modality}=5 </t>
  </si>
  <si>
    <t>${assist_modality}= 1 or ${assist_modality}= 4 or ${assist_modality}= 5</t>
  </si>
  <si>
    <t>${assist_modality}= 2 or ${assist_modality}= 4</t>
  </si>
  <si>
    <t>${assist_modality}= 3 or ${assist_modality}= 5</t>
  </si>
  <si>
    <t>selected(${assist_milling_type},'1') or selected(${assist_milling_type},'2')</t>
  </si>
  <si>
    <t>${ffa} and ${ffa_mainpart}&gt;1</t>
  </si>
  <si>
    <t>n_males</t>
  </si>
  <si>
    <t>Total number of household male members</t>
  </si>
  <si>
    <t>${c_s_ag1m}+${c_s_ag2m}+${c_s_ag3m}+${c_s_ag4m}+${c_s_ag5m}</t>
  </si>
  <si>
    <t>n_females</t>
  </si>
  <si>
    <t>Total number of household female members</t>
  </si>
  <si>
    <t>${c_s_ag1f}+${c_s_ag2f}+${c_s_ag3f}+${c_s_ag4f}+${c_s_ag5f}</t>
  </si>
  <si>
    <t>Please explain how people were selected?</t>
  </si>
  <si>
    <t>less = ${a_activity} or name = 88</t>
  </si>
  <si>
    <t>Who selected the people to receive assistance?</t>
  </si>
  <si>
    <t>Do you know of people who were selected but did not merit to be assisted?</t>
  </si>
  <si>
    <t>Do you know of people who deserved assistance but were not selected?</t>
  </si>
  <si>
    <t>Did your household have to pay to be selected?</t>
  </si>
  <si>
    <t>Was this payment made voluntarily or forced?</t>
  </si>
  <si>
    <t>Have you or any of your family members been harassed as a result of being selected?</t>
  </si>
  <si>
    <t>Who provided you with this information?</t>
  </si>
  <si>
    <t>${assist_end}=1 and ${ffa}</t>
  </si>
  <si>
    <t>Utilisation of food assistance</t>
  </si>
  <si>
    <t>Now I want to ask you few questions with regards to ${comname} you received the last distribution</t>
  </si>
  <si>
    <t>If not listed, please specify other preference</t>
  </si>
  <si>
    <t>${cashorv} Entitlement utilization</t>
  </si>
  <si>
    <t>count-selected(.)&lt;=3</t>
  </si>
  <si>
    <t>PROTECTION</t>
  </si>
  <si>
    <t>Could you tell where these problems occurred from?</t>
  </si>
  <si>
    <t>Who was the perpetrator of the insecurity?</t>
  </si>
  <si>
    <t>Victims or assistance related insecurity</t>
  </si>
  <si>
    <t>jg4</t>
  </si>
  <si>
    <t>People with limited access to site</t>
  </si>
  <si>
    <t>What is the size (Feddans) of the land/area you are currently or plan to cultivate this season including the garden?</t>
  </si>
  <si>
    <t>Of these ${g_area_farm} fedan of farm land, how many were created through FFA participation?</t>
  </si>
  <si>
    <t>Landsize is more than the HH plan/is cultivating</t>
  </si>
  <si>
    <t>selected-at(${cultivate_com},position(${AGRICULTURE})-1)</t>
  </si>
  <si>
    <t>Use of harvested ${com_name} for LAST SEASON (2020)</t>
  </si>
  <si>
    <t>${com_harvest}!=999</t>
  </si>
  <si>
    <t>${com_lost}&gt;0</t>
  </si>
  <si>
    <t>.&lt;12 or .=999</t>
  </si>
  <si>
    <t>coalesce(${com_dom},0)+
coalesce(${com_soldwfp},0)+
coalesce(${com_trad},0)+
coalesce(${com_lost},0)</t>
  </si>
  <si>
    <t>100 - ${harvest_used}</t>
  </si>
  <si>
    <t>FOOD CONSUMPTION AND SOURCES.</t>
  </si>
  <si>
    <t>MINIMUM ACCEPTABLE DIET For CHIRDLEN (MAD)</t>
  </si>
  <si>
    <t>((${c_s_ag1m}+${c_s_ag1f})&gt;0) and (${gfd} or ${ffa})</t>
  </si>
  <si>
    <t>MINIMUM DIETARY DIVISITY FOR WOMEN</t>
  </si>
  <si>
    <t>(${c_s_ag3f}&gt;0 or ${c_s_ag4f}&gt;0) and (${gfd} or ${ffa})</t>
  </si>
  <si>
    <t>image</t>
  </si>
  <si>
    <t>select_one intmode</t>
  </si>
  <si>
    <t>a_interview_mode</t>
  </si>
  <si>
    <t>&lt;span style="color:red"&gt;Select interview mode&lt;/span&gt;</t>
  </si>
  <si>
    <t>Interview mode</t>
  </si>
  <si>
    <t>Careful, the interview mode is meant for FFA interview areas to allow you choose between Benficiary and Non-Beneficiary respondents</t>
  </si>
  <si>
    <t>not(.=3 and not(selected(${a_county},'1') or selected(${a_county},'69')))</t>
  </si>
  <si>
    <t>${a_interview_mode}=1</t>
  </si>
  <si>
    <t>noben</t>
  </si>
  <si>
    <t>${a_interview_mode}=2</t>
  </si>
  <si>
    <t>15 years or more can be interviewed</t>
  </si>
  <si>
    <t>.&gt;=15 and .&lt;=120</t>
  </si>
  <si>
    <t xml:space="preserve">(${assist_modality}=1 or ${assist_modality}=4 or ${assist_modality}=5) and ${a_activity}=1 </t>
  </si>
  <si>
    <t>Exactly since how many days did you receive your last distribution?</t>
  </si>
  <si>
    <t>select_one rationsize</t>
  </si>
  <si>
    <t>assist_rationsize</t>
  </si>
  <si>
    <t>B12</t>
  </si>
  <si>
    <t>Was the assistance you received recently a double or single ration?</t>
  </si>
  <si>
    <t>${a_activity}=2 and ${a_interview_mode}=1</t>
  </si>
  <si>
    <t>B19</t>
  </si>
  <si>
    <t>${consent}=1 and (${assist_received}=1 or ${noben})</t>
  </si>
  <si>
    <t>B20</t>
  </si>
  <si>
    <t>RESPONDENT INFORMATION</t>
  </si>
  <si>
    <t>.&gt;=15 and .&lt;120</t>
  </si>
  <si>
    <t>Head to be 15years or more</t>
  </si>
  <si>
    <t>There must be at least one member in the household</t>
  </si>
  <si>
    <t>n_w659</t>
  </si>
  <si>
    <t>${c_s_ag3f}+${c_s_ag4f}</t>
  </si>
  <si>
    <t>n_plw_t</t>
  </si>
  <si>
    <t>C10_05_2</t>
  </si>
  <si>
    <t>Of these (**${n_w659}**) girls and women between 6 to 59 years in your household, how many are actually between 15 to 49 years?</t>
  </si>
  <si>
    <t>These were reported in the earlier categories of HH females members aged 6-17 and 18-59 years</t>
  </si>
  <si>
    <t>.&lt;=${n_w659}</t>
  </si>
  <si>
    <t>Can't be more than ${c_s_ag3f}</t>
  </si>
  <si>
    <t>${n_w659}&gt;0</t>
  </si>
  <si>
    <t>Total number of Women 15-59years</t>
  </si>
  <si>
    <t>coalesce(${n_plw_t},0)</t>
  </si>
  <si>
    <t>n_u18</t>
  </si>
  <si>
    <t>Total number of members under 18years</t>
  </si>
  <si>
    <t>${c_s_ag1m}+${c_s_ag1f}+${c_s_ag2m}+${c_s_ag2f}+${c_s_ag3m}+${c_s_ag3f}</t>
  </si>
  <si>
    <t>n_decision_m</t>
  </si>
  <si>
    <t>(${c_s_ag3m}+${c_s_ag4m}+${c_s_ag5m})&gt;0</t>
  </si>
  <si>
    <t>n_decision_f</t>
  </si>
  <si>
    <t>(${c_s_ag3f}+${c_s_ag4f}+${c_s_ag5f})&gt;0</t>
  </si>
  <si>
    <t>C15_01</t>
  </si>
  <si>
    <t>Is the head of household among these people with chronic illness?</t>
  </si>
  <si>
    <t>C15_02</t>
  </si>
  <si>
    <t>Is the household's primary provider among these people with chronic illness?</t>
  </si>
  <si>
    <t>C15_03</t>
  </si>
  <si>
    <t>C15_04</t>
  </si>
  <si>
    <t>cg6_2</t>
  </si>
  <si>
    <t>Information on household members with long term difficulties</t>
  </si>
  <si>
    <t>C16</t>
  </si>
  <si>
    <t>This is larger than the HHSize</t>
  </si>
  <si>
    <t>C16_01</t>
  </si>
  <si>
    <t>Is the head of household among these people living with long-term difficulties?</t>
  </si>
  <si>
    <t>C16_02</t>
  </si>
  <si>
    <t>detailed information on   ${c_hh_disable} household members with difficulties (age, sex and type of disability)</t>
  </si>
  <si>
    <t>C16_03</t>
  </si>
  <si>
    <t>Which difficulties?</t>
  </si>
  <si>
    <t>C16_04</t>
  </si>
  <si>
    <t>C16_05</t>
  </si>
  <si>
    <t>(${dis_age}=1 and ${dis_gen}=1 and ${c_s_ag1m}&gt;0) or
(${dis_age}=1 and ${dis_gen}=2 and ${c_s_ag1f}&gt;0) or
(${dis_age}=2 and ${dis_gen}=1 and ${c_s_ag2m}&gt;0) or
(${dis_age}=2 and ${dis_gen}=2 and ${c_s_ag2f}&gt;0) or
(${dis_age}=3 and ${dis_gen}=1 and ${c_s_ag3m}&gt;0) or 
(${dis_age}=3 and ${dis_gen}=2 and ${c_s_ag3f}&gt;0) or 
(${dis_age}=4 and ${dis_gen}=1 and ${c_s_ag4m}&gt;0) or
(${dis_age}=4 and ${dis_gen}=2 and ${c_s_ag4f}&gt;0) or
(${dis_age}=5 and ${dis_gen}=1 and ${c_s_ag5m}&gt;0) or
(${dis_age}=5 and ${dis_gen}=2 and ${c_s_ag5f}&gt;0)</t>
  </si>
  <si>
    <t>Household has no members in this age and gender category</t>
  </si>
  <si>
    <t>${n_u18}&gt;0</t>
  </si>
  <si>
    <t>C17</t>
  </si>
  <si>
    <t>C17_01</t>
  </si>
  <si>
    <t>This is more than the total reported number of children (boys)</t>
  </si>
  <si>
    <t>C17_02</t>
  </si>
  <si>
    <t>This is more than the total reported number of children (girls)</t>
  </si>
  <si>
    <t>cg8</t>
  </si>
  <si>
    <t>Information on orphans hosted by HH</t>
  </si>
  <si>
    <t>C18</t>
  </si>
  <si>
    <t>C18_01</t>
  </si>
  <si>
    <t>C18_02</t>
  </si>
  <si>
    <t>cg9</t>
  </si>
  <si>
    <t>Information on Pregnant and or Lactating Women in the household</t>
  </si>
  <si>
    <t>C19</t>
  </si>
  <si>
    <t>How many of these [${n_plw}] [15-49 years] women in your household are currently pregnant and or lactating?</t>
  </si>
  <si>
    <t>C19_01</t>
  </si>
  <si>
    <t>(if(${respdnt_ishead}=0,
${head_sex}=2 and ${head_age}&lt;=49,
${respdnt_sex}=2 and ${respdnt_age}&lt;=49)) and ${c_hh_plw}&gt;0</t>
  </si>
  <si>
    <t>C19_02</t>
  </si>
  <si>
    <t>${c_hh_plw}&gt;0 and ${head_provider}=0 and ${hh_provider}=2</t>
  </si>
  <si>
    <t>Why would you prefer in-kind food over other modalities?</t>
  </si>
  <si>
    <t>Select max two options</t>
  </si>
  <si>
    <t>Why would you prefer cash only over other modalities?</t>
  </si>
  <si>
    <t>Why would you prefer E-vouchers only over other modalities?</t>
  </si>
  <si>
    <t>Why would you prefer both cash and food over other modalities?</t>
  </si>
  <si>
    <t>Why would you prefer both food and vouchers over other modalities?</t>
  </si>
  <si>
    <t>hg0</t>
  </si>
  <si>
    <t>ACCESS TO ASSISTANCE AND UTILIZATION</t>
  </si>
  <si>
    <t>select_multiple dist_info</t>
  </si>
  <si>
    <t>Select three or less where they most get information from</t>
  </si>
  <si>
    <t>Maximum three options</t>
  </si>
  <si>
    <t>selected(${f_dist_info},'88')</t>
  </si>
  <si>
    <t>select_multiple schedule</t>
  </si>
  <si>
    <t>f_sameday_why</t>
  </si>
  <si>
    <t>H06_2</t>
  </si>
  <si>
    <t>Why didn't you manage to arrive on the scheduled day?</t>
  </si>
  <si>
    <t>Select maximum three reasons</t>
  </si>
  <si>
    <t>Three or less options</t>
  </si>
  <si>
    <t>${f_sameday}=0</t>
  </si>
  <si>
    <t>f_sameday_why_oth</t>
  </si>
  <si>
    <t>Specify other reasons household missed a scheduled distribution day</t>
  </si>
  <si>
    <t>selected(${f_sameday_why},'88')</t>
  </si>
  <si>
    <t>select_multiple site_difficult</t>
  </si>
  <si>
    <t>selected(${f_who_access},'88')</t>
  </si>
  <si>
    <t>select_multiple access_diff</t>
  </si>
  <si>
    <t>selected(${f_access_diff},'88')</t>
  </si>
  <si>
    <t>Which standard commodities were part of your last ration?</t>
  </si>
  <si>
    <t>Screening question for next sections</t>
  </si>
  <si>
    <t>Utilization of recent received food assistance</t>
  </si>
  <si>
    <t>selected-at(${comType},position(${FOOD})-1)</t>
  </si>
  <si>
    <t>% of Qty Eaten/consumed within the household</t>
  </si>
  <si>
    <t>H19</t>
  </si>
  <si>
    <t>% of Qty Sold in the market</t>
  </si>
  <si>
    <t>Who were the main buyer of sold received ${comname}</t>
  </si>
  <si>
    <t>% of Qty Exchanged for other foods or services</t>
  </si>
  <si>
    <t>% of Qty Shared with relatives and or other households?</t>
  </si>
  <si>
    <t>% of Qty Given to authorities (voluntarily of forced)</t>
  </si>
  <si>
    <t>%s of reported remaining food</t>
  </si>
  <si>
    <t>&lt;span style="color:red"&gt;The total use is ${totalfooduse}% while it should be less or equal to 100% Kindly correct before moving forward&lt;/span&gt;</t>
  </si>
  <si>
    <t>${totalfooduse}&gt;100</t>
  </si>
  <si>
    <t>&lt;span style="color:blue"&gt;It looks like the household still has ${totalfoodremainder}% of received ${comname} from last assistance. In the next section you ask them how they plan on using it&lt;/span&gt;</t>
  </si>
  <si>
    <t>${totalfoodremainder}&lt;100</t>
  </si>
  <si>
    <t>${totalfoodremainder}=0</t>
  </si>
  <si>
    <t>${totalfoodremainder}&gt;0</t>
  </si>
  <si>
    <t>H28</t>
  </si>
  <si>
    <t>${totalfoodremainder}&gt;0 and selected(${comremainderuse},'1')</t>
  </si>
  <si>
    <t>H29</t>
  </si>
  <si>
    <t>H30</t>
  </si>
  <si>
    <t>H31</t>
  </si>
  <si>
    <t>H32</t>
  </si>
  <si>
    <t>What is you household's most preferred ${comname} for consumption?</t>
  </si>
  <si>
    <t>H33</t>
  </si>
  <si>
    <t>H34</t>
  </si>
  <si>
    <t>Was adequate instruction provided on ${comname} preparation?</t>
  </si>
  <si>
    <t>H35</t>
  </si>
  <si>
    <t>H36</t>
  </si>
  <si>
    <t>How much money in SSP did you receive as ${cashorv} assistance the last distribution?</t>
  </si>
  <si>
    <t>H37</t>
  </si>
  <si>
    <t>H38</t>
  </si>
  <si>
    <t>H39</t>
  </si>
  <si>
    <t>H40</t>
  </si>
  <si>
    <t>H41</t>
  </si>
  <si>
    <t>H42</t>
  </si>
  <si>
    <t>&lt;span style="color:red"&gt;Pardon the interruption, it looks like cash or value spent [${totalcashvuse}] is more than the value of cash/voucher received [${cashv_value}]. Please revise before you proceed&lt;/span&gt;</t>
  </si>
  <si>
    <t>&lt;span style="color:blue"&gt;It looks like the household still has ${totalcashvremainder} SSP/Voucher value from the last distributed assistance. In the next section you will ask them how they plan on using it&lt;/span&gt;</t>
  </si>
  <si>
    <t>${totalcashvremainder}&lt;${cashv_value}</t>
  </si>
  <si>
    <t>H43</t>
  </si>
  <si>
    <t>H44</t>
  </si>
  <si>
    <t>H45</t>
  </si>
  <si>
    <t>${totalcashvremainder}=0</t>
  </si>
  <si>
    <t>H46</t>
  </si>
  <si>
    <t>H47</t>
  </si>
  <si>
    <t>H48</t>
  </si>
  <si>
    <t>H49</t>
  </si>
  <si>
    <t>H50</t>
  </si>
  <si>
    <t>H51</t>
  </si>
  <si>
    <t>H52</t>
  </si>
  <si>
    <t>H53</t>
  </si>
  <si>
    <t>H54</t>
  </si>
  <si>
    <t>H55</t>
  </si>
  <si>
    <t>H56</t>
  </si>
  <si>
    <t>H57</t>
  </si>
  <si>
    <t>H58</t>
  </si>
  <si>
    <t>Does your household receive any assistance from other agencies or organizations?</t>
  </si>
  <si>
    <t>Safety and assistance taxation</t>
  </si>
  <si>
    <t>select_multiple commun_saf_conc</t>
  </si>
  <si>
    <t>selected(${safety_concerns},'88')</t>
  </si>
  <si>
    <t>Site access issues</t>
  </si>
  <si>
    <t>select_one incidenttime</t>
  </si>
  <si>
    <t>How many members of your household were victims in this incident?</t>
  </si>
  <si>
    <t>j_age_surv_m</t>
  </si>
  <si>
    <t>Number of male victims</t>
  </si>
  <si>
    <t>.&lt;=${n_males}</t>
  </si>
  <si>
    <t>${n_males}&gt;0 and ${j_security}=1</t>
  </si>
  <si>
    <t>j_age_surv_f</t>
  </si>
  <si>
    <t>Number of female victims</t>
  </si>
  <si>
    <t>${n_females}&gt;0 and ${j_security}=1</t>
  </si>
  <si>
    <t>&lt;span style="color:red"&gt;The total number of victims of the incident is ZERO. Please review your answers and report a number more than zero or change previous answers&lt;/span&gt;</t>
  </si>
  <si>
    <t>coalesce(${j_age_surv_m},0) + coalesce(${j_age_surv_f},0)=0 and ${j_security}=1</t>
  </si>
  <si>
    <t>How many members of your household who no longer can access the site as a result of the incident?</t>
  </si>
  <si>
    <t>j_age_noaccess_m</t>
  </si>
  <si>
    <t>Number of males who no longer have access to site</t>
  </si>
  <si>
    <t>${n_males}&gt;0 and ${j_security}=1 and ${j_access}=1</t>
  </si>
  <si>
    <t>j_age_noaccess_f</t>
  </si>
  <si>
    <t>Number of females who no longer have access to site</t>
  </si>
  <si>
    <t>${n_females}&gt;0 and ${j_security}=1 and ${j_access}=1</t>
  </si>
  <si>
    <t>&lt;span style="color:red"&gt;The total number of members who can't access site is Zero.. Please review your answers and report a number more than zero or change answers to previous questions&lt;/span&gt;</t>
  </si>
  <si>
    <t>coalesce(${j_age_noaccess_m},0)+ coalesce(${j_age_noaccess_f},0)=0 and ${j_security}=1 and ${j_access}=1</t>
  </si>
  <si>
    <t>select_multiple taxing_authority</t>
  </si>
  <si>
    <t>i_tax_src_oth</t>
  </si>
  <si>
    <t>Who else was observed collecting tax on assistance?</t>
  </si>
  <si>
    <t>selected(${i_tax_src},'88')</t>
  </si>
  <si>
    <t>kg2</t>
  </si>
  <si>
    <t>k_cfm_aware</t>
  </si>
  <si>
    <t>&lt;span style="color:blue"&gt;Happy to remind you that WFP has a telephone line for you to call for free and provide your feedback or complaints. It's reliable and confidential. Should you ever need to, please flash 0910682464 or 0910682465 and one of our operators will call you right back &lt;/span&gt;</t>
  </si>
  <si>
    <t>select_multiple complaint_whom</t>
  </si>
  <si>
    <t>k_cfmpref</t>
  </si>
  <si>
    <t>Select maximum main three</t>
  </si>
  <si>
    <t>Select max three</t>
  </si>
  <si>
    <t>${k_cfm_aware}=1</t>
  </si>
  <si>
    <t>selected(${k_cfmpref},'88')</t>
  </si>
  <si>
    <t>select_multiple feedback_why</t>
  </si>
  <si>
    <t>Why haven't you provided feedback or complained?</t>
  </si>
  <si>
    <t>k_nocomplaint_oth</t>
  </si>
  <si>
    <t>selected(${k_nocomplaint},'88')</t>
  </si>
  <si>
    <t>Please describe your most recent feedback/complaint</t>
  </si>
  <si>
    <t>Were you provided with an immediate response</t>
  </si>
  <si>
    <t>Answered in less than One day</t>
  </si>
  <si>
    <t>.&lt;=60</t>
  </si>
  <si>
    <t>Limit maximux to 60 days</t>
  </si>
  <si>
    <t>kg3</t>
  </si>
  <si>
    <t>select_multiple treatment_FDP</t>
  </si>
  <si>
    <t>selected(${k_treatment_prob},'88')</t>
  </si>
  <si>
    <t>How many members of your household were directly affected by this ill treatment?</t>
  </si>
  <si>
    <t>Can't be more than all HH members</t>
  </si>
  <si>
    <t>kg4</t>
  </si>
  <si>
    <t>Please tell me by sex, all household members who were directly affected by ill treatment</t>
  </si>
  <si>
    <t>k_first_male</t>
  </si>
  <si>
    <t>Male members who face ill treatment</t>
  </si>
  <si>
    <t>Male members (ill-treatment victim)</t>
  </si>
  <si>
    <t>.&lt;=${n_males} and (.&gt; 0 or ${k_first_female}&gt;0)</t>
  </si>
  <si>
    <t>Shouldn't be more than all HH male members and both affected males and females should be more than 0</t>
  </si>
  <si>
    <t>${n_males}&gt;0</t>
  </si>
  <si>
    <t>k_first_female</t>
  </si>
  <si>
    <t>Female members who face ill treatment</t>
  </si>
  <si>
    <t>Female mebers (ill-treatment victim)</t>
  </si>
  <si>
    <t>.&lt;=${n_females} and (.&gt; 0 or ${k_first_male}&gt;0)</t>
  </si>
  <si>
    <t>Shouldn't be more than all HH female members and both affected males and females should be more than 0</t>
  </si>
  <si>
    <t>${n_females}&gt;0</t>
  </si>
  <si>
    <t>kg5</t>
  </si>
  <si>
    <t>Don't know can't be used with other options</t>
  </si>
  <si>
    <t>${cash} and ${n_decision_m} and ${n_decision_f}</t>
  </si>
  <si>
    <t>${food} and ${n_decision_m} and ${n_decision_f}</t>
  </si>
  <si>
    <t>pg0</t>
  </si>
  <si>
    <t>Household livelihoods</t>
  </si>
  <si>
    <t>name!=17 and name!=${H01_1}</t>
  </si>
  <si>
    <t>${H01}=88</t>
  </si>
  <si>
    <t>name!=${H01}</t>
  </si>
  <si>
    <t>${H01_1}=88</t>
  </si>
  <si>
    <t>What were your two main livelihood sources before joining FFA the activity</t>
  </si>
  <si>
    <t>name!=17</t>
  </si>
  <si>
    <t>Select Max two livelihoods</t>
  </si>
  <si>
    <t>Household assets ownership</t>
  </si>
  <si>
    <t>Does or did your house own any of the following assets during the last 3 months?</t>
  </si>
  <si>
    <t>not(selected(., '0') and (count-selected(.) &gt;1))</t>
  </si>
  <si>
    <t>"None of the above can't be used with other options</t>
  </si>
  <si>
    <t>Were any of these assets you owned looted or destroyed in the last 3 months?</t>
  </si>
  <si>
    <t>selected(${H04}, name) or name = 0</t>
  </si>
  <si>
    <t>not(selected(${H04},'0'))</t>
  </si>
  <si>
    <t>Did your household sell any of these assets you owned during the last 3 months?</t>
  </si>
  <si>
    <t>select_multiple gardenveguse</t>
  </si>
  <si>
    <t>What's the main use of vegetables that you grow in your backyard/vegetable garden?</t>
  </si>
  <si>
    <t>pg4</t>
  </si>
  <si>
    <t>Livestock animal ownership</t>
  </si>
  <si>
    <t>.&gt;=0 and .&lt;=${cattle_own}</t>
  </si>
  <si>
    <t>Don't exceed the number of all owned animals</t>
  </si>
  <si>
    <t>${cattle_own}&gt;0 and ${ffa}</t>
  </si>
  <si>
    <t>.&gt;=0 and .&lt;=${goat_own}</t>
  </si>
  <si>
    <t>${goat_own}&gt;0 and ${ffa}</t>
  </si>
  <si>
    <t>.&gt;=0 and .&lt;=${chicken_own}</t>
  </si>
  <si>
    <t>${chicken_own}&gt;0 and ${ffa}</t>
  </si>
  <si>
    <t>&lt;span style="color:red"&gt;Pardon the interruption, it looks like there are no owned livestock while you reported a HH has some animals. Please review &lt;/span&gt;</t>
  </si>
  <si>
    <t>${totalanimal}=0</t>
  </si>
  <si>
    <t>Do you participate in farming activities?</t>
  </si>
  <si>
    <t>Of these ${g_area_farm} feddan of farm land, how many were created through FFA participation?</t>
  </si>
  <si>
    <t>not(selected(${cultivate_com},'0')) and not(${gfd})</t>
  </si>
  <si>
    <t>"the Last season (2020)"</t>
  </si>
  <si>
    <t>How do you compare the post-harvest losses before and  after the post-harvest handling training?</t>
  </si>
  <si>
    <t>sorghum, maize, millet, rice, bread, pasta, potato, yam, cassava, sweet potato,  any other cereals, roots or tubers</t>
  </si>
  <si>
    <t>select_one food_all</t>
  </si>
  <si>
    <t>name &lt;7 or name&gt;9</t>
  </si>
  <si>
    <t>not(selected("3 7 8 9",name))</t>
  </si>
  <si>
    <t>not(selected("3 7 9",name))</t>
  </si>
  <si>
    <t>not(selected("3 7 8",name))</t>
  </si>
  <si>
    <t>not(selected("3 8 9",name))</t>
  </si>
  <si>
    <t>MINIMUM ACCEPTABLE DIET For CHILDREN (MAD)</t>
  </si>
  <si>
    <t>${n_u2}&gt;0</t>
  </si>
  <si>
    <t>${n_u2}</t>
  </si>
  <si>
    <t>.&gt;=6 and .&lt;=24</t>
  </si>
  <si>
    <t>IYCF</t>
  </si>
  <si>
    <t>Consumed liquids</t>
  </si>
  <si>
    <t>${q_chAge}&lt;=24</t>
  </si>
  <si>
    <t>IF4</t>
  </si>
  <si>
    <t>Was [child name] breastfed yesterday during day or at night?</t>
  </si>
  <si>
    <t>IF5</t>
  </si>
  <si>
    <t>Has [child name]ever been breastfed?</t>
  </si>
  <si>
    <t>${IF4}=0</t>
  </si>
  <si>
    <t>select_one howlongafterbirth</t>
  </si>
  <si>
    <t>IF6</t>
  </si>
  <si>
    <t>How long after birth did you first put [child name]to the breast after birth?</t>
  </si>
  <si>
    <t xml:space="preserve">${IF4}=1 or ${IF5}=1 </t>
  </si>
  <si>
    <t>Now I would like to ask you about liquids that [child name]  may have had yesterday during the day and at night. I am interested in whether your child had the item even if it was combined with other foods.  receive any of the following?</t>
  </si>
  <si>
    <t>IF7A</t>
  </si>
  <si>
    <t>Plain water</t>
  </si>
  <si>
    <t>IF7B</t>
  </si>
  <si>
    <t>Drinks made with Infant formula, for example Guigoz or Nan</t>
  </si>
  <si>
    <t>IF7B_1</t>
  </si>
  <si>
    <t>How many times did [child name] consume Infant formula</t>
  </si>
  <si>
    <t>.&gt;0 and .&lt;=9</t>
  </si>
  <si>
    <t>Zero not allowed</t>
  </si>
  <si>
    <t>${IF7B}=1</t>
  </si>
  <si>
    <t>IF7C</t>
  </si>
  <si>
    <t>Milk  made from tinned, powdered, or fresh animal milk, for example Klem, Nido, Linda and other powdered milk</t>
  </si>
  <si>
    <t>IF7C_1</t>
  </si>
  <si>
    <t>How many times did [child name] consume Milk (tinned, powdered, fresh</t>
  </si>
  <si>
    <t>${IF7C}=1</t>
  </si>
  <si>
    <t>IF7D</t>
  </si>
  <si>
    <t>Juice or juice drinks, for example juice from different fruits (tree tomatoes, passion fruit, pineapple, banana, juice from inyange industries, juice from other local/regional factories)</t>
  </si>
  <si>
    <t>IF7E</t>
  </si>
  <si>
    <t>Clear broth</t>
  </si>
  <si>
    <t>IF7F</t>
  </si>
  <si>
    <t>Sour milk or yogurt</t>
  </si>
  <si>
    <t>IF7F_1</t>
  </si>
  <si>
    <t>How many times did [child name] consume Yogurt</t>
  </si>
  <si>
    <t>${IF7F}=1</t>
  </si>
  <si>
    <t>IF7G</t>
  </si>
  <si>
    <t>Thin porridge, for exampleporridge from maize flour, porridge from wheat flour, porridge from sorghum flour, porridge from mixed flour</t>
  </si>
  <si>
    <t>IF7J</t>
  </si>
  <si>
    <t>Porridge made with CSB++</t>
  </si>
  <si>
    <t>IF7J_1</t>
  </si>
  <si>
    <t>How many times did [child name] consume CSB++</t>
  </si>
  <si>
    <t>${IF7J}=1</t>
  </si>
  <si>
    <t>IF7H</t>
  </si>
  <si>
    <t>Tea or coffee with milk</t>
  </si>
  <si>
    <t>IF7I</t>
  </si>
  <si>
    <t>Any other water-based liquids, for example:  sodas, other sweet drinks, herbal infusion, gripe water, clear tea with no milk, black coffee, ritual fluid</t>
  </si>
  <si>
    <t>IF9</t>
  </si>
  <si>
    <t>Anything from a bottle with a nipple</t>
  </si>
  <si>
    <t>SOLID</t>
  </si>
  <si>
    <t>Solid and semi solid food that children ate</t>
  </si>
  <si>
    <t>${CH6}&gt;=6 and ${CH6}&lt;=24</t>
  </si>
  <si>
    <t>Now I would like to ask you about some particular foods [chilc name] may have ate yesterday. I am interested in whether your child had the item even if it was combined with other foods. Yesterday, during the day or at night, did [chilc name] consume any of the following?</t>
  </si>
  <si>
    <t>AIF11</t>
  </si>
  <si>
    <t>Porridge, bread, rice, noodles, or other foods made from grains (maize, millet, oats, rice, sorghum, teff, wheat)</t>
  </si>
  <si>
    <t>BIF11</t>
  </si>
  <si>
    <t>White potatoes, white yams, cassava, plantains, green banana, yam, or any other foods made from roots</t>
  </si>
  <si>
    <t>CIF11</t>
  </si>
  <si>
    <t>Legumes and nuts (Any foods made from beans, peas, lentils, nuts or seeds (kidney beans, white beans, common beans, lentils, peas, peanuts, soya bean, cashew, macadamia nut)</t>
  </si>
  <si>
    <t>DIF11</t>
  </si>
  <si>
    <t>Milk, Cheese, yogurt, or other milk products</t>
  </si>
  <si>
    <t>EIF11</t>
  </si>
  <si>
    <t>Liver, kidney, heart, or other organ meats</t>
  </si>
  <si>
    <t>FIF11</t>
  </si>
  <si>
    <t>Any flesh meat, such as beef, pork, lamb, goat, chicken, or duck, rabbit</t>
  </si>
  <si>
    <t>GIF11</t>
  </si>
  <si>
    <t>Fresh or dried fish, shellfish, or seafood</t>
  </si>
  <si>
    <t>HIF11</t>
  </si>
  <si>
    <t>IIF11</t>
  </si>
  <si>
    <t>Vit A rich vegetable (Pumpkin, carrots, squash, or sweet potatoes that are yellow or orange inside)</t>
  </si>
  <si>
    <t>JIF11</t>
  </si>
  <si>
    <t>Any dark green leafy vegetables (kales, Ajur, cowpeas leaves, gwedegwede, kudhra, rigla, broccoli, cassava greens, lettuce dark green, pumpkin greens, spinach, sukuma, )</t>
  </si>
  <si>
    <t>KIF11</t>
  </si>
  <si>
    <t xml:space="preserve">Ripe mangoes, ripe papayas, or passion fruit, tree tomato, apricot </t>
  </si>
  <si>
    <t>LIF11</t>
  </si>
  <si>
    <t>Any other fruits or vegetables (apple, avocado, sweet banana, dates, guava, lemon, orange, mandarin, pineapple, watermelon, artichoke, beet, cabbage, cauliflower, celery, cucumber, eggplant, endive, garlic, green pepper, light green lettuce, mushroom, okra, onion, light colored squash, shallot, tomato, zucchini)</t>
  </si>
  <si>
    <t>MIF11</t>
  </si>
  <si>
    <t>Foods made with red palm oil, red palm nut, or red palm nut pulp sauce</t>
  </si>
  <si>
    <t>NIF11</t>
  </si>
  <si>
    <t xml:space="preserve">Eat any Fortified blended food e.g. CSB+) </t>
  </si>
  <si>
    <t>OIF11</t>
  </si>
  <si>
    <t>Eat any Fortified blended food with more ingredients e.g. CSB++</t>
  </si>
  <si>
    <t>PIF11</t>
  </si>
  <si>
    <t>Yesterday or this night did [Child name] eat any Ready to Use Therapetic Food (RUTF) like Plumpy’Nut®</t>
  </si>
  <si>
    <t>Plumpy_Nut.jpg</t>
  </si>
  <si>
    <t>QIF11</t>
  </si>
  <si>
    <t>Yesterday or this night did[Child name] eat any Ready to Use Supplementary Food (RUSF) like Plumpy’Sup®?</t>
  </si>
  <si>
    <t>Plumpy_Sup.png</t>
  </si>
  <si>
    <t>&lt;span style="color:red"&gt;Please go back to question "D14" and ask if child is enrolled in any therapetic program&lt;/span&gt;</t>
  </si>
  <si>
    <t>(${PIF11}=1 or ${QIF11}=1) and ${d_tsfpu5}=0</t>
  </si>
  <si>
    <t>TIF11</t>
  </si>
  <si>
    <t>Any food to which you added a"Local name of MNP/LNS"Micronutrient powder or sprinkles] like this? (show MNP sample)</t>
  </si>
  <si>
    <t>IF12</t>
  </si>
  <si>
    <t>Yesteday, during day or night how many times did [child name] eat solid, semisolid, or soft foods other than liquids</t>
  </si>
  <si>
    <t>MINIMUM DIETARY DIVERSITY FOR WOMEN</t>
  </si>
  <si>
    <t>How many of the [${n_plw}] women aged between (15 - 49) year in this household are currently present for a quick dietary interview?</t>
  </si>
  <si>
    <t>.&lt;=${n_plw}</t>
  </si>
  <si>
    <t>${w_wmn_b_presnt}&gt;0</t>
  </si>
  <si>
    <t>Nuts and seeds (groundnuts etc.)</t>
  </si>
  <si>
    <t>HOUSEHOLD EXPENDITURES AND MARKET ACCESS</t>
  </si>
  <si>
    <t>food_share_qlty</t>
  </si>
  <si>
    <t>U01_qlty</t>
  </si>
  <si>
    <t>For quality purposes, please repeat here the total food expenses</t>
  </si>
  <si>
    <t>.=${food_share}</t>
  </si>
  <si>
    <t>Please repeat exactly the amount mentioned above</t>
  </si>
  <si>
    <t>${food_share}&gt;0</t>
  </si>
  <si>
    <t>During the last 30 days, which major four food items did your household spend on the most?</t>
  </si>
  <si>
    <t>non_food_share_qlty</t>
  </si>
  <si>
    <t>U04_qlty</t>
  </si>
  <si>
    <t>For quality purposes, please repeat here the total non-food expenses</t>
  </si>
  <si>
    <t>.=${non_food_share}</t>
  </si>
  <si>
    <t>${non_food_share}&gt;0</t>
  </si>
  <si>
    <t>select_multiple market_no</t>
  </si>
  <si>
    <t>what are the reasons of limited access to nearest market?</t>
  </si>
  <si>
    <t>How have prices of the staple foods (cereals, legumes, oil) in the nearby market changed following distribution of cash or food assistance in your community?</t>
  </si>
  <si>
    <t>At the time of distribution of cash or  food assistance in your community, do the number of traders in the local market change?</t>
  </si>
  <si>
    <t>In the last 7 days, how many days did you have to Limit portion size at meals</t>
  </si>
  <si>
    <t>In the last 30 days, did your household travel to another village to look for/ search for (begging) for food or other resources because of a lack of food or money to buy food?</t>
  </si>
  <si>
    <t>‘Would you say that you Strongly agree, Agree, disagree or Strongly disagree that:</t>
  </si>
  <si>
    <t>Have you heard any stories about people having difficulty accessing WFP assistance because of COVID?</t>
  </si>
  <si>
    <t>parameters</t>
  </si>
  <si>
    <t>track-changes-reasons=on-form-edit</t>
  </si>
  <si>
    <t>background-audio</t>
  </si>
  <si>
    <t>my_recording</t>
  </si>
  <si>
    <t>quality=low</t>
  </si>
  <si>
    <t>SOUTH SUDAN 
POST-DISTRIBUTION AND OUTCOME MONITORING
PDM-2021-Round1 (Oct-Nov, 2021)</t>
  </si>
  <si>
    <t>Which IDP/Refugee camp/Location are you interviewing from?</t>
  </si>
  <si>
    <t>Location name</t>
  </si>
  <si>
    <t>county=${a_county} and if(${a_poptype}=1,less = 1, less &gt; 1) or name = 8888</t>
  </si>
  <si>
    <t>a_camp_oth</t>
  </si>
  <si>
    <t>A09_2</t>
  </si>
  <si>
    <t>Specify other locations</t>
  </si>
  <si>
    <t>${a_camp}=8888</t>
  </si>
  <si>
    <t>Select interview mode</t>
  </si>
  <si>
    <t>&lt;span style="color:red"&gt;FFA non-beneficiaries are here defined as household that NEITHER RECEIVED NOR WAS EXPECTING TO RECEIVE WFP FOOD ASSISTANCE in the last 6 MONTH, and are currently not registered in any WFP program &lt;/span&gt;</t>
  </si>
  <si>
    <t>a_interview_mode=2</t>
  </si>
  <si>
    <t>pg5</t>
  </si>
  <si>
    <t>${gfd}</t>
  </si>
  <si>
    <t>gfdplus_part</t>
  </si>
  <si>
    <t>P27</t>
  </si>
  <si>
    <t>Have you or any of your household members been participating in any additional/complementary/voluntary value-added solution?</t>
  </si>
  <si>
    <t>This includes training, income generating activities and commuinity works</t>
  </si>
  <si>
    <t>select_multiple gfdplus</t>
  </si>
  <si>
    <t>gfdplus_specific</t>
  </si>
  <si>
    <t>P28</t>
  </si>
  <si>
    <t>Which specific activities/themes have/did you participate in?</t>
  </si>
  <si>
    <t>${gfdplus_part}=1</t>
  </si>
  <si>
    <t>gfdplus_beneficial</t>
  </si>
  <si>
    <t>P29</t>
  </si>
  <si>
    <t>Do you find these activities useful and beneficial to your household?</t>
  </si>
  <si>
    <t>gfdplus_benefit</t>
  </si>
  <si>
    <t>P30</t>
  </si>
  <si>
    <t>Could you list for me some of the benefits these activities and your participation brought to your household and community?</t>
  </si>
  <si>
    <t>multiline</t>
  </si>
  <si>
    <t>${gfdplus_beneficial}=1</t>
  </si>
  <si>
    <t>gfdplus_no_benefit</t>
  </si>
  <si>
    <t>P31</t>
  </si>
  <si>
    <t>Why don't you participate in this type of activities?</t>
  </si>
  <si>
    <t>${gfdplus_part}=0</t>
  </si>
  <si>
    <t>select_one gfdpluswhy</t>
  </si>
  <si>
    <t>gfdplus_sumno_benefit</t>
  </si>
  <si>
    <t>P32</t>
  </si>
  <si>
    <t>Which of these options best summarizes you the text you wrote above?</t>
  </si>
  <si>
    <t>${gfdplus_part}=0 and string-length(${gfdplus_no_benefit})&gt;=30</t>
  </si>
  <si>
    <t>not(${gfd})</t>
  </si>
  <si>
    <t>S03</t>
  </si>
  <si>
    <t>S05</t>
  </si>
  <si>
    <t>S06</t>
  </si>
  <si>
    <t>Plain water bottled or home prepared</t>
  </si>
  <si>
    <t>: JIT Water, Nice water</t>
  </si>
  <si>
    <t>S07</t>
  </si>
  <si>
    <t>Drinks made with Infant formula</t>
  </si>
  <si>
    <t>: Formula Milk</t>
  </si>
  <si>
    <t>S08</t>
  </si>
  <si>
    <t>:</t>
  </si>
  <si>
    <t>S09</t>
  </si>
  <si>
    <t>Tinned, powdered, or fresh animal milk</t>
  </si>
  <si>
    <t>: Klem, Nido, Linda and other powdered milk</t>
  </si>
  <si>
    <t>S10</t>
  </si>
  <si>
    <t>How many times did [child name] consume Milk (tinned, powdered or fresh)</t>
  </si>
  <si>
    <t>S11</t>
  </si>
  <si>
    <t>Juice or juice drinks (fresh fruits or processed)</t>
  </si>
  <si>
    <t>: Juice from different fruits (tree tomatoes, passion fruit, pineapple, banana, juice from inyange industries, juice from other local/regional factories)</t>
  </si>
  <si>
    <t>S12</t>
  </si>
  <si>
    <t>S13</t>
  </si>
  <si>
    <t>: Zabadi/Yogurt, Rob/sour milk</t>
  </si>
  <si>
    <t>S14</t>
  </si>
  <si>
    <t>S15</t>
  </si>
  <si>
    <t>Thin porridge</t>
  </si>
  <si>
    <t>: Porridge from maize flour, porridge from wheat flour, porridge from sorghum flour, porridge from mixed flour</t>
  </si>
  <si>
    <t>S16</t>
  </si>
  <si>
    <t>: Porridge made with CSB++</t>
  </si>
  <si>
    <t>S17</t>
  </si>
  <si>
    <t xml:space="preserve">: </t>
  </si>
  <si>
    <t>S18</t>
  </si>
  <si>
    <t>: Tea made with milk/ Coffee mixed with milk</t>
  </si>
  <si>
    <t>S19</t>
  </si>
  <si>
    <t>Any other water-based liquids</t>
  </si>
  <si>
    <t>: Sodas, other sweet drinks, herbal infusion, gripe water, clear tea with no milk, black coffee, ritual fluid</t>
  </si>
  <si>
    <t>sg3</t>
  </si>
  <si>
    <t>Consumed Solid and semi-solid food</t>
  </si>
  <si>
    <t>${q_chAge}&gt;=6 and ${q_chAge}&lt;=24</t>
  </si>
  <si>
    <t xml:space="preserve">Now I would like to ask you about some particular foods [chilc name] may have ate yesterday. I am interested in whether your child had the item even if it was combined with other foods. </t>
  </si>
  <si>
    <t>Yesterday, during the day or at night, did [child name] consume any of the following?</t>
  </si>
  <si>
    <t>S21</t>
  </si>
  <si>
    <t xml:space="preserve">Foods or porridge, bread, ugali, noodlesmade from grains/flour </t>
  </si>
  <si>
    <t>: Maize, millet, oats, rice, sorghum, teff, wheat</t>
  </si>
  <si>
    <t>S22</t>
  </si>
  <si>
    <t>Foods made from white-flesh roots and tubers</t>
  </si>
  <si>
    <t>: White  sweer potatoes, white yams, cassava, plantains, green banana, yam</t>
  </si>
  <si>
    <t>S23</t>
  </si>
  <si>
    <t>Foods made from legumes and nuts</t>
  </si>
  <si>
    <t>: Beans, peas, lentils, nuts or seeds (kidney beans, white beans, common beans, lentils, peas, peanuts, soya bean, cashew, macadamia nut</t>
  </si>
  <si>
    <t>S24</t>
  </si>
  <si>
    <t>Foods made from millk and other  dairy products</t>
  </si>
  <si>
    <t>: Milk, Cheese, yogurt</t>
  </si>
  <si>
    <t>S25</t>
  </si>
  <si>
    <t>Foods made from offals</t>
  </si>
  <si>
    <t>: Liver, kidney, heart, or other organ meats</t>
  </si>
  <si>
    <t>S26</t>
  </si>
  <si>
    <t>Foods made from flesh meat</t>
  </si>
  <si>
    <t>: Beef, pork, lamb, goat, chicken, or duck, rabbit</t>
  </si>
  <si>
    <t>S27</t>
  </si>
  <si>
    <t>Foods made from fresh or dried fish, shellfish, or seafood</t>
  </si>
  <si>
    <t>: Kombo samak/fish mix, samak arbutu/dried foalded fish, samak naashif/dry fish,</t>
  </si>
  <si>
    <t>S28</t>
  </si>
  <si>
    <t>: Chicken eggs, Duck eggs, ostrich eggs, crocodile eggs</t>
  </si>
  <si>
    <t>S29</t>
  </si>
  <si>
    <t>Vit A rich vegetables</t>
  </si>
  <si>
    <t>: Pumpkin, carrots, squash, or sweet potatoes that are yellow or orange inside</t>
  </si>
  <si>
    <t>S30</t>
  </si>
  <si>
    <t>Any dark green leafy vegetables</t>
  </si>
  <si>
    <t>: Kales, Ajur, cowpeas leaves, gwedegwede, kudhra, rigla, broccoli, cassava greens, lettuce dark green, pumpkin greens, spinach, sukuma</t>
  </si>
  <si>
    <t>S31</t>
  </si>
  <si>
    <t xml:space="preserve">Vit A rich fruits </t>
  </si>
  <si>
    <t>: Ripe mangoes, ripe papayas, or passion fruit, tree tomato, apricot and other orange flesh fruits</t>
  </si>
  <si>
    <t>S32</t>
  </si>
  <si>
    <t>Any other fruits or vegetables</t>
  </si>
  <si>
    <t>: Apple, avocado, sweet banana, dates, guava, lemon, orange, mandarin, pineapple, watermelon, artichoke, beet, cabbage, cauliflower, celery, cucumber, eggplant, endive, garlic, green pepper, light green lettuce, mushroom, okra, onion, light colored squash, shallot, tomato, zucchini</t>
  </si>
  <si>
    <t>S33</t>
  </si>
  <si>
    <t>: Cassava leaves mixed with palm oil, Gadia</t>
  </si>
  <si>
    <t>S34</t>
  </si>
  <si>
    <t>Eat any Fortified blended food</t>
  </si>
  <si>
    <t>: CSB+</t>
  </si>
  <si>
    <t>ssd_csb.png</t>
  </si>
  <si>
    <t>S35</t>
  </si>
  <si>
    <t>: CSB++</t>
  </si>
  <si>
    <t>ssd_csb++.png</t>
  </si>
  <si>
    <t>S36</t>
  </si>
  <si>
    <t>Yesterday or this night did [Child name] eat any Ready to Use Therapetic Food (RUTF)</t>
  </si>
  <si>
    <t>: Plumpy Nut®</t>
  </si>
  <si>
    <t>S37</t>
  </si>
  <si>
    <t>Yesterday or this night did[Child name] eat any Ready to Use Supplementary Food (RUSF)</t>
  </si>
  <si>
    <t>: Plumpy Sup®</t>
  </si>
  <si>
    <t>ssd_rusf.png</t>
  </si>
  <si>
    <t>S38</t>
  </si>
  <si>
    <t>Any food to which you added Micronutrient supplement powder or sprinkles</t>
  </si>
  <si>
    <t>: LNS/MQ (Lipid based Nutrient Supplements Medium Quantity)</t>
  </si>
  <si>
    <t>ssd_lns.png</t>
  </si>
  <si>
    <t>S39</t>
  </si>
  <si>
    <t xml:space="preserve"> &lt;span style="font-family:monospace;color:#0A6EB4"&gt;SOUTH SUDAN POST-DISTRIBUTION AND OUTCOME MONITORING PDM-2022-Round 2 (NOV-DEC, 2022).&lt;/span&gt;</t>
  </si>
  <si>
    <t>SOUTH SUDAN 
OUTCOME POST-DISTRIBUTION MONITORING
PDM-2020-Round 2 (Oct-2020)</t>
  </si>
  <si>
    <t xml:space="preserve"> &lt;span style="font-family:monospace;color:#0A6EB4"&gt;Informed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community.&lt;/span&gt;</t>
  </si>
  <si>
    <t>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t>
  </si>
  <si>
    <t>accepted</t>
  </si>
  <si>
    <t>Interview Accepted</t>
  </si>
  <si>
    <t>${name_details}! Today's date is required</t>
  </si>
  <si>
    <t>Monitor's name</t>
  </si>
  <si>
    <t>Guest Monitor's name</t>
  </si>
  <si>
    <t>name_monitor</t>
  </si>
  <si>
    <t>name of monitor</t>
  </si>
  <si>
    <t>jr:choice-name(${a_enumname},'${a_enumname}')</t>
  </si>
  <si>
    <t>name_details</t>
  </si>
  <si>
    <t>monitor_details</t>
  </si>
  <si>
    <t>if((${a_enumname})=8888,${a_enumnameoth},${name_monitor})</t>
  </si>
  <si>
    <t>county=${a_county} and less =if(selected(${a_poptype},'1'),1,2) or name = 8888</t>
  </si>
  <si>
    <t>&lt;span style="color:red"&gt;If location not listed, Click other location and type the location name.&lt;/span&gt;</t>
  </si>
  <si>
    <t>if(selected(${a_context},'2'),name &gt;0, name = 1 or name &lt; ${a_poptype})</t>
  </si>
  <si>
    <t>1=0</t>
  </si>
  <si>
    <t>&lt;span style="color:red"&gt; STOP!! ${name_details} No interviews for Non-Beneficiaries, swipe back and interview beneficiaries&lt;/span&gt;</t>
  </si>
  <si>
    <t>not(.=3 and not(selected(${a_county},'1') or selected(${a_county},'69')or selected(${a_county},'34')or selected(${a_county},'28')))</t>
  </si>
  <si>
    <t>${name_details}! Urban projects are open in Wau,Juba,Rumbek and Aweil only for Now</t>
  </si>
  <si>
    <t>${name_details}! 15 years or more can be interviewed</t>
  </si>
  <si>
    <t>${name_details}! We allow days between 10 and 90days</t>
  </si>
  <si>
    <t>refugee_arrive</t>
  </si>
  <si>
    <t>Did all household members arrive to [camp name /country of asylum] at the same time? </t>
  </si>
  <si>
    <t>${a_poptype}=1</t>
  </si>
  <si>
    <t>select_one r_arrive</t>
  </si>
  <si>
    <t>refugee_arrivewhen</t>
  </si>
  <si>
    <t>When did the household arrive to [camp name / country of asylum]?</t>
  </si>
  <si>
    <t>sams</t>
  </si>
  <si>
    <t>SAMS</t>
  </si>
  <si>
    <t>${a_activity}=3</t>
  </si>
  <si>
    <t>B21</t>
  </si>
  <si>
    <t>${name_details}! Head to be 15years or more</t>
  </si>
  <si>
    <t>${name_details}! There must be at least one member in the household</t>
  </si>
  <si>
    <t>${totalhh}=${hh_size}</t>
  </si>
  <si>
    <t xml:space="preserve">${name_details}! Houshold breakdown ${totalhh} should equal household size ${hh_size}. Please rcheck again </t>
  </si>
  <si>
    <t>${name_details}! Can't be more than ${c_s_ag3f}</t>
  </si>
  <si>
    <t>totalhh</t>
  </si>
  <si>
    <t>Total_hhbreakdown</t>
  </si>
  <si>
    <t>${c_s_ag1m}+${c_s_ag2m}+${c_s_ag3m}+${c_s_ag4m}+${c_s_ag5m}+${c_s_ag1f}+${c_s_ag2f}+${c_s_ag3f}+${c_s_ag4f}+${c_s_ag5f}</t>
  </si>
  <si>
    <t>${sams} or ${gfd}</t>
  </si>
  <si>
    <t>select_one card</t>
  </si>
  <si>
    <t>${c_card}=5</t>
  </si>
  <si>
    <t>${c_card}=2</t>
  </si>
  <si>
    <t>${name_details}! Household has no members in this age and gender category</t>
  </si>
  <si>
    <t>${name_details}! This is more than the total reported number of children (boys)</t>
  </si>
  <si>
    <t>${name_details}! This is more than the total reported number of children (girls)</t>
  </si>
  <si>
    <t>.&lt;=${n_plw_t}</t>
  </si>
  <si>
    <t>${name_details}! This is more than the total reported number of women under reproductive age.</t>
  </si>
  <si>
    <t>education</t>
  </si>
  <si>
    <t>C20</t>
  </si>
  <si>
    <t>Schooling and School feeding</t>
  </si>
  <si>
    <t>school_1</t>
  </si>
  <si>
    <t>C21</t>
  </si>
  <si>
    <t>Are there schools in this community or surrounding community?</t>
  </si>
  <si>
    <t>school_2</t>
  </si>
  <si>
    <t>C22</t>
  </si>
  <si>
    <t>Are your children enrolled in any of the schools?</t>
  </si>
  <si>
    <t>${school_1}=1</t>
  </si>
  <si>
    <t>select_multiple no_school_reasons</t>
  </si>
  <si>
    <t>school_3</t>
  </si>
  <si>
    <t>C23</t>
  </si>
  <si>
    <t>Why are the children not enrolled in school?</t>
  </si>
  <si>
    <t>${school_2}=0</t>
  </si>
  <si>
    <t>school_3other</t>
  </si>
  <si>
    <t>C23_1</t>
  </si>
  <si>
    <t>Specify___</t>
  </si>
  <si>
    <t>selected(${school_3},'88')</t>
  </si>
  <si>
    <t>school_4</t>
  </si>
  <si>
    <t>C24</t>
  </si>
  <si>
    <t>Do your children regularly attend school during school days?</t>
  </si>
  <si>
    <t>${school_2}=1</t>
  </si>
  <si>
    <t>school_5</t>
  </si>
  <si>
    <t>C25</t>
  </si>
  <si>
    <t>Why children not attending school?</t>
  </si>
  <si>
    <t>${school_4}=0</t>
  </si>
  <si>
    <t>school_5other</t>
  </si>
  <si>
    <t>C25_1</t>
  </si>
  <si>
    <t>selected(${school_5},'88')</t>
  </si>
  <si>
    <t>school_6</t>
  </si>
  <si>
    <t>C26</t>
  </si>
  <si>
    <t>Do you think children benefit from schooling?</t>
  </si>
  <si>
    <t>${school_1}=0</t>
  </si>
  <si>
    <t>school_7</t>
  </si>
  <si>
    <t>C27</t>
  </si>
  <si>
    <t>Is there school feeding programme in this school where your children are enrolled?</t>
  </si>
  <si>
    <t>school_8</t>
  </si>
  <si>
    <t>C28</t>
  </si>
  <si>
    <t>Do they partake in the school feeding programme?</t>
  </si>
  <si>
    <t>${school_7}=1</t>
  </si>
  <si>
    <t>school_9</t>
  </si>
  <si>
    <t>C29</t>
  </si>
  <si>
    <t>Do you think children benefit from the school feeding programe?</t>
  </si>
  <si>
    <t>select_multiple reason_school</t>
  </si>
  <si>
    <t>school_10</t>
  </si>
  <si>
    <t>C30</t>
  </si>
  <si>
    <t>What benefits do they receive?</t>
  </si>
  <si>
    <t>${school_9}=1</t>
  </si>
  <si>
    <t>school_11</t>
  </si>
  <si>
    <t>C31</t>
  </si>
  <si>
    <t>Why no benefits?</t>
  </si>
  <si>
    <t>${school_9}=0</t>
  </si>
  <si>
    <t>select_multiple option1</t>
  </si>
  <si>
    <t>option_1</t>
  </si>
  <si>
    <t>D15</t>
  </si>
  <si>
    <t>Is there anyone from the household currently benefiting from below programmes?</t>
  </si>
  <si>
    <t>not(selected(., '5') and (count-selected(.) &gt;1))</t>
  </si>
  <si>
    <t>${name_details}! "None  can't be used with other options</t>
  </si>
  <si>
    <t>select_multiple option2</t>
  </si>
  <si>
    <t>option_2</t>
  </si>
  <si>
    <t>D16</t>
  </si>
  <si>
    <t>Is there anyone from household currently from benefiting below programmes?</t>
  </si>
  <si>
    <t>nut_messages</t>
  </si>
  <si>
    <t>D17</t>
  </si>
  <si>
    <t>Have you ever received any health or nutrition messages or attended health and nutrition messaging session  this year?</t>
  </si>
  <si>
    <t>select_multiple nutmessages</t>
  </si>
  <si>
    <t>which_messages</t>
  </si>
  <si>
    <t>D18</t>
  </si>
  <si>
    <t>Which health and nutrition messages were discussed?</t>
  </si>
  <si>
    <t>${nut_messages}=1</t>
  </si>
  <si>
    <t>specify_nut</t>
  </si>
  <si>
    <t>D19</t>
  </si>
  <si>
    <t>selected(${which_messages},'6')</t>
  </si>
  <si>
    <t>select_one whoprovided</t>
  </si>
  <si>
    <t>who_provided</t>
  </si>
  <si>
    <t>D20</t>
  </si>
  <si>
    <t>Who provided receive messages? </t>
  </si>
  <si>
    <t>${which_messages}&gt;0</t>
  </si>
  <si>
    <t>specify_who</t>
  </si>
  <si>
    <t>D21</t>
  </si>
  <si>
    <t>${who_provided}=7</t>
  </si>
  <si>
    <t>ever_used</t>
  </si>
  <si>
    <t>D22</t>
  </si>
  <si>
    <t>Have you ever used/applied the information received and mentioned above in your daily routines? </t>
  </si>
  <si>
    <t>improvement</t>
  </si>
  <si>
    <t>D23</t>
  </si>
  <si>
    <t>Are there any improvements observed since you started applying these messages?</t>
  </si>
  <si>
    <t>${ever_used}=1</t>
  </si>
  <si>
    <t>select_one no_improvement</t>
  </si>
  <si>
    <t>no_improve</t>
  </si>
  <si>
    <t>D24</t>
  </si>
  <si>
    <t>Why not?</t>
  </si>
  <si>
    <t>${improvement}=0</t>
  </si>
  <si>
    <t>specify_why</t>
  </si>
  <si>
    <t>D25</t>
  </si>
  <si>
    <t>Specify other</t>
  </si>
  <si>
    <t>${no_improve}=5</t>
  </si>
  <si>
    <t>${ffa} or ${sams}</t>
  </si>
  <si>
    <t>select_multiple ffa_activity1</t>
  </si>
  <si>
    <t>select_multiple ffa_activity2</t>
  </si>
  <si>
    <t>select_multiple ffa_activity3</t>
  </si>
  <si>
    <t>select_one ffa_think_shock</t>
  </si>
  <si>
    <t>e_ffa_abi_shock_hh</t>
  </si>
  <si>
    <t>E06_10</t>
  </si>
  <si>
    <t>have changed conflicts and violence at household level?</t>
  </si>
  <si>
    <t>FFA assets improved conflicts and violence at HH level</t>
  </si>
  <si>
    <t>e_ffa_abi_shock_com</t>
  </si>
  <si>
    <t>E06_11</t>
  </si>
  <si>
    <t>have changed conflicts and violence at community level?</t>
  </si>
  <si>
    <t>FFA assets improved conflicts and violence at community  level</t>
  </si>
  <si>
    <t>Has the training helped in improving your livelihoods, increasing and diversification of asset portfolie?</t>
  </si>
  <si>
    <t>consulted_involved</t>
  </si>
  <si>
    <t>Are you consulted/involved in project decision making throughout or at any point during the project cycle?</t>
  </si>
  <si>
    <t>Project consultations</t>
  </si>
  <si>
    <t>${name_details}! Maximum three options</t>
  </si>
  <si>
    <t>${name_details}! Three or less options</t>
  </si>
  <si>
    <t>select_one assistance_effect</t>
  </si>
  <si>
    <t>assistance_effect</t>
  </si>
  <si>
    <t>How do you describe the impact/effect of the assistance you received through WFP and/or its partners over the years?</t>
  </si>
  <si>
    <t xml:space="preserve">impact/effect of assitance </t>
  </si>
  <si>
    <t>How much money in SSP did you receive as ${cashorv} assistance in the last distribution?</t>
  </si>
  <si>
    <t>select_one cashv_qtysatisfied</t>
  </si>
  <si>
    <t>How do you find the the amount of ${cashorv} received?</t>
  </si>
  <si>
    <t>H59</t>
  </si>
  <si>
    <t>H60</t>
  </si>
  <si>
    <t>H61</t>
  </si>
  <si>
    <t>H62</t>
  </si>
  <si>
    <t>H63</t>
  </si>
  <si>
    <t>H64</t>
  </si>
  <si>
    <t>H65</t>
  </si>
  <si>
    <t xml:space="preserve">Did your household receive assistance from any other sources (not WFP) ? </t>
  </si>
  <si>
    <t>select_multiple assist_source</t>
  </si>
  <si>
    <t>source_assist</t>
  </si>
  <si>
    <t>Please indicate  the sources</t>
  </si>
  <si>
    <t>specify_other</t>
  </si>
  <si>
    <t>Specify others_____________</t>
  </si>
  <si>
    <t>selected(${source_assist}, "999")</t>
  </si>
  <si>
    <t>other_cashamount</t>
  </si>
  <si>
    <t>I06</t>
  </si>
  <si>
    <r>
      <t xml:space="preserve">How much cash </t>
    </r>
    <r>
      <rPr>
        <sz val="9"/>
        <color rgb="FF000000"/>
        <rFont val="Calibri"/>
        <family val="2"/>
        <scheme val="minor"/>
      </rPr>
      <t xml:space="preserve">assistance have you received over the last 6 months from any other sources (not WFP) ?  </t>
    </r>
  </si>
  <si>
    <t>I07</t>
  </si>
  <si>
    <t>What types of assistance did you receive from other organizations?</t>
  </si>
  <si>
    <t>I08</t>
  </si>
  <si>
    <t>assistance_received</t>
  </si>
  <si>
    <t>I09</t>
  </si>
  <si>
    <t>Did your household receive WFP cash assistance over the last 6 months ?</t>
  </si>
  <si>
    <t>Cash assistance refers to cash received from : governement, NGOs, UN Agencies, local authorities and leaders, family and friends. Remittances are excluded</t>
  </si>
  <si>
    <t>cash_received</t>
  </si>
  <si>
    <t>I10</t>
  </si>
  <si>
    <t xml:space="preserve">How much cash assistance have you received over the last 6 months ?  </t>
  </si>
  <si>
    <t>amount</t>
  </si>
  <si>
    <t>${assistance_received}=1</t>
  </si>
  <si>
    <t>Safety Concerns</t>
  </si>
  <si>
    <t>Number of Women victims</t>
  </si>
  <si>
    <t>${name_details}! Figure can't be more than household breakdown</t>
  </si>
  <si>
    <t>Number of Men victims</t>
  </si>
  <si>
    <t>Number of Boys victims</t>
  </si>
  <si>
    <t>Number of Girls victims</t>
  </si>
  <si>
    <t>${name_details}! Select max three</t>
  </si>
  <si>
    <t>${name_details}! Limit maximax to 60 days</t>
  </si>
  <si>
    <t>${name_details}! Can't be more than all HH members</t>
  </si>
  <si>
    <t>${name_details}! Figure shouldn't be more than all HH male members and both affected males and females should be more than 0</t>
  </si>
  <si>
    <t>${name_details}! shouldn't be more than all HH female members and both affected males and females should be more than 0</t>
  </si>
  <si>
    <t>${k_sites_degnity_issues}=88</t>
  </si>
  <si>
    <t>l_pmc_prvghow</t>
  </si>
  <si>
    <t>L07_1</t>
  </si>
  <si>
    <t>Briefly explain how they take additional food/cash/vouchers (beyond the entitlement)?</t>
  </si>
  <si>
    <t>${l_pmc_prvg}=1</t>
  </si>
  <si>
    <t>select_one yes_no_ns</t>
  </si>
  <si>
    <t>l_pmc_rep_group</t>
  </si>
  <si>
    <t>L08.1</t>
  </si>
  <si>
    <t xml:space="preserve">Do you feel other socio-economic groups interests (such as youth and local interest groups) are well represented in the PMC? </t>
  </si>
  <si>
    <t>${name_details}! Don't know can't be used with other options</t>
  </si>
  <si>
    <t>pmc_member</t>
  </si>
  <si>
    <t>Are you a project management committee member?</t>
  </si>
  <si>
    <t>pmc_satisfied</t>
  </si>
  <si>
    <t>Do you feel satisfied with PMCs decision-making roles?</t>
  </si>
  <si>
    <t>satisfied with pmcs</t>
  </si>
  <si>
    <t>${pmc_member}=1</t>
  </si>
  <si>
    <t>pmc_role_future</t>
  </si>
  <si>
    <t>Should the future role of the PMCs be maintained (remain the same) or be improved in the future?</t>
  </si>
  <si>
    <t xml:space="preserve">Have you been consulted or involved in project decision-making throughout or at any point during the project cycle? </t>
  </si>
  <si>
    <t>select_one healthcenter</t>
  </si>
  <si>
    <t>o_acc_medhealth</t>
  </si>
  <si>
    <t>N01_1</t>
  </si>
  <si>
    <t>Where do you access health services and medicinces.</t>
  </si>
  <si>
    <t>o_msg_nh</t>
  </si>
  <si>
    <t>Did you receive any health or nutrition messages this year?</t>
  </si>
  <si>
    <t xml:space="preserve">messages related to health and nutrition </t>
  </si>
  <si>
    <t>select_multiple msg_nh_who</t>
  </si>
  <si>
    <t>o_msg_nh_who</t>
  </si>
  <si>
    <t xml:space="preserve">Who provided receive messages? </t>
  </si>
  <si>
    <t>organization that provided nutrition and health messages</t>
  </si>
  <si>
    <t>${o_msg_nh}=1</t>
  </si>
  <si>
    <t>o_msg_nh_who_oth</t>
  </si>
  <si>
    <t>specify</t>
  </si>
  <si>
    <t>${o_msg_nh_who}=8</t>
  </si>
  <si>
    <t>select_multiple msg_nh_top</t>
  </si>
  <si>
    <t>o_msg_nh_top</t>
  </si>
  <si>
    <t>On which topics did you receive nutrition related messages or education?</t>
  </si>
  <si>
    <t xml:space="preserve">topic of nutrition and health messages </t>
  </si>
  <si>
    <t>${name_details}! Activity already selected as main activity</t>
  </si>
  <si>
    <t>select_multiple livelihood_sources2</t>
  </si>
  <si>
    <t>${name_details}! Select Max two livelihoods</t>
  </si>
  <si>
    <t>house1</t>
  </si>
  <si>
    <t>HOUSING MODULE</t>
  </si>
  <si>
    <t>${c_house}&lt;=9</t>
  </si>
  <si>
    <t>c_houserooms</t>
  </si>
  <si>
    <t>How many rooms does the house or apartment have that your household occupies?  Exclude kitchen and bathrooms.</t>
  </si>
  <si>
    <t>house_built</t>
  </si>
  <si>
    <t xml:space="preserve">When was your house built? </t>
  </si>
  <si>
    <t>month-year</t>
  </si>
  <si>
    <t>${a_county}=63 or ${a_county}=64 or ${a_county}=65</t>
  </si>
  <si>
    <t>house_windows</t>
  </si>
  <si>
    <t>Does your house have windows?</t>
  </si>
  <si>
    <t>select_one nowindow</t>
  </si>
  <si>
    <t>no_window</t>
  </si>
  <si>
    <t xml:space="preserve">why not? </t>
  </si>
  <si>
    <t>${house_built}=0</t>
  </si>
  <si>
    <t>select_one wall</t>
  </si>
  <si>
    <t>c_housewall</t>
  </si>
  <si>
    <t>What is the major construction material of the exterior walls?</t>
  </si>
  <si>
    <t>select_one roof</t>
  </si>
  <si>
    <t>c_houseroof</t>
  </si>
  <si>
    <t xml:space="preserve">What is the major material of the roof? </t>
  </si>
  <si>
    <t>select_one energy</t>
  </si>
  <si>
    <t>c_houseenergy</t>
  </si>
  <si>
    <t xml:space="preserve">What is the main source of energy for cooking? </t>
  </si>
  <si>
    <t>select_one lighting</t>
  </si>
  <si>
    <t>c_houselighting</t>
  </si>
  <si>
    <t>What is the main source of lighting for this house?</t>
  </si>
  <si>
    <t>select_one toilet</t>
  </si>
  <si>
    <t>c_housetoilet</t>
  </si>
  <si>
    <t>Where do members of your household normally go for toilet?</t>
  </si>
  <si>
    <t>c_housetoiletother</t>
  </si>
  <si>
    <t>P22_1</t>
  </si>
  <si>
    <t>${c_housetoilet}=999</t>
  </si>
  <si>
    <t>select_one t_whouse</t>
  </si>
  <si>
    <t>c_whousetoilet</t>
  </si>
  <si>
    <t>Who uses this toilet usually?</t>
  </si>
  <si>
    <t>${c_housetoilet}&gt;2</t>
  </si>
  <si>
    <t>select_one watersource</t>
  </si>
  <si>
    <t>c_watersource</t>
  </si>
  <si>
    <t>What is the MAIN source of drinking water for your household?</t>
  </si>
  <si>
    <t>c_watersourceother</t>
  </si>
  <si>
    <t>P24_1</t>
  </si>
  <si>
    <t>${c_watersource}=999</t>
  </si>
  <si>
    <t>${name_details}! "None of the above can't be used with other options</t>
  </si>
  <si>
    <t>Do you have a vegetable garden?</t>
  </si>
  <si>
    <t>select_multiple vegetable_name</t>
  </si>
  <si>
    <t>cultivate_veg</t>
  </si>
  <si>
    <t>selected(${cultivate_veg},'88')</t>
  </si>
  <si>
    <t>P33</t>
  </si>
  <si>
    <t>select_one veg_area</t>
  </si>
  <si>
    <t>g_veg_area</t>
  </si>
  <si>
    <t xml:space="preserve">Where do you cultivate your vegetables? </t>
  </si>
  <si>
    <t>P34</t>
  </si>
  <si>
    <t>type of vegetable production area</t>
  </si>
  <si>
    <t>P35</t>
  </si>
  <si>
    <t>P35_01</t>
  </si>
  <si>
    <t>P35_02</t>
  </si>
  <si>
    <t>${name_details}! Don't exceed the number of all owned animals</t>
  </si>
  <si>
    <t>P35_03</t>
  </si>
  <si>
    <t>P35_04</t>
  </si>
  <si>
    <t>P35_05</t>
  </si>
  <si>
    <t>P35_06</t>
  </si>
  <si>
    <t>P36</t>
  </si>
  <si>
    <t>P37</t>
  </si>
  <si>
    <t>livestock_conflict</t>
  </si>
  <si>
    <t>P38</t>
  </si>
  <si>
    <t>Have you been involved in any misunderstanding and/or conflict as a result of the livestock assets you own?</t>
  </si>
  <si>
    <t>misunderstanding/conflict as a result of livestock assets</t>
  </si>
  <si>
    <t xml:space="preserve">Here, please choose "do't know" when respodents do not want to answer it </t>
  </si>
  <si>
    <t xml:space="preserve">livestock_futureplan </t>
  </si>
  <si>
    <t>P39</t>
  </si>
  <si>
    <t>Do you have any plans for investment in livestock assets in the future?</t>
  </si>
  <si>
    <t xml:space="preserve">future plan to invest in livestock assets </t>
  </si>
  <si>
    <t>pg6</t>
  </si>
  <si>
    <t>Assets and threats</t>
  </si>
  <si>
    <t>select_one assets_threats</t>
  </si>
  <si>
    <t>assets_threats</t>
  </si>
  <si>
    <t>P40</t>
  </si>
  <si>
    <t>Do any of the following situations pose any threat to the assets you own?</t>
  </si>
  <si>
    <t>vocational training organizations</t>
  </si>
  <si>
    <t>assets_threats_oth</t>
  </si>
  <si>
    <t>P41</t>
  </si>
  <si>
    <t>${assets_threats}=4</t>
  </si>
  <si>
    <t>assets_threats_investment</t>
  </si>
  <si>
    <t>P42</t>
  </si>
  <si>
    <t>Do you feel restrained in investing in some assets that may contribute to your livelihoods?</t>
  </si>
  <si>
    <t xml:space="preserve">restraints in investing in assets </t>
  </si>
  <si>
    <t>urban</t>
  </si>
  <si>
    <t>Urban Project participation</t>
  </si>
  <si>
    <t>activity_vo</t>
  </si>
  <si>
    <t>P43</t>
  </si>
  <si>
    <t>Have you participated in Vocational trainings?</t>
  </si>
  <si>
    <t>Participation in vocational trainings</t>
  </si>
  <si>
    <t>select_multiple vo_no_why_not</t>
  </si>
  <si>
    <t>activity_vo_no_why_not</t>
  </si>
  <si>
    <t>P44</t>
  </si>
  <si>
    <t xml:space="preserve">Why are you not participating in vocational training? </t>
  </si>
  <si>
    <t>Reasons for non-participation in vocational training</t>
  </si>
  <si>
    <t>${activity_vo}=0</t>
  </si>
  <si>
    <t>activity_vo_no_why_not_oth</t>
  </si>
  <si>
    <t>P45</t>
  </si>
  <si>
    <t>Other reasons for not participating in vocational trainings</t>
  </si>
  <si>
    <t>${activity_vo_no_why_not}=6</t>
  </si>
  <si>
    <t>select_one vo_who</t>
  </si>
  <si>
    <t>activity_vo_who</t>
  </si>
  <si>
    <t>P46</t>
  </si>
  <si>
    <t xml:space="preserve">Who did/do provide the vocational training? </t>
  </si>
  <si>
    <t>${activity_vo}=1</t>
  </si>
  <si>
    <t>select_one vo_type</t>
  </si>
  <si>
    <t>activity_vo_type</t>
  </si>
  <si>
    <t>P47</t>
  </si>
  <si>
    <t xml:space="preserve">What type of trainings have you participated in? </t>
  </si>
  <si>
    <t>Types of trainings offered</t>
  </si>
  <si>
    <t>select_multiple vo_bnf_how</t>
  </si>
  <si>
    <t>activity_vo_bnf_how</t>
  </si>
  <si>
    <t>P48</t>
  </si>
  <si>
    <t xml:space="preserve">In what ways have you been benefiting from the vocational training? </t>
  </si>
  <si>
    <t>Vocational trainings benefiting households</t>
  </si>
  <si>
    <t>activity_vo_willing</t>
  </si>
  <si>
    <t>P49</t>
  </si>
  <si>
    <t xml:space="preserve">Are you willing to engage in the future vocational training? </t>
  </si>
  <si>
    <t>Willingness to participate in vocational trainings</t>
  </si>
  <si>
    <t>select_one vo_willing_no_why</t>
  </si>
  <si>
    <t>activity_vo_willing_no_why</t>
  </si>
  <si>
    <t>P50</t>
  </si>
  <si>
    <t>If not, why are you not willing to continue with the vocational trainings</t>
  </si>
  <si>
    <t>Reasons for non-willingness to continue participation</t>
  </si>
  <si>
    <t>${activity_vo_willing}=0</t>
  </si>
  <si>
    <t>activity_vo_willing_no_why_oth</t>
  </si>
  <si>
    <t>P51</t>
  </si>
  <si>
    <t>Other reasons for non-willingness to continue participation</t>
  </si>
  <si>
    <t>${activity_vo_willing_no_why}=5</t>
  </si>
  <si>
    <t>P52</t>
  </si>
  <si>
    <t>P53</t>
  </si>
  <si>
    <t>P54</t>
  </si>
  <si>
    <t>P55</t>
  </si>
  <si>
    <t>P56</t>
  </si>
  <si>
    <t>P57</t>
  </si>
  <si>
    <t>P58</t>
  </si>
  <si>
    <t>g_farming_sstb</t>
  </si>
  <si>
    <t>Do you feel your various agriculture activities are sustainable in the long-term?</t>
  </si>
  <si>
    <t>sustainability of household participation in agricultural activities</t>
  </si>
  <si>
    <t>${name_details}! Don't know can not be used with other options</t>
  </si>
  <si>
    <t>${g_surplus2}=88</t>
  </si>
  <si>
    <t>${name_details}! Kindly probe futher.How can she/he cultivate or plan 0 land/area this season.</t>
  </si>
  <si>
    <t>${name_details}! Landsize is more than the HH plan/is cultivating</t>
  </si>
  <si>
    <t>Q16</t>
  </si>
  <si>
    <t>not(selected(${cultivate_com},'0')) and ${g_farming}=1</t>
  </si>
  <si>
    <t>Area (Feddans) cultivated with ${com_name} the last season (2022)</t>
  </si>
  <si>
    <t>"the Last season (2021)"</t>
  </si>
  <si>
    <t>Use of harvested ${com_name} for LAST SEASON (2022)</t>
  </si>
  <si>
    <t>${name_details}! Sorry, the proportion can be less or equal to 100%</t>
  </si>
  <si>
    <t>${name_details}! Figure should be less than 12 months</t>
  </si>
  <si>
    <t>Q17_14</t>
  </si>
  <si>
    <t>Q17_15</t>
  </si>
  <si>
    <t>Q17_16</t>
  </si>
  <si>
    <t>Q17_17</t>
  </si>
  <si>
    <t>Q17_18</t>
  </si>
  <si>
    <t>Q17_19</t>
  </si>
  <si>
    <t>Q17_20</t>
  </si>
  <si>
    <t>What are the two main reasons that you don't practice post-harvest loss prevention techniques?</t>
  </si>
  <si>
    <t>${name_details} Select two options.</t>
  </si>
  <si>
    <t>Q17_21</t>
  </si>
  <si>
    <t>Q17_22</t>
  </si>
  <si>
    <t>Q17_23</t>
  </si>
  <si>
    <t>Q17_24</t>
  </si>
  <si>
    <t>Q17_25</t>
  </si>
  <si>
    <t>Q17_26</t>
  </si>
  <si>
    <t>Q17_27</t>
  </si>
  <si>
    <t>Q17_28</t>
  </si>
  <si>
    <t>qg5</t>
  </si>
  <si>
    <t>Sams activity_PHL training and kit</t>
  </si>
  <si>
    <t>ph_nfi_kit</t>
  </si>
  <si>
    <t>Q17_29</t>
  </si>
  <si>
    <t xml:space="preserve">Did you received the post-harvest kit? </t>
  </si>
  <si>
    <t>${sams_activity}=4</t>
  </si>
  <si>
    <t>select_multiple post_equipements</t>
  </si>
  <si>
    <t>ph_nfi_kit_1</t>
  </si>
  <si>
    <t>Q17_30</t>
  </si>
  <si>
    <t>Which equipements did you receive?</t>
  </si>
  <si>
    <t>${name_details}! Option "None" can not be used with other options</t>
  </si>
  <si>
    <t>${ph_nfi_kit}=1</t>
  </si>
  <si>
    <t>ph_nfi_kit_2</t>
  </si>
  <si>
    <t>Q17_31</t>
  </si>
  <si>
    <t>Specify_______________</t>
  </si>
  <si>
    <t>selected(${ph_nfi_kit_1},'0')</t>
  </si>
  <si>
    <t>ph_nfi_kit_use</t>
  </si>
  <si>
    <t>Q17_32</t>
  </si>
  <si>
    <t xml:space="preserve">Have you used the materials in the kit? </t>
  </si>
  <si>
    <t>select_multiple phskit_nousereason</t>
  </si>
  <si>
    <t>ph_nfi_kit_use_no</t>
  </si>
  <si>
    <t>Q17_33</t>
  </si>
  <si>
    <t xml:space="preserve">If you did not use post-harvest kit, whare are the reasons? </t>
  </si>
  <si>
    <t>${ph_nfi_kit_use}=0</t>
  </si>
  <si>
    <t>ph_nfi_kit_use_nooth</t>
  </si>
  <si>
    <t>Q17_34</t>
  </si>
  <si>
    <t xml:space="preserve">Specify </t>
  </si>
  <si>
    <t>${ph_nfi_kit_use_no}=88</t>
  </si>
  <si>
    <t>select_multiple phkit_use_yes</t>
  </si>
  <si>
    <t>phkit_use_yes</t>
  </si>
  <si>
    <t>Q17_35</t>
  </si>
  <si>
    <t xml:space="preserve">if you have used post-harvest kit, how do you find the use of the kit? </t>
  </si>
  <si>
    <t xml:space="preserve">Do not read options out loud </t>
  </si>
  <si>
    <t>${ph_nfi_kit_use}=1</t>
  </si>
  <si>
    <t>phkit_use_yesoth</t>
  </si>
  <si>
    <t>Q17_36</t>
  </si>
  <si>
    <t>${phkit_use_yes}=88</t>
  </si>
  <si>
    <t>post_loss</t>
  </si>
  <si>
    <t>Q17_37</t>
  </si>
  <si>
    <t xml:space="preserve">Do you think the post-harvest kit has contributed to the changes of  post harvest loss? </t>
  </si>
  <si>
    <t>sams activity_PHL training and kit</t>
  </si>
  <si>
    <t>pro_support</t>
  </si>
  <si>
    <t>Production Support</t>
  </si>
  <si>
    <t>select_multiple inkind_inputs</t>
  </si>
  <si>
    <t>pro_support_1</t>
  </si>
  <si>
    <t>Q61</t>
  </si>
  <si>
    <t>What kind of in-kind inputs did you receive (seed, ox plough, oxen, fertilizer etc)?</t>
  </si>
  <si>
    <t>pro_support_other</t>
  </si>
  <si>
    <t>Q61_1</t>
  </si>
  <si>
    <t>selected(${pro_support_1},'5')</t>
  </si>
  <si>
    <t>select_one inkind_variety</t>
  </si>
  <si>
    <t>pro_support_2</t>
  </si>
  <si>
    <t>Q62</t>
  </si>
  <si>
    <t xml:space="preserve">Are they improved or local varieties? </t>
  </si>
  <si>
    <t>pro_support_3</t>
  </si>
  <si>
    <t>Q63</t>
  </si>
  <si>
    <t>Who provided</t>
  </si>
  <si>
    <t>${pro_support_2}&gt;0</t>
  </si>
  <si>
    <t>pro_support_3other</t>
  </si>
  <si>
    <t>Q64</t>
  </si>
  <si>
    <t>${pro_support_3}=88</t>
  </si>
  <si>
    <t>pro_support_4</t>
  </si>
  <si>
    <t>Q65</t>
  </si>
  <si>
    <t xml:space="preserve">Were the inputs provided on time for the farming operations? </t>
  </si>
  <si>
    <t>pro_support_5</t>
  </si>
  <si>
    <t>Q66</t>
  </si>
  <si>
    <t>Did you receive training in regards to the inputs received?</t>
  </si>
  <si>
    <t>pro_support_6</t>
  </si>
  <si>
    <t>Q67</t>
  </si>
  <si>
    <t xml:space="preserve">Did you have to purchase some inputs? </t>
  </si>
  <si>
    <t>pro_support_7</t>
  </si>
  <si>
    <t>Q68</t>
  </si>
  <si>
    <t>Why purchase additional inputs?</t>
  </si>
  <si>
    <t>${pro_support_6}=1</t>
  </si>
  <si>
    <t>pro_support_8</t>
  </si>
  <si>
    <t>Q69</t>
  </si>
  <si>
    <t>Where did you purchase it?</t>
  </si>
  <si>
    <t>select_one quality</t>
  </si>
  <si>
    <t>pro_support_9</t>
  </si>
  <si>
    <t>Q70</t>
  </si>
  <si>
    <t>How was the quality of the inputs provided?</t>
  </si>
  <si>
    <t>pro_support_10</t>
  </si>
  <si>
    <t>Q71</t>
  </si>
  <si>
    <t>Why poor or fair?</t>
  </si>
  <si>
    <t>${pro_support_9}&lt;3</t>
  </si>
  <si>
    <t>pro_support_11</t>
  </si>
  <si>
    <t>Q72</t>
  </si>
  <si>
    <t>Was information provided on use of the inputs during the purchase?</t>
  </si>
  <si>
    <t>pro_support_12</t>
  </si>
  <si>
    <t>Q73</t>
  </si>
  <si>
    <t>What improvements do you suggest?</t>
  </si>
  <si>
    <t>sams1</t>
  </si>
  <si>
    <t>SAMS Section</t>
  </si>
  <si>
    <t>${sams}</t>
  </si>
  <si>
    <t>vsla</t>
  </si>
  <si>
    <t>Village Saving and Loan Association-(VSLA)</t>
  </si>
  <si>
    <t>vsla_1</t>
  </si>
  <si>
    <t>Q32_1</t>
  </si>
  <si>
    <t xml:space="preserve">Are you member of vsla group? </t>
  </si>
  <si>
    <t>vsla_why</t>
  </si>
  <si>
    <t>Q32_2</t>
  </si>
  <si>
    <t>${vsla_1}=0</t>
  </si>
  <si>
    <t>vsla_join</t>
  </si>
  <si>
    <t>Q32_3</t>
  </si>
  <si>
    <t xml:space="preserve">Are you willing to join VSLA groups? </t>
  </si>
  <si>
    <t>vsla_joinwhy</t>
  </si>
  <si>
    <t>Q32_4</t>
  </si>
  <si>
    <t>${vsla_join}=0</t>
  </si>
  <si>
    <t>vsla_2</t>
  </si>
  <si>
    <t>Q32_5</t>
  </si>
  <si>
    <t>Have you attended any training on VSLA?</t>
  </si>
  <si>
    <t>${vsla_1}=1</t>
  </si>
  <si>
    <t>vsla_benefits</t>
  </si>
  <si>
    <t>Q32_6</t>
  </si>
  <si>
    <r>
      <rPr>
        <sz val="11"/>
        <color theme="1"/>
        <rFont val="Calibri"/>
        <family val="2"/>
        <scheme val="minor"/>
      </rPr>
      <t>If yes, how have you benefited from the VSLA groups</t>
    </r>
    <r>
      <rPr>
        <sz val="8"/>
        <color theme="1"/>
        <rFont val="Calibri"/>
        <family val="2"/>
        <scheme val="minor"/>
      </rPr>
      <t> </t>
    </r>
  </si>
  <si>
    <t>${vsla_2}=1</t>
  </si>
  <si>
    <t>eg5vsla</t>
  </si>
  <si>
    <t>SAMS participation_VSLA</t>
  </si>
  <si>
    <t>VSLA (Village/Community Saving and Loan Association/Group/Scheme)</t>
  </si>
  <si>
    <t>VSLA</t>
  </si>
  <si>
    <t>select_multiple sams_activity</t>
  </si>
  <si>
    <t>sams_activity</t>
  </si>
  <si>
    <t>Q32_6_1</t>
  </si>
  <si>
    <t xml:space="preserve">Which activities of SAMS you have participated? </t>
  </si>
  <si>
    <t xml:space="preserve">             </t>
  </si>
  <si>
    <t>vsla_member</t>
  </si>
  <si>
    <t>Q32_6_2</t>
  </si>
  <si>
    <t xml:space="preserve">Have you been a member of VSLA/scheme through SAMS programme? </t>
  </si>
  <si>
    <t xml:space="preserve">HH participates in VSLA/Simila schemes </t>
  </si>
  <si>
    <t>${sams_activity}=3</t>
  </si>
  <si>
    <t>vsla_benefit</t>
  </si>
  <si>
    <t>Q32_6_3</t>
  </si>
  <si>
    <t>Have you benefited from VSLA participation?</t>
  </si>
  <si>
    <t>Benefits of vsla</t>
  </si>
  <si>
    <t>${vsla_member}=1</t>
  </si>
  <si>
    <t>vsla_benefit_no</t>
  </si>
  <si>
    <t>Q32_6_4</t>
  </si>
  <si>
    <t xml:space="preserve">If no, why? </t>
  </si>
  <si>
    <t>reasons of no benefits of vsla</t>
  </si>
  <si>
    <t>${vsla_benefit}=0</t>
  </si>
  <si>
    <t>vsla_trn</t>
  </si>
  <si>
    <t>Q32_6_5</t>
  </si>
  <si>
    <t xml:space="preserve">Have you participated in any training related to saving and loans? (e.x. finance literacy, recording, etc.) </t>
  </si>
  <si>
    <t xml:space="preserve">Participation of vsla training </t>
  </si>
  <si>
    <t>vsla_training_practice</t>
  </si>
  <si>
    <t>Q32_6_6</t>
  </si>
  <si>
    <t xml:space="preserve">Have you practices skills you learned from VSLA training? </t>
  </si>
  <si>
    <t>${vsla_trn}=1</t>
  </si>
  <si>
    <t>vsla_training_practice_no</t>
  </si>
  <si>
    <t>Q32_6_7</t>
  </si>
  <si>
    <t>${vsla_training_practice}=0</t>
  </si>
  <si>
    <t>vsla_training_contribution</t>
  </si>
  <si>
    <t>Q32_6_8</t>
  </si>
  <si>
    <t>Has this training helped your or your household save more money or improve your financial status?</t>
  </si>
  <si>
    <t xml:space="preserve">Usefulness of vsla training </t>
  </si>
  <si>
    <t>select_one vsla_nothelpful</t>
  </si>
  <si>
    <t>vsla_training_nocon</t>
  </si>
  <si>
    <t>Q32_6_9</t>
  </si>
  <si>
    <t xml:space="preserve">If no, why wasn't the training helpful? </t>
  </si>
  <si>
    <t>Reasons why HH perceives VSLA as not useful</t>
  </si>
  <si>
    <t>${vsla_trn}=0</t>
  </si>
  <si>
    <t>vsla_training_nooth</t>
  </si>
  <si>
    <t>Q32_6_10</t>
  </si>
  <si>
    <t>Other reasons VSLA is perceived not helpful</t>
  </si>
  <si>
    <t>${vsla_training_nocon}=88</t>
  </si>
  <si>
    <t>rac</t>
  </si>
  <si>
    <t>Commercial RAC (Rural aggregation center)</t>
  </si>
  <si>
    <t xml:space="preserve">Commercial </t>
  </si>
  <si>
    <t>Trd_market</t>
  </si>
  <si>
    <t>Q33</t>
  </si>
  <si>
    <t>Have you ever sold any of your commodities at the RAC supported by WFP?</t>
  </si>
  <si>
    <t>Trd_market_yrs</t>
  </si>
  <si>
    <t>Q34</t>
  </si>
  <si>
    <t xml:space="preserve">How many times did you sell your commodities at RAC supported by WFP? </t>
  </si>
  <si>
    <t xml:space="preserve">${Trd_market} = 1 </t>
  </si>
  <si>
    <t>select_one trade_com</t>
  </si>
  <si>
    <t>Trd_commodity_sell</t>
  </si>
  <si>
    <t>Q35</t>
  </si>
  <si>
    <t>What was or will be the main commodity sold at RAC this year 2022?</t>
  </si>
  <si>
    <t>Trd_wfp_kg</t>
  </si>
  <si>
    <t>Q36</t>
  </si>
  <si>
    <t>What quanties of this commodity was or will be sold in Kgs in 2022?</t>
  </si>
  <si>
    <t>kindly convert any different measurement to Kg</t>
  </si>
  <si>
    <t>Trd_wfp_value</t>
  </si>
  <si>
    <t>Q37</t>
  </si>
  <si>
    <t>How much is the commodity sold per Kg in 2021?</t>
  </si>
  <si>
    <t>Trd_othmarket</t>
  </si>
  <si>
    <t>Q38</t>
  </si>
  <si>
    <t>Have you sold (this year) or are you planning to sell your commodities through other potential markets?</t>
  </si>
  <si>
    <t>select_multiple othmarket_who</t>
  </si>
  <si>
    <t>Trd_othmarket_who</t>
  </si>
  <si>
    <t>Q39</t>
  </si>
  <si>
    <t xml:space="preserve">If yes, to whom did or will you sell your commodities? </t>
  </si>
  <si>
    <t>${Trd_othmarket}=1</t>
  </si>
  <si>
    <t>Trd_commodity_sell_oth</t>
  </si>
  <si>
    <t>Q40</t>
  </si>
  <si>
    <t xml:space="preserve">Which main commodity you sold/sell to other buyers this year? </t>
  </si>
  <si>
    <t>select_multiple trd_othmarket_why</t>
  </si>
  <si>
    <t>Trd_othmarket_why</t>
  </si>
  <si>
    <t>Q41</t>
  </si>
  <si>
    <t xml:space="preserve">what is the main reason to sell commodities to other markets, not to WFP? </t>
  </si>
  <si>
    <t>select_multiple infochannel</t>
  </si>
  <si>
    <t>Trd_infochannel</t>
  </si>
  <si>
    <t>Q42</t>
  </si>
  <si>
    <t xml:space="preserve">Through which channel did you receive the information of RAC? </t>
  </si>
  <si>
    <t>Trd_infochannel_other</t>
  </si>
  <si>
    <t>Q42_1</t>
  </si>
  <si>
    <t>${Trd_infochannel}=88</t>
  </si>
  <si>
    <t>select_multiple trd_training</t>
  </si>
  <si>
    <t>Trd_training_type</t>
  </si>
  <si>
    <t>Q43</t>
  </si>
  <si>
    <t xml:space="preserve">You said you were participated in training related to business skills, marketing. 
What types of specific training have you participated in? 
</t>
  </si>
  <si>
    <t>${sams_activity}=5</t>
  </si>
  <si>
    <t>select_multiple trd_training_who</t>
  </si>
  <si>
    <t>Trd_training_who</t>
  </si>
  <si>
    <t>Q44</t>
  </si>
  <si>
    <t xml:space="preserve">Who did provide above training? </t>
  </si>
  <si>
    <t>select_one trd_training_why</t>
  </si>
  <si>
    <t>Trd_training_why</t>
  </si>
  <si>
    <t>Q45</t>
  </si>
  <si>
    <t>Why haven't you participated in business related training?</t>
  </si>
  <si>
    <t>${Trd_training_type}=10</t>
  </si>
  <si>
    <t>Trd_training_oth</t>
  </si>
  <si>
    <t>Q45_1</t>
  </si>
  <si>
    <t>${Trd_training_why}=88</t>
  </si>
  <si>
    <t>select_multiple trd_support_why</t>
  </si>
  <si>
    <t xml:space="preserve">Trd_support_wfp </t>
  </si>
  <si>
    <t>Q46</t>
  </si>
  <si>
    <t xml:space="preserve">What types of capacity building or support do you expect from WFP? </t>
  </si>
  <si>
    <t>Don't use "No supported needed" with any other option</t>
  </si>
  <si>
    <t>Trd_support_wfpoth</t>
  </si>
  <si>
    <t>Q46_1</t>
  </si>
  <si>
    <t>${Trd_support_wfp}=88</t>
  </si>
  <si>
    <t xml:space="preserve">select_one rac_satisfaction </t>
  </si>
  <si>
    <t xml:space="preserve">Trd_rac_satisfaction </t>
  </si>
  <si>
    <t>Q47</t>
  </si>
  <si>
    <t xml:space="preserve">In general, how do you find satisfaction of using RAC? </t>
  </si>
  <si>
    <t xml:space="preserve">Trd_rac_satisfaction_no </t>
  </si>
  <si>
    <t>Q48</t>
  </si>
  <si>
    <t xml:space="preserve">If you are not safisfied, what should be improved? </t>
  </si>
  <si>
    <t>${Trd_rac_satisfaction}=3</t>
  </si>
  <si>
    <t>post_harvest</t>
  </si>
  <si>
    <t>Postharvest Management</t>
  </si>
  <si>
    <t>post_harvest_1</t>
  </si>
  <si>
    <t xml:space="preserve">Did you receive any training on postharvest management? </t>
  </si>
  <si>
    <t>post_harvest_2</t>
  </si>
  <si>
    <t xml:space="preserve">Which CP provided the training? </t>
  </si>
  <si>
    <t>${post_harvest_1}=1</t>
  </si>
  <si>
    <t>post_harvest_other</t>
  </si>
  <si>
    <t>Q74</t>
  </si>
  <si>
    <t>${post_harvest_2}=88</t>
  </si>
  <si>
    <t>post_harvest_3</t>
  </si>
  <si>
    <t>Q75</t>
  </si>
  <si>
    <t xml:space="preserve">What methods were used by the facilitators during the training? </t>
  </si>
  <si>
    <t>post_harvest_3other</t>
  </si>
  <si>
    <t>Q75_1</t>
  </si>
  <si>
    <t>${post_harvest_3}=88</t>
  </si>
  <si>
    <t>post_harvest_4</t>
  </si>
  <si>
    <t>Q76</t>
  </si>
  <si>
    <t xml:space="preserve">How much time did it take to train? </t>
  </si>
  <si>
    <t>In Hours</t>
  </si>
  <si>
    <t>post_harvest_5</t>
  </si>
  <si>
    <t>Q77</t>
  </si>
  <si>
    <t>Was the training adequate</t>
  </si>
  <si>
    <t>select_multiple p_equipements</t>
  </si>
  <si>
    <t>post_harvest_6</t>
  </si>
  <si>
    <t>Q78</t>
  </si>
  <si>
    <t xml:space="preserve">Which postharvest equipments did you access? </t>
  </si>
  <si>
    <t>select_one accessequipment</t>
  </si>
  <si>
    <t>post_harvest_7</t>
  </si>
  <si>
    <t>Q79</t>
  </si>
  <si>
    <t>How did you access</t>
  </si>
  <si>
    <t>${post_harvest_6}&gt;0</t>
  </si>
  <si>
    <t>post_harvest_8</t>
  </si>
  <si>
    <t>Q80</t>
  </si>
  <si>
    <t>How is it supporting your farming business?</t>
  </si>
  <si>
    <t>select_one safetystatus</t>
  </si>
  <si>
    <t>post_harvest_9</t>
  </si>
  <si>
    <t>Q81</t>
  </si>
  <si>
    <t xml:space="preserve">Compared to before the project, how do you find status of safety and security in your community? </t>
  </si>
  <si>
    <t>post_harvest_10</t>
  </si>
  <si>
    <t>Q82</t>
  </si>
  <si>
    <t>How many feddans they use for crop cultivation</t>
  </si>
  <si>
    <t>post_harvest_11</t>
  </si>
  <si>
    <t>Q83</t>
  </si>
  <si>
    <t>Compared to before the project, have your income increased in agricultural income? - Increased, no change, decreased</t>
  </si>
  <si>
    <t>market_access</t>
  </si>
  <si>
    <t>SAMS Market Access</t>
  </si>
  <si>
    <t>market_access_1</t>
  </si>
  <si>
    <t xml:space="preserve">Are you a member of a cooperative? </t>
  </si>
  <si>
    <t>market_access_2</t>
  </si>
  <si>
    <t>For the last season, were you able to sell any of your produce?</t>
  </si>
  <si>
    <t>market_access_2other</t>
  </si>
  <si>
    <t>Q82_1_1</t>
  </si>
  <si>
    <t>selected(${market_access_2},'88')</t>
  </si>
  <si>
    <t>select_one sell</t>
  </si>
  <si>
    <t>market_access_2_1</t>
  </si>
  <si>
    <t>Q82_1_2</t>
  </si>
  <si>
    <t>Did you sell the produce in a group or individual</t>
  </si>
  <si>
    <t>${market_access_2}&gt;0</t>
  </si>
  <si>
    <t>market_access_3</t>
  </si>
  <si>
    <t>Q82_1_3</t>
  </si>
  <si>
    <t>Sorghum</t>
  </si>
  <si>
    <t>In MTs</t>
  </si>
  <si>
    <t>selected(${market_access_2},'1')</t>
  </si>
  <si>
    <t>market_access_4</t>
  </si>
  <si>
    <t>Q82_1_4</t>
  </si>
  <si>
    <t>Maize</t>
  </si>
  <si>
    <t>selected(${market_access_2},'2')</t>
  </si>
  <si>
    <t>market_access_5</t>
  </si>
  <si>
    <t>Q82_1_5</t>
  </si>
  <si>
    <t>Millet</t>
  </si>
  <si>
    <t>selected(${market_access_2},'3')</t>
  </si>
  <si>
    <t>market_access_6</t>
  </si>
  <si>
    <t>Q82_1_6</t>
  </si>
  <si>
    <t>Rice</t>
  </si>
  <si>
    <t>selected(${market_access_2},'4')</t>
  </si>
  <si>
    <t>market_access_7</t>
  </si>
  <si>
    <t>Q82_1_7</t>
  </si>
  <si>
    <t>Lentils</t>
  </si>
  <si>
    <t>selected(${market_access_2},'5')</t>
  </si>
  <si>
    <t>market_access_8</t>
  </si>
  <si>
    <t>Q82_1_8</t>
  </si>
  <si>
    <t>Peas</t>
  </si>
  <si>
    <t>selected(${market_access_2},'6')</t>
  </si>
  <si>
    <t>market_access_9</t>
  </si>
  <si>
    <t>Q82_1_9</t>
  </si>
  <si>
    <t>Beans</t>
  </si>
  <si>
    <t>selected(${market_access_2},'7')</t>
  </si>
  <si>
    <t>market_access_10</t>
  </si>
  <si>
    <t>Q82_1_10</t>
  </si>
  <si>
    <t>Groundnuts</t>
  </si>
  <si>
    <t>selected(${market_access_2},'8')</t>
  </si>
  <si>
    <t>market_access_11</t>
  </si>
  <si>
    <t>Q82_1_11</t>
  </si>
  <si>
    <t>Cassava</t>
  </si>
  <si>
    <t>selected(${market_access_2},'9')</t>
  </si>
  <si>
    <t>market_access_12</t>
  </si>
  <si>
    <t>Q82_1_12</t>
  </si>
  <si>
    <t>Others (specify)</t>
  </si>
  <si>
    <t>market_access_13</t>
  </si>
  <si>
    <t>Q82_1_13</t>
  </si>
  <si>
    <t>Who were the main buyers?</t>
  </si>
  <si>
    <t>select_one howoften</t>
  </si>
  <si>
    <t>market_access_14</t>
  </si>
  <si>
    <t>Q82_1_14</t>
  </si>
  <si>
    <t xml:space="preserve">How often were you supported by the CP or WFP to access markets? </t>
  </si>
  <si>
    <t>market_access_15</t>
  </si>
  <si>
    <t>Q82_1_15</t>
  </si>
  <si>
    <t>Are you happy with the price that you get from buyers?</t>
  </si>
  <si>
    <t>hgservices</t>
  </si>
  <si>
    <t>ACCESS SERVICES AND FACILITIES</t>
  </si>
  <si>
    <t>select_multiple facility_use</t>
  </si>
  <si>
    <t>facility</t>
  </si>
  <si>
    <t>Q83_14</t>
  </si>
  <si>
    <t>Do you or other household members have access and can use services at the following facilities in your area?</t>
  </si>
  <si>
    <t>Facility access</t>
  </si>
  <si>
    <t>Ask even if access is challenged sometimes</t>
  </si>
  <si>
    <t>not(selected(.,'0') and count-selected(.)&gt;0)</t>
  </si>
  <si>
    <t>"None of the above" can not be used with other options</t>
  </si>
  <si>
    <t>The following questions are to be asked about the nearest ${facname} housheold knows and or use</t>
  </si>
  <si>
    <t>psG</t>
  </si>
  <si>
    <t>count-selected(${facility})</t>
  </si>
  <si>
    <t>not(selected(${facility},'0'))</t>
  </si>
  <si>
    <t>select_one facility_use</t>
  </si>
  <si>
    <t>facility_focus</t>
  </si>
  <si>
    <t>Q83_15</t>
  </si>
  <si>
    <t>You will now ask question about: **${facname}**</t>
  </si>
  <si>
    <t>Facility name</t>
  </si>
  <si>
    <t>selected-at(${facility},position(..)-1)</t>
  </si>
  <si>
    <t>facname</t>
  </si>
  <si>
    <t>Return focus facility name</t>
  </si>
  <si>
    <t>jr:choice-name(${facility_focus},'${facility_focus}')</t>
  </si>
  <si>
    <t>townPs</t>
  </si>
  <si>
    <t>Q83_16</t>
  </si>
  <si>
    <t>What's the name of the nearest ${facname} or most used by your hosehold members?</t>
  </si>
  <si>
    <t xml:space="preserve">Nearlest facility that HHs use </t>
  </si>
  <si>
    <t>select_one market_user</t>
  </si>
  <si>
    <t>marketuser</t>
  </si>
  <si>
    <t>Q83_17</t>
  </si>
  <si>
    <t>Do you use this market as a buyer or a trader?</t>
  </si>
  <si>
    <t>Type of market users</t>
  </si>
  <si>
    <t>(${facility_focus} =3 or ${facility_focus} = 4)</t>
  </si>
  <si>
    <t>facG</t>
  </si>
  <si>
    <t>Access to (${townPs} - ${facname})</t>
  </si>
  <si>
    <t>select_one means</t>
  </si>
  <si>
    <t>s_meansBef</t>
  </si>
  <si>
    <t xml:space="preserve">What mode of transport  do you use to travel to ${townPs}?  </t>
  </si>
  <si>
    <t xml:space="preserve">Type of transport means to access to the facility </t>
  </si>
  <si>
    <t>select_one YN</t>
  </si>
  <si>
    <t>s_ownedBef</t>
  </si>
  <si>
    <t>Q83_18</t>
  </si>
  <si>
    <t>Do you own this transport mode?</t>
  </si>
  <si>
    <t xml:space="preserve">Ownership of transport means </t>
  </si>
  <si>
    <t>${s_meansBef}&gt;1</t>
  </si>
  <si>
    <t>select_one Travel_time</t>
  </si>
  <si>
    <t>STravlBef</t>
  </si>
  <si>
    <t>Q83_19</t>
  </si>
  <si>
    <t>What is the estimated travel time (from home to ${townPs}) - minutes</t>
  </si>
  <si>
    <t xml:space="preserve">Travel time to access to selected facility </t>
  </si>
  <si>
    <t>SCostBef</t>
  </si>
  <si>
    <t>Q83_20</t>
  </si>
  <si>
    <t xml:space="preserve">How much does it cost you (In SSP) to travel (from home to ${townPs}) </t>
  </si>
  <si>
    <t xml:space="preserve">Cost to travel to the facility </t>
  </si>
  <si>
    <t>SFreqBef</t>
  </si>
  <si>
    <t>Q83_21</t>
  </si>
  <si>
    <t>In a week, how frequently do you or your household members travel to ${townPs}</t>
  </si>
  <si>
    <t xml:space="preserve">Frequecies to go to the facility </t>
  </si>
  <si>
    <t>.&lt;=7</t>
  </si>
  <si>
    <t>Limitted to seven days of the week</t>
  </si>
  <si>
    <t>access_chall</t>
  </si>
  <si>
    <t>Q83_22</t>
  </si>
  <si>
    <t>Do you face any challenges or limited access to (${townPs} - ${facname})</t>
  </si>
  <si>
    <t xml:space="preserve">Challenges limiting HH in accessing to the facility </t>
  </si>
  <si>
    <t>select_multiple accesschall</t>
  </si>
  <si>
    <t>access_limitations</t>
  </si>
  <si>
    <t>Q83_23</t>
  </si>
  <si>
    <t>What are the main causes of limited acces to ${facname}</t>
  </si>
  <si>
    <t xml:space="preserve">Main challenges limiting HH in accessing to the facility </t>
  </si>
  <si>
    <t>Select maximum three options</t>
  </si>
  <si>
    <t>${access_chall}=1</t>
  </si>
  <si>
    <t>oth_chall</t>
  </si>
  <si>
    <t>Q83_24</t>
  </si>
  <si>
    <t>Specify other faced access challenges</t>
  </si>
  <si>
    <t>Other challenges of access</t>
  </si>
  <si>
    <t>selected(${access_limitations},'88')</t>
  </si>
  <si>
    <t>Vegetable</t>
  </si>
  <si>
    <t xml:space="preserve">Vegetable </t>
  </si>
  <si>
    <t>${a_activity_sub}=3</t>
  </si>
  <si>
    <t>vgp1</t>
  </si>
  <si>
    <t>g_veg_cultivate_urban</t>
  </si>
  <si>
    <t>Q83_25</t>
  </si>
  <si>
    <t xml:space="preserve">Do you cultivate vegetables ? </t>
  </si>
  <si>
    <t>Vegetable cultivated</t>
  </si>
  <si>
    <t>select_one veg_who</t>
  </si>
  <si>
    <t>g_veg_whourban</t>
  </si>
  <si>
    <t>Q83_26</t>
  </si>
  <si>
    <t xml:space="preserve">If yes, is it with WFP urban programme or is it with your own activity? </t>
  </si>
  <si>
    <t xml:space="preserve">vegetable activity </t>
  </si>
  <si>
    <t>${g_veg_cultivate_urban}=1</t>
  </si>
  <si>
    <t>g_veg_areaurban</t>
  </si>
  <si>
    <t>Q83_27</t>
  </si>
  <si>
    <t>cultivate_veg_urban</t>
  </si>
  <si>
    <t>Q83_28</t>
  </si>
  <si>
    <t>What type of vegetables have you planted ( including now) ?</t>
  </si>
  <si>
    <t>Types of vegetables HH is planting</t>
  </si>
  <si>
    <t>cultivate_veg_oth</t>
  </si>
  <si>
    <t>Q83_29</t>
  </si>
  <si>
    <t>Other planted vegetables</t>
  </si>
  <si>
    <t>selected(${cultivate_veg_urban},'88')</t>
  </si>
  <si>
    <t>g_why_no_plant_urban</t>
  </si>
  <si>
    <t>Q83_30</t>
  </si>
  <si>
    <t>If not, why are you not growing any vegetables ?</t>
  </si>
  <si>
    <t>Reasons why HH are not growing vegetables</t>
  </si>
  <si>
    <t>${g_veg_cultivate_urban}=0</t>
  </si>
  <si>
    <t>g_why_no_plant_ot_urban</t>
  </si>
  <si>
    <t>Q83_31</t>
  </si>
  <si>
    <t>${g_why_no_plant_urban}=88</t>
  </si>
  <si>
    <t>g_mainuse_uraban</t>
  </si>
  <si>
    <t>Q83_32</t>
  </si>
  <si>
    <t>What is the main use of the harvested vegetable?</t>
  </si>
  <si>
    <t>Main use of Vegetables harvested</t>
  </si>
  <si>
    <t>vegetableproduction</t>
  </si>
  <si>
    <t>count-selected(${cultivate_veg_urban})</t>
  </si>
  <si>
    <t>vgp2</t>
  </si>
  <si>
    <t>vegetable_name</t>
  </si>
  <si>
    <t>Return vegetable name</t>
  </si>
  <si>
    <t>vegetable name</t>
  </si>
  <si>
    <t>jr:choice-name(${veg_current},'${veg_current}')</t>
  </si>
  <si>
    <t>select_one vegetable_name</t>
  </si>
  <si>
    <t>veg_current</t>
  </si>
  <si>
    <t>Q83_33</t>
  </si>
  <si>
    <t>selected-at(${cultivate_veg_urban},position(${vegetableproduction})-1)</t>
  </si>
  <si>
    <t>veg_area</t>
  </si>
  <si>
    <t>Q83_34</t>
  </si>
  <si>
    <t>Area (Feddans) cultivated or planned to cultivate with ${vegetable_name} this season</t>
  </si>
  <si>
    <t>Area (Feddans) cultivated for [vegetable_name] this season</t>
  </si>
  <si>
    <t>.&gt;=0 and .&lt;=${veg_area}</t>
  </si>
  <si>
    <t>veg_lastcultivated</t>
  </si>
  <si>
    <t>Q83_35</t>
  </si>
  <si>
    <t>Did you cultivate ${vegetable_name} the same season last year?</t>
  </si>
  <si>
    <t>Household cultivated [vegetable_name] the same season last year</t>
  </si>
  <si>
    <t>veg_lastarea</t>
  </si>
  <si>
    <t>Q83_36</t>
  </si>
  <si>
    <t>Area (Feddans) cultivated with ${vegetable_name} the last season (2021)</t>
  </si>
  <si>
    <t>Area (Feddans) cultivated for [vegetable_name] the last season</t>
  </si>
  <si>
    <t>${veg_lastcultivated}=1</t>
  </si>
  <si>
    <t>vgp3</t>
  </si>
  <si>
    <t>Use of harvested ${vegetable_name} for LAST SEASON (2021)</t>
  </si>
  <si>
    <t xml:space="preserve">Use of harvested ${vegetable_name} </t>
  </si>
  <si>
    <t>veg_harvest_urban</t>
  </si>
  <si>
    <t>Q83_37</t>
  </si>
  <si>
    <t>How many KGs of vegetable planted did you harvest?</t>
  </si>
  <si>
    <t>% (KGs) of [Veg] harvested</t>
  </si>
  <si>
    <t>veg_dom</t>
  </si>
  <si>
    <t>Q83_38</t>
  </si>
  <si>
    <t>Out of ${veg_harvest_urban}KG of ${vegetable_name}harvested what proportion did you use of kept for your domestic consumption?</t>
  </si>
  <si>
    <t>% of harvested [Veg] kept for domestic consumption</t>
  </si>
  <si>
    <t>${veg_harvest_urban}!=999</t>
  </si>
  <si>
    <t>veg_soldwfp</t>
  </si>
  <si>
    <t>Q83_39</t>
  </si>
  <si>
    <t>Out of ${veg_harvest_urban}KG of ${vegetable_name} harvested, what proportion did you sell to WFP?</t>
  </si>
  <si>
    <t>% of harvested [Veg] sold to WFP</t>
  </si>
  <si>
    <t>veg_trad</t>
  </si>
  <si>
    <t>Q83_40</t>
  </si>
  <si>
    <t>Out of ${veg_harvest_urban}KG of ${vegetable_name} harvested, what proportion did you sell to other traders/market?</t>
  </si>
  <si>
    <t>% of harvested [Veg] sold to other traders/market</t>
  </si>
  <si>
    <t>veg_trd_where</t>
  </si>
  <si>
    <t>Q83_41</t>
  </si>
  <si>
    <t>Where else did you also sell your ${vegetable_name} harvested?</t>
  </si>
  <si>
    <t>Market places for harvested [Veg]</t>
  </si>
  <si>
    <t>${veg_trad}&gt;0</t>
  </si>
  <si>
    <t>veg_trd_where_oth</t>
  </si>
  <si>
    <t>Q83_42</t>
  </si>
  <si>
    <t>Specify other market places for ${vegetable_name}</t>
  </si>
  <si>
    <t>Other market places for harvested [Veg]</t>
  </si>
  <si>
    <t>selected(${veg_trd_where},'88')</t>
  </si>
  <si>
    <t>veg_lost</t>
  </si>
  <si>
    <t>Q83_43</t>
  </si>
  <si>
    <t>Out of ${veg_harvest_urban}KG of ${vegetable_name} harvested, what proportion was lost during storage or handling?</t>
  </si>
  <si>
    <t>% of harvested [Veg] lost during storage or handling</t>
  </si>
  <si>
    <t>${veg_dom}+
${veg_soldwfp}+
${veg_trad}+
${veg_lost}&lt;=100</t>
  </si>
  <si>
    <t>veg_lost_when</t>
  </si>
  <si>
    <t>Q83_44</t>
  </si>
  <si>
    <t>At which stage did you mostly lose your ${vegetable_name}'s harvest?</t>
  </si>
  <si>
    <t>Stage at which most [Veg] harvest losses occurred</t>
  </si>
  <si>
    <t>${veg_lost}&gt;0</t>
  </si>
  <si>
    <t>veg_lostwhen_oth</t>
  </si>
  <si>
    <t>Q83_45</t>
  </si>
  <si>
    <t>Other stages at which [Veg] harvest losses occurred</t>
  </si>
  <si>
    <t>${veg_lost_when}=88</t>
  </si>
  <si>
    <t>harvest_used_urban</t>
  </si>
  <si>
    <t>Percentage of used harvest for urban</t>
  </si>
  <si>
    <t>% of total used harvest</t>
  </si>
  <si>
    <t>coalesce(${veg_dom},0)+
coalesce(${veg_soldwfp},0)+
coalesce(${veg_trad},0)+
coalesce(${veg_lost},0)</t>
  </si>
  <si>
    <t>harvest_remainder_urban</t>
  </si>
  <si>
    <t>Percentage of remaining harvest for urban</t>
  </si>
  <si>
    <t>% of harvest remainder</t>
  </si>
  <si>
    <t>100 - ${harvest_used_urban}</t>
  </si>
  <si>
    <t>harvest_remain_use_urban</t>
  </si>
  <si>
    <t>Q83_46</t>
  </si>
  <si>
    <t>It looks like you still have some stocks of ${vegetable_name} harvested, how do you plan to use it?</t>
  </si>
  <si>
    <t>Use of harvest remainder</t>
  </si>
  <si>
    <t>${harvest_remainder_urban} &gt;0</t>
  </si>
  <si>
    <t>harverst_remain_use_oth_urban</t>
  </si>
  <si>
    <t>Q83_47</t>
  </si>
  <si>
    <t>Define other use of remainder harvest stocks of ${vegetable_name}</t>
  </si>
  <si>
    <t>Other use of harvest remainder</t>
  </si>
  <si>
    <t>selected(${harvest_remain_use_urban},'88')</t>
  </si>
  <si>
    <t>vegetable_production</t>
  </si>
  <si>
    <t>${name_details}! Days should not exceed a week</t>
  </si>
  <si>
    <t>${name_details}!  Days should not exceed a week nor should it be greater than number of days meat, fish and eggs consumed</t>
  </si>
  <si>
    <t>(${FleshMeat}+${OrganMeat}+${Fish}+${egg})&lt;=${Meat}</t>
  </si>
  <si>
    <t>(${OrangeVeges}+${GreenLefyVeges})&lt;=${Veges}</t>
  </si>
  <si>
    <t>${name_details}!  Days should not exceed a week nor should it be greater than number of days vegetable consumed</t>
  </si>
  <si>
    <t>${name_details}!  Days should not exceed a week nor should it be greater than number of days fruits consumed</t>
  </si>
  <si>
    <t>No</t>
  </si>
  <si>
    <t>fcs_verify</t>
  </si>
  <si>
    <t>&lt;span style="color:red"&gt;${name_details}! This Food Consumption Score- ${fcs_verify} is too low to be realistic. Kindly probe if the household has not consumed more Cereals or Pulses or other food during the last 7 days.&lt;/span&gt;</t>
  </si>
  <si>
    <t>&lt;span style="color:red"&gt;${name_details}! This Food Consumption Score- ${fcs_verify} is too low to be realistic. Kindly recheck if the household has not consumed more Cereals or Pulses or other food during the last 7 days.&lt;/span&gt;</t>
  </si>
  <si>
    <t>${fcs_verify}&lt;5</t>
  </si>
  <si>
    <t>${name_details}! Number of months in targeted children should be between 6 to 23</t>
  </si>
  <si>
    <t>${name_details}! Zero not allowed</t>
  </si>
  <si>
    <t>${name_details}! Number has exceeded threshhold</t>
  </si>
  <si>
    <t>${name_details}! Age restriction between 15 and 49 inclusive</t>
  </si>
  <si>
    <t>Q_mddw_grains</t>
  </si>
  <si>
    <t>Q_mddw_eggs</t>
  </si>
  <si>
    <t>Q_mddw_pulses</t>
  </si>
  <si>
    <t>Q_mddw_darkgreens</t>
  </si>
  <si>
    <t xml:space="preserve">Q_mddw_nuts </t>
  </si>
  <si>
    <t>Q_mddw_vita</t>
  </si>
  <si>
    <t>Q_mddw_dairy</t>
  </si>
  <si>
    <t>Q_mddw_other_veg</t>
  </si>
  <si>
    <t>Q_mddw_meat</t>
  </si>
  <si>
    <t>Q_mddw_other_fruit</t>
  </si>
  <si>
    <t>Q_mddw_score_grains</t>
  </si>
  <si>
    <t>if(${Q_mddw_grains} ='1',1,0)</t>
  </si>
  <si>
    <t>Q_mddw_score_pulses</t>
  </si>
  <si>
    <t>if(${Q_mddw_pulses} ='1',1,0)</t>
  </si>
  <si>
    <t>Q_mddw_score_nuts</t>
  </si>
  <si>
    <t>if(${Q_mddw_nuts} ='1',1,0)</t>
  </si>
  <si>
    <t>Q_mddw_score_dairy</t>
  </si>
  <si>
    <t>if(${Q_mddw_dairy} ='1',1,0)</t>
  </si>
  <si>
    <t>Q_mddw_score_meat</t>
  </si>
  <si>
    <t>if(${Q_mddw_meat} ='1',1,0)</t>
  </si>
  <si>
    <t>Q_mddw_score_eggs</t>
  </si>
  <si>
    <t>if(${Q_mddw_eggs} ='1',1,0)</t>
  </si>
  <si>
    <t>Q_mddw_score_darkgreens</t>
  </si>
  <si>
    <t>if(${Q_mddw_darkgreens} ='1',1,0)</t>
  </si>
  <si>
    <t>Q_mddw_score_vita</t>
  </si>
  <si>
    <t>if(${Q_mddw_vita} ='1',1,0)</t>
  </si>
  <si>
    <t>Q_mddw_score_other_veg</t>
  </si>
  <si>
    <t>if(${Q_mddw_other_veg} ='1',1,0)</t>
  </si>
  <si>
    <t>Q_mddw_score_other_fruit</t>
  </si>
  <si>
    <t>if(${Q_mddw_other_fruit} ='1',1,0)</t>
  </si>
  <si>
    <t>Q_mddw_score</t>
  </si>
  <si>
    <t>mmdw-score</t>
  </si>
  <si>
    <t>Q_mddw_cat</t>
  </si>
  <si>
    <t>mmdw-score1</t>
  </si>
  <si>
    <t>spent</t>
  </si>
  <si>
    <t xml:space="preserve">Please state the amount spent on the following items in the past **30 days.** </t>
  </si>
  <si>
    <t>select_multiple purchasedfooditems</t>
  </si>
  <si>
    <t>purchasedfooditems</t>
  </si>
  <si>
    <t>U.10</t>
  </si>
  <si>
    <t>Select food items that were purchased by the household in the past **30 days.</t>
  </si>
  <si>
    <t>note_spent</t>
  </si>
  <si>
    <t xml:space="preserve"> &lt;span style="font-family:monospace;color:#0A6EB4"&gt;Please state the amount spent on the following items in the past **30 days.** .&lt;/span&gt;</t>
  </si>
  <si>
    <t>${purchasedfooditems}&gt;0</t>
  </si>
  <si>
    <t>hhexpfcer_1</t>
  </si>
  <si>
    <t>U.1.1</t>
  </si>
  <si>
    <t xml:space="preserve">Cereals (maize, rice, sorghum, wheat ...), flour of cereals, bread, pasta </t>
  </si>
  <si>
    <t>&lt;span style="color:green"&gt;Cash.&lt;/span&gt;</t>
  </si>
  <si>
    <t>selected(${purchasedfooditems},'1')</t>
  </si>
  <si>
    <t>hhexpfcer_2</t>
  </si>
  <si>
    <t>U.1.2</t>
  </si>
  <si>
    <t>&lt;span style="color:red"&gt;Credit.&lt;/span&gt;</t>
  </si>
  <si>
    <t>hhexpftub_3</t>
  </si>
  <si>
    <t>U.1.3</t>
  </si>
  <si>
    <t>Potatoes, sweet potatoes, cassava, plantains, yams</t>
  </si>
  <si>
    <t>selected(${purchasedfooditems},'2')</t>
  </si>
  <si>
    <t>hhexpftub_4</t>
  </si>
  <si>
    <t>U.1.4</t>
  </si>
  <si>
    <t>hhexpfpuls_5</t>
  </si>
  <si>
    <t>U.1.5</t>
  </si>
  <si>
    <t>Beans, peas, lentils, nuts in shell or shelled[1]</t>
  </si>
  <si>
    <t>selected(${purchasedfooditems},'3')</t>
  </si>
  <si>
    <t>hhexpfpuls_6</t>
  </si>
  <si>
    <t>U.1.6</t>
  </si>
  <si>
    <t>hhexpfveg_7</t>
  </si>
  <si>
    <t>U.1.7</t>
  </si>
  <si>
    <t>Dark green leafy vegetables, orange vegetable, other vegetable</t>
  </si>
  <si>
    <t>selected(${purchasedfooditems},'4')</t>
  </si>
  <si>
    <t>hhexpfveg_8</t>
  </si>
  <si>
    <t>U.1.8</t>
  </si>
  <si>
    <t>hhexpffrt_9</t>
  </si>
  <si>
    <t>U.1.9</t>
  </si>
  <si>
    <t>Fresh and frozen fruit</t>
  </si>
  <si>
    <t>selected(${purchasedfooditems},'5')</t>
  </si>
  <si>
    <t>hhexpffrt_10</t>
  </si>
  <si>
    <t>U.1.10</t>
  </si>
  <si>
    <t>hhexpfanimmeat_11</t>
  </si>
  <si>
    <t>U.1.11</t>
  </si>
  <si>
    <t>Fresh, chilled, frozen meat and poultry, dry and slated meat</t>
  </si>
  <si>
    <t>selected(${purchasedfooditems},'6')</t>
  </si>
  <si>
    <t>hhexpfanimmeat_12</t>
  </si>
  <si>
    <t>U.1.12</t>
  </si>
  <si>
    <t>hhexpfanimfish_13</t>
  </si>
  <si>
    <t>U.1.13</t>
  </si>
  <si>
    <t>Fresh and frozen fish and other seafood</t>
  </si>
  <si>
    <t>selected(${purchasedfooditems},'7')</t>
  </si>
  <si>
    <t>hhexpfanimfish_14</t>
  </si>
  <si>
    <t>U.1.14</t>
  </si>
  <si>
    <t>hhexpffats_15</t>
  </si>
  <si>
    <t>U.1.15</t>
  </si>
  <si>
    <t>Vegetable oil ,butter, margarin</t>
  </si>
  <si>
    <t>selected(${purchasedfooditems},'8')</t>
  </si>
  <si>
    <t>hhexpffats_16</t>
  </si>
  <si>
    <t>U.1.16</t>
  </si>
  <si>
    <t>hhexpfdairy_17</t>
  </si>
  <si>
    <t>U.1.17</t>
  </si>
  <si>
    <t>Milk, cheese, yogurt, powered milk</t>
  </si>
  <si>
    <t>selected(${purchasedfooditems},'9')</t>
  </si>
  <si>
    <t>hhexpfdairy_18</t>
  </si>
  <si>
    <t>U.1.18</t>
  </si>
  <si>
    <t>hhexpfanimegg_19</t>
  </si>
  <si>
    <t>U.1.19</t>
  </si>
  <si>
    <t>selected(${purchasedfooditems},'10')</t>
  </si>
  <si>
    <t>hhexpfanimegg_20</t>
  </si>
  <si>
    <t>U.1.20</t>
  </si>
  <si>
    <t>hhexpfsgr_21</t>
  </si>
  <si>
    <t>U.1.21</t>
  </si>
  <si>
    <t>Sugar, confectionery, desserts</t>
  </si>
  <si>
    <t>selected(${purchasedfooditems},'11')</t>
  </si>
  <si>
    <t>hhexpfsgr_22</t>
  </si>
  <si>
    <t>U.1.22</t>
  </si>
  <si>
    <t>hhexpfcond_23</t>
  </si>
  <si>
    <t>U.1.23</t>
  </si>
  <si>
    <t>Salt, spices, cubes, fish powder</t>
  </si>
  <si>
    <t>selected(${purchasedfooditems},'12')</t>
  </si>
  <si>
    <t>hhexpfcond_24</t>
  </si>
  <si>
    <t>U.1.24</t>
  </si>
  <si>
    <t>hhexpfbeverage_25</t>
  </si>
  <si>
    <t>U.1.25</t>
  </si>
  <si>
    <t>Coffee, tea, herbal infusion; bottled water; soft-drinks; juices</t>
  </si>
  <si>
    <t>selected(${purchasedfooditems},'13')</t>
  </si>
  <si>
    <t>hhexpfbeverage_26</t>
  </si>
  <si>
    <t>U.1.26</t>
  </si>
  <si>
    <t>hhexpfout_27</t>
  </si>
  <si>
    <t>U.1.27</t>
  </si>
  <si>
    <t>Take away, snacks consumed  outside the home</t>
  </si>
  <si>
    <t>selected(${purchasedfooditems},'14')</t>
  </si>
  <si>
    <t>hhexpfout_28</t>
  </si>
  <si>
    <t>U.1.28</t>
  </si>
  <si>
    <t>total_fooditems</t>
  </si>
  <si>
    <t>coalesce(${hhexpfcer_1},0)+
coalesce(${hhexpfcer_2},0)+
coalesce(${hhexpftub_3},0)+
coalesce(${hhexpftub_4},0)+
coalesce(${hhexpfpuls_5},0)+
coalesce(${hhexpfpuls_6},0)+
coalesce(${hhexpfveg_7},0)+
coalesce(${hhexpfveg_8},0)+
coalesce(${hhexpffrt_9},0)+
coalesce(${hhexpffrt_10},0)+
coalesce(${hhexpfanimmeat_11},0)+
coalesce(${hhexpfanimmeat_12},0)+
coalesce(${hhexpfanimfish_13},0)+
coalesce(${hhexpfanimfish_14},0)+
coalesce(${hhexpffats_15},0)+
coalesce(${hhexpffats_16},0)+
coalesce(${hhexpfdairy_17},0)+
coalesce(${hhexpfdairy_18},0)+
coalesce(${hhexpfanimegg_19},0)+
coalesce(${hhexpfanimegg_20},0)+
coalesce(${hhexpfsgr_21},0)+
coalesce(${hhexpfsgr_22},0)+
coalesce(${hhexpfcond_23},0)+
coalesce(${hhexpfcond_24},0)+
coalesce(${hhexpfbeverage_25},0)+
coalesce(${hhexpfbeverage_26},0)+
coalesce(${hhexpfout_27},0)+
coalesce(${hhexpfout_28},0)</t>
  </si>
  <si>
    <t>consume_frominkind_aid</t>
  </si>
  <si>
    <t>In the last 30 days, did your household consume any [item] that came from in-kind gifts and/or assistance?</t>
  </si>
  <si>
    <t>giftsfooditems</t>
  </si>
  <si>
    <t>U.1.29</t>
  </si>
  <si>
    <t>Select food items that were consumed by the household as in-kind gifts and/or assistance in the past **30 days.</t>
  </si>
  <si>
    <t>note_consume</t>
  </si>
  <si>
    <t xml:space="preserve"> &lt;span style="font-family:monospace;color:#0A6EB4"&gt;In the last 30 days, did your household consume any [item] that came from in-kind gifts and/or assistance?.&lt;/span&gt;</t>
  </si>
  <si>
    <t>${giftsfooditems}&gt;0</t>
  </si>
  <si>
    <t>hhexpfcer_29</t>
  </si>
  <si>
    <t>U.1.30</t>
  </si>
  <si>
    <t>&lt;span style="color:red"&gt;Indicate the quantity in KGs &lt;/span&gt;</t>
  </si>
  <si>
    <t>${name_details}!  Value should be greater 0</t>
  </si>
  <si>
    <t>selected(${giftsfooditems},'1')</t>
  </si>
  <si>
    <t>hhexpftub_30</t>
  </si>
  <si>
    <t>U.1.31</t>
  </si>
  <si>
    <t>&lt;span style="color:red"&gt;Indicate the quantity in Pieces &lt;/span&gt;</t>
  </si>
  <si>
    <t>selected(${giftsfooditems},'2')</t>
  </si>
  <si>
    <t>hhexpfpuls_31</t>
  </si>
  <si>
    <t>U.1.32</t>
  </si>
  <si>
    <t>selected(${giftsfooditems},'3')</t>
  </si>
  <si>
    <t>hhexpfveg_32</t>
  </si>
  <si>
    <t>U.1.33</t>
  </si>
  <si>
    <t>&lt;span style="color:red"&gt;Indicate the quantity in Bundles&lt;/span&gt;</t>
  </si>
  <si>
    <t>selected(${giftsfooditems},'4')</t>
  </si>
  <si>
    <t>hhexpffrt_33</t>
  </si>
  <si>
    <t>U.1.34</t>
  </si>
  <si>
    <t>selected(${giftsfooditems},'5')</t>
  </si>
  <si>
    <t>hhexpfanimmeat_34</t>
  </si>
  <si>
    <t>U.1.35</t>
  </si>
  <si>
    <t>selected(${giftsfooditems},'6')</t>
  </si>
  <si>
    <t>hhexpfanimfish_35</t>
  </si>
  <si>
    <t>U.1.36</t>
  </si>
  <si>
    <t>selected(${giftsfooditems},'7')</t>
  </si>
  <si>
    <t>hhexpffats_36</t>
  </si>
  <si>
    <t>U.1.37</t>
  </si>
  <si>
    <t>Vegetal oil butter, margarin</t>
  </si>
  <si>
    <t>&lt;span style="color:red"&gt;Indicate the quantity in Litres&lt;/span&gt;</t>
  </si>
  <si>
    <t>selected(${giftsfooditems},'8')</t>
  </si>
  <si>
    <t>hhexpfdairy_37</t>
  </si>
  <si>
    <t>U.1.38</t>
  </si>
  <si>
    <t>selected(${giftsfooditems},'9')</t>
  </si>
  <si>
    <t>hhexpfanimegg_38</t>
  </si>
  <si>
    <t>U.1.39</t>
  </si>
  <si>
    <t>selected(${giftsfooditems},'10')</t>
  </si>
  <si>
    <t>hhexpfsgr_39</t>
  </si>
  <si>
    <t>U.1.40</t>
  </si>
  <si>
    <t>selected(${giftsfooditems},'11')</t>
  </si>
  <si>
    <t>hhexpfcond_40</t>
  </si>
  <si>
    <t>U.1.41</t>
  </si>
  <si>
    <t>selected(${giftsfooditems},'12')</t>
  </si>
  <si>
    <t>hhexpfbeverage_41</t>
  </si>
  <si>
    <t>U.1.42</t>
  </si>
  <si>
    <t>&lt;span style="color:red"&gt;Indicate the quantity in Sachet &lt;/span&gt;</t>
  </si>
  <si>
    <t>selected(${giftsfooditems},'13')</t>
  </si>
  <si>
    <t>hhexpfout_42</t>
  </si>
  <si>
    <t>U.1.43</t>
  </si>
  <si>
    <t>selected(${giftsfooditems},'14')</t>
  </si>
  <si>
    <t>own_production</t>
  </si>
  <si>
    <t>In the last 30 days, did your household consume any [item] that you produced, gathered or received in exchange of labor?</t>
  </si>
  <si>
    <t>own_gatheredfooditems</t>
  </si>
  <si>
    <t>U.1.44</t>
  </si>
  <si>
    <t>Select food items that were consumed by the household as own produced, gathered or received in exchange of labor in the past **30 days.</t>
  </si>
  <si>
    <t>note_own_exchange</t>
  </si>
  <si>
    <t xml:space="preserve"> &lt;span style="font-family:monospace;color:#0A6EB4"&gt;In the last 30 days, did your household consume any [item] that you produced, gathered or received in exchange of labor?.&lt;/span&gt;</t>
  </si>
  <si>
    <t>${own_gatheredfooditems}&gt;0</t>
  </si>
  <si>
    <t>hhexpfcer_43</t>
  </si>
  <si>
    <t>U.1.45</t>
  </si>
  <si>
    <t>selected(${own_gatheredfooditems},'1')</t>
  </si>
  <si>
    <t>hhexpftub_44</t>
  </si>
  <si>
    <t>U.1.46</t>
  </si>
  <si>
    <t>selected(${own_gatheredfooditems},'2')</t>
  </si>
  <si>
    <t>hhexpfpuls_45</t>
  </si>
  <si>
    <t>U.1.47</t>
  </si>
  <si>
    <t>selected(${own_gatheredfooditems},'3')</t>
  </si>
  <si>
    <t>hhexpfveg_46</t>
  </si>
  <si>
    <t>U.1.48</t>
  </si>
  <si>
    <t>selected(${own_gatheredfooditems},'4')</t>
  </si>
  <si>
    <t>hhexpffrt_47</t>
  </si>
  <si>
    <t>U.1.49</t>
  </si>
  <si>
    <t>selected(${own_gatheredfooditems},'5')</t>
  </si>
  <si>
    <t>hhexpfanimmeat_48</t>
  </si>
  <si>
    <t>U.1.50</t>
  </si>
  <si>
    <t>selected(${own_gatheredfooditems},'6')</t>
  </si>
  <si>
    <t>hhexpfanimfish_49</t>
  </si>
  <si>
    <t>U.1.51</t>
  </si>
  <si>
    <t>selected(${own_gatheredfooditems},'7')</t>
  </si>
  <si>
    <t>hhexpffats_50</t>
  </si>
  <si>
    <t>U.1.52</t>
  </si>
  <si>
    <t>selected(${own_gatheredfooditems},'8')</t>
  </si>
  <si>
    <t>hhexpfdairy_51</t>
  </si>
  <si>
    <t>U.1.53</t>
  </si>
  <si>
    <t>selected(${own_gatheredfooditems},'9')</t>
  </si>
  <si>
    <t>hhexpfanimegg_52</t>
  </si>
  <si>
    <t>U.1.54</t>
  </si>
  <si>
    <t>selected(${own_gatheredfooditems},'10')</t>
  </si>
  <si>
    <t>hhexpfsgr_53</t>
  </si>
  <si>
    <t>U.1.55</t>
  </si>
  <si>
    <t>selected(${own_gatheredfooditems},'11')</t>
  </si>
  <si>
    <t>hhexpfcond_54</t>
  </si>
  <si>
    <t>U.1.56</t>
  </si>
  <si>
    <t>selected(${own_gatheredfooditems},'12')</t>
  </si>
  <si>
    <t>hhexpfbeverage_55</t>
  </si>
  <si>
    <t>U.1.57</t>
  </si>
  <si>
    <t>selected(${own_gatheredfooditems},'13')</t>
  </si>
  <si>
    <t>select_multiple fooditemsnon</t>
  </si>
  <si>
    <t>nonfooditems_</t>
  </si>
  <si>
    <t>U.1.58</t>
  </si>
  <si>
    <t>In the past **30 days, select non-food items that were purchased on credit or cash by the household?</t>
  </si>
  <si>
    <t>&lt;span style="font-family:monospace;color:#0A6EB4"&gt;Please state the amount spent on the following items in the past **30 days.**.&lt;/span&gt;</t>
  </si>
  <si>
    <t>${nonfooditems_}&gt;0</t>
  </si>
  <si>
    <t>U.1.59</t>
  </si>
  <si>
    <t>Clothing, shoes in SSP</t>
  </si>
  <si>
    <t>selected(${nonfooditems_},'1')</t>
  </si>
  <si>
    <t>U.1.60</t>
  </si>
  <si>
    <t>Clothing, shoes on credit</t>
  </si>
  <si>
    <t>U.1.63</t>
  </si>
  <si>
    <t>Milling and grinding services in SSP</t>
  </si>
  <si>
    <t>selected(${nonfooditems_},'2')</t>
  </si>
  <si>
    <t>U.1.64</t>
  </si>
  <si>
    <t>Milling and grinding services on credit</t>
  </si>
  <si>
    <t>U.1.67</t>
  </si>
  <si>
    <t>Tobacco and alcohol in SSP</t>
  </si>
  <si>
    <t>selected(${nonfooditems_},'3')</t>
  </si>
  <si>
    <t>U.1.68</t>
  </si>
  <si>
    <t>Tobacco and alcohol on credit</t>
  </si>
  <si>
    <t>U.1.71</t>
  </si>
  <si>
    <t>Paraffin in SSP</t>
  </si>
  <si>
    <t>selected(${nonfooditems_},'4')</t>
  </si>
  <si>
    <t>U.1.72</t>
  </si>
  <si>
    <t>Paraffin on credit</t>
  </si>
  <si>
    <t>U.1.75</t>
  </si>
  <si>
    <t>Cooking fuels (firewood, charcoal, other) in SSP</t>
  </si>
  <si>
    <t>selected(${nonfooditems_},'5')</t>
  </si>
  <si>
    <t>U.1.76</t>
  </si>
  <si>
    <t>Cooking fuels (firewood, charcoal, other) on credit</t>
  </si>
  <si>
    <t>U.1.79</t>
  </si>
  <si>
    <t>Soap in SSP</t>
  </si>
  <si>
    <t>selected(${nonfooditems_},'6')</t>
  </si>
  <si>
    <t>U.1.80</t>
  </si>
  <si>
    <t>Soap on credit</t>
  </si>
  <si>
    <t>U.1.83</t>
  </si>
  <si>
    <t>Drinks (water and soda) in SSP</t>
  </si>
  <si>
    <t>selected(${nonfooditems_},'7')</t>
  </si>
  <si>
    <t>U.1.84</t>
  </si>
  <si>
    <t>Drinks (water and soda) on credit</t>
  </si>
  <si>
    <t>U.1.87</t>
  </si>
  <si>
    <t>Services such as transport, communication and airtime in SSP</t>
  </si>
  <si>
    <t>selected(${nonfooditems_},'8')</t>
  </si>
  <si>
    <t>U.1.88</t>
  </si>
  <si>
    <t>Services such as transport, communication and airtime on credit</t>
  </si>
  <si>
    <t>select_multiple fooditemsnon_1</t>
  </si>
  <si>
    <t>fooditemsnon_1</t>
  </si>
  <si>
    <t>U.1.89</t>
  </si>
  <si>
    <t>In the past **6 months**, select the items that were acquired by the  household?</t>
  </si>
  <si>
    <t>&lt;span style="font-family:monospace;color:#0A6EB4"&gt;In the past **6 months**, how much have you spent to acquire each of the following items or services?.&lt;/span&gt;</t>
  </si>
  <si>
    <t>${fooditemsnon_1}&gt;0</t>
  </si>
  <si>
    <t>U.1.90</t>
  </si>
  <si>
    <t xml:space="preserve">Poultry </t>
  </si>
  <si>
    <t>selected(${fooditemsnon_1},'1')</t>
  </si>
  <si>
    <t>U.1.91</t>
  </si>
  <si>
    <t>U.1.94</t>
  </si>
  <si>
    <t xml:space="preserve">Cattle/Cows </t>
  </si>
  <si>
    <t>selected(${fooditemsnon_1},'2')</t>
  </si>
  <si>
    <t>U.1.95</t>
  </si>
  <si>
    <t>Cattle/Cows</t>
  </si>
  <si>
    <t>U.1.98</t>
  </si>
  <si>
    <t>Goat/Sheep/Pigs</t>
  </si>
  <si>
    <t>selected(${fooditemsnon_1},'3')</t>
  </si>
  <si>
    <t>U.1.99</t>
  </si>
  <si>
    <t xml:space="preserve">Goat/Sheep/Pigs </t>
  </si>
  <si>
    <t>U.1.102</t>
  </si>
  <si>
    <t>Construction, house repair</t>
  </si>
  <si>
    <t>selected(${fooditemsnon_1},'4')</t>
  </si>
  <si>
    <t>U.1.103</t>
  </si>
  <si>
    <t xml:space="preserve">Construction, house repair </t>
  </si>
  <si>
    <t>U.1.106</t>
  </si>
  <si>
    <t xml:space="preserve">Medical expenses, health care </t>
  </si>
  <si>
    <t>selected(${fooditemsnon_1},'5')</t>
  </si>
  <si>
    <t>U.1.107</t>
  </si>
  <si>
    <t>U.1.110</t>
  </si>
  <si>
    <t xml:space="preserve">Fines / Taxes </t>
  </si>
  <si>
    <t>selected(${fooditemsnon_1},'6')</t>
  </si>
  <si>
    <t>U.1.111</t>
  </si>
  <si>
    <t>U.1.114</t>
  </si>
  <si>
    <t xml:space="preserve">Education (school fees/uniforms) </t>
  </si>
  <si>
    <t>selected(${fooditemsnon_1},'7')</t>
  </si>
  <si>
    <t>U.1.115</t>
  </si>
  <si>
    <t>U.1.118</t>
  </si>
  <si>
    <t xml:space="preserve">Agricultural tools, seeds </t>
  </si>
  <si>
    <t>selected(${fooditemsnon_1},'8')</t>
  </si>
  <si>
    <t>U.1.119</t>
  </si>
  <si>
    <t>U.1.122</t>
  </si>
  <si>
    <t xml:space="preserve">Social events (celebrations, weddings, funerals) </t>
  </si>
  <si>
    <t>selected(${fooditemsnon_1},'9')</t>
  </si>
  <si>
    <t>U.1.123</t>
  </si>
  <si>
    <t>U.1.126</t>
  </si>
  <si>
    <t xml:space="preserve">Hiring labour </t>
  </si>
  <si>
    <t>selected(${fooditemsnon_1},'10')</t>
  </si>
  <si>
    <t>U.1.127</t>
  </si>
  <si>
    <t>U.1.130</t>
  </si>
  <si>
    <t xml:space="preserve">House rent </t>
  </si>
  <si>
    <t>selected(${fooditemsnon_1},'11')</t>
  </si>
  <si>
    <t>U.1.131</t>
  </si>
  <si>
    <t>U.1.134</t>
  </si>
  <si>
    <t xml:space="preserve">Household assets (knives, forks, plates) </t>
  </si>
  <si>
    <t>selected(${fooditemsnon_1},'12')</t>
  </si>
  <si>
    <t>U.1.135</t>
  </si>
  <si>
    <t>U.1.138</t>
  </si>
  <si>
    <t>Textiles, utensils, goods and services for household routine maintenance (do NOT include durable furniture, equipment and appliances)</t>
  </si>
  <si>
    <t>selected(${fooditemsnon_1},'13')</t>
  </si>
  <si>
    <t>U.1.139</t>
  </si>
  <si>
    <t>ATextiles, utensils, goods and services for household routine maintenance (do NOT include durable furniture, equipment and appliances)</t>
  </si>
  <si>
    <t>cc_cash_veds</t>
  </si>
  <si>
    <t>cc_saved_exp_cash</t>
  </si>
  <si>
    <t>U.31.3 Savings</t>
  </si>
  <si>
    <t>U.1.142</t>
  </si>
  <si>
    <t>Savings</t>
  </si>
  <si>
    <t>selected(${fooditemsnon_1},'14')</t>
  </si>
  <si>
    <t>cc_saved_exp_credit</t>
  </si>
  <si>
    <t>U.31.4 Savings</t>
  </si>
  <si>
    <t>U.1.143</t>
  </si>
  <si>
    <t>cc_debt_rep</t>
  </si>
  <si>
    <t>cc_hh_debt_cash</t>
  </si>
  <si>
    <t>U.30.5 Debt repayment</t>
  </si>
  <si>
    <t>U.1.146</t>
  </si>
  <si>
    <t>Debt repayment</t>
  </si>
  <si>
    <t>selected(${fooditemsnon_1},'15')</t>
  </si>
  <si>
    <t>cc_hh_debt_credit</t>
  </si>
  <si>
    <t>U.30.6 Debt repayment</t>
  </si>
  <si>
    <t>U.1.147</t>
  </si>
  <si>
    <t>cc_debt_jewels</t>
  </si>
  <si>
    <t>hh_jewel_cash</t>
  </si>
  <si>
    <t>U.30.7 Jewels and durable valuable items</t>
  </si>
  <si>
    <t>U.1.150</t>
  </si>
  <si>
    <t>Jewels and durable valuable items</t>
  </si>
  <si>
    <t>selected(${fooditemsnon_1},'16')</t>
  </si>
  <si>
    <t>hh_jewel_credit</t>
  </si>
  <si>
    <t>U.30.8 Jewels and durable valuable items</t>
  </si>
  <si>
    <t>U.1.151</t>
  </si>
  <si>
    <t>cc_debt_purchase</t>
  </si>
  <si>
    <t>cc_hh_vehicle_cash</t>
  </si>
  <si>
    <t xml:space="preserve">U.30.9 Purchase of vehicles used for transport </t>
  </si>
  <si>
    <t>U.1.154</t>
  </si>
  <si>
    <t>Purchase of vehicles used for transport</t>
  </si>
  <si>
    <t>selected(${fooditemsnon_1},'17')</t>
  </si>
  <si>
    <t>cc_hh_vehicle_credit</t>
  </si>
  <si>
    <t xml:space="preserve">U.30.10 Purchase of vehicles used for transport </t>
  </si>
  <si>
    <t>U.1.155</t>
  </si>
  <si>
    <t>cc_debt_remitance</t>
  </si>
  <si>
    <t>cc_hh_remit_cash</t>
  </si>
  <si>
    <t>U.30.11 Remittances or other gifts to family members living outside of the household.</t>
  </si>
  <si>
    <t>U.1.158</t>
  </si>
  <si>
    <t>Remittances or other gifts to family members living outside of the household.</t>
  </si>
  <si>
    <t>selected(${fooditemsnon_1},'18')</t>
  </si>
  <si>
    <t>cc_hh_remit_credit</t>
  </si>
  <si>
    <t>U.30.12 Remittances or other gifts to family members living outside of the household.</t>
  </si>
  <si>
    <t>U.1.159</t>
  </si>
  <si>
    <t>total_nonfooditems</t>
  </si>
  <si>
    <t>coalesce(${bb_cloth_cash},0)+
coalesce(${bb_cloth_cred},0)+
coalesce(${bb_mill_cash},0)+
coalesce(${bb_mill_cred},0)+
coalesce(${bb_alc_cash},0)+
coalesce(${bb_alc_cred},0)+
coalesce(${bb_par_cash},0)+
coalesce(${bb_par_cred},0)+
coalesce(${bb_fuel_cash},0)+
coalesce(${bb_fuel_cred},0)+
coalesce(${bb_soap_cash},0)+
coalesce(${bb_soap_cred},0)+
coalesce(${bb_wat_cash},0)+
coalesce(${bb_wat_cred},0)+
coalesce(${bb_transpcash},0)+
coalesce(${bb_transpcred},0)+
coalesce(${cc_poultry_cash},0)+
coalesce(${cc_poultry_cred},0)+
coalesce(${cc_cattle_cash},0)+
coalesce(${cc_cattle_cred},0)+
coalesce(${cc_goat_cash},0)+
coalesce(${cc_goat_cred},0)+
coalesce(${cc_h_rep_cash},0)+
coalesce(${cc_h_rep_cred},0)+
coalesce(${cc_med_cash},0)+
coalesce(${cc_med_cred},0)+
coalesce(${cc_tax_cash},0)+
coalesce(${cc_tax_cred},0)+
coalesce(${cc_educ_cash},0)+
coalesce(${cc_educ_cred},0)+
coalesce(${cc_agric_cash},0)+
coalesce(${cc_agric_cred},0)+
coalesce(${cc_events_cash},0)+
coalesce(${cc_events_cred},0)+
coalesce(${cc_hiring_cash},0)+
coalesce(${cc_hiring_cred},0)+
coalesce(${cc_rent_cash},0)+
coalesce(${cc_rent_cred},0)+
coalesce(${cc_hh_assets_cash},0)+
coalesce(${cc_hh_assets_cred},0)+
coalesce(${cc_other_exp_cash},0)+
coalesce(${cc_other_exp_cred},0)+
coalesce(${cc_saved_exp_cash},0)+
coalesce(${cc_saved_exp_credit},0)+
coalesce(${cc_hh_debt_cash},0)+
coalesce(${cc_hh_debt_credit},0)+
coalesce(${hh_jewel_cash},0)+
coalesce(${hh_jewel_credit},0)+
coalesce(${cc_hh_vehicle_cash},0)+
coalesce(${cc_hh_vehicle_credit},0)+
coalesce(${cc_hh_remit_cash},0)+
coalesce(${cc_hh_remit_credit},0)</t>
  </si>
  <si>
    <t>U17</t>
  </si>
  <si>
    <t>U18</t>
  </si>
  <si>
    <t>U19</t>
  </si>
  <si>
    <t>U20</t>
  </si>
  <si>
    <t>U21</t>
  </si>
  <si>
    <t>b2b_approach_1</t>
  </si>
  <si>
    <t>U22</t>
  </si>
  <si>
    <t>Do you have access to information on retail pricing of foodstuffs?</t>
  </si>
  <si>
    <t>Retail information access.</t>
  </si>
  <si>
    <t>${a_camp}=1 or ${a_camp}=9</t>
  </si>
  <si>
    <t>b2b_approach_2</t>
  </si>
  <si>
    <t>U23</t>
  </si>
  <si>
    <t>Are you satistied with access to affordable foodstuffs</t>
  </si>
  <si>
    <t>Satisfaction to affordable foodstuffs.</t>
  </si>
  <si>
    <t>select_multiple retailer_weakness</t>
  </si>
  <si>
    <t>why_2</t>
  </si>
  <si>
    <t>U24</t>
  </si>
  <si>
    <t>Why not satisfied?</t>
  </si>
  <si>
    <t>${b2b_approach_2}=0</t>
  </si>
  <si>
    <t>b2b_approach_3</t>
  </si>
  <si>
    <t>U25</t>
  </si>
  <si>
    <t>Are you satistied with quality of foodstuffs offered by retailers</t>
  </si>
  <si>
    <t>Satisfaction to quality foodstuffs.</t>
  </si>
  <si>
    <t>why_3</t>
  </si>
  <si>
    <t>U26</t>
  </si>
  <si>
    <t>${b2b_approach_3}=0</t>
  </si>
  <si>
    <t>b2b_approach_4</t>
  </si>
  <si>
    <t>U27</t>
  </si>
  <si>
    <t>Are you satistied with customer service delivery by retailers</t>
  </si>
  <si>
    <t>Satisfaction to customer service.</t>
  </si>
  <si>
    <t>why_4</t>
  </si>
  <si>
    <t>U28</t>
  </si>
  <si>
    <t>${b2b_approach_4}=0</t>
  </si>
  <si>
    <t>b2b_approach_5</t>
  </si>
  <si>
    <t>U29</t>
  </si>
  <si>
    <t>Are you satistied with services offered by retailers</t>
  </si>
  <si>
    <t>Satisfaction to retailers service.</t>
  </si>
  <si>
    <t>why</t>
  </si>
  <si>
    <t>U30</t>
  </si>
  <si>
    <t>${b2b_approach_5}=0</t>
  </si>
  <si>
    <t>In the last **7 days**, have there been times when you did not have enough food or money to buy food?</t>
  </si>
  <si>
    <t>${name_details}! Figure between 0 and 7</t>
  </si>
  <si>
    <t>${name_details}! "No shock" can't be used with other options</t>
  </si>
  <si>
    <t>${name_details}! "None" can't be used with other options</t>
  </si>
  <si>
    <t>X01</t>
  </si>
  <si>
    <t>X02</t>
  </si>
  <si>
    <t>X03</t>
  </si>
  <si>
    <t>X04</t>
  </si>
  <si>
    <t>X05</t>
  </si>
  <si>
    <t>X06</t>
  </si>
  <si>
    <t>X07</t>
  </si>
  <si>
    <t>X08</t>
  </si>
  <si>
    <t>X09</t>
  </si>
  <si>
    <t>pb1</t>
  </si>
  <si>
    <t>PB</t>
  </si>
  <si>
    <t xml:space="preserve">Peace Building </t>
  </si>
  <si>
    <t xml:space="preserve">peace building </t>
  </si>
  <si>
    <t>${a_county}=25 or ${a_county}=17 or ${a_county}=21or ${a_county}=22 or ${a_county}=59 or ${a_county}=15 or ${a_county}=63 or ${a_county}=64 or ${a_county}=65</t>
  </si>
  <si>
    <t>pb2</t>
  </si>
  <si>
    <t>PB.1</t>
  </si>
  <si>
    <t>PART ONE</t>
  </si>
  <si>
    <t>${a_county}=25 or ${a_county}=17 or ${a_county}=21or ${a_county}=22 or ${a_county}=59 or ${a_county}=15</t>
  </si>
  <si>
    <t>select_multiple activtities_one</t>
  </si>
  <si>
    <t>women_activities</t>
  </si>
  <si>
    <t xml:space="preserve">In the last month, have women in your household done the following activities? </t>
  </si>
  <si>
    <t xml:space="preserve">women's safety while collecting firewood </t>
  </si>
  <si>
    <t>not(selected(.,'5') and count-selected(.)&gt;1)</t>
  </si>
  <si>
    <t>${name_details}! None can't be selected with other options</t>
  </si>
  <si>
    <t>select_multiple unsafe</t>
  </si>
  <si>
    <t>unsafereturn</t>
  </si>
  <si>
    <t>reasons why womens did not return safely</t>
  </si>
  <si>
    <t>selected(${women_activities},'5')</t>
  </si>
  <si>
    <t>Specify other________</t>
  </si>
  <si>
    <t>selected(${unsafereturn},'99')</t>
  </si>
  <si>
    <t>collect_fruits</t>
  </si>
  <si>
    <t xml:space="preserve">In the last 3 months, have the women collected firewood or wild fruit (lalop) safely? </t>
  </si>
  <si>
    <t>use of road</t>
  </si>
  <si>
    <t>select_one travel_security</t>
  </si>
  <si>
    <t>firewood_fruits</t>
  </si>
  <si>
    <t>Has she travelled alone to collect fire woods and or wild fruits?</t>
  </si>
  <si>
    <t>reasons of not to use the road</t>
  </si>
  <si>
    <t>${collect_fruits}=1</t>
  </si>
  <si>
    <t>Specify_other_why5</t>
  </si>
  <si>
    <t>Y06</t>
  </si>
  <si>
    <t>selected(${firewood_fruits},'99')</t>
  </si>
  <si>
    <t>insecurity_women</t>
  </si>
  <si>
    <t>Y07</t>
  </si>
  <si>
    <t xml:space="preserve">Have any women in your household experienced insecurity while collected firewood? </t>
  </si>
  <si>
    <t>select_one inse_times</t>
  </si>
  <si>
    <t>insecurity_frequency</t>
  </si>
  <si>
    <t>Y08</t>
  </si>
  <si>
    <t>How often do you experience insecurity?</t>
  </si>
  <si>
    <t>insecurity</t>
  </si>
  <si>
    <t>${insecurity_women}=1</t>
  </si>
  <si>
    <t>select_one insecurity_type</t>
  </si>
  <si>
    <t>type_insecurity</t>
  </si>
  <si>
    <t>Y09</t>
  </si>
  <si>
    <t>What type of insecurity did she experience?</t>
  </si>
  <si>
    <t>inscurity_type</t>
  </si>
  <si>
    <t>specify_insecurity</t>
  </si>
  <si>
    <t>Y10</t>
  </si>
  <si>
    <t>${type_insecurity}=99</t>
  </si>
  <si>
    <t>pb3</t>
  </si>
  <si>
    <t>PB.2</t>
  </si>
  <si>
    <t>PART TWO</t>
  </si>
  <si>
    <t>road_use</t>
  </si>
  <si>
    <t>Y11</t>
  </si>
  <si>
    <t xml:space="preserve">In the last month, has any person in your household used any of the roads in your community and or to travel outside </t>
  </si>
  <si>
    <t>(${a_county}=25 or ${a_county}=17 or ${a_county}=21or ${a_county}=22 or ${a_county}=59  or ${a_county}=63 or ${a_county}=64 or ${a_county}=65 or (${a_county}=15 and ${a_payam}=106))</t>
  </si>
  <si>
    <t>select_one travel_group</t>
  </si>
  <si>
    <t>travel_large</t>
  </si>
  <si>
    <t>Y12</t>
  </si>
  <si>
    <t>Were they able to travel alone with a large bag and / or valuables? </t>
  </si>
  <si>
    <t xml:space="preserve">Travel large group </t>
  </si>
  <si>
    <t>${road_use}=1</t>
  </si>
  <si>
    <t>travel_large_safety</t>
  </si>
  <si>
    <t>Y13</t>
  </si>
  <si>
    <t>Did you travel in a large group for safety purpose?</t>
  </si>
  <si>
    <t xml:space="preserve">reason to travel in large group </t>
  </si>
  <si>
    <t>select_one day_night</t>
  </si>
  <si>
    <t>travel_day_night</t>
  </si>
  <si>
    <t>Y14</t>
  </si>
  <si>
    <t xml:space="preserve">Was the travel during the day or night? </t>
  </si>
  <si>
    <t xml:space="preserve">activity done </t>
  </si>
  <si>
    <t>select_multiple reasons_why</t>
  </si>
  <si>
    <t>reasons_whynot1</t>
  </si>
  <si>
    <t>Y15</t>
  </si>
  <si>
    <t xml:space="preserve">Why not? </t>
  </si>
  <si>
    <t>reason of no activity</t>
  </si>
  <si>
    <t>${road_use}=0</t>
  </si>
  <si>
    <t>Specify_other_why1</t>
  </si>
  <si>
    <t>Y16</t>
  </si>
  <si>
    <t>selected(${reasons_whynot1},'99')</t>
  </si>
  <si>
    <t>household_feltfree</t>
  </si>
  <si>
    <t>Y17</t>
  </si>
  <si>
    <t>In the last three months, has everyone in your household felt free to move without a gun?</t>
  </si>
  <si>
    <t>select_one not_feltfree</t>
  </si>
  <si>
    <t>hh_notfeltfree</t>
  </si>
  <si>
    <t>Y18</t>
  </si>
  <si>
    <t xml:space="preserve">When have you or your HH members not felt free to move without gun? </t>
  </si>
  <si>
    <t>(${household_feltfree}=0 and (${a_county}=63 or ${a_county}=64 or ${a_county}=65))</t>
  </si>
  <si>
    <t>Specify_other_why2</t>
  </si>
  <si>
    <t>Y19</t>
  </si>
  <si>
    <t>selected(${hh_notfeltfree},'99')</t>
  </si>
  <si>
    <t>select_multiple activtities</t>
  </si>
  <si>
    <t>hh_activities</t>
  </si>
  <si>
    <t>Y20</t>
  </si>
  <si>
    <t>In the last 3 months, has anyone in your household done the following activities?</t>
  </si>
  <si>
    <t xml:space="preserve">conflict last month </t>
  </si>
  <si>
    <t>not(selected(.,'4') and count-selected(.)&gt;1)</t>
  </si>
  <si>
    <t>select_multiple notdone</t>
  </si>
  <si>
    <t>notdone_why</t>
  </si>
  <si>
    <t>Y21</t>
  </si>
  <si>
    <t xml:space="preserve">Why activities were not done? </t>
  </si>
  <si>
    <t>tools during the conflict</t>
  </si>
  <si>
    <t>selected(${hh_activities},'4')</t>
  </si>
  <si>
    <t>graze_cattle</t>
  </si>
  <si>
    <t>Y22</t>
  </si>
  <si>
    <t xml:space="preserve">Have your communities’ cattle grazed in pastures towards the Greater Pibor Administrative Area (Nanaam, etc.)? </t>
  </si>
  <si>
    <t xml:space="preserve">travel due to the conflict in the community </t>
  </si>
  <si>
    <t xml:space="preserve">selected(${hh_activities},'2') and ${a_county}=17 </t>
  </si>
  <si>
    <t>select_multiple graze_inse</t>
  </si>
  <si>
    <t>graze_insecurity</t>
  </si>
  <si>
    <t>Y23</t>
  </si>
  <si>
    <t>Why not</t>
  </si>
  <si>
    <t>location to stay during the travel from the conflict</t>
  </si>
  <si>
    <t>${graze_cattle}=0</t>
  </si>
  <si>
    <t>Specify_other_why3</t>
  </si>
  <si>
    <t>Y24</t>
  </si>
  <si>
    <t>selected(${graze_insecurity},'99')</t>
  </si>
  <si>
    <t>select_multiple grazing_avoided</t>
  </si>
  <si>
    <t>grazing_section</t>
  </si>
  <si>
    <t>Y25</t>
  </si>
  <si>
    <t xml:space="preserve">In the last 3 months, have your communities’ cattle avoided grazing with certain Dinka sections? </t>
  </si>
  <si>
    <t>${name_details}! No, we did not avoid  can't be selected with other options</t>
  </si>
  <si>
    <t>selected(${hh_activities},'2')  and ${a_county}=63 or ${a_county}=64 or ${a_county}=65</t>
  </si>
  <si>
    <t>select_one youths</t>
  </si>
  <si>
    <t>youths_spend</t>
  </si>
  <si>
    <t>Y26</t>
  </si>
  <si>
    <t>In the last 3 months, what are youths from your community spending most of their time on?</t>
  </si>
  <si>
    <t>${a_county}=17</t>
  </si>
  <si>
    <t>select_one children_left</t>
  </si>
  <si>
    <t>children_home</t>
  </si>
  <si>
    <t>Y27</t>
  </si>
  <si>
    <t>In the last 3 months, have children from your household been left home and move alone and how frequently?</t>
  </si>
  <si>
    <t>${a_county}=21 or ${a_county}=25 or ${a_county}=15 or ${a_county}=17 or ${a_county}=59</t>
  </si>
  <si>
    <t>children_travel</t>
  </si>
  <si>
    <t>Y28</t>
  </si>
  <si>
    <t>In the last 3 months, have children from your households been allowed to travel outside the homestead without adult accompaniment (to visit relatives, go to school) and how frequent?</t>
  </si>
  <si>
    <t>select_one socialevents</t>
  </si>
  <si>
    <t>social_event</t>
  </si>
  <si>
    <t>Y29</t>
  </si>
  <si>
    <t>In the last three months, has anyone in your household attended a large social event (eg. marriage, the drum / youth dance)?</t>
  </si>
  <si>
    <t>${a_county}=25 or ${a_county}=21 or ${a_county}=15 or ${a_county}=15 or ${a_county}=22</t>
  </si>
  <si>
    <t>select_one whynottravel</t>
  </si>
  <si>
    <t>whyno_social</t>
  </si>
  <si>
    <t>Y30</t>
  </si>
  <si>
    <t>${social_event}=0</t>
  </si>
  <si>
    <t>person_travel</t>
  </si>
  <si>
    <t>Y31</t>
  </si>
  <si>
    <t>In the last 3 months has anyone in your village travelled away and stayed in a community that has previously been in conflict with your community?</t>
  </si>
  <si>
    <t>${a_county}=63 or ${a_county}=64 or ${a_county}=65 or ${a_county}=22</t>
  </si>
  <si>
    <t>select_one wherestay</t>
  </si>
  <si>
    <t>stay_where</t>
  </si>
  <si>
    <t>Y32</t>
  </si>
  <si>
    <t xml:space="preserve">Where did they stay? </t>
  </si>
  <si>
    <t>minimal-autocomplete</t>
  </si>
  <si>
    <t>${person_travel}=1</t>
  </si>
  <si>
    <t>whynot_travel</t>
  </si>
  <si>
    <t>Y33</t>
  </si>
  <si>
    <t>Why no one travelled away and stayed in a community that has previously been in conflict with your community?</t>
  </si>
  <si>
    <t>${person_travel}=0</t>
  </si>
  <si>
    <t>heard_marriage</t>
  </si>
  <si>
    <t>Y34</t>
  </si>
  <si>
    <t xml:space="preserve">In the last six months, have you heard of any new marriages between members of previously conflict communities? </t>
  </si>
  <si>
    <t>village_incidents</t>
  </si>
  <si>
    <t>Y35</t>
  </si>
  <si>
    <t xml:space="preserve">In the last 3 month, in your village, has there been any incident inside your community? </t>
  </si>
  <si>
    <t>${a_county}=22</t>
  </si>
  <si>
    <t>age_viollence</t>
  </si>
  <si>
    <t>Y36</t>
  </si>
  <si>
    <t>Was that incident of age-set violence inside your community?</t>
  </si>
  <si>
    <t>${village_incidents}=1</t>
  </si>
  <si>
    <t xml:space="preserve">select_multiple conflict_tool </t>
  </si>
  <si>
    <t>weapon_tools</t>
  </si>
  <si>
    <t>Y37</t>
  </si>
  <si>
    <t xml:space="preserve">What kinds of tools/weapons were involved in fighting/incident? </t>
  </si>
  <si>
    <t>${name_details}! No tools can't be selected with other options</t>
  </si>
  <si>
    <t>how_often</t>
  </si>
  <si>
    <t>Y38</t>
  </si>
  <si>
    <t xml:space="preserve">How frequently it happened? </t>
  </si>
  <si>
    <t>select_multiple hh_activities</t>
  </si>
  <si>
    <t>hh_doneactivities</t>
  </si>
  <si>
    <t>Y39</t>
  </si>
  <si>
    <t>In the last 1 months, have you or anyone in your household done any of the following activities?</t>
  </si>
  <si>
    <t>${a_county}=25 or ${a_county}=21 or ${a_county}=15 or ${a_county}=59 or ${a_county}=63 or ${a_county}=64 or ${a_county}=65</t>
  </si>
  <si>
    <t>child_sleptout</t>
  </si>
  <si>
    <t>Y40</t>
  </si>
  <si>
    <t>If children slept outside at night, left the children alone to sleep at night?</t>
  </si>
  <si>
    <t>selected(${hh_doneactivities},'2')</t>
  </si>
  <si>
    <t>children_notalone</t>
  </si>
  <si>
    <t>Y41</t>
  </si>
  <si>
    <t>${child_sleptout}=0</t>
  </si>
  <si>
    <t>hh_tradingactivities</t>
  </si>
  <si>
    <t>Y42</t>
  </si>
  <si>
    <t xml:space="preserve">In the last three months, have you or someone in your household engaged in trading activities or exchanging goods with other communities? </t>
  </si>
  <si>
    <t>select_one area</t>
  </si>
  <si>
    <t>trading_where</t>
  </si>
  <si>
    <t>Y43</t>
  </si>
  <si>
    <t xml:space="preserve">Where did the traded happen? </t>
  </si>
  <si>
    <t>${hh_tradingactivities}=1</t>
  </si>
  <si>
    <t>select_multiple goods</t>
  </si>
  <si>
    <t>goods_traded</t>
  </si>
  <si>
    <t>Y44</t>
  </si>
  <si>
    <t xml:space="preserve">What types of goods are being exchanged? </t>
  </si>
  <si>
    <t>Specify_other_why4</t>
  </si>
  <si>
    <t>Y45</t>
  </si>
  <si>
    <t>selected(${goods_traded},'99')</t>
  </si>
  <si>
    <t>trading_frequency</t>
  </si>
  <si>
    <t>Y46</t>
  </si>
  <si>
    <t>How often have your or someone in your household engaged in trading activities?</t>
  </si>
  <si>
    <t>trading_whichcommunity</t>
  </si>
  <si>
    <t>Y47</t>
  </si>
  <si>
    <t xml:space="preserve">Was this cattle trading between members of your community and members of the Murle community? </t>
  </si>
  <si>
    <t>selected(${goods_traded},'3')</t>
  </si>
  <si>
    <t>trading_frequecymurle</t>
  </si>
  <si>
    <t>Y48</t>
  </si>
  <si>
    <t xml:space="preserve">How often have members of your community engaged in cattle trading with Murle? </t>
  </si>
  <si>
    <t>${trading_whichcommunity}=1</t>
  </si>
  <si>
    <t>murle_inmarkets</t>
  </si>
  <si>
    <t>Y49</t>
  </si>
  <si>
    <t xml:space="preserve">In the last three months, have you seen or heard of Murle coming to markets in Bor to buy goods? </t>
  </si>
  <si>
    <t>${goods_traded}&gt;0</t>
  </si>
  <si>
    <t>frequecymurle_inmarket</t>
  </si>
  <si>
    <t>Y50</t>
  </si>
  <si>
    <t>In the last three months, how often do Murle come to markets in Bor to buy goods?</t>
  </si>
  <si>
    <t>${murle_inmarkets}=1</t>
  </si>
  <si>
    <t>boys_lookcattle</t>
  </si>
  <si>
    <t>Y51</t>
  </si>
  <si>
    <t>In the last three months, have younger boys from your household helped look after the cattle?</t>
  </si>
  <si>
    <t>${n_u18}&gt;0 and ${a_county}=63 or ${a_county}=64 or ${a_county}=65</t>
  </si>
  <si>
    <t>select_one whynotboys</t>
  </si>
  <si>
    <t>why_notboys</t>
  </si>
  <si>
    <t>Y52</t>
  </si>
  <si>
    <t>${boys_lookcattle}=0</t>
  </si>
  <si>
    <t>hh_accessedfarm</t>
  </si>
  <si>
    <t>Y53</t>
  </si>
  <si>
    <t xml:space="preserve">In the last three months, has your household accessed their farm far from the village? </t>
  </si>
  <si>
    <t>select_one not_farm</t>
  </si>
  <si>
    <t>not_accessedfarm</t>
  </si>
  <si>
    <t>Y54</t>
  </si>
  <si>
    <t>${hh_accessedfarm}=0</t>
  </si>
  <si>
    <t>courts_working</t>
  </si>
  <si>
    <t>Y55</t>
  </si>
  <si>
    <t>In the last three months, have the chiefs’ courts been working?</t>
  </si>
  <si>
    <t>select_one whoaccess</t>
  </si>
  <si>
    <t>who_access</t>
  </si>
  <si>
    <t>Y56</t>
  </si>
  <si>
    <t>Who accesses them?</t>
  </si>
  <si>
    <t>${courts_working}=1</t>
  </si>
  <si>
    <t>select_multiple notaccesscourt</t>
  </si>
  <si>
    <t>not_acccesscourt</t>
  </si>
  <si>
    <t>Y57</t>
  </si>
  <si>
    <t xml:space="preserve">Why no access courts? </t>
  </si>
  <si>
    <t>${courts_working}=0</t>
  </si>
  <si>
    <t>courts_frequency</t>
  </si>
  <si>
    <t>Y58</t>
  </si>
  <si>
    <t>How frequent does the chiefs court have sessions in your community?</t>
  </si>
  <si>
    <t>COVID-19  or Ebola Response</t>
  </si>
  <si>
    <t>ben_ebolainfo</t>
  </si>
  <si>
    <t>Have you received any information about Ebola virus?</t>
  </si>
  <si>
    <t>${ben_corvidinfo}=1 or ${ben_ebolainfo}=1</t>
  </si>
  <si>
    <t>ben_corvid_responsiveness</t>
  </si>
  <si>
    <t>Did COVID-19 affect your responsiveness to the recurrent shocks in the past 6 months?</t>
  </si>
  <si>
    <t>responsivemess to recurrent shocks</t>
  </si>
  <si>
    <t>${s_shock}=17</t>
  </si>
  <si>
    <t>Z08</t>
  </si>
  <si>
    <t>Z09</t>
  </si>
  <si>
    <t>Z10</t>
  </si>
  <si>
    <t>Z11</t>
  </si>
  <si>
    <t>Z12</t>
  </si>
  <si>
    <t>Z13</t>
  </si>
  <si>
    <t>Z14</t>
  </si>
  <si>
    <t>${name_details}! No consent was given. Please de-select all other items</t>
  </si>
  <si>
    <t>summary</t>
  </si>
  <si>
    <t>Household Food Security Summary</t>
  </si>
  <si>
    <t>note_summary</t>
  </si>
  <si>
    <t>&lt;span style="font-family:cursive;color:#0A6EB4"&gt;HOUSEHOLD SUMMARY ANALYSIS&lt;/span&gt;</t>
  </si>
  <si>
    <t>starch</t>
  </si>
  <si>
    <t>pulses</t>
  </si>
  <si>
    <t>meat</t>
  </si>
  <si>
    <t>veg</t>
  </si>
  <si>
    <t>fruit</t>
  </si>
  <si>
    <t>oil</t>
  </si>
  <si>
    <t>milk</t>
  </si>
  <si>
    <t>Food Consumption Score Group.</t>
  </si>
  <si>
    <t>Vitamin A</t>
  </si>
  <si>
    <t>${OrangeVeges} + ${GreenLefyVeges} + ${OrangeFruits} + ${OrganMeat} + ${egg} + ${Dairy}</t>
  </si>
  <si>
    <t>Protein</t>
  </si>
  <si>
    <t>${Pulses} + ${FleshMeat} + ${OrganMeat} + ${Fish} + ${egg}</t>
  </si>
  <si>
    <t>Hemeiron</t>
  </si>
  <si>
    <t>${FleshMeat} + ${OrganMeat} + ${Fish}</t>
  </si>
  <si>
    <t>Vitamin A Consumed</t>
  </si>
  <si>
    <t>Protein Consumed</t>
  </si>
  <si>
    <t>Hemeiron Consumed</t>
  </si>
  <si>
    <t>if(${dds}&lt;=3,"3",if(${dds}&gt;3 and ${dds}&lt;=5,"2","1"))</t>
  </si>
  <si>
    <t>expendiure_note</t>
  </si>
  <si>
    <t>Household expenditure on buying food items.</t>
  </si>
  <si>
    <t>Percentage</t>
  </si>
  <si>
    <t>round((${total_fooditems} div ${total_fexcari})*100,0)</t>
  </si>
  <si>
    <t>Livelihood Coping Strategy Index</t>
  </si>
  <si>
    <t>Consumption based Coping Strategy Index</t>
  </si>
  <si>
    <t>Consumption based Coping Strategy Index Groups</t>
  </si>
  <si>
    <t>total_fexcari</t>
  </si>
  <si>
    <t>Total Expenditure</t>
  </si>
  <si>
    <t>${total_fooditems} + ${total_nonfooditems}</t>
  </si>
  <si>
    <t>Expenditure share</t>
  </si>
  <si>
    <t>if(${N08}=2 or ${N08}=3 or ${N09}=2 or ${N09}=3 or ${N10}=2 or ${N10}=3 or ${N11}=2 or ${N11}=3,1,0)</t>
  </si>
  <si>
    <t>if(${N12}=2 or ${N12}=3 or ${N13}=2 or ${N13}=3 or ${N14}=2 or ${N14}=3,1,0)</t>
  </si>
  <si>
    <t>if(${N15}=2 or ${N15}=3 or ${N16}=2 or ${N16}=3 or ${N17}=2 or ${N17}=3, 1,0)</t>
  </si>
  <si>
    <t>Food_Consumption_Group_to_Cari_Group</t>
  </si>
  <si>
    <t>Cari_cal</t>
  </si>
  <si>
    <t>mddw</t>
  </si>
  <si>
    <t>MDDW-Score</t>
  </si>
  <si>
    <t>if(${Q_mddw_score}&gt;='5', 1, 0)</t>
  </si>
  <si>
    <t>mddw_note</t>
  </si>
  <si>
    <t>${mddw}</t>
  </si>
  <si>
    <t>Summary Analysis</t>
  </si>
  <si>
    <t>Don't forget to conduct Focus group discussion in this location.</t>
  </si>
  <si>
    <t>Z15</t>
  </si>
  <si>
    <t>Z16</t>
  </si>
  <si>
    <t>Z17</t>
  </si>
  <si>
    <t>&lt;span style="font-family:monospace;color:#0A6EB4"&gt;${name_details}! Thank you for the household interview. CO MEAL team will revert to you in case of any data inconsistency or quality.
END OF INTERVIEW! 🙂&lt;/span&gt;</t>
  </si>
  <si>
    <t>Thank you and bye</t>
  </si>
  <si>
    <t>END OF INTERVIEW! 🙂</t>
  </si>
  <si>
    <t xml:space="preserve"> &lt;span style="font-family:cursive;color:#808080"&gt;Created by: Sesnan Barry Wani.&lt;/span&gt;</t>
  </si>
  <si>
    <t xml:space="preserve">Cereals </t>
  </si>
  <si>
    <t>HHExpFCer</t>
  </si>
  <si>
    <t>Cash</t>
  </si>
  <si>
    <t>$</t>
  </si>
  <si>
    <t>{</t>
  </si>
  <si>
    <t>}</t>
  </si>
  <si>
    <t>+</t>
  </si>
  <si>
    <t xml:space="preserve">Tubers </t>
  </si>
  <si>
    <t>HHExpFTub</t>
  </si>
  <si>
    <t>Pulses &amp; nuts</t>
  </si>
  <si>
    <t>HHExpFPuls</t>
  </si>
  <si>
    <t>Vegetables</t>
  </si>
  <si>
    <t>HHExpFVeg</t>
  </si>
  <si>
    <t>HHExpFFrt</t>
  </si>
  <si>
    <t>HHExpFAnimMeat</t>
  </si>
  <si>
    <t>HHExpFAnimFish</t>
  </si>
  <si>
    <t>Oil/Fat/Butter </t>
  </si>
  <si>
    <t>HHExpFFats</t>
  </si>
  <si>
    <t xml:space="preserve">Milk/Dairy products </t>
  </si>
  <si>
    <t>HHExpFDairy</t>
  </si>
  <si>
    <t>HHExpFAnimEgg</t>
  </si>
  <si>
    <t>HHExpFSgr</t>
  </si>
  <si>
    <t xml:space="preserve">Condiment </t>
  </si>
  <si>
    <t xml:space="preserve">HHExpFCond </t>
  </si>
  <si>
    <t>Beverages (non-alcoholic, incl bottled water) </t>
  </si>
  <si>
    <t>HHExpFBeverage</t>
  </si>
  <si>
    <t>Snacks consumed outside the home</t>
  </si>
  <si>
    <t>HHExpFOut</t>
  </si>
  <si>
    <t>short</t>
  </si>
  <si>
    <t>1: First, Last name 88: Guest enumerator</t>
  </si>
  <si>
    <t>${a_enumname}=88</t>
  </si>
  <si>
    <t>10: Aweil  20: Wau  30: Kuajok 31: Abyei  40: Rumbek  41: Mingkaman  50: Bentiu  51: Yida  60: Juba  70: Torit  71: Kapoeta  80: Bor  90: Malakal  91: Maban  100: Yambio</t>
  </si>
  <si>
    <t>1: GFD activities 2: FFA activities</t>
  </si>
  <si>
    <t>1: GFD 2: Urban programme 3: FFA (Cash or food) 4: FFA (SAMS)</t>
  </si>
  <si>
    <t>1: World Food Programme (WFP) 2: Abyai Communtiy Action for Development  (ACAD) 3: ACROSS (ACROSS) 5: Action Africa Help International  (AAHI) 4: Action Against Hunger (ACF) 6: Action for Development  (AFOD) 7: Action for Recovery &amp; Transformation (ART) 8: ADRA South Sudan (ADRA) 9: Afro-Canadian Evangelical Mission (ACEM) 10: Agency for Technical Cooperation and Development (ACTED) 11: American Refugee Committee (ARC) 12: Andra Food South Sudan (AFSS) 13: Ark for Humanity  (AFH) 14: Arkangelo Ali Association (AAA) 15: Association of Volunteers for International Service (AVSI) 16: Associtaion of People leaving with Aids (APLWHA) 17: Aweil Project for Agriculture Development (APAD) 18: CARE International (CARE) 19: Catholic Church Diocese of Wau (CCDOW) 20: Catholic Medical Mission Board (CMMB) 21: Catholic Organization for Relief and Development AID (CORDAID) 22: Catholic Relief Services  (CRS) 23: Child Destiney's Development Organization (CHIDDO) 24: Christian Mission Aid (CMA) 25: Christian Mission for Development (CMD) 26: Comitato Collaborazione Medica  (CCM) 27: Community Development Support Services (CDSS) 28: Concern Worldwide  (CWW) 29: Danish Refugee Council (DRC) 30: Doctor With Africa (CUAMM) 31: DON-BOSCO (DONBOSCO) 32: DORCAS AID INTERNATIONAL (DORCAS) 33: Farmers' Life Development Agency (FLDA) 34: Food for Hungry (FH) 35: GOAL (GOAL) 36: Grassroot Empowerment &amp; Development Org. (GREDO) 37: Health Links (HLSS) 38: Help Germany (HG) 39: Hold the Child (HTC) 40: Impact Health Organization (IHO) 41: International Medical Corps (IMC) 42: International Organization for Migration (IOM) 43: International Rescue Committee (IRC) 44: Johanniter International Assistance  (JIA) 45: John Dau Foundation (JDF) 46: Joint Aid Management  (JAM) 47: MADA Women Development Association  (MADA) 48: MEDAIR (MEDAIR) 49: Medicines Sans Frontieres - Holland (MSF-H) 50: Medicines Sans Frontieres - Spain (MSF-S) 51: Medicines Sans Frontieres - Switzerland (MSF-CH) 52: Mercy Corps (MC) 53: Mother and Child Development (MACDA) 54: Nile Hope Development Forum (NHDF) 55: Norwagian People Aid (NPA) 56: Norwegian Refugee Council  (NRC) 57: Organismo di Volontariato per la Cooperazione Internazionale (OVCI) 58: Organization for Peace Relief and Development (OPRD) 59: Oxfam  (OXFAM) 60: Peace Corps Organization  (PCO) 61: Plan International (PI) 62: Premiere Urgence Intl (PUI) 63: Real Medicin Foundation (RMF) 64: Relief International (RI) 65: Rural Community Development  Initiative (RCDI) 66: Rural Development Action Aid (RDAA) 67: Samaritan Purse (SP) 68: Sate Minister of Health  (SMOH) 69: Save the African Child (SAC) 70: Save the Children (SCI) 71: Seeds and Agriculture Organization (SAO) 72: Smile Again Africa Development Organization  (SAADO) 73: South Sudan Medical Relief  (SSMR) 74: State Minister of Health  (SMOH) 75: State Minister of Health Lakes (SMOH) 76: Tear Fund (TF) 77: The Carter Centre (TCC) 78: Unity Culture Development Centre (UCDC) 79: Universal Intervension Intervension for Development Organization (UNIDOR) 80: Welthungerhilfe (WHH) 81: World Relief (WR) 82: World Vision  (WV) 83: Wungap Agriculture Development Agency (WADA) 88: Other</t>
  </si>
  <si>
    <t>1: Refugees 2: Crisis Affected 3: Host community (Rural) 4: Host community (Urban)</t>
  </si>
  <si>
    <t>less = ${a_activity} or name =3</t>
  </si>
  <si>
    <t>2: POC  3: IDPs 4: Residents (host community) 1: Refugees</t>
  </si>
  <si>
    <t>1: Camp (refugees, POC) 2: Rural (villages) 3: Urban (towns, centres, etc.)</t>
  </si>
  <si>
    <t>1: Central Equatoria 2: Eastern Equatoria 3: Jonglei 4: Lakes 5: Northern Bahr el Ghazal 6: Unity 7: Upper Nile 8: Warrap 9: Western Bahr el Ghazal 10: Western Equatoria</t>
  </si>
  <si>
    <t>1: Juba 2: Kajo-keji 3: Lainya 4: Morobo 5: Terekeka 6: Yei 7: Budi 8: Ikotos 9: Kapoeta East 10: Kapoeta North 11: Kapoeta South 12: Magwi 13: Torit 14: Lopa 15: Akobo 16: Ayod 17: Bor South 18: Duk 19: Fangak 20: Khorflus 21: Nyirol 22: Pibor 23: Pochalla 24: Twic East 25: Uror 26: Awerial 27: Cueibet 28: Rumbek Center 29: Rumbek East 30: Rumbek North 31: Wulu 32: Yirol East 33: Yirol West 34: Aweil Centre 35: Aweil East 36: Aweil North 37: Aweil South 38: Aweil West 39: Abiemnhom 40: Guit 41: Koch 42: Leer 43: Mayendit 44: Mayom 45: Panyijar 46: Pariang 47: Rubkona 48: Baliet 49: Fashoda 50: Longochuk 51: Luakpiny/Nasir 52: Maban 53: Maiwut 54: Malakal 55: Manyo 56: Melut 57: Panyikang 58: Renk 59: Ulang 60: Abyei 61: Gogrial East 62: Gogrial West 63: Tonj East 64: Tonj North 65: Tonj South 66: Twic 67: Jur River 68: Raga 69: Wau 70: Ezo 71: Ibba 72: Maridi 73: Mundri East 74: Mundri West 75: Mvolo 76: Nagero 77: Nzara 78: Tambura 79: Yambio</t>
  </si>
  <si>
    <t>1: Bungu 2: Dolo 3: Ganji 4: Gondokoro 5: Juba Town 6: Kator 7: Lirya 8: Lobonok 9: Lokiliri 10: Mangala 11: Munuki 12: Northern Bari 13: Rejaf 14: Rokon 15: Tijor 16: Wonduruba 17: Kangapo One 18: Kangapo Two 19: Lire 20: Liwolo 21: Nyepo 22: Kenyi 23: Kupera 24: Lainya 25: Mukaya 26: Wuji 27: Gulumbi 28: Kimba 29: Lujulo 30: Panyume 31: Wudabi 32: Gameiza 33: Muni 34: Nyori 35: Reggo 36: Rijong 37: Tali 38: Terekeka 39: Tindilo 40: Tombek 41: Lasu 42: Mugwo 43: Otogo 44: Tore 45: Yei Town 46: Kimotong 47: Komori 48: Loriyok 49: Lotukei 50: Loudo 51: Nagishot 52: Napak 53: Nauro 54: Hatire 55: Ikotos 56: Imotong 57: Lomohidang North 58: Lomohidang South 59: Losite 60: Jie 61: Katodori 62: Kauto 63: Lotimor 64: Mogos 65: Narus 66: Natinga 67: Chumakori 68: Karukomuge 69: Lomeyen 70: Mosingo 71: Najie 72: Paringa 73: Kapoeta Town 74: Longeleya 75: Machi One 76: Machi Two 77: Pwata 78: Lobone 79: Magwi 80: Mugali 81: Nimule 82: Pageri 83: Pajok 84: Bur 85: Himodonge 86: Hiyala 87: Ifwotu 88: Imurok 89: Kudo 90: Torit 91: Arihilo 92: Burgilo 93: Imehejek 94: Kurumi 95: Lohutok 96: Longiro 97: Marguna 98: Pachidi 99: Alali 100: Barmach 101: Bilkey 102: Buong 103: Dengjok 104: Diror 105: Nyandit 106: Walgak 107: Ayod 108: Korwai 109: Kuach-deng 110: Mogok 111: Pagil 112: Pajiek 113: Wau 114: Anyidi 115: Baidit 116: Bor 117: Jalle 118: Kolnyang 119: Makuach 120: Ageer 121: Dongchak 122: Padiet 123: Pagak 124: Panyang 125: Payuel 126: Manajang 127: Mareang 128: Old Fangak 129: Paguer 130: Phom 131: Alam 132: Atar 133: Belewach 134: Kadak 135: Korwai 136: Mareng 137: Nyainthokmalual 138: Wuonlam 139: Chuil 140: Nyambor 141: Pading 142: Pulturuk 143: Thol 144: Waat 145: Buma 146: Gumuruk 147: Kiziongora 148: Lekuangole 149: Marow 150: Miwono 151: Pibor 152: Verteth 153: Adongo 154: Akiela 155: Burator 156: Omiela 157: Pochalla 158: Ajuong 159: Kongor 160: Lith 161: Nyuak 162: Pakeer 163: Karam 164: Motot 165: Pathai 166: Payai 167: Pieri 168: Puolchuol 169: Tiam 170: Wuror 171: Abuyong 172: Bun-agok 173: Dor 174: Magok 175: Nile 176: Puluk 177: Abiriu 178: Citcok 179: Duony 180: Malon Pec 181: Ngap 182: Pagor 183: Amongpiny 184: Jiir 185: Malek 186: Matangai 187: Mayom 188: Akot 189: Atiaba 190: Cueicok 191: Maleng-agok 192: Pacong 193: Paloch 194: Aloor 195: Madol 196: Malueeth 197: Maper 198: Mayen 199: Wun-rieng 200: Bargel 201: Domoloto 202: Makundi 203: Wulu 204: Adior 205: Lekakedu 206: Malek 207: Pagarau 208: Tinagau 209: Yali 210: Abang 211: Aluakluak 212: Anuol 213: Geng-geng 214: Ghar 215: Mapuordit 216: Yirol 217: Abul 218: Achana 219: Aroyo 220: Bhar Mayen 221: Chel South 222: Nyalath 223: Baach 224: Madhol 225: Malual-bai 226: Mangar-tong I 227: Mangok 228: Wunlang 229: Yargot 230: Ariath 231: Malual Centre 232: Malual East 233: Malual North 234: Malual West 235: Ayai 236: Gakrol 237: Nyieth 238: Nyocawany I 239: Nyocawany II 240: Panthou 241: Tar-weng 242: Tiar-aleit 243: Wathmuok 244: Achana 245: Aweil Town 246: Ayat Centre 247: Ayat East 248: Ayat West 249: Gomjuer Centre 250: Gomjuer East 251: Gomjuer West 252: Mariem East 253: Mariem West 254: Abiemnhom 255: Aworpiny 256: Manjoga 257: Panyang 258: Guit 259: Kedad 260: Kuach 261: Kuerguini 262: Niemni 263: Nyathoar 264: Boaw 265: Gany 266: Jaak 267: Kuachlual 268: Ngony 269: Norbor 270: Pakur 271: Adok 272: Bou 273: Dok 274: Guat 275: Juong Kang 276: Padeah 277: Pilieny 278: Yang 279: Bor 280: Dablual 281: Luom 282: Maal 283: Pabuong 284: Rubkuay 285: Thaker 286: Tharjiath 287: Bieh 288: Kuerbuone 289: Kueryiek 290: Mankien 291: Ngop 292: Pup 293: Riak 294: Ruathnyibuol 295: Wangbuor I 296: Wangbuor II 297: Wangkei 298: Kol 299: Nyal 300: Pachienjok 301: Panyijiar 302: Ganyliel 303: Mayom 304: Pachaar 305: Pachak 306: Thoarnhoum 307: Tiap 308: Aliiny 309: Biu 310: Jamjang 311: Nyeel 312: Pariang 313: Yida 314: Wunkur 315: Bentiu Town 316: Budaang 317: Dhorbor 318: Ngop 319: Nhialdiu 320: Nhialdiubarkor 321: Panhiany 322: Rubkotne 323: Wathjaak 324: Abwong 325: Adong 326: Akoka 327: Akotweng 328: Gel Achiel 329: Nyongkuach 330: Nyongrial 331: Rom 332: Wunthow 333: Dethok 334: Kodok 335: Kodok Town 336: Lul 337: Dajo 338: Guelguk 339: Longochuk 340: Malual 341: Pamach 342: Wudier 343: Dingkar 344: Jikmir 345: Kiech Kuon 346: Kuerenge-Ke 347: Mading 348: Maker 349: Nasir 350: Roam 351: Banashowa 352: Boung 353: Jinkuata 354: Jinmakda 355: Khor El Amer 356: Jekow 357: Jotoma 358: Kigila 359: Maiwut 360: Olang 361: Pagak 362: Central Malakal 363: Eastern Malakal 364: Lelo 365: Northern Malakal 366: Ogot 367: Southern Malakal 368: Adhidwoi 369: Kaka 370: Magenist 371: Wedakona 372: Bimachuk 373: Galdora 374: Melut 375: Paloch 376: Panomdit 377: Wunamum 378: Anakdiar 379: Dheteim 380: Pakang 381: Panyidwoi 382: Panyikang 383: Tonga 384: Chemmedi 385: Geger 386: Jalhak 387: North Renk 388: South Renk 389: Doma 390: Kurmuot 391: Ulang 392: Yomding 393: Alel 394: Ameth-aguok 395: Mijak 396: Rumameer 397: Nyang 398: Pathuon East 399: Pathuon West 400: Toch East 401: Toch North 402: Toch West 403: Akon North 404: Akon South 405: Alek West 406: Gogrial 407: Kuac North 408: Kuac South 409: Riau 410: Ananatak 411: Makuac 412: Malual-cum 413: Maparah 414: Mayen 415: Pagor 416: Palaal 417: Paliang 418: Pan-nhial 419: Paweng 420: Wun-liit 421: Akop 422: Alabek 423: Aliek 424: Awuul 425: Kirik 426: Man-loor 427: Marial-lou 428: Pagol 429: Rual-bet 430: Warrap 431: Jak 432: Manyang-ngok 433: Thiet 434: Tonj 435: Wath-alel 436: Ajak-kuac 437: Akoc 438: Aweeng 439: Pannyok 440: Turalei 441: Wunrok 442: Kangi 443: Kuajena 444: Marial Bai 445: Rocrocdong 446: Udici 447: Wau Bai 448: Ere 449: Kafakengi 450: Raga 451: Ringi 452: Uyujuku 453: Bagari 454: Besselia 455: Kpaile 456: Wau North 457: Wau South 458: Andari 459: Bagidi 460: Bariguna 461: Ezo Centre 462: Naandi 463: Yangiri 464: Ibba Centre 465: Madebe 466: Manikakara 467: Maruko 468: Nabanga 469: Kozi 470: Landili 471: Mambe 472: Maridi 473: Ngamunde 474: Kediba 475: Lakamadi 476: Lozoh 477: Minga 478: Witto 479: Amadi 480: Bangolo 481: Kotobi 482: Mundri 483: Bagori 484: Bahr El Grindi 485: Dari 486: Kokori 487: Lessi 488: Mvolo 489: Yeri 490: Nagero 491: Basukangbi 492: Nzara Centre 493: Ringasi 494: Sakure 495: Sangua 496: Mupoi 497: Namutina 498: Source Yubu 499: Tambura 500: Bangasu 501: Gangura 502: Li_Rangu 503: Nadiangere 504: Yambio Town</t>
  </si>
  <si>
    <t>1: Refugees - Juba -  Gorom 2: Refugees - Maban - Batil 3: Refugees - Maban - Doro 4: Refugees - Maban - Gendrassa 5: Refugees - Maban - Kaya 6: Refugees - Yida - Ajuong Thok 7: Refugees - Yida - Pamir 8: Refugees - Yida - Yida Refugee Camp 9: Refugees- Yambio- Makpandu 10: IDP- Juba - POC3 11: IDP - Malakal - Malakal POC 12: Bentiu 13: IDP-Bor-Bor POC</t>
  </si>
  <si>
    <t>Specify Block</t>
  </si>
  <si>
    <t>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1 hour and 30 minutes approximately,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 
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t>
  </si>
  <si>
    <t>1: Yes 0: No</t>
  </si>
  <si>
    <t>1: Male 2: Female</t>
  </si>
  <si>
    <t>assit_received</t>
  </si>
  <si>
    <t>1: Never received an entitlement card 2: Lost the entitlement card  3: Community has still not received their food/cash assistance 88: Other (Specify) </t>
  </si>
  <si>
    <t>assit_received_why</t>
  </si>
  <si>
    <t>${assit_received}=0</t>
  </si>
  <si>
    <t>assit_received_oth</t>
  </si>
  <si>
    <t>${received_why}=88</t>
  </si>
  <si>
    <t>1: In-kind food 2: Cash 3: E-Vouchers 4: Milling top-up</t>
  </si>
  <si>
    <t>select_multiple modality</t>
  </si>
  <si>
    <t>1: Commodity Voucher (_Hint: only Akobo_) 2: Value Vouchers (_Hint: POCs in Juba, Bor and Mingkaman_)</t>
  </si>
  <si>
    <t>1: Milling voucher 2: Milling cash</t>
  </si>
  <si>
    <t>Type of Milling top-up received</t>
  </si>
  <si>
    <t>Exactly in since how many days did you receive your last ditribution?</t>
  </si>
  <si>
    <t>${consent}=1 and ${assit_received}=1</t>
  </si>
  <si>
    <t>&lt;span style="color:red"&gt;This interview ends here. Please read the note below to repodent&lt;/span&gt;</t>
  </si>
  <si>
    <t>not(${valid})</t>
  </si>
  <si>
    <t>1: Head of household 2: Other adult male member of HH 3: Other adult female member of HH</t>
  </si>
  <si>
    <t>1: 1 year 2: 2 years 3: 3 years 4: 4 years or more</t>
  </si>
  <si>
    <t>${c_s_ag3}+${c_s_ag2}+${c_s_ag31}+${c_s_ag21}+${c_s_ag4}+${c_s_ag15}+${c_s_ag7}+${c_s_ag6}+${c_s_ag9}+${c_s_ag8}=${hh_size}</t>
  </si>
  <si>
    <t>1: Deteriorated (water, termites, etc.) 2: Someone has it 3: Lost 4: Never given one 5: Stolen</t>
  </si>
  <si>
    <t>1: Seeing 2: Hearing 3: Communicating and/or understanding (comprehending) 4: Walking and/or climbing stairs 5: Dressing and/or washing</t>
  </si>
  <si>
    <t>1: 0-23 months 2: 24 - 59 months 3: 6-17 years 4: 18-59 years 5: 60 years</t>
  </si>
  <si>
    <t>How many of these ${n_plw} [6-59 years] women in your household are currenlty pregnant and or lactating?</t>
  </si>
  <si>
    <t>1: Yes all of them, 2: Yes, some of them 0: None of them</t>
  </si>
  <si>
    <t>Is any of these ${c_hh_plw} pregnant and or lactating women currently receiving a special nutritious ration?</t>
  </si>
  <si>
    <t>${c_hh_plw}=1</t>
  </si>
  <si>
    <t>Is any of these ${n_u5} children under 5years in your household currently receiving a special nutritious ration?</t>
  </si>
  <si>
    <t>1: Not given one 2: Lost It 88: Others</t>
  </si>
  <si>
    <t>${b_card_lost}=88</t>
  </si>
  <si>
    <t>1: Distance too far to collect specialized nutritious food 2: Too much time required to collect specialized nutritious food 3: Did not know I had to collect the specialized nutritious food 4: I had to work 5: I had other commitments 88: Other</t>
  </si>
  <si>
    <t>What were the reasons of missing some of the planned distrinutions?</t>
  </si>
  <si>
    <t>${d_bsfp_missed}=0</t>
  </si>
  <si>
    <t>${b_bsfp_part}=88</t>
  </si>
  <si>
    <t>0: No 1: Yes 2: N/A</t>
  </si>
  <si>
    <t>1: Pillar 1: Capacity of arable land 2: Pillar 2: Community infrastructure 3: Pillar 3: Natural resource management and climate adaptation 4: Pillar 4. Skills development</t>
  </si>
  <si>
    <t>P1.A1: Pillar I: Land clearing and plantation P1.A2: Pillar I: Vegetable gardening P1.A3: Pillar I: Compost preparation P1.A4: Pillar I: Construction of solar driers P1.A5: Pillar I: Construction of grain stores P1.A6: Pillar I: Beekeeping P1.Oth: Pillar I: Other</t>
  </si>
  <si>
    <t>P2.A1: Pillar II: Community access road construction P2.A2: Pillar II: Dyke construction (roads) P2.A3: Pillar II: Multi-purpose water pond construction P2.A4: Pillar II: Fish pond construction P2.A5: Pillar II: Shallow wells construction P2.A6: Pillar II: School class room construction P2.A7: Pillar II: Youth centre P2.A8: Pillar II: Clinic P2.A9: Pillar II: Grain store P2.A10: Pillar II: Nutrition centre P2.Oth: Pillar II: Other</t>
  </si>
  <si>
    <t>P3.A1: Pillar III: Tree nursery - seedling production/plantation P3.A2: Pillar III: Seedling pit excavation P3.A3: Pillar III: Dyke construction (flood-control) P3.A4: Pillar III: Vetiver multiplication P3.Oth: Pillar III: Other</t>
  </si>
  <si>
    <t>P4.A1: Pillar IV: Training - Livelihood development (agriculture and animal husbandry) P4.A2: Pillar IV: Training - Infrastructure development P4.A3: Pillar IV: Training - Environmental rehabilitation P4.A4: Pillar IV: Training - Cross-cutting issues P4.Oth: Other</t>
  </si>
  <si>
    <t>0: No 1: Partially 2: Fully</t>
  </si>
  <si>
    <t>0: No 1: Partially 2: Fully 99: Not Applicable</t>
  </si>
  <si>
    <t>FFA Trainings</t>
  </si>
  <si>
    <t xml:space="preserve">1:  establishment of nurseries and seedling production,  2:  seedling planting including fruit trees 3:  development of flood control dykes  4:  improved technologies on livelihood activities 5:  environmental issues 6:  project management 88:  Other </t>
  </si>
  <si>
    <t>1:  a complete change  2:  improved slightly 3:  improved  4:  no change 5:  deteriorated</t>
  </si>
  <si>
    <t>1: Families with children under 5 years receiving treatment for malnutrition, 2: Families with pregnant and/ or lactating Women receiving treatment for malnutrition 3: Families headed by children 4: Families headed by: elderly /disabled / widows / chronically ill AND with no access to income or other sources of livelihood 88: Other criteria</t>
  </si>
  <si>
    <t>${d_criteria_selection}=88</t>
  </si>
  <si>
    <t>1: Female-headed households; 2: Households with a family member discharged as cured in the last three months from an OTP/TSFP site; 3: IDP households; 4: Households with chronically ill or disabled family members; 5: Households who do not own productive assets or livestock; 6: Daily wage-earning households or households with no reliable income (i.e. households who rely on casual daily labour for income); 7: Households meeting other vulnerability criteria as identified for poor/very poor households during the CBPP 88: Other criteria</t>
  </si>
  <si>
    <t>1: Community/traditional leader 2: Distribution staff 3: Local Authorities 4: Management committee 5: Partner 6: WFP 77: I do not know 88: Other</t>
  </si>
  <si>
    <t>${d_bens_selection}=88</t>
  </si>
  <si>
    <t>1: Yes 0: No 98: Don’t know</t>
  </si>
  <si>
    <t>1:  Activity require few participants as assistance given was not enough to cover all in need and planned beneficiaries 2:  The selection process was Corrupted, had to pay money  3:  Because they did not meet the targeting requirements  4:  Because they were absent during selection and registration 5:  The area covered was too small to include all the vulnerable 6:  Fewer registration cards provided 7:  Because they are not farming households  8:  Because they were not related to those who did the selection, i.e. the chiefs and community leaders 9:  Because they do not have members who could participate in the work, HH had PLW, Elderly, sick, etc. 10:  The chiefs gave priority to the most vulnerable, the rest have to wait for another chance. 11:  The selection criteria was not clear 77:  I Don’t know 88:  Other</t>
  </si>
  <si>
    <t>1:  Community/traditional Leader 2:  Local authorities 3:  Project management committee (PMC) 4:  Cooperating partner 5:  WFP 88:  Other 6: Armed actors</t>
  </si>
  <si>
    <t>1: Voluntary 2: Forced</t>
  </si>
  <si>
    <t xml:space="preserve">1: Completed 3 years in the FFA programme 2: HH was food sufficient (had enough food to withstand shocks) without the support provided by the FFA programme.  3: Created 2-3 feddans of crop farm on top of the farm around the homestead 4: Created 400 m2 of vegetable gardening that can be utilised 2-3 times a year. </t>
  </si>
  <si>
    <t xml:space="preserve">1: Cooperating Partner (CP) 2: WFP 3: Project Management Committee 4: Boma Chief 5: Agricultural Office 6: RRC </t>
  </si>
  <si>
    <t>1: Cash only 2: Cash and food 3: In-kind food only 4: Vouchers only 5: Vouchers and food</t>
  </si>
  <si>
    <t>1: 1.Food is better for nutrition 2: 2.Food meets food shortage  3: 3. Food prices are high in local market 4: 4. Food is not available in the market  5: 5. Better for children nutrition 6: 6. Easy to share in case of need 7: 7. Food is better controlled by women for household’s food needs 8: 8. Market places for food commodities are too far 9: 9. Quality of humanitarian food is better 10: 10. Cash could be controlled for anti-social/other than household purposes by men (drinking etc.)  11: 11. Women have more control on food compared to cash 88: Other</t>
  </si>
  <si>
    <t xml:space="preserve">1: Flexibility of cash  2: It can be used to buy preferred types of food 3: Food prices are low in the local market and enables to buy more foods 4: No transport costs as compared to food 5: It is not visible for others who seek sharing 6: It is better for dignity 7: Avoid sell of food at disadvantage prices 8: Part of cash can be saved and used to run micro businesses  88: Other </t>
  </si>
  <si>
    <t xml:space="preserve">1: Flexibility of Voucher  2: It can be used to get preferred types of food 3: Food prices are low in the local market and enables to buy more foods 4: No transport costs as compared to food 5: It is not visible for others who seek sharing 6: It is better for dignity 7: Avoid sell of food at disadvantage prices 8: Part of cash can be saved and used to run micro businesses  88: Other </t>
  </si>
  <si>
    <t>1: Both have advantages at different periods of the year (meet different seasonal needs)  2: Minimize risks of losing all cash, receiving poor quality food etc., 3: Safer approach than only cash or only food 4: Controlled by both men and women,  5: It gives multiple options to diversify diets 6: Coping capacity improved and reduced reliance only on food 7: Other</t>
  </si>
  <si>
    <t>1: Cereal 2: Pulse 3: Cooking Oil 4: Salt</t>
  </si>
  <si>
    <t>select_mulitiple food_to_cash</t>
  </si>
  <si>
    <t xml:space="preserve">1: WFP directly 2: Cooperating Partners ( WVI, ACTED etc.)  3: Project Management Committee (PMC) 4: RRC 88: Other </t>
  </si>
  <si>
    <t>1: Less than an 1 hour 2: Between 1-3 hours 3: Between 4-6 hour 4: Between 7-12 hours 5: More than 24 hours (1 day)</t>
  </si>
  <si>
    <t>R0226</t>
  </si>
  <si>
    <t>Do you know when the food assistance programme you are participarting in will end?</t>
  </si>
  <si>
    <t>1: Children 2: Disabled 3: Elderly 4: Ill 5: Men 6: Women 88: Other</t>
  </si>
  <si>
    <t>1: No shelter along the way 2: Site itself is not appropriate 3: Terrain is difficult 4: Too far 5: Unsafe 88: Other</t>
  </si>
  <si>
    <t>1: 2020 (this year) 2: 2021 (next year) 3: 2022 (the year after next)</t>
  </si>
  <si>
    <t>1: Cereals 2: Pulses 3: Vegetable Oil 5: CSB+ 6: Plumpy Sup/Acha Mum 4: Salt</t>
  </si>
  <si>
    <t>beging_repeat</t>
  </si>
  <si>
    <t>I now want to ask you few questions with regards to ${} you received the last distribution</t>
  </si>
  <si>
    <t>selected-at(${comType},position(..))</t>
  </si>
  <si>
    <t>1: Excessive Moisture  2: Faulty Packaging 3: Foreign Matter 4: Infested 5: Past Expiry/Rotten</t>
  </si>
  <si>
    <t>It appears the total use exeeds 100%, please revise before you proceed</t>
  </si>
  <si>
    <t>What do you plan to do with the remainder of received ${comaname}?</t>
  </si>
  <si>
    <t>${totalfooduse}&lt;100</t>
  </si>
  <si>
    <t>1: Red Sorghum 2: White Sorghum 3: Mixed Sorghum 4: Maize 5: Millet 6:  Rice 7: Lentils 8: Cow peas 9: Split peas 10: beans 88: other</t>
  </si>
  <si>
    <t>1: Sold, exchanged to pay debts 2: Sold, exchanged to pay services (health, education, etc.) 3: Sold, exchanged to purchase other foods 4: Sold, exchanged to purchase household goods and other assets 5: Sold, exchanged to pay milling services</t>
  </si>
  <si>
    <t>1: Assembler/collector at the distribution site 2: Traders in the near market 3: Consumers in the neighborhood 4: Trucks waiting at the distribution sites 88: Other buyers (specify)</t>
  </si>
  <si>
    <t>${comcurrent} &gt;4</t>
  </si>
  <si>
    <t>1: All children in the household (any age) 2: All children under 5 years (or under 2 years, where applicable) 3: Only sick household members 4: Only pregnant/lactating women 5: All malnourished children U5 / PLW 6: Entire household/anyone in the household</t>
  </si>
  <si>
    <t>${} ENTITLEMENT UTILIZATION</t>
  </si>
  <si>
    <t>1: Cereals grain or flour (maize, sorghum,…) 2: Rice 3: Pulses (lentils, beans, peas, groundnuts, etc.) 4: Vegetables (onions, tomatoes, okra...) or leafy vegetables 5: Fruits 6: Dairy (liquid or dry milk, youghurt, cheese) 7: Vegetable oil 8: Meat, fish, poultry, eggs 9: Sugar, honey 10: Condiments (tea, coffee, salt, herbs, etc.)</t>
  </si>
  <si>
    <t>Which three main food commodities did you purchase with received ${}?</t>
  </si>
  <si>
    <t>1: Milling 2: Repay loans 3: Given outside household 4: Pay services (school, health, transport, etc.) 5: Buy Non-food items 6: Buy Food items 88: Other</t>
  </si>
  <si>
    <t>It looks like the household still has a balance of ${} from received ${cashorv}, ask what they plan to use it with</t>
  </si>
  <si>
    <t>1: Long wait 2: Non-voucher customers prioritized 3: Overcharging 4: Pay for transport 5: Poor service 6: Receipt not provided 7: Preferred commodities unavailable 8: Poor food quality 9: Trader not giving selected commodities 88: Other</t>
  </si>
  <si>
    <t>1: In-kind food 2: Cash 88: Other</t>
  </si>
  <si>
    <t>1: Voucher 2: Cereal flour 3: Doesn’t matter</t>
  </si>
  <si>
    <t>1: Long wait 2: Non-voucher customers prioritized 3: Overcharging 4: Pay for transport 5: Poor service 6: Receipt not provided 7: Deduction of grains for miller's own use   88: Other</t>
  </si>
  <si>
    <t>1: Cereals 2: Pulses 3: Oil 4: Salt 5: CSB/CSB++ 6: Cash</t>
  </si>
  <si>
    <t>1: Blankets 2: Cooking utensils 3: Medicines 4: Plastic sheeting 5: Seeds/garden tools 6: Soap 7: Water containers 88: Other 8: Food assistance</t>
  </si>
  <si>
    <t>1: Fishing/plant  2: Store 3: Sell 4: Exchanged with other goods 5: Share with relatives/friends/neighbors 6: Other</t>
  </si>
  <si>
    <t>1: Yes, in kind 2: Yes, in cash 3: Yes, with vouchers 4: Yes, but I paid using other means 0: No</t>
  </si>
  <si>
    <t>1: Forced taxation payment 2: Voluntary taxation payment 3: Shared it with a neighbour/family 4: Payment to receive services such as carrying food from distribution site 88: Other</t>
  </si>
  <si>
    <t>1: IDPs 2: Local community 3: Refugees 4: Vulnerble groups 5: All of the above</t>
  </si>
  <si>
    <t>${pay_purpose}&lt;=2</t>
  </si>
  <si>
    <t>1: At every distribution 2: It is once-off 3: Every month regardless of distributions 88: Other</t>
  </si>
  <si>
    <t>${pay_purpose}&lt;=4</t>
  </si>
  <si>
    <t>1: Towards a community activity 2: For local authority 98: Don’t know 97: Not applicable 88: Other</t>
  </si>
  <si>
    <t>If no, were you asked to contribute any of your entitlement?</t>
  </si>
  <si>
    <t>1: Very safe 2: Safe 3: Unsafe</t>
  </si>
  <si>
    <t>1: Physical violence, harassment or threats 2: Assault in connection with theft of assistance that has been received 3: Injuries or casualties at programme sites while engaging in WFP activities 4: Abductions 5: Obstruction or restriction of access to assistance 6: Deliberate or unintentional attack by parties to a conflict 7: Forced recruitment into armed grou 8: Lack of crowd control measures 88: Other (Specify)</t>
  </si>
  <si>
    <t>1: Going to the WFP programme site 2: At the WFP programme site  3: Returnig from the WFP programme sit 88: Elsewhere (Specify)</t>
  </si>
  <si>
    <t>1: Armed actors 2: Community leaders 3: Criminals 88: Other</t>
  </si>
  <si>
    <t>1: At the site 2: From the site 3: To the site 4: Elsewhere</t>
  </si>
  <si>
    <t>1: Bribery to gain assistance 2: Forced conscription to gain assistance 3: Forced labour to gain assistance 4: Physical violence 5: Sexual favour to gain assistance 6: Sexual/gender based violence 7: Verbal harassment 88: Other</t>
  </si>
  <si>
    <t>1: Random 2: Targeted 3: Don't know</t>
  </si>
  <si>
    <t>1: Age 2: Disabled 3: Was carrying food 4: Ethnicity 5: Illness 6: Sex 88: Other</t>
  </si>
  <si>
    <t>1: Afraid to complain 2: No anonymity: Everyone will know 3: No neutrality: I may get into trouble 4: No resolutions to complaining 5: Not accessible: It is too far to go 88: Other</t>
  </si>
  <si>
    <t>1: Community/traditional leader 2: WFP Hotline 3: Project management committee (PMC) 4: Local authorities 5: Cooperating partner 6: WFP 88: Other</t>
  </si>
  <si>
    <t>1: Local authorities 2: Traditional leaders 3: Armed actors 4: Cooperating partner 98: Don't know</t>
  </si>
  <si>
    <t>1: Afraid to complain 2: No anonymity: Everyone will know I went 3: No neutrality: I may get into trouble 4: No resolutions to complaining / Nothing will be done even if I complain 5: Not accessible: It is too far to go to complain  6: Nothing to complain about 7: Don't know where to complain 8: As a female, I do not feel comfortable complaining?  88: Other</t>
  </si>
  <si>
    <t>1: Abuse/coercion by authorities 2: Abuse/coercion by community or traditional Leader 3: Abuse/coercion by management committee 4: Abuse/coercion by partners 5: Distribution schedule communicated late or not at all 6: Site too far  7: Less entitlement received 8: Lost/stolen entitlement card 9: Not registered 10: Poor commodity condition 11: Poor activity management  88: Other</t>
  </si>
  <si>
    <t>1: Ill treatment by WFP 2: Ill treatment by CP personnel  3: Ill treatment by shop owners/assistants  4: ill treatment financial providers e.g. Galaxy 88: Other</t>
  </si>
  <si>
    <t>1: Lack of shade  2: Lack of toilet facilities  3: Lack of private spaces for lactating mothers 4: Lack of crowd control measures 5:  Long waiting time 6:  Long travel times 7:  Timing 88: Other</t>
  </si>
  <si>
    <t>1: It has not been created 2: A new PMC is being formed (the old PMC membership term has expired) 3: Don't know</t>
  </si>
  <si>
    <t>1: Communication of distribution schedule 2: Complaints/ feedback management (neutral, independent, anonymous) 3: Help Desk at Site 4: Distribution organization   5: Sourcing porters   6: Recipient verification   7: Identifying vulnerable people 8: Posting entitlements    9: Sensitization on entitlements 10: Sensitization on targeting 98: Don't know 88: Other</t>
  </si>
  <si>
    <t>1: Female 2: Male 3: Both male and female</t>
  </si>
  <si>
    <t>1: Site 2: Home 3: Both</t>
  </si>
  <si>
    <t>1: Anthropological measurements for screening 2: Communication of distribution schedule 3: Complaints/ feedback management 4: Identifying vulnerable people 5: Sensitization on entitlements  6: Sensitization on health, nutrition, hygiene 7: Sensitization on targeting 88: Other</t>
  </si>
  <si>
    <t>1: Was not well trained 2: Treated me poorly 88: Other</t>
  </si>
  <si>
    <t>1: Children 2: Disabled 3: Elderly 4: Ill (sick) 5: Men 6: Pregnant women 7: Non-pregnant women 88: Other</t>
  </si>
  <si>
    <t>1: No change 2: Increased 3: Decreased 4: Don’t know</t>
  </si>
  <si>
    <t>1: Income source completely lost 2: Some of income source lost 3: Market conditions changed 4: Work place closed 5: Cannot access location of livelihood activity 6: Getting less money due to inflation 7: Other</t>
  </si>
  <si>
    <t>1: Tomatoes 2: Onions 3: Okra 4: Pumpkins/squashes 5: Leafy greens 88: Other (specify)</t>
  </si>
  <si>
    <t>1:  No access to land 2:  No seeds / tools 3:  No / not enough water 4:  Not enough time 5:  Animals destroyed garden 6: Flooding destroyed gardens 7: Security conditions prevent gardening 88:  Other</t>
  </si>
  <si>
    <t>1: Home consumption 2: Market sales 3: Animal feeds</t>
  </si>
  <si>
    <t>0:  No, we don't get fish 1:  Yes, from our own fishing 2:  Yes, as a support from another community member 3:  Yes, from market</t>
  </si>
  <si>
    <t>R0495</t>
  </si>
  <si>
    <t>Have you had a change in harvest amount since you began participating in the farming activity?</t>
  </si>
  <si>
    <t>1: Increase 2: Decrease</t>
  </si>
  <si>
    <t>Please describe the change.</t>
  </si>
  <si>
    <t>1: Store for future household consumption 2: Sale at markets 3: Payment of loans 88: Other. You will have to specify in the next screen.</t>
  </si>
  <si>
    <t xml:space="preserve">0: Nothing 1: Sorghum 2: Maize 3: Millet 4: Rice 5: Lentils 6: Peas 7: Beans 8: Groundnuts 9: Cassava 88: Others (specify) </t>
  </si>
  <si>
    <t>What crops are you currently cultivating for this season?</t>
  </si>
  <si>
    <t>select_one commodity</t>
  </si>
  <si>
    <t>selected-at(${cultivate_com},position(..))</t>
  </si>
  <si>
    <t>Area (Feddans) cultivated with ${com_name} this season</t>
  </si>
  <si>
    <t>${com_harvested}=0</t>
  </si>
  <si>
    <t>Area (Feddans) cultivated with ${com_name} the last season</t>
  </si>
  <si>
    <t>if(${com_harvested}=1,"THIS SEASON",if(${com_lastcultivated}=1 and ${com_harvested}=0 ,"Last season",""))</t>
  </si>
  <si>
    <t>${com_harvested}=1 or ${com_lastcultivated}</t>
  </si>
  <si>
    <t>Out of ${com_harvest}KG of ${com_name} harvested ${season}, how much did you keep for your domestic consumption?</t>
  </si>
  <si>
    <t>Out of ${com_harvest}KG of ${com_name} harvested ${season}, how much did you sell to WFP?</t>
  </si>
  <si>
    <t>Out of ${com_harvest}KG of ${com_name} harvested ${season}, how much did you sell to other traders/market?</t>
  </si>
  <si>
    <t>1: local market  2: traders  3: barter  4: relatives, neighbours, and /or friends,  88: Other market places (specify)</t>
  </si>
  <si>
    <t>Out of ${com_harvest}KG of ${com_name} harvested ${season}, how much was lost during storage or handling?</t>
  </si>
  <si>
    <t>1: During Harvest 2: During Transport 3: During Storage 88: Others (Specify)</t>
  </si>
  <si>
    <t>${cas_lost_when}=88</t>
  </si>
  <si>
    <t>1: Traditional grain storage (grainary) 2: House room 3: Community storage 88: Others (specify)</t>
  </si>
  <si>
    <t>1: Before joining FFA 2: After joining FFA</t>
  </si>
  <si>
    <t>Did adopt the use of storage facilities before or after joining FFA activities?</t>
  </si>
  <si>
    <t xml:space="preserve">1: loss increased 2: loss decreased 3: no changes 77: don't know 88: Other </t>
  </si>
  <si>
    <t>How has it changed after training compared to seasons before you were trained?</t>
  </si>
  <si>
    <t>How many meals (warm and cooked) did the older children (6 or above) and adults in this household eat yesterday?</t>
  </si>
  <si>
    <t>1: Own production (farms, gardens, raising animals) 2: Fishing / Hunting/ Gathering  (wild crops or animals) 3: Loaned / Borrowed 4: Market (purchased) 5: Begging 6: Exchanged for labour 7: Gift (food) from family or friends 8: Assistance (including in-kind food, cash, vouchers from WFP and partners) 10: N/A</t>
  </si>
  <si>
    <t>1: Direct assistance 2: Received as gift 3: Purchased in market</t>
  </si>
  <si>
    <t>R0786</t>
  </si>
  <si>
    <t>1: Poor 2: Borderline 3: Acceptable</t>
  </si>
  <si>
    <t>R0787</t>
  </si>
  <si>
    <t>R0788</t>
  </si>
  <si>
    <t>R0789</t>
  </si>
  <si>
    <t>R0790</t>
  </si>
  <si>
    <t>1: Never consumed 2: Consumed sometimes 3: Consumed atleast daily</t>
  </si>
  <si>
    <t>R0791</t>
  </si>
  <si>
    <t>R0792</t>
  </si>
  <si>
    <t>0: No 1: Yes 98: Don’t know</t>
  </si>
  <si>
    <t>1: Demand 2: Mother request</t>
  </si>
  <si>
    <t>1: Infant formula 2: Milk (tinned, powdered, or fresh animal milk) 3: Thin porridge 4: Yougurt 5: Water 6: Solid food (bread, vegetable, meat) 88: Other</t>
  </si>
  <si>
    <t>0: Not good 1: Good 98: Don’t know</t>
  </si>
  <si>
    <t>1: Breastfeeding is healthier 2: Formula healthier 98: Don’t know</t>
  </si>
  <si>
    <t>1: Very important 2: Important 3: Not very important  98: Don’t know</t>
  </si>
  <si>
    <t>1: Very easy 2: Easy 3: Difficult 4: Very difficult 98: Don’t know</t>
  </si>
  <si>
    <t>R0867</t>
  </si>
  <si>
    <t>R0868</t>
  </si>
  <si>
    <t>R0869</t>
  </si>
  <si>
    <t>R0870</t>
  </si>
  <si>
    <t>R0871</t>
  </si>
  <si>
    <t>R0872</t>
  </si>
  <si>
    <t>R0873</t>
  </si>
  <si>
    <t>R0874</t>
  </si>
  <si>
    <t>R0875</t>
  </si>
  <si>
    <t>R0876</t>
  </si>
  <si>
    <t>R0877</t>
  </si>
  <si>
    <t>R0878</t>
  </si>
  <si>
    <t>R0879</t>
  </si>
  <si>
    <t>R0882</t>
  </si>
  <si>
    <t>R0883</t>
  </si>
  <si>
    <t>1: Cereals (maize, rice, sorghum, wheat, bread) 2: Tubers (sweet potatoes, cassava) 3: Pulses (beans, peas, groundnuts) 4: Fruits &amp; vegetables (including wild foods) 5: Fish 6: Meat 7: Poultry 8: Eggs 9: Oil, fat, butter 10: Milk, cheese, yogurt 11: Sugar/Salt 12: Tea/Coffee</t>
  </si>
  <si>
    <t>1: Firewood/charcoal/fuel for cooking 2: Soap  3: Tobacco/ alcohol 4: Transportation/communication 5: House renovation and construction or rent 6: Taxes/Fines and debts repayment 7: Events and ceremonies 8: Livestock</t>
  </si>
  <si>
    <t>V_g</t>
  </si>
  <si>
    <t>1: Yes 2: No, my household did not experience hunger that would make me do this       3: No, because I have already engaged in this activity in the last 12 months and cannot continue doing it 4: Not applicable – It is not possible for me to do this 5: No, I attempted to do this and was refused</t>
  </si>
  <si>
    <t>1: Yes 2: No, my household did not experience hunger that would make me do this       3: No, because I have already sold those assets in the last 12 months and cannot continue doing it 4: Not applicable – It is not possible for me to do this, even if I needed to (household never had animals to sell, household sold or lost all animals more than one year ago)</t>
  </si>
  <si>
    <t>1: Yes 2: No, my household did not experience hunger that would make me do this       3: No, because I already did this in the last 12 months and cannot continue doing it 4: Not applicable – It is not possible for me to do this, even if I needed to (there is nowhere to purchase food on credit or no one is loaning money at this even I wanted to do these things) 5: No, I attempted to do this and was refused</t>
  </si>
  <si>
    <t>1: Yes 2: No, my household did not experience hunger that would make me do this       3: No, because I have already engaged in this activity in the last 12 months and cannot continue doing it 4: Not applicable – It is not possible for me to do this (it is not the season for these activities, the areas where I would do this are not safe, these activities are regulated by local authorities, these resources are exhausted in my area)</t>
  </si>
  <si>
    <t>1: Yes 2: No, my household did not experience hunger that would make me do this       3: No, because I have already done this activity in the last 12 months and cannot continue doing it 4: Not applicable – It is not possible for me to do this (there are no cattle or fishing camps to go to)</t>
  </si>
  <si>
    <t>1: Yes 2: No, my household did not experience hunger that would make me do this       3: No, because I have already done this activity in the last 12 months and cannot continue doing it 4: Not applicable – It is not possible for me to do this (I lost all of my animals more than one year ago, I have never owned any animals) 5: No, because I did not want to slaughter any more livestock, even if I needed food</t>
  </si>
  <si>
    <t>1: Yes 2: No, my household did not experience hunger that would make me do this       3: No, because I have already done this activity in the last 12 months and cannot continue doing it 4: Not applicable – It is not possible for me to do this</t>
  </si>
  <si>
    <t>1: Yes 2: No, because I did not face a shortage of food 3: No, because I used other activities to get food or resources. 4: No, because there was no court to hear the case (yes) 5: No, as I could not afford the fees for the court (yes) 6: No, because I did not have a claim to bring to the court (no) 7: No, because I did not think the court would rule in my favour (no) 8: No, for another reason (specify)</t>
  </si>
  <si>
    <t>0: No shock mentioned 1: Insecurity/violence 2: Lack of free movement 3: High food prices 4: Debts to reimburse 5: High fuel/transportation costs 6: Floods, heavy rains, landslides 7: Dry spell/delay of rains 8: Weeds/pest 9: Livestock diseases 10: Loss of employment/reduced salary 11: Human sickness/death 12: Returnees/IDPs living with household 13: Social event (marriages, festivals, funerals, etc.) 14: Delayed distributions (food, cash, and/or vouchers) 15: Lack of agro-inputs (seeds, tools, ploughs, etc.) 16: Food shortages/reduced distributions 17: COVID-19 and related restrictions 88: Other shock</t>
  </si>
  <si>
    <t>1: Yes, fully recovered 2: Yes, partially recovered 3: Not at all</t>
  </si>
  <si>
    <t>0: None 1: Cannot afford education services 2: Cannot afford health services 3: Cannot access markets 4: Cannot access seeds/tools  5: Returnees/IDPs living with household 88: Other</t>
  </si>
  <si>
    <t>generate text from here</t>
  </si>
  <si>
    <t>select_one sersfilter</t>
  </si>
  <si>
    <t>During 2020, did your household have to face any flooding incidents or civil/miltary conflicts/insecurity?</t>
  </si>
  <si>
    <t>Subjectively-Evaluated Resilience Score (WHOULD YOU SAY )</t>
  </si>
  <si>
    <t>Preamble: ‘I am going to read out a series of statements and your household’s ability to deal with severe flooding. By severe floods, I mean those that are likely to disrupt your way of life, or damage your household or possessions. Please tell me the extent to which you agree or disagree with each statement.’</t>
  </si>
  <si>
    <t>1: Strongly disagree 2: Disagree 3: Neutral 4: Agree 5: Strongly agree</t>
  </si>
  <si>
    <t>If a severe flood, civil/miltary conflict or another COVID-19 alike pandemic occurred tomorrow, your household would be well prepared in advance</t>
  </si>
  <si>
    <t>During times of floods, civil/miltary conflict or COVID-19 pandemic, your household can change its primary income or source of livelihood if needed</t>
  </si>
  <si>
    <t>If a severe flood, civil/miltary conflict or another COVID-19 alike pandemic occurred again, your household could recover fully within six months</t>
  </si>
  <si>
    <t>During times of floods, civil/miltary conflict or another COVID-19 alike pandemic your household can access the financial support you need</t>
  </si>
  <si>
    <t>During time of floods, civil/miltary conflict or another COVID-19 alike pandemic your household can rely on the support of family and friends when you need help</t>
  </si>
  <si>
    <t>During time of 2020 floods (if any), civil/miltary conflict (in any) or COVID-19 pandemic your household relied on the support from government when you needed help</t>
  </si>
  <si>
    <t>Your household has learned important lessons from 2020 floods (if any), civil/miltary conflict (if any) or COVID-19 pandemic that will help you better prepare for future similar threats</t>
  </si>
  <si>
    <t>(Learning)</t>
  </si>
  <si>
    <t>If severe flooding, civil/miltary conflict or another COVID-19 alike pandemic were to become more frequent and intense in future, your household would still find a way to get by</t>
  </si>
  <si>
    <t>Your household received useful information warning or informing you about 2020 floods (if any), civil/miltary conflict (if any) or COVID-19 pandemic in advance</t>
  </si>
  <si>
    <t>i</t>
  </si>
  <si>
    <t>SECTION I. COVID-19 Response</t>
  </si>
  <si>
    <t>1: Phone call and SMS 2: Radio and TV 3: Newspaper 4: From community 5: Project management committee (PMC) Member 6: Local authorities 7: Community Leader 8: NGO/UN 88: Other</t>
  </si>
  <si>
    <t>1: Afraid to contract virus 2: community leader/local authorities prohibit to go to the site/ crowded area 3: I have heard that there is a case in the community 4: I am afraid to go to the UN sites due to the high possibility of case  88: Other</t>
  </si>
  <si>
    <t>What were the difficulties with COVID 19?”</t>
  </si>
  <si>
    <t>SECTION U: COMMUNICATION</t>
  </si>
  <si>
    <t>I am going to ask few questions related to **mobile phone communication.** We are trying to collect a bit of information through phone calls to beneficiaries. This is optional; if you do not want to participate, that is perfectly acceptable. Whether or</t>
  </si>
  <si>
    <t>R1072</t>
  </si>
  <si>
    <t>May I proceed?</t>
  </si>
  <si>
    <t>2: ZAIN 3: MTN</t>
  </si>
  <si>
    <t>Which service provider is your MAIN one?</t>
  </si>
  <si>
    <t>1: Morning 2: Afternoon 3: Evening 4: Anytime</t>
  </si>
  <si>
    <t>Provide comments, obsersations or suggestions</t>
  </si>
  <si>
    <t>R1083</t>
  </si>
  <si>
    <t>R1084</t>
  </si>
  <si>
    <t>R1085</t>
  </si>
  <si>
    <t>R1086</t>
  </si>
  <si>
    <t>R1087</t>
  </si>
  <si>
    <t>R1088</t>
  </si>
  <si>
    <t>R1089</t>
  </si>
  <si>
    <t>R1090</t>
  </si>
  <si>
    <t>R1091</t>
  </si>
  <si>
    <t>R1092</t>
  </si>
  <si>
    <t>1: Low 2: Medium  3: High</t>
  </si>
  <si>
    <t>R1093</t>
  </si>
  <si>
    <t>R1094</t>
  </si>
  <si>
    <t>R1095</t>
  </si>
  <si>
    <t>R1096</t>
  </si>
  <si>
    <t>R1097</t>
  </si>
  <si>
    <t>R1098</t>
  </si>
  <si>
    <t>R1099</t>
  </si>
  <si>
    <t>R1100</t>
  </si>
  <si>
    <t>R1101</t>
  </si>
  <si>
    <t>R1102</t>
  </si>
  <si>
    <t>R1103</t>
  </si>
  <si>
    <t>R1104</t>
  </si>
  <si>
    <t>R1105</t>
  </si>
  <si>
    <t>R1106</t>
  </si>
  <si>
    <t>R1107</t>
  </si>
  <si>
    <t>R1108</t>
  </si>
  <si>
    <t>1: Food secure 2: Marginally food secure 3: Moderately food insecure 4: Severely food insecure</t>
  </si>
  <si>
    <t>R1109</t>
  </si>
  <si>
    <t>R1110</t>
  </si>
  <si>
    <t>0: HH did not adopt Consumption Coping Strategy 1: Low consumption-based coping strategies 2: Medium consumption-based coping strategies 3: High consumption-based coping strategies</t>
  </si>
  <si>
    <t>list_name</t>
  </si>
  <si>
    <t>label_bcp_CODE</t>
  </si>
  <si>
    <t>label_bcp</t>
  </si>
  <si>
    <t>media::image</t>
  </si>
  <si>
    <t>less</t>
  </si>
  <si>
    <t>lesser</t>
  </si>
  <si>
    <t>suboffice</t>
  </si>
  <si>
    <t>state</t>
  </si>
  <si>
    <t>county</t>
  </si>
  <si>
    <t>gfd_ffa</t>
  </si>
  <si>
    <t>main_comm</t>
  </si>
  <si>
    <t>pillar</t>
  </si>
  <si>
    <t>filter</t>
  </si>
  <si>
    <t>opts</t>
  </si>
  <si>
    <t>Abyei</t>
  </si>
  <si>
    <t xml:space="preserve">Abyei </t>
  </si>
  <si>
    <t>Aweil</t>
  </si>
  <si>
    <t>Bentiu</t>
  </si>
  <si>
    <t>Bor</t>
  </si>
  <si>
    <t>Juba</t>
  </si>
  <si>
    <t>W06</t>
  </si>
  <si>
    <t>Kapoeta</t>
  </si>
  <si>
    <t xml:space="preserve">Kapoeta </t>
  </si>
  <si>
    <t>W07</t>
  </si>
  <si>
    <t>Kuajok</t>
  </si>
  <si>
    <t>W08</t>
  </si>
  <si>
    <t>Maban</t>
  </si>
  <si>
    <t xml:space="preserve">Maban </t>
  </si>
  <si>
    <t>W09</t>
  </si>
  <si>
    <t>Malakal</t>
  </si>
  <si>
    <t>W17</t>
  </si>
  <si>
    <t>W10</t>
  </si>
  <si>
    <t>Mingkaman</t>
  </si>
  <si>
    <t>W11</t>
  </si>
  <si>
    <t>Rumbek</t>
  </si>
  <si>
    <t>W12</t>
  </si>
  <si>
    <t>Torit</t>
  </si>
  <si>
    <t>W13</t>
  </si>
  <si>
    <t>Wau</t>
  </si>
  <si>
    <t>W14</t>
  </si>
  <si>
    <t>Yambio</t>
  </si>
  <si>
    <t>W15</t>
  </si>
  <si>
    <t>Yida</t>
  </si>
  <si>
    <t xml:space="preserve">Yida </t>
  </si>
  <si>
    <t>Lack of skills</t>
  </si>
  <si>
    <t>No application in the practice</t>
  </si>
  <si>
    <t>Lack of equipment</t>
  </si>
  <si>
    <t>incidenttime</t>
  </si>
  <si>
    <t>Within last 6 months</t>
  </si>
  <si>
    <t>More than 6 months ago</t>
  </si>
  <si>
    <t>rationsize</t>
  </si>
  <si>
    <t>Single ration</t>
  </si>
  <si>
    <t>Double ration</t>
  </si>
  <si>
    <t>Don’t remember/know</t>
  </si>
  <si>
    <t>provider</t>
  </si>
  <si>
    <t>Another household male member</t>
  </si>
  <si>
    <t>Another household female member</t>
  </si>
  <si>
    <t>shortagecause</t>
  </si>
  <si>
    <t>Low production from last season</t>
  </si>
  <si>
    <t>Lack of agricultural production markets</t>
  </si>
  <si>
    <t>Loss/reduction of employment of members of the household</t>
  </si>
  <si>
    <t>Reduction of income of household members</t>
  </si>
  <si>
    <t>High market prices for non-food items</t>
  </si>
  <si>
    <t>Unusual high food prices</t>
  </si>
  <si>
    <t>Insecurity/unrest/Violence</t>
  </si>
  <si>
    <t>Delayed or skipped assistance distribution</t>
  </si>
  <si>
    <t>COVID-19 related restrictions</t>
  </si>
  <si>
    <t>Others</t>
  </si>
  <si>
    <t>Use storage facility</t>
  </si>
  <si>
    <t>Use traditional bags during storage period</t>
  </si>
  <si>
    <t>Use hermetic bags during storage period</t>
  </si>
  <si>
    <t>Use silo during storage period</t>
  </si>
  <si>
    <t>Use bags during transportation</t>
  </si>
  <si>
    <t>Apply post harvesting skills with 10 key messages from the training</t>
  </si>
  <si>
    <t>others (specify)</t>
  </si>
  <si>
    <t>lack of resource</t>
  </si>
  <si>
    <t>Cannot find proper storage place in the community</t>
  </si>
  <si>
    <t>others (Specify)</t>
  </si>
  <si>
    <t>Not selected for WFP training</t>
  </si>
  <si>
    <t>Conflict with other works</t>
  </si>
  <si>
    <t>No interest/expectations</t>
  </si>
  <si>
    <t>No information about the training</t>
  </si>
  <si>
    <t>already participated in PHS training from other organization</t>
  </si>
  <si>
    <t>Harvest on time</t>
  </si>
  <si>
    <t>Transport grains to the homestead immediately after harvest</t>
  </si>
  <si>
    <t>Threshing should be done using appropriate methods</t>
  </si>
  <si>
    <t>Sort grains after threshing</t>
  </si>
  <si>
    <t>Use tarpaulins to dry grain</t>
  </si>
  <si>
    <t>Fumigation with chemical tablets is not needed</t>
  </si>
  <si>
    <t>what you put is what you eat</t>
  </si>
  <si>
    <t>With hermetic bags, more food for consumption, better sale prices</t>
  </si>
  <si>
    <t>With hermetic bags, more food for your family to eat during lean season, and more income from the sale of surplus in the lean season when the prices are higher</t>
  </si>
  <si>
    <t>Don’t remember</t>
  </si>
  <si>
    <t>Selling for food items</t>
  </si>
  <si>
    <t xml:space="preserve"> Selling for food items</t>
  </si>
  <si>
    <t>Selling for non-food items</t>
  </si>
  <si>
    <t xml:space="preserve"> Selling for non-food items</t>
  </si>
  <si>
    <t>Milk/Dairy products</t>
  </si>
  <si>
    <t xml:space="preserve"> Milk/Dairy products</t>
  </si>
  <si>
    <t>Slaughtering for consumption</t>
  </si>
  <si>
    <t xml:space="preserve"> Slaughtering for consumption</t>
  </si>
  <si>
    <t>Used for Dowry</t>
  </si>
  <si>
    <t xml:space="preserve"> Used for Dowry </t>
  </si>
  <si>
    <t>Payment of local fines/debt</t>
  </si>
  <si>
    <t>assets</t>
  </si>
  <si>
    <t>Bed (wood, metal)</t>
  </si>
  <si>
    <t>Mattress</t>
  </si>
  <si>
    <t>Chairs (plastic, wooden, etc.)</t>
  </si>
  <si>
    <t>Chairs (plastic, wooden, etc)</t>
  </si>
  <si>
    <t>Tables (plastic, wooden, etc.)</t>
  </si>
  <si>
    <t>Tables (plastic, wooden, etc)</t>
  </si>
  <si>
    <t>Radio</t>
  </si>
  <si>
    <t>Television/Satellite dish/DVD player</t>
  </si>
  <si>
    <t>Cell/Mobile phone</t>
  </si>
  <si>
    <t>Wheel barrow</t>
  </si>
  <si>
    <t>Mosquito net</t>
  </si>
  <si>
    <t>Motorbike</t>
  </si>
  <si>
    <t>Bicycle</t>
  </si>
  <si>
    <t>Flat Iron for ironing clothes</t>
  </si>
  <si>
    <t>Stove/Kanun (traditional)</t>
  </si>
  <si>
    <t>Solar Panel (any size)</t>
  </si>
  <si>
    <t>Fishing equipment (any part)</t>
  </si>
  <si>
    <t>Seeds for planting</t>
  </si>
  <si>
    <t>Grain grinding tool</t>
  </si>
  <si>
    <t>Agriculture tools (Maloda/spade/axe)</t>
  </si>
  <si>
    <t>Other tools (for building, carpentry, fixing bicycles/motorbikes, etc.)</t>
  </si>
  <si>
    <t>Other tools (for building, carpentry, fixing bicycles/motorbikes, etc)</t>
  </si>
  <si>
    <t>Vehicles</t>
  </si>
  <si>
    <t>None</t>
  </si>
  <si>
    <t>access_diff</t>
  </si>
  <si>
    <t>No shelter along the way</t>
  </si>
  <si>
    <t>Site itself is not appropriate</t>
  </si>
  <si>
    <t>Terrain is difficult</t>
  </si>
  <si>
    <t>Too far</t>
  </si>
  <si>
    <t>Unsafe</t>
  </si>
  <si>
    <t>activity</t>
  </si>
  <si>
    <t>GFD activities</t>
  </si>
  <si>
    <t>gfd.png</t>
  </si>
  <si>
    <t>FFA activities</t>
  </si>
  <si>
    <t>FFA.png</t>
  </si>
  <si>
    <t>SAMS activities</t>
  </si>
  <si>
    <t>sams.png</t>
  </si>
  <si>
    <t>Activity_type</t>
  </si>
  <si>
    <t>Positive response</t>
  </si>
  <si>
    <t>Yes = positive response</t>
  </si>
  <si>
    <t>Negative response</t>
  </si>
  <si>
    <t>No = negative response</t>
  </si>
  <si>
    <t>Not applicable to FFA</t>
  </si>
  <si>
    <t>Question not relevant to the FFA programme in this locality</t>
  </si>
  <si>
    <t>discrepancy</t>
  </si>
  <si>
    <t>More members in house than on card</t>
  </si>
  <si>
    <t>More members on card than in house</t>
  </si>
  <si>
    <t>age</t>
  </si>
  <si>
    <t>0-23 months</t>
  </si>
  <si>
    <t>24 - 59 months</t>
  </si>
  <si>
    <t>6-17 years</t>
  </si>
  <si>
    <t>18-59 years</t>
  </si>
  <si>
    <t>60 years</t>
  </si>
  <si>
    <t>yes_no_partial</t>
  </si>
  <si>
    <t>Partially</t>
  </si>
  <si>
    <t>assets_change</t>
  </si>
  <si>
    <t>a complete change</t>
  </si>
  <si>
    <t xml:space="preserve"> a complete change </t>
  </si>
  <si>
    <t>improved slightly</t>
  </si>
  <si>
    <t xml:space="preserve"> improved slightly</t>
  </si>
  <si>
    <t>improved</t>
  </si>
  <si>
    <t xml:space="preserve"> improved </t>
  </si>
  <si>
    <t>no change</t>
  </si>
  <si>
    <t xml:space="preserve"> no change</t>
  </si>
  <si>
    <t>deteriorated</t>
  </si>
  <si>
    <t xml:space="preserve"> deteriorated</t>
  </si>
  <si>
    <t>2021 (this year)</t>
  </si>
  <si>
    <t>2020 (this year)</t>
  </si>
  <si>
    <t>2022 (next year)</t>
  </si>
  <si>
    <t>2021 (next year)</t>
  </si>
  <si>
    <t>2023 (the year after next)</t>
  </si>
  <si>
    <t>2022 (the year after next)</t>
  </si>
  <si>
    <t>assist_mod</t>
  </si>
  <si>
    <t>Cash only</t>
  </si>
  <si>
    <t>Food only</t>
  </si>
  <si>
    <t>Vouchers only</t>
  </si>
  <si>
    <t>Food and Vouchers</t>
  </si>
  <si>
    <t>Food and Cash</t>
  </si>
  <si>
    <t>World Food Programme (WFP)</t>
  </si>
  <si>
    <t>Abyai Community Action for Development (ACAD)</t>
  </si>
  <si>
    <t>Abyai Communtiy Action for Development  (ACAD)</t>
  </si>
  <si>
    <t>ACROSS (ACROSS)</t>
  </si>
  <si>
    <t>Action Against Hunger (ACF)</t>
  </si>
  <si>
    <t>Action Africa Help International (AAHI)</t>
  </si>
  <si>
    <t>Action Africa Help International  (AAHI)</t>
  </si>
  <si>
    <t>Action for Development (AFOD)</t>
  </si>
  <si>
    <t>Action for Development  (AFOD)</t>
  </si>
  <si>
    <t>Action for Recovery &amp; Transformation (ART)</t>
  </si>
  <si>
    <t>ADRA South Sudan (ADRA)</t>
  </si>
  <si>
    <t>Afro-Canadian Evangelical Mission (ACEM)</t>
  </si>
  <si>
    <t>Agency for Technical Cooperation and Development (ACTED)</t>
  </si>
  <si>
    <t>American Refugee Committee (ARC)</t>
  </si>
  <si>
    <t>Andra Food South Sudan (AFSS)</t>
  </si>
  <si>
    <t>Ark for Humanity (AFH)</t>
  </si>
  <si>
    <t>Ark for Humanity  (AFH)</t>
  </si>
  <si>
    <t>Arkangelo Ali Association (AAA)</t>
  </si>
  <si>
    <t>Association of Volunteers for International Service (AVSI)</t>
  </si>
  <si>
    <t>Associtaion of People leaving with Aids (APLWHA)</t>
  </si>
  <si>
    <t>Aweil Project for Agriculture Development (APAD)</t>
  </si>
  <si>
    <t>CARE International (CARE)</t>
  </si>
  <si>
    <t>Catholic Church Diocese of Wau (CCDOW)</t>
  </si>
  <si>
    <t>Catholic Medical Mission Board (CMMB)</t>
  </si>
  <si>
    <t>Catholic Organization for Relief and Development AID (CORDAID)</t>
  </si>
  <si>
    <t>Catholic Relief Services (CRS)</t>
  </si>
  <si>
    <t>Catholic Relief Services  (CRS)</t>
  </si>
  <si>
    <t>Child Destiney's Development Organization (CHIDDO)</t>
  </si>
  <si>
    <t>Christian Mission Aid (CMA)</t>
  </si>
  <si>
    <t>Christian Mission for Development (CMD)</t>
  </si>
  <si>
    <t>Comitato Collaborazione Medica (CCM)</t>
  </si>
  <si>
    <t>Comitato Collaborazione Medica  (CCM)</t>
  </si>
  <si>
    <t>Community Development Support Services (CDSS)</t>
  </si>
  <si>
    <t>Concern Worldwide (CWW)</t>
  </si>
  <si>
    <t>Concern Worldwide  (CWW)</t>
  </si>
  <si>
    <t>Danish Refugee Council (DRC)</t>
  </si>
  <si>
    <t>Doctor With Africa (CUAMM)</t>
  </si>
  <si>
    <t>DON-BOSCO (DONBOSCO)</t>
  </si>
  <si>
    <t>DORCAS AID INTERNATIONAL (DORCAS)</t>
  </si>
  <si>
    <t>Farmers' Life Development Agency (FLDA)</t>
  </si>
  <si>
    <t>Food for Hungry (FH)</t>
  </si>
  <si>
    <t>GOAL (GOAL)</t>
  </si>
  <si>
    <t>Grassroot Empowerment &amp; Development Org. (GREDO)</t>
  </si>
  <si>
    <t>Health Links (HLSS)</t>
  </si>
  <si>
    <t>Help Germany (HG)</t>
  </si>
  <si>
    <t>Hold the Child (HTC)</t>
  </si>
  <si>
    <t>Impact Health Organization (IHO)</t>
  </si>
  <si>
    <t>International Medical Corps (IMC)</t>
  </si>
  <si>
    <t>International Organization for Migration (IOM)</t>
  </si>
  <si>
    <t>International Rescue Committee (IRC)</t>
  </si>
  <si>
    <t>Johanniter International Assistance (JIA)</t>
  </si>
  <si>
    <t>Johanniter International Assistance  (JIA)</t>
  </si>
  <si>
    <t>John Dau Foundation (JDF)</t>
  </si>
  <si>
    <t>Joint Aid Management (JAM)</t>
  </si>
  <si>
    <t>Joint Aid Management  (JAM)</t>
  </si>
  <si>
    <t>MADA Women Development Association (MADA)</t>
  </si>
  <si>
    <t>MADA Women Development Association  (MADA)</t>
  </si>
  <si>
    <t>MEDAIR (MEDAIR)</t>
  </si>
  <si>
    <t>Medicines Sans Frontieres - Holland (MSF-H)</t>
  </si>
  <si>
    <t>Medicines Sans Frontieres - Spain (MSF-S)</t>
  </si>
  <si>
    <t>Medicines Sans Frontieres - Switzerland (MSF-CH)</t>
  </si>
  <si>
    <t>Mercy Corps (MC)</t>
  </si>
  <si>
    <t>Mother and Child Development (MACDA)</t>
  </si>
  <si>
    <t>Nile Hope Development Forum (NHDF)</t>
  </si>
  <si>
    <t>Norwagian People Aid (NPA)</t>
  </si>
  <si>
    <t>Norwegian Refugee Council (NRC)</t>
  </si>
  <si>
    <t>Norwegian Refugee Council  (NRC)</t>
  </si>
  <si>
    <t>Organismo di Volontariato per la Cooperazione Internazionale (OVCI)</t>
  </si>
  <si>
    <t>Organization for Peace Relief and Development (OPRD)</t>
  </si>
  <si>
    <t>Oxfam (OXFAM)</t>
  </si>
  <si>
    <t>Oxfam  (OXFAM)</t>
  </si>
  <si>
    <t>Peace Corps Organization (PCO)</t>
  </si>
  <si>
    <t>Peace Corps Organization  (PCO)</t>
  </si>
  <si>
    <t>Plan International (PI)</t>
  </si>
  <si>
    <t>Premiere Urgence Intl (PUI)</t>
  </si>
  <si>
    <t>Real Medicin Foundation (RMF)</t>
  </si>
  <si>
    <t>Relief International (RI)</t>
  </si>
  <si>
    <t>Rural Community Development Initiative (RCDI)</t>
  </si>
  <si>
    <t>Rural Community Development  Initiative (RCDI)</t>
  </si>
  <si>
    <t>Rural Development Action Aid (RDAA)</t>
  </si>
  <si>
    <t>Samaritan Purse (SP)</t>
  </si>
  <si>
    <t>Sate Minister of Health (SMOH)</t>
  </si>
  <si>
    <t>Sate Minister of Health  (SMOH)</t>
  </si>
  <si>
    <t>Save the African Child (SAC)</t>
  </si>
  <si>
    <t>Save the Children (SCI)</t>
  </si>
  <si>
    <t>Seeds and Agriculture Organization (SAO)</t>
  </si>
  <si>
    <t>Smile Again Africa Development Organization (SAADO)</t>
  </si>
  <si>
    <t>Smile Again Africa Development Organization  (SAADO)</t>
  </si>
  <si>
    <t>South Sudan Medical Relief (SSMR)</t>
  </si>
  <si>
    <t>South Sudan Medical Relief  (SSMR)</t>
  </si>
  <si>
    <t>State Minister of Health (SMOH)</t>
  </si>
  <si>
    <t>State Minister of Health  (SMOH)</t>
  </si>
  <si>
    <t>State Minister of Health Lakes (SMOH)</t>
  </si>
  <si>
    <t>Tear Fund (TF)</t>
  </si>
  <si>
    <t>The Carter Centre (TCC)</t>
  </si>
  <si>
    <t>Unity Culture Development Centre (UCDC)</t>
  </si>
  <si>
    <t>Universal Intervension Intervension for Development Organization (UNIDOR)</t>
  </si>
  <si>
    <t>Welthungerhilfe (WHH)</t>
  </si>
  <si>
    <t>World Relief (WR)</t>
  </si>
  <si>
    <t>World Vision (WV)</t>
  </si>
  <si>
    <t>World Vision  (WV)</t>
  </si>
  <si>
    <t>Wungap Agriculture Development Agency (WADA)</t>
  </si>
  <si>
    <t>WFP Directly</t>
  </si>
  <si>
    <t>Local Authorities</t>
  </si>
  <si>
    <t>I don’t know</t>
  </si>
  <si>
    <t>assist_when</t>
  </si>
  <si>
    <t>This month (last 30 days)</t>
  </si>
  <si>
    <t>Last month (last 60 days)</t>
  </si>
  <si>
    <t>More than 2 months ago (more than 60 days ago)</t>
  </si>
  <si>
    <t>Baby_Formula</t>
  </si>
  <si>
    <t>Breastfeeding is healthier</t>
  </si>
  <si>
    <t>Formula healthier</t>
  </si>
  <si>
    <t>Don’t know</t>
  </si>
  <si>
    <t>bad_condition</t>
  </si>
  <si>
    <t>Excessive Moisture</t>
  </si>
  <si>
    <t xml:space="preserve">Excessive Moisture </t>
  </si>
  <si>
    <t>Faulty Packaging</t>
  </si>
  <si>
    <t>Foreign Matter</t>
  </si>
  <si>
    <t>Infested</t>
  </si>
  <si>
    <t>Past Expiry/Rotten</t>
  </si>
  <si>
    <t>bens_criteria</t>
  </si>
  <si>
    <t>Families with children under 5 years on malnutrition treatment</t>
  </si>
  <si>
    <t>Families with children under 5 years receiving treatment for malnutrition,</t>
  </si>
  <si>
    <t>Families with pregnant and/or lactating Women on malnutrition treatment</t>
  </si>
  <si>
    <t>Families with pregnant and/ or lactating Women receiving treatment for malnutrition</t>
  </si>
  <si>
    <t>Families headed by children</t>
  </si>
  <si>
    <t>Families with low income or headed by vulnerables</t>
  </si>
  <si>
    <t>Families headed by: elderly /disabled / widows / chronically ill AND with no access to income or other sources of livelihood</t>
  </si>
  <si>
    <t>Food insecure housheolds</t>
  </si>
  <si>
    <t>Families with high dependency ratio or with very few income earning members</t>
  </si>
  <si>
    <t>Households with a high dependency ratio</t>
  </si>
  <si>
    <t xml:space="preserve">Households with a high dependency ratio (i.e. one active income earner for 5+ members) </t>
  </si>
  <si>
    <t>Female-headed households (recently widowed/abandoned)</t>
  </si>
  <si>
    <t xml:space="preserve">Female-headed households, particularly those recently widowed or abandoned; </t>
  </si>
  <si>
    <t>Households a member discharged/cured from an OTP/TSFP</t>
  </si>
  <si>
    <t xml:space="preserve">Households with a family member discharged as cured in the last three months from an OTP/TSFP site; </t>
  </si>
  <si>
    <t>Households with chronically ill/disabled members</t>
  </si>
  <si>
    <t xml:space="preserve">Households with chronically ill or disabled family members; </t>
  </si>
  <si>
    <t>Split up households (food scarcity)</t>
  </si>
  <si>
    <t xml:space="preserve">Split up households (i.e.: due to lack or search of food elsewhere); </t>
  </si>
  <si>
    <t>Households facing zero-sum coping</t>
  </si>
  <si>
    <t xml:space="preserve">Households facing zero-sum coping (i.e. survival over critical/urgent needs); </t>
  </si>
  <si>
    <t>Households without access to productive assets</t>
  </si>
  <si>
    <t xml:space="preserve">Households who do not own or have access to productive assets, including land, or livestock; </t>
  </si>
  <si>
    <t>Daily wage-earners or households with no reliable income</t>
  </si>
  <si>
    <t>Daily wage-earning households or households with no reliable income</t>
  </si>
  <si>
    <t>Other CBPP defined criteria</t>
  </si>
  <si>
    <t>Other criteria as defined in the context of the community, agreed by the CBPP Planning Team.</t>
  </si>
  <si>
    <t>bens_selection</t>
  </si>
  <si>
    <t>Community/traditional leader</t>
  </si>
  <si>
    <t>Distribution staff</t>
  </si>
  <si>
    <t>Management committee</t>
  </si>
  <si>
    <t>Partner</t>
  </si>
  <si>
    <t>WFP</t>
  </si>
  <si>
    <t>I do not know</t>
  </si>
  <si>
    <t>Excellent, we collaborate well with no issues</t>
  </si>
  <si>
    <t xml:space="preserve"> Excellent, we collaborate well with no issues</t>
  </si>
  <si>
    <t>Friendly, we can get along and work out our issues on our own</t>
  </si>
  <si>
    <t xml:space="preserve"> Friendly, we can get along and work out our issues on our own</t>
  </si>
  <si>
    <t>Acceptable, we can get along but would need mediation to work out our issues</t>
  </si>
  <si>
    <t xml:space="preserve"> Acceptable, we can get along but would need mediation to work out our issues</t>
  </si>
  <si>
    <t>Uncomfortable, we do not interact by choice</t>
  </si>
  <si>
    <t xml:space="preserve"> Uncomfortable, we do not interact by choice</t>
  </si>
  <si>
    <t>benyears</t>
  </si>
  <si>
    <t>1 year</t>
  </si>
  <si>
    <t>2 years</t>
  </si>
  <si>
    <t>3 years</t>
  </si>
  <si>
    <t>4 years or more</t>
  </si>
  <si>
    <t>don't know</t>
  </si>
  <si>
    <t>BF_choice</t>
  </si>
  <si>
    <t>Upon child demand</t>
  </si>
  <si>
    <t>Demand</t>
  </si>
  <si>
    <t>Initiated by mother</t>
  </si>
  <si>
    <t>Mother request</t>
  </si>
  <si>
    <t>Both (mother or child initiated)</t>
  </si>
  <si>
    <t>BSFP_participate</t>
  </si>
  <si>
    <t>Distance too far to collect specialized nutritious food</t>
  </si>
  <si>
    <t>Too much time required to collect specialized nutritious food</t>
  </si>
  <si>
    <t>Did not know I had to collect the specialized nutritious food</t>
  </si>
  <si>
    <t>I had to work</t>
  </si>
  <si>
    <t>I had other commitments</t>
  </si>
  <si>
    <t>card_issue</t>
  </si>
  <si>
    <t>Deteriorated (water, termites, etc.)</t>
  </si>
  <si>
    <t>Someone has it</t>
  </si>
  <si>
    <t>Lost</t>
  </si>
  <si>
    <t>Never given one</t>
  </si>
  <si>
    <t>Stolen</t>
  </si>
  <si>
    <t>card_lost</t>
  </si>
  <si>
    <t>Not given one</t>
  </si>
  <si>
    <t>Lost It</t>
  </si>
  <si>
    <t>cash_used</t>
  </si>
  <si>
    <t>Milling</t>
  </si>
  <si>
    <t>Repay loans</t>
  </si>
  <si>
    <t>Given outside household</t>
  </si>
  <si>
    <t>Pay for services</t>
  </si>
  <si>
    <t>Pay services (school, health, transport, etc.)</t>
  </si>
  <si>
    <t>Buy Non-food items</t>
  </si>
  <si>
    <t>Buy Food items</t>
  </si>
  <si>
    <t>loss increased</t>
  </si>
  <si>
    <t>loss decreased</t>
  </si>
  <si>
    <t>no changes</t>
  </si>
  <si>
    <t xml:space="preserve">Other </t>
  </si>
  <si>
    <t>cnv_assistance</t>
  </si>
  <si>
    <t>Site</t>
  </si>
  <si>
    <t>Home</t>
  </si>
  <si>
    <t>Both</t>
  </si>
  <si>
    <t>commodity_type</t>
  </si>
  <si>
    <t>Cereals</t>
  </si>
  <si>
    <t>Vegetable Oil</t>
  </si>
  <si>
    <t>Salt</t>
  </si>
  <si>
    <t>CSB++</t>
  </si>
  <si>
    <t>Plumpy Sup/Acha Mum</t>
  </si>
  <si>
    <t>LNS-MQ</t>
  </si>
  <si>
    <t>commun_saf_conc</t>
  </si>
  <si>
    <t>Physical violence, harassment or threats</t>
  </si>
  <si>
    <t>Assault in connection with theft of assistance that has been received</t>
  </si>
  <si>
    <t>Injuries or casualties at programme sites while engaging in WFP activities</t>
  </si>
  <si>
    <t>Abductions</t>
  </si>
  <si>
    <t>Obstruction or restriction of access to assistance</t>
  </si>
  <si>
    <t>Deliberate or unintentional attack by parties to a conflict</t>
  </si>
  <si>
    <t>Forced recruitment into armed group</t>
  </si>
  <si>
    <t>Forced recruitment into armed grou</t>
  </si>
  <si>
    <t>Lack of crowd control measures</t>
  </si>
  <si>
    <t>Transactional sex</t>
  </si>
  <si>
    <t>Other (Specify)</t>
  </si>
  <si>
    <t>complaint</t>
  </si>
  <si>
    <t>Abuse/coercion by authorities</t>
  </si>
  <si>
    <t>Abuse/coercion by community or traditional Leader</t>
  </si>
  <si>
    <t>Abuse/coercion by management committee</t>
  </si>
  <si>
    <t>Abuse/coercion by partners</t>
  </si>
  <si>
    <t>Distribution schedule communicated late or not at all</t>
  </si>
  <si>
    <t>Site too far</t>
  </si>
  <si>
    <t xml:space="preserve">Site too far </t>
  </si>
  <si>
    <t>Less entitlement received</t>
  </si>
  <si>
    <t>Lost/stolen entitlement card</t>
  </si>
  <si>
    <t>Not registered</t>
  </si>
  <si>
    <t>Poor commodity condition</t>
  </si>
  <si>
    <t>Poor activity management</t>
  </si>
  <si>
    <t xml:space="preserve">Poor activity management </t>
  </si>
  <si>
    <t>complaint_whom</t>
  </si>
  <si>
    <t>Hotline</t>
  </si>
  <si>
    <t>Project management committee (PMC)</t>
  </si>
  <si>
    <t>Help desk at site</t>
  </si>
  <si>
    <t>Local authorities</t>
  </si>
  <si>
    <t>Cooperating partner</t>
  </si>
  <si>
    <t>context</t>
  </si>
  <si>
    <t>Camp (refugees, POC)</t>
  </si>
  <si>
    <t>Camp (refugees, POC and IDPs)</t>
  </si>
  <si>
    <t>Community village (host/IDPs)</t>
  </si>
  <si>
    <t>Rural (villages)</t>
  </si>
  <si>
    <t>contribution_usage</t>
  </si>
  <si>
    <t>Towards a community activity</t>
  </si>
  <si>
    <t>For local authority</t>
  </si>
  <si>
    <t>Not applicable</t>
  </si>
  <si>
    <t>Included</t>
  </si>
  <si>
    <t>Excluded</t>
  </si>
  <si>
    <t>More Included</t>
  </si>
  <si>
    <t>No changes</t>
  </si>
  <si>
    <t>CORVID_from</t>
  </si>
  <si>
    <t>Phone call and SMS</t>
  </si>
  <si>
    <t>Radio and TV</t>
  </si>
  <si>
    <t>Newspaper</t>
  </si>
  <si>
    <t>From community</t>
  </si>
  <si>
    <t>Project management committee (PMC) Member</t>
  </si>
  <si>
    <t>Community Leader</t>
  </si>
  <si>
    <t>NGO/UN</t>
  </si>
  <si>
    <t>countyL</t>
  </si>
  <si>
    <t>Kajo-keji</t>
  </si>
  <si>
    <t>Lainya</t>
  </si>
  <si>
    <t>Morobo</t>
  </si>
  <si>
    <t>Terekeka</t>
  </si>
  <si>
    <t>Yei</t>
  </si>
  <si>
    <t>Budi</t>
  </si>
  <si>
    <t>Ikotos</t>
  </si>
  <si>
    <t>Kapoeta East</t>
  </si>
  <si>
    <t>Kapoeta North</t>
  </si>
  <si>
    <t>Kapoeta South</t>
  </si>
  <si>
    <t>Magwi</t>
  </si>
  <si>
    <t>Lafon</t>
  </si>
  <si>
    <t>Lopa</t>
  </si>
  <si>
    <t>Akobo</t>
  </si>
  <si>
    <t>Ayod</t>
  </si>
  <si>
    <t>Bor South</t>
  </si>
  <si>
    <t>Duk</t>
  </si>
  <si>
    <t>Fangak</t>
  </si>
  <si>
    <t>Khorflus</t>
  </si>
  <si>
    <t>Nyirol</t>
  </si>
  <si>
    <t>Pibor</t>
  </si>
  <si>
    <t>Pochalla</t>
  </si>
  <si>
    <t>Twic East</t>
  </si>
  <si>
    <t>Uror</t>
  </si>
  <si>
    <t>Awerial</t>
  </si>
  <si>
    <t>Cueibet</t>
  </si>
  <si>
    <t>Rumbek Center</t>
  </si>
  <si>
    <t>Rumbek East</t>
  </si>
  <si>
    <t>Rumbek North</t>
  </si>
  <si>
    <t>Wulu</t>
  </si>
  <si>
    <t>Yirol East</t>
  </si>
  <si>
    <t>Yirol West</t>
  </si>
  <si>
    <t>Aweil Centre</t>
  </si>
  <si>
    <t>Aweil East</t>
  </si>
  <si>
    <t>Aweil North</t>
  </si>
  <si>
    <t>Aweil South</t>
  </si>
  <si>
    <t>Aweil West</t>
  </si>
  <si>
    <t>Abiemnhom</t>
  </si>
  <si>
    <t>Guit</t>
  </si>
  <si>
    <t>Koch</t>
  </si>
  <si>
    <t>Leer</t>
  </si>
  <si>
    <t>Mayendit</t>
  </si>
  <si>
    <t>Mayom</t>
  </si>
  <si>
    <t>Panyijar</t>
  </si>
  <si>
    <t>Pariang</t>
  </si>
  <si>
    <t>Rubkona</t>
  </si>
  <si>
    <t>Baliet</t>
  </si>
  <si>
    <t>Fashoda</t>
  </si>
  <si>
    <t>Longochuk</t>
  </si>
  <si>
    <t>Luakpiny/Nasir</t>
  </si>
  <si>
    <t>Maiwut</t>
  </si>
  <si>
    <t>Manyo</t>
  </si>
  <si>
    <t>Melut</t>
  </si>
  <si>
    <t>Panyikang</t>
  </si>
  <si>
    <t>Renk</t>
  </si>
  <si>
    <t>Ulang</t>
  </si>
  <si>
    <t>Gogrial East</t>
  </si>
  <si>
    <t>Gogrial West</t>
  </si>
  <si>
    <t>Tonj East</t>
  </si>
  <si>
    <t>Tonj North</t>
  </si>
  <si>
    <t>Tonj South</t>
  </si>
  <si>
    <t>Twic</t>
  </si>
  <si>
    <t>Jur River</t>
  </si>
  <si>
    <t>Raja</t>
  </si>
  <si>
    <t>Raga</t>
  </si>
  <si>
    <t>Ezo</t>
  </si>
  <si>
    <t>Ibba</t>
  </si>
  <si>
    <t>Maridi</t>
  </si>
  <si>
    <t>Mundri East</t>
  </si>
  <si>
    <t>Mundri West</t>
  </si>
  <si>
    <t>Mvolo</t>
  </si>
  <si>
    <t>Nagero</t>
  </si>
  <si>
    <t>Nzara</t>
  </si>
  <si>
    <t>Tambura</t>
  </si>
  <si>
    <t>covid_why</t>
  </si>
  <si>
    <t>Afraid to contract virus</t>
  </si>
  <si>
    <t>Community leader/local authorities prohibit to go to the site/ crowded area</t>
  </si>
  <si>
    <t>I have heard that there is a case in the community</t>
  </si>
  <si>
    <t>I am afraid to go to the UN sites due to the high possibility of case</t>
  </si>
  <si>
    <t xml:space="preserve">I am afraid to go to the UN sites due to the high possibility of case </t>
  </si>
  <si>
    <t>cp</t>
  </si>
  <si>
    <t>Abyai Communtiy Action for Development (ACAD)</t>
  </si>
  <si>
    <t>Star Trust Organisation</t>
  </si>
  <si>
    <t>csb_source</t>
  </si>
  <si>
    <t>Direct assistance</t>
  </si>
  <si>
    <t>Received as gift</t>
  </si>
  <si>
    <t>Purchased in market</t>
  </si>
  <si>
    <t>Nothing</t>
  </si>
  <si>
    <t xml:space="preserve">Others (specify) </t>
  </si>
  <si>
    <t>Low</t>
  </si>
  <si>
    <t>color:red</t>
  </si>
  <si>
    <t>Medium</t>
  </si>
  <si>
    <t xml:space="preserve">Medium </t>
  </si>
  <si>
    <t>color:yellow</t>
  </si>
  <si>
    <t>High</t>
  </si>
  <si>
    <t>color:green</t>
  </si>
  <si>
    <t>decision_making</t>
  </si>
  <si>
    <t>Female</t>
  </si>
  <si>
    <t>Male</t>
  </si>
  <si>
    <t>Both male and female</t>
  </si>
  <si>
    <t>Diff_Scale</t>
  </si>
  <si>
    <t>Very easy</t>
  </si>
  <si>
    <t>Easy</t>
  </si>
  <si>
    <t>Difficult</t>
  </si>
  <si>
    <t>Very difficult</t>
  </si>
  <si>
    <t>difficulty</t>
  </si>
  <si>
    <t>Cannot afford education services</t>
  </si>
  <si>
    <t>Cannot afford health services</t>
  </si>
  <si>
    <t>Cannot access markets</t>
  </si>
  <si>
    <t>Cannot access seeds/tools</t>
  </si>
  <si>
    <t xml:space="preserve">Cannot access seeds/tools </t>
  </si>
  <si>
    <t>Returnees/IDPs living with household</t>
  </si>
  <si>
    <t>diffuclties</t>
  </si>
  <si>
    <t>Seeing</t>
  </si>
  <si>
    <t>Hearing</t>
  </si>
  <si>
    <t>Communicating and/or understanding (comprehending)</t>
  </si>
  <si>
    <t>Walking and/or climbing stairs</t>
  </si>
  <si>
    <t>Dressing and/or washing</t>
  </si>
  <si>
    <t>dist_info</t>
  </si>
  <si>
    <t>WFP directly</t>
  </si>
  <si>
    <t>Cooperating Partners ( WVI, ACTED etc.)</t>
  </si>
  <si>
    <t xml:space="preserve">Cooperating Partners ( WVI, ACTED etc.) </t>
  </si>
  <si>
    <t>Project Management Committee (PMC)</t>
  </si>
  <si>
    <t>RRC</t>
  </si>
  <si>
    <t>entitlement_choice</t>
  </si>
  <si>
    <t>Ability to choose</t>
  </si>
  <si>
    <t>Wider selection</t>
  </si>
  <si>
    <t>Easier to manage than food</t>
  </si>
  <si>
    <t xml:space="preserve">Easier to manage than food </t>
  </si>
  <si>
    <t>enum_from</t>
  </si>
  <si>
    <t>Yes, I am from this field office</t>
  </si>
  <si>
    <t>No, I am from Country Office</t>
  </si>
  <si>
    <t>No, I am from CP</t>
  </si>
  <si>
    <t>Exclusive_Feeding</t>
  </si>
  <si>
    <t>Not good</t>
  </si>
  <si>
    <t>Good</t>
  </si>
  <si>
    <t>expcode</t>
  </si>
  <si>
    <t>Food secure</t>
  </si>
  <si>
    <t>Marginally food secure</t>
  </si>
  <si>
    <t>Moderately food insecure</t>
  </si>
  <si>
    <t>color:orange</t>
  </si>
  <si>
    <t>Severely food insecure</t>
  </si>
  <si>
    <t>expenditure</t>
  </si>
  <si>
    <t>Cereals (maize, rice, sorghum, wheat, bread)</t>
  </si>
  <si>
    <t>Tubers (sweet potatoes, cassava)</t>
  </si>
  <si>
    <t>Pulses (beans, peas, groundnuts)</t>
  </si>
  <si>
    <t>Fruits &amp; vegetables (including wild foods)</t>
  </si>
  <si>
    <t>Poultry</t>
  </si>
  <si>
    <t>Oil, fat, butter</t>
  </si>
  <si>
    <t>Milk, cheese, yogurt</t>
  </si>
  <si>
    <t>Sugar/Salt</t>
  </si>
  <si>
    <t>Tea/Coffee</t>
  </si>
  <si>
    <t>fcg</t>
  </si>
  <si>
    <t>Poor</t>
  </si>
  <si>
    <t>Borderline</t>
  </si>
  <si>
    <t>Acceptable</t>
  </si>
  <si>
    <t>fcs_nutrition_grp</t>
  </si>
  <si>
    <t>Never consumed</t>
  </si>
  <si>
    <t>Consumed sometimes</t>
  </si>
  <si>
    <t>Consumed atleast daily</t>
  </si>
  <si>
    <t>feedback_why</t>
  </si>
  <si>
    <t>Afraid to complain</t>
  </si>
  <si>
    <t>No anonymity: Everyone will know I went</t>
  </si>
  <si>
    <t>No neutrality: I may get into trouble</t>
  </si>
  <si>
    <t>No resolutions to complaining / Nothing will be done even if I complain</t>
  </si>
  <si>
    <t>Not accessible: It is too far to go to complain</t>
  </si>
  <si>
    <t xml:space="preserve">Not accessible: It is too far to go to complain </t>
  </si>
  <si>
    <t>Nothing to complain about</t>
  </si>
  <si>
    <t>As a female, I do not feel comfortable complaining?</t>
  </si>
  <si>
    <t xml:space="preserve">As a female, I do not feel comfortable complaining? </t>
  </si>
  <si>
    <t>ffa_activity1</t>
  </si>
  <si>
    <t>PI: Land clearing and plantation</t>
  </si>
  <si>
    <t>PI: Vegetable gardening</t>
  </si>
  <si>
    <t>PI: Compost preparation</t>
  </si>
  <si>
    <t>PI: Construction of solar driers</t>
  </si>
  <si>
    <t>PI: Construction of grain stores</t>
  </si>
  <si>
    <t>PI: Beekeeping</t>
  </si>
  <si>
    <t>PI: Other</t>
  </si>
  <si>
    <t>ffa_activity2</t>
  </si>
  <si>
    <t>PII: Community access road construction</t>
  </si>
  <si>
    <t>PII: Nutrition centre</t>
  </si>
  <si>
    <t>PII: Dyke construction (roads)</t>
  </si>
  <si>
    <t>PII: Multi-purpose water pond construction</t>
  </si>
  <si>
    <t>PII: Fish pond construction</t>
  </si>
  <si>
    <t>PII: Shallow wells construction</t>
  </si>
  <si>
    <t>PII: School class room construction</t>
  </si>
  <si>
    <t>PII: Youth centre</t>
  </si>
  <si>
    <t>PII: Clinic</t>
  </si>
  <si>
    <t>PII: Grain store</t>
  </si>
  <si>
    <t>PII: Other</t>
  </si>
  <si>
    <t>ffa_activity3</t>
  </si>
  <si>
    <t>PIII: Tree nursery - seedling production/plantation</t>
  </si>
  <si>
    <t>PIII: Seedling pit excavation</t>
  </si>
  <si>
    <t>PIII: Dyke construction (flood-control)</t>
  </si>
  <si>
    <t>PIII: Vetiver multiplication</t>
  </si>
  <si>
    <t xml:space="preserve">PIII: Water canal/drainage </t>
  </si>
  <si>
    <t>PIII: Other</t>
  </si>
  <si>
    <t>ffa_activity4</t>
  </si>
  <si>
    <t>PIV: Training in Livelihood developmen</t>
  </si>
  <si>
    <t>PIV: Training in Infrastructure development</t>
  </si>
  <si>
    <t>PIV: Training in Environmental rehabilitation</t>
  </si>
  <si>
    <t>PIV: Training in Cross-cutting issues</t>
  </si>
  <si>
    <t>PIV:Gender/protection</t>
  </si>
  <si>
    <t>Gender/protection</t>
  </si>
  <si>
    <t>PIV:Peacebuilding/social cohesion</t>
  </si>
  <si>
    <t>Peacebuilding/social cohesion</t>
  </si>
  <si>
    <t>PIV:Post-harvest loss and management</t>
  </si>
  <si>
    <t>Post-harvest loss and management</t>
  </si>
  <si>
    <t>PIV:Nutrition sensitive</t>
  </si>
  <si>
    <t>Nutrition sensitive</t>
  </si>
  <si>
    <t>PIV:Village Savings and Loans Associations-(VSLA)</t>
  </si>
  <si>
    <t>Village Savings and Loans Associations-(VSLA)</t>
  </si>
  <si>
    <t>ffa_think</t>
  </si>
  <si>
    <t>abi_no.png</t>
  </si>
  <si>
    <t>abi_partial.png</t>
  </si>
  <si>
    <t>Fully</t>
  </si>
  <si>
    <t>abi_full.png</t>
  </si>
  <si>
    <t>ffa_think_na</t>
  </si>
  <si>
    <t>N/A</t>
  </si>
  <si>
    <t>Not Applicable</t>
  </si>
  <si>
    <t>na.png</t>
  </si>
  <si>
    <t>No, we don't get fish</t>
  </si>
  <si>
    <t xml:space="preserve"> No, we don't get fish</t>
  </si>
  <si>
    <t>Yes, from our own fishing</t>
  </si>
  <si>
    <t xml:space="preserve"> Yes, from our own fishing</t>
  </si>
  <si>
    <t>Yes, as a support from another community member</t>
  </si>
  <si>
    <t xml:space="preserve"> Yes, as a support from another community member</t>
  </si>
  <si>
    <t>Yes, from market</t>
  </si>
  <si>
    <t xml:space="preserve"> Yes, from market</t>
  </si>
  <si>
    <t>fishing_source_bcp</t>
  </si>
  <si>
    <t>Own fishing</t>
  </si>
  <si>
    <t xml:space="preserve">Own fishing </t>
  </si>
  <si>
    <t>Given by another community member</t>
  </si>
  <si>
    <t xml:space="preserve">Given by another community member </t>
  </si>
  <si>
    <t>purchased from the market</t>
  </si>
  <si>
    <t xml:space="preserve">purchased from the market </t>
  </si>
  <si>
    <t>food_source</t>
  </si>
  <si>
    <t>Own production (farms, gardens, raising animals)</t>
  </si>
  <si>
    <t>Fishing / Hunting/ Gathering (wild crops or animals)</t>
  </si>
  <si>
    <t>Fishing / Hunting/ Gathering  (wild crops or animals)</t>
  </si>
  <si>
    <t>Loaned / Borrowed</t>
  </si>
  <si>
    <t>Market (purchased)</t>
  </si>
  <si>
    <t>Begging</t>
  </si>
  <si>
    <t>Exchanged for labour</t>
  </si>
  <si>
    <t>Gift (food) from family or friends</t>
  </si>
  <si>
    <t>Food Assistance (including from WFP and partners)</t>
  </si>
  <si>
    <t>Assistance (including in-kind food, cash, vouchers from WFP and partners)</t>
  </si>
  <si>
    <t>food_to_cash</t>
  </si>
  <si>
    <t>Cooking Oil</t>
  </si>
  <si>
    <t>gardenveguse</t>
  </si>
  <si>
    <t>Home consumption</t>
  </si>
  <si>
    <t>Market sales</t>
  </si>
  <si>
    <t>Animal feeds</t>
  </si>
  <si>
    <t>F/CFA</t>
  </si>
  <si>
    <t>Completed 3 years in the FFA programme</t>
  </si>
  <si>
    <t>HH was food sufficient (able to withstand shocks without FFA assistance)</t>
  </si>
  <si>
    <t>Created 2-3 feddans of crop farm on top of the farm around the homestead</t>
  </si>
  <si>
    <t>Created 400 m2 of vegetable gardening that can be utilised 2-3 times a year.</t>
  </si>
  <si>
    <t xml:space="preserve">Created 400 m2 of vegetable gardening that can be utilised 2-3 times a year. </t>
  </si>
  <si>
    <t>Cooperating Partner (CP)</t>
  </si>
  <si>
    <t>Project Management Committee</t>
  </si>
  <si>
    <t>Boma Chief</t>
  </si>
  <si>
    <t>Agricultural Office</t>
  </si>
  <si>
    <t xml:space="preserve">RRC </t>
  </si>
  <si>
    <t>No change</t>
  </si>
  <si>
    <t>Increased</t>
  </si>
  <si>
    <t>Decreased</t>
  </si>
  <si>
    <t>Income source completely lost</t>
  </si>
  <si>
    <t>Some of income source lost</t>
  </si>
  <si>
    <t>Market conditions changed</t>
  </si>
  <si>
    <t>Work place closed</t>
  </si>
  <si>
    <t>Cannot access location of livelihood activity</t>
  </si>
  <si>
    <t>Getting less money due to inflation</t>
  </si>
  <si>
    <t>Traditional grain storage (grainary)</t>
  </si>
  <si>
    <t>House room</t>
  </si>
  <si>
    <t>Community storage</t>
  </si>
  <si>
    <t>hh_roof</t>
  </si>
  <si>
    <t>Corrugated iron sheet</t>
  </si>
  <si>
    <t>Tin</t>
  </si>
  <si>
    <t>Thatch/Grass</t>
  </si>
  <si>
    <t>Plastic</t>
  </si>
  <si>
    <t>hh_structure</t>
  </si>
  <si>
    <t>Smeared mud</t>
  </si>
  <si>
    <t>Sun-dried mud brick</t>
  </si>
  <si>
    <t>Fire-dried mud brick</t>
  </si>
  <si>
    <t>Mud mixed with concrete</t>
  </si>
  <si>
    <t>Concrete</t>
  </si>
  <si>
    <t>Plastic sheet</t>
  </si>
  <si>
    <t>Imp_Scale</t>
  </si>
  <si>
    <t>Very important</t>
  </si>
  <si>
    <t>Important</t>
  </si>
  <si>
    <t>Not very important</t>
  </si>
  <si>
    <t xml:space="preserve">Not very important </t>
  </si>
  <si>
    <t>A complete change</t>
  </si>
  <si>
    <t xml:space="preserve">A complete change </t>
  </si>
  <si>
    <t>Improved slightly</t>
  </si>
  <si>
    <t xml:space="preserve"> Improved slightly</t>
  </si>
  <si>
    <t>Improved</t>
  </si>
  <si>
    <t xml:space="preserve">Improved </t>
  </si>
  <si>
    <t>Deteriorated</t>
  </si>
  <si>
    <t>incident</t>
  </si>
  <si>
    <t>Bribery to gain assistance</t>
  </si>
  <si>
    <t>Forced conscription to gain assistance</t>
  </si>
  <si>
    <t>Forced labour to gain assistance</t>
  </si>
  <si>
    <t>Physical violence</t>
  </si>
  <si>
    <t>Sexual favour to gain assistance</t>
  </si>
  <si>
    <t>Sexual/gender based violence</t>
  </si>
  <si>
    <t>Verbal harassment</t>
  </si>
  <si>
    <t>inclusionexclusion</t>
  </si>
  <si>
    <t>incrdecr</t>
  </si>
  <si>
    <t>Increase</t>
  </si>
  <si>
    <t>Decrease</t>
  </si>
  <si>
    <t>insecurity_pepetrator</t>
  </si>
  <si>
    <t>Armed actors</t>
  </si>
  <si>
    <t>Community leaders</t>
  </si>
  <si>
    <t>Criminals</t>
  </si>
  <si>
    <t>Kit_use</t>
  </si>
  <si>
    <t>Fishing/plant</t>
  </si>
  <si>
    <t xml:space="preserve">Fishing/plant </t>
  </si>
  <si>
    <t>Store</t>
  </si>
  <si>
    <t>Sell</t>
  </si>
  <si>
    <t>Exchanged with other goods</t>
  </si>
  <si>
    <t>Share with relatives/friends/neighbors</t>
  </si>
  <si>
    <t>kitchen_garden</t>
  </si>
  <si>
    <t>No access to land</t>
  </si>
  <si>
    <t>No seeds / tools</t>
  </si>
  <si>
    <t>No / not enough water</t>
  </si>
  <si>
    <t>Not enough time</t>
  </si>
  <si>
    <t>Animals destroyed garden</t>
  </si>
  <si>
    <t>Flooding destroyed gardens</t>
  </si>
  <si>
    <t>Security conditions prevent gardening</t>
  </si>
  <si>
    <t>latrine_access</t>
  </si>
  <si>
    <t>Children</t>
  </si>
  <si>
    <t>Disabled</t>
  </si>
  <si>
    <t>Elderly</t>
  </si>
  <si>
    <t>Ill (sick)</t>
  </si>
  <si>
    <t>Men</t>
  </si>
  <si>
    <t>Pregnant women</t>
  </si>
  <si>
    <t>Non-pregnant women</t>
  </si>
  <si>
    <t>HH did not adopt Livelihood Coping Strategy</t>
  </si>
  <si>
    <t>color:white</t>
  </si>
  <si>
    <t>Stress coping strategy</t>
  </si>
  <si>
    <t>Crisis coping strategy</t>
  </si>
  <si>
    <t>Emergency coping strategy</t>
  </si>
  <si>
    <t>Live_CSI_T10</t>
  </si>
  <si>
    <t>No, my household did not experience hunger that would make me do this</t>
  </si>
  <si>
    <t xml:space="preserve">No, my household did not experience hunger that would make me do this      </t>
  </si>
  <si>
    <t>No, because I have already sold those assets in the last 12 months and cannot continue doing it</t>
  </si>
  <si>
    <t>Not applicable – It is not possible for me to do this, even if I needed to (household never had animals to sell, household sold or lost all animals more than one year ago)</t>
  </si>
  <si>
    <t>Live_CSI_T11</t>
  </si>
  <si>
    <t>No, because I already did this in the last 12 months and cannot continue doing it</t>
  </si>
  <si>
    <t>Not applicable – It is not possible for me to do this, even if I needed to (there is nowhere to purchase food on credit or no one is loaning money at this even I wanted to do these things)</t>
  </si>
  <si>
    <t>No, I attempted to do this and was refused</t>
  </si>
  <si>
    <t>Live_CSI_T12</t>
  </si>
  <si>
    <t>No, because I have already engaged in this activity in the last 12 months and cannot continue doing it</t>
  </si>
  <si>
    <t>Not applicable – It is not possible for me to do this</t>
  </si>
  <si>
    <t>Live_CSI_T13</t>
  </si>
  <si>
    <t>Not applicable – It is not possible for me to do this (it is not the season for these activities, the areas where I would do this are not safe, these activities are regulated by local authorities, these resources are exhausted in my area)</t>
  </si>
  <si>
    <t>Live_CSI_T14</t>
  </si>
  <si>
    <t>No, because I have already done this activity in the last 12 months and cannot continue doing it</t>
  </si>
  <si>
    <t>Not applicable – It is not possible for me to do this (there are no cattle or fishing camps to go to)</t>
  </si>
  <si>
    <t>Live_CSI_T15</t>
  </si>
  <si>
    <t>Not applicable – It is not possible for me to do this (I lost all of my animals more than one year ago, I have never owned any animals)</t>
  </si>
  <si>
    <t>No, because I did not want to slaughter any more livestock, even if I needed food</t>
  </si>
  <si>
    <t>Live_CSI_T16</t>
  </si>
  <si>
    <t>Live_CSI_T17</t>
  </si>
  <si>
    <t>No, because I did not face a shortage of food</t>
  </si>
  <si>
    <t>No, because I used other activities to get food or resources.</t>
  </si>
  <si>
    <t>No, because there was no court to hear the case (yes)</t>
  </si>
  <si>
    <t>No, as I could not afford the fees for the court (yes)</t>
  </si>
  <si>
    <t>No, because I did not have a claim to bring to the court (no)</t>
  </si>
  <si>
    <t>No, because I did not think the court would rule in my favour (no)</t>
  </si>
  <si>
    <t>No, for another reason (specify)</t>
  </si>
  <si>
    <t>Live_CSI_T9</t>
  </si>
  <si>
    <t>livestock_use</t>
  </si>
  <si>
    <t xml:space="preserve">Used for Dowry </t>
  </si>
  <si>
    <t>lost_when</t>
  </si>
  <si>
    <t>During Harvest</t>
  </si>
  <si>
    <t>During Transport</t>
  </si>
  <si>
    <t>During Storage</t>
  </si>
  <si>
    <t>MAD_Other_Food</t>
  </si>
  <si>
    <t>Infant formula</t>
  </si>
  <si>
    <t>Milk (tinned, powdered, or fresh animal milk)</t>
  </si>
  <si>
    <t>Yougurt</t>
  </si>
  <si>
    <t>Water</t>
  </si>
  <si>
    <t>Solid food (bread, vegetable, meat)</t>
  </si>
  <si>
    <t>MAD_Yes_No</t>
  </si>
  <si>
    <t>main</t>
  </si>
  <si>
    <t>Refugees</t>
  </si>
  <si>
    <t>POC</t>
  </si>
  <si>
    <t xml:space="preserve">POC </t>
  </si>
  <si>
    <t>IDPs</t>
  </si>
  <si>
    <t>Residents (host community)</t>
  </si>
  <si>
    <t>Cereals grain or flour (maize, sorghum,…)</t>
  </si>
  <si>
    <t>Pulses (lentils, beans, peas, groundnuts, etc.)</t>
  </si>
  <si>
    <t>Vegetables (onions, tomatoes, okra...) or leafy vegetables</t>
  </si>
  <si>
    <t>Dairy (liquid or dry milk, youghurt, cheese)</t>
  </si>
  <si>
    <t>Vegetable oil</t>
  </si>
  <si>
    <t>Meat, fish, poultry, eggs</t>
  </si>
  <si>
    <t>Sugar, honey</t>
  </si>
  <si>
    <t>Condiments (tea, coffee, salt, herbs, etc.)</t>
  </si>
  <si>
    <t>mainpart</t>
  </si>
  <si>
    <t>Head of household</t>
  </si>
  <si>
    <t>Other adult male member of HH</t>
  </si>
  <si>
    <t>Other adult female member of HH</t>
  </si>
  <si>
    <t>mc_activities</t>
  </si>
  <si>
    <t>Communication of distribution schedule</t>
  </si>
  <si>
    <t>Complaints/ feedback management (neutral, independent, anonymous)</t>
  </si>
  <si>
    <t>Help Desk at Site</t>
  </si>
  <si>
    <t>Distribution organization</t>
  </si>
  <si>
    <t xml:space="preserve">Distribution organization  </t>
  </si>
  <si>
    <t>Sourcing porters</t>
  </si>
  <si>
    <t xml:space="preserve">Sourcing porters  </t>
  </si>
  <si>
    <t>Recipient verification</t>
  </si>
  <si>
    <t xml:space="preserve">Recipient verification  </t>
  </si>
  <si>
    <t>Identifying vulnerable people</t>
  </si>
  <si>
    <t>Posting entitlements</t>
  </si>
  <si>
    <t xml:space="preserve">Posting entitlements   </t>
  </si>
  <si>
    <t>Sensitization on entitlements</t>
  </si>
  <si>
    <t>Sensitization on targeting</t>
  </si>
  <si>
    <t>Don't know</t>
  </si>
  <si>
    <t>member_school</t>
  </si>
  <si>
    <t>&lt; 18 years old</t>
  </si>
  <si>
    <t>&gt; 18 years old</t>
  </si>
  <si>
    <t>millingtype</t>
  </si>
  <si>
    <t>Yes, Milling voucher</t>
  </si>
  <si>
    <t>Milling voucher</t>
  </si>
  <si>
    <t>Yes, Milling cash</t>
  </si>
  <si>
    <t>No milling cash or voucher</t>
  </si>
  <si>
    <t>mod_preferred</t>
  </si>
  <si>
    <t>Cash and food</t>
  </si>
  <si>
    <t>In-kind food only</t>
  </si>
  <si>
    <t>Vouchers and food</t>
  </si>
  <si>
    <t>modality</t>
  </si>
  <si>
    <t>In-kind food</t>
  </si>
  <si>
    <t>E-Vouchers</t>
  </si>
  <si>
    <t>Cash and Food</t>
  </si>
  <si>
    <t>E-vouchers and Food</t>
  </si>
  <si>
    <t>No_PMC</t>
  </si>
  <si>
    <t>It has not been created</t>
  </si>
  <si>
    <t>A new PMC is being formed (the old PMC membership term has expired)</t>
  </si>
  <si>
    <t>no_school_reasons</t>
  </si>
  <si>
    <t>My child was recruited into armed services/groups</t>
  </si>
  <si>
    <t>My child was sent for marriage</t>
  </si>
  <si>
    <t>Ongoing insecurity</t>
  </si>
  <si>
    <t>Schools were destroyed due to conflict</t>
  </si>
  <si>
    <t>Schools are too far</t>
  </si>
  <si>
    <t>Need them to work (at home or outside)</t>
  </si>
  <si>
    <t>Need to bring income</t>
  </si>
  <si>
    <t>No food at school</t>
  </si>
  <si>
    <t>Lack of school Fees</t>
  </si>
  <si>
    <t>Other. Specify in the next screen.</t>
  </si>
  <si>
    <t>Did not meet the targeting criteria</t>
  </si>
  <si>
    <t>Missed the programme registration</t>
  </si>
  <si>
    <t xml:space="preserve">Missed the programme registration </t>
  </si>
  <si>
    <t>Household recently arrived in this location (only applicable for IDPs)</t>
  </si>
  <si>
    <t>Did not know about the programme</t>
  </si>
  <si>
    <t>not_adequate</t>
  </si>
  <si>
    <t>Was not well trained</t>
  </si>
  <si>
    <t>Treated me poorly</t>
  </si>
  <si>
    <t>o_type_assist</t>
  </si>
  <si>
    <t>BSFP-PLW (Pregnant Lactating Women)</t>
  </si>
  <si>
    <t>BSFP-U5 (Children under 5 years of age, or under 2 where applicable)</t>
  </si>
  <si>
    <t>Girls Incentive</t>
  </si>
  <si>
    <t>School Feeding</t>
  </si>
  <si>
    <t>TSFP-PLW (Pregnant Lactating Women)</t>
  </si>
  <si>
    <t>TSFP-U5 (Children under 5 years of age)</t>
  </si>
  <si>
    <t>optionsanimals</t>
  </si>
  <si>
    <t>No, because the shortage was not severe enough to force me to engage in this activity</t>
  </si>
  <si>
    <t>No, because I have already sold all my animals in the past 12 months</t>
  </si>
  <si>
    <t>N/A (I never owned any animals)</t>
  </si>
  <si>
    <t>optionsanimals2</t>
  </si>
  <si>
    <t>No, because I have already sold my last female animals in the past 12 months</t>
  </si>
  <si>
    <t>N/A (I have never owned female animals)</t>
  </si>
  <si>
    <t>optionsassets</t>
  </si>
  <si>
    <t>No, because I have already sold all productive assets in the past 12 months</t>
  </si>
  <si>
    <t>N/A (I have never owned any productive assets)</t>
  </si>
  <si>
    <t>optionsbeg</t>
  </si>
  <si>
    <t>No, because I have already begged in the past 12 months and people are no longer willing to assist</t>
  </si>
  <si>
    <t>N/A (Everyone is vulnerable and nobody can assist)</t>
  </si>
  <si>
    <t>optionseat</t>
  </si>
  <si>
    <t>No, because those who were helping can no longer assist</t>
  </si>
  <si>
    <t>N/A (I have no children/My children have grown up and take care of themselves now)</t>
  </si>
  <si>
    <t>optionshealth</t>
  </si>
  <si>
    <t>No, because I have already reduced/stopped these expenditures in the past 12 months</t>
  </si>
  <si>
    <t>N/A (I have never had these expenditures)</t>
  </si>
  <si>
    <t>optionsmigrate</t>
  </si>
  <si>
    <t>No, because I have already moved our household in the past 12 months</t>
  </si>
  <si>
    <t>N/A (There is nowhere to go/We cannot move)</t>
  </si>
  <si>
    <t>optionsmoney</t>
  </si>
  <si>
    <t>No, because those who were able to loan money can no longer assist</t>
  </si>
  <si>
    <t>N/A (Nobody loans money)</t>
  </si>
  <si>
    <t>optionssavings</t>
  </si>
  <si>
    <t>No, because I have already spent all my savings in the past 12 months</t>
  </si>
  <si>
    <t>N/A (I have never had any savings)</t>
  </si>
  <si>
    <t>optionsseed</t>
  </si>
  <si>
    <t>No, because I have already consumed all the seed stocks in the past 12 months</t>
  </si>
  <si>
    <t>N/A (I have never kept seed stocks for future years)</t>
  </si>
  <si>
    <t>org_assistance</t>
  </si>
  <si>
    <t>Blankets</t>
  </si>
  <si>
    <t>Cooking utensils</t>
  </si>
  <si>
    <t>Medicines</t>
  </si>
  <si>
    <t>Plastic sheeting</t>
  </si>
  <si>
    <t>Seeds/garden tools</t>
  </si>
  <si>
    <t>Soap</t>
  </si>
  <si>
    <t>Water containers</t>
  </si>
  <si>
    <t>Food assistance</t>
  </si>
  <si>
    <t>other</t>
  </si>
  <si>
    <t>otherassist</t>
  </si>
  <si>
    <t>Oil</t>
  </si>
  <si>
    <t>CSB/CSB++</t>
  </si>
  <si>
    <t>Yes, in kind</t>
  </si>
  <si>
    <t>Yes, in cash</t>
  </si>
  <si>
    <t>Yes, with vouchers</t>
  </si>
  <si>
    <t>Yes, but I paid using other means</t>
  </si>
  <si>
    <t>pay_milling</t>
  </si>
  <si>
    <t>pay_who</t>
  </si>
  <si>
    <t>Community/traditional Leader</t>
  </si>
  <si>
    <t>market_no</t>
  </si>
  <si>
    <t>Limited access due to insecurity</t>
  </si>
  <si>
    <t>Limited access due to COVID restrictions</t>
  </si>
  <si>
    <t>Limited access due to poor road conditions</t>
  </si>
  <si>
    <t>Limited access due to weather</t>
  </si>
  <si>
    <t>Other limitations</t>
  </si>
  <si>
    <t>trader_change</t>
  </si>
  <si>
    <t>No they remain the same</t>
  </si>
  <si>
    <t>Yes, they decrease</t>
  </si>
  <si>
    <t>Yes, they increase</t>
  </si>
  <si>
    <t>staple_price</t>
  </si>
  <si>
    <t>High Price</t>
  </si>
  <si>
    <t>Fair Price</t>
  </si>
  <si>
    <t>Low Price</t>
  </si>
  <si>
    <t>price_change</t>
  </si>
  <si>
    <t>Prices remained the same</t>
  </si>
  <si>
    <t>Prices decreased</t>
  </si>
  <si>
    <t>Prices increased</t>
  </si>
  <si>
    <t>staple_availability</t>
  </si>
  <si>
    <t>More available</t>
  </si>
  <si>
    <t>Same availability</t>
  </si>
  <si>
    <t>Less available</t>
  </si>
  <si>
    <t>staple_demand</t>
  </si>
  <si>
    <t>No, it is all available</t>
  </si>
  <si>
    <t>Some cereals not available</t>
  </si>
  <si>
    <t>some pulses not available</t>
  </si>
  <si>
    <t>both some cereals and pulses unavailable</t>
  </si>
  <si>
    <t>Cooking oil not available</t>
  </si>
  <si>
    <t>staple_supply</t>
  </si>
  <si>
    <t>Sufficient (30 days and more)</t>
  </si>
  <si>
    <t>Marginal (15 to 25 days)</t>
  </si>
  <si>
    <t>Limited (7 to 15 days sufficient)</t>
  </si>
  <si>
    <t>Very limited (&lt;7days sufficient)</t>
  </si>
  <si>
    <t>PayamL</t>
  </si>
  <si>
    <t>Bungu</t>
  </si>
  <si>
    <t>Dolo</t>
  </si>
  <si>
    <t>Ganji</t>
  </si>
  <si>
    <t>Gondokoro</t>
  </si>
  <si>
    <t>Juba Town</t>
  </si>
  <si>
    <t>Kator</t>
  </si>
  <si>
    <t>Lirya</t>
  </si>
  <si>
    <t>Lobonok</t>
  </si>
  <si>
    <t>Lokiliri</t>
  </si>
  <si>
    <t>Mangala</t>
  </si>
  <si>
    <t>Munuki</t>
  </si>
  <si>
    <t>Northern Bari</t>
  </si>
  <si>
    <t>Rejaf</t>
  </si>
  <si>
    <t>Rokon</t>
  </si>
  <si>
    <t>Tijor</t>
  </si>
  <si>
    <t>Wonduruba</t>
  </si>
  <si>
    <t>Kangapo One</t>
  </si>
  <si>
    <t>Kangapo Two</t>
  </si>
  <si>
    <t>Lire</t>
  </si>
  <si>
    <t>Liwolo</t>
  </si>
  <si>
    <t>Nyepo</t>
  </si>
  <si>
    <t>Kenyi</t>
  </si>
  <si>
    <t>Kupera</t>
  </si>
  <si>
    <t>Mukaya</t>
  </si>
  <si>
    <t>Wuji</t>
  </si>
  <si>
    <t>Gulumbi</t>
  </si>
  <si>
    <t>Kimba</t>
  </si>
  <si>
    <t>Lujulo</t>
  </si>
  <si>
    <t>Panyume</t>
  </si>
  <si>
    <t>Wudabi</t>
  </si>
  <si>
    <t>Gameiza</t>
  </si>
  <si>
    <t>Muni</t>
  </si>
  <si>
    <t>Nyori</t>
  </si>
  <si>
    <t>Reggo</t>
  </si>
  <si>
    <t>Rijong</t>
  </si>
  <si>
    <t>Tali</t>
  </si>
  <si>
    <t>Tindilo</t>
  </si>
  <si>
    <t>Tombek</t>
  </si>
  <si>
    <t>Lasu</t>
  </si>
  <si>
    <t>Mugwo</t>
  </si>
  <si>
    <t>Otogo</t>
  </si>
  <si>
    <t>Tore</t>
  </si>
  <si>
    <t>Yei Town</t>
  </si>
  <si>
    <t>Kimotong</t>
  </si>
  <si>
    <t>Komori</t>
  </si>
  <si>
    <t>Loriyok</t>
  </si>
  <si>
    <t>Lotukei</t>
  </si>
  <si>
    <t>Loudo</t>
  </si>
  <si>
    <t>Nagishot</t>
  </si>
  <si>
    <t>Napak</t>
  </si>
  <si>
    <t>Nauro</t>
  </si>
  <si>
    <t>Hatire</t>
  </si>
  <si>
    <t>Imotong</t>
  </si>
  <si>
    <t>Lomohidang North</t>
  </si>
  <si>
    <t>Lomohidang South</t>
  </si>
  <si>
    <t>Losite</t>
  </si>
  <si>
    <t>Jie</t>
  </si>
  <si>
    <t>Katodori</t>
  </si>
  <si>
    <t>Kauto</t>
  </si>
  <si>
    <t>Lotimor</t>
  </si>
  <si>
    <t>Mogos</t>
  </si>
  <si>
    <t>Narus</t>
  </si>
  <si>
    <t>Natinga</t>
  </si>
  <si>
    <t>Chumakori</t>
  </si>
  <si>
    <t>Karukomuge</t>
  </si>
  <si>
    <t>Lomeyen</t>
  </si>
  <si>
    <t>Mosingo</t>
  </si>
  <si>
    <t>Najie</t>
  </si>
  <si>
    <t>Paringa</t>
  </si>
  <si>
    <t>Kapoeta Town</t>
  </si>
  <si>
    <t>Longeleya</t>
  </si>
  <si>
    <t>Machi One</t>
  </si>
  <si>
    <t>Machi Two</t>
  </si>
  <si>
    <t>Pwata</t>
  </si>
  <si>
    <t>Lobone</t>
  </si>
  <si>
    <t>Mugali</t>
  </si>
  <si>
    <t>Nimule</t>
  </si>
  <si>
    <t>Pageri</t>
  </si>
  <si>
    <t>Pajok</t>
  </si>
  <si>
    <t>Bur</t>
  </si>
  <si>
    <t>Himodonge</t>
  </si>
  <si>
    <t>Hiyala</t>
  </si>
  <si>
    <t>Ifwotu</t>
  </si>
  <si>
    <t>Imurok</t>
  </si>
  <si>
    <t>Kudo</t>
  </si>
  <si>
    <t>Arihilo</t>
  </si>
  <si>
    <t>Burgilo</t>
  </si>
  <si>
    <t>Imehejek</t>
  </si>
  <si>
    <t>Kurumi</t>
  </si>
  <si>
    <t>Lohutok</t>
  </si>
  <si>
    <t>Longiro</t>
  </si>
  <si>
    <t>Marguna</t>
  </si>
  <si>
    <t>Pachidi</t>
  </si>
  <si>
    <t>Alali</t>
  </si>
  <si>
    <t>Barmach</t>
  </si>
  <si>
    <t>Bilkey</t>
  </si>
  <si>
    <t>Buong</t>
  </si>
  <si>
    <t>Dengjok</t>
  </si>
  <si>
    <t>Diror</t>
  </si>
  <si>
    <t>Nyandit</t>
  </si>
  <si>
    <t>Walgak</t>
  </si>
  <si>
    <t>Korwai</t>
  </si>
  <si>
    <t>Kuach-deng</t>
  </si>
  <si>
    <t>Mogok</t>
  </si>
  <si>
    <t>Pagil</t>
  </si>
  <si>
    <t>Pajiek</t>
  </si>
  <si>
    <t>Anyidi</t>
  </si>
  <si>
    <t>Baidit</t>
  </si>
  <si>
    <t>Jalle</t>
  </si>
  <si>
    <t>Kolnyang</t>
  </si>
  <si>
    <t>Makuach</t>
  </si>
  <si>
    <t>Ageer</t>
  </si>
  <si>
    <t>Dongchak</t>
  </si>
  <si>
    <t>Padiet</t>
  </si>
  <si>
    <t>Pagak</t>
  </si>
  <si>
    <t>Panyang</t>
  </si>
  <si>
    <t>Payuel</t>
  </si>
  <si>
    <t>Manajang</t>
  </si>
  <si>
    <t>Mareang</t>
  </si>
  <si>
    <t>Old Fangak</t>
  </si>
  <si>
    <t>Paguer</t>
  </si>
  <si>
    <t>Phom</t>
  </si>
  <si>
    <t>Alam</t>
  </si>
  <si>
    <t>Atar</t>
  </si>
  <si>
    <t>Belewach</t>
  </si>
  <si>
    <t>Kadak</t>
  </si>
  <si>
    <t>Mareng</t>
  </si>
  <si>
    <t>Nyainthokmalual</t>
  </si>
  <si>
    <t>Wuonlam</t>
  </si>
  <si>
    <t>Chuil</t>
  </si>
  <si>
    <t>Nyambor</t>
  </si>
  <si>
    <t>Pading</t>
  </si>
  <si>
    <t>Pulturuk</t>
  </si>
  <si>
    <t>Thol</t>
  </si>
  <si>
    <t>Waat</t>
  </si>
  <si>
    <t>Buma</t>
  </si>
  <si>
    <t>Gumuruk</t>
  </si>
  <si>
    <t>Kiziongora</t>
  </si>
  <si>
    <t>Lekuangole</t>
  </si>
  <si>
    <t>Marow</t>
  </si>
  <si>
    <t>Miwono</t>
  </si>
  <si>
    <t>Verteth</t>
  </si>
  <si>
    <t>Adongo</t>
  </si>
  <si>
    <t>Akiela</t>
  </si>
  <si>
    <t>Burator</t>
  </si>
  <si>
    <t>Omiela</t>
  </si>
  <si>
    <t>Ajuong</t>
  </si>
  <si>
    <t>Kongor</t>
  </si>
  <si>
    <t>Lith</t>
  </si>
  <si>
    <t>Nyuak</t>
  </si>
  <si>
    <t>Pakeer</t>
  </si>
  <si>
    <t>Karam</t>
  </si>
  <si>
    <t>Motot</t>
  </si>
  <si>
    <t>Pathai</t>
  </si>
  <si>
    <t>Payai</t>
  </si>
  <si>
    <t>Pieri</t>
  </si>
  <si>
    <t>Puolchuol</t>
  </si>
  <si>
    <t>Tiam</t>
  </si>
  <si>
    <t>Wuror</t>
  </si>
  <si>
    <t>Abuyong</t>
  </si>
  <si>
    <t>Bun-agok</t>
  </si>
  <si>
    <t>Dor</t>
  </si>
  <si>
    <t>Magok</t>
  </si>
  <si>
    <t>Nile</t>
  </si>
  <si>
    <t>Puluk</t>
  </si>
  <si>
    <t>Abiriu</t>
  </si>
  <si>
    <t>Citcok</t>
  </si>
  <si>
    <t>Duony</t>
  </si>
  <si>
    <t>Malon Pec</t>
  </si>
  <si>
    <t>Ngap</t>
  </si>
  <si>
    <t>Pagor</t>
  </si>
  <si>
    <t>Amongpiny</t>
  </si>
  <si>
    <t>Jiir</t>
  </si>
  <si>
    <t>Malek</t>
  </si>
  <si>
    <t>Matangai</t>
  </si>
  <si>
    <t>Akot</t>
  </si>
  <si>
    <t>Atiaba</t>
  </si>
  <si>
    <t>Cueicok</t>
  </si>
  <si>
    <t>Maleng-agok</t>
  </si>
  <si>
    <t>Pacong</t>
  </si>
  <si>
    <t>Paloch</t>
  </si>
  <si>
    <t>Aloor</t>
  </si>
  <si>
    <t>Madol</t>
  </si>
  <si>
    <t>Malueeth</t>
  </si>
  <si>
    <t>Maper</t>
  </si>
  <si>
    <t>Mayen</t>
  </si>
  <si>
    <t>Wun-rieng</t>
  </si>
  <si>
    <t>Bargel</t>
  </si>
  <si>
    <t>Domoloto</t>
  </si>
  <si>
    <t>Makundi</t>
  </si>
  <si>
    <t>Adior</t>
  </si>
  <si>
    <t>Lekakedu</t>
  </si>
  <si>
    <t>Pagarau</t>
  </si>
  <si>
    <t>Tinagau</t>
  </si>
  <si>
    <t>Yali</t>
  </si>
  <si>
    <t>Abang</t>
  </si>
  <si>
    <t>Aluakluak</t>
  </si>
  <si>
    <t>Anuol</t>
  </si>
  <si>
    <t>Geng-geng</t>
  </si>
  <si>
    <t>Ghar</t>
  </si>
  <si>
    <t>Mapuordit</t>
  </si>
  <si>
    <t>Yirol</t>
  </si>
  <si>
    <t>Abul</t>
  </si>
  <si>
    <t>Achana</t>
  </si>
  <si>
    <t>Aroyo</t>
  </si>
  <si>
    <t>Bhar Mayen</t>
  </si>
  <si>
    <t>Chel South</t>
  </si>
  <si>
    <t>Nyalath</t>
  </si>
  <si>
    <t>Baach</t>
  </si>
  <si>
    <t>Madhol</t>
  </si>
  <si>
    <t>Malual-bai</t>
  </si>
  <si>
    <t>Mangar-tong I</t>
  </si>
  <si>
    <t>Mangok</t>
  </si>
  <si>
    <t>Wunlang</t>
  </si>
  <si>
    <t>Yargot</t>
  </si>
  <si>
    <t>Ariath</t>
  </si>
  <si>
    <t>Malual Centre</t>
  </si>
  <si>
    <t>Malual East</t>
  </si>
  <si>
    <t>Malual North</t>
  </si>
  <si>
    <t>Malual West</t>
  </si>
  <si>
    <t>Ayai</t>
  </si>
  <si>
    <t>Gakrol</t>
  </si>
  <si>
    <t>Nyieth</t>
  </si>
  <si>
    <t>Nyocawany I</t>
  </si>
  <si>
    <t>Nyocawany II</t>
  </si>
  <si>
    <t>Panthou</t>
  </si>
  <si>
    <t>Tar-weng</t>
  </si>
  <si>
    <t>Tiar-aleit</t>
  </si>
  <si>
    <t>Wathmuok</t>
  </si>
  <si>
    <t>Aweil Town</t>
  </si>
  <si>
    <t>Ayat Centre</t>
  </si>
  <si>
    <t>Ayat East</t>
  </si>
  <si>
    <t>Ayat West</t>
  </si>
  <si>
    <t>Gomjuer Centre</t>
  </si>
  <si>
    <t>Gomjuer East</t>
  </si>
  <si>
    <t>Gomjuer West</t>
  </si>
  <si>
    <t>Mariem East</t>
  </si>
  <si>
    <t>Mariem West</t>
  </si>
  <si>
    <t>Aworpiny</t>
  </si>
  <si>
    <t>Manjoga</t>
  </si>
  <si>
    <t>Kedad</t>
  </si>
  <si>
    <t>Kuach</t>
  </si>
  <si>
    <t>Kuerguini</t>
  </si>
  <si>
    <t>Niemni</t>
  </si>
  <si>
    <t>Nyathoar</t>
  </si>
  <si>
    <t>Boaw</t>
  </si>
  <si>
    <t>Gany</t>
  </si>
  <si>
    <t>Jaak</t>
  </si>
  <si>
    <t>Kuachlual</t>
  </si>
  <si>
    <t>Ngony</t>
  </si>
  <si>
    <t>Norbor</t>
  </si>
  <si>
    <t>Pakur</t>
  </si>
  <si>
    <t>Adok</t>
  </si>
  <si>
    <t>Bou</t>
  </si>
  <si>
    <t>Dok</t>
  </si>
  <si>
    <t>Guat</t>
  </si>
  <si>
    <t>Juong Kang</t>
  </si>
  <si>
    <t>Padeah</t>
  </si>
  <si>
    <t>Pilieny</t>
  </si>
  <si>
    <t>Yang</t>
  </si>
  <si>
    <t>Dablual</t>
  </si>
  <si>
    <t>Luom</t>
  </si>
  <si>
    <t>Maal</t>
  </si>
  <si>
    <t>Pabuong</t>
  </si>
  <si>
    <t>Rubkuay</t>
  </si>
  <si>
    <t>Thaker</t>
  </si>
  <si>
    <t>Tharjiath</t>
  </si>
  <si>
    <t>Bieh</t>
  </si>
  <si>
    <t>Kuerbuone</t>
  </si>
  <si>
    <t>Kueryiek</t>
  </si>
  <si>
    <t>Mankien</t>
  </si>
  <si>
    <t>Ngop</t>
  </si>
  <si>
    <t>Pup</t>
  </si>
  <si>
    <t>Riak</t>
  </si>
  <si>
    <t>Ruathnyibuol</t>
  </si>
  <si>
    <t>Wangbuor I</t>
  </si>
  <si>
    <t>Wangbuor II</t>
  </si>
  <si>
    <t>Wangkei</t>
  </si>
  <si>
    <t>Kol</t>
  </si>
  <si>
    <t>Nyal</t>
  </si>
  <si>
    <t>Pachienjok</t>
  </si>
  <si>
    <t>Panyijiar</t>
  </si>
  <si>
    <t>Ganyliel</t>
  </si>
  <si>
    <t>Pachaar</t>
  </si>
  <si>
    <t>Pachak</t>
  </si>
  <si>
    <t>Thoarnhoum</t>
  </si>
  <si>
    <t>Tiap</t>
  </si>
  <si>
    <t>Aliiny</t>
  </si>
  <si>
    <t>Biu</t>
  </si>
  <si>
    <t>Jamjang</t>
  </si>
  <si>
    <t>Nyeel</t>
  </si>
  <si>
    <t>Wunkur</t>
  </si>
  <si>
    <t>Bentiu Town</t>
  </si>
  <si>
    <t>Budaang</t>
  </si>
  <si>
    <t>Dhorbor</t>
  </si>
  <si>
    <t>Nhialdiu</t>
  </si>
  <si>
    <t>Nhialdiubarkor</t>
  </si>
  <si>
    <t>Panhiany</t>
  </si>
  <si>
    <t>Rubkotne</t>
  </si>
  <si>
    <t>Wathjaak</t>
  </si>
  <si>
    <t>Abwong</t>
  </si>
  <si>
    <t>Adong</t>
  </si>
  <si>
    <t>Akoka</t>
  </si>
  <si>
    <t>Akotweng</t>
  </si>
  <si>
    <t>Gel Achiel</t>
  </si>
  <si>
    <t>Nyongkuach</t>
  </si>
  <si>
    <t>Nyongrial</t>
  </si>
  <si>
    <t>Rom</t>
  </si>
  <si>
    <t>Wunthow</t>
  </si>
  <si>
    <t>Dethok</t>
  </si>
  <si>
    <t>Kodok</t>
  </si>
  <si>
    <t>Kodok Town</t>
  </si>
  <si>
    <t>Lul</t>
  </si>
  <si>
    <t>Dajo</t>
  </si>
  <si>
    <t>Guelguk</t>
  </si>
  <si>
    <t>Malual</t>
  </si>
  <si>
    <t>Pamach</t>
  </si>
  <si>
    <t>Wudier</t>
  </si>
  <si>
    <t>Dingkar</t>
  </si>
  <si>
    <t>Jikmir</t>
  </si>
  <si>
    <t>Kiech Kuon</t>
  </si>
  <si>
    <t>Kuerenge-Ke</t>
  </si>
  <si>
    <t>Mading</t>
  </si>
  <si>
    <t>Maker</t>
  </si>
  <si>
    <t>Nasir</t>
  </si>
  <si>
    <t>Roam</t>
  </si>
  <si>
    <t>Banashowa</t>
  </si>
  <si>
    <t>Boung</t>
  </si>
  <si>
    <t>Jinkuata</t>
  </si>
  <si>
    <t>Jinmakda</t>
  </si>
  <si>
    <t>Khor El Amer</t>
  </si>
  <si>
    <t>Jekow</t>
  </si>
  <si>
    <t>Jotoma</t>
  </si>
  <si>
    <t>Kigila</t>
  </si>
  <si>
    <t>Olang</t>
  </si>
  <si>
    <t>Central Malakal</t>
  </si>
  <si>
    <t>Eastern Malakal</t>
  </si>
  <si>
    <t>Lelo</t>
  </si>
  <si>
    <t>Northern Malakal</t>
  </si>
  <si>
    <t>Ogot</t>
  </si>
  <si>
    <t>Southern Malakal</t>
  </si>
  <si>
    <t>Adhidwoi</t>
  </si>
  <si>
    <t>Kaka</t>
  </si>
  <si>
    <t>Magenist</t>
  </si>
  <si>
    <t>Wedakona</t>
  </si>
  <si>
    <t>Bimachuk</t>
  </si>
  <si>
    <t>Galdora</t>
  </si>
  <si>
    <t>Panomdit</t>
  </si>
  <si>
    <t>Wunamum</t>
  </si>
  <si>
    <t>Anakdiar</t>
  </si>
  <si>
    <t>Dheteim</t>
  </si>
  <si>
    <t>Pakang</t>
  </si>
  <si>
    <t>Panyidwoi</t>
  </si>
  <si>
    <t>Tonga</t>
  </si>
  <si>
    <t>Chemmedi</t>
  </si>
  <si>
    <t>Geger</t>
  </si>
  <si>
    <t>Jalhak</t>
  </si>
  <si>
    <t>North Renk</t>
  </si>
  <si>
    <t>South Renk</t>
  </si>
  <si>
    <t>Doma</t>
  </si>
  <si>
    <t>Kurmuot</t>
  </si>
  <si>
    <t>Yomding</t>
  </si>
  <si>
    <t>Alel</t>
  </si>
  <si>
    <t>Ameth-aguok</t>
  </si>
  <si>
    <t>Mijak</t>
  </si>
  <si>
    <t>Rumameer</t>
  </si>
  <si>
    <t>Nyang</t>
  </si>
  <si>
    <t>Pathuon East</t>
  </si>
  <si>
    <t>Pathuon West</t>
  </si>
  <si>
    <t>Toch East</t>
  </si>
  <si>
    <t>Toch North</t>
  </si>
  <si>
    <t>Toch West</t>
  </si>
  <si>
    <t>Akon North</t>
  </si>
  <si>
    <t>Akon South</t>
  </si>
  <si>
    <t>Alek West</t>
  </si>
  <si>
    <t>Gogrial</t>
  </si>
  <si>
    <t>Kuac North</t>
  </si>
  <si>
    <t>Kuac South</t>
  </si>
  <si>
    <t>Riau</t>
  </si>
  <si>
    <t>Ananatak</t>
  </si>
  <si>
    <t>Makuac</t>
  </si>
  <si>
    <t>Malual-cum</t>
  </si>
  <si>
    <t>Maparah</t>
  </si>
  <si>
    <t>Palaal</t>
  </si>
  <si>
    <t>Paliang</t>
  </si>
  <si>
    <t>Pan-nhial</t>
  </si>
  <si>
    <t>Paweng</t>
  </si>
  <si>
    <t>Wun-liit</t>
  </si>
  <si>
    <t>Akop</t>
  </si>
  <si>
    <t>Alabek</t>
  </si>
  <si>
    <t>Aliek</t>
  </si>
  <si>
    <t>Awuul</t>
  </si>
  <si>
    <t>Kirik</t>
  </si>
  <si>
    <t>Man-loor</t>
  </si>
  <si>
    <t>Marial-lou</t>
  </si>
  <si>
    <t>Pagol</t>
  </si>
  <si>
    <t>Rual-bet</t>
  </si>
  <si>
    <t>Warrap</t>
  </si>
  <si>
    <t>Jak</t>
  </si>
  <si>
    <t>Manyang-ngok</t>
  </si>
  <si>
    <t>Thiet</t>
  </si>
  <si>
    <t>Tonj</t>
  </si>
  <si>
    <t>Wath-alel</t>
  </si>
  <si>
    <t>Ajak-kuac</t>
  </si>
  <si>
    <t>Akoc</t>
  </si>
  <si>
    <t>Aweeng</t>
  </si>
  <si>
    <t>Pannyok</t>
  </si>
  <si>
    <t>Turalei</t>
  </si>
  <si>
    <t>Wunrok</t>
  </si>
  <si>
    <t>Kangi</t>
  </si>
  <si>
    <t>Kuajena</t>
  </si>
  <si>
    <t>Marial Bai</t>
  </si>
  <si>
    <t>Rocrocdong</t>
  </si>
  <si>
    <t>Udici</t>
  </si>
  <si>
    <t>Wau Bai</t>
  </si>
  <si>
    <t>Ere</t>
  </si>
  <si>
    <t>Kafakengi</t>
  </si>
  <si>
    <t>Ringi</t>
  </si>
  <si>
    <t>Uyujuku</t>
  </si>
  <si>
    <t>Bagari</t>
  </si>
  <si>
    <t>Besselia</t>
  </si>
  <si>
    <t>Kpaile</t>
  </si>
  <si>
    <t>Wau North</t>
  </si>
  <si>
    <t>Wau South</t>
  </si>
  <si>
    <t>Andari</t>
  </si>
  <si>
    <t>Bagidi</t>
  </si>
  <si>
    <t>Bariguna</t>
  </si>
  <si>
    <t>Ezo Centre</t>
  </si>
  <si>
    <t>Naandi</t>
  </si>
  <si>
    <t>Yangiri</t>
  </si>
  <si>
    <t>Ibba Centre</t>
  </si>
  <si>
    <t>Madebe</t>
  </si>
  <si>
    <t>Manikakara</t>
  </si>
  <si>
    <t>Maruko</t>
  </si>
  <si>
    <t>Nabanga</t>
  </si>
  <si>
    <t>Kozi</t>
  </si>
  <si>
    <t>Landili</t>
  </si>
  <si>
    <t>Mambe</t>
  </si>
  <si>
    <t>Ngamunde</t>
  </si>
  <si>
    <t>Kediba</t>
  </si>
  <si>
    <t>Lakamadi</t>
  </si>
  <si>
    <t>Lozoh</t>
  </si>
  <si>
    <t>Minga</t>
  </si>
  <si>
    <t>Witto</t>
  </si>
  <si>
    <t>Amadi</t>
  </si>
  <si>
    <t>Bangolo</t>
  </si>
  <si>
    <t>Kotobi</t>
  </si>
  <si>
    <t>Mundri</t>
  </si>
  <si>
    <t>Bagori</t>
  </si>
  <si>
    <t>Bahr El Grindi</t>
  </si>
  <si>
    <t>Dari</t>
  </si>
  <si>
    <t>Kokori</t>
  </si>
  <si>
    <t>Lessi</t>
  </si>
  <si>
    <t>Yeri</t>
  </si>
  <si>
    <t>Basukangbi</t>
  </si>
  <si>
    <t>Nzara Centre</t>
  </si>
  <si>
    <t>Ringasi</t>
  </si>
  <si>
    <t>Sakure</t>
  </si>
  <si>
    <t>Sangua</t>
  </si>
  <si>
    <t>Mupoi</t>
  </si>
  <si>
    <t>Namutina</t>
  </si>
  <si>
    <t>Source Yubu</t>
  </si>
  <si>
    <t>Bangasu</t>
  </si>
  <si>
    <t>Gangura</t>
  </si>
  <si>
    <t>Li_Rangu</t>
  </si>
  <si>
    <t>Nadiangere</t>
  </si>
  <si>
    <t>Yambio Town</t>
  </si>
  <si>
    <t>payment_frequently</t>
  </si>
  <si>
    <t>At every distribution</t>
  </si>
  <si>
    <t>It is once-off</t>
  </si>
  <si>
    <t>Every month regardless of distributions</t>
  </si>
  <si>
    <t>payment_purpose</t>
  </si>
  <si>
    <t>Forced taxation payment</t>
  </si>
  <si>
    <t>Voluntary taxation payment</t>
  </si>
  <si>
    <t>Shared it with a neighbour/family</t>
  </si>
  <si>
    <t>Payment for services (food transport, etc..)</t>
  </si>
  <si>
    <t>Payment to receive services such as carrying food from distribution site</t>
  </si>
  <si>
    <t>payment_recepient</t>
  </si>
  <si>
    <t xml:space="preserve"> Community/traditional Leader</t>
  </si>
  <si>
    <t xml:space="preserve"> Local authorities</t>
  </si>
  <si>
    <t xml:space="preserve"> Project management committee (PMC)</t>
  </si>
  <si>
    <t xml:space="preserve"> Cooperating partner</t>
  </si>
  <si>
    <t>WFP Staff</t>
  </si>
  <si>
    <t xml:space="preserve"> WFP</t>
  </si>
  <si>
    <t xml:space="preserve"> Other</t>
  </si>
  <si>
    <t>payment_recepient_bcp</t>
  </si>
  <si>
    <t xml:space="preserve">Armed actors </t>
  </si>
  <si>
    <t>pick_buyer</t>
  </si>
  <si>
    <t>Assembler/collector at the distribution site</t>
  </si>
  <si>
    <t>Traders in the near market</t>
  </si>
  <si>
    <t>Consumers in the neighborhood</t>
  </si>
  <si>
    <t>Trucks waiting at the distribution sites</t>
  </si>
  <si>
    <t>Other buyers (specify)</t>
  </si>
  <si>
    <t>pillar_type</t>
  </si>
  <si>
    <t>Pillar 1: Capacity of arable land</t>
  </si>
  <si>
    <t>Pillar 2: Community infrastructure</t>
  </si>
  <si>
    <t>Pillar 3: Natural resource management and climate adaptation</t>
  </si>
  <si>
    <t>Pillar 4. Skills development</t>
  </si>
  <si>
    <t>plwnumber</t>
  </si>
  <si>
    <t>None of them</t>
  </si>
  <si>
    <t>Yes all of them,</t>
  </si>
  <si>
    <t>Yes, some of them</t>
  </si>
  <si>
    <t>poptype</t>
  </si>
  <si>
    <t>Refugees (REF)</t>
  </si>
  <si>
    <t>Internally Displace People (IDP)</t>
  </si>
  <si>
    <t>Crisis Affected</t>
  </si>
  <si>
    <t>Community residents (RES)</t>
  </si>
  <si>
    <t>Host community</t>
  </si>
  <si>
    <t>Pref_CER</t>
  </si>
  <si>
    <t>Red Sorghum</t>
  </si>
  <si>
    <t>White Sorghum</t>
  </si>
  <si>
    <t>Mixed Sorghum</t>
  </si>
  <si>
    <t xml:space="preserve"> Rice</t>
  </si>
  <si>
    <t>pul</t>
  </si>
  <si>
    <t>Cow peas</t>
  </si>
  <si>
    <t>Split peas</t>
  </si>
  <si>
    <t>beans</t>
  </si>
  <si>
    <t>prob_MV</t>
  </si>
  <si>
    <t>Long wait</t>
  </si>
  <si>
    <t>Non-voucher customers prioritized</t>
  </si>
  <si>
    <t>Overcharging</t>
  </si>
  <si>
    <t>Pay for transport</t>
  </si>
  <si>
    <t>Poor service</t>
  </si>
  <si>
    <t>Receipt not provided</t>
  </si>
  <si>
    <t>Deduction of grains for miller's own use</t>
  </si>
  <si>
    <t xml:space="preserve">Deduction of grains for miller's own use  </t>
  </si>
  <si>
    <t>Preferred commodities unavailable</t>
  </si>
  <si>
    <t>Poor food quality</t>
  </si>
  <si>
    <t>Trader not giving selected commodities</t>
  </si>
  <si>
    <t>random</t>
  </si>
  <si>
    <t>Random</t>
  </si>
  <si>
    <t>Targeted</t>
  </si>
  <si>
    <t>ration_use_perc</t>
  </si>
  <si>
    <t xml:space="preserve">None </t>
  </si>
  <si>
    <t>Up to 10%</t>
  </si>
  <si>
    <t>11-25%</t>
  </si>
  <si>
    <t>26-50%</t>
  </si>
  <si>
    <t>51-75%</t>
  </si>
  <si>
    <t>Above 75%</t>
  </si>
  <si>
    <t>HH did not adopt Consumption Coping Strategy</t>
  </si>
  <si>
    <t>Low consumption-based coping strategies</t>
  </si>
  <si>
    <t>Medium consumption-based coping strategies</t>
  </si>
  <si>
    <t>High consumption-based coping strategies</t>
  </si>
  <si>
    <t>reason_both</t>
  </si>
  <si>
    <t>Both offer seasonal advantages</t>
  </si>
  <si>
    <t xml:space="preserve">Both have advantages at different periods of the year (meet different seasonal needs) </t>
  </si>
  <si>
    <t>Minimize risks (losing all cash, poor quality food etc.)</t>
  </si>
  <si>
    <t>Minimize risks of losing all cash, receiving poor quality food etc.,</t>
  </si>
  <si>
    <t>Safer approach than only cash or only food</t>
  </si>
  <si>
    <t>Controlled by both men and women,</t>
  </si>
  <si>
    <t xml:space="preserve">Controlled by both men and women, </t>
  </si>
  <si>
    <t>It gives multiple options to diversify diets</t>
  </si>
  <si>
    <t>Coping capacity improved and reduced reliance only on food</t>
  </si>
  <si>
    <t>reason_cash</t>
  </si>
  <si>
    <t>Flexibility of cash</t>
  </si>
  <si>
    <t xml:space="preserve">Flexibility of cash </t>
  </si>
  <si>
    <t>Ability to buy preferred types of food</t>
  </si>
  <si>
    <t>It can be used to buy preferred types of food</t>
  </si>
  <si>
    <t>Food prices are low in the local market</t>
  </si>
  <si>
    <t>Food prices are low in the local market and enables to buy more foods</t>
  </si>
  <si>
    <t>No transport costs as compared to food</t>
  </si>
  <si>
    <t>It is not visible for others who seek sharing</t>
  </si>
  <si>
    <t>It is better for dignity</t>
  </si>
  <si>
    <t>Avoid sell of food at disadvantage prices</t>
  </si>
  <si>
    <t>Encourags savings for future opportunities</t>
  </si>
  <si>
    <t xml:space="preserve">Part of cash can be saved and used to run micro businesses </t>
  </si>
  <si>
    <t>reason_inkind</t>
  </si>
  <si>
    <t>Food is better for nutrition</t>
  </si>
  <si>
    <t>1.Food is better for nutrition</t>
  </si>
  <si>
    <t>Food meets food shortage</t>
  </si>
  <si>
    <t xml:space="preserve">2.Food meets food shortage </t>
  </si>
  <si>
    <t>Food prices are high in local market</t>
  </si>
  <si>
    <t>3. Food prices are high in local market</t>
  </si>
  <si>
    <t>Food is not available in the market</t>
  </si>
  <si>
    <t xml:space="preserve">4. Food is not available in the market </t>
  </si>
  <si>
    <t>Better for children nutrition</t>
  </si>
  <si>
    <t>5. Better for children nutrition</t>
  </si>
  <si>
    <t>Easy to share in case of need</t>
  </si>
  <si>
    <t>6. Easy to share in case of need</t>
  </si>
  <si>
    <t>Food is better controlled by women for household’s food needs</t>
  </si>
  <si>
    <t>7. Food is better controlled by women for household’s food needs</t>
  </si>
  <si>
    <t>Market places for food commodities are too far</t>
  </si>
  <si>
    <t>8. Market places for food commodities are too far</t>
  </si>
  <si>
    <t>Quality of humanitarian food is better</t>
  </si>
  <si>
    <t>9. Quality of humanitarian food is better</t>
  </si>
  <si>
    <t>Cash could be controlled/abused by men (drinking etc.)</t>
  </si>
  <si>
    <t xml:space="preserve">10. Cash could be controlled for anti-social/other than household purposes by men (drinking etc.) </t>
  </si>
  <si>
    <t>Women have more control on food compared to cash</t>
  </si>
  <si>
    <t>11. Women have more control on food compared to cash</t>
  </si>
  <si>
    <t>reason_notschool</t>
  </si>
  <si>
    <t>Insecurity</t>
  </si>
  <si>
    <t>Marriage</t>
  </si>
  <si>
    <t>Need to work at home/field</t>
  </si>
  <si>
    <t>School too far</t>
  </si>
  <si>
    <t>reason_notselect</t>
  </si>
  <si>
    <t>Low assistance coverage (more people in need)</t>
  </si>
  <si>
    <t xml:space="preserve"> Activity require few participants as assistance given was not enough to cover all in need and planned beneficiaries</t>
  </si>
  <si>
    <t>The selection process was Corrupted, had to pay money</t>
  </si>
  <si>
    <t xml:space="preserve"> The selection process was Corrupted, had to pay money </t>
  </si>
  <si>
    <t>Because they did not meet the targeting requirements</t>
  </si>
  <si>
    <t xml:space="preserve"> Because they did not meet the targeting requirements </t>
  </si>
  <si>
    <t>Because they were absent during selection and registration</t>
  </si>
  <si>
    <t xml:space="preserve"> Because they were absent during selection and registration</t>
  </si>
  <si>
    <t>The area covered was too small to include all the vulnerable</t>
  </si>
  <si>
    <t xml:space="preserve"> The area covered was too small to include all the vulnerable</t>
  </si>
  <si>
    <t>Fewer registration cards provided</t>
  </si>
  <si>
    <t xml:space="preserve"> Fewer registration cards provided</t>
  </si>
  <si>
    <t>Because they are not farming households</t>
  </si>
  <si>
    <t xml:space="preserve"> Because they are not farming households </t>
  </si>
  <si>
    <t>Because they were not related to those who did the selection</t>
  </si>
  <si>
    <t xml:space="preserve"> Because they were not related to those who did the selection, i.e. the chiefs and community leaders</t>
  </si>
  <si>
    <t>Household did not have members who could participate in the work</t>
  </si>
  <si>
    <t xml:space="preserve"> Because they do not have members who could participate in the work, HH had PLW, Elderly, sick, etc.</t>
  </si>
  <si>
    <t>Priority was given the most vulnerable</t>
  </si>
  <si>
    <t xml:space="preserve"> The chiefs gave priority to the most vulnerable, the rest have to wait for another chance.</t>
  </si>
  <si>
    <t>The selection criteria were not clear</t>
  </si>
  <si>
    <t xml:space="preserve"> The selection criteria was not clear</t>
  </si>
  <si>
    <t xml:space="preserve"> I Don’t know</t>
  </si>
  <si>
    <t>reason_school</t>
  </si>
  <si>
    <t>Education</t>
  </si>
  <si>
    <t>Safety</t>
  </si>
  <si>
    <t>reason_voucher</t>
  </si>
  <si>
    <t>Flexibility of Voucher</t>
  </si>
  <si>
    <t xml:space="preserve">Flexibility of Voucher </t>
  </si>
  <si>
    <t>It can be used to get preferred types of food</t>
  </si>
  <si>
    <t>recovery</t>
  </si>
  <si>
    <t>Yes, fully recovered</t>
  </si>
  <si>
    <t>Yes, partially recovered</t>
  </si>
  <si>
    <t>Not at all</t>
  </si>
  <si>
    <t>relation_group</t>
  </si>
  <si>
    <t>Excellent</t>
  </si>
  <si>
    <t>Friendly</t>
  </si>
  <si>
    <t>Friendly, we are able to get along and work out our issues on our own</t>
  </si>
  <si>
    <t>Acceptable, we are able to get along but would need mediation to work out our issues</t>
  </si>
  <si>
    <t>Uncomfortable</t>
  </si>
  <si>
    <t>report_incident</t>
  </si>
  <si>
    <t>No anonymity</t>
  </si>
  <si>
    <t>No anonymity: Everyone will know</t>
  </si>
  <si>
    <t>No neutrality</t>
  </si>
  <si>
    <t>No resolutions</t>
  </si>
  <si>
    <t>No resolutions to complaining</t>
  </si>
  <si>
    <t>Not accessible</t>
  </si>
  <si>
    <t>Not accessible: It is too far to go</t>
  </si>
  <si>
    <t>report_whom</t>
  </si>
  <si>
    <t>WFP Hotline</t>
  </si>
  <si>
    <t>safety_level</t>
  </si>
  <si>
    <t>Very safe</t>
  </si>
  <si>
    <t>Safe</t>
  </si>
  <si>
    <t>security_issue</t>
  </si>
  <si>
    <t>At the site</t>
  </si>
  <si>
    <t>From the site</t>
  </si>
  <si>
    <t>To the site</t>
  </si>
  <si>
    <t>Elsewhere</t>
  </si>
  <si>
    <t>security_where</t>
  </si>
  <si>
    <t>Going to the WFP programme site</t>
  </si>
  <si>
    <t>At the WFP programme site</t>
  </si>
  <si>
    <t xml:space="preserve">At the WFP programme site </t>
  </si>
  <si>
    <t>Returnig from the WFP programme sit</t>
  </si>
  <si>
    <t>Elsewhere (Specify)</t>
  </si>
  <si>
    <t>selection_bcp</t>
  </si>
  <si>
    <t>Female-headed households</t>
  </si>
  <si>
    <t>Female-headed households;</t>
  </si>
  <si>
    <t>Households with a family member cured from OTP/TSFP</t>
  </si>
  <si>
    <t>Households with a family member discharged as cured in the last three months from an OTP/TSFP site;</t>
  </si>
  <si>
    <t>IDP households</t>
  </si>
  <si>
    <t>IDP households;</t>
  </si>
  <si>
    <t>Households with chronically ill or disabled members</t>
  </si>
  <si>
    <t>Households with chronically ill or disabled family members;</t>
  </si>
  <si>
    <t>Households without productive assets/livestock</t>
  </si>
  <si>
    <t>Households who do not own productive assets or livestock;</t>
  </si>
  <si>
    <t>Daily wage-earning households or households with no reliable income (i.e. households who rely on casual daily labour for income);</t>
  </si>
  <si>
    <t>Households meeting other CBPP vulnerability criteria</t>
  </si>
  <si>
    <t>Households meeting other vulnerability criteria as identified for poor/very poor households during the CBPP</t>
  </si>
  <si>
    <t>Other criteria</t>
  </si>
  <si>
    <t>sellexchange</t>
  </si>
  <si>
    <t>Sold, exchanged to pay debts</t>
  </si>
  <si>
    <t>Sold, exchanged to pay services</t>
  </si>
  <si>
    <t>Sold, exchanged to pay services (health, education, etc.)</t>
  </si>
  <si>
    <t>Sold, exchanged to purchase other foods</t>
  </si>
  <si>
    <t>Sold, exchanged to purchase goods/assets</t>
  </si>
  <si>
    <t>Sold, exchanged to purchase household goods and other assets</t>
  </si>
  <si>
    <t>Sold, exchanged to pay milling services</t>
  </si>
  <si>
    <t>sersfilter</t>
  </si>
  <si>
    <t>Floods only</t>
  </si>
  <si>
    <t>Insecurity and conflicts only</t>
  </si>
  <si>
    <t>Both floods and insecurity</t>
  </si>
  <si>
    <t>sers</t>
  </si>
  <si>
    <t>Strongly disagree</t>
  </si>
  <si>
    <t>&lt;Disagree</t>
  </si>
  <si>
    <t>1.png</t>
  </si>
  <si>
    <t>Disagree</t>
  </si>
  <si>
    <t>2.png</t>
  </si>
  <si>
    <t>Neutral</t>
  </si>
  <si>
    <t>3.png</t>
  </si>
  <si>
    <t>Agree</t>
  </si>
  <si>
    <t>4.png</t>
  </si>
  <si>
    <t>Strngly agree</t>
  </si>
  <si>
    <t>Agree&gt;</t>
  </si>
  <si>
    <t>5.png</t>
  </si>
  <si>
    <t>service_provider</t>
  </si>
  <si>
    <t>ZAIN</t>
  </si>
  <si>
    <t>MTN</t>
  </si>
  <si>
    <t>sex</t>
  </si>
  <si>
    <t>sex_both</t>
  </si>
  <si>
    <t>sex_na</t>
  </si>
  <si>
    <t>N/A (Respndent is head of household)</t>
  </si>
  <si>
    <t>sharing_com_time</t>
  </si>
  <si>
    <t>Everyday</t>
  </si>
  <si>
    <t>Once a week</t>
  </si>
  <si>
    <t>Twice a week</t>
  </si>
  <si>
    <t>One time after receiving the ration</t>
  </si>
  <si>
    <t>shocks</t>
  </si>
  <si>
    <t>Insecurity/violence</t>
  </si>
  <si>
    <t>Lack of free movement</t>
  </si>
  <si>
    <t>High food prices</t>
  </si>
  <si>
    <t>Debts to reimburse</t>
  </si>
  <si>
    <t>High fuel/transportation costs</t>
  </si>
  <si>
    <t>Floods, heavy rains, landslides</t>
  </si>
  <si>
    <t>Dry spell/delay of rains</t>
  </si>
  <si>
    <t>Weeds/pest</t>
  </si>
  <si>
    <t>Livestock diseases</t>
  </si>
  <si>
    <t>Loss of employment/reduced salary</t>
  </si>
  <si>
    <t>Human sickness/death</t>
  </si>
  <si>
    <t>Social event</t>
  </si>
  <si>
    <t>Social event (marriages, festivals, funerals, etc.)</t>
  </si>
  <si>
    <t>Delayed assistance distributions</t>
  </si>
  <si>
    <t>Delayed distributions (food, cash, and/or vouchers)</t>
  </si>
  <si>
    <t>Lack of agro-inputs/tools</t>
  </si>
  <si>
    <t>Lack of agro-inputs (seeds, tools, ploughs, etc.)</t>
  </si>
  <si>
    <t>Food shortages/reduced distributions</t>
  </si>
  <si>
    <t>COVID-19 and related restrictions</t>
  </si>
  <si>
    <t>Other shock</t>
  </si>
  <si>
    <t>No shock mentioned</t>
  </si>
  <si>
    <t>site_difficult</t>
  </si>
  <si>
    <t>Ill persons</t>
  </si>
  <si>
    <t>Ill</t>
  </si>
  <si>
    <t>Women</t>
  </si>
  <si>
    <t>sites_issues</t>
  </si>
  <si>
    <t>Lack of shade</t>
  </si>
  <si>
    <t xml:space="preserve">Lack of shade </t>
  </si>
  <si>
    <t>Lack of toilet facilities</t>
  </si>
  <si>
    <t xml:space="preserve">Lack of toilet facilities </t>
  </si>
  <si>
    <t>Lack of private spaces for lactating mothers</t>
  </si>
  <si>
    <t>Long waiting time</t>
  </si>
  <si>
    <t xml:space="preserve"> Long waiting time</t>
  </si>
  <si>
    <t>Long travel times</t>
  </si>
  <si>
    <t xml:space="preserve"> Long travel times</t>
  </si>
  <si>
    <t>Timing</t>
  </si>
  <si>
    <t xml:space="preserve"> Timing</t>
  </si>
  <si>
    <t>sm</t>
  </si>
  <si>
    <t>Hot-meal (School meals)</t>
  </si>
  <si>
    <t>Take home ration (THR)</t>
  </si>
  <si>
    <t>sold_food</t>
  </si>
  <si>
    <t xml:space="preserve">Cooking Oil </t>
  </si>
  <si>
    <t>sold_harvest</t>
  </si>
  <si>
    <t>Local market</t>
  </si>
  <si>
    <t xml:space="preserve">local market </t>
  </si>
  <si>
    <t>Traders</t>
  </si>
  <si>
    <t xml:space="preserve">traders </t>
  </si>
  <si>
    <t>Barter</t>
  </si>
  <si>
    <t xml:space="preserve">barter </t>
  </si>
  <si>
    <t>Relatives, neighbours, and /or friends,</t>
  </si>
  <si>
    <t xml:space="preserve">relatives, neighbours, and /or friends, </t>
  </si>
  <si>
    <t>Other market places</t>
  </si>
  <si>
    <t>Other market places (specify)</t>
  </si>
  <si>
    <t>sold_per</t>
  </si>
  <si>
    <t>11 - 25%</t>
  </si>
  <si>
    <t>26 - 50%</t>
  </si>
  <si>
    <t>Above 50%</t>
  </si>
  <si>
    <t xml:space="preserve">Above 50% </t>
  </si>
  <si>
    <t>sold_proportion</t>
  </si>
  <si>
    <t>stateL</t>
  </si>
  <si>
    <t>Central Equatoria</t>
  </si>
  <si>
    <t>Eastern Equatoria</t>
  </si>
  <si>
    <t>Jonglei</t>
  </si>
  <si>
    <t>Lakes</t>
  </si>
  <si>
    <t>Northern Bahr el Ghazal</t>
  </si>
  <si>
    <t>Unity</t>
  </si>
  <si>
    <t>Upper Nile</t>
  </si>
  <si>
    <t>Western Bahr el Ghazal</t>
  </si>
  <si>
    <t>Western Equatoria</t>
  </si>
  <si>
    <t>subactivity</t>
  </si>
  <si>
    <t>GFD for Refugees operations</t>
  </si>
  <si>
    <t>GFD for Crisis-affected response</t>
  </si>
  <si>
    <t>GFD for Urban programme</t>
  </si>
  <si>
    <t>Urban programme</t>
  </si>
  <si>
    <t>surplus</t>
  </si>
  <si>
    <t>Store for future household consumption</t>
  </si>
  <si>
    <t>Sale at markets</t>
  </si>
  <si>
    <t>Payment of loans</t>
  </si>
  <si>
    <t>Other. You will have to specify in the next screen.</t>
  </si>
  <si>
    <t>targeted_incident</t>
  </si>
  <si>
    <t>Was carrying food</t>
  </si>
  <si>
    <t>Ethnicity</t>
  </si>
  <si>
    <t>Illness</t>
  </si>
  <si>
    <t>taxing_authority</t>
  </si>
  <si>
    <t>Traditional leaders</t>
  </si>
  <si>
    <t>Other (specify)</t>
  </si>
  <si>
    <t>timing</t>
  </si>
  <si>
    <t>Morning</t>
  </si>
  <si>
    <t>Afternoon</t>
  </si>
  <si>
    <t>Evening</t>
  </si>
  <si>
    <t>Anytime</t>
  </si>
  <si>
    <t>training</t>
  </si>
  <si>
    <t>Establishment of nurseries and seedling production</t>
  </si>
  <si>
    <t xml:space="preserve"> establishment of nurseries and seedling production, </t>
  </si>
  <si>
    <t>Seedling planting including fruit trees</t>
  </si>
  <si>
    <t xml:space="preserve"> seedling planting including fruit trees</t>
  </si>
  <si>
    <t>Development of flood control dykes</t>
  </si>
  <si>
    <t xml:space="preserve"> development of flood control dykes </t>
  </si>
  <si>
    <t>Improved technologies on livelihood activities</t>
  </si>
  <si>
    <t xml:space="preserve"> improved technologies on livelihood activities</t>
  </si>
  <si>
    <t>Environmental issues</t>
  </si>
  <si>
    <t xml:space="preserve"> environmental issues</t>
  </si>
  <si>
    <t>Project management</t>
  </si>
  <si>
    <t xml:space="preserve"> project management</t>
  </si>
  <si>
    <t xml:space="preserve"> Other </t>
  </si>
  <si>
    <t>training_improve</t>
  </si>
  <si>
    <t>diversified and deteriorated</t>
  </si>
  <si>
    <t>improved and diversified</t>
  </si>
  <si>
    <t>travel_time</t>
  </si>
  <si>
    <t>Less than an 1 hour</t>
  </si>
  <si>
    <t>Between 1-3 hours</t>
  </si>
  <si>
    <t>Between 4-6 hour</t>
  </si>
  <si>
    <t>More than 7 hours</t>
  </si>
  <si>
    <t>copingsolution</t>
  </si>
  <si>
    <t>Subsidized agricurtural inputs</t>
  </si>
  <si>
    <t>Creation of HH's income generating activities</t>
  </si>
  <si>
    <t>Support in market access and linkages</t>
  </si>
  <si>
    <t>Support in irrigation systems</t>
  </si>
  <si>
    <t>Support in errosion/flood control systems</t>
  </si>
  <si>
    <t>Support to vulnerables affected by shocks</t>
  </si>
  <si>
    <t>Support with access to quality health and medical services</t>
  </si>
  <si>
    <t>Increase food rations</t>
  </si>
  <si>
    <t>treatment_FDP</t>
  </si>
  <si>
    <t>Ill treatment by WFP</t>
  </si>
  <si>
    <t>Ill treatment by CP personnel</t>
  </si>
  <si>
    <t xml:space="preserve">Ill treatment by CP personnel </t>
  </si>
  <si>
    <t>Ill treatment by shop owners/assistants</t>
  </si>
  <si>
    <t xml:space="preserve">Ill treatment by shop owners/assistants </t>
  </si>
  <si>
    <t>ill treatment financial providers e.g. Galaxy</t>
  </si>
  <si>
    <t>house_structure</t>
  </si>
  <si>
    <t>Tukul</t>
  </si>
  <si>
    <t>Rakooba/Improvised Shelter</t>
  </si>
  <si>
    <t>Rakooba / Improvised Shelter (plastic sheet and other material)</t>
  </si>
  <si>
    <t>Semi/Concrete building</t>
  </si>
  <si>
    <t>Semi / Concrete building</t>
  </si>
  <si>
    <t xml:space="preserve">House </t>
  </si>
  <si>
    <t>Flat/apartment</t>
  </si>
  <si>
    <t>Straw hut</t>
  </si>
  <si>
    <t>Tent</t>
  </si>
  <si>
    <t>Substandard shelter (factory/warehouse/garage/shop/worksite/unfinished building)</t>
  </si>
  <si>
    <t>Community/Collective building</t>
  </si>
  <si>
    <t>Community building (church, school, etc)</t>
  </si>
  <si>
    <t>No Shelter</t>
  </si>
  <si>
    <t>No Shelter (sleeping in open)</t>
  </si>
  <si>
    <t>house_own</t>
  </si>
  <si>
    <t>Owned</t>
  </si>
  <si>
    <t xml:space="preserve"> Yes, we own this</t>
  </si>
  <si>
    <t>Rent</t>
  </si>
  <si>
    <t xml:space="preserve"> No, we rent this  </t>
  </si>
  <si>
    <t>Hosted</t>
  </si>
  <si>
    <t xml:space="preserve"> We are hosted by someone (no cost)</t>
  </si>
  <si>
    <t>Free access</t>
  </si>
  <si>
    <t xml:space="preserve">This house/compound is our relative’s   </t>
  </si>
  <si>
    <t xml:space="preserve">We do not know the owners and do not pay to stay here   </t>
  </si>
  <si>
    <t>Co-owner</t>
  </si>
  <si>
    <t>Tenant/Written agreement</t>
  </si>
  <si>
    <t>Tenant/No written agreement</t>
  </si>
  <si>
    <t>Co-tenant with other households</t>
  </si>
  <si>
    <t>Staying in family owned house</t>
  </si>
  <si>
    <t xml:space="preserve">Tied / Employment related accommodation  </t>
  </si>
  <si>
    <t>Plot/permit holder</t>
  </si>
  <si>
    <t>livelihood_sources1</t>
  </si>
  <si>
    <t>Agriculture, including my own production or the sale of cereals, vegetables and other crops</t>
  </si>
  <si>
    <t>Livestock and the sale of livestock or livestock products and poultry</t>
  </si>
  <si>
    <t>Sale of alcoholic beverages/brewing</t>
  </si>
  <si>
    <t>Unskilled casual labor, like for agriculture, basic construction, etc</t>
  </si>
  <si>
    <t>Skilled labor</t>
  </si>
  <si>
    <t>Trader/shop owner/small trading/sale of crafts, etc.</t>
  </si>
  <si>
    <t>Salaried work (public/private)</t>
  </si>
  <si>
    <t>Sale of firewood/poles, charcoal, grass, stones, and other natural resources</t>
  </si>
  <si>
    <t>Borrowing food, cash, or other resources</t>
  </si>
  <si>
    <t>Fishing or sale of fish</t>
  </si>
  <si>
    <t>Support from family, friends, the community, etc</t>
  </si>
  <si>
    <t>Food assistance/Sale of food assistance</t>
  </si>
  <si>
    <t>Gathering of wild foods</t>
  </si>
  <si>
    <t>Hunting</t>
  </si>
  <si>
    <t>Other, specify</t>
  </si>
  <si>
    <t>livelihood_sources2</t>
  </si>
  <si>
    <t>No second source of income</t>
  </si>
  <si>
    <t>useofremainder</t>
  </si>
  <si>
    <t>Consume at home</t>
  </si>
  <si>
    <t>Sell at market</t>
  </si>
  <si>
    <t>Share with relatives and or other households</t>
  </si>
  <si>
    <t>Kept for local authorities</t>
  </si>
  <si>
    <t>vegetable_type</t>
  </si>
  <si>
    <t>Onions</t>
  </si>
  <si>
    <t>Okra</t>
  </si>
  <si>
    <t>Pumpkins/squashes</t>
  </si>
  <si>
    <t>Leafy greens</t>
  </si>
  <si>
    <t>vol_assist</t>
  </si>
  <si>
    <t>Anthropological measurements for screening</t>
  </si>
  <si>
    <t>Complaints/ feedback management</t>
  </si>
  <si>
    <t xml:space="preserve">Sensitization on entitlements </t>
  </si>
  <si>
    <t>Sensitization on health, nutrition, hygiene</t>
  </si>
  <si>
    <t>voluntary_forced</t>
  </si>
  <si>
    <t>Voluntary</t>
  </si>
  <si>
    <t>Forced</t>
  </si>
  <si>
    <t>voucher_premilled</t>
  </si>
  <si>
    <t>Voucher</t>
  </si>
  <si>
    <t>Cereal flour</t>
  </si>
  <si>
    <t>Doesn’t matter</t>
  </si>
  <si>
    <t>voucher_type</t>
  </si>
  <si>
    <t>Commodity Voucher</t>
  </si>
  <si>
    <t>Commodity Voucher (_Hint: only Akobo_)</t>
  </si>
  <si>
    <t>Value Vouchers</t>
  </si>
  <si>
    <t>Value Vouchers (_Hint: POCs in Juba, Bor and Mingkaman_)</t>
  </si>
  <si>
    <t>voucher_used</t>
  </si>
  <si>
    <t>Sold or given to repay loans</t>
  </si>
  <si>
    <t>Given away as gift</t>
  </si>
  <si>
    <t>Given outside household (as gift)</t>
  </si>
  <si>
    <t>Sold to access other services</t>
  </si>
  <si>
    <t>Sold to access services (school, health, transport, etc.)</t>
  </si>
  <si>
    <t>Used to purchase non-food items</t>
  </si>
  <si>
    <t>Used to purchase food items</t>
  </si>
  <si>
    <t>wait_time</t>
  </si>
  <si>
    <t>&lt; 1hour</t>
  </si>
  <si>
    <t>1-3 hours</t>
  </si>
  <si>
    <t>4-6 hour</t>
  </si>
  <si>
    <t>7-12 hours</t>
  </si>
  <si>
    <t>Between 7-12 hours</t>
  </si>
  <si>
    <t>&gt;24 hours</t>
  </si>
  <si>
    <t>More than 24 hours (1 day)</t>
  </si>
  <si>
    <t>whenstoragefacility</t>
  </si>
  <si>
    <t>Before joining FFA</t>
  </si>
  <si>
    <t>After joining FFA</t>
  </si>
  <si>
    <t>who_pay</t>
  </si>
  <si>
    <t>Local community</t>
  </si>
  <si>
    <t>Vulnerble groups</t>
  </si>
  <si>
    <t>All of the above</t>
  </si>
  <si>
    <t>whom_nut_prod</t>
  </si>
  <si>
    <t>All children in the household</t>
  </si>
  <si>
    <t>All children in the household (any age)</t>
  </si>
  <si>
    <t>All children under 5 years</t>
  </si>
  <si>
    <t>All children under 5 years (or under 2 years, where applicable)</t>
  </si>
  <si>
    <t>Only sick household members</t>
  </si>
  <si>
    <t>Only pregnant/lactating women</t>
  </si>
  <si>
    <t>All malnourished children U5/PLW</t>
  </si>
  <si>
    <t>All malnourished children U5 / PLW</t>
  </si>
  <si>
    <t>Entire household/anyone in the household</t>
  </si>
  <si>
    <t>why_no_assist</t>
  </si>
  <si>
    <t>No distribution took place last month</t>
  </si>
  <si>
    <t>Distribution center ran out of commodities</t>
  </si>
  <si>
    <t>Distribution center ran out of commodities when we arrived last month</t>
  </si>
  <si>
    <t>We were occupied with other tasks</t>
  </si>
  <si>
    <t>We were occupied with other business and couldn't make it to the distribution center</t>
  </si>
  <si>
    <t>Household removed from the distribution list</t>
  </si>
  <si>
    <t>My name was removed from the distribution list</t>
  </si>
  <si>
    <t>why_no_plant</t>
  </si>
  <si>
    <t xml:space="preserve"> No access to land</t>
  </si>
  <si>
    <t>No seeds/tools</t>
  </si>
  <si>
    <t xml:space="preserve"> No seeds / tools</t>
  </si>
  <si>
    <t>No/not enough water</t>
  </si>
  <si>
    <t xml:space="preserve"> No / not enough water</t>
  </si>
  <si>
    <t xml:space="preserve"> Not enough time</t>
  </si>
  <si>
    <t xml:space="preserve"> Animals destroyed garden</t>
  </si>
  <si>
    <t>why_received</t>
  </si>
  <si>
    <t>Never received an entitlement card</t>
  </si>
  <si>
    <t>Lost the entitlement card</t>
  </si>
  <si>
    <t xml:space="preserve">Lost the entitlement card </t>
  </si>
  <si>
    <t>Community has yet to receive their food/cash assistance</t>
  </si>
  <si>
    <t>Community has still not received their food/cash assistance</t>
  </si>
  <si>
    <t>Distance too far to collect food/cash assistance</t>
  </si>
  <si>
    <t>Too much time required to collect food/cash assistance</t>
  </si>
  <si>
    <t>Did not know they had to collect food/cash assistance</t>
  </si>
  <si>
    <t>Did not know I had to collect food/cash assistance</t>
  </si>
  <si>
    <t>Busy with other works</t>
  </si>
  <si>
    <t>Busy with other commitments</t>
  </si>
  <si>
    <t>No longer beneficiary</t>
  </si>
  <si>
    <t>No longer a benefiary</t>
  </si>
  <si>
    <t>Other (Specify) </t>
  </si>
  <si>
    <t>yes_no</t>
  </si>
  <si>
    <t>no.png</t>
  </si>
  <si>
    <t>yes.png</t>
  </si>
  <si>
    <t>schedule</t>
  </si>
  <si>
    <t>Due to heavy rains/flooding</t>
  </si>
  <si>
    <t>Due to difficult terrains</t>
  </si>
  <si>
    <t>Due to insecurity in the area</t>
  </si>
  <si>
    <t>Due to COVID-19 restrictions</t>
  </si>
  <si>
    <t xml:space="preserve">Due to long distances </t>
  </si>
  <si>
    <t>Due to illness/mobility challenges</t>
  </si>
  <si>
    <t>Due to late communication of distribution day</t>
  </si>
  <si>
    <t>Due to other household routines</t>
  </si>
  <si>
    <t>Other reasons</t>
  </si>
  <si>
    <t>howlongafterbirth</t>
  </si>
  <si>
    <t>Less than 1 hour</t>
  </si>
  <si>
    <t>Between 1 -23 hours</t>
  </si>
  <si>
    <t>24 hours or more</t>
  </si>
  <si>
    <t>Don't remember</t>
  </si>
  <si>
    <t>yes_no_dk</t>
  </si>
  <si>
    <t>dkn.png</t>
  </si>
  <si>
    <t>yes_no_na</t>
  </si>
  <si>
    <t>enumerator</t>
  </si>
  <si>
    <t>Machar Malok</t>
  </si>
  <si>
    <t>Alexander Makuach</t>
  </si>
  <si>
    <t>Gabriel Bior</t>
  </si>
  <si>
    <t>Mark Maror</t>
  </si>
  <si>
    <t>Martin Kiir</t>
  </si>
  <si>
    <t>Peter Mori</t>
  </si>
  <si>
    <t>Kou Dut</t>
  </si>
  <si>
    <t>Rebecca Makith</t>
  </si>
  <si>
    <t>Malong Michael</t>
  </si>
  <si>
    <t xml:space="preserve">Malong Michael </t>
  </si>
  <si>
    <t>Mary Akoul</t>
  </si>
  <si>
    <t>James Wieu</t>
  </si>
  <si>
    <t>Peter Marial</t>
  </si>
  <si>
    <t>Waya John</t>
  </si>
  <si>
    <t>William Arop</t>
  </si>
  <si>
    <t>Sam Aping</t>
  </si>
  <si>
    <t>Nhiel Mawien</t>
  </si>
  <si>
    <t>Odongo Isaac</t>
  </si>
  <si>
    <t>Nancy Kara</t>
  </si>
  <si>
    <t>Wani Sesnan</t>
  </si>
  <si>
    <t>Gloria Gwoka</t>
  </si>
  <si>
    <t>OlwenyMichael</t>
  </si>
  <si>
    <t>Elia Henry</t>
  </si>
  <si>
    <t>Sujin Pak</t>
  </si>
  <si>
    <t>Agyili Wisdom</t>
  </si>
  <si>
    <t>Emmanuel Sallah</t>
  </si>
  <si>
    <t>Edward Nyilek</t>
  </si>
  <si>
    <t>Chandia Hellen</t>
  </si>
  <si>
    <t>Pandek Michael</t>
  </si>
  <si>
    <t>Mikaya Ali</t>
  </si>
  <si>
    <t>FlorenceLupe</t>
  </si>
  <si>
    <t>James Obale</t>
  </si>
  <si>
    <t>Ohisa Rueben</t>
  </si>
  <si>
    <t>William Pasquale</t>
  </si>
  <si>
    <t>James Onesimo</t>
  </si>
  <si>
    <t>Abdenego Mondia</t>
  </si>
  <si>
    <t>Amina Thabo</t>
  </si>
  <si>
    <t>Ampeilia Gabriel</t>
  </si>
  <si>
    <t>Concy Leunardo</t>
  </si>
  <si>
    <t>Karlo Nuri</t>
  </si>
  <si>
    <t>Raymond Lagos</t>
  </si>
  <si>
    <t>Thomas Pio</t>
  </si>
  <si>
    <t>Peter Bay</t>
  </si>
  <si>
    <t>Openi Jame</t>
  </si>
  <si>
    <t>Luel Jiel</t>
  </si>
  <si>
    <t>Garang Yak</t>
  </si>
  <si>
    <t>Mayen Deng</t>
  </si>
  <si>
    <t>Ajang Deng</t>
  </si>
  <si>
    <t>Angelo Wek</t>
  </si>
  <si>
    <t>Deng Madut</t>
  </si>
  <si>
    <t>Peter Dut</t>
  </si>
  <si>
    <t>Malong Garang</t>
  </si>
  <si>
    <t>Kon Anyar</t>
  </si>
  <si>
    <t>Sida Joyce.</t>
  </si>
  <si>
    <t>Nixon Sapana</t>
  </si>
  <si>
    <t>Jok Nhial</t>
  </si>
  <si>
    <t>Ihiju Margret</t>
  </si>
  <si>
    <t>Santino Agany</t>
  </si>
  <si>
    <t>John Lodiong</t>
  </si>
  <si>
    <t>Gum Malek</t>
  </si>
  <si>
    <t>Mercy Naji</t>
  </si>
  <si>
    <t>Daniel Dictor Matur</t>
  </si>
  <si>
    <t>Maluk Akoon</t>
  </si>
  <si>
    <t>Awau Martha</t>
  </si>
  <si>
    <t>James Malil</t>
  </si>
  <si>
    <t>Mabior Makuek</t>
  </si>
  <si>
    <t>Joyce Poni</t>
  </si>
  <si>
    <t>Kuoc Makur</t>
  </si>
  <si>
    <t>Paul Manyang</t>
  </si>
  <si>
    <t xml:space="preserve">Paul Manyang </t>
  </si>
  <si>
    <t>Phillip Mading</t>
  </si>
  <si>
    <t>Hakima Monylang</t>
  </si>
  <si>
    <t>Samuel Makol</t>
  </si>
  <si>
    <t>Paska Anena</t>
  </si>
  <si>
    <t>Peter Machar</t>
  </si>
  <si>
    <t>David Marial</t>
  </si>
  <si>
    <t>Reuben Ajok</t>
  </si>
  <si>
    <t>Gabriel Matiop</t>
  </si>
  <si>
    <t>Doru Gladys</t>
  </si>
  <si>
    <t>Dhieu Deng</t>
  </si>
  <si>
    <t>Akech Ngang</t>
  </si>
  <si>
    <t>Deng Piol</t>
  </si>
  <si>
    <t>Makuey Tudeal</t>
  </si>
  <si>
    <t>Annet Jokudu</t>
  </si>
  <si>
    <t>Eric Lokujo</t>
  </si>
  <si>
    <t>Lazarus Nhial</t>
  </si>
  <si>
    <t xml:space="preserve">Lazarus Nhial </t>
  </si>
  <si>
    <t>Mogga Simon</t>
  </si>
  <si>
    <t>John Gatkuoth</t>
  </si>
  <si>
    <t xml:space="preserve">John Gatkuoth </t>
  </si>
  <si>
    <t>Christopher Radio</t>
  </si>
  <si>
    <t>Benson Tebere</t>
  </si>
  <si>
    <t>Stephen Towongo</t>
  </si>
  <si>
    <t>Eric Duwa</t>
  </si>
  <si>
    <t>Jame Bosco</t>
  </si>
  <si>
    <t>Monica Akello</t>
  </si>
  <si>
    <t>Salva Nyok</t>
  </si>
  <si>
    <t>Susan Weasley</t>
  </si>
  <si>
    <t>Aate Patience</t>
  </si>
  <si>
    <t>Tebere Benson</t>
  </si>
  <si>
    <t>Joseph Nyarakajo</t>
  </si>
  <si>
    <t>Amulo Josephine</t>
  </si>
  <si>
    <t>Henry Mario</t>
  </si>
  <si>
    <t>Maurice Lokwang</t>
  </si>
  <si>
    <t>Onek James</t>
  </si>
  <si>
    <t>Mou Atak.</t>
  </si>
  <si>
    <t>Tongidyang Julius</t>
  </si>
  <si>
    <t>Nancy Benedict</t>
  </si>
  <si>
    <t>Angelo Abariamoi</t>
  </si>
  <si>
    <t>Loboka Modo</t>
  </si>
  <si>
    <t>Angelo Ochang</t>
  </si>
  <si>
    <t>Khemis Robert</t>
  </si>
  <si>
    <t>Nancy Poni Samuel</t>
  </si>
  <si>
    <t>Julia Kiden</t>
  </si>
  <si>
    <t>Isaac Azza</t>
  </si>
  <si>
    <t>Gina Ceazar</t>
  </si>
  <si>
    <t>Husahu Nelson</t>
  </si>
  <si>
    <t>Ladu Emmanuel</t>
  </si>
  <si>
    <t>Stephen Imoi</t>
  </si>
  <si>
    <t>Wani Francis</t>
  </si>
  <si>
    <t>Aling Margreth Emilio</t>
  </si>
  <si>
    <t>Tereza Mariam</t>
  </si>
  <si>
    <t>Simon Aruei</t>
  </si>
  <si>
    <t>Maiku Charles</t>
  </si>
  <si>
    <t>Aloro Joseph</t>
  </si>
  <si>
    <t>Christa Hosea</t>
  </si>
  <si>
    <t>Peter Lunyjok</t>
  </si>
  <si>
    <t>Onorio Oyaha</t>
  </si>
  <si>
    <t>Peter Ding</t>
  </si>
  <si>
    <t>Mamuor Bul</t>
  </si>
  <si>
    <t>Juma Rufas Yatta</t>
  </si>
  <si>
    <t>Bol Malek Dhiew</t>
  </si>
  <si>
    <t>Chol Gabriel</t>
  </si>
  <si>
    <t>Christopher Knight</t>
  </si>
  <si>
    <t>Elisabeth Yar</t>
  </si>
  <si>
    <t>Gabriel Ajaak Matiop</t>
  </si>
  <si>
    <t>David Elisa</t>
  </si>
  <si>
    <t>Gabriel Kuereng</t>
  </si>
  <si>
    <t>Namaru Florence Wayo</t>
  </si>
  <si>
    <t>James Moses</t>
  </si>
  <si>
    <t>Thow Bidit</t>
  </si>
  <si>
    <t>Jamal Ahmed</t>
  </si>
  <si>
    <t>Changkuoth Reath</t>
  </si>
  <si>
    <t>Gak Mathok</t>
  </si>
  <si>
    <t>Lwanyo Papiti</t>
  </si>
  <si>
    <t>Viola Nawal</t>
  </si>
  <si>
    <t>Akol Abiong</t>
  </si>
  <si>
    <t>Andrea Ujang</t>
  </si>
  <si>
    <t>Alfonse Anei</t>
  </si>
  <si>
    <t>Mathew Deng</t>
  </si>
  <si>
    <t>Harriet George</t>
  </si>
  <si>
    <t>Julia Poni</t>
  </si>
  <si>
    <t>Taban ABINA</t>
  </si>
  <si>
    <t xml:space="preserve">Taban ABINA </t>
  </si>
  <si>
    <t>Maneya YOSEKA</t>
  </si>
  <si>
    <t>Rose EJURU</t>
  </si>
  <si>
    <t xml:space="preserve">Rose EJURU </t>
  </si>
  <si>
    <t>Monica Lomoi</t>
  </si>
  <si>
    <t>Charity Akujo</t>
  </si>
  <si>
    <t>Suzy Rabi</t>
  </si>
  <si>
    <t>Marko Majak</t>
  </si>
  <si>
    <t>Guest Monitor</t>
  </si>
  <si>
    <t>YN</t>
  </si>
  <si>
    <t>No, I attempted to do this for the first time and was refused</t>
  </si>
  <si>
    <t>No, because I already sold or ate all my seeds in the last 12 months and cannot continue doing it</t>
  </si>
  <si>
    <t>Not applicable – It is not possible for me to do this (I did not have any seeds to eat or sell, I did not intend to plant this season, I do not farm, etc)</t>
  </si>
  <si>
    <t>No, because I have already sold this asset in the last 12 months and cannot continue doing it</t>
  </si>
  <si>
    <t>Not applicable – It is not possible for me to do this (I lost all of my animals more than one year ago, I have never owned these animals)</t>
  </si>
  <si>
    <t>No, because I did not want to slaughter or sell any more cows and goats, even if I needed food</t>
  </si>
  <si>
    <t>Not applicable – It is not possible for me to do this (I am not physically able to travel, there are no other nearby villages, etc)</t>
  </si>
  <si>
    <t>No, for another reason</t>
  </si>
  <si>
    <t>consents</t>
  </si>
  <si>
    <t xml:space="preserve">WFP Sharing your phone number with its implementing partners </t>
  </si>
  <si>
    <t>WFP Sharing your phone number with other humanitarian actors</t>
  </si>
  <si>
    <t>WFP Sharing your phone number with its contracted  companies</t>
  </si>
  <si>
    <t>No consent for all the above</t>
  </si>
  <si>
    <t>ffaharchange</t>
  </si>
  <si>
    <t>Increased harvest</t>
  </si>
  <si>
    <t>Same harvest</t>
  </si>
  <si>
    <t>Decreased harvest</t>
  </si>
  <si>
    <t>ffdiverschange</t>
  </si>
  <si>
    <t>Increased diversification</t>
  </si>
  <si>
    <t>Same diversification</t>
  </si>
  <si>
    <t>Decreased diversification</t>
  </si>
  <si>
    <t>marital_status</t>
  </si>
  <si>
    <t>Single</t>
  </si>
  <si>
    <t>Married/Partner</t>
  </si>
  <si>
    <t>Divorced/Separated</t>
  </si>
  <si>
    <t>Widowed</t>
  </si>
  <si>
    <t>harvechangereason</t>
  </si>
  <si>
    <t>Lack of knowledge of technologies</t>
  </si>
  <si>
    <t>Lack of tools to use technologies</t>
  </si>
  <si>
    <t>Damages from natural disasters (floods, droughts, heavy rains, etc.)</t>
  </si>
  <si>
    <t>Lack of agricultural inputs (fertilizers, seeds, etc)</t>
  </si>
  <si>
    <t>Damages from diseases</t>
  </si>
  <si>
    <t>Do not know</t>
  </si>
  <si>
    <t>diversreason</t>
  </si>
  <si>
    <t>Lack of lands</t>
  </si>
  <si>
    <t>Lack of seeds</t>
  </si>
  <si>
    <t xml:space="preserve">damages on crops from natural disasters (floods, droughts, heavy rains, etc) </t>
  </si>
  <si>
    <t>lack of knowledge of planting other crops</t>
  </si>
  <si>
    <t>no needs to diversify the crops</t>
  </si>
  <si>
    <t>remainder_use</t>
  </si>
  <si>
    <t>Selling</t>
  </si>
  <si>
    <t>Seeds for next season</t>
  </si>
  <si>
    <t>Sharing with families/friends</t>
  </si>
  <si>
    <t>Other use</t>
  </si>
  <si>
    <t>food_cereals</t>
  </si>
  <si>
    <t>Own production</t>
  </si>
  <si>
    <t>Market (Purchase cash or credit)</t>
  </si>
  <si>
    <t>Borrowing/debts</t>
  </si>
  <si>
    <t>Support from neighbors/relatives</t>
  </si>
  <si>
    <t>Exchange of food for labor</t>
  </si>
  <si>
    <t>Bartering</t>
  </si>
  <si>
    <t>food_meat</t>
  </si>
  <si>
    <t>Fishing</t>
  </si>
  <si>
    <t>food_veg</t>
  </si>
  <si>
    <t>Gathering</t>
  </si>
  <si>
    <t>food_oil</t>
  </si>
  <si>
    <t>food_all</t>
  </si>
  <si>
    <t>intmode</t>
  </si>
  <si>
    <t>Beneficiary respondent</t>
  </si>
  <si>
    <t>Non-Beneficiary respondent</t>
  </si>
  <si>
    <t>block</t>
  </si>
  <si>
    <t>Gorom Refugee Camp (Juba)</t>
  </si>
  <si>
    <t>Refugees - Juba -  Gorom</t>
  </si>
  <si>
    <t>Batil Refugee Camp (Maban)</t>
  </si>
  <si>
    <t>Refugees - Maban - Batil</t>
  </si>
  <si>
    <t>Doro Refugee Camp (Maban)</t>
  </si>
  <si>
    <t>Refugees - Maban - Doro</t>
  </si>
  <si>
    <t>Gendrassa Refugee Camp (Maban)</t>
  </si>
  <si>
    <t>Refugees - Maban - Gendrassa</t>
  </si>
  <si>
    <t>Kaya Refugee Camp (Maban)</t>
  </si>
  <si>
    <t>Refugees - Maban - Kaya</t>
  </si>
  <si>
    <t>Ajuong Thok Refugee Camp (Yida)</t>
  </si>
  <si>
    <t>Refugees - Yida - Ajuong Thok</t>
  </si>
  <si>
    <t>Pamir Refugee Camp (Yida)</t>
  </si>
  <si>
    <t>Refugees - Yida - Pamir</t>
  </si>
  <si>
    <t>Yida Refugee Camp (Yida)</t>
  </si>
  <si>
    <t>Refugees - Yida - Yida Refugee Camp</t>
  </si>
  <si>
    <t>Makpandu Refugee Camp (Yambio)</t>
  </si>
  <si>
    <t>Refugees- Yambio- Makpandu</t>
  </si>
  <si>
    <t>Miyomngok (IDPs)</t>
  </si>
  <si>
    <t>IDP- Juba - POC3</t>
  </si>
  <si>
    <t>Rumamer (IDPs)</t>
  </si>
  <si>
    <t>IDP - Malakal - Malakal POC</t>
  </si>
  <si>
    <t>Rumamer</t>
  </si>
  <si>
    <t>Agok</t>
  </si>
  <si>
    <t>IDP-Bor-Bor POC</t>
  </si>
  <si>
    <t>Miyomngok</t>
  </si>
  <si>
    <t>Malualaleu</t>
  </si>
  <si>
    <t>Abathok</t>
  </si>
  <si>
    <t>Wunpeth</t>
  </si>
  <si>
    <t>MadingAchueng</t>
  </si>
  <si>
    <t>Kolom IDP</t>
  </si>
  <si>
    <t>Agok MSF Hospital Agok 2</t>
  </si>
  <si>
    <t>Abathok(EMR)</t>
  </si>
  <si>
    <t>Majbong (EMR)</t>
  </si>
  <si>
    <t>Awal 1(EMR))</t>
  </si>
  <si>
    <t>Awal 2(EMR)</t>
  </si>
  <si>
    <t>Abyei (EMR)</t>
  </si>
  <si>
    <t>Awolnhom (EMR)</t>
  </si>
  <si>
    <t>Gokmachar</t>
  </si>
  <si>
    <t>Jorbioc</t>
  </si>
  <si>
    <t>Kiir Adem</t>
  </si>
  <si>
    <t>Lueth Lual</t>
  </si>
  <si>
    <t>Mabior Angui</t>
  </si>
  <si>
    <t>Majak Baai</t>
  </si>
  <si>
    <t>Maper Dut Thou</t>
  </si>
  <si>
    <t>Mareng Akok</t>
  </si>
  <si>
    <t>Mayen Ulem</t>
  </si>
  <si>
    <t>Mayom Adhal</t>
  </si>
  <si>
    <t>Mayom Angok</t>
  </si>
  <si>
    <t>Pamat</t>
  </si>
  <si>
    <t>Warapei</t>
  </si>
  <si>
    <t>Wathok</t>
  </si>
  <si>
    <t xml:space="preserve">Majak Goi </t>
  </si>
  <si>
    <t>Majok Abyei</t>
  </si>
  <si>
    <t>Malekalel</t>
  </si>
  <si>
    <t xml:space="preserve">Mayom lach </t>
  </si>
  <si>
    <t xml:space="preserve">Panthou </t>
  </si>
  <si>
    <t xml:space="preserve">Tiaraliet </t>
  </si>
  <si>
    <t>Gori</t>
  </si>
  <si>
    <t>Aguat</t>
  </si>
  <si>
    <t>Chel kou</t>
  </si>
  <si>
    <t>Maduany</t>
  </si>
  <si>
    <t>Mayom Akuakrel</t>
  </si>
  <si>
    <t>Nyamlel</t>
  </si>
  <si>
    <t xml:space="preserve">Nyinbouli </t>
  </si>
  <si>
    <t>Pantiit</t>
  </si>
  <si>
    <t xml:space="preserve">Udhum </t>
  </si>
  <si>
    <t xml:space="preserve">wedwill </t>
  </si>
  <si>
    <t>Ajiep</t>
  </si>
  <si>
    <t>Akuem</t>
  </si>
  <si>
    <t>Ariak Ariak</t>
  </si>
  <si>
    <t>Bakou</t>
  </si>
  <si>
    <t>Halbul</t>
  </si>
  <si>
    <t>Lieth</t>
  </si>
  <si>
    <t>Majok-Yinhthou</t>
  </si>
  <si>
    <t>Malualbaai</t>
  </si>
  <si>
    <t>Malualkuel</t>
  </si>
  <si>
    <t>Manyiel</t>
  </si>
  <si>
    <t>Mathiangdut Akot</t>
  </si>
  <si>
    <t>Pariak</t>
  </si>
  <si>
    <t>Peth</t>
  </si>
  <si>
    <t>Rulnyin</t>
  </si>
  <si>
    <t>Rumaker</t>
  </si>
  <si>
    <t>Rumathoi</t>
  </si>
  <si>
    <t>Titchok</t>
  </si>
  <si>
    <t>Wanyjok</t>
  </si>
  <si>
    <t>Warawar</t>
  </si>
  <si>
    <t>Warchum</t>
  </si>
  <si>
    <t>Wardong</t>
  </si>
  <si>
    <t>Aweil town</t>
  </si>
  <si>
    <t>Alok</t>
  </si>
  <si>
    <t xml:space="preserve">Aroyo </t>
  </si>
  <si>
    <t>Awada</t>
  </si>
  <si>
    <t>Bau</t>
  </si>
  <si>
    <t>Bahr Mayen</t>
  </si>
  <si>
    <t xml:space="preserve">Nyalath </t>
  </si>
  <si>
    <t xml:space="preserve">Waraher </t>
  </si>
  <si>
    <t>Yinh-Pabol</t>
  </si>
  <si>
    <t>IDPs in Bentiu town</t>
  </si>
  <si>
    <t>IDPs in Baba Nussa</t>
  </si>
  <si>
    <t>Sector 1 &amp; 2</t>
  </si>
  <si>
    <t>Sector 3 &amp; 4</t>
  </si>
  <si>
    <t>Sector 5</t>
  </si>
  <si>
    <t>Rubkona town</t>
  </si>
  <si>
    <t>Ding-Ding</t>
  </si>
  <si>
    <t xml:space="preserve">Nhialdiu </t>
  </si>
  <si>
    <t>Bentiu town</t>
  </si>
  <si>
    <t>Sector 1</t>
  </si>
  <si>
    <t>Sector 2</t>
  </si>
  <si>
    <t>Sector 3</t>
  </si>
  <si>
    <t>Sector 4</t>
  </si>
  <si>
    <t>Majak</t>
  </si>
  <si>
    <t>Pathiel</t>
  </si>
  <si>
    <t>padiet</t>
  </si>
  <si>
    <t>Pajut</t>
  </si>
  <si>
    <t>Tindiir</t>
  </si>
  <si>
    <t>Poktap</t>
  </si>
  <si>
    <t>Malek-IDPs</t>
  </si>
  <si>
    <t>X-POC-UNMISS</t>
  </si>
  <si>
    <t>Taragok IDPs</t>
  </si>
  <si>
    <t>Pabial IDPs</t>
  </si>
  <si>
    <t>Malualagorbar IDPs</t>
  </si>
  <si>
    <t>Kondai IDPs</t>
  </si>
  <si>
    <t>Leguagole</t>
  </si>
  <si>
    <t>Lokormach</t>
  </si>
  <si>
    <t>Maloktoch</t>
  </si>
  <si>
    <t xml:space="preserve">Baidit IDPs in Bor </t>
  </si>
  <si>
    <t>Yuai</t>
  </si>
  <si>
    <t>Haat</t>
  </si>
  <si>
    <t>Wan amchar</t>
  </si>
  <si>
    <t>Katdalok</t>
  </si>
  <si>
    <t>Jiech</t>
  </si>
  <si>
    <t>Karmun</t>
  </si>
  <si>
    <t>Buot</t>
  </si>
  <si>
    <t>Ayod HQ</t>
  </si>
  <si>
    <t>Juba IDP camp 1</t>
  </si>
  <si>
    <t>Juba IDP camp 3</t>
  </si>
  <si>
    <t>Kanyawai</t>
  </si>
  <si>
    <t>Gulubach</t>
  </si>
  <si>
    <t>Gemeiza Centre</t>
  </si>
  <si>
    <t>Khorsomba</t>
  </si>
  <si>
    <t>Legeri</t>
  </si>
  <si>
    <t xml:space="preserve">Muni </t>
  </si>
  <si>
    <t xml:space="preserve">Tombek </t>
  </si>
  <si>
    <t>Mangala Host</t>
  </si>
  <si>
    <t>Chumameri</t>
  </si>
  <si>
    <t>Napusiriet</t>
  </si>
  <si>
    <t>Morura'angen</t>
  </si>
  <si>
    <t>Katongun/Lochwa</t>
  </si>
  <si>
    <t>Nasuwat</t>
  </si>
  <si>
    <t>Nadapaliat</t>
  </si>
  <si>
    <t>Kasingor</t>
  </si>
  <si>
    <t>Lotiyen</t>
  </si>
  <si>
    <t>Nangatuny</t>
  </si>
  <si>
    <t>Lokuma/Koteen</t>
  </si>
  <si>
    <t>Nalukupeta</t>
  </si>
  <si>
    <t>Kalokupe</t>
  </si>
  <si>
    <t>Kangikawo</t>
  </si>
  <si>
    <t>Nangor-moru</t>
  </si>
  <si>
    <t>Buno</t>
  </si>
  <si>
    <t>Nakabangole</t>
  </si>
  <si>
    <t>Lopua</t>
  </si>
  <si>
    <t>Kaldo</t>
  </si>
  <si>
    <t>Naliel</t>
  </si>
  <si>
    <t>Lolim</t>
  </si>
  <si>
    <t>Kanachidik</t>
  </si>
  <si>
    <t>Morunyang</t>
  </si>
  <si>
    <t>Kamee</t>
  </si>
  <si>
    <t>Kalok</t>
  </si>
  <si>
    <t>Lomuta</t>
  </si>
  <si>
    <t>Kalacha</t>
  </si>
  <si>
    <t>Lokubuo</t>
  </si>
  <si>
    <t>Kapooe</t>
  </si>
  <si>
    <t>Kuron</t>
  </si>
  <si>
    <t>Nabwal-Etoom</t>
  </si>
  <si>
    <t>Nachodokopelee</t>
  </si>
  <si>
    <t>Namorpus</t>
  </si>
  <si>
    <t>Nanyangacor</t>
  </si>
  <si>
    <t>Napwotasigiria</t>
  </si>
  <si>
    <t>Lopeibur</t>
  </si>
  <si>
    <t>Nawoiyapak</t>
  </si>
  <si>
    <t>Pongo</t>
  </si>
  <si>
    <t>Natakawa</t>
  </si>
  <si>
    <t>Nakobusee</t>
  </si>
  <si>
    <t>Kolabeleny</t>
  </si>
  <si>
    <t>Lorengelop</t>
  </si>
  <si>
    <t>Nakudochua</t>
  </si>
  <si>
    <t>Naita</t>
  </si>
  <si>
    <t>Natubot</t>
  </si>
  <si>
    <t>CHUMAKORI</t>
  </si>
  <si>
    <t>KARKOMUGE (Nakwa)</t>
  </si>
  <si>
    <t>KARKOMUGE (Wokobu)</t>
  </si>
  <si>
    <t>LOKWAMOR</t>
  </si>
  <si>
    <t>LOMEYEN</t>
  </si>
  <si>
    <t>NAJIE</t>
  </si>
  <si>
    <t>PARINGA</t>
  </si>
  <si>
    <t>Mayen Pajok</t>
  </si>
  <si>
    <t>Akon</t>
  </si>
  <si>
    <t xml:space="preserve">Alek </t>
  </si>
  <si>
    <t>Nyok-thiang</t>
  </si>
  <si>
    <t>Mayom-Totin</t>
  </si>
  <si>
    <t>Angui</t>
  </si>
  <si>
    <t>War-Kou</t>
  </si>
  <si>
    <t>Kharic</t>
  </si>
  <si>
    <t>Panliet</t>
  </si>
  <si>
    <t>Mayen(FDP)</t>
  </si>
  <si>
    <t xml:space="preserve">Akoc </t>
  </si>
  <si>
    <t>Aweng</t>
  </si>
  <si>
    <t xml:space="preserve">Akak </t>
  </si>
  <si>
    <t>Agany</t>
  </si>
  <si>
    <t>Ayien</t>
  </si>
  <si>
    <t>Ajong</t>
  </si>
  <si>
    <t>Man-Angui</t>
  </si>
  <si>
    <t>Mayen-Abun</t>
  </si>
  <si>
    <t>Manyangok</t>
  </si>
  <si>
    <t>Tonj Town</t>
  </si>
  <si>
    <t xml:space="preserve">Akop </t>
  </si>
  <si>
    <t>Alabek Centre</t>
  </si>
  <si>
    <t>Awul</t>
  </si>
  <si>
    <t>Pagakdit</t>
  </si>
  <si>
    <t>Kirrik</t>
  </si>
  <si>
    <t>Parasika</t>
  </si>
  <si>
    <t>Pankot</t>
  </si>
  <si>
    <t>Puolbar</t>
  </si>
  <si>
    <t>Adau</t>
  </si>
  <si>
    <t>Majok</t>
  </si>
  <si>
    <t>Lurchuk</t>
  </si>
  <si>
    <t>Rualbet</t>
  </si>
  <si>
    <t>Ngapagok</t>
  </si>
  <si>
    <t>Palal</t>
  </si>
  <si>
    <t>Wunlit</t>
  </si>
  <si>
    <t>Turalei Center</t>
  </si>
  <si>
    <t>New Gufa</t>
  </si>
  <si>
    <t>Warnyama</t>
  </si>
  <si>
    <t>Banketa</t>
  </si>
  <si>
    <t>Jamam &amp; Kidwa</t>
  </si>
  <si>
    <t>Gismala</t>
  </si>
  <si>
    <t>Puomki Midir</t>
  </si>
  <si>
    <t>Keweji &amp; Kanyaji</t>
  </si>
  <si>
    <t>Dangaji</t>
  </si>
  <si>
    <t xml:space="preserve">Bunj </t>
  </si>
  <si>
    <t>Batil</t>
  </si>
  <si>
    <t xml:space="preserve">Offra </t>
  </si>
  <si>
    <t xml:space="preserve">Doro One </t>
  </si>
  <si>
    <t>Doro Nila</t>
  </si>
  <si>
    <t>Kongo Mamur</t>
  </si>
  <si>
    <t>Dethoma 1</t>
  </si>
  <si>
    <t>Dethoma 2</t>
  </si>
  <si>
    <t>New Paloch</t>
  </si>
  <si>
    <t>Khor Adar</t>
  </si>
  <si>
    <t>Abayok</t>
  </si>
  <si>
    <t>Monydang</t>
  </si>
  <si>
    <t xml:space="preserve">Payuer </t>
  </si>
  <si>
    <t>Wunthou</t>
  </si>
  <si>
    <t>Ramela</t>
  </si>
  <si>
    <t>Halaka</t>
  </si>
  <si>
    <t>Banyjang</t>
  </si>
  <si>
    <t>Dugdug</t>
  </si>
  <si>
    <t>Shomodi</t>
  </si>
  <si>
    <t>Atam</t>
  </si>
  <si>
    <t>Frahan</t>
  </si>
  <si>
    <t>Malakal-PoC</t>
  </si>
  <si>
    <t>Malakal Town</t>
  </si>
  <si>
    <t>Paguir</t>
  </si>
  <si>
    <t>Keew</t>
  </si>
  <si>
    <t>Kuernyang</t>
  </si>
  <si>
    <t>New Fangak</t>
  </si>
  <si>
    <t>Juaibor</t>
  </si>
  <si>
    <t>Nyilwak</t>
  </si>
  <si>
    <t>Pakwar</t>
  </si>
  <si>
    <t>Owachi</t>
  </si>
  <si>
    <t>Nyadin</t>
  </si>
  <si>
    <t>Kurwai</t>
  </si>
  <si>
    <t>Aburoc</t>
  </si>
  <si>
    <t>Baliet town</t>
  </si>
  <si>
    <t xml:space="preserve">Riangnom </t>
  </si>
  <si>
    <t>Wunbut</t>
  </si>
  <si>
    <t>Gelachol</t>
  </si>
  <si>
    <t>Kuliet</t>
  </si>
  <si>
    <t>Wunayan</t>
  </si>
  <si>
    <t>Atar3</t>
  </si>
  <si>
    <t>Akurwai</t>
  </si>
  <si>
    <t>Athedwoi</t>
  </si>
  <si>
    <t>Ahshaab Elneil</t>
  </si>
  <si>
    <t>Panam</t>
  </si>
  <si>
    <t>Khorfulus</t>
  </si>
  <si>
    <t>Canal</t>
  </si>
  <si>
    <t>Wau Shiluk</t>
  </si>
  <si>
    <t>Luil</t>
  </si>
  <si>
    <t>Nyangora</t>
  </si>
  <si>
    <t>Wathjak</t>
  </si>
  <si>
    <t>Ying</t>
  </si>
  <si>
    <t>Makak</t>
  </si>
  <si>
    <t>Riang</t>
  </si>
  <si>
    <t>Mandeng</t>
  </si>
  <si>
    <t>Kiechkuon</t>
  </si>
  <si>
    <t xml:space="preserve">Ngueny </t>
  </si>
  <si>
    <t>Gaireng</t>
  </si>
  <si>
    <t>Gum</t>
  </si>
  <si>
    <t>Gum2-Meer</t>
  </si>
  <si>
    <t>Udier</t>
  </si>
  <si>
    <t>Mathiang</t>
  </si>
  <si>
    <t>Mingkaman IDPs Centre (Flood)</t>
  </si>
  <si>
    <t>Kalthok (conflicted affected)</t>
  </si>
  <si>
    <t>Barghel</t>
  </si>
  <si>
    <t>Cuiebet Centre</t>
  </si>
  <si>
    <t>Malou-pec</t>
  </si>
  <si>
    <t>Langdit</t>
  </si>
  <si>
    <t>Mayath</t>
  </si>
  <si>
    <t>Agangrial</t>
  </si>
  <si>
    <t>pagoor</t>
  </si>
  <si>
    <t>Tiaptiap</t>
  </si>
  <si>
    <t>Malueth</t>
  </si>
  <si>
    <t>Meen</t>
  </si>
  <si>
    <t>Wurieng</t>
  </si>
  <si>
    <t>Nyangkot</t>
  </si>
  <si>
    <t>NyotikAgui</t>
  </si>
  <si>
    <t>Abubu</t>
  </si>
  <si>
    <t>Abubu 2 (Amonim Cieck)</t>
  </si>
  <si>
    <t>PDU</t>
  </si>
  <si>
    <t>Malakia</t>
  </si>
  <si>
    <t>Malou</t>
  </si>
  <si>
    <t>Naivasha (Former POC AA)</t>
  </si>
  <si>
    <t>Masna</t>
  </si>
  <si>
    <t xml:space="preserve">Isaac Stadium </t>
  </si>
  <si>
    <t>Farajalla</t>
  </si>
  <si>
    <t>Ngosulugu</t>
  </si>
  <si>
    <t>Ngisa</t>
  </si>
  <si>
    <t>Fanjar</t>
  </si>
  <si>
    <t>Gedi</t>
  </si>
  <si>
    <t>Bazia</t>
  </si>
  <si>
    <t xml:space="preserve">Abou </t>
  </si>
  <si>
    <t>Gette</t>
  </si>
  <si>
    <t xml:space="preserve">Barwol </t>
  </si>
  <si>
    <t>Kuom</t>
  </si>
  <si>
    <t>Wathalelo</t>
  </si>
  <si>
    <t>Maranya</t>
  </si>
  <si>
    <t>Abunybuny</t>
  </si>
  <si>
    <t>Barakol</t>
  </si>
  <si>
    <t xml:space="preserve">Alelthony </t>
  </si>
  <si>
    <t>MDT</t>
  </si>
  <si>
    <t>Baryar</t>
  </si>
  <si>
    <t xml:space="preserve">Raja Town </t>
  </si>
  <si>
    <t>Deim-Zubier</t>
  </si>
  <si>
    <t>Boro Medina</t>
  </si>
  <si>
    <t>Deleba</t>
  </si>
  <si>
    <t>Fongo Nuer</t>
  </si>
  <si>
    <t>Katta</t>
  </si>
  <si>
    <t>Dollo</t>
  </si>
  <si>
    <t>Menamba</t>
  </si>
  <si>
    <t>Wau town</t>
  </si>
  <si>
    <t>St. Mary</t>
  </si>
  <si>
    <t>TOB</t>
  </si>
  <si>
    <t>M.Complex</t>
  </si>
  <si>
    <t>Barracks</t>
  </si>
  <si>
    <t>MOSD</t>
  </si>
  <si>
    <t>Abubu 1</t>
  </si>
  <si>
    <t>Abubu 2</t>
  </si>
  <si>
    <t>Nyotik-angui</t>
  </si>
  <si>
    <t>Other Location</t>
  </si>
  <si>
    <t>gfdplus</t>
  </si>
  <si>
    <t>Financial training</t>
  </si>
  <si>
    <t>Business Training</t>
  </si>
  <si>
    <t>Agricultural training</t>
  </si>
  <si>
    <t>Nutrition training</t>
  </si>
  <si>
    <t>Road construction</t>
  </si>
  <si>
    <t>Community assets rehabilitation</t>
  </si>
  <si>
    <t>Information/awareness sessions</t>
  </si>
  <si>
    <t>Trainings/skills development</t>
  </si>
  <si>
    <t>Community activities (agriculture,tree planting,
clearing communal spaces, social cohesion, airdrop field clearing)</t>
  </si>
  <si>
    <t>Other activities</t>
  </si>
  <si>
    <t>None of the above</t>
  </si>
  <si>
    <t>specgfdplus</t>
  </si>
  <si>
    <t>Agriculture &amp; food security</t>
  </si>
  <si>
    <t>Community/home vegetable gardens; Small farms</t>
  </si>
  <si>
    <t>Agricultural tools / equipment</t>
  </si>
  <si>
    <t>Management of draining wells / drainage / water points  / borehole</t>
  </si>
  <si>
    <t xml:space="preserve">Light public works </t>
  </si>
  <si>
    <t>Water pumps, generators, and other machines for irrigation</t>
  </si>
  <si>
    <t>Mechanics – including for generators, motor operators, tractors, etc.</t>
  </si>
  <si>
    <t xml:space="preserve">Other light communal infrastructure development </t>
  </si>
  <si>
    <t>Fishing hooks, nets, boats, and other equipment</t>
  </si>
  <si>
    <t>Food storage, food processing, and preservation; Post-harvest storage and loss reduction</t>
  </si>
  <si>
    <t>Community service (voluntary support by youth for elders and other persons with specific needs – e.g., fixing up tukuls)</t>
  </si>
  <si>
    <t>Donkey pull carts</t>
  </si>
  <si>
    <t>Income-generating activities, e.g. Carpentry, baking, handicraft, petty craft, tailoring, etc.</t>
  </si>
  <si>
    <t>Light construction for disaster risk reduction and hazard mitigation, and resilience building</t>
  </si>
  <si>
    <t>Seeds of all types for cultivation</t>
  </si>
  <si>
    <t>Health and Nutrition; Infant and Young Child Feeding (IYCF)</t>
  </si>
  <si>
    <t>Embroidery, knitting, and sewing</t>
  </si>
  <si>
    <t>Sewing machines; beads</t>
  </si>
  <si>
    <t>Life-saving information dissemination, e.g., IYCF, water purification</t>
  </si>
  <si>
    <t>Cooperative group activities to support each other with farming and other livelihoods and build social cohesion</t>
  </si>
  <si>
    <t>Livestock (goats and cows)</t>
  </si>
  <si>
    <t>Livestock management</t>
  </si>
  <si>
    <t>Tree planting for sustainable firewood / fuelwood; fruits</t>
  </si>
  <si>
    <t>Food storage and post-harvest loss reduction implements</t>
  </si>
  <si>
    <t>Waste management</t>
  </si>
  <si>
    <t>Establishing crop plant nurseries (e.g., for sorghum)</t>
  </si>
  <si>
    <t>Plastic sheets for roofing</t>
  </si>
  <si>
    <t>WASH and water purification</t>
  </si>
  <si>
    <t>Port / airstrip / drop zone maintenance</t>
  </si>
  <si>
    <t>Mosquito nets</t>
  </si>
  <si>
    <t>Adult literacy and numeracy and business capacity</t>
  </si>
  <si>
    <t>Fishing-related activities (e.g., mending nets, boats)</t>
  </si>
  <si>
    <t>gfdpluswhy</t>
  </si>
  <si>
    <t>Household never had such opportunities</t>
  </si>
  <si>
    <t>Household   was not interested in such activities</t>
  </si>
  <si>
    <t>Household had other conflicting priorities</t>
  </si>
  <si>
    <t>Household finds these activities less beneficial</t>
  </si>
  <si>
    <t>Other meaning</t>
  </si>
  <si>
    <t>vo_no_why_not</t>
  </si>
  <si>
    <t xml:space="preserve">There was no training </t>
  </si>
  <si>
    <t xml:space="preserve">The timing for training was not proper for me </t>
  </si>
  <si>
    <t xml:space="preserve">I do not think it is useful for me </t>
  </si>
  <si>
    <t xml:space="preserve">I did not have information about the training </t>
  </si>
  <si>
    <t xml:space="preserve">I do not know </t>
  </si>
  <si>
    <t xml:space="preserve">others </t>
  </si>
  <si>
    <t>vo_who</t>
  </si>
  <si>
    <t>NGOs</t>
  </si>
  <si>
    <t xml:space="preserve">Government </t>
  </si>
  <si>
    <t xml:space="preserve">Vocational institution/school </t>
  </si>
  <si>
    <t>neighbours</t>
  </si>
  <si>
    <t>church</t>
  </si>
  <si>
    <t>vo_type</t>
  </si>
  <si>
    <t xml:space="preserve">sowing </t>
  </si>
  <si>
    <t xml:space="preserve">construction </t>
  </si>
  <si>
    <t xml:space="preserve">electricity and wiring </t>
  </si>
  <si>
    <t>motor vehicle mechanics</t>
  </si>
  <si>
    <t>vo_bnf_how</t>
  </si>
  <si>
    <t xml:space="preserve">I improved my skills </t>
  </si>
  <si>
    <t>I have a job with skills learned from the training</t>
  </si>
  <si>
    <t>I increased incomes</t>
  </si>
  <si>
    <t>I expanded my business</t>
  </si>
  <si>
    <t>I can diversify my livelihoods</t>
  </si>
  <si>
    <t>vo_willing_no_why</t>
  </si>
  <si>
    <t xml:space="preserve">I do not expect benefits for me </t>
  </si>
  <si>
    <t xml:space="preserve">I do not have time </t>
  </si>
  <si>
    <t xml:space="preserve">Even if I participate in the training, there is no where to use skills </t>
  </si>
  <si>
    <t>veg_who</t>
  </si>
  <si>
    <t>With  WFP/NGO</t>
  </si>
  <si>
    <t>my own activity</t>
  </si>
  <si>
    <t>backyard (home gardenig)</t>
  </si>
  <si>
    <t xml:space="preserve">separate place for vegetable production </t>
  </si>
  <si>
    <t>retailer_weakness</t>
  </si>
  <si>
    <t>Slow response time.</t>
  </si>
  <si>
    <t>High Prices.</t>
  </si>
  <si>
    <t>Rude communication of retailer</t>
  </si>
  <si>
    <t>Lack of real-time engagement</t>
  </si>
  <si>
    <t xml:space="preserve">Lack of customer service </t>
  </si>
  <si>
    <t>Offering a wrong product</t>
  </si>
  <si>
    <t>Fail to meet commitments</t>
  </si>
  <si>
    <t>No or poor after-sales support.</t>
  </si>
  <si>
    <t>Poor quality of  Product</t>
  </si>
  <si>
    <t>Exipred products by sold</t>
  </si>
  <si>
    <t>unsafe</t>
  </si>
  <si>
    <t>Fear of attacks, offensives</t>
  </si>
  <si>
    <t>Fear of harassment</t>
  </si>
  <si>
    <t>Fear of theft or ambush</t>
  </si>
  <si>
    <t>Fear of abduction</t>
  </si>
  <si>
    <t>Flooding</t>
  </si>
  <si>
    <t>Drought</t>
  </si>
  <si>
    <t>I do not need to do these activities</t>
  </si>
  <si>
    <t>ffa_think_shock</t>
  </si>
  <si>
    <t xml:space="preserve">increased significantly </t>
  </si>
  <si>
    <t xml:space="preserve">increased slightly </t>
  </si>
  <si>
    <t xml:space="preserve">no effect </t>
  </si>
  <si>
    <t xml:space="preserve">reduced slightly </t>
  </si>
  <si>
    <t xml:space="preserve">reduced significantly </t>
  </si>
  <si>
    <t>Slightly positive</t>
  </si>
  <si>
    <t>Moderately positive</t>
  </si>
  <si>
    <t>Significantly positive</t>
  </si>
  <si>
    <t>Not positive at all</t>
  </si>
  <si>
    <t>yes_no_ns</t>
  </si>
  <si>
    <t xml:space="preserve">No </t>
  </si>
  <si>
    <t>Not sure</t>
  </si>
  <si>
    <t>notsure.png</t>
  </si>
  <si>
    <t>msg_nh_who</t>
  </si>
  <si>
    <t>Health workers</t>
  </si>
  <si>
    <t>From Community Nutrition Volunteer</t>
  </si>
  <si>
    <t>From family, neighbours, friends, etc.</t>
  </si>
  <si>
    <t>Community meetings,</t>
  </si>
  <si>
    <t>Training or project activities</t>
  </si>
  <si>
    <t>Church/Mosque</t>
  </si>
  <si>
    <t>Others (please specify)</t>
  </si>
  <si>
    <t>msg_nh_top</t>
  </si>
  <si>
    <t>Breastfeeding</t>
  </si>
  <si>
    <t xml:space="preserve">Child health and nutrition: caring practices, nutritional needs and feeding. </t>
  </si>
  <si>
    <t>Women health and nutrition: in fertile age and during pregnancy and lactation</t>
  </si>
  <si>
    <t xml:space="preserve">Healthy diet: importance to eat variety of food or certain kind of food, </t>
  </si>
  <si>
    <t xml:space="preserve">Gender: role of men and women in household, </t>
  </si>
  <si>
    <t>Water, Sanitation and Hygiene</t>
  </si>
  <si>
    <t>Hygienic food storage and food handling</t>
  </si>
  <si>
    <t>Cooking practices, recipes</t>
  </si>
  <si>
    <t>Others( specify)</t>
  </si>
  <si>
    <t>Intra-household conflicts</t>
  </si>
  <si>
    <t>Local community conflicts</t>
  </si>
  <si>
    <t>Local security situation</t>
  </si>
  <si>
    <t xml:space="preserve">Other situation </t>
  </si>
  <si>
    <t>no special theat/situation</t>
  </si>
  <si>
    <t xml:space="preserve">Do not want to mention </t>
  </si>
  <si>
    <t>reasons_why</t>
  </si>
  <si>
    <t>Fear of insecurity</t>
  </si>
  <si>
    <t xml:space="preserve">Distance </t>
  </si>
  <si>
    <t xml:space="preserve">Impassable road </t>
  </si>
  <si>
    <t>Others ( specify)</t>
  </si>
  <si>
    <t xml:space="preserve">conflict_tool </t>
  </si>
  <si>
    <t xml:space="preserve">Stick </t>
  </si>
  <si>
    <t>Spear</t>
  </si>
  <si>
    <t>Gun</t>
  </si>
  <si>
    <t>Knife</t>
  </si>
  <si>
    <t>Stones</t>
  </si>
  <si>
    <t xml:space="preserve">no tools </t>
  </si>
  <si>
    <t>socailevents</t>
  </si>
  <si>
    <t xml:space="preserve">traditional dance </t>
  </si>
  <si>
    <t xml:space="preserve">sporting events </t>
  </si>
  <si>
    <t>marriage</t>
  </si>
  <si>
    <t>church service</t>
  </si>
  <si>
    <t>others</t>
  </si>
  <si>
    <t>none of above</t>
  </si>
  <si>
    <t>household_activities</t>
  </si>
  <si>
    <t xml:space="preserve">	Slept outside at night.</t>
  </si>
  <si>
    <t xml:space="preserve">	Getting home after dark after moving in your own village</t>
  </si>
  <si>
    <t>Traveling outside your own village during the day</t>
  </si>
  <si>
    <t xml:space="preserve">	Traveling outside your own village during the night</t>
  </si>
  <si>
    <t>personal_fear</t>
  </si>
  <si>
    <t xml:space="preserve">Often </t>
  </si>
  <si>
    <t xml:space="preserve">Sometimes </t>
  </si>
  <si>
    <t xml:space="preserve">Rarely </t>
  </si>
  <si>
    <t>Never</t>
  </si>
  <si>
    <t xml:space="preserve">Do not know </t>
  </si>
  <si>
    <t>wherestay</t>
  </si>
  <si>
    <r>
      <t>J</t>
    </r>
    <r>
      <rPr>
        <sz val="11"/>
        <color theme="1"/>
        <rFont val="Calibri"/>
        <family val="2"/>
        <scheme val="minor"/>
      </rPr>
      <t>imaach</t>
    </r>
  </si>
  <si>
    <t>Galle</t>
  </si>
  <si>
    <t>Joajoak</t>
  </si>
  <si>
    <t>Goon</t>
  </si>
  <si>
    <t>Murle area</t>
  </si>
  <si>
    <t>Bor Dinka area</t>
  </si>
  <si>
    <t>Dinka area</t>
  </si>
  <si>
    <t>Nuer area</t>
  </si>
  <si>
    <t xml:space="preserve">Murle (other clan) </t>
  </si>
  <si>
    <t>Ghok</t>
  </si>
  <si>
    <t>Athooc</t>
  </si>
  <si>
    <t>Nyarweng</t>
  </si>
  <si>
    <t>Hol</t>
  </si>
  <si>
    <t>whathappened</t>
  </si>
  <si>
    <t xml:space="preserve">	Large-scale violence with another community </t>
  </si>
  <si>
    <t xml:space="preserve">	Large-scale violence inside the community</t>
  </si>
  <si>
    <r>
      <rPr>
        <sz val="7"/>
        <color rgb="FFFFC000"/>
        <rFont val="Times New Roman"/>
        <family val="1"/>
      </rPr>
      <t xml:space="preserve"> </t>
    </r>
    <r>
      <rPr>
        <sz val="11"/>
        <color rgb="FFFFC000"/>
        <rFont val="Calibri"/>
        <family val="2"/>
        <scheme val="minor"/>
      </rPr>
      <t>Violence involving armed forces (government, IO, other)</t>
    </r>
  </si>
  <si>
    <t>Revenge killing</t>
  </si>
  <si>
    <t xml:space="preserve">	Cattle raid</t>
  </si>
  <si>
    <t xml:space="preserve">	Armed robbery</t>
  </si>
  <si>
    <t xml:space="preserve">	Ambush</t>
  </si>
  <si>
    <t xml:space="preserve">	Other</t>
  </si>
  <si>
    <t>garden_type</t>
  </si>
  <si>
    <t xml:space="preserve">backyard garden </t>
  </si>
  <si>
    <t>Vegetable garden ( in large scale)</t>
  </si>
  <si>
    <t xml:space="preserve">Significantly satisfied </t>
  </si>
  <si>
    <t xml:space="preserve">Slightly satisfied </t>
  </si>
  <si>
    <t xml:space="preserve">not satisfied </t>
  </si>
  <si>
    <t xml:space="preserve">do not know </t>
  </si>
  <si>
    <t>assist_source</t>
  </si>
  <si>
    <t>UNHCR</t>
  </si>
  <si>
    <t>UNICEF</t>
  </si>
  <si>
    <t>IOM</t>
  </si>
  <si>
    <t>Other UN Agency</t>
  </si>
  <si>
    <t>Government</t>
  </si>
  <si>
    <t xml:space="preserve">Family </t>
  </si>
  <si>
    <t>Friends</t>
  </si>
  <si>
    <t>Community</t>
  </si>
  <si>
    <t xml:space="preserve">Religious organization </t>
  </si>
  <si>
    <t>wall</t>
  </si>
  <si>
    <t>Bricks</t>
  </si>
  <si>
    <t>Wood</t>
  </si>
  <si>
    <t>Mud</t>
  </si>
  <si>
    <t>Semi-rigid</t>
  </si>
  <si>
    <t>Palm</t>
  </si>
  <si>
    <t>Straw</t>
  </si>
  <si>
    <t>Iron</t>
  </si>
  <si>
    <t>Tarpaulin</t>
  </si>
  <si>
    <t>roof</t>
  </si>
  <si>
    <t>Cement/Concrete</t>
  </si>
  <si>
    <t>Dirt floor</t>
  </si>
  <si>
    <t>Corrugated materials</t>
  </si>
  <si>
    <t>Plastic sheets</t>
  </si>
  <si>
    <t>Straw/bamboo/thatched</t>
  </si>
  <si>
    <t>Sand</t>
  </si>
  <si>
    <t>Tiles</t>
  </si>
  <si>
    <t>energy</t>
  </si>
  <si>
    <t>Firewood</t>
  </si>
  <si>
    <t>Charcoal</t>
  </si>
  <si>
    <t>Gas</t>
  </si>
  <si>
    <t>Electricity</t>
  </si>
  <si>
    <t>Animal dung</t>
  </si>
  <si>
    <t>Paraffin</t>
  </si>
  <si>
    <t>Kerosen</t>
  </si>
  <si>
    <t>Solar Energy</t>
  </si>
  <si>
    <t>lighting</t>
  </si>
  <si>
    <t>Fire (wood, straw, etc.)</t>
  </si>
  <si>
    <t>Public Electricity provider</t>
  </si>
  <si>
    <t>Private Electricity provider</t>
  </si>
  <si>
    <t>Candles</t>
  </si>
  <si>
    <t>Generator</t>
  </si>
  <si>
    <t xml:space="preserve">Simple solar lantern </t>
  </si>
  <si>
    <t>Solar energy kit (several lamps)</t>
  </si>
  <si>
    <t>Full solar home system (sufficient for several lamps and electric appliances)</t>
  </si>
  <si>
    <t>Torch</t>
  </si>
  <si>
    <t>toilet</t>
  </si>
  <si>
    <t>Bush</t>
  </si>
  <si>
    <t>Plastic bag</t>
  </si>
  <si>
    <t>Flush toilet</t>
  </si>
  <si>
    <t>Pour-flush to pit</t>
  </si>
  <si>
    <t>Composting/dry latrine</t>
  </si>
  <si>
    <t>Improved Pit Latrine</t>
  </si>
  <si>
    <t>Ventilated Improved Pit</t>
  </si>
  <si>
    <t>Flush or pour-flush elsewhere</t>
  </si>
  <si>
    <t>Service or bucket latrine</t>
  </si>
  <si>
    <t>Hanging toilet/latrine</t>
  </si>
  <si>
    <t>Non ventilated/improved pit (VIP) latrine</t>
  </si>
  <si>
    <t>t_whouse</t>
  </si>
  <si>
    <t>Individual (in the household)</t>
  </si>
  <si>
    <t xml:space="preserve">Shared with other households </t>
  </si>
  <si>
    <t>Community (public)</t>
  </si>
  <si>
    <t>watersource</t>
  </si>
  <si>
    <t>Piped water (inside or outside the dwelling)</t>
  </si>
  <si>
    <t>Public tap/standpipe</t>
  </si>
  <si>
    <t>Tubewell/borehole (&amp; pump)</t>
  </si>
  <si>
    <t>Protected source (dug well, protected spring, rainwater collection)</t>
  </si>
  <si>
    <t>Unprotected source (dug well,river, stream, unprotected spring, rainwater collection)</t>
  </si>
  <si>
    <t>Tanker truck</t>
  </si>
  <si>
    <t>Small water vendor</t>
  </si>
  <si>
    <t>Bottled water</t>
  </si>
  <si>
    <t>option1</t>
  </si>
  <si>
    <t>TSFP</t>
  </si>
  <si>
    <t>Urban project</t>
  </si>
  <si>
    <t>option2</t>
  </si>
  <si>
    <t>activtities</t>
  </si>
  <si>
    <t>Plant or tend crops far from the home</t>
  </si>
  <si>
    <t>Grazed cattle on desirable grazing land far from the home or preferred grazing sites</t>
  </si>
  <si>
    <t>Gone fishing far from home</t>
  </si>
  <si>
    <t>inse_times</t>
  </si>
  <si>
    <t>Every day</t>
  </si>
  <si>
    <t>Every week</t>
  </si>
  <si>
    <t>Every month</t>
  </si>
  <si>
    <t>insecurity_type</t>
  </si>
  <si>
    <t>Theft</t>
  </si>
  <si>
    <t>Harassment</t>
  </si>
  <si>
    <t>Sexual gender based violence</t>
  </si>
  <si>
    <t>travel_group</t>
  </si>
  <si>
    <t>Alone</t>
  </si>
  <si>
    <t>In a small group (less than 5)</t>
  </si>
  <si>
    <t xml:space="preserve">In a large group (more than 5) </t>
  </si>
  <si>
    <t>With a large bag and / or valuables</t>
  </si>
  <si>
    <t>day_night</t>
  </si>
  <si>
    <t xml:space="preserve">Day </t>
  </si>
  <si>
    <t xml:space="preserve">Night </t>
  </si>
  <si>
    <t xml:space="preserve">Both </t>
  </si>
  <si>
    <t>not_feltfree</t>
  </si>
  <si>
    <t>When travelling a far distance</t>
  </si>
  <si>
    <t>When Moving with cattle</t>
  </si>
  <si>
    <t>When Moving to the market</t>
  </si>
  <si>
    <t>When Moving to the forest to go to the toilet</t>
  </si>
  <si>
    <t xml:space="preserve">Others specify </t>
  </si>
  <si>
    <t>notdone</t>
  </si>
  <si>
    <t xml:space="preserve">Food insecurity </t>
  </si>
  <si>
    <t>I do not have cattle</t>
  </si>
  <si>
    <t xml:space="preserve">I do not have lands for crop cultivation </t>
  </si>
  <si>
    <t>No area for fishing in our neighbourhood</t>
  </si>
  <si>
    <t>graze_inse</t>
  </si>
  <si>
    <t>I do not need to go to that area</t>
  </si>
  <si>
    <t xml:space="preserve"> children_left</t>
  </si>
  <si>
    <t xml:space="preserve">No, never </t>
  </si>
  <si>
    <t>Yes, every day</t>
  </si>
  <si>
    <t>Yes,  every week</t>
  </si>
  <si>
    <t>Yes,  every month</t>
  </si>
  <si>
    <t>Yes, but do not remember</t>
  </si>
  <si>
    <t>whynottravel</t>
  </si>
  <si>
    <t xml:space="preserve">I was not invited in these events. </t>
  </si>
  <si>
    <t xml:space="preserve">Others ( Specify) </t>
  </si>
  <si>
    <t>howoften</t>
  </si>
  <si>
    <t>Yes, Every week</t>
  </si>
  <si>
    <t>Yes, Every month</t>
  </si>
  <si>
    <t>Yes, Do not remember</t>
  </si>
  <si>
    <t>As adult, slept outside at night?</t>
  </si>
  <si>
    <t>As children, slept outside at night?</t>
  </si>
  <si>
    <t>Getting home after dark after moving in your own village</t>
  </si>
  <si>
    <t>Eat dinner outside at night?</t>
  </si>
  <si>
    <t>Slept naked outside at night?</t>
  </si>
  <si>
    <t>Heard the night drum outside at night?</t>
  </si>
  <si>
    <t>Stayed away overnight without accommodation organised in advance (women/men/ both)</t>
  </si>
  <si>
    <t>area</t>
  </si>
  <si>
    <t>Bor town</t>
  </si>
  <si>
    <t>Payam headquarter</t>
  </si>
  <si>
    <t>Villages inside payam</t>
  </si>
  <si>
    <t>goods</t>
  </si>
  <si>
    <t>Sorghum, grains</t>
  </si>
  <si>
    <t>Cattle</t>
  </si>
  <si>
    <t>Livestock products</t>
  </si>
  <si>
    <t>Wild products (fruits, Lalob/thau, wild meat)</t>
  </si>
  <si>
    <t>Medicine</t>
  </si>
  <si>
    <t>Household products (pots, pans, sheets, mosquito nets)</t>
  </si>
  <si>
    <t>nowindow</t>
  </si>
  <si>
    <t>Weather</t>
  </si>
  <si>
    <t xml:space="preserve">Other (Specify) </t>
  </si>
  <si>
    <t>whynotboys</t>
  </si>
  <si>
    <t>Cattle are far away</t>
  </si>
  <si>
    <t>Fear of insecurity (including attack on cattle keeper)</t>
  </si>
  <si>
    <t>Fear of theft (without attack on cattle keeper)</t>
  </si>
  <si>
    <t>Other:</t>
  </si>
  <si>
    <t>not_farm</t>
  </si>
  <si>
    <t>Have never had a farm far from the village</t>
  </si>
  <si>
    <t>Insecurity on route to farm</t>
  </si>
  <si>
    <t>Insecurity at the farm’s site</t>
  </si>
  <si>
    <t>whoaccess</t>
  </si>
  <si>
    <t>Youth</t>
  </si>
  <si>
    <t>Older men</t>
  </si>
  <si>
    <t>Anyone</t>
  </si>
  <si>
    <t>notaccesscourt</t>
  </si>
  <si>
    <t>Fear of revenge attack when people gathered</t>
  </si>
  <si>
    <t>People busy with protecting the community</t>
  </si>
  <si>
    <t>Local disputes not prioritised</t>
  </si>
  <si>
    <t>Other(Specify)</t>
  </si>
  <si>
    <t>grazing_avoided</t>
  </si>
  <si>
    <t xml:space="preserve">No, we did not avoid </t>
  </si>
  <si>
    <t>Yes, because of Long-term dispute</t>
  </si>
  <si>
    <t>Yes, because of Recent increase in fear of insecurity</t>
  </si>
  <si>
    <t>Yes, because of distance</t>
  </si>
  <si>
    <t xml:space="preserve">Others </t>
  </si>
  <si>
    <t>activtities_one</t>
  </si>
  <si>
    <t>Gone to markets for trade</t>
  </si>
  <si>
    <t>Participated in other IGA-(Income generating activities)</t>
  </si>
  <si>
    <t>Collect firewood</t>
  </si>
  <si>
    <t>travel_security</t>
  </si>
  <si>
    <t>With male escort</t>
  </si>
  <si>
    <t>In coordination with security activities</t>
  </si>
  <si>
    <t>youths</t>
  </si>
  <si>
    <t>Livelihoods (cattle camps)</t>
  </si>
  <si>
    <t>Other income generating activities (on farm/off farm)</t>
  </si>
  <si>
    <t xml:space="preserve">Security activities( put the hint: patrols, ) </t>
  </si>
  <si>
    <t>socialevents</t>
  </si>
  <si>
    <t>No, Never</t>
  </si>
  <si>
    <t>Yes, Every day</t>
  </si>
  <si>
    <t>card</t>
  </si>
  <si>
    <t>WFP SCOPE card</t>
  </si>
  <si>
    <t>WFP Paper ration card</t>
  </si>
  <si>
    <t>IOM card</t>
  </si>
  <si>
    <t>UNCHR card</t>
  </si>
  <si>
    <t>nutmessages</t>
  </si>
  <si>
    <t>Breastfeeding practices</t>
  </si>
  <si>
    <t>Complementary feeding (this includes starting feeding babies at 6 months, how to prepare, how much to give and how often)</t>
  </si>
  <si>
    <t>Maternal health ( antenatal clinic visits, diet changes including those rich in iron etc)</t>
  </si>
  <si>
    <t>Diet diversity (general for the family i.e eating 6 food groups)</t>
  </si>
  <si>
    <t>Hygiene and sanitation ( Washing (mother and baby) hands before and after feeding, washing hands after changing the baby)</t>
  </si>
  <si>
    <t>whoprovided</t>
  </si>
  <si>
    <t>Health facility workers</t>
  </si>
  <si>
    <t>Aid organization workers</t>
  </si>
  <si>
    <t>Community volunteers</t>
  </si>
  <si>
    <t>Radios</t>
  </si>
  <si>
    <t>Mother groups</t>
  </si>
  <si>
    <t>Camp/Community meetings</t>
  </si>
  <si>
    <t>no_improvement</t>
  </si>
  <si>
    <t>I did not fully understand the messages</t>
  </si>
  <si>
    <t>Do not have resources to apply the information</t>
  </si>
  <si>
    <t>I do not have time</t>
  </si>
  <si>
    <t>I do not agree to the messages</t>
  </si>
  <si>
    <t>Other(specify)</t>
  </si>
  <si>
    <t>fooditemsnon</t>
  </si>
  <si>
    <t>Clothing, shoes</t>
  </si>
  <si>
    <t>Milling and grinding services</t>
  </si>
  <si>
    <t>Tobacco and alcohol</t>
  </si>
  <si>
    <t>Cooking fuels (firewood, charcoal, other)</t>
  </si>
  <si>
    <t>Drinks (water and soda)</t>
  </si>
  <si>
    <t>Services such as transport, communication and airtime</t>
  </si>
  <si>
    <t>inkind_inputs</t>
  </si>
  <si>
    <t>Seed</t>
  </si>
  <si>
    <t>Ox plough</t>
  </si>
  <si>
    <t>Oxen,</t>
  </si>
  <si>
    <t xml:space="preserve">Fertilizer </t>
  </si>
  <si>
    <t>inkind_variety</t>
  </si>
  <si>
    <t>Improved variety</t>
  </si>
  <si>
    <t>Local variety</t>
  </si>
  <si>
    <t>quality</t>
  </si>
  <si>
    <t>Short and concise training guide</t>
  </si>
  <si>
    <t>Shorter time for training (3-4)</t>
  </si>
  <si>
    <t>Interactive/experience sharing</t>
  </si>
  <si>
    <t xml:space="preserve">Story telling </t>
  </si>
  <si>
    <t xml:space="preserve">Role plays </t>
  </si>
  <si>
    <t>Practical/skill based.</t>
  </si>
  <si>
    <t>p_equipements</t>
  </si>
  <si>
    <t>Shellers</t>
  </si>
  <si>
    <t>sheller.png</t>
  </si>
  <si>
    <t>Threshers</t>
  </si>
  <si>
    <t>thresher.png</t>
  </si>
  <si>
    <t>Silos</t>
  </si>
  <si>
    <t>silo.png</t>
  </si>
  <si>
    <t>Hermetic bags</t>
  </si>
  <si>
    <t>hermaticbag.png</t>
  </si>
  <si>
    <t>Tarpaulin.png</t>
  </si>
  <si>
    <t>abi_na.png</t>
  </si>
  <si>
    <t>accessequipment</t>
  </si>
  <si>
    <t>Purchase</t>
  </si>
  <si>
    <t>In-kind</t>
  </si>
  <si>
    <t>vcat</t>
  </si>
  <si>
    <t>Small track (4 - 6 sitting capacity)</t>
  </si>
  <si>
    <t>Bus/Mini-bus (Matatu) (10 - 30 sitting capacity)</t>
  </si>
  <si>
    <t>Goods track (pick-up/Fuso)</t>
  </si>
  <si>
    <t>Big truck (10 or more tons)</t>
  </si>
  <si>
    <t>cat</t>
  </si>
  <si>
    <t>General road user</t>
  </si>
  <si>
    <t>Trader</t>
  </si>
  <si>
    <t xml:space="preserve">Driver_commercial </t>
  </si>
  <si>
    <t>Driver_humanitarian agency</t>
  </si>
  <si>
    <t>Buyer at the market</t>
  </si>
  <si>
    <t>Teaching personel (decide on the right wording)</t>
  </si>
  <si>
    <t>School committte / PTA member</t>
  </si>
  <si>
    <t>Health worker</t>
  </si>
  <si>
    <t>CNV</t>
  </si>
  <si>
    <t>Patient @ Health facility</t>
  </si>
  <si>
    <t>Government officer</t>
  </si>
  <si>
    <t>place</t>
  </si>
  <si>
    <t>On the road</t>
  </si>
  <si>
    <t>School</t>
  </si>
  <si>
    <t>Health facilty</t>
  </si>
  <si>
    <t>Food Market/Trading center</t>
  </si>
  <si>
    <t>Livestock market</t>
  </si>
  <si>
    <t>Humanitarian Assitance sites</t>
  </si>
  <si>
    <t>Admnistratice center</t>
  </si>
  <si>
    <t>Mosque/Churches</t>
  </si>
  <si>
    <t>Leisure/Play-grounds/Parks</t>
  </si>
  <si>
    <t>Other places (specify)</t>
  </si>
  <si>
    <t>facility_use</t>
  </si>
  <si>
    <t>Humanitarian Assistance sites</t>
  </si>
  <si>
    <t>Admnistrative center</t>
  </si>
  <si>
    <t>useYN</t>
  </si>
  <si>
    <t xml:space="preserve">Yes, facility accessible/usable </t>
  </si>
  <si>
    <t>No, facility usable but not easily accessible</t>
  </si>
  <si>
    <t>No, facility doesn't exist in the nearby vicinities</t>
  </si>
  <si>
    <t>facimprove</t>
  </si>
  <si>
    <t>Road maintenance created new access</t>
  </si>
  <si>
    <t>Road maintenance improved access</t>
  </si>
  <si>
    <t>Road maintenance didn't bring any change</t>
  </si>
  <si>
    <t>No such facility nearby</t>
  </si>
  <si>
    <t>market_user</t>
  </si>
  <si>
    <t>As Buyer only</t>
  </si>
  <si>
    <t>As Trader only</t>
  </si>
  <si>
    <t>As both buyer and trader</t>
  </si>
  <si>
    <t>around</t>
  </si>
  <si>
    <t>Yes, from same Village and Payam</t>
  </si>
  <si>
    <t>No, from a same Payam different Village</t>
  </si>
  <si>
    <t>No, from a different Payam same County</t>
  </si>
  <si>
    <t>No, from a different County</t>
  </si>
  <si>
    <t>accesschal</t>
  </si>
  <si>
    <t>No access issues</t>
  </si>
  <si>
    <t>accesschall</t>
  </si>
  <si>
    <t>Bad  road conditions</t>
  </si>
  <si>
    <t>Insecurity on the way</t>
  </si>
  <si>
    <t>Lack of transport means</t>
  </si>
  <si>
    <t>Long distance</t>
  </si>
  <si>
    <t>COVID-19 restrictions</t>
  </si>
  <si>
    <t>Bad weather conditions</t>
  </si>
  <si>
    <t>Other issues</t>
  </si>
  <si>
    <t>Primary School</t>
  </si>
  <si>
    <t>Health Centre</t>
  </si>
  <si>
    <t>Cereal Market</t>
  </si>
  <si>
    <t>Livestock Market</t>
  </si>
  <si>
    <t>Administrative Centre</t>
  </si>
  <si>
    <t>transportation</t>
  </si>
  <si>
    <t>Vehicle</t>
  </si>
  <si>
    <t>Motor cycle</t>
  </si>
  <si>
    <t>Raksha</t>
  </si>
  <si>
    <t>Donkey</t>
  </si>
  <si>
    <t>benefits</t>
  </si>
  <si>
    <t>Improved access to basic social and health facilities</t>
  </si>
  <si>
    <t>Improved access to market to sell and buy</t>
  </si>
  <si>
    <t>Reduction in travel time</t>
  </si>
  <si>
    <t>Reduction in travel cost</t>
  </si>
  <si>
    <t>Improved security</t>
  </si>
  <si>
    <t>Incentive for increased production</t>
  </si>
  <si>
    <t xml:space="preserve">Other, specify </t>
  </si>
  <si>
    <t>No benefits at all</t>
  </si>
  <si>
    <t>Travel_time</t>
  </si>
  <si>
    <t>Less than 30 minutes</t>
  </si>
  <si>
    <t>30 minutes to 1 hour</t>
  </si>
  <si>
    <t>Over one hour to 2 hours</t>
  </si>
  <si>
    <t>Over 2 hours to 4 hours</t>
  </si>
  <si>
    <t>Over 4 hours</t>
  </si>
  <si>
    <t>use</t>
  </si>
  <si>
    <t xml:space="preserve">School  </t>
  </si>
  <si>
    <t>Health centre</t>
  </si>
  <si>
    <t>Market</t>
  </si>
  <si>
    <t>Llivestock market</t>
  </si>
  <si>
    <t>Administrative centre</t>
  </si>
  <si>
    <t>Humanitarian assistance</t>
  </si>
  <si>
    <t>means</t>
  </si>
  <si>
    <t>Walking</t>
  </si>
  <si>
    <t>Motorcycle/Raksha</t>
  </si>
  <si>
    <t>trainer</t>
  </si>
  <si>
    <t>Peer farmer(s)</t>
  </si>
  <si>
    <t>Other actors</t>
  </si>
  <si>
    <t>expenditure_nfi</t>
  </si>
  <si>
    <t>Agricultural tools, seeds</t>
  </si>
  <si>
    <t>Celebrations, social events, funerals, weddings</t>
  </si>
  <si>
    <t>Education (school fees/uniforms)</t>
  </si>
  <si>
    <t>Events and ceremonies</t>
  </si>
  <si>
    <t>Fines / Taxes</t>
  </si>
  <si>
    <t>Firewood/charcoal/fuel for cooking</t>
  </si>
  <si>
    <t>Hiring labor</t>
  </si>
  <si>
    <t>House renovation and construction or rent</t>
  </si>
  <si>
    <t>Household assets (knives, forks, plates)</t>
  </si>
  <si>
    <t>Livestock purchases</t>
  </si>
  <si>
    <t>Medical expenses, health care</t>
  </si>
  <si>
    <t>Milling and grinding</t>
  </si>
  <si>
    <t>Tobacco/ alcohol</t>
  </si>
  <si>
    <t>Transportation/communication</t>
  </si>
  <si>
    <t>ben_cat</t>
  </si>
  <si>
    <t>Active beneficiary HH of FFA + SAMS</t>
  </si>
  <si>
    <t>Pure SAMS beneficiary HH</t>
  </si>
  <si>
    <t>Non-beneficiary HH</t>
  </si>
  <si>
    <t>vsl_part</t>
  </si>
  <si>
    <t>Yes, I participated in it and still an active member</t>
  </si>
  <si>
    <t>Yes, I participated in it but not now</t>
  </si>
  <si>
    <t>No, I never participated in it</t>
  </si>
  <si>
    <t>vsl_nonpart_reason</t>
  </si>
  <si>
    <t>There is no VSLA group in my community</t>
  </si>
  <si>
    <t xml:space="preserve">I do not have money to save </t>
  </si>
  <si>
    <t>I do not think it is beneficial for me</t>
  </si>
  <si>
    <t>The group was not fully operational</t>
  </si>
  <si>
    <t>vsla_nothelpful</t>
  </si>
  <si>
    <t>Training contents were not practical</t>
  </si>
  <si>
    <t>Trainer's capacity was not good</t>
  </si>
  <si>
    <t>Time schedule did not fit my routines</t>
  </si>
  <si>
    <t>Training venue was not proper</t>
  </si>
  <si>
    <t>There were no training materials</t>
  </si>
  <si>
    <t>There is no operated VSL group to use the skills</t>
  </si>
  <si>
    <t>There is no money to save to use skills</t>
  </si>
  <si>
    <t>Others (sepcify)</t>
  </si>
  <si>
    <t>trade_com</t>
  </si>
  <si>
    <t>noWFP</t>
  </si>
  <si>
    <t>There was no RAC with WFP in my community</t>
  </si>
  <si>
    <t>I am not satisfied with the WFP price</t>
  </si>
  <si>
    <t>location for selling is too far</t>
  </si>
  <si>
    <t>trd_training</t>
  </si>
  <si>
    <t>business plan development</t>
  </si>
  <si>
    <t>finance management and financial literacy</t>
  </si>
  <si>
    <t>post-harvest managemnet</t>
  </si>
  <si>
    <t>warehouse management (records keeping)</t>
  </si>
  <si>
    <t>market information analysis</t>
  </si>
  <si>
    <t>marketing and sales</t>
  </si>
  <si>
    <t>communication</t>
  </si>
  <si>
    <t>leadership</t>
  </si>
  <si>
    <t>Other training modules</t>
  </si>
  <si>
    <t>I wrongly reported. I did not participated in any business/marketing training</t>
  </si>
  <si>
    <t>trd_training_why</t>
  </si>
  <si>
    <t>There was no training</t>
  </si>
  <si>
    <t>I did not have time to take a course</t>
  </si>
  <si>
    <t>I did not expect that the training is useful for me</t>
  </si>
  <si>
    <t>I could not afford the training cost</t>
  </si>
  <si>
    <t>trd_support_why</t>
  </si>
  <si>
    <t>Capacity building training</t>
  </si>
  <si>
    <t>Financial support</t>
  </si>
  <si>
    <t>Market linkages (buyers)</t>
  </si>
  <si>
    <t>Trading opportunity</t>
  </si>
  <si>
    <t>Others (specify</t>
  </si>
  <si>
    <t>No support needed</t>
  </si>
  <si>
    <t>RAC</t>
  </si>
  <si>
    <t>Yes, Selling only (seller)</t>
  </si>
  <si>
    <t>Yes, Buying only (buyer)</t>
  </si>
  <si>
    <t>Yes, buys and sells (Seller/Buyer)</t>
  </si>
  <si>
    <t>No (Neither seller nor buyer)</t>
  </si>
  <si>
    <t xml:space="preserve">assist_programme </t>
  </si>
  <si>
    <t xml:space="preserve">post-harvest training </t>
  </si>
  <si>
    <t>selling crops through RAC</t>
  </si>
  <si>
    <t xml:space="preserve">Post harvest kits </t>
  </si>
  <si>
    <t xml:space="preserve">business/marketing training </t>
  </si>
  <si>
    <t>phskill_practicereason</t>
  </si>
  <si>
    <t xml:space="preserve">I did not have enough materials to use skills </t>
  </si>
  <si>
    <t xml:space="preserve">Due to the  low productivity,  I did not need to practice skills </t>
  </si>
  <si>
    <t>I participated in training, but others actually harvested and managed harvest</t>
  </si>
  <si>
    <t>I do not remember what I leanred</t>
  </si>
  <si>
    <t xml:space="preserve">I am satisfied with current kits provided  </t>
  </si>
  <si>
    <t xml:space="preserve">WFP should increase the quantity of NFIs  </t>
  </si>
  <si>
    <t>The quality of NIFs are good</t>
  </si>
  <si>
    <t>The quality of NIFs are not good</t>
  </si>
  <si>
    <t xml:space="preserve">More NFIs should be included </t>
  </si>
  <si>
    <t>Types of NFIs should be changed</t>
  </si>
  <si>
    <t xml:space="preserve">I am not satisfied with current kits provided  </t>
  </si>
  <si>
    <t>phskit_nousereason</t>
  </si>
  <si>
    <t xml:space="preserve">I did not receive the kit </t>
  </si>
  <si>
    <t xml:space="preserve">NFIs in the kit were damaged </t>
  </si>
  <si>
    <t>Due to the  low productivity,  I did not need to ues NFIs</t>
  </si>
  <si>
    <t xml:space="preserve">Kits were not useful </t>
  </si>
  <si>
    <t>trd_training_who</t>
  </si>
  <si>
    <t xml:space="preserve">WFP </t>
  </si>
  <si>
    <t>CPs/NGOs</t>
  </si>
  <si>
    <t xml:space="preserve">Government officials </t>
  </si>
  <si>
    <t>Private institution</t>
  </si>
  <si>
    <t xml:space="preserve">other UN agencies </t>
  </si>
  <si>
    <t>othmarket_who</t>
  </si>
  <si>
    <t xml:space="preserve">Local market ( retailor shop) </t>
  </si>
  <si>
    <t xml:space="preserve">Private agents </t>
  </si>
  <si>
    <t xml:space="preserve">Cooperatives </t>
  </si>
  <si>
    <t xml:space="preserve">neighbours, friends, relatives, etc. </t>
  </si>
  <si>
    <t>trd_othmarket_why</t>
  </si>
  <si>
    <t>Due to the volume of the quantity</t>
  </si>
  <si>
    <t>Due to the price</t>
  </si>
  <si>
    <t xml:space="preserve">Due to the accessibility of  RAC ( distance) </t>
  </si>
  <si>
    <t>Due to the limited operational periods of RAC</t>
  </si>
  <si>
    <t xml:space="preserve">Due to the complexity of procedure ( quality check, etc)  </t>
  </si>
  <si>
    <t>Due to the late payment system ( Payment takes time)</t>
  </si>
  <si>
    <t>hvst_inc_reason</t>
  </si>
  <si>
    <t xml:space="preserve">I cultivated more so I harvested more than before </t>
  </si>
  <si>
    <t xml:space="preserve">I used skills I learned so I harvested more </t>
  </si>
  <si>
    <t xml:space="preserve">I had enough seeds this year </t>
  </si>
  <si>
    <t xml:space="preserve">I had enough tools to cultivate crops </t>
  </si>
  <si>
    <t>I coped with disasters properly  so less damages this year</t>
  </si>
  <si>
    <t>hvst_dec_reason</t>
  </si>
  <si>
    <t xml:space="preserve">Natural disaster ( flood, drought, etc) damaged crops </t>
  </si>
  <si>
    <t xml:space="preserve">I  planted less crops this time. </t>
  </si>
  <si>
    <t xml:space="preserve">I did not have enough seeds so I cannot cultivate  crops as much as I did last time </t>
  </si>
  <si>
    <t>I did not have enough tools to cultivate crops</t>
  </si>
  <si>
    <t xml:space="preserve">Crop infection damaged crops </t>
  </si>
  <si>
    <t>I harvested early due to the lack of foods so it affected total amount of harvest</t>
  </si>
  <si>
    <t xml:space="preserve">I did not have fortified seeds </t>
  </si>
  <si>
    <t>post harvest loss has increased</t>
  </si>
  <si>
    <t xml:space="preserve">no changes </t>
  </si>
  <si>
    <t>post harvest loss has decreased</t>
  </si>
  <si>
    <t>otherprog</t>
  </si>
  <si>
    <t xml:space="preserve">GFD </t>
  </si>
  <si>
    <t xml:space="preserve">School Feeding </t>
  </si>
  <si>
    <t>no other assistance</t>
  </si>
  <si>
    <t>spent_btw_why</t>
  </si>
  <si>
    <t xml:space="preserve">Limited income sources
</t>
  </si>
  <si>
    <t xml:space="preserve">Food costs are high such that there is not much left fo not food itesm of assets
</t>
  </si>
  <si>
    <t xml:space="preserve">We cann not invest much due to security reasons
</t>
  </si>
  <si>
    <t xml:space="preserve">We do not have an idea on assets to invest in
</t>
  </si>
  <si>
    <t xml:space="preserve">We alreaduy have assets
</t>
  </si>
  <si>
    <t>spent_btw</t>
  </si>
  <si>
    <t xml:space="preserve">More money on food </t>
  </si>
  <si>
    <t xml:space="preserve">More money on non-food itesms/ assets than food </t>
  </si>
  <si>
    <t>perception_sex</t>
  </si>
  <si>
    <t xml:space="preserve">Male headed household </t>
  </si>
  <si>
    <t xml:space="preserve">female headed household </t>
  </si>
  <si>
    <t xml:space="preserve">fc_factor </t>
  </si>
  <si>
    <t xml:space="preserve">High market prices
</t>
  </si>
  <si>
    <t xml:space="preserve">Low supply of commodities to the market
</t>
  </si>
  <si>
    <t xml:space="preserve">Limited options on sources of income.
</t>
  </si>
  <si>
    <t xml:space="preserve">Poor agriculture produce
</t>
  </si>
  <si>
    <t xml:space="preserve">Inadequate Food assistance ration
</t>
  </si>
  <si>
    <t xml:space="preserve">delays in distribution of food assistance
</t>
  </si>
  <si>
    <t>Other specify</t>
  </si>
  <si>
    <t>infochannel</t>
  </si>
  <si>
    <t xml:space="preserve">Radio </t>
  </si>
  <si>
    <t>local autholoties/community leaders</t>
  </si>
  <si>
    <t>notice boards in the community</t>
  </si>
  <si>
    <t xml:space="preserve">rac_satisfaction </t>
  </si>
  <si>
    <t xml:space="preserve">Satisfied </t>
  </si>
  <si>
    <t xml:space="preserve">Neutral </t>
  </si>
  <si>
    <t>Not satisfied</t>
  </si>
  <si>
    <t>sell</t>
  </si>
  <si>
    <t>Individual</t>
  </si>
  <si>
    <t>Group</t>
  </si>
  <si>
    <t>post_equipements</t>
  </si>
  <si>
    <t>Grain cleaner machine</t>
  </si>
  <si>
    <t>safetystatus</t>
  </si>
  <si>
    <t>Significantly improved</t>
  </si>
  <si>
    <t>Slightly improved</t>
  </si>
  <si>
    <t>Slightely deteriorated</t>
  </si>
  <si>
    <t>Singnificantly deteriorated</t>
  </si>
  <si>
    <t>healthcenter</t>
  </si>
  <si>
    <t>Public Health Centre</t>
  </si>
  <si>
    <t>Private Health Centre</t>
  </si>
  <si>
    <t>r_arrive</t>
  </si>
  <si>
    <t>&lt; 1 year</t>
  </si>
  <si>
    <t>1-3 Years</t>
  </si>
  <si>
    <t>3-5 Years</t>
  </si>
  <si>
    <t>6-10 Years</t>
  </si>
  <si>
    <t>&gt;10 years</t>
  </si>
  <si>
    <t>FO</t>
  </si>
  <si>
    <t>Maureen Loku</t>
  </si>
  <si>
    <t>form_title</t>
  </si>
  <si>
    <t>form_id</t>
  </si>
  <si>
    <t>style</t>
  </si>
  <si>
    <t>allow_choice_duplicates </t>
  </si>
  <si>
    <t>Post Distribution Monitoring Round 2, 2022_FINAL</t>
  </si>
  <si>
    <t>PDM_F2F_2022r2</t>
  </si>
  <si>
    <t>theme-grid</t>
  </si>
  <si>
    <t>no</t>
  </si>
  <si>
    <t>Light public works (e.g. enhancing common areas and assets, water for irrigation, waterpoint management, rainwater harvesting, light road works)</t>
  </si>
  <si>
    <t>Other light communal infrastructure development (e.g., rehabilitation of community tukuls/meeting place, roofs on schools etc.)</t>
  </si>
  <si>
    <t>Light construction for disaster risk reduction and hazard mitigation, and resilience building, such as flood control canals and dykes, rainwater harvesting.</t>
  </si>
  <si>
    <t>w/wo shock</t>
  </si>
  <si>
    <t>fut</t>
  </si>
  <si>
    <t>If [name] occurred again tomorrow (coming days), your household would be well prepared in advance</t>
  </si>
  <si>
    <t>assum</t>
  </si>
  <si>
    <t>While experiencing [name], your household can change its primary source of income/livelihood if needed as a response</t>
  </si>
  <si>
    <t>w shock</t>
  </si>
  <si>
    <t>exp</t>
  </si>
  <si>
    <t>During times you experienced [name], your household can change its primary income or source of livelihood if needed</t>
  </si>
  <si>
    <t>During times of floods, civil/miltary conflict or another COVID-19 alike pandemic your household had access to the financial support it need</t>
  </si>
  <si>
    <t>If a [name] occurred tomorrow, your household would be well prepared in advance</t>
  </si>
  <si>
    <t>Absorptive capacity</t>
  </si>
  <si>
    <t xml:space="preserve">Your household can bounce back from any challenge that life throws at it </t>
  </si>
  <si>
    <t>Transformative capacity</t>
  </si>
  <si>
    <t xml:space="preserve">During times of hardship, your household can change its primary income or source of livelihood if needed </t>
  </si>
  <si>
    <t>Adaptive capacity</t>
  </si>
  <si>
    <t xml:space="preserve">If threats to your household became more frequent and intense, you would still find a way to get by </t>
  </si>
  <si>
    <t xml:space="preserve">Financial capital </t>
  </si>
  <si>
    <t xml:space="preserve">During times of hardship, your household can access the financial support you need </t>
  </si>
  <si>
    <t xml:space="preserve">Social capital </t>
  </si>
  <si>
    <t>Political capital</t>
  </si>
  <si>
    <t>Learning</t>
  </si>
  <si>
    <t xml:space="preserve">Your household has learned important lessons from past hardships that will help you better prepare for future threats </t>
  </si>
  <si>
    <t>Anticipatory capacity</t>
  </si>
  <si>
    <t xml:space="preserve">Your household is fully prepared for any future natural disasters that may occur in your area </t>
  </si>
  <si>
    <t xml:space="preserve">Early warning </t>
  </si>
  <si>
    <t xml:space="preserve">Your household receives useful information warning you about future risks in advance </t>
  </si>
  <si>
    <t>"
- Households with a high dependency ratio (i.e. one active income earner for 5+ members) 
-Female-headed households, particularly those recently widowed or abandoned; 
-Households with a family member discharged as cured in the last three months from an OTP/TSFP site; 
-Households with chronically ill or disabled family members; 
-Split up households (i.e.: due to lack or search of food elsewhere); 
-Households facing zero-sum coping (i.e. survival over critical/urgent needs); 
-Households who do not own or have access to productive assets, including land, or livestock; 
-Daily wage-earning households or households with no reliable income
-Other criteria as defined in the context of the community, agreed by the CBPP Planning Team. "</t>
  </si>
  <si>
    <t>Peter Matiop</t>
  </si>
  <si>
    <t>Nicholas Kenyi</t>
  </si>
  <si>
    <t>Dimache Ondoa</t>
  </si>
  <si>
    <t>Martin Taban</t>
  </si>
  <si>
    <t>Pasqualina Asida</t>
  </si>
  <si>
    <t xml:space="preserve">Modonna Kanisio </t>
  </si>
  <si>
    <t>field office</t>
  </si>
  <si>
    <t>             Wani Sesnan</t>
  </si>
  <si>
    <t>             Gloria Gwoka</t>
  </si>
  <si>
    <t>             Olweny Michael</t>
  </si>
  <si>
    <t>             Elia Henry</t>
  </si>
  <si>
    <t>             Sujin Pak</t>
  </si>
  <si>
    <t>             Agyili Wisdom</t>
  </si>
  <si>
    <t>             Emmanuel Sallah</t>
  </si>
  <si>
    <t xml:space="preserve">             Edward Nyilek </t>
  </si>
  <si>
    <t>Kenyi Kennedy</t>
  </si>
  <si>
    <t>             Kenyi Kennedy</t>
  </si>
  <si>
    <t xml:space="preserve">             Chandia Hellen </t>
  </si>
  <si>
    <t>             Pandek Michael</t>
  </si>
  <si>
    <t>             Mikaya Ali</t>
  </si>
  <si>
    <t>             Florence Lupe</t>
  </si>
  <si>
    <t>             James Obale</t>
  </si>
  <si>
    <t>             Ohisa Rueben</t>
  </si>
  <si>
    <t>Is in FFA</t>
  </si>
  <si>
    <t>Is in GFD</t>
  </si>
  <si>
    <t>Summary</t>
  </si>
  <si>
    <t>TITLE</t>
  </si>
  <si>
    <t>a_boma_ot</t>
  </si>
  <si>
    <t>Label</t>
  </si>
  <si>
    <t>Q number</t>
  </si>
  <si>
    <t>length</t>
  </si>
  <si>
    <t>Space</t>
  </si>
  <si>
    <t>Old label</t>
  </si>
  <si>
    <t>E.1.1 Hello</t>
  </si>
  <si>
    <t xml:space="preserve"> How are you</t>
  </si>
  <si>
    <t>F.3.2 See you soon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</si>
</sst>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1">
    <font>
      <sz val="11"/>
      <color theme="1"/>
      <name val="Calibri"/>
      <family val="2"/>
      <scheme val="minor"/>
    </font>
    <font>
      <sz val="10"/>
      <name val="Arial"/>
      <family val="2"/>
    </font>
    <font>
      <i/>
      <sz val="11"/>
      <name val="Calibri Light"/>
      <family val="2"/>
    </font>
    <font>
      <sz val="9"/>
      <color indexed="81"/>
      <name val="Tahoma"/>
      <family val="2"/>
    </font>
    <font>
      <b/>
      <sz val="9"/>
      <color indexed="81"/>
      <name val="Tahoma"/>
      <family val="2"/>
    </font>
    <font>
      <sz val="10"/>
      <name val="Calibri Light"/>
      <family val="2"/>
    </font>
    <font>
      <sz val="10"/>
      <color indexed="8"/>
      <name val="Calibri Light"/>
      <family val="2"/>
    </font>
    <font>
      <b/>
      <sz val="9"/>
      <color indexed="8"/>
      <name val="Tahoma"/>
      <family val="2"/>
    </font>
    <font>
      <sz val="9"/>
      <color indexed="8"/>
      <name val="Tahoma"/>
      <family val="2"/>
    </font>
    <font>
      <sz val="10"/>
      <name val="Verdana"/>
      <family val="2"/>
    </font>
    <font>
      <sz val="10"/>
      <color indexed="10"/>
      <name val="Calibri Light"/>
      <family val="2"/>
    </font>
    <font>
      <b/>
      <sz val="10"/>
      <color indexed="8"/>
      <name val="Calibri Light"/>
      <family val="2"/>
    </font>
    <font>
      <b/>
      <sz val="10"/>
      <name val="Calibri Light"/>
      <family val="2"/>
    </font>
    <font>
      <sz val="8"/>
      <name val="Calibri"/>
      <family val="2"/>
    </font>
    <font>
      <sz val="9"/>
      <name val="Ubuntu Mono"/>
      <family val="3"/>
    </font>
    <font>
      <sz val="10"/>
      <name val="Ubuntu Mono"/>
      <family val="3"/>
    </font>
    <font>
      <sz val="11"/>
      <color theme="1"/>
      <name val="Calibri"/>
      <family val="2"/>
      <scheme val="minor"/>
    </font>
    <font>
      <sz val="11"/>
      <color rgb="FF9C0006"/>
      <name val="Calibri"/>
      <family val="2"/>
      <scheme val="minor"/>
    </font>
    <font>
      <sz val="11"/>
      <color rgb="FF9C6500"/>
      <name val="Calibri"/>
      <family val="2"/>
      <scheme val="minor"/>
    </font>
    <font>
      <sz val="11"/>
      <color theme="1"/>
      <name val="Calibri Light"/>
      <family val="2"/>
      <scheme val="major"/>
    </font>
    <font>
      <sz val="11"/>
      <name val="Calibri Light"/>
      <family val="2"/>
      <scheme val="major"/>
    </font>
    <font>
      <sz val="11"/>
      <color rgb="FFFF0000"/>
      <name val="Calibri Light"/>
      <family val="2"/>
      <scheme val="major"/>
    </font>
    <font>
      <sz val="11"/>
      <color theme="0"/>
      <name val="Calibri Light"/>
      <family val="2"/>
      <scheme val="major"/>
    </font>
    <font>
      <sz val="11"/>
      <color theme="0" tint="-0.249977111117893"/>
      <name val="Calibri Light"/>
      <family val="2"/>
      <scheme val="major"/>
    </font>
    <font>
      <i/>
      <sz val="11"/>
      <color theme="0"/>
      <name val="Calibri Light"/>
      <family val="2"/>
      <scheme val="major"/>
    </font>
    <font>
      <i/>
      <sz val="11"/>
      <color rgb="FFFF0000"/>
      <name val="Calibri Light"/>
      <family val="2"/>
      <scheme val="major"/>
    </font>
    <font>
      <i/>
      <sz val="11"/>
      <color theme="0" tint="-0.249977111117893"/>
      <name val="Calibri Light"/>
      <family val="2"/>
      <scheme val="major"/>
    </font>
    <font>
      <sz val="10"/>
      <color rgb="FFFF0000"/>
      <name val="Calibri Light"/>
      <family val="2"/>
      <scheme val="major"/>
    </font>
    <font>
      <sz val="10"/>
      <color theme="1"/>
      <name val="Calibri Light"/>
      <family val="2"/>
      <scheme val="major"/>
    </font>
    <font>
      <sz val="10"/>
      <name val="Calibri Light"/>
      <family val="2"/>
      <scheme val="major"/>
    </font>
    <font>
      <b/>
      <sz val="10"/>
      <color rgb="FFFF0000"/>
      <name val="Calibri Light"/>
      <family val="2"/>
      <scheme val="major"/>
    </font>
    <font>
      <i/>
      <sz val="10"/>
      <color rgb="FFFF0000"/>
      <name val="Calibri Light"/>
      <family val="2"/>
      <scheme val="major"/>
    </font>
    <font>
      <b/>
      <sz val="10"/>
      <color theme="0"/>
      <name val="Calibri Light"/>
      <family val="2"/>
      <scheme val="major"/>
    </font>
    <font>
      <b/>
      <i/>
      <sz val="10"/>
      <color theme="0"/>
      <name val="Calibri Light"/>
      <family val="2"/>
      <scheme val="major"/>
    </font>
    <font>
      <i/>
      <sz val="10"/>
      <color theme="0" tint="-0.249977111117893"/>
      <name val="Calibri Light"/>
      <family val="2"/>
      <scheme val="major"/>
    </font>
    <font>
      <i/>
      <sz val="11"/>
      <name val="Calibri Light"/>
      <family val="2"/>
      <scheme val="major"/>
    </font>
    <font>
      <b/>
      <sz val="11"/>
      <color rgb="FFFF0000"/>
      <name val="Calibri Light"/>
      <family val="2"/>
      <scheme val="major"/>
    </font>
    <font>
      <b/>
      <sz val="11"/>
      <name val="Calibri Light"/>
      <family val="2"/>
      <scheme val="major"/>
    </font>
    <font>
      <b/>
      <i/>
      <sz val="11"/>
      <name val="Calibri Light"/>
      <family val="2"/>
      <scheme val="major"/>
    </font>
    <font>
      <sz val="13"/>
      <color rgb="FFFF0000"/>
      <name val="Calibri Light"/>
      <family val="2"/>
      <scheme val="major"/>
    </font>
    <font>
      <sz val="13"/>
      <color theme="1"/>
      <name val="Calibri Light"/>
      <family val="2"/>
      <scheme val="major"/>
    </font>
    <font>
      <i/>
      <sz val="10"/>
      <name val="Calibri Light"/>
      <family val="2"/>
      <scheme val="major"/>
    </font>
    <font>
      <b/>
      <sz val="10"/>
      <name val="Calibri Light"/>
      <family val="2"/>
      <scheme val="major"/>
    </font>
    <font>
      <b/>
      <sz val="10"/>
      <color theme="1"/>
      <name val="Calibri Light"/>
      <family val="2"/>
      <scheme val="major"/>
    </font>
    <font>
      <b/>
      <i/>
      <sz val="10"/>
      <color theme="0" tint="-0.249977111117893"/>
      <name val="Calibri Light"/>
      <family val="2"/>
      <scheme val="major"/>
    </font>
    <font>
      <sz val="10"/>
      <color theme="1"/>
      <name val="Calibri Light"/>
      <family val="2"/>
    </font>
    <font>
      <i/>
      <sz val="10"/>
      <color theme="1"/>
      <name val="Calibri Light"/>
      <family val="2"/>
      <scheme val="major"/>
    </font>
    <font>
      <sz val="10"/>
      <color theme="1"/>
      <name val="Calibri"/>
      <family val="2"/>
      <scheme val="minor"/>
    </font>
    <font>
      <sz val="11"/>
      <color rgb="FF000000"/>
      <name val="Calibri Light"/>
      <family val="2"/>
      <scheme val="major"/>
    </font>
    <font>
      <b/>
      <i/>
      <sz val="10"/>
      <name val="Calibri Light"/>
      <family val="2"/>
      <scheme val="major"/>
    </font>
    <font>
      <sz val="11"/>
      <color rgb="FFFFFFFF"/>
      <name val="Calibri Light"/>
      <family val="2"/>
      <scheme val="major"/>
    </font>
    <font>
      <i/>
      <sz val="11"/>
      <color theme="1"/>
      <name val="Calibri Light"/>
      <family val="2"/>
      <scheme val="major"/>
    </font>
    <font>
      <sz val="10"/>
      <color theme="0"/>
      <name val="Calibri Light"/>
      <family val="2"/>
    </font>
    <font>
      <b/>
      <sz val="10"/>
      <color theme="0"/>
      <name val="Calibri Light"/>
      <family val="2"/>
    </font>
    <font>
      <b/>
      <i/>
      <sz val="10"/>
      <color theme="0"/>
      <name val="Calibri Light"/>
      <family val="2"/>
    </font>
    <font>
      <sz val="10"/>
      <color theme="0"/>
      <name val="Calibri Light"/>
      <family val="2"/>
      <scheme val="major"/>
    </font>
    <font>
      <sz val="11"/>
      <color theme="3"/>
      <name val="Calibri Light"/>
      <family val="2"/>
      <scheme val="major"/>
    </font>
    <font>
      <b/>
      <sz val="11"/>
      <color theme="1"/>
      <name val="Calibri Light"/>
      <family val="2"/>
      <scheme val="major"/>
    </font>
    <font>
      <b/>
      <i/>
      <sz val="11"/>
      <color theme="0" tint="-0.249977111117893"/>
      <name val="Calibri Light"/>
      <family val="2"/>
      <scheme val="major"/>
    </font>
    <font>
      <sz val="11"/>
      <color rgb="FF1F497D"/>
      <name val="Calibri Light"/>
      <family val="2"/>
      <scheme val="major"/>
    </font>
    <font>
      <sz val="11"/>
      <color rgb="FF333333"/>
      <name val="Calibri Light"/>
      <family val="2"/>
      <scheme val="major"/>
    </font>
    <font>
      <i/>
      <sz val="10"/>
      <color theme="0"/>
      <name val="Calibri Light"/>
      <family val="2"/>
      <scheme val="major"/>
    </font>
    <font>
      <sz val="9"/>
      <color theme="1"/>
      <name val="Ubuntu Mono"/>
      <family val="3"/>
    </font>
    <font>
      <b/>
      <sz val="9"/>
      <color theme="1"/>
      <name val="Ubuntu Mono"/>
      <family val="3"/>
    </font>
    <font>
      <sz val="9"/>
      <color rgb="FF000000"/>
      <name val="Ubuntu Mono"/>
      <family val="3"/>
    </font>
    <font>
      <sz val="9"/>
      <color rgb="FFFF0000"/>
      <name val="Ubuntu Mono"/>
      <family val="3"/>
    </font>
    <font>
      <sz val="9"/>
      <color theme="0"/>
      <name val="Ubuntu Mono"/>
      <family val="3"/>
    </font>
    <font>
      <b/>
      <sz val="9"/>
      <color theme="1" tint="4.9989318521683403E-2"/>
      <name val="Ubuntu Mono"/>
      <family val="3"/>
    </font>
    <font>
      <sz val="9"/>
      <color rgb="FFFFFF00"/>
      <name val="Ubuntu Mono"/>
      <family val="3"/>
    </font>
    <font>
      <sz val="9"/>
      <color rgb="FFC00000"/>
      <name val="Ubuntu Mono"/>
      <family val="3"/>
    </font>
    <font>
      <sz val="10"/>
      <color rgb="FFFFFF00"/>
      <name val="Calibri Light"/>
      <family val="2"/>
      <scheme val="major"/>
    </font>
    <font>
      <sz val="10"/>
      <color theme="1"/>
      <name val="Ubuntu Mono"/>
      <family val="3"/>
    </font>
    <font>
      <sz val="11"/>
      <color theme="1"/>
      <name val="Ubuntu Mono"/>
      <family val="3"/>
    </font>
    <font>
      <b/>
      <sz val="9"/>
      <color rgb="FFC00000"/>
      <name val="Ubuntu Mono"/>
      <family val="3"/>
    </font>
    <font>
      <b/>
      <sz val="9"/>
      <color rgb="FFFF0000"/>
      <name val="Ubuntu Mono"/>
      <family val="3"/>
    </font>
    <font>
      <sz val="10"/>
      <color rgb="FFFFFF00"/>
      <name val="Ubuntu Mono"/>
      <family val="3"/>
    </font>
    <font>
      <b/>
      <sz val="9"/>
      <color rgb="FF000000"/>
      <name val="Tahoma"/>
      <family val="2"/>
    </font>
    <font>
      <sz val="9"/>
      <color rgb="FF000000"/>
      <name val="Tahoma"/>
      <family val="2"/>
    </font>
    <font>
      <sz val="7"/>
      <color theme="1"/>
      <name val="Ubuntu Mono"/>
      <family val="3"/>
    </font>
    <font>
      <sz val="7"/>
      <color rgb="FFFFFF00"/>
      <name val="Ubuntu Mono"/>
      <family val="3"/>
    </font>
    <font>
      <b/>
      <sz val="7"/>
      <color theme="1"/>
      <name val="Ubuntu Mono"/>
      <family val="3"/>
    </font>
    <font>
      <sz val="8"/>
      <name val="Calibri"/>
      <family val="2"/>
      <scheme val="minor"/>
    </font>
    <font>
      <sz val="9"/>
      <color theme="1"/>
      <name val="LinotypeSyntaxOsF"/>
    </font>
    <font>
      <b/>
      <sz val="10"/>
      <color theme="1"/>
      <name val="Open Sans"/>
      <family val="2"/>
    </font>
    <font>
      <sz val="10"/>
      <color theme="1"/>
      <name val="Open Sans"/>
      <family val="2"/>
    </font>
    <font>
      <sz val="10"/>
      <color theme="1"/>
      <name val="Times New Roman"/>
      <family val="1"/>
    </font>
    <font>
      <b/>
      <sz val="7"/>
      <color rgb="FFFFFF00"/>
      <name val="Ubuntu Mono"/>
      <family val="3"/>
    </font>
    <font>
      <b/>
      <sz val="9"/>
      <color rgb="FFFFFF00"/>
      <name val="Ubuntu Mono"/>
      <family val="3"/>
    </font>
    <font>
      <sz val="9"/>
      <color rgb="FFFFFF00"/>
      <name val="Calibri Light"/>
      <family val="2"/>
      <scheme val="major"/>
    </font>
    <font>
      <sz val="9"/>
      <name val="Calibri Light"/>
      <family val="2"/>
      <scheme val="major"/>
    </font>
    <font>
      <sz val="7"/>
      <name val="Ubuntu Mono"/>
      <family val="3"/>
    </font>
    <font>
      <i/>
      <sz val="8"/>
      <color theme="0"/>
      <name val="Courier New"/>
      <family val="3"/>
    </font>
    <font>
      <b/>
      <sz val="7"/>
      <color rgb="FF002060"/>
      <name val="Ubuntu Mono"/>
      <family val="3"/>
    </font>
    <font>
      <b/>
      <sz val="9"/>
      <color rgb="FF002060"/>
      <name val="Ubuntu Mono"/>
      <family val="3"/>
    </font>
    <font>
      <b/>
      <sz val="9"/>
      <color rgb="FF7030A0"/>
      <name val="Ubuntu Mono"/>
      <family val="3"/>
    </font>
    <font>
      <sz val="9"/>
      <color rgb="FF7030A0"/>
      <name val="Ubuntu Mono"/>
      <family val="3"/>
    </font>
    <font>
      <sz val="11"/>
      <color rgb="FFFF0000"/>
      <name val="Calibri"/>
      <family val="2"/>
      <scheme val="minor"/>
    </font>
    <font>
      <sz val="9"/>
      <color theme="1"/>
      <name val="Ubuntu Mono"/>
      <family val="1"/>
    </font>
    <font>
      <sz val="9"/>
      <color rgb="FFFF0000"/>
      <name val="Calibri Light"/>
      <family val="2"/>
      <scheme val="major"/>
    </font>
    <font>
      <sz val="10"/>
      <color rgb="FFC00000"/>
      <name val="Open Sans"/>
      <family val="2"/>
    </font>
    <font>
      <sz val="11"/>
      <color rgb="FFC00000"/>
      <name val="Calibri"/>
      <family val="2"/>
      <scheme val="minor"/>
    </font>
    <font>
      <sz val="11"/>
      <color theme="1"/>
      <name val="Calibri"/>
      <family val="2"/>
    </font>
    <font>
      <sz val="7"/>
      <color rgb="FFFFC000"/>
      <name val="Times New Roman"/>
      <family val="1"/>
    </font>
    <font>
      <sz val="11"/>
      <color rgb="FFFFC000"/>
      <name val="Calibri"/>
      <family val="2"/>
      <scheme val="minor"/>
    </font>
    <font>
      <sz val="11"/>
      <color rgb="FFFFC000"/>
      <name val="Calibri"/>
      <family val="1"/>
      <scheme val="minor"/>
    </font>
    <font>
      <sz val="7"/>
      <color rgb="FF7030A0"/>
      <name val="Ubuntu Mono"/>
      <family val="3"/>
    </font>
    <font>
      <sz val="9"/>
      <color rgb="FF000000"/>
      <name val="Calibri"/>
      <family val="2"/>
      <scheme val="minor"/>
    </font>
    <font>
      <sz val="9"/>
      <color theme="3"/>
      <name val="Ubuntu Mono"/>
      <family val="3"/>
    </font>
    <font>
      <sz val="8"/>
      <color theme="1"/>
      <name val="Calibri"/>
      <family val="2"/>
      <scheme val="minor"/>
    </font>
    <font>
      <sz val="12"/>
      <color theme="1"/>
      <name val="Calibri"/>
      <family val="2"/>
      <scheme val="minor"/>
    </font>
    <font>
      <b/>
      <sz val="9"/>
      <name val="Ubuntu Mono"/>
      <family val="3"/>
    </font>
    <font>
      <sz val="7"/>
      <color rgb="FFFF0000"/>
      <name val="Ubuntu Mono"/>
      <family val="3"/>
    </font>
    <font>
      <sz val="9"/>
      <color rgb="FFFFFF00"/>
      <name val="Ubuntu Mono"/>
      <family val="3"/>
    </font>
    <font>
      <b/>
      <sz val="10"/>
      <color theme="1"/>
      <name val="Ubuntu Mono"/>
      <family val="3"/>
    </font>
    <font>
      <sz val="10"/>
      <color rgb="FFFF0000"/>
      <name val="Ubuntu Mono"/>
      <family val="3"/>
    </font>
    <font>
      <sz val="10"/>
      <color rgb="FF000000"/>
      <name val="Ubuntu Mono"/>
      <family val="3"/>
    </font>
    <font>
      <b/>
      <sz val="10"/>
      <color rgb="FF008000"/>
      <name val="Ubuntu Mono"/>
      <family val="3"/>
    </font>
    <font>
      <sz val="10"/>
      <color theme="0"/>
      <name val="Ubuntu Mono"/>
      <family val="3"/>
    </font>
    <font>
      <i/>
      <sz val="10"/>
      <color rgb="FF292929"/>
      <name val="Ubuntu Mono"/>
      <family val="3"/>
    </font>
    <font>
      <u/>
      <sz val="11"/>
      <color theme="10"/>
      <name val="Calibri"/>
      <family val="2"/>
      <scheme val="minor"/>
    </font>
    <font>
      <sz val="11"/>
      <color theme="10"/>
      <name val="Calibri"/>
      <family val="2"/>
      <scheme val="minor"/>
    </font>
  </fonts>
  <fills count="36">
    <fill>
      <patternFill patternType="none"/>
    </fill>
    <fill>
      <patternFill patternType="gray125"/>
    </fill>
    <fill>
      <patternFill patternType="solid">
        <fgColor rgb="FFFFC7CE"/>
      </patternFill>
    </fill>
    <fill>
      <patternFill patternType="solid">
        <fgColor rgb="FFFFEB9C"/>
      </patternFill>
    </fill>
    <fill>
      <patternFill patternType="solid">
        <fgColor theme="0" tint="-4.9989318521683403E-2"/>
        <bgColor indexed="64"/>
      </patternFill>
    </fill>
    <fill>
      <patternFill patternType="solid">
        <fgColor theme="1"/>
        <bgColor indexed="64"/>
      </patternFill>
    </fill>
    <fill>
      <patternFill patternType="solid">
        <fgColor theme="0"/>
        <bgColor indexed="64"/>
      </patternFill>
    </fill>
    <fill>
      <patternFill patternType="solid">
        <fgColor rgb="FFFFFF00"/>
        <bgColor indexed="64"/>
      </patternFill>
    </fill>
    <fill>
      <patternFill patternType="solid">
        <fgColor theme="1" tint="0.499984740745262"/>
        <bgColor indexed="64"/>
      </patternFill>
    </fill>
    <fill>
      <patternFill patternType="solid">
        <fgColor rgb="FFFF0000"/>
        <bgColor indexed="64"/>
      </patternFill>
    </fill>
    <fill>
      <patternFill patternType="solid">
        <fgColor theme="7"/>
        <bgColor indexed="64"/>
      </patternFill>
    </fill>
    <fill>
      <patternFill patternType="solid">
        <fgColor theme="1" tint="0.34998626667073579"/>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6"/>
        <bgColor indexed="64"/>
      </patternFill>
    </fill>
    <fill>
      <patternFill patternType="solid">
        <fgColor theme="2" tint="-0.249977111117893"/>
        <bgColor indexed="64"/>
      </patternFill>
    </fill>
    <fill>
      <patternFill patternType="solid">
        <fgColor rgb="FFC00000"/>
        <bgColor indexed="64"/>
      </patternFill>
    </fill>
    <fill>
      <patternFill patternType="solid">
        <fgColor theme="5" tint="0.39997558519241921"/>
        <bgColor indexed="64"/>
      </patternFill>
    </fill>
    <fill>
      <patternFill patternType="solid">
        <fgColor theme="1" tint="0.14999847407452621"/>
        <bgColor indexed="64"/>
      </patternFill>
    </fill>
    <fill>
      <patternFill patternType="solid">
        <fgColor rgb="FFFFFFFF"/>
        <bgColor indexed="64"/>
      </patternFill>
    </fill>
    <fill>
      <patternFill patternType="solid">
        <fgColor theme="5" tint="-0.499984740745262"/>
        <bgColor indexed="64"/>
      </patternFill>
    </fill>
    <fill>
      <patternFill patternType="solid">
        <fgColor theme="8" tint="-0.499984740745262"/>
        <bgColor indexed="64"/>
      </patternFill>
    </fill>
    <fill>
      <patternFill patternType="solid">
        <fgColor rgb="FF92D050"/>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theme="7" tint="-0.499984740745262"/>
        <bgColor indexed="64"/>
      </patternFill>
    </fill>
    <fill>
      <patternFill patternType="solid">
        <fgColor theme="2" tint="-0.499984740745262"/>
        <bgColor indexed="64"/>
      </patternFill>
    </fill>
    <fill>
      <patternFill patternType="solid">
        <fgColor theme="7" tint="-0.249977111117893"/>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rgb="FF00B050"/>
        <bgColor indexed="64"/>
      </patternFill>
    </fill>
    <fill>
      <patternFill patternType="solid">
        <fgColor rgb="FF002060"/>
        <bgColor indexed="64"/>
      </patternFill>
    </fill>
    <fill>
      <patternFill patternType="solid">
        <fgColor theme="1"/>
        <bgColor rgb="FF000000"/>
      </patternFill>
    </fill>
    <fill>
      <patternFill patternType="solid">
        <fgColor theme="9" tint="-0.499984740745262"/>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s>
  <cellStyleXfs count="6">
    <xf numFmtId="0" fontId="0" fillId="0" borderId="0"/>
    <xf numFmtId="0" fontId="17" fillId="2" borderId="0" applyNumberFormat="0" applyBorder="0" applyAlignment="0" applyProtection="0"/>
    <xf numFmtId="0" fontId="18" fillId="3" borderId="0" applyNumberFormat="0" applyBorder="0" applyAlignment="0" applyProtection="0"/>
    <xf numFmtId="0" fontId="16" fillId="0" borderId="0"/>
    <xf numFmtId="0" fontId="1" fillId="0" borderId="0">
      <alignment vertical="center"/>
    </xf>
    <xf numFmtId="0" fontId="119" fillId="0" borderId="0" applyNumberFormat="0" applyFill="0" applyBorder="0" applyAlignment="0" applyProtection="0"/>
  </cellStyleXfs>
  <cellXfs count="488">
    <xf numFmtId="0" fontId="0" fillId="0" borderId="0" xfId="0"/>
    <xf numFmtId="0" fontId="19" fillId="0" borderId="0" xfId="0" applyFont="1" applyAlignment="1">
      <alignment horizontal="left" vertical="center"/>
    </xf>
    <xf numFmtId="0" fontId="19" fillId="0" borderId="0" xfId="0" applyFont="1"/>
    <xf numFmtId="0" fontId="20" fillId="0" borderId="0" xfId="0" applyFont="1"/>
    <xf numFmtId="0" fontId="21" fillId="0" borderId="0" xfId="0" applyFont="1"/>
    <xf numFmtId="0" fontId="22" fillId="0" borderId="0" xfId="0" applyFont="1"/>
    <xf numFmtId="0" fontId="21" fillId="0" borderId="0" xfId="0" applyFont="1" applyAlignment="1">
      <alignment horizontal="center" vertical="center"/>
    </xf>
    <xf numFmtId="0" fontId="19" fillId="0" borderId="0" xfId="0" applyFont="1" applyAlignment="1">
      <alignment horizontal="center" vertical="center"/>
    </xf>
    <xf numFmtId="0" fontId="23" fillId="4" borderId="0" xfId="0" applyFont="1" applyFill="1"/>
    <xf numFmtId="0" fontId="21" fillId="0" borderId="0" xfId="0" applyFont="1" applyAlignment="1">
      <alignment horizontal="left" vertical="center"/>
    </xf>
    <xf numFmtId="0" fontId="22" fillId="5" borderId="0" xfId="0" applyFont="1" applyFill="1" applyAlignment="1">
      <alignment horizontal="left" vertical="center"/>
    </xf>
    <xf numFmtId="0" fontId="22" fillId="0" borderId="0" xfId="0" applyFont="1" applyAlignment="1">
      <alignment horizontal="left" vertical="center"/>
    </xf>
    <xf numFmtId="0" fontId="19" fillId="6" borderId="0" xfId="0" applyFont="1" applyFill="1" applyAlignment="1">
      <alignment vertical="center"/>
    </xf>
    <xf numFmtId="0" fontId="24" fillId="0" borderId="0" xfId="0" applyFont="1"/>
    <xf numFmtId="0" fontId="25" fillId="4" borderId="0" xfId="0" applyFont="1" applyFill="1"/>
    <xf numFmtId="0" fontId="21" fillId="0" borderId="0" xfId="0" applyFont="1" applyAlignment="1">
      <alignment vertical="top"/>
    </xf>
    <xf numFmtId="0" fontId="24" fillId="5" borderId="0" xfId="0" applyFont="1" applyFill="1" applyAlignment="1">
      <alignment horizontal="left" vertical="center"/>
    </xf>
    <xf numFmtId="0" fontId="20" fillId="0" borderId="0" xfId="0" applyFont="1" applyAlignment="1">
      <alignment horizontal="left" vertical="center"/>
    </xf>
    <xf numFmtId="0" fontId="19" fillId="6" borderId="0" xfId="0" applyFont="1" applyFill="1" applyAlignment="1">
      <alignment horizontal="left" vertical="center"/>
    </xf>
    <xf numFmtId="0" fontId="26" fillId="4" borderId="0" xfId="0" applyFont="1" applyFill="1"/>
    <xf numFmtId="0" fontId="20" fillId="0" borderId="0" xfId="0" applyFont="1" applyAlignment="1">
      <alignment vertical="center"/>
    </xf>
    <xf numFmtId="0" fontId="19" fillId="7" borderId="0" xfId="0" applyFont="1" applyFill="1"/>
    <xf numFmtId="0" fontId="19" fillId="6" borderId="0" xfId="0" applyFont="1" applyFill="1"/>
    <xf numFmtId="0" fontId="20" fillId="0" borderId="0" xfId="2" applyFont="1" applyFill="1" applyBorder="1" applyAlignment="1">
      <alignment horizontal="left" vertical="center"/>
    </xf>
    <xf numFmtId="0" fontId="22" fillId="5" borderId="0" xfId="0" applyFont="1" applyFill="1"/>
    <xf numFmtId="0" fontId="24" fillId="5" borderId="0" xfId="0" applyFont="1" applyFill="1"/>
    <xf numFmtId="0" fontId="27" fillId="0" borderId="0" xfId="0" applyFont="1" applyAlignment="1">
      <alignment vertical="top"/>
    </xf>
    <xf numFmtId="0" fontId="28" fillId="0" borderId="0" xfId="0" applyFont="1" applyAlignment="1">
      <alignment vertical="top"/>
    </xf>
    <xf numFmtId="0" fontId="29" fillId="0" borderId="0" xfId="0" applyFont="1" applyAlignment="1">
      <alignment vertical="top"/>
    </xf>
    <xf numFmtId="0" fontId="30" fillId="0" borderId="0" xfId="0" applyFont="1" applyAlignment="1">
      <alignment horizontal="left" vertical="top"/>
    </xf>
    <xf numFmtId="0" fontId="31" fillId="4" borderId="0" xfId="0" applyFont="1" applyFill="1" applyAlignment="1">
      <alignment vertical="top"/>
    </xf>
    <xf numFmtId="0" fontId="30" fillId="0" borderId="0" xfId="0" applyFont="1"/>
    <xf numFmtId="0" fontId="32" fillId="5" borderId="0" xfId="0" applyFont="1" applyFill="1"/>
    <xf numFmtId="0" fontId="32" fillId="5" borderId="0" xfId="0" applyFont="1" applyFill="1" applyAlignment="1">
      <alignment vertical="top"/>
    </xf>
    <xf numFmtId="0" fontId="33" fillId="5" borderId="0" xfId="0" applyFont="1" applyFill="1"/>
    <xf numFmtId="0" fontId="32" fillId="0" borderId="0" xfId="0" applyFont="1"/>
    <xf numFmtId="0" fontId="27" fillId="0" borderId="0" xfId="0" applyFont="1"/>
    <xf numFmtId="0" fontId="29" fillId="0" borderId="0" xfId="0" applyFont="1"/>
    <xf numFmtId="0" fontId="28" fillId="0" borderId="0" xfId="0" applyFont="1"/>
    <xf numFmtId="0" fontId="34" fillId="4" borderId="0" xfId="0" applyFont="1" applyFill="1"/>
    <xf numFmtId="0" fontId="35" fillId="0" borderId="0" xfId="0" applyFont="1"/>
    <xf numFmtId="0" fontId="36" fillId="0" borderId="0" xfId="0" applyFont="1"/>
    <xf numFmtId="0" fontId="37" fillId="8" borderId="0" xfId="0" applyFont="1" applyFill="1"/>
    <xf numFmtId="0" fontId="37" fillId="8" borderId="0" xfId="0" applyFont="1" applyFill="1" applyAlignment="1">
      <alignment horizontal="left" vertical="center"/>
    </xf>
    <xf numFmtId="0" fontId="37" fillId="0" borderId="0" xfId="0" applyFont="1"/>
    <xf numFmtId="0" fontId="38" fillId="8" borderId="0" xfId="0" applyFont="1" applyFill="1"/>
    <xf numFmtId="0" fontId="19" fillId="0" borderId="0" xfId="0" applyFont="1" applyAlignment="1">
      <alignment vertical="top"/>
    </xf>
    <xf numFmtId="0" fontId="19" fillId="0" borderId="0" xfId="0" applyFont="1" applyAlignment="1">
      <alignment horizontal="left" vertical="top"/>
    </xf>
    <xf numFmtId="0" fontId="20" fillId="9" borderId="0" xfId="0" applyFont="1" applyFill="1" applyAlignment="1">
      <alignment vertical="top"/>
    </xf>
    <xf numFmtId="0" fontId="19" fillId="9" borderId="0" xfId="0" applyFont="1" applyFill="1" applyAlignment="1">
      <alignment vertical="top"/>
    </xf>
    <xf numFmtId="0" fontId="26" fillId="9" borderId="0" xfId="0" applyFont="1" applyFill="1" applyAlignment="1">
      <alignment vertical="top"/>
    </xf>
    <xf numFmtId="0" fontId="39" fillId="0" borderId="0" xfId="0" applyFont="1"/>
    <xf numFmtId="0" fontId="20" fillId="0" borderId="0" xfId="0" applyFont="1" applyAlignment="1">
      <alignment vertical="top"/>
    </xf>
    <xf numFmtId="0" fontId="40" fillId="0" borderId="0" xfId="0" applyFont="1"/>
    <xf numFmtId="0" fontId="33" fillId="5" borderId="0" xfId="0" applyFont="1" applyFill="1" applyAlignment="1">
      <alignment vertical="top"/>
    </xf>
    <xf numFmtId="0" fontId="28" fillId="10" borderId="0" xfId="0" applyFont="1" applyFill="1" applyAlignment="1">
      <alignment vertical="top"/>
    </xf>
    <xf numFmtId="0" fontId="29" fillId="10" borderId="0" xfId="0" applyFont="1" applyFill="1" applyAlignment="1">
      <alignment vertical="top"/>
    </xf>
    <xf numFmtId="0" fontId="32" fillId="11" borderId="0" xfId="0" applyFont="1" applyFill="1" applyAlignment="1">
      <alignment vertical="top"/>
    </xf>
    <xf numFmtId="0" fontId="41" fillId="0" borderId="0" xfId="0" applyFont="1" applyAlignment="1">
      <alignment vertical="top"/>
    </xf>
    <xf numFmtId="0" fontId="29" fillId="0" borderId="0" xfId="0" applyFont="1" applyAlignment="1">
      <alignment horizontal="left" vertical="top"/>
    </xf>
    <xf numFmtId="0" fontId="32" fillId="11" borderId="0" xfId="0" applyFont="1" applyFill="1" applyAlignment="1">
      <alignment horizontal="left" vertical="top"/>
    </xf>
    <xf numFmtId="0" fontId="33" fillId="11" borderId="0" xfId="0" applyFont="1" applyFill="1" applyAlignment="1">
      <alignment vertical="top"/>
    </xf>
    <xf numFmtId="0" fontId="42" fillId="9" borderId="0" xfId="0" applyFont="1" applyFill="1" applyAlignment="1">
      <alignment vertical="top"/>
    </xf>
    <xf numFmtId="0" fontId="43" fillId="9" borderId="0" xfId="0" applyFont="1" applyFill="1" applyAlignment="1">
      <alignment vertical="top"/>
    </xf>
    <xf numFmtId="0" fontId="44" fillId="9" borderId="0" xfId="0" applyFont="1" applyFill="1" applyAlignment="1">
      <alignment vertical="top"/>
    </xf>
    <xf numFmtId="0" fontId="28" fillId="12" borderId="0" xfId="0" applyFont="1" applyFill="1" applyAlignment="1">
      <alignment vertical="top"/>
    </xf>
    <xf numFmtId="0" fontId="32" fillId="0" borderId="0" xfId="0" applyFont="1" applyAlignment="1">
      <alignment vertical="top"/>
    </xf>
    <xf numFmtId="0" fontId="9" fillId="0" borderId="0" xfId="0" applyFont="1" applyAlignment="1">
      <alignment horizontal="justify" vertical="top"/>
    </xf>
    <xf numFmtId="0" fontId="42" fillId="0" borderId="0" xfId="0" applyFont="1" applyAlignment="1">
      <alignment vertical="top"/>
    </xf>
    <xf numFmtId="0" fontId="45" fillId="0" borderId="0" xfId="0" applyFont="1" applyAlignment="1">
      <alignment vertical="top"/>
    </xf>
    <xf numFmtId="0" fontId="28" fillId="0" borderId="0" xfId="0" applyFont="1" applyAlignment="1">
      <alignment vertical="center"/>
    </xf>
    <xf numFmtId="0" fontId="46" fillId="0" borderId="0" xfId="0" applyFont="1" applyAlignment="1">
      <alignment vertical="center"/>
    </xf>
    <xf numFmtId="0" fontId="28" fillId="7" borderId="0" xfId="0" applyFont="1" applyFill="1" applyAlignment="1">
      <alignment vertical="center"/>
    </xf>
    <xf numFmtId="0" fontId="45" fillId="0" borderId="0" xfId="0" applyFont="1" applyAlignment="1">
      <alignment vertical="center"/>
    </xf>
    <xf numFmtId="0" fontId="45" fillId="0" borderId="0" xfId="0" applyFont="1"/>
    <xf numFmtId="0" fontId="35" fillId="0" borderId="0" xfId="0" applyFont="1" applyAlignment="1">
      <alignment vertical="top"/>
    </xf>
    <xf numFmtId="0" fontId="20" fillId="0" borderId="0" xfId="0" applyFont="1" applyAlignment="1">
      <alignment horizontal="left"/>
    </xf>
    <xf numFmtId="0" fontId="19" fillId="5" borderId="0" xfId="0" applyFont="1" applyFill="1"/>
    <xf numFmtId="0" fontId="20" fillId="6" borderId="0" xfId="0" applyFont="1" applyFill="1" applyAlignment="1">
      <alignment horizontal="left" vertical="center"/>
    </xf>
    <xf numFmtId="0" fontId="35" fillId="4" borderId="0" xfId="0" applyFont="1" applyFill="1"/>
    <xf numFmtId="0" fontId="30" fillId="0" borderId="0" xfId="0" applyFont="1" applyAlignment="1">
      <alignment vertical="top"/>
    </xf>
    <xf numFmtId="0" fontId="47" fillId="7" borderId="0" xfId="0" applyFont="1" applyFill="1" applyAlignment="1">
      <alignment vertical="center"/>
    </xf>
    <xf numFmtId="0" fontId="41" fillId="4" borderId="0" xfId="0" applyFont="1" applyFill="1"/>
    <xf numFmtId="0" fontId="35" fillId="13" borderId="0" xfId="0" applyFont="1" applyFill="1"/>
    <xf numFmtId="0" fontId="21" fillId="7" borderId="0" xfId="0" applyFont="1" applyFill="1"/>
    <xf numFmtId="0" fontId="19" fillId="7" borderId="0" xfId="0" applyFont="1" applyFill="1" applyAlignment="1">
      <alignment horizontal="left" vertical="center"/>
    </xf>
    <xf numFmtId="0" fontId="21" fillId="7" borderId="0" xfId="0" applyFont="1" applyFill="1" applyAlignment="1">
      <alignment vertical="top"/>
    </xf>
    <xf numFmtId="0" fontId="26" fillId="7" borderId="0" xfId="0" applyFont="1" applyFill="1"/>
    <xf numFmtId="0" fontId="48" fillId="7" borderId="0" xfId="0" applyFont="1" applyFill="1" applyAlignment="1">
      <alignment vertical="center"/>
    </xf>
    <xf numFmtId="0" fontId="42" fillId="0" borderId="0" xfId="0" applyFont="1"/>
    <xf numFmtId="0" fontId="49" fillId="0" borderId="0" xfId="0" applyFont="1"/>
    <xf numFmtId="0" fontId="43" fillId="7" borderId="0" xfId="0" applyFont="1" applyFill="1"/>
    <xf numFmtId="0" fontId="43" fillId="7" borderId="0" xfId="0" applyFont="1" applyFill="1" applyAlignment="1">
      <alignment vertical="top"/>
    </xf>
    <xf numFmtId="0" fontId="30" fillId="7" borderId="0" xfId="0" applyFont="1" applyFill="1" applyAlignment="1">
      <alignment vertical="top"/>
    </xf>
    <xf numFmtId="0" fontId="44" fillId="7" borderId="0" xfId="0" applyFont="1" applyFill="1"/>
    <xf numFmtId="0" fontId="32" fillId="14" borderId="0" xfId="0" applyFont="1" applyFill="1"/>
    <xf numFmtId="0" fontId="32" fillId="14" borderId="0" xfId="0" applyFont="1" applyFill="1" applyAlignment="1">
      <alignment vertical="top"/>
    </xf>
    <xf numFmtId="0" fontId="33" fillId="14" borderId="0" xfId="0" applyFont="1" applyFill="1"/>
    <xf numFmtId="0" fontId="41" fillId="0" borderId="0" xfId="0" applyFont="1"/>
    <xf numFmtId="0" fontId="29" fillId="13" borderId="0" xfId="0" applyFont="1" applyFill="1" applyAlignment="1">
      <alignment vertical="top"/>
    </xf>
    <xf numFmtId="0" fontId="42" fillId="13" borderId="0" xfId="0" applyFont="1" applyFill="1" applyAlignment="1">
      <alignment vertical="top"/>
    </xf>
    <xf numFmtId="0" fontId="20" fillId="13" borderId="0" xfId="0" applyFont="1" applyFill="1" applyAlignment="1">
      <alignment horizontal="left" vertical="center"/>
    </xf>
    <xf numFmtId="0" fontId="26" fillId="0" borderId="0" xfId="0" applyFont="1"/>
    <xf numFmtId="0" fontId="34" fillId="0" borderId="0" xfId="0" applyFont="1"/>
    <xf numFmtId="0" fontId="29" fillId="7" borderId="0" xfId="0" applyFont="1" applyFill="1" applyAlignment="1">
      <alignment vertical="top"/>
    </xf>
    <xf numFmtId="0" fontId="42" fillId="15" borderId="0" xfId="0" applyFont="1" applyFill="1"/>
    <xf numFmtId="0" fontId="42" fillId="15" borderId="0" xfId="0" applyFont="1" applyFill="1" applyAlignment="1">
      <alignment horizontal="left" vertical="top"/>
    </xf>
    <xf numFmtId="0" fontId="29" fillId="15" borderId="0" xfId="0" applyFont="1" applyFill="1"/>
    <xf numFmtId="0" fontId="43" fillId="14" borderId="0" xfId="0" applyFont="1" applyFill="1"/>
    <xf numFmtId="0" fontId="42" fillId="14" borderId="0" xfId="0" applyFont="1" applyFill="1"/>
    <xf numFmtId="0" fontId="43" fillId="14" borderId="0" xfId="0" applyFont="1" applyFill="1" applyAlignment="1">
      <alignment horizontal="left" vertical="top"/>
    </xf>
    <xf numFmtId="0" fontId="44" fillId="14" borderId="0" xfId="0" applyFont="1" applyFill="1"/>
    <xf numFmtId="0" fontId="43" fillId="0" borderId="0" xfId="0" applyFont="1"/>
    <xf numFmtId="0" fontId="50" fillId="16" borderId="0" xfId="0" applyFont="1" applyFill="1"/>
    <xf numFmtId="0" fontId="20" fillId="7" borderId="0" xfId="0" applyFont="1" applyFill="1" applyAlignment="1">
      <alignment horizontal="left" vertical="center"/>
    </xf>
    <xf numFmtId="0" fontId="51" fillId="0" borderId="0" xfId="0" applyFont="1"/>
    <xf numFmtId="0" fontId="27" fillId="0" borderId="0" xfId="0" applyFont="1" applyAlignment="1">
      <alignment vertical="center"/>
    </xf>
    <xf numFmtId="0" fontId="21" fillId="17" borderId="0" xfId="0" applyFont="1" applyFill="1"/>
    <xf numFmtId="0" fontId="19" fillId="17" borderId="0" xfId="0" applyFont="1" applyFill="1"/>
    <xf numFmtId="0" fontId="19" fillId="17" borderId="0" xfId="0" applyFont="1" applyFill="1" applyAlignment="1">
      <alignment horizontal="left" vertical="center"/>
    </xf>
    <xf numFmtId="0" fontId="26" fillId="17" borderId="0" xfId="0" applyFont="1" applyFill="1"/>
    <xf numFmtId="0" fontId="28" fillId="0" borderId="0" xfId="0" applyFont="1" applyAlignment="1">
      <alignment horizontal="left" vertical="top"/>
    </xf>
    <xf numFmtId="0" fontId="52" fillId="18" borderId="0" xfId="0" applyFont="1" applyFill="1" applyAlignment="1">
      <alignment vertical="top"/>
    </xf>
    <xf numFmtId="0" fontId="53" fillId="18" borderId="0" xfId="0" applyFont="1" applyFill="1" applyAlignment="1">
      <alignment vertical="top"/>
    </xf>
    <xf numFmtId="0" fontId="54" fillId="18" borderId="0" xfId="0" applyFont="1" applyFill="1" applyAlignment="1">
      <alignment vertical="top"/>
    </xf>
    <xf numFmtId="0" fontId="52" fillId="18" borderId="0" xfId="0" applyFont="1" applyFill="1" applyAlignment="1">
      <alignment horizontal="left" vertical="top"/>
    </xf>
    <xf numFmtId="0" fontId="53" fillId="18" borderId="0" xfId="0" applyFont="1" applyFill="1" applyAlignment="1">
      <alignment horizontal="left" vertical="top"/>
    </xf>
    <xf numFmtId="0" fontId="52" fillId="18" borderId="0" xfId="0" applyFont="1" applyFill="1"/>
    <xf numFmtId="0" fontId="32" fillId="0" borderId="0" xfId="0" applyFont="1" applyAlignment="1">
      <alignment horizontal="left" vertical="top"/>
    </xf>
    <xf numFmtId="0" fontId="33" fillId="0" borderId="0" xfId="0" applyFont="1" applyAlignment="1">
      <alignment vertical="top"/>
    </xf>
    <xf numFmtId="0" fontId="55" fillId="11" borderId="0" xfId="0" applyFont="1" applyFill="1" applyAlignment="1">
      <alignment horizontal="left" vertical="top"/>
    </xf>
    <xf numFmtId="0" fontId="21" fillId="13" borderId="0" xfId="0" applyFont="1" applyFill="1" applyAlignment="1">
      <alignment horizontal="left" vertical="center"/>
    </xf>
    <xf numFmtId="0" fontId="20" fillId="0" borderId="0" xfId="0" applyFont="1" applyAlignment="1">
      <alignment horizontal="center"/>
    </xf>
    <xf numFmtId="0" fontId="20" fillId="0" borderId="0" xfId="0" applyFont="1" applyAlignment="1">
      <alignment horizontal="center" vertical="center"/>
    </xf>
    <xf numFmtId="0" fontId="21" fillId="0" borderId="0" xfId="0" applyFont="1" applyAlignment="1">
      <alignment vertical="center"/>
    </xf>
    <xf numFmtId="0" fontId="22" fillId="9" borderId="0" xfId="0" applyFont="1" applyFill="1"/>
    <xf numFmtId="0" fontId="22" fillId="9" borderId="0" xfId="0" applyFont="1" applyFill="1" applyAlignment="1">
      <alignment horizontal="left" vertical="center"/>
    </xf>
    <xf numFmtId="0" fontId="24" fillId="9" borderId="0" xfId="0" applyFont="1" applyFill="1"/>
    <xf numFmtId="0" fontId="21" fillId="6" borderId="0" xfId="0" applyFont="1" applyFill="1"/>
    <xf numFmtId="0" fontId="26" fillId="6" borderId="0" xfId="0" applyFont="1" applyFill="1"/>
    <xf numFmtId="0" fontId="56" fillId="6" borderId="0" xfId="0" applyFont="1" applyFill="1"/>
    <xf numFmtId="0" fontId="21" fillId="7" borderId="0" xfId="0" applyFont="1" applyFill="1" applyAlignment="1">
      <alignment horizontal="left" vertical="center"/>
    </xf>
    <xf numFmtId="0" fontId="20" fillId="0" borderId="0" xfId="0" applyFont="1" applyAlignment="1">
      <alignment horizontal="left" vertical="top"/>
    </xf>
    <xf numFmtId="0" fontId="20" fillId="0" borderId="0" xfId="1" applyFont="1" applyFill="1" applyBorder="1" applyAlignment="1">
      <alignment horizontal="left" vertical="center"/>
    </xf>
    <xf numFmtId="0" fontId="57" fillId="8" borderId="0" xfId="0" applyFont="1" applyFill="1" applyAlignment="1">
      <alignment horizontal="left" vertical="center"/>
    </xf>
    <xf numFmtId="0" fontId="58" fillId="8" borderId="0" xfId="0" applyFont="1" applyFill="1"/>
    <xf numFmtId="0" fontId="57" fillId="8" borderId="0" xfId="0" applyFont="1" applyFill="1"/>
    <xf numFmtId="0" fontId="20" fillId="9" borderId="0" xfId="0" applyFont="1" applyFill="1"/>
    <xf numFmtId="0" fontId="19" fillId="9" borderId="0" xfId="0" applyFont="1" applyFill="1" applyAlignment="1">
      <alignment horizontal="left" vertical="center"/>
    </xf>
    <xf numFmtId="0" fontId="26" fillId="9" borderId="0" xfId="0" applyFont="1" applyFill="1"/>
    <xf numFmtId="0" fontId="19" fillId="9" borderId="0" xfId="0" applyFont="1" applyFill="1"/>
    <xf numFmtId="0" fontId="29" fillId="0" borderId="0" xfId="0" applyFont="1" applyAlignment="1">
      <alignment vertical="center"/>
    </xf>
    <xf numFmtId="0" fontId="21" fillId="19" borderId="0" xfId="0" applyFont="1" applyFill="1"/>
    <xf numFmtId="0" fontId="19" fillId="19" borderId="0" xfId="0" applyFont="1" applyFill="1"/>
    <xf numFmtId="0" fontId="20" fillId="6" borderId="0" xfId="0" applyFont="1" applyFill="1"/>
    <xf numFmtId="0" fontId="20" fillId="8" borderId="0" xfId="0" applyFont="1" applyFill="1"/>
    <xf numFmtId="0" fontId="19" fillId="8" borderId="0" xfId="0" applyFont="1" applyFill="1" applyAlignment="1">
      <alignment horizontal="left" vertical="center"/>
    </xf>
    <xf numFmtId="0" fontId="26" fillId="8" borderId="0" xfId="0" applyFont="1" applyFill="1"/>
    <xf numFmtId="0" fontId="19" fillId="8" borderId="0" xfId="0" applyFont="1" applyFill="1"/>
    <xf numFmtId="0" fontId="35" fillId="0" borderId="0" xfId="0" applyFont="1" applyAlignment="1">
      <alignment horizontal="left"/>
    </xf>
    <xf numFmtId="0" fontId="21" fillId="8" borderId="0" xfId="0" applyFont="1" applyFill="1"/>
    <xf numFmtId="0" fontId="20" fillId="8" borderId="0" xfId="0" applyFont="1" applyFill="1" applyAlignment="1">
      <alignment horizontal="left" vertical="center"/>
    </xf>
    <xf numFmtId="0" fontId="22" fillId="8" borderId="0" xfId="0" applyFont="1" applyFill="1"/>
    <xf numFmtId="0" fontId="59" fillId="0" borderId="0" xfId="0" applyFont="1"/>
    <xf numFmtId="0" fontId="22" fillId="6" borderId="0" xfId="0" applyFont="1" applyFill="1"/>
    <xf numFmtId="0" fontId="22" fillId="5" borderId="0" xfId="0" applyFont="1" applyFill="1" applyAlignment="1">
      <alignment horizontal="left" vertical="top"/>
    </xf>
    <xf numFmtId="0" fontId="19" fillId="0" borderId="0" xfId="0" applyFont="1" applyAlignment="1">
      <alignment vertical="center"/>
    </xf>
    <xf numFmtId="0" fontId="42" fillId="20" borderId="0" xfId="0" applyFont="1" applyFill="1" applyAlignment="1">
      <alignment vertical="top"/>
    </xf>
    <xf numFmtId="0" fontId="29" fillId="20" borderId="0" xfId="0" applyFont="1" applyFill="1" applyAlignment="1">
      <alignment vertical="top"/>
    </xf>
    <xf numFmtId="0" fontId="42" fillId="20" borderId="0" xfId="0" applyFont="1" applyFill="1" applyAlignment="1">
      <alignment horizontal="left" vertical="top"/>
    </xf>
    <xf numFmtId="0" fontId="49" fillId="20" borderId="0" xfId="0" applyFont="1" applyFill="1" applyAlignment="1">
      <alignment vertical="top"/>
    </xf>
    <xf numFmtId="0" fontId="30" fillId="20" borderId="0" xfId="0" applyFont="1" applyFill="1" applyAlignment="1">
      <alignment vertical="top"/>
    </xf>
    <xf numFmtId="0" fontId="28" fillId="20" borderId="0" xfId="0" applyFont="1" applyFill="1" applyAlignment="1">
      <alignment vertical="top"/>
    </xf>
    <xf numFmtId="0" fontId="32" fillId="20" borderId="0" xfId="0" applyFont="1" applyFill="1" applyAlignment="1">
      <alignment vertical="top"/>
    </xf>
    <xf numFmtId="0" fontId="32" fillId="20" borderId="0" xfId="0" applyFont="1" applyFill="1" applyAlignment="1">
      <alignment horizontal="left" vertical="top"/>
    </xf>
    <xf numFmtId="0" fontId="33" fillId="20" borderId="0" xfId="0" applyFont="1" applyFill="1" applyAlignment="1">
      <alignment vertical="top"/>
    </xf>
    <xf numFmtId="0" fontId="5" fillId="0" borderId="0" xfId="0" applyFont="1" applyAlignment="1">
      <alignment vertical="top"/>
    </xf>
    <xf numFmtId="0" fontId="12" fillId="0" borderId="0" xfId="0" applyFont="1" applyAlignment="1">
      <alignment vertical="top"/>
    </xf>
    <xf numFmtId="0" fontId="5" fillId="0" borderId="0" xfId="0" applyFont="1" applyAlignment="1">
      <alignment horizontal="left" vertical="top"/>
    </xf>
    <xf numFmtId="0" fontId="5" fillId="0" borderId="0" xfId="0" applyFont="1"/>
    <xf numFmtId="0" fontId="22" fillId="21" borderId="0" xfId="0" applyFont="1" applyFill="1" applyAlignment="1">
      <alignment horizontal="left" vertical="center"/>
    </xf>
    <xf numFmtId="0" fontId="22" fillId="21" borderId="0" xfId="0" applyFont="1" applyFill="1"/>
    <xf numFmtId="0" fontId="25" fillId="0" borderId="0" xfId="0" applyFont="1"/>
    <xf numFmtId="0" fontId="60" fillId="0" borderId="0" xfId="0" applyFont="1" applyAlignment="1">
      <alignment horizontal="left" vertical="center" wrapText="1"/>
    </xf>
    <xf numFmtId="0" fontId="21" fillId="22" borderId="0" xfId="0" applyFont="1" applyFill="1"/>
    <xf numFmtId="0" fontId="19" fillId="22" borderId="0" xfId="0" applyFont="1" applyFill="1"/>
    <xf numFmtId="0" fontId="19" fillId="22" borderId="0" xfId="0" applyFont="1" applyFill="1" applyAlignment="1">
      <alignment horizontal="left" vertical="center"/>
    </xf>
    <xf numFmtId="0" fontId="22" fillId="22" borderId="0" xfId="0" applyFont="1" applyFill="1"/>
    <xf numFmtId="0" fontId="22" fillId="22" borderId="0" xfId="0" applyFont="1" applyFill="1" applyAlignment="1">
      <alignment horizontal="left" vertical="center"/>
    </xf>
    <xf numFmtId="0" fontId="55" fillId="20" borderId="0" xfId="0" applyFont="1" applyFill="1"/>
    <xf numFmtId="0" fontId="55" fillId="20" borderId="0" xfId="0" applyFont="1" applyFill="1" applyAlignment="1">
      <alignment vertical="top"/>
    </xf>
    <xf numFmtId="0" fontId="55" fillId="20" borderId="0" xfId="2" applyFont="1" applyFill="1" applyBorder="1" applyAlignment="1">
      <alignment vertical="top"/>
    </xf>
    <xf numFmtId="0" fontId="61" fillId="20" borderId="0" xfId="0" applyFont="1" applyFill="1"/>
    <xf numFmtId="0" fontId="29" fillId="0" borderId="0" xfId="2" applyFont="1" applyFill="1" applyBorder="1" applyAlignment="1">
      <alignment vertical="top"/>
    </xf>
    <xf numFmtId="0" fontId="62" fillId="0" borderId="0" xfId="3" applyFont="1"/>
    <xf numFmtId="0" fontId="62" fillId="0" borderId="0" xfId="0" applyFont="1" applyAlignment="1">
      <alignment vertical="center"/>
    </xf>
    <xf numFmtId="0" fontId="62" fillId="0" borderId="0" xfId="0" applyFont="1"/>
    <xf numFmtId="0" fontId="62" fillId="0" borderId="0" xfId="0" applyFont="1" applyAlignment="1">
      <alignment vertical="top"/>
    </xf>
    <xf numFmtId="0" fontId="67" fillId="23" borderId="0" xfId="3" applyFont="1" applyFill="1"/>
    <xf numFmtId="0" fontId="68" fillId="24" borderId="0" xfId="3" applyFont="1" applyFill="1"/>
    <xf numFmtId="0" fontId="69" fillId="0" borderId="0" xfId="3" applyFont="1" applyAlignment="1">
      <alignment horizontal="left"/>
    </xf>
    <xf numFmtId="0" fontId="70" fillId="24" borderId="0" xfId="0" applyFont="1" applyFill="1" applyAlignment="1">
      <alignment horizontal="left" vertical="center"/>
    </xf>
    <xf numFmtId="0" fontId="71" fillId="0" borderId="0" xfId="0" applyFont="1" applyAlignment="1">
      <alignment vertical="center"/>
    </xf>
    <xf numFmtId="0" fontId="71" fillId="0" borderId="0" xfId="0" applyFont="1" applyAlignment="1">
      <alignment horizontal="left" vertical="center"/>
    </xf>
    <xf numFmtId="0" fontId="15" fillId="0" borderId="0" xfId="0" applyFont="1" applyAlignment="1">
      <alignment horizontal="left" vertical="center"/>
    </xf>
    <xf numFmtId="0" fontId="69" fillId="0" borderId="0" xfId="3" applyFont="1"/>
    <xf numFmtId="0" fontId="65" fillId="0" borderId="0" xfId="3" applyFont="1"/>
    <xf numFmtId="0" fontId="69" fillId="5" borderId="0" xfId="3" applyFont="1" applyFill="1"/>
    <xf numFmtId="0" fontId="66" fillId="5" borderId="0" xfId="3" applyFont="1" applyFill="1"/>
    <xf numFmtId="0" fontId="65" fillId="5" borderId="0" xfId="3" applyFont="1" applyFill="1"/>
    <xf numFmtId="0" fontId="73" fillId="23" borderId="0" xfId="3" applyFont="1" applyFill="1"/>
    <xf numFmtId="0" fontId="74" fillId="23" borderId="0" xfId="3" applyFont="1" applyFill="1"/>
    <xf numFmtId="0" fontId="69" fillId="24" borderId="0" xfId="3" applyFont="1" applyFill="1"/>
    <xf numFmtId="0" fontId="65" fillId="24" borderId="0" xfId="3" applyFont="1" applyFill="1"/>
    <xf numFmtId="0" fontId="62" fillId="5" borderId="0" xfId="3" applyFont="1" applyFill="1"/>
    <xf numFmtId="0" fontId="69" fillId="22" borderId="0" xfId="3" applyFont="1" applyFill="1"/>
    <xf numFmtId="0" fontId="62" fillId="22" borderId="0" xfId="3" applyFont="1" applyFill="1"/>
    <xf numFmtId="0" fontId="65" fillId="22" borderId="0" xfId="3" applyFont="1" applyFill="1"/>
    <xf numFmtId="0" fontId="68" fillId="5" borderId="0" xfId="3" applyFont="1" applyFill="1"/>
    <xf numFmtId="0" fontId="68" fillId="22" borderId="0" xfId="3" applyFont="1" applyFill="1"/>
    <xf numFmtId="0" fontId="68" fillId="0" borderId="0" xfId="3" applyFont="1"/>
    <xf numFmtId="0" fontId="14" fillId="0" borderId="0" xfId="3" applyFont="1"/>
    <xf numFmtId="0" fontId="63" fillId="23" borderId="0" xfId="3" applyFont="1" applyFill="1"/>
    <xf numFmtId="0" fontId="69" fillId="25" borderId="0" xfId="3" applyFont="1" applyFill="1"/>
    <xf numFmtId="0" fontId="68" fillId="25" borderId="0" xfId="3" applyFont="1" applyFill="1"/>
    <xf numFmtId="0" fontId="65" fillId="25" borderId="0" xfId="3" applyFont="1" applyFill="1"/>
    <xf numFmtId="0" fontId="75" fillId="24" borderId="0" xfId="0" applyFont="1" applyFill="1" applyAlignment="1">
      <alignment horizontal="left" vertical="center"/>
    </xf>
    <xf numFmtId="0" fontId="71" fillId="5" borderId="0" xfId="0" applyFont="1" applyFill="1" applyAlignment="1">
      <alignment horizontal="left" vertical="center"/>
    </xf>
    <xf numFmtId="0" fontId="69" fillId="26" borderId="0" xfId="3" applyFont="1" applyFill="1"/>
    <xf numFmtId="0" fontId="62" fillId="26" borderId="0" xfId="3" applyFont="1" applyFill="1"/>
    <xf numFmtId="0" fontId="65" fillId="26" borderId="0" xfId="3" applyFont="1" applyFill="1"/>
    <xf numFmtId="0" fontId="69" fillId="12" borderId="0" xfId="3" applyFont="1" applyFill="1"/>
    <xf numFmtId="0" fontId="62" fillId="12" borderId="0" xfId="3" applyFont="1" applyFill="1"/>
    <xf numFmtId="0" fontId="65" fillId="12" borderId="0" xfId="3" applyFont="1" applyFill="1"/>
    <xf numFmtId="0" fontId="68" fillId="9" borderId="0" xfId="3" applyFont="1" applyFill="1"/>
    <xf numFmtId="0" fontId="69" fillId="23" borderId="0" xfId="3" applyFont="1" applyFill="1"/>
    <xf numFmtId="0" fontId="68" fillId="23" borderId="0" xfId="3" applyFont="1" applyFill="1"/>
    <xf numFmtId="0" fontId="65" fillId="23" borderId="0" xfId="3" applyFont="1" applyFill="1"/>
    <xf numFmtId="0" fontId="14" fillId="23" borderId="0" xfId="3" applyFont="1" applyFill="1"/>
    <xf numFmtId="0" fontId="14" fillId="23" borderId="0" xfId="3" applyFont="1" applyFill="1" applyAlignment="1">
      <alignment wrapText="1"/>
    </xf>
    <xf numFmtId="0" fontId="62" fillId="23" borderId="0" xfId="3" applyFont="1" applyFill="1"/>
    <xf numFmtId="0" fontId="69" fillId="27" borderId="0" xfId="3" applyFont="1" applyFill="1"/>
    <xf numFmtId="0" fontId="68" fillId="27" borderId="0" xfId="3" applyFont="1" applyFill="1"/>
    <xf numFmtId="0" fontId="65" fillId="27" borderId="0" xfId="3" applyFont="1" applyFill="1"/>
    <xf numFmtId="0" fontId="62" fillId="24" borderId="0" xfId="3" applyFont="1" applyFill="1"/>
    <xf numFmtId="0" fontId="68" fillId="26" borderId="0" xfId="3" applyFont="1" applyFill="1"/>
    <xf numFmtId="0" fontId="62" fillId="25" borderId="0" xfId="3" applyFont="1" applyFill="1"/>
    <xf numFmtId="0" fontId="14" fillId="26" borderId="0" xfId="3" applyFont="1" applyFill="1"/>
    <xf numFmtId="0" fontId="15" fillId="26" borderId="0" xfId="0" applyFont="1" applyFill="1" applyAlignment="1">
      <alignment horizontal="left" vertical="center"/>
    </xf>
    <xf numFmtId="0" fontId="71" fillId="23" borderId="0" xfId="0" applyFont="1" applyFill="1" applyAlignment="1">
      <alignment horizontal="left" vertical="center"/>
    </xf>
    <xf numFmtId="0" fontId="68" fillId="12" borderId="0" xfId="3" applyFont="1" applyFill="1"/>
    <xf numFmtId="0" fontId="78" fillId="0" borderId="0" xfId="3" applyFont="1"/>
    <xf numFmtId="0" fontId="78" fillId="26" borderId="0" xfId="3" applyFont="1" applyFill="1"/>
    <xf numFmtId="0" fontId="78" fillId="5" borderId="0" xfId="3" applyFont="1" applyFill="1"/>
    <xf numFmtId="0" fontId="78" fillId="23" borderId="0" xfId="3" applyFont="1" applyFill="1"/>
    <xf numFmtId="0" fontId="78" fillId="24" borderId="0" xfId="3" applyFont="1" applyFill="1"/>
    <xf numFmtId="0" fontId="78" fillId="12" borderId="0" xfId="3" applyFont="1" applyFill="1"/>
    <xf numFmtId="0" fontId="78" fillId="22" borderId="0" xfId="3" applyFont="1" applyFill="1"/>
    <xf numFmtId="0" fontId="80" fillId="23" borderId="0" xfId="3" applyFont="1" applyFill="1"/>
    <xf numFmtId="0" fontId="79" fillId="25" borderId="0" xfId="3" applyFont="1" applyFill="1"/>
    <xf numFmtId="0" fontId="78" fillId="25" borderId="0" xfId="3" applyFont="1" applyFill="1"/>
    <xf numFmtId="0" fontId="78" fillId="27" borderId="0" xfId="3" applyFont="1" applyFill="1"/>
    <xf numFmtId="0" fontId="62" fillId="0" borderId="0" xfId="0" applyFont="1" applyAlignment="1">
      <alignment horizontal="right"/>
    </xf>
    <xf numFmtId="0" fontId="68" fillId="12" borderId="0" xfId="3" applyFont="1" applyFill="1" applyAlignment="1">
      <alignment wrapText="1"/>
    </xf>
    <xf numFmtId="0" fontId="64" fillId="0" borderId="0" xfId="0" applyFont="1"/>
    <xf numFmtId="0" fontId="28" fillId="23" borderId="0" xfId="0" applyFont="1" applyFill="1" applyAlignment="1">
      <alignment horizontal="left" vertical="center"/>
    </xf>
    <xf numFmtId="0" fontId="63" fillId="0" borderId="0" xfId="0" applyFont="1"/>
    <xf numFmtId="0" fontId="65" fillId="0" borderId="0" xfId="0" applyFont="1"/>
    <xf numFmtId="0" fontId="14" fillId="0" borderId="0" xfId="0" applyFont="1"/>
    <xf numFmtId="0" fontId="62" fillId="0" borderId="0" xfId="0" applyFont="1" applyAlignment="1">
      <alignment horizontal="center" vertical="center"/>
    </xf>
    <xf numFmtId="0" fontId="79" fillId="24" borderId="0" xfId="3" applyFont="1" applyFill="1"/>
    <xf numFmtId="0" fontId="62" fillId="0" borderId="0" xfId="3" applyFont="1" applyAlignment="1">
      <alignment horizontal="left"/>
    </xf>
    <xf numFmtId="0" fontId="66" fillId="5" borderId="0" xfId="3" applyFont="1" applyFill="1" applyAlignment="1">
      <alignment horizontal="left"/>
    </xf>
    <xf numFmtId="0" fontId="67" fillId="23" borderId="0" xfId="3" applyFont="1" applyFill="1" applyAlignment="1">
      <alignment horizontal="left"/>
    </xf>
    <xf numFmtId="0" fontId="68" fillId="24" borderId="0" xfId="3" applyFont="1" applyFill="1" applyAlignment="1">
      <alignment horizontal="left"/>
    </xf>
    <xf numFmtId="0" fontId="14" fillId="23" borderId="0" xfId="3" applyFont="1" applyFill="1" applyAlignment="1">
      <alignment horizontal="left"/>
    </xf>
    <xf numFmtId="0" fontId="62" fillId="26" borderId="0" xfId="3" applyFont="1" applyFill="1" applyAlignment="1">
      <alignment horizontal="left"/>
    </xf>
    <xf numFmtId="0" fontId="68" fillId="25" borderId="0" xfId="3" applyFont="1" applyFill="1" applyAlignment="1">
      <alignment horizontal="left"/>
    </xf>
    <xf numFmtId="0" fontId="62" fillId="5" borderId="0" xfId="3" applyFont="1" applyFill="1" applyAlignment="1">
      <alignment horizontal="left"/>
    </xf>
    <xf numFmtId="0" fontId="62" fillId="25" borderId="0" xfId="3" applyFont="1" applyFill="1" applyAlignment="1">
      <alignment horizontal="left"/>
    </xf>
    <xf numFmtId="0" fontId="68" fillId="5" borderId="0" xfId="3" applyFont="1" applyFill="1" applyAlignment="1">
      <alignment horizontal="left"/>
    </xf>
    <xf numFmtId="0" fontId="68" fillId="26" borderId="0" xfId="3" applyFont="1" applyFill="1" applyAlignment="1">
      <alignment horizontal="left"/>
    </xf>
    <xf numFmtId="0" fontId="68" fillId="12" borderId="0" xfId="3" applyFont="1" applyFill="1" applyAlignment="1">
      <alignment horizontal="left"/>
    </xf>
    <xf numFmtId="0" fontId="62" fillId="23" borderId="0" xfId="3" applyFont="1" applyFill="1" applyAlignment="1">
      <alignment horizontal="left"/>
    </xf>
    <xf numFmtId="0" fontId="62" fillId="12" borderId="0" xfId="3" applyFont="1" applyFill="1" applyAlignment="1">
      <alignment horizontal="left"/>
    </xf>
    <xf numFmtId="0" fontId="62" fillId="22" borderId="0" xfId="3" applyFont="1" applyFill="1" applyAlignment="1">
      <alignment horizontal="left"/>
    </xf>
    <xf numFmtId="0" fontId="68" fillId="22" borderId="0" xfId="3" applyFont="1" applyFill="1" applyAlignment="1">
      <alignment horizontal="left"/>
    </xf>
    <xf numFmtId="0" fontId="68" fillId="0" borderId="0" xfId="3" applyFont="1" applyAlignment="1">
      <alignment horizontal="left"/>
    </xf>
    <xf numFmtId="0" fontId="68" fillId="23" borderId="0" xfId="3" applyFont="1" applyFill="1" applyAlignment="1">
      <alignment horizontal="left"/>
    </xf>
    <xf numFmtId="0" fontId="68" fillId="27" borderId="0" xfId="3" applyFont="1" applyFill="1" applyAlignment="1">
      <alignment horizontal="left"/>
    </xf>
    <xf numFmtId="0" fontId="63" fillId="23" borderId="0" xfId="3" applyFont="1" applyFill="1" applyAlignment="1">
      <alignment horizontal="left"/>
    </xf>
    <xf numFmtId="0" fontId="82" fillId="0" borderId="0" xfId="0" applyFont="1"/>
    <xf numFmtId="0" fontId="0" fillId="0" borderId="0" xfId="0" applyAlignment="1">
      <alignment wrapText="1"/>
    </xf>
    <xf numFmtId="0" fontId="73" fillId="24" borderId="0" xfId="3" applyFont="1" applyFill="1"/>
    <xf numFmtId="0" fontId="67" fillId="24" borderId="0" xfId="3" applyFont="1" applyFill="1"/>
    <xf numFmtId="0" fontId="74" fillId="24" borderId="0" xfId="3" applyFont="1" applyFill="1"/>
    <xf numFmtId="0" fontId="80" fillId="24" borderId="0" xfId="3" applyFont="1" applyFill="1"/>
    <xf numFmtId="0" fontId="67" fillId="24" borderId="0" xfId="3" applyFont="1" applyFill="1" applyAlignment="1">
      <alignment horizontal="left"/>
    </xf>
    <xf numFmtId="0" fontId="83" fillId="0" borderId="1" xfId="0" applyFont="1" applyBorder="1" applyAlignment="1">
      <alignment vertical="center"/>
    </xf>
    <xf numFmtId="0" fontId="83" fillId="0" borderId="2" xfId="0" applyFont="1" applyBorder="1" applyAlignment="1">
      <alignment vertical="center"/>
    </xf>
    <xf numFmtId="0" fontId="84" fillId="0" borderId="3" xfId="0" applyFont="1" applyBorder="1" applyAlignment="1">
      <alignment vertical="center"/>
    </xf>
    <xf numFmtId="0" fontId="84" fillId="0" borderId="4" xfId="0" applyFont="1" applyBorder="1" applyAlignment="1">
      <alignment vertical="center"/>
    </xf>
    <xf numFmtId="0" fontId="85" fillId="0" borderId="4" xfId="0" applyFont="1" applyBorder="1" applyAlignment="1">
      <alignment vertical="top"/>
    </xf>
    <xf numFmtId="0" fontId="84" fillId="0" borderId="0" xfId="0" applyFont="1" applyAlignment="1">
      <alignment horizontal="left" vertical="center"/>
    </xf>
    <xf numFmtId="0" fontId="0" fillId="0" borderId="0" xfId="0" applyAlignment="1">
      <alignment horizontal="left"/>
    </xf>
    <xf numFmtId="0" fontId="79" fillId="5" borderId="0" xfId="3" applyFont="1" applyFill="1"/>
    <xf numFmtId="0" fontId="69" fillId="7" borderId="0" xfId="3" applyFont="1" applyFill="1"/>
    <xf numFmtId="0" fontId="62" fillId="0" borderId="0" xfId="0" applyFont="1" applyAlignment="1">
      <alignment horizontal="left"/>
    </xf>
    <xf numFmtId="0" fontId="86" fillId="28" borderId="0" xfId="3" applyFont="1" applyFill="1"/>
    <xf numFmtId="0" fontId="87" fillId="28" borderId="0" xfId="3" applyFont="1" applyFill="1"/>
    <xf numFmtId="0" fontId="87" fillId="28" borderId="0" xfId="3" applyFont="1" applyFill="1" applyAlignment="1">
      <alignment horizontal="right"/>
    </xf>
    <xf numFmtId="0" fontId="87" fillId="28" borderId="0" xfId="3" applyFont="1" applyFill="1" applyAlignment="1">
      <alignment horizontal="left"/>
    </xf>
    <xf numFmtId="0" fontId="62" fillId="0" borderId="0" xfId="3" applyFont="1" applyAlignment="1">
      <alignment horizontal="right"/>
    </xf>
    <xf numFmtId="0" fontId="69" fillId="29" borderId="0" xfId="3" applyFont="1" applyFill="1"/>
    <xf numFmtId="0" fontId="62" fillId="29" borderId="0" xfId="3" applyFont="1" applyFill="1"/>
    <xf numFmtId="0" fontId="65" fillId="29" borderId="0" xfId="3" applyFont="1" applyFill="1"/>
    <xf numFmtId="0" fontId="79" fillId="28" borderId="0" xfId="3" applyFont="1" applyFill="1"/>
    <xf numFmtId="0" fontId="68" fillId="28" borderId="0" xfId="3" applyFont="1" applyFill="1"/>
    <xf numFmtId="0" fontId="68" fillId="28" borderId="0" xfId="3" applyFont="1" applyFill="1" applyAlignment="1">
      <alignment horizontal="right"/>
    </xf>
    <xf numFmtId="0" fontId="68" fillId="28" borderId="0" xfId="3" applyFont="1" applyFill="1" applyAlignment="1">
      <alignment horizontal="left"/>
    </xf>
    <xf numFmtId="0" fontId="79" fillId="9" borderId="0" xfId="3" applyFont="1" applyFill="1"/>
    <xf numFmtId="0" fontId="68" fillId="9" borderId="0" xfId="3" applyFont="1" applyFill="1" applyAlignment="1">
      <alignment horizontal="left"/>
    </xf>
    <xf numFmtId="0" fontId="68" fillId="30" borderId="0" xfId="3" applyFont="1" applyFill="1"/>
    <xf numFmtId="0" fontId="79" fillId="30" borderId="0" xfId="3" applyFont="1" applyFill="1"/>
    <xf numFmtId="0" fontId="68" fillId="30" borderId="0" xfId="3" applyFont="1" applyFill="1" applyAlignment="1">
      <alignment horizontal="left"/>
    </xf>
    <xf numFmtId="0" fontId="68" fillId="21" borderId="0" xfId="3" applyFont="1" applyFill="1"/>
    <xf numFmtId="0" fontId="68" fillId="21" borderId="0" xfId="3" applyFont="1" applyFill="1" applyAlignment="1">
      <alignment horizontal="left"/>
    </xf>
    <xf numFmtId="0" fontId="87" fillId="21" borderId="0" xfId="3" applyFont="1" applyFill="1"/>
    <xf numFmtId="0" fontId="87" fillId="21" borderId="0" xfId="3" applyFont="1" applyFill="1" applyAlignment="1">
      <alignment horizontal="right"/>
    </xf>
    <xf numFmtId="0" fontId="87" fillId="21" borderId="0" xfId="3" applyFont="1" applyFill="1" applyAlignment="1">
      <alignment horizontal="left"/>
    </xf>
    <xf numFmtId="0" fontId="68" fillId="21" borderId="0" xfId="3" applyFont="1" applyFill="1" applyAlignment="1">
      <alignment horizontal="right"/>
    </xf>
    <xf numFmtId="0" fontId="87" fillId="22" borderId="0" xfId="3" applyFont="1" applyFill="1"/>
    <xf numFmtId="0" fontId="87" fillId="22" borderId="0" xfId="3" applyFont="1" applyFill="1" applyAlignment="1">
      <alignment horizontal="left"/>
    </xf>
    <xf numFmtId="0" fontId="14" fillId="0" borderId="0" xfId="3" applyFont="1" applyAlignment="1">
      <alignment horizontal="left"/>
    </xf>
    <xf numFmtId="0" fontId="14" fillId="0" borderId="0" xfId="3" applyFont="1" applyAlignment="1">
      <alignment horizontal="right"/>
    </xf>
    <xf numFmtId="0" fontId="62" fillId="31" borderId="0" xfId="3" applyFont="1" applyFill="1"/>
    <xf numFmtId="0" fontId="69" fillId="31" borderId="0" xfId="3" applyFont="1" applyFill="1"/>
    <xf numFmtId="0" fontId="62" fillId="31" borderId="0" xfId="3" applyFont="1" applyFill="1" applyAlignment="1">
      <alignment horizontal="left"/>
    </xf>
    <xf numFmtId="0" fontId="14" fillId="31" borderId="0" xfId="3" applyFont="1" applyFill="1"/>
    <xf numFmtId="0" fontId="14" fillId="31" borderId="0" xfId="3" applyFont="1" applyFill="1" applyAlignment="1">
      <alignment horizontal="left"/>
    </xf>
    <xf numFmtId="0" fontId="14" fillId="31" borderId="0" xfId="3" applyFont="1" applyFill="1" applyAlignment="1">
      <alignment horizontal="right"/>
    </xf>
    <xf numFmtId="0" fontId="14" fillId="0" borderId="0" xfId="0" applyFont="1" applyAlignment="1">
      <alignment horizontal="left" vertical="center"/>
    </xf>
    <xf numFmtId="0" fontId="68" fillId="22" borderId="0" xfId="0" applyFont="1" applyFill="1" applyAlignment="1">
      <alignment horizontal="left" vertical="center"/>
    </xf>
    <xf numFmtId="0" fontId="14" fillId="26" borderId="0" xfId="0" applyFont="1" applyFill="1" applyAlignment="1">
      <alignment horizontal="left" vertical="center"/>
    </xf>
    <xf numFmtId="0" fontId="68" fillId="21" borderId="0" xfId="0" applyFont="1" applyFill="1" applyAlignment="1">
      <alignment horizontal="left" vertical="center"/>
    </xf>
    <xf numFmtId="0" fontId="88" fillId="22" borderId="0" xfId="0" applyFont="1" applyFill="1" applyAlignment="1">
      <alignment horizontal="left" vertical="center"/>
    </xf>
    <xf numFmtId="0" fontId="88" fillId="21" borderId="0" xfId="0" applyFont="1" applyFill="1" applyAlignment="1">
      <alignment horizontal="left" vertical="center"/>
    </xf>
    <xf numFmtId="0" fontId="89" fillId="0" borderId="0" xfId="0" applyFont="1" applyAlignment="1">
      <alignment vertical="center"/>
    </xf>
    <xf numFmtId="0" fontId="14" fillId="0" borderId="0" xfId="0" applyFont="1" applyAlignment="1">
      <alignment vertical="center"/>
    </xf>
    <xf numFmtId="0" fontId="14" fillId="31" borderId="0" xfId="0" applyFont="1" applyFill="1" applyAlignment="1">
      <alignment vertical="center"/>
    </xf>
    <xf numFmtId="0" fontId="14" fillId="26" borderId="0" xfId="3" applyFont="1" applyFill="1" applyAlignment="1">
      <alignment horizontal="left"/>
    </xf>
    <xf numFmtId="0" fontId="68" fillId="25" borderId="0" xfId="3" applyFont="1" applyFill="1" applyAlignment="1">
      <alignment horizontal="left" wrapText="1"/>
    </xf>
    <xf numFmtId="0" fontId="69" fillId="21" borderId="0" xfId="3" applyFont="1" applyFill="1"/>
    <xf numFmtId="0" fontId="62" fillId="21" borderId="0" xfId="3" applyFont="1" applyFill="1"/>
    <xf numFmtId="0" fontId="65" fillId="21" borderId="0" xfId="3" applyFont="1" applyFill="1"/>
    <xf numFmtId="0" fontId="69" fillId="32" borderId="0" xfId="3" applyFont="1" applyFill="1"/>
    <xf numFmtId="0" fontId="68" fillId="32" borderId="0" xfId="3" applyFont="1" applyFill="1"/>
    <xf numFmtId="0" fontId="65" fillId="32" borderId="0" xfId="3" applyFont="1" applyFill="1"/>
    <xf numFmtId="0" fontId="68" fillId="32" borderId="0" xfId="3" applyFont="1" applyFill="1" applyAlignment="1">
      <alignment horizontal="left"/>
    </xf>
    <xf numFmtId="0" fontId="62" fillId="32" borderId="0" xfId="3" applyFont="1" applyFill="1"/>
    <xf numFmtId="0" fontId="90" fillId="0" borderId="0" xfId="3" applyFont="1"/>
    <xf numFmtId="0" fontId="88" fillId="32" borderId="0" xfId="0" applyFont="1" applyFill="1" applyAlignment="1">
      <alignment horizontal="left" vertical="center"/>
    </xf>
    <xf numFmtId="0" fontId="68" fillId="32" borderId="0" xfId="0" applyFont="1" applyFill="1" applyAlignment="1">
      <alignment horizontal="left" vertical="center"/>
    </xf>
    <xf numFmtId="0" fontId="68" fillId="5" borderId="0" xfId="0" applyFont="1" applyFill="1" applyAlignment="1">
      <alignment horizontal="left" vertical="center"/>
    </xf>
    <xf numFmtId="0" fontId="68" fillId="33" borderId="0" xfId="3" applyFont="1" applyFill="1"/>
    <xf numFmtId="0" fontId="68" fillId="33" borderId="0" xfId="3" applyFont="1" applyFill="1" applyAlignment="1">
      <alignment horizontal="left"/>
    </xf>
    <xf numFmtId="0" fontId="68" fillId="16" borderId="0" xfId="3" applyFont="1" applyFill="1"/>
    <xf numFmtId="0" fontId="91" fillId="34" borderId="0" xfId="0" applyFont="1" applyFill="1" applyAlignment="1">
      <alignment vertical="center"/>
    </xf>
    <xf numFmtId="0" fontId="14" fillId="7" borderId="0" xfId="3" applyFont="1" applyFill="1"/>
    <xf numFmtId="0" fontId="14" fillId="5" borderId="0" xfId="3" applyFont="1" applyFill="1"/>
    <xf numFmtId="0" fontId="66" fillId="5" borderId="0" xfId="0" applyFont="1" applyFill="1" applyAlignment="1">
      <alignment vertical="center"/>
    </xf>
    <xf numFmtId="0" fontId="87" fillId="21" borderId="0" xfId="3" applyFont="1" applyFill="1" applyAlignment="1">
      <alignment wrapText="1"/>
    </xf>
    <xf numFmtId="0" fontId="71" fillId="0" borderId="0" xfId="0" applyFont="1" applyAlignment="1">
      <alignment horizontal="right" vertical="center"/>
    </xf>
    <xf numFmtId="0" fontId="68" fillId="21" borderId="0" xfId="3" applyFont="1" applyFill="1" applyAlignment="1">
      <alignment vertical="top" wrapText="1"/>
    </xf>
    <xf numFmtId="0" fontId="87" fillId="21" borderId="0" xfId="3" applyFont="1" applyFill="1" applyAlignment="1">
      <alignment horizontal="right" indent="1"/>
    </xf>
    <xf numFmtId="0" fontId="92" fillId="22" borderId="0" xfId="3" applyFont="1" applyFill="1"/>
    <xf numFmtId="0" fontId="93" fillId="22" borderId="0" xfId="3" applyFont="1" applyFill="1"/>
    <xf numFmtId="0" fontId="94" fillId="22" borderId="0" xfId="3" applyFont="1" applyFill="1"/>
    <xf numFmtId="0" fontId="93" fillId="22" borderId="0" xfId="3" applyFont="1" applyFill="1" applyAlignment="1">
      <alignment horizontal="left"/>
    </xf>
    <xf numFmtId="0" fontId="93" fillId="22" borderId="0" xfId="3" applyFont="1" applyFill="1" applyAlignment="1">
      <alignment horizontal="right"/>
    </xf>
    <xf numFmtId="0" fontId="95" fillId="0" borderId="0" xfId="0" applyFont="1"/>
    <xf numFmtId="0" fontId="95" fillId="0" borderId="0" xfId="0" applyFont="1" applyAlignment="1">
      <alignment horizontal="right"/>
    </xf>
    <xf numFmtId="0" fontId="95" fillId="0" borderId="0" xfId="0" applyFont="1" applyAlignment="1">
      <alignment horizontal="left"/>
    </xf>
    <xf numFmtId="0" fontId="65" fillId="31" borderId="0" xfId="3" applyFont="1" applyFill="1"/>
    <xf numFmtId="0" fontId="97" fillId="0" borderId="0" xfId="0" applyFont="1" applyAlignment="1">
      <alignment horizontal="left"/>
    </xf>
    <xf numFmtId="0" fontId="98" fillId="32" borderId="0" xfId="0" applyFont="1" applyFill="1" applyAlignment="1">
      <alignment horizontal="left" vertical="center"/>
    </xf>
    <xf numFmtId="0" fontId="65" fillId="0" borderId="0" xfId="3" applyFont="1" applyAlignment="1">
      <alignment wrapText="1"/>
    </xf>
    <xf numFmtId="0" fontId="96" fillId="0" borderId="0" xfId="0" applyFont="1"/>
    <xf numFmtId="0" fontId="62" fillId="0" borderId="0" xfId="0" applyFont="1" applyAlignment="1">
      <alignment wrapText="1"/>
    </xf>
    <xf numFmtId="0" fontId="62" fillId="0" borderId="0" xfId="0" applyFont="1" applyAlignment="1">
      <alignment horizontal="left" vertical="top"/>
    </xf>
    <xf numFmtId="0" fontId="104" fillId="0" borderId="0" xfId="0" applyFont="1" applyAlignment="1">
      <alignment horizontal="left"/>
    </xf>
    <xf numFmtId="0" fontId="103" fillId="0" borderId="0" xfId="0" applyFont="1" applyAlignment="1">
      <alignment horizontal="left"/>
    </xf>
    <xf numFmtId="0" fontId="93" fillId="9" borderId="0" xfId="3" applyFont="1" applyFill="1"/>
    <xf numFmtId="0" fontId="95" fillId="0" borderId="0" xfId="3" applyFont="1"/>
    <xf numFmtId="0" fontId="105" fillId="0" borderId="0" xfId="3" applyFont="1"/>
    <xf numFmtId="0" fontId="95" fillId="0" borderId="0" xfId="3" applyFont="1" applyAlignment="1">
      <alignment horizontal="right"/>
    </xf>
    <xf numFmtId="0" fontId="95" fillId="0" borderId="0" xfId="3" applyFont="1" applyAlignment="1">
      <alignment horizontal="left"/>
    </xf>
    <xf numFmtId="0" fontId="62" fillId="22" borderId="0" xfId="3" applyFont="1" applyFill="1" applyAlignment="1">
      <alignment horizontal="right"/>
    </xf>
    <xf numFmtId="0" fontId="86" fillId="22" borderId="0" xfId="3" applyFont="1" applyFill="1"/>
    <xf numFmtId="0" fontId="87" fillId="22" borderId="0" xfId="3" applyFont="1" applyFill="1" applyAlignment="1">
      <alignment horizontal="right"/>
    </xf>
    <xf numFmtId="0" fontId="95" fillId="25" borderId="0" xfId="3" applyFont="1" applyFill="1"/>
    <xf numFmtId="0" fontId="95" fillId="25" borderId="0" xfId="3" applyFont="1" applyFill="1" applyAlignment="1">
      <alignment horizontal="left"/>
    </xf>
    <xf numFmtId="0" fontId="95" fillId="26" borderId="0" xfId="3" applyFont="1" applyFill="1"/>
    <xf numFmtId="0" fontId="95" fillId="26" borderId="0" xfId="3" applyFont="1" applyFill="1" applyAlignment="1">
      <alignment horizontal="left"/>
    </xf>
    <xf numFmtId="0" fontId="95" fillId="22" borderId="0" xfId="3" applyFont="1" applyFill="1"/>
    <xf numFmtId="0" fontId="95" fillId="22" borderId="0" xfId="3" applyFont="1" applyFill="1" applyAlignment="1">
      <alignment horizontal="left"/>
    </xf>
    <xf numFmtId="0" fontId="95" fillId="21" borderId="0" xfId="3" applyFont="1" applyFill="1"/>
    <xf numFmtId="0" fontId="95" fillId="21" borderId="0" xfId="3" applyFont="1" applyFill="1" applyAlignment="1">
      <alignment horizontal="left"/>
    </xf>
    <xf numFmtId="0" fontId="95" fillId="31" borderId="0" xfId="3" applyFont="1" applyFill="1"/>
    <xf numFmtId="0" fontId="14" fillId="0" borderId="0" xfId="3" applyFont="1" applyAlignment="1">
      <alignment wrapText="1"/>
    </xf>
    <xf numFmtId="0" fontId="65" fillId="0" borderId="0" xfId="0" applyFont="1" applyAlignment="1">
      <alignment horizontal="right"/>
    </xf>
    <xf numFmtId="0" fontId="65" fillId="0" borderId="0" xfId="3" applyFont="1" applyAlignment="1">
      <alignment horizontal="left"/>
    </xf>
    <xf numFmtId="0" fontId="94" fillId="25" borderId="0" xfId="3" applyFont="1" applyFill="1"/>
    <xf numFmtId="0" fontId="74" fillId="22" borderId="0" xfId="3" applyFont="1" applyFill="1"/>
    <xf numFmtId="0" fontId="14" fillId="0" borderId="0" xfId="3" applyFont="1" applyAlignment="1">
      <alignment horizontal="left" vertical="top"/>
    </xf>
    <xf numFmtId="0" fontId="62" fillId="15" borderId="0" xfId="3" applyFont="1" applyFill="1" applyAlignment="1">
      <alignment horizontal="left"/>
    </xf>
    <xf numFmtId="0" fontId="62" fillId="0" borderId="5" xfId="3" applyFont="1" applyBorder="1"/>
    <xf numFmtId="0" fontId="71" fillId="0" borderId="5" xfId="0" applyFont="1" applyBorder="1" applyAlignment="1">
      <alignment horizontal="left" vertical="center"/>
    </xf>
    <xf numFmtId="0" fontId="14" fillId="0" borderId="5" xfId="3" applyFont="1" applyBorder="1"/>
    <xf numFmtId="0" fontId="62" fillId="15" borderId="5" xfId="3" applyFont="1" applyFill="1" applyBorder="1" applyAlignment="1">
      <alignment horizontal="left"/>
    </xf>
    <xf numFmtId="0" fontId="68" fillId="15" borderId="0" xfId="3" applyFont="1" applyFill="1" applyAlignment="1">
      <alignment horizontal="left"/>
    </xf>
    <xf numFmtId="0" fontId="19" fillId="0" borderId="0" xfId="0" applyFont="1" applyAlignment="1">
      <alignment horizontal="left"/>
    </xf>
    <xf numFmtId="0" fontId="88" fillId="0" borderId="0" xfId="0" applyFont="1" applyAlignment="1">
      <alignment horizontal="left" vertical="center"/>
    </xf>
    <xf numFmtId="0" fontId="56" fillId="0" borderId="0" xfId="0" applyFont="1" applyAlignment="1">
      <alignment horizontal="left"/>
    </xf>
    <xf numFmtId="0" fontId="107" fillId="0" borderId="0" xfId="0" applyFont="1" applyAlignment="1">
      <alignment horizontal="left"/>
    </xf>
    <xf numFmtId="0" fontId="0" fillId="0" borderId="0" xfId="0" applyAlignment="1">
      <alignment vertical="center"/>
    </xf>
    <xf numFmtId="0" fontId="62" fillId="7" borderId="0" xfId="3" applyFont="1" applyFill="1"/>
    <xf numFmtId="0" fontId="71" fillId="7" borderId="0" xfId="0" applyFont="1" applyFill="1" applyAlignment="1">
      <alignment horizontal="left" vertical="center"/>
    </xf>
    <xf numFmtId="0" fontId="62" fillId="7" borderId="0" xfId="3" applyFont="1" applyFill="1" applyAlignment="1">
      <alignment horizontal="left"/>
    </xf>
    <xf numFmtId="0" fontId="47" fillId="0" borderId="0" xfId="0" applyFont="1"/>
    <xf numFmtId="0" fontId="0" fillId="31" borderId="0" xfId="0" applyFill="1"/>
    <xf numFmtId="0" fontId="19" fillId="15" borderId="0" xfId="0" applyFont="1" applyFill="1"/>
    <xf numFmtId="0" fontId="72" fillId="0" borderId="0" xfId="0" applyFont="1"/>
    <xf numFmtId="0" fontId="65" fillId="0" borderId="0" xfId="0" applyFont="1" applyAlignment="1">
      <alignment horizontal="left"/>
    </xf>
    <xf numFmtId="0" fontId="19" fillId="0" borderId="0" xfId="0" applyFont="1" applyAlignment="1">
      <alignment horizontal="right"/>
    </xf>
    <xf numFmtId="0" fontId="109" fillId="0" borderId="0" xfId="0" applyFont="1" applyAlignment="1">
      <alignment vertical="center"/>
    </xf>
    <xf numFmtId="0" fontId="78" fillId="0" borderId="0" xfId="3" applyFont="1" applyAlignment="1">
      <alignment horizontal="left"/>
    </xf>
    <xf numFmtId="0" fontId="110" fillId="0" borderId="0" xfId="3" applyFont="1"/>
    <xf numFmtId="0" fontId="68" fillId="35" borderId="0" xfId="3" applyFont="1" applyFill="1"/>
    <xf numFmtId="0" fontId="14" fillId="22" borderId="0" xfId="3" applyFont="1" applyFill="1"/>
    <xf numFmtId="0" fontId="14" fillId="27" borderId="0" xfId="3" applyFont="1" applyFill="1"/>
    <xf numFmtId="0" fontId="68" fillId="25" borderId="0" xfId="3" applyFont="1" applyFill="1" applyAlignment="1">
      <alignment horizontal="right"/>
    </xf>
    <xf numFmtId="0" fontId="65" fillId="7" borderId="0" xfId="3" applyFont="1" applyFill="1"/>
    <xf numFmtId="0" fontId="14" fillId="12" borderId="0" xfId="3" applyFont="1" applyFill="1"/>
    <xf numFmtId="0" fontId="111" fillId="0" borderId="0" xfId="3" applyFont="1"/>
    <xf numFmtId="0" fontId="65" fillId="0" borderId="0" xfId="3" applyFont="1" applyAlignment="1">
      <alignment horizontal="right"/>
    </xf>
    <xf numFmtId="0" fontId="62" fillId="0" borderId="0" xfId="0" applyFont="1" applyAlignment="1">
      <alignment horizontal="left" wrapText="1"/>
    </xf>
    <xf numFmtId="0" fontId="112" fillId="25" borderId="0" xfId="3" applyFont="1" applyFill="1"/>
    <xf numFmtId="0" fontId="71" fillId="0" borderId="0" xfId="0" applyFont="1" applyAlignment="1">
      <alignment horizontal="right"/>
    </xf>
    <xf numFmtId="0" fontId="71" fillId="0" borderId="0" xfId="0" applyFont="1"/>
    <xf numFmtId="0" fontId="71" fillId="0" borderId="0" xfId="0" applyFont="1" applyAlignment="1">
      <alignment horizontal="left"/>
    </xf>
    <xf numFmtId="0" fontId="15" fillId="0" borderId="0" xfId="0" applyFont="1" applyAlignment="1">
      <alignment horizontal="left" vertical="top"/>
    </xf>
    <xf numFmtId="0" fontId="15" fillId="0" borderId="0" xfId="4" applyFont="1">
      <alignment vertical="center"/>
    </xf>
    <xf numFmtId="0" fontId="71" fillId="0" borderId="0" xfId="0" applyFont="1" applyAlignment="1">
      <alignment vertical="top"/>
    </xf>
    <xf numFmtId="0" fontId="113" fillId="0" borderId="0" xfId="0" applyFont="1"/>
    <xf numFmtId="0" fontId="113" fillId="0" borderId="0" xfId="0" applyFont="1" applyAlignment="1">
      <alignment horizontal="right"/>
    </xf>
    <xf numFmtId="0" fontId="114" fillId="0" borderId="0" xfId="0" applyFont="1" applyAlignment="1">
      <alignment horizontal="right"/>
    </xf>
    <xf numFmtId="0" fontId="114" fillId="0" borderId="0" xfId="0" applyFont="1"/>
    <xf numFmtId="0" fontId="15" fillId="0" borderId="0" xfId="0" applyFont="1" applyAlignment="1">
      <alignment vertical="top"/>
    </xf>
    <xf numFmtId="0" fontId="15" fillId="0" borderId="0" xfId="0" applyFont="1"/>
    <xf numFmtId="0" fontId="15" fillId="0" borderId="0" xfId="0" applyFont="1" applyAlignment="1">
      <alignment horizontal="right"/>
    </xf>
    <xf numFmtId="0" fontId="115" fillId="0" borderId="0" xfId="0" applyFont="1" applyAlignment="1">
      <alignment horizontal="justify" vertical="center"/>
    </xf>
    <xf numFmtId="0" fontId="115" fillId="0" borderId="0" xfId="0" applyFont="1"/>
    <xf numFmtId="0" fontId="71" fillId="0" borderId="0" xfId="0" quotePrefix="1" applyFont="1" applyAlignment="1">
      <alignment horizontal="right"/>
    </xf>
    <xf numFmtId="0" fontId="116" fillId="0" borderId="0" xfId="0" applyFont="1" applyAlignment="1">
      <alignment vertical="center"/>
    </xf>
    <xf numFmtId="0" fontId="117" fillId="0" borderId="0" xfId="0" applyFont="1"/>
    <xf numFmtId="0" fontId="117" fillId="0" borderId="0" xfId="0" applyFont="1" applyAlignment="1">
      <alignment horizontal="right"/>
    </xf>
    <xf numFmtId="0" fontId="114" fillId="0" borderId="0" xfId="0" applyFont="1" applyAlignment="1">
      <alignment horizontal="right" vertical="center"/>
    </xf>
    <xf numFmtId="0" fontId="114" fillId="0" borderId="0" xfId="0" applyFont="1" applyAlignment="1">
      <alignment vertical="center"/>
    </xf>
    <xf numFmtId="9" fontId="114" fillId="0" borderId="0" xfId="0" applyNumberFormat="1" applyFont="1"/>
    <xf numFmtId="0" fontId="71" fillId="0" borderId="0" xfId="3" applyFont="1"/>
    <xf numFmtId="0" fontId="118" fillId="0" borderId="0" xfId="0" applyFont="1"/>
    <xf numFmtId="0" fontId="115" fillId="0" borderId="0" xfId="0" applyFont="1" applyAlignment="1">
      <alignment vertical="center"/>
    </xf>
    <xf numFmtId="0" fontId="71" fillId="0" borderId="0" xfId="0" applyFont="1" applyAlignment="1">
      <alignment horizontal="left" wrapText="1"/>
    </xf>
    <xf numFmtId="0" fontId="15" fillId="0" borderId="0" xfId="0" applyFont="1" applyAlignment="1">
      <alignment vertical="center"/>
    </xf>
    <xf numFmtId="0" fontId="113" fillId="0" borderId="0" xfId="0" applyFont="1" applyAlignment="1">
      <alignment horizontal="center"/>
    </xf>
    <xf numFmtId="0" fontId="120" fillId="0" borderId="0" xfId="5" applyFont="1"/>
    <xf numFmtId="0" fontId="113" fillId="0" borderId="0" xfId="0" applyFont="1" applyAlignment="1">
      <alignment horizontal="left"/>
    </xf>
    <xf numFmtId="0" fontId="99" fillId="0" borderId="0" xfId="0" applyFont="1" applyAlignment="1">
      <alignment horizontal="left" vertical="center"/>
    </xf>
    <xf numFmtId="0" fontId="100" fillId="0" borderId="0" xfId="0" applyFont="1" applyAlignment="1">
      <alignment horizontal="left"/>
    </xf>
    <xf numFmtId="0" fontId="101" fillId="0" borderId="0" xfId="0" applyFont="1" applyAlignment="1">
      <alignment horizontal="left" vertical="center"/>
    </xf>
    <xf numFmtId="0" fontId="14" fillId="0" borderId="0" xfId="0" applyFont="1" applyAlignment="1">
      <alignment horizontal="left"/>
    </xf>
    <xf numFmtId="0" fontId="45" fillId="0" borderId="0" xfId="0" applyFont="1" applyAlignment="1">
      <alignment horizontal="left" vertical="center"/>
    </xf>
    <xf numFmtId="0" fontId="0" fillId="0" borderId="0" xfId="0" applyAlignment="1">
      <alignment horizontal="left" vertical="center"/>
    </xf>
    <xf numFmtId="0" fontId="0" fillId="31" borderId="0" xfId="0" applyFill="1" applyAlignment="1">
      <alignment horizontal="left"/>
    </xf>
    <xf numFmtId="0" fontId="19" fillId="15" borderId="0" xfId="0" applyFont="1" applyFill="1" applyAlignment="1">
      <alignment horizontal="left"/>
    </xf>
    <xf numFmtId="0" fontId="109" fillId="0" borderId="0" xfId="0" applyFont="1" applyAlignment="1">
      <alignment horizontal="left" vertical="center"/>
    </xf>
    <xf numFmtId="0" fontId="87" fillId="22" borderId="0" xfId="3" applyFont="1" applyFill="1" applyAlignment="1">
      <alignment wrapText="1"/>
    </xf>
  </cellXfs>
  <cellStyles count="6">
    <cellStyle name="Bad" xfId="1" builtinId="27"/>
    <cellStyle name="Hyperlink" xfId="5" builtinId="8"/>
    <cellStyle name="Neutral" xfId="2" builtinId="28"/>
    <cellStyle name="Normal" xfId="0" builtinId="0"/>
    <cellStyle name="Normal 2" xfId="3" xr:uid="{00000000-0005-0000-0000-000003000000}"/>
    <cellStyle name="Normal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alcChain" Target="calcChain.xml"/><Relationship Id="rId30"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Jules RUGWIRO" id="{24E0FE57-8FFD-294A-9469-BC88AEDDC26E}" userId="S::jules.rugwiro@wfp.org::e2b3678a-1c3b-44eb-887d-64c651d7f3e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569" dT="2021-04-14T09:14:35.91" personId="{24E0FE57-8FFD-294A-9469-BC88AEDDC26E}" id="{57A06C73-16C5-B54C-B401-C03C25E47452}">
    <text xml:space="preserve">Too early for this
</text>
  </threadedComment>
</ThreadedComments>
</file>

<file path=xl/threadedComments/threadedComment2.xml><?xml version="1.0" encoding="utf-8"?>
<ThreadedComments xmlns="http://schemas.microsoft.com/office/spreadsheetml/2018/threadedcomments" xmlns:x="http://schemas.openxmlformats.org/spreadsheetml/2006/main">
  <threadedComment ref="W165" dT="2021-04-15T06:39:25.68" personId="{24E0FE57-8FFD-294A-9469-BC88AEDDC26E}" id="{F56BE79D-F168-ED4C-9FA1-BC6B270F6F32}">
    <text>Use list if necessary</text>
  </threadedComment>
  <threadedComment ref="N555" dT="2021-04-14T09:14:35.91" personId="{24E0FE57-8FFD-294A-9469-BC88AEDDC26E}" id="{071F62A7-89F9-6B43-929A-1025DD0262E1}">
    <text xml:space="preserve">Too early for this
</text>
  </threadedComment>
</ThreadedComments>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1591"/>
  <sheetViews>
    <sheetView zoomScale="184" zoomScaleNormal="70" zoomScaleSheetLayoutView="100" workbookViewId="0">
      <pane ySplit="1" topLeftCell="A86" activePane="bottomLeft" state="frozen"/>
      <selection pane="bottomLeft" activeCell="A91" sqref="A91:IV125"/>
      <selection activeCell="A35" sqref="A35:IV35"/>
    </sheetView>
  </sheetViews>
  <sheetFormatPr defaultColWidth="9.140625" defaultRowHeight="14.45"/>
  <cols>
    <col min="1" max="1" width="9.140625" style="4"/>
    <col min="2" max="2" width="8.140625" style="2" customWidth="1"/>
    <col min="3" max="3" width="26.28515625" style="2" bestFit="1" customWidth="1"/>
    <col min="4" max="4" width="19.85546875" style="2" bestFit="1" customWidth="1"/>
    <col min="5" max="5" width="68.140625" style="1" customWidth="1"/>
    <col min="6" max="6" width="25.7109375" style="2" customWidth="1"/>
    <col min="7" max="7" width="18.28515625" style="2" customWidth="1"/>
    <col min="8" max="8" width="39.42578125" style="2" customWidth="1"/>
    <col min="9" max="13" width="9.28515625" style="2" customWidth="1"/>
    <col min="14" max="14" width="53.42578125" style="2" customWidth="1"/>
    <col min="15" max="15" width="50.85546875" style="2" customWidth="1"/>
    <col min="16" max="16" width="13.28515625" style="2" customWidth="1"/>
    <col min="17" max="16384" width="9.140625" style="2"/>
  </cols>
  <sheetData>
    <row r="1" spans="1:16" s="7" customFormat="1">
      <c r="A1" s="6" t="s">
        <v>0</v>
      </c>
      <c r="B1" s="7" t="s">
        <v>1</v>
      </c>
      <c r="C1" s="7" t="s">
        <v>2</v>
      </c>
      <c r="D1" s="7" t="s">
        <v>3</v>
      </c>
      <c r="E1" s="1" t="s">
        <v>4</v>
      </c>
      <c r="F1" s="7" t="s">
        <v>5</v>
      </c>
      <c r="G1" s="7" t="s">
        <v>6</v>
      </c>
      <c r="H1" s="7" t="s">
        <v>7</v>
      </c>
      <c r="I1" s="7" t="s">
        <v>8</v>
      </c>
      <c r="J1" s="7" t="s">
        <v>9</v>
      </c>
      <c r="K1" s="7" t="s">
        <v>10</v>
      </c>
      <c r="L1" s="7" t="s">
        <v>11</v>
      </c>
      <c r="M1" s="7" t="s">
        <v>12</v>
      </c>
      <c r="N1" s="7" t="s">
        <v>13</v>
      </c>
      <c r="O1" s="7" t="s">
        <v>14</v>
      </c>
      <c r="P1" s="7" t="s">
        <v>15</v>
      </c>
    </row>
    <row r="2" spans="1:16" s="24" customFormat="1">
      <c r="B2" s="24" t="str">
        <f t="shared" ref="B2:B35" si="0">IFERROR(VLOOKUP(D2,validity,4,0),"")</f>
        <v>GFD/FFA</v>
      </c>
      <c r="C2" s="24" t="s">
        <v>16</v>
      </c>
      <c r="D2" s="24" t="s">
        <v>16</v>
      </c>
      <c r="E2" s="10"/>
      <c r="I2" s="165"/>
      <c r="J2" s="165"/>
      <c r="K2" s="165"/>
    </row>
    <row r="3" spans="1:16" s="24" customFormat="1">
      <c r="B3" s="24" t="str">
        <f t="shared" si="0"/>
        <v>GFD/FFA</v>
      </c>
      <c r="C3" s="24" t="s">
        <v>17</v>
      </c>
      <c r="D3" s="24" t="s">
        <v>17</v>
      </c>
      <c r="E3" s="10"/>
      <c r="I3" s="165"/>
      <c r="J3" s="165"/>
      <c r="K3" s="165"/>
    </row>
    <row r="4" spans="1:16" s="24" customFormat="1">
      <c r="B4" s="24" t="str">
        <f t="shared" si="0"/>
        <v>GFD/FFA</v>
      </c>
      <c r="C4" s="24" t="s">
        <v>18</v>
      </c>
      <c r="D4" s="24" t="s">
        <v>18</v>
      </c>
      <c r="E4" s="10"/>
      <c r="I4" s="165"/>
      <c r="J4" s="165"/>
      <c r="K4" s="165"/>
    </row>
    <row r="5" spans="1:16" s="24" customFormat="1">
      <c r="C5" s="24" t="s">
        <v>19</v>
      </c>
      <c r="D5" s="24" t="s">
        <v>19</v>
      </c>
      <c r="E5" s="10"/>
      <c r="I5" s="165"/>
      <c r="J5" s="165"/>
      <c r="K5" s="165"/>
    </row>
    <row r="6" spans="1:16" s="180" customFormat="1">
      <c r="B6" s="181" t="str">
        <f t="shared" si="0"/>
        <v/>
      </c>
      <c r="C6" s="180" t="s">
        <v>20</v>
      </c>
      <c r="E6" s="180" t="s">
        <v>21</v>
      </c>
    </row>
    <row r="7" spans="1:16" s="5" customFormat="1" ht="348">
      <c r="A7" s="4"/>
      <c r="B7" s="2" t="str">
        <f t="shared" si="0"/>
        <v>GFD/FFA</v>
      </c>
      <c r="C7" s="166" t="s">
        <v>22</v>
      </c>
      <c r="D7" s="166" t="s">
        <v>23</v>
      </c>
      <c r="E7" s="183" t="s">
        <v>24</v>
      </c>
      <c r="G7" s="13"/>
      <c r="J7" s="3" t="s">
        <v>25</v>
      </c>
    </row>
    <row r="8" spans="1:16" s="185" customFormat="1">
      <c r="A8" s="184"/>
      <c r="C8" s="185" t="s">
        <v>26</v>
      </c>
      <c r="D8" s="185" t="s">
        <v>27</v>
      </c>
      <c r="E8" s="186"/>
    </row>
    <row r="9" spans="1:16" s="11" customFormat="1">
      <c r="A9" s="9"/>
      <c r="B9" s="2" t="str">
        <f t="shared" si="0"/>
        <v>GFD/FFA</v>
      </c>
      <c r="C9" s="10" t="s">
        <v>26</v>
      </c>
      <c r="D9" s="10" t="s">
        <v>28</v>
      </c>
      <c r="E9" s="10" t="s">
        <v>29</v>
      </c>
      <c r="F9" s="10"/>
      <c r="G9" s="16"/>
      <c r="H9" s="10"/>
      <c r="I9" s="10"/>
      <c r="J9" s="10"/>
      <c r="K9" s="10"/>
      <c r="L9" s="10"/>
      <c r="M9" s="10"/>
      <c r="N9" s="10" t="s">
        <v>30</v>
      </c>
      <c r="O9" s="10"/>
      <c r="P9" s="10"/>
    </row>
    <row r="10" spans="1:16" s="3" customFormat="1">
      <c r="A10" s="4"/>
      <c r="B10" s="2" t="str">
        <f t="shared" si="0"/>
        <v>GFD/FFA</v>
      </c>
      <c r="C10" s="3" t="s">
        <v>31</v>
      </c>
      <c r="D10" s="3" t="s">
        <v>32</v>
      </c>
      <c r="E10" s="17" t="s">
        <v>33</v>
      </c>
      <c r="J10" s="3" t="s">
        <v>25</v>
      </c>
    </row>
    <row r="11" spans="1:16" s="3" customFormat="1">
      <c r="A11" s="4"/>
      <c r="B11" s="2" t="str">
        <f t="shared" si="0"/>
        <v>GFD/FFA</v>
      </c>
      <c r="C11" s="3" t="s">
        <v>34</v>
      </c>
      <c r="D11" s="3" t="s">
        <v>35</v>
      </c>
      <c r="E11" s="17" t="s">
        <v>36</v>
      </c>
      <c r="J11" s="3" t="s">
        <v>25</v>
      </c>
    </row>
    <row r="12" spans="1:16" s="3" customFormat="1">
      <c r="A12" s="4"/>
      <c r="B12" s="2" t="str">
        <f t="shared" si="0"/>
        <v>GFD/FFA</v>
      </c>
      <c r="C12" s="12" t="s">
        <v>37</v>
      </c>
      <c r="D12" s="3" t="s">
        <v>38</v>
      </c>
      <c r="E12" s="17" t="s">
        <v>39</v>
      </c>
      <c r="J12" s="3" t="s">
        <v>25</v>
      </c>
    </row>
    <row r="13" spans="1:16" s="3" customFormat="1">
      <c r="A13" s="4"/>
      <c r="B13" s="2" t="str">
        <f t="shared" si="0"/>
        <v>GFD/FFA</v>
      </c>
      <c r="C13" s="3" t="s">
        <v>40</v>
      </c>
      <c r="D13" s="3" t="s">
        <v>41</v>
      </c>
      <c r="E13" s="17" t="s">
        <v>42</v>
      </c>
      <c r="F13" s="3" t="s">
        <v>43</v>
      </c>
      <c r="J13" s="3" t="s">
        <v>25</v>
      </c>
      <c r="N13" s="3" t="s">
        <v>44</v>
      </c>
    </row>
    <row r="14" spans="1:16" s="3" customFormat="1">
      <c r="A14" s="4"/>
      <c r="B14" s="2" t="str">
        <f t="shared" si="0"/>
        <v>GFD/FFA</v>
      </c>
      <c r="C14" s="3" t="s">
        <v>45</v>
      </c>
      <c r="D14" s="3" t="s">
        <v>46</v>
      </c>
      <c r="E14" s="17" t="s">
        <v>47</v>
      </c>
      <c r="J14" s="3" t="s">
        <v>25</v>
      </c>
      <c r="N14" s="3" t="s">
        <v>48</v>
      </c>
    </row>
    <row r="15" spans="1:16" s="3" customFormat="1">
      <c r="A15" s="4"/>
      <c r="B15" s="2" t="str">
        <f t="shared" si="0"/>
        <v>GFD/FFA</v>
      </c>
      <c r="C15" s="3" t="s">
        <v>49</v>
      </c>
      <c r="D15" s="3" t="s">
        <v>50</v>
      </c>
      <c r="E15" s="17" t="s">
        <v>51</v>
      </c>
      <c r="J15" s="3" t="s">
        <v>25</v>
      </c>
      <c r="N15" s="3" t="s">
        <v>52</v>
      </c>
    </row>
    <row r="16" spans="1:16" s="3" customFormat="1">
      <c r="A16" s="4"/>
      <c r="B16" s="2" t="str">
        <f t="shared" si="0"/>
        <v>GFD</v>
      </c>
      <c r="C16" s="3" t="s">
        <v>53</v>
      </c>
      <c r="D16" s="3" t="s">
        <v>54</v>
      </c>
      <c r="E16" s="17" t="s">
        <v>55</v>
      </c>
      <c r="N16" s="3" t="s">
        <v>56</v>
      </c>
    </row>
    <row r="17" spans="1:30">
      <c r="B17" s="2" t="str">
        <f t="shared" si="0"/>
        <v>GFD</v>
      </c>
      <c r="C17" s="2" t="s">
        <v>49</v>
      </c>
      <c r="D17" s="2" t="s">
        <v>57</v>
      </c>
      <c r="E17" s="18" t="s">
        <v>58</v>
      </c>
      <c r="G17" s="19"/>
      <c r="J17" s="2" t="s">
        <v>25</v>
      </c>
      <c r="N17" s="2" t="s">
        <v>59</v>
      </c>
    </row>
    <row r="18" spans="1:30" s="3" customFormat="1">
      <c r="A18" s="4"/>
      <c r="B18" s="2" t="str">
        <f t="shared" si="0"/>
        <v>GFD</v>
      </c>
      <c r="C18" s="3" t="s">
        <v>49</v>
      </c>
      <c r="D18" s="3" t="s">
        <v>60</v>
      </c>
      <c r="E18" s="17" t="s">
        <v>61</v>
      </c>
      <c r="J18" s="3" t="s">
        <v>62</v>
      </c>
      <c r="N18" s="3" t="s">
        <v>56</v>
      </c>
    </row>
    <row r="19" spans="1:30" s="3" customFormat="1">
      <c r="A19" s="4"/>
      <c r="B19" s="2" t="str">
        <f t="shared" si="0"/>
        <v>GFD/FFA</v>
      </c>
      <c r="C19" s="3" t="s">
        <v>53</v>
      </c>
      <c r="D19" s="3" t="s">
        <v>63</v>
      </c>
      <c r="E19" s="17" t="s">
        <v>64</v>
      </c>
      <c r="J19" s="3" t="s">
        <v>25</v>
      </c>
    </row>
    <row r="20" spans="1:30">
      <c r="B20" s="2" t="str">
        <f t="shared" si="0"/>
        <v>GFD/FFA</v>
      </c>
      <c r="C20" s="2" t="s">
        <v>49</v>
      </c>
      <c r="D20" s="2" t="s">
        <v>65</v>
      </c>
      <c r="E20" s="18" t="s">
        <v>66</v>
      </c>
      <c r="G20" s="19"/>
      <c r="J20" s="2" t="s">
        <v>25</v>
      </c>
      <c r="N20" s="2" t="s">
        <v>67</v>
      </c>
    </row>
    <row r="21" spans="1:30">
      <c r="B21" s="2" t="str">
        <f t="shared" si="0"/>
        <v>GFD</v>
      </c>
      <c r="C21" s="2" t="s">
        <v>68</v>
      </c>
      <c r="D21" s="2" t="s">
        <v>69</v>
      </c>
      <c r="E21" s="18" t="s">
        <v>70</v>
      </c>
      <c r="G21" s="19"/>
      <c r="J21" s="2" t="s">
        <v>25</v>
      </c>
    </row>
    <row r="22" spans="1:30" s="3" customFormat="1">
      <c r="A22" s="4"/>
      <c r="B22" s="2" t="str">
        <f t="shared" si="0"/>
        <v>GFD</v>
      </c>
      <c r="C22" s="3" t="s">
        <v>71</v>
      </c>
      <c r="D22" s="3" t="s">
        <v>72</v>
      </c>
      <c r="E22" s="17" t="s">
        <v>73</v>
      </c>
      <c r="F22" s="20"/>
      <c r="J22" s="3" t="s">
        <v>25</v>
      </c>
      <c r="N22" s="3" t="s">
        <v>74</v>
      </c>
    </row>
    <row r="23" spans="1:30" s="3" customFormat="1">
      <c r="A23" s="4"/>
      <c r="B23" s="2" t="str">
        <f t="shared" si="0"/>
        <v>GFD/FFA</v>
      </c>
      <c r="C23" s="3" t="s">
        <v>75</v>
      </c>
      <c r="D23" s="3" t="s">
        <v>76</v>
      </c>
      <c r="E23" s="17" t="s">
        <v>77</v>
      </c>
      <c r="J23" s="3" t="s">
        <v>25</v>
      </c>
    </row>
    <row r="24" spans="1:30" s="3" customFormat="1">
      <c r="A24" s="4"/>
      <c r="B24" s="2" t="str">
        <f t="shared" si="0"/>
        <v>GFD/FFA</v>
      </c>
      <c r="C24" s="3" t="s">
        <v>78</v>
      </c>
      <c r="D24" s="3" t="s">
        <v>79</v>
      </c>
      <c r="E24" s="17" t="s">
        <v>80</v>
      </c>
      <c r="G24" s="3" t="s">
        <v>81</v>
      </c>
      <c r="J24" s="3" t="s">
        <v>25</v>
      </c>
    </row>
    <row r="25" spans="1:30" s="3" customFormat="1">
      <c r="A25" s="4"/>
      <c r="B25" s="2" t="str">
        <f t="shared" si="0"/>
        <v>GFD/FFA</v>
      </c>
      <c r="C25" s="3" t="s">
        <v>82</v>
      </c>
      <c r="D25" s="3" t="s">
        <v>83</v>
      </c>
      <c r="E25" s="17" t="s">
        <v>84</v>
      </c>
      <c r="F25" s="20" t="s">
        <v>85</v>
      </c>
      <c r="J25" s="3" t="s">
        <v>25</v>
      </c>
    </row>
    <row r="26" spans="1:30" s="3" customFormat="1">
      <c r="A26" s="4"/>
      <c r="B26" s="2" t="str">
        <f t="shared" si="0"/>
        <v>GFD/FFA</v>
      </c>
      <c r="C26" s="3" t="s">
        <v>86</v>
      </c>
      <c r="D26" s="3" t="s">
        <v>87</v>
      </c>
      <c r="E26" s="17" t="s">
        <v>88</v>
      </c>
      <c r="F26" s="20" t="s">
        <v>89</v>
      </c>
      <c r="J26" s="3" t="s">
        <v>25</v>
      </c>
    </row>
    <row r="27" spans="1:30" s="3" customFormat="1">
      <c r="A27" s="4"/>
      <c r="B27" s="2" t="str">
        <f t="shared" si="0"/>
        <v>GFD/FFA</v>
      </c>
      <c r="C27" s="3" t="s">
        <v>49</v>
      </c>
      <c r="D27" s="3" t="s">
        <v>90</v>
      </c>
      <c r="E27" s="17" t="s">
        <v>91</v>
      </c>
      <c r="J27" s="3" t="s">
        <v>25</v>
      </c>
      <c r="N27" s="3" t="s">
        <v>92</v>
      </c>
    </row>
    <row r="28" spans="1:30" s="3" customFormat="1">
      <c r="A28" s="4"/>
      <c r="B28" s="2" t="str">
        <f t="shared" si="0"/>
        <v>GFD</v>
      </c>
      <c r="C28" s="3" t="s">
        <v>93</v>
      </c>
      <c r="D28" s="3" t="s">
        <v>94</v>
      </c>
      <c r="E28" s="17" t="s">
        <v>95</v>
      </c>
      <c r="F28" s="20" t="s">
        <v>96</v>
      </c>
      <c r="J28" s="3" t="s">
        <v>25</v>
      </c>
      <c r="N28" s="3" t="s">
        <v>97</v>
      </c>
    </row>
    <row r="29" spans="1:30" s="3" customFormat="1">
      <c r="A29" s="4"/>
      <c r="B29" s="2" t="str">
        <f t="shared" si="0"/>
        <v>GFD</v>
      </c>
      <c r="C29" s="3" t="s">
        <v>49</v>
      </c>
      <c r="D29" s="3" t="s">
        <v>98</v>
      </c>
      <c r="E29" s="17" t="s">
        <v>99</v>
      </c>
      <c r="F29" s="20"/>
      <c r="J29" s="3" t="s">
        <v>100</v>
      </c>
      <c r="N29" s="3" t="s">
        <v>97</v>
      </c>
    </row>
    <row r="30" spans="1:30">
      <c r="B30" s="2" t="str">
        <f t="shared" si="0"/>
        <v>GFD</v>
      </c>
      <c r="C30" s="2" t="s">
        <v>22</v>
      </c>
      <c r="D30" s="2" t="s">
        <v>101</v>
      </c>
      <c r="E30" s="17" t="s">
        <v>102</v>
      </c>
      <c r="G30" s="8"/>
      <c r="J30" s="2" t="s">
        <v>25</v>
      </c>
      <c r="N30" s="21"/>
    </row>
    <row r="31" spans="1:30" s="3" customFormat="1">
      <c r="A31" s="4"/>
      <c r="B31" s="2" t="str">
        <f t="shared" si="0"/>
        <v>GFD</v>
      </c>
      <c r="C31" s="3" t="s">
        <v>22</v>
      </c>
      <c r="D31" s="3" t="s">
        <v>103</v>
      </c>
      <c r="E31" s="17" t="s">
        <v>104</v>
      </c>
      <c r="J31" s="3" t="s">
        <v>25</v>
      </c>
      <c r="N31" s="20" t="s">
        <v>105</v>
      </c>
      <c r="AD31" s="20"/>
    </row>
    <row r="32" spans="1:30">
      <c r="B32" s="2" t="str">
        <f t="shared" si="0"/>
        <v>GFD</v>
      </c>
      <c r="C32" s="2" t="s">
        <v>106</v>
      </c>
      <c r="D32" s="2" t="s">
        <v>107</v>
      </c>
      <c r="E32" s="17" t="s">
        <v>108</v>
      </c>
      <c r="G32" s="8"/>
      <c r="J32" s="2" t="s">
        <v>62</v>
      </c>
      <c r="N32" s="22" t="s">
        <v>109</v>
      </c>
    </row>
    <row r="33" spans="1:16">
      <c r="B33" s="2" t="str">
        <f t="shared" si="0"/>
        <v>GFD</v>
      </c>
      <c r="C33" s="2" t="s">
        <v>110</v>
      </c>
      <c r="D33" s="2" t="s">
        <v>111</v>
      </c>
      <c r="E33" s="23" t="s">
        <v>112</v>
      </c>
      <c r="G33" s="19"/>
      <c r="J33" s="2" t="s">
        <v>25</v>
      </c>
      <c r="N33" s="22" t="s">
        <v>105</v>
      </c>
    </row>
    <row r="34" spans="1:16">
      <c r="B34" s="2" t="str">
        <f t="shared" si="0"/>
        <v>GFD</v>
      </c>
      <c r="C34" s="4" t="s">
        <v>20</v>
      </c>
      <c r="D34" s="4" t="s">
        <v>113</v>
      </c>
      <c r="E34" s="9" t="s">
        <v>114</v>
      </c>
      <c r="F34" s="4"/>
      <c r="G34" s="14" t="s">
        <v>115</v>
      </c>
      <c r="H34" s="4"/>
      <c r="I34" s="4"/>
      <c r="J34" s="4" t="s">
        <v>25</v>
      </c>
      <c r="K34" s="4"/>
      <c r="L34" s="4"/>
      <c r="M34" s="4"/>
      <c r="N34" s="15" t="s">
        <v>116</v>
      </c>
      <c r="O34" s="15"/>
      <c r="P34" s="4"/>
    </row>
    <row r="35" spans="1:16" s="5" customFormat="1">
      <c r="A35" s="4"/>
      <c r="B35" s="2" t="str">
        <f t="shared" si="0"/>
        <v>GFD/FFA</v>
      </c>
      <c r="C35" s="24" t="s">
        <v>117</v>
      </c>
      <c r="D35" s="24" t="s">
        <v>28</v>
      </c>
      <c r="E35" s="10"/>
      <c r="F35" s="24"/>
      <c r="G35" s="25"/>
      <c r="H35" s="24"/>
      <c r="I35" s="24"/>
      <c r="J35" s="24"/>
      <c r="K35" s="24"/>
      <c r="L35" s="24"/>
      <c r="M35" s="24"/>
      <c r="N35" s="24"/>
      <c r="O35" s="24"/>
      <c r="P35" s="24"/>
    </row>
    <row r="36" spans="1:16" s="27" customFormat="1" ht="12.95">
      <c r="A36" s="26"/>
      <c r="B36" s="27" t="s">
        <v>118</v>
      </c>
      <c r="C36" s="27" t="s">
        <v>22</v>
      </c>
      <c r="D36" s="28" t="s">
        <v>119</v>
      </c>
      <c r="E36" s="28" t="s">
        <v>120</v>
      </c>
      <c r="J36" s="27" t="s">
        <v>25</v>
      </c>
    </row>
    <row r="37" spans="1:16" s="27" customFormat="1" ht="12.95">
      <c r="A37" s="26"/>
      <c r="B37" s="27" t="s">
        <v>118</v>
      </c>
      <c r="C37" s="27" t="s">
        <v>22</v>
      </c>
      <c r="D37" s="28" t="s">
        <v>121</v>
      </c>
      <c r="E37" s="28" t="s">
        <v>122</v>
      </c>
      <c r="J37" s="27" t="s">
        <v>25</v>
      </c>
      <c r="N37" s="27" t="s">
        <v>123</v>
      </c>
    </row>
    <row r="38" spans="1:16" s="27" customFormat="1" ht="12.95">
      <c r="A38" s="26"/>
      <c r="B38" s="27" t="s">
        <v>118</v>
      </c>
      <c r="C38" s="27" t="s">
        <v>124</v>
      </c>
      <c r="D38" s="28" t="s">
        <v>125</v>
      </c>
      <c r="E38" s="28" t="s">
        <v>126</v>
      </c>
      <c r="J38" s="27" t="s">
        <v>25</v>
      </c>
      <c r="N38" s="27" t="s">
        <v>127</v>
      </c>
    </row>
    <row r="39" spans="1:16" s="27" customFormat="1" ht="12.95">
      <c r="A39" s="26"/>
      <c r="B39" s="27" t="s">
        <v>118</v>
      </c>
      <c r="C39" s="27" t="s">
        <v>128</v>
      </c>
      <c r="D39" s="28" t="s">
        <v>129</v>
      </c>
      <c r="E39" s="28" t="s">
        <v>130</v>
      </c>
      <c r="J39" s="27" t="s">
        <v>25</v>
      </c>
      <c r="N39" s="27" t="s">
        <v>127</v>
      </c>
    </row>
    <row r="40" spans="1:16" s="27" customFormat="1" ht="12.95">
      <c r="A40" s="26"/>
      <c r="B40" s="27" t="s">
        <v>118</v>
      </c>
      <c r="C40" s="26" t="s">
        <v>20</v>
      </c>
      <c r="D40" s="26" t="s">
        <v>131</v>
      </c>
      <c r="E40" s="29" t="s">
        <v>132</v>
      </c>
      <c r="F40" s="26"/>
      <c r="G40" s="30" t="s">
        <v>115</v>
      </c>
      <c r="H40" s="26"/>
      <c r="I40" s="26"/>
      <c r="J40" s="26" t="s">
        <v>25</v>
      </c>
      <c r="K40" s="26"/>
      <c r="L40" s="26"/>
      <c r="M40" s="26"/>
      <c r="N40" s="26" t="s">
        <v>133</v>
      </c>
      <c r="O40" s="26"/>
      <c r="P40" s="26"/>
    </row>
    <row r="41" spans="1:16" s="35" customFormat="1" ht="12.95">
      <c r="A41" s="31"/>
      <c r="B41" s="27" t="str">
        <f t="shared" ref="B41:B104" si="1">IFERROR(VLOOKUP(D41,validity,4,0),"")</f>
        <v>FFA</v>
      </c>
      <c r="C41" s="32" t="s">
        <v>26</v>
      </c>
      <c r="D41" s="32" t="s">
        <v>134</v>
      </c>
      <c r="E41" s="33" t="s">
        <v>135</v>
      </c>
      <c r="F41" s="33"/>
      <c r="G41" s="32"/>
      <c r="H41" s="34"/>
      <c r="I41" s="32"/>
      <c r="J41" s="32"/>
      <c r="K41" s="32"/>
      <c r="L41" s="32"/>
      <c r="M41" s="32"/>
      <c r="N41" s="32" t="s">
        <v>136</v>
      </c>
      <c r="O41" s="32"/>
      <c r="P41" s="32"/>
    </row>
    <row r="42" spans="1:16" s="189" customFormat="1" ht="12.95">
      <c r="B42" s="190" t="str">
        <f t="shared" si="1"/>
        <v>FFA</v>
      </c>
      <c r="C42" s="189" t="s">
        <v>20</v>
      </c>
      <c r="D42" s="189" t="s">
        <v>137</v>
      </c>
      <c r="E42" s="191" t="s">
        <v>138</v>
      </c>
      <c r="F42" s="191"/>
      <c r="H42" s="192"/>
      <c r="O42" s="190"/>
    </row>
    <row r="43" spans="1:16" s="38" customFormat="1" ht="12.95">
      <c r="A43" s="36"/>
      <c r="B43" s="27" t="str">
        <f t="shared" si="1"/>
        <v>FFA</v>
      </c>
      <c r="C43" s="37" t="s">
        <v>139</v>
      </c>
      <c r="D43" s="38" t="s">
        <v>140</v>
      </c>
      <c r="E43" s="193" t="s">
        <v>141</v>
      </c>
      <c r="F43" s="193"/>
      <c r="H43" s="103"/>
      <c r="J43" s="38" t="s">
        <v>25</v>
      </c>
      <c r="O43" s="26"/>
    </row>
    <row r="44" spans="1:16" s="38" customFormat="1" ht="12.95">
      <c r="A44" s="36"/>
      <c r="B44" s="27" t="str">
        <f t="shared" si="1"/>
        <v>FFA</v>
      </c>
      <c r="C44" s="37" t="s">
        <v>142</v>
      </c>
      <c r="D44" s="28" t="s">
        <v>143</v>
      </c>
      <c r="E44" s="193" t="s">
        <v>144</v>
      </c>
      <c r="F44" s="193"/>
      <c r="H44" s="103"/>
      <c r="J44" s="38" t="s">
        <v>25</v>
      </c>
      <c r="O44" s="26"/>
    </row>
    <row r="45" spans="1:16" s="35" customFormat="1" ht="12.95">
      <c r="A45" s="31"/>
      <c r="B45" s="27" t="str">
        <f t="shared" si="1"/>
        <v>FFA</v>
      </c>
      <c r="C45" s="32" t="s">
        <v>117</v>
      </c>
      <c r="D45" s="32" t="s">
        <v>134</v>
      </c>
      <c r="E45" s="33"/>
      <c r="F45" s="33"/>
      <c r="G45" s="32"/>
      <c r="H45" s="34"/>
      <c r="I45" s="32"/>
      <c r="J45" s="32"/>
      <c r="K45" s="32"/>
      <c r="L45" s="32"/>
      <c r="M45" s="32"/>
      <c r="N45" s="32"/>
      <c r="O45" s="32"/>
      <c r="P45" s="32"/>
    </row>
    <row r="46" spans="1:16" s="5" customFormat="1">
      <c r="A46" s="4"/>
      <c r="B46" s="2" t="str">
        <f t="shared" si="1"/>
        <v>GFD/FFA</v>
      </c>
      <c r="C46" s="24" t="s">
        <v>26</v>
      </c>
      <c r="D46" s="24" t="s">
        <v>145</v>
      </c>
      <c r="E46" s="10" t="s">
        <v>146</v>
      </c>
      <c r="F46" s="24"/>
      <c r="G46" s="25"/>
      <c r="H46" s="24"/>
      <c r="I46" s="24"/>
      <c r="J46" s="24"/>
      <c r="K46" s="24"/>
      <c r="L46" s="24"/>
      <c r="M46" s="24"/>
      <c r="N46" s="24"/>
      <c r="O46" s="24"/>
      <c r="P46" s="24"/>
    </row>
    <row r="47" spans="1:16" s="3" customFormat="1">
      <c r="A47" s="4"/>
      <c r="B47" s="2" t="str">
        <f t="shared" si="1"/>
        <v>GFD</v>
      </c>
      <c r="C47" s="3" t="s">
        <v>139</v>
      </c>
      <c r="D47" s="3" t="s">
        <v>147</v>
      </c>
      <c r="E47" s="17" t="s">
        <v>148</v>
      </c>
      <c r="G47" s="40"/>
      <c r="J47" s="3" t="s">
        <v>25</v>
      </c>
    </row>
    <row r="48" spans="1:16" s="5" customFormat="1">
      <c r="A48" s="4"/>
      <c r="B48" s="2" t="str">
        <f t="shared" si="1"/>
        <v>GFD</v>
      </c>
      <c r="C48" s="3" t="s">
        <v>142</v>
      </c>
      <c r="D48" s="3" t="s">
        <v>149</v>
      </c>
      <c r="E48" s="1" t="s">
        <v>150</v>
      </c>
      <c r="J48" s="3" t="s">
        <v>25</v>
      </c>
      <c r="N48" s="3"/>
    </row>
    <row r="49" spans="1:16" s="3" customFormat="1">
      <c r="A49" s="4"/>
      <c r="B49" s="2" t="str">
        <f t="shared" si="1"/>
        <v>GFD</v>
      </c>
      <c r="C49" s="3" t="s">
        <v>151</v>
      </c>
      <c r="D49" s="3" t="s">
        <v>152</v>
      </c>
      <c r="E49" s="17" t="s">
        <v>153</v>
      </c>
      <c r="G49" s="40" t="s">
        <v>154</v>
      </c>
      <c r="H49" s="3" t="s">
        <v>155</v>
      </c>
      <c r="J49" s="3" t="s">
        <v>25</v>
      </c>
    </row>
    <row r="50" spans="1:16" s="3" customFormat="1">
      <c r="A50" s="4"/>
      <c r="B50" s="2" t="str">
        <f t="shared" si="1"/>
        <v>GFD/FFA</v>
      </c>
      <c r="C50" s="3" t="s">
        <v>22</v>
      </c>
      <c r="D50" s="3" t="s">
        <v>156</v>
      </c>
      <c r="E50" s="17" t="s">
        <v>157</v>
      </c>
      <c r="G50" s="40" t="s">
        <v>158</v>
      </c>
      <c r="J50" s="3" t="s">
        <v>25</v>
      </c>
      <c r="N50" s="3" t="s">
        <v>105</v>
      </c>
    </row>
    <row r="51" spans="1:16" s="3" customFormat="1">
      <c r="A51" s="4"/>
      <c r="B51" s="2" t="str">
        <f t="shared" si="1"/>
        <v>GFD/FFA</v>
      </c>
      <c r="C51" s="3" t="s">
        <v>159</v>
      </c>
      <c r="D51" s="3" t="s">
        <v>160</v>
      </c>
      <c r="E51" s="17" t="s">
        <v>161</v>
      </c>
      <c r="G51" s="40"/>
      <c r="J51" s="3" t="s">
        <v>25</v>
      </c>
      <c r="N51" s="3" t="s">
        <v>162</v>
      </c>
    </row>
    <row r="52" spans="1:16">
      <c r="B52" s="2" t="str">
        <f t="shared" si="1"/>
        <v>GFD</v>
      </c>
      <c r="C52" s="3" t="s">
        <v>151</v>
      </c>
      <c r="D52" s="2" t="s">
        <v>163</v>
      </c>
      <c r="E52" s="1" t="s">
        <v>164</v>
      </c>
      <c r="J52" s="2" t="s">
        <v>25</v>
      </c>
    </row>
    <row r="53" spans="1:16" s="44" customFormat="1">
      <c r="A53" s="41"/>
      <c r="B53" s="2" t="str">
        <f t="shared" si="1"/>
        <v>GFD</v>
      </c>
      <c r="C53" s="42" t="s">
        <v>26</v>
      </c>
      <c r="D53" s="42" t="s">
        <v>165</v>
      </c>
      <c r="E53" s="43" t="s">
        <v>166</v>
      </c>
      <c r="F53" s="42"/>
      <c r="G53" s="42" t="s">
        <v>167</v>
      </c>
      <c r="H53" s="42"/>
      <c r="I53" s="42"/>
      <c r="J53" s="42"/>
      <c r="K53" s="42" t="s">
        <v>168</v>
      </c>
      <c r="L53" s="42"/>
      <c r="M53" s="42"/>
      <c r="N53" s="42"/>
      <c r="O53" s="42"/>
      <c r="P53" s="42"/>
    </row>
    <row r="54" spans="1:16" s="3" customFormat="1">
      <c r="A54" s="4"/>
      <c r="B54" s="2" t="str">
        <f t="shared" si="1"/>
        <v>GFD/FFA</v>
      </c>
      <c r="C54" s="3" t="s">
        <v>151</v>
      </c>
      <c r="D54" s="3" t="s">
        <v>169</v>
      </c>
      <c r="E54" s="17" t="s">
        <v>170</v>
      </c>
      <c r="G54" s="40"/>
      <c r="H54" s="3" t="s">
        <v>171</v>
      </c>
      <c r="J54" s="3" t="s">
        <v>25</v>
      </c>
      <c r="L54" s="3">
        <v>0</v>
      </c>
    </row>
    <row r="55" spans="1:16" s="3" customFormat="1">
      <c r="A55" s="4"/>
      <c r="B55" s="2" t="str">
        <f t="shared" si="1"/>
        <v>GFD/FFA</v>
      </c>
      <c r="C55" s="3" t="s">
        <v>151</v>
      </c>
      <c r="D55" s="3" t="s">
        <v>172</v>
      </c>
      <c r="E55" s="17" t="s">
        <v>173</v>
      </c>
      <c r="G55" s="40"/>
      <c r="H55" s="3" t="s">
        <v>171</v>
      </c>
      <c r="J55" s="3" t="s">
        <v>25</v>
      </c>
      <c r="L55" s="3">
        <v>0</v>
      </c>
    </row>
    <row r="56" spans="1:16" s="3" customFormat="1">
      <c r="A56" s="4"/>
      <c r="B56" s="2" t="str">
        <f t="shared" si="1"/>
        <v>GFD/FFA</v>
      </c>
      <c r="C56" s="3" t="s">
        <v>151</v>
      </c>
      <c r="D56" s="3" t="s">
        <v>174</v>
      </c>
      <c r="E56" s="17" t="s">
        <v>175</v>
      </c>
      <c r="G56" s="40"/>
      <c r="H56" s="3" t="s">
        <v>171</v>
      </c>
      <c r="J56" s="3" t="s">
        <v>25</v>
      </c>
      <c r="L56" s="3">
        <v>0</v>
      </c>
    </row>
    <row r="57" spans="1:16" s="3" customFormat="1">
      <c r="A57" s="4"/>
      <c r="B57" s="2" t="str">
        <f t="shared" si="1"/>
        <v>GFD/FFA</v>
      </c>
      <c r="C57" s="3" t="s">
        <v>151</v>
      </c>
      <c r="D57" s="3" t="s">
        <v>176</v>
      </c>
      <c r="E57" s="17" t="s">
        <v>177</v>
      </c>
      <c r="G57" s="40"/>
      <c r="H57" s="3" t="s">
        <v>171</v>
      </c>
      <c r="J57" s="3" t="s">
        <v>25</v>
      </c>
      <c r="L57" s="3">
        <v>0</v>
      </c>
    </row>
    <row r="58" spans="1:16" s="3" customFormat="1">
      <c r="A58" s="4"/>
      <c r="B58" s="2" t="str">
        <f t="shared" si="1"/>
        <v>GFD/FFA</v>
      </c>
      <c r="C58" s="3" t="s">
        <v>151</v>
      </c>
      <c r="D58" s="3" t="s">
        <v>178</v>
      </c>
      <c r="E58" s="17" t="s">
        <v>179</v>
      </c>
      <c r="G58" s="40"/>
      <c r="H58" s="3" t="s">
        <v>171</v>
      </c>
      <c r="J58" s="3" t="s">
        <v>25</v>
      </c>
      <c r="L58" s="3">
        <v>0</v>
      </c>
    </row>
    <row r="59" spans="1:16" s="3" customFormat="1">
      <c r="A59" s="4"/>
      <c r="B59" s="2" t="str">
        <f t="shared" si="1"/>
        <v>GFD/FFA</v>
      </c>
      <c r="C59" s="3" t="s">
        <v>151</v>
      </c>
      <c r="D59" s="3" t="s">
        <v>180</v>
      </c>
      <c r="E59" s="17" t="s">
        <v>181</v>
      </c>
      <c r="G59" s="40"/>
      <c r="H59" s="3" t="s">
        <v>171</v>
      </c>
      <c r="J59" s="3" t="s">
        <v>62</v>
      </c>
      <c r="L59" s="3">
        <v>0</v>
      </c>
    </row>
    <row r="60" spans="1:16" s="3" customFormat="1">
      <c r="A60" s="4"/>
      <c r="B60" s="2" t="str">
        <f t="shared" si="1"/>
        <v>GFD/FFA</v>
      </c>
      <c r="C60" s="3" t="s">
        <v>151</v>
      </c>
      <c r="D60" s="3" t="s">
        <v>182</v>
      </c>
      <c r="E60" s="17" t="s">
        <v>183</v>
      </c>
      <c r="G60" s="40"/>
      <c r="H60" s="3" t="s">
        <v>171</v>
      </c>
      <c r="J60" s="3" t="s">
        <v>25</v>
      </c>
      <c r="L60" s="3">
        <v>0</v>
      </c>
    </row>
    <row r="61" spans="1:16" s="3" customFormat="1">
      <c r="A61" s="4"/>
      <c r="B61" s="2" t="str">
        <f t="shared" si="1"/>
        <v>GFD/FFA</v>
      </c>
      <c r="C61" s="3" t="s">
        <v>151</v>
      </c>
      <c r="D61" s="3" t="s">
        <v>184</v>
      </c>
      <c r="E61" s="17" t="s">
        <v>185</v>
      </c>
      <c r="G61" s="40"/>
      <c r="H61" s="3" t="s">
        <v>171</v>
      </c>
      <c r="J61" s="3" t="s">
        <v>25</v>
      </c>
      <c r="L61" s="3">
        <v>0</v>
      </c>
    </row>
    <row r="62" spans="1:16" s="3" customFormat="1">
      <c r="A62" s="4"/>
      <c r="B62" s="2" t="str">
        <f t="shared" si="1"/>
        <v>GFD/FFA</v>
      </c>
      <c r="C62" s="3" t="s">
        <v>151</v>
      </c>
      <c r="D62" s="3" t="s">
        <v>186</v>
      </c>
      <c r="E62" s="17" t="s">
        <v>187</v>
      </c>
      <c r="G62" s="40"/>
      <c r="H62" s="3" t="s">
        <v>171</v>
      </c>
      <c r="J62" s="3" t="s">
        <v>25</v>
      </c>
      <c r="L62" s="3">
        <v>0</v>
      </c>
    </row>
    <row r="63" spans="1:16" s="3" customFormat="1">
      <c r="A63" s="4"/>
      <c r="B63" s="2" t="str">
        <f t="shared" si="1"/>
        <v>GFD/FFA</v>
      </c>
      <c r="C63" s="3" t="s">
        <v>151</v>
      </c>
      <c r="D63" s="3" t="s">
        <v>188</v>
      </c>
      <c r="E63" s="17" t="s">
        <v>189</v>
      </c>
      <c r="G63" s="40"/>
      <c r="H63" s="3" t="s">
        <v>190</v>
      </c>
      <c r="J63" s="3" t="s">
        <v>25</v>
      </c>
      <c r="L63" s="3">
        <v>0</v>
      </c>
    </row>
    <row r="64" spans="1:16" s="3" customFormat="1">
      <c r="A64" s="4"/>
      <c r="B64" s="2" t="str">
        <f t="shared" si="1"/>
        <v>GFD</v>
      </c>
      <c r="C64" s="42" t="s">
        <v>117</v>
      </c>
      <c r="D64" s="42" t="s">
        <v>165</v>
      </c>
      <c r="E64" s="43"/>
      <c r="F64" s="42"/>
      <c r="G64" s="45"/>
      <c r="H64" s="42"/>
      <c r="I64" s="42"/>
      <c r="J64" s="42"/>
      <c r="K64" s="42"/>
      <c r="L64" s="42"/>
      <c r="M64" s="42"/>
      <c r="N64" s="42"/>
      <c r="O64" s="42"/>
      <c r="P64" s="42"/>
    </row>
    <row r="65" spans="1:16" s="3" customFormat="1">
      <c r="A65" s="4"/>
      <c r="B65" s="2" t="str">
        <f t="shared" si="1"/>
        <v>GFD/FFA</v>
      </c>
      <c r="C65" s="3" t="s">
        <v>22</v>
      </c>
      <c r="D65" s="3" t="s">
        <v>191</v>
      </c>
      <c r="E65" s="17" t="s">
        <v>192</v>
      </c>
      <c r="G65" s="40" t="s">
        <v>193</v>
      </c>
      <c r="J65" s="3" t="s">
        <v>25</v>
      </c>
      <c r="N65" s="3" t="s">
        <v>194</v>
      </c>
    </row>
    <row r="66" spans="1:16" s="3" customFormat="1">
      <c r="A66" s="4"/>
      <c r="B66" s="2" t="str">
        <f t="shared" si="1"/>
        <v>GFD/FFA</v>
      </c>
      <c r="C66" s="3" t="s">
        <v>49</v>
      </c>
      <c r="D66" s="3" t="s">
        <v>195</v>
      </c>
      <c r="E66" s="17" t="s">
        <v>196</v>
      </c>
      <c r="G66" s="40"/>
      <c r="J66" s="3" t="s">
        <v>25</v>
      </c>
      <c r="N66" s="3" t="s">
        <v>197</v>
      </c>
    </row>
    <row r="67" spans="1:16">
      <c r="B67" s="2" t="str">
        <f t="shared" si="1"/>
        <v>GFD/FFA</v>
      </c>
      <c r="C67" s="2" t="s">
        <v>22</v>
      </c>
      <c r="D67" s="2" t="s">
        <v>198</v>
      </c>
      <c r="E67" s="1" t="s">
        <v>199</v>
      </c>
      <c r="G67" s="19"/>
      <c r="J67" s="2" t="s">
        <v>25</v>
      </c>
    </row>
    <row r="68" spans="1:16">
      <c r="B68" s="2" t="str">
        <f t="shared" si="1"/>
        <v>GFD/FFA</v>
      </c>
      <c r="C68" s="3" t="s">
        <v>151</v>
      </c>
      <c r="D68" s="2" t="s">
        <v>200</v>
      </c>
      <c r="E68" s="1" t="s">
        <v>201</v>
      </c>
      <c r="G68" s="19" t="s">
        <v>202</v>
      </c>
      <c r="J68" s="2" t="s">
        <v>25</v>
      </c>
      <c r="N68" s="3" t="s">
        <v>203</v>
      </c>
    </row>
    <row r="69" spans="1:16">
      <c r="B69" s="2" t="str">
        <f t="shared" si="1"/>
        <v>GFD/FFA</v>
      </c>
      <c r="C69" s="3" t="s">
        <v>151</v>
      </c>
      <c r="D69" s="2" t="s">
        <v>204</v>
      </c>
      <c r="E69" s="1" t="s">
        <v>205</v>
      </c>
      <c r="G69" s="19" t="s">
        <v>206</v>
      </c>
      <c r="H69" s="2" t="s">
        <v>207</v>
      </c>
      <c r="J69" s="2" t="s">
        <v>62</v>
      </c>
      <c r="N69" s="3" t="s">
        <v>203</v>
      </c>
    </row>
    <row r="70" spans="1:16" s="46" customFormat="1">
      <c r="A70" s="15"/>
      <c r="B70" s="2" t="str">
        <f t="shared" si="1"/>
        <v>GFD/FFA</v>
      </c>
      <c r="C70" s="46" t="s">
        <v>151</v>
      </c>
      <c r="D70" s="46" t="s">
        <v>208</v>
      </c>
      <c r="E70" s="47" t="s">
        <v>209</v>
      </c>
      <c r="G70" s="46" t="s">
        <v>210</v>
      </c>
      <c r="H70" s="46" t="s">
        <v>211</v>
      </c>
      <c r="J70" s="46" t="s">
        <v>25</v>
      </c>
    </row>
    <row r="71" spans="1:16" s="3" customFormat="1">
      <c r="A71" s="4"/>
      <c r="B71" s="2" t="str">
        <f t="shared" si="1"/>
        <v>GFD/FFA</v>
      </c>
      <c r="C71" s="48" t="s">
        <v>212</v>
      </c>
      <c r="D71" s="48" t="s">
        <v>213</v>
      </c>
      <c r="E71" s="49"/>
      <c r="F71" s="48"/>
      <c r="G71" s="50"/>
      <c r="H71" s="48"/>
      <c r="I71" s="48"/>
      <c r="J71" s="49"/>
      <c r="K71" s="48"/>
      <c r="L71" s="48"/>
      <c r="M71" s="48" t="s">
        <v>214</v>
      </c>
      <c r="N71" s="48"/>
      <c r="O71" s="48"/>
      <c r="P71" s="48"/>
    </row>
    <row r="72" spans="1:16" s="46" customFormat="1">
      <c r="A72" s="15"/>
      <c r="B72" s="2" t="str">
        <f t="shared" si="1"/>
        <v>GFD/FFA</v>
      </c>
      <c r="C72" s="46" t="s">
        <v>215</v>
      </c>
      <c r="D72" s="46" t="s">
        <v>216</v>
      </c>
      <c r="E72" s="1" t="s">
        <v>217</v>
      </c>
      <c r="J72" s="46" t="s">
        <v>25</v>
      </c>
    </row>
    <row r="73" spans="1:16" s="46" customFormat="1">
      <c r="A73" s="15"/>
      <c r="B73" s="2" t="str">
        <f t="shared" si="1"/>
        <v>GFD/FFA</v>
      </c>
      <c r="C73" s="46" t="s">
        <v>139</v>
      </c>
      <c r="D73" s="46" t="s">
        <v>218</v>
      </c>
      <c r="E73" s="1" t="s">
        <v>219</v>
      </c>
      <c r="J73" s="46" t="s">
        <v>25</v>
      </c>
    </row>
    <row r="74" spans="1:16" s="46" customFormat="1">
      <c r="A74" s="15"/>
      <c r="B74" s="2" t="str">
        <f t="shared" si="1"/>
        <v>GFD/FFA</v>
      </c>
      <c r="C74" s="46" t="s">
        <v>220</v>
      </c>
      <c r="D74" s="46" t="s">
        <v>221</v>
      </c>
      <c r="E74" s="1" t="s">
        <v>222</v>
      </c>
      <c r="H74" s="46" t="s">
        <v>223</v>
      </c>
      <c r="J74" s="46" t="s">
        <v>25</v>
      </c>
    </row>
    <row r="75" spans="1:16">
      <c r="B75" s="2" t="str">
        <f t="shared" si="1"/>
        <v>GFD/FFA</v>
      </c>
      <c r="C75" s="48" t="s">
        <v>224</v>
      </c>
      <c r="D75" s="48" t="s">
        <v>213</v>
      </c>
      <c r="E75" s="49"/>
      <c r="F75" s="48"/>
      <c r="G75" s="50"/>
      <c r="H75" s="48"/>
      <c r="I75" s="48"/>
      <c r="J75" s="49"/>
      <c r="K75" s="48"/>
      <c r="L75" s="48"/>
      <c r="M75" s="48"/>
      <c r="N75" s="48"/>
      <c r="O75" s="48"/>
      <c r="P75" s="48"/>
    </row>
    <row r="76" spans="1:16">
      <c r="B76" s="2" t="str">
        <f t="shared" si="1"/>
        <v>GFD/FFA</v>
      </c>
      <c r="C76" s="2" t="s">
        <v>22</v>
      </c>
      <c r="D76" s="2" t="s">
        <v>225</v>
      </c>
      <c r="E76" s="1" t="s">
        <v>226</v>
      </c>
      <c r="G76" s="19"/>
      <c r="J76" s="2" t="s">
        <v>25</v>
      </c>
      <c r="N76" s="2" t="s">
        <v>227</v>
      </c>
    </row>
    <row r="77" spans="1:16">
      <c r="B77" s="2" t="str">
        <f t="shared" si="1"/>
        <v>GFD/FFA</v>
      </c>
      <c r="C77" s="2" t="s">
        <v>22</v>
      </c>
      <c r="D77" s="2" t="s">
        <v>228</v>
      </c>
      <c r="E77" s="1" t="s">
        <v>229</v>
      </c>
      <c r="G77" s="19" t="s">
        <v>230</v>
      </c>
      <c r="J77" s="2" t="s">
        <v>25</v>
      </c>
      <c r="N77" s="2" t="s">
        <v>231</v>
      </c>
    </row>
    <row r="78" spans="1:16">
      <c r="B78" s="2" t="str">
        <f t="shared" si="1"/>
        <v>GFD/FFA</v>
      </c>
      <c r="C78" s="2" t="s">
        <v>151</v>
      </c>
      <c r="D78" s="2" t="s">
        <v>232</v>
      </c>
      <c r="E78" s="1" t="s">
        <v>233</v>
      </c>
      <c r="G78" s="19" t="s">
        <v>202</v>
      </c>
      <c r="H78" s="2" t="s">
        <v>234</v>
      </c>
      <c r="J78" s="2" t="s">
        <v>25</v>
      </c>
      <c r="N78" s="3" t="s">
        <v>235</v>
      </c>
    </row>
    <row r="79" spans="1:16">
      <c r="B79" s="2" t="str">
        <f t="shared" si="1"/>
        <v>GFD/FFA</v>
      </c>
      <c r="C79" s="2" t="s">
        <v>151</v>
      </c>
      <c r="D79" s="2" t="s">
        <v>236</v>
      </c>
      <c r="E79" s="1" t="s">
        <v>237</v>
      </c>
      <c r="G79" s="19" t="s">
        <v>206</v>
      </c>
      <c r="H79" s="2" t="s">
        <v>238</v>
      </c>
      <c r="J79" s="2" t="s">
        <v>25</v>
      </c>
      <c r="N79" s="3" t="s">
        <v>235</v>
      </c>
    </row>
    <row r="80" spans="1:16" s="53" customFormat="1" ht="17.100000000000001">
      <c r="A80" s="51"/>
      <c r="B80" s="2" t="str">
        <f t="shared" si="1"/>
        <v>GFD/FFA</v>
      </c>
      <c r="C80" s="52" t="s">
        <v>22</v>
      </c>
      <c r="D80" s="52" t="s">
        <v>239</v>
      </c>
      <c r="E80" s="52" t="s">
        <v>240</v>
      </c>
      <c r="F80" s="2"/>
      <c r="G80" s="19"/>
      <c r="H80" s="2"/>
      <c r="I80" s="2"/>
      <c r="J80" s="2" t="s">
        <v>25</v>
      </c>
      <c r="K80" s="2"/>
      <c r="L80" s="2"/>
      <c r="M80" s="2"/>
      <c r="N80" s="2" t="s">
        <v>231</v>
      </c>
      <c r="O80" s="2"/>
      <c r="P80" s="2"/>
    </row>
    <row r="81" spans="1:16" s="53" customFormat="1" ht="17.100000000000001">
      <c r="A81" s="51"/>
      <c r="B81" s="2" t="str">
        <f t="shared" si="1"/>
        <v>GFD/FFA</v>
      </c>
      <c r="C81" s="52" t="s">
        <v>151</v>
      </c>
      <c r="D81" s="52" t="s">
        <v>241</v>
      </c>
      <c r="E81" s="52" t="s">
        <v>242</v>
      </c>
      <c r="F81" s="2"/>
      <c r="G81" s="19" t="s">
        <v>202</v>
      </c>
      <c r="H81" s="2" t="s">
        <v>234</v>
      </c>
      <c r="I81" s="2"/>
      <c r="J81" s="2" t="s">
        <v>25</v>
      </c>
      <c r="K81" s="2"/>
      <c r="L81" s="2"/>
      <c r="M81" s="2"/>
      <c r="N81" s="3" t="s">
        <v>243</v>
      </c>
      <c r="O81" s="2"/>
      <c r="P81" s="2"/>
    </row>
    <row r="82" spans="1:16" s="53" customFormat="1" ht="17.100000000000001">
      <c r="A82" s="51"/>
      <c r="B82" s="2" t="str">
        <f t="shared" si="1"/>
        <v>GFD/FFA</v>
      </c>
      <c r="C82" s="52" t="s">
        <v>151</v>
      </c>
      <c r="D82" s="52" t="s">
        <v>244</v>
      </c>
      <c r="E82" s="52" t="s">
        <v>245</v>
      </c>
      <c r="F82" s="2"/>
      <c r="G82" s="19" t="s">
        <v>206</v>
      </c>
      <c r="H82" s="2" t="s">
        <v>238</v>
      </c>
      <c r="I82" s="2"/>
      <c r="J82" s="2" t="s">
        <v>25</v>
      </c>
      <c r="K82" s="2"/>
      <c r="L82" s="2"/>
      <c r="M82" s="2"/>
      <c r="N82" s="3" t="s">
        <v>243</v>
      </c>
      <c r="O82" s="2"/>
      <c r="P82" s="2"/>
    </row>
    <row r="83" spans="1:16" s="5" customFormat="1">
      <c r="A83" s="4"/>
      <c r="B83" s="2" t="str">
        <f t="shared" si="1"/>
        <v>GFD/FFA</v>
      </c>
      <c r="C83" s="24" t="s">
        <v>117</v>
      </c>
      <c r="D83" s="24" t="s">
        <v>145</v>
      </c>
      <c r="E83" s="10"/>
      <c r="F83" s="24"/>
      <c r="G83" s="25"/>
      <c r="H83" s="24"/>
      <c r="I83" s="24"/>
      <c r="J83" s="24"/>
      <c r="K83" s="24"/>
      <c r="L83" s="24"/>
      <c r="M83" s="24"/>
      <c r="N83" s="24"/>
      <c r="O83" s="24"/>
      <c r="P83" s="24"/>
    </row>
    <row r="84" spans="1:16" s="5" customFormat="1">
      <c r="A84" s="27" t="s">
        <v>246</v>
      </c>
      <c r="B84" s="27" t="str">
        <f t="shared" si="1"/>
        <v>GFD/FFA</v>
      </c>
      <c r="C84" s="33" t="s">
        <v>26</v>
      </c>
      <c r="D84" s="33" t="s">
        <v>145</v>
      </c>
      <c r="E84" s="33" t="s">
        <v>247</v>
      </c>
      <c r="F84" s="33"/>
      <c r="G84" s="54"/>
      <c r="H84" s="33"/>
      <c r="I84" s="33"/>
      <c r="J84" s="33"/>
      <c r="K84" s="33"/>
      <c r="L84" s="33"/>
      <c r="M84" s="33"/>
      <c r="N84" s="33" t="s">
        <v>248</v>
      </c>
      <c r="O84" s="33"/>
      <c r="P84" s="33"/>
    </row>
    <row r="85" spans="1:16" s="5" customFormat="1">
      <c r="A85" s="27" t="s">
        <v>246</v>
      </c>
      <c r="B85" s="27" t="str">
        <f t="shared" si="1"/>
        <v>FFA</v>
      </c>
      <c r="C85" s="27" t="s">
        <v>22</v>
      </c>
      <c r="D85" s="28" t="s">
        <v>249</v>
      </c>
      <c r="E85" s="28" t="s">
        <v>250</v>
      </c>
      <c r="F85" s="27"/>
      <c r="G85" s="27"/>
      <c r="H85" s="27"/>
      <c r="I85" s="27"/>
      <c r="J85" s="27" t="s">
        <v>25</v>
      </c>
      <c r="K85" s="27"/>
      <c r="L85" s="27"/>
      <c r="M85" s="27"/>
      <c r="N85" s="27" t="s">
        <v>251</v>
      </c>
      <c r="O85" s="27"/>
      <c r="P85" s="27"/>
    </row>
    <row r="86" spans="1:16" s="5" customFormat="1">
      <c r="A86" s="27" t="s">
        <v>246</v>
      </c>
      <c r="B86" s="27" t="str">
        <f t="shared" si="1"/>
        <v>FFA</v>
      </c>
      <c r="C86" s="27" t="s">
        <v>252</v>
      </c>
      <c r="D86" s="28" t="s">
        <v>253</v>
      </c>
      <c r="E86" s="28" t="s">
        <v>254</v>
      </c>
      <c r="F86" s="27"/>
      <c r="G86" s="27"/>
      <c r="H86" s="27"/>
      <c r="I86" s="27"/>
      <c r="J86" s="27" t="s">
        <v>25</v>
      </c>
      <c r="K86" s="27"/>
      <c r="L86" s="27"/>
      <c r="M86" s="27"/>
      <c r="N86" s="27" t="s">
        <v>255</v>
      </c>
      <c r="O86" s="27"/>
      <c r="P86" s="27"/>
    </row>
    <row r="87" spans="1:16" s="5" customFormat="1">
      <c r="A87" s="27" t="s">
        <v>246</v>
      </c>
      <c r="B87" s="27" t="str">
        <f t="shared" si="1"/>
        <v>FFA</v>
      </c>
      <c r="C87" s="55" t="s">
        <v>49</v>
      </c>
      <c r="D87" s="56" t="s">
        <v>256</v>
      </c>
      <c r="E87" s="56" t="s">
        <v>257</v>
      </c>
      <c r="F87" s="55"/>
      <c r="G87" s="55"/>
      <c r="H87" s="55"/>
      <c r="I87" s="55"/>
      <c r="J87" s="27" t="s">
        <v>25</v>
      </c>
      <c r="K87" s="55"/>
      <c r="L87" s="55"/>
      <c r="M87" s="55"/>
      <c r="N87" s="55" t="s">
        <v>258</v>
      </c>
      <c r="O87" s="55"/>
      <c r="P87" s="55"/>
    </row>
    <row r="88" spans="1:16" s="5" customFormat="1">
      <c r="A88" s="27" t="s">
        <v>246</v>
      </c>
      <c r="B88" s="27" t="str">
        <f t="shared" si="1"/>
        <v>FFA</v>
      </c>
      <c r="C88" s="27" t="s">
        <v>139</v>
      </c>
      <c r="D88" s="28" t="s">
        <v>259</v>
      </c>
      <c r="E88" s="28" t="s">
        <v>260</v>
      </c>
      <c r="F88" s="27"/>
      <c r="G88" s="27"/>
      <c r="H88" s="27"/>
      <c r="I88" s="27"/>
      <c r="J88" s="27" t="s">
        <v>25</v>
      </c>
      <c r="K88" s="27"/>
      <c r="L88" s="27"/>
      <c r="M88" s="27"/>
      <c r="N88" s="27"/>
      <c r="O88" s="27"/>
      <c r="P88" s="27"/>
    </row>
    <row r="89" spans="1:16" s="5" customFormat="1">
      <c r="A89" s="27" t="s">
        <v>246</v>
      </c>
      <c r="B89" s="27" t="str">
        <f t="shared" si="1"/>
        <v>FFA</v>
      </c>
      <c r="C89" s="27" t="s">
        <v>139</v>
      </c>
      <c r="D89" s="28" t="s">
        <v>261</v>
      </c>
      <c r="E89" s="28" t="s">
        <v>262</v>
      </c>
      <c r="F89" s="27"/>
      <c r="G89" s="27"/>
      <c r="H89" s="27"/>
      <c r="I89" s="27"/>
      <c r="J89" s="27" t="s">
        <v>25</v>
      </c>
      <c r="K89" s="27"/>
      <c r="L89" s="27"/>
      <c r="M89" s="27"/>
      <c r="N89" s="27"/>
      <c r="O89" s="27"/>
      <c r="P89" s="27"/>
    </row>
    <row r="90" spans="1:16" s="5" customFormat="1">
      <c r="A90" s="27" t="s">
        <v>246</v>
      </c>
      <c r="B90" s="27" t="str">
        <f t="shared" si="1"/>
        <v>FFA</v>
      </c>
      <c r="C90" s="27" t="s">
        <v>151</v>
      </c>
      <c r="D90" s="28" t="s">
        <v>263</v>
      </c>
      <c r="E90" s="28" t="s">
        <v>264</v>
      </c>
      <c r="F90" s="27"/>
      <c r="G90" s="27"/>
      <c r="H90" s="27" t="s">
        <v>265</v>
      </c>
      <c r="I90" s="27"/>
      <c r="J90" s="27" t="s">
        <v>25</v>
      </c>
      <c r="K90" s="27"/>
      <c r="L90" s="27"/>
      <c r="M90" s="27"/>
      <c r="N90" s="27"/>
      <c r="O90" s="27"/>
      <c r="P90" s="27"/>
    </row>
    <row r="91" spans="1:16" s="5" customFormat="1">
      <c r="A91" s="27" t="s">
        <v>246</v>
      </c>
      <c r="B91" s="27" t="str">
        <f t="shared" si="1"/>
        <v>GFD/FFA</v>
      </c>
      <c r="C91" s="27" t="s">
        <v>22</v>
      </c>
      <c r="D91" s="27" t="s">
        <v>156</v>
      </c>
      <c r="E91" s="28" t="s">
        <v>266</v>
      </c>
      <c r="F91" s="27"/>
      <c r="G91" s="27"/>
      <c r="H91" s="27"/>
      <c r="I91" s="27"/>
      <c r="J91" s="27" t="s">
        <v>25</v>
      </c>
      <c r="K91" s="27"/>
      <c r="L91" s="27"/>
      <c r="M91" s="27"/>
      <c r="N91" s="27" t="s">
        <v>251</v>
      </c>
      <c r="O91" s="27"/>
      <c r="P91" s="27"/>
    </row>
    <row r="92" spans="1:16" s="5" customFormat="1">
      <c r="A92" s="27" t="s">
        <v>246</v>
      </c>
      <c r="B92" s="27" t="str">
        <f t="shared" si="1"/>
        <v>GFD/FFA</v>
      </c>
      <c r="C92" s="27" t="s">
        <v>267</v>
      </c>
      <c r="D92" s="27" t="s">
        <v>160</v>
      </c>
      <c r="E92" s="28" t="s">
        <v>268</v>
      </c>
      <c r="F92" s="27"/>
      <c r="G92" s="27"/>
      <c r="H92" s="27"/>
      <c r="I92" s="27"/>
      <c r="J92" s="27" t="s">
        <v>25</v>
      </c>
      <c r="K92" s="27"/>
      <c r="L92" s="27"/>
      <c r="M92" s="27"/>
      <c r="N92" s="27" t="s">
        <v>162</v>
      </c>
      <c r="O92" s="27"/>
      <c r="P92" s="27"/>
    </row>
    <row r="93" spans="1:16" s="5" customFormat="1">
      <c r="A93" s="27" t="s">
        <v>246</v>
      </c>
      <c r="B93" s="27" t="str">
        <f t="shared" si="1"/>
        <v>FFA</v>
      </c>
      <c r="C93" s="28" t="s">
        <v>151</v>
      </c>
      <c r="D93" s="27" t="s">
        <v>269</v>
      </c>
      <c r="E93" s="27" t="s">
        <v>270</v>
      </c>
      <c r="F93" s="27"/>
      <c r="G93" s="27"/>
      <c r="H93" s="27"/>
      <c r="I93" s="27"/>
      <c r="J93" s="27" t="s">
        <v>25</v>
      </c>
      <c r="K93" s="27"/>
      <c r="L93" s="27"/>
      <c r="M93" s="27"/>
      <c r="N93" s="27"/>
      <c r="O93" s="27"/>
      <c r="P93" s="27"/>
    </row>
    <row r="94" spans="1:16" s="5" customFormat="1">
      <c r="A94" s="27" t="s">
        <v>246</v>
      </c>
      <c r="B94" s="27" t="str">
        <f t="shared" si="1"/>
        <v>FFA</v>
      </c>
      <c r="C94" s="57" t="s">
        <v>26</v>
      </c>
      <c r="D94" s="57" t="s">
        <v>271</v>
      </c>
      <c r="E94" s="57"/>
      <c r="F94" s="57"/>
      <c r="G94" s="57"/>
      <c r="H94" s="57"/>
      <c r="I94" s="57" t="s">
        <v>272</v>
      </c>
      <c r="J94" s="57"/>
      <c r="K94" s="57" t="s">
        <v>168</v>
      </c>
      <c r="L94" s="57"/>
      <c r="M94" s="57"/>
      <c r="N94" s="57"/>
      <c r="O94" s="57"/>
      <c r="P94" s="57"/>
    </row>
    <row r="95" spans="1:16" s="5" customFormat="1">
      <c r="A95" s="27" t="s">
        <v>246</v>
      </c>
      <c r="B95" s="27" t="str">
        <f t="shared" si="1"/>
        <v>FFA</v>
      </c>
      <c r="C95" s="28" t="s">
        <v>20</v>
      </c>
      <c r="D95" s="28" t="s">
        <v>273</v>
      </c>
      <c r="E95" s="28" t="s">
        <v>274</v>
      </c>
      <c r="F95" s="28"/>
      <c r="G95" s="58" t="s">
        <v>167</v>
      </c>
      <c r="H95" s="28"/>
      <c r="I95" s="28"/>
      <c r="J95" s="28"/>
      <c r="K95" s="28"/>
      <c r="L95" s="28"/>
      <c r="M95" s="28"/>
      <c r="N95" s="28"/>
      <c r="O95" s="28"/>
      <c r="P95" s="28"/>
    </row>
    <row r="96" spans="1:16" s="5" customFormat="1">
      <c r="A96" s="27" t="s">
        <v>246</v>
      </c>
      <c r="B96" s="27" t="str">
        <f t="shared" si="1"/>
        <v>GFD/FFA</v>
      </c>
      <c r="C96" s="28" t="s">
        <v>151</v>
      </c>
      <c r="D96" s="28" t="s">
        <v>169</v>
      </c>
      <c r="E96" s="59" t="s">
        <v>275</v>
      </c>
      <c r="F96" s="28"/>
      <c r="G96" s="58"/>
      <c r="H96" s="28" t="s">
        <v>171</v>
      </c>
      <c r="I96" s="28"/>
      <c r="J96" s="28" t="s">
        <v>25</v>
      </c>
      <c r="K96" s="28"/>
      <c r="L96" s="28">
        <v>0</v>
      </c>
      <c r="M96" s="28"/>
      <c r="N96" s="28"/>
      <c r="O96" s="28"/>
      <c r="P96" s="28"/>
    </row>
    <row r="97" spans="1:16" s="5" customFormat="1">
      <c r="A97" s="27" t="s">
        <v>246</v>
      </c>
      <c r="B97" s="27" t="str">
        <f t="shared" si="1"/>
        <v>GFD/FFA</v>
      </c>
      <c r="C97" s="28" t="s">
        <v>151</v>
      </c>
      <c r="D97" s="28" t="s">
        <v>172</v>
      </c>
      <c r="E97" s="59" t="s">
        <v>276</v>
      </c>
      <c r="F97" s="28"/>
      <c r="G97" s="58"/>
      <c r="H97" s="28" t="s">
        <v>171</v>
      </c>
      <c r="I97" s="28"/>
      <c r="J97" s="28" t="s">
        <v>25</v>
      </c>
      <c r="K97" s="28"/>
      <c r="L97" s="28">
        <v>0</v>
      </c>
      <c r="M97" s="28"/>
      <c r="N97" s="28"/>
      <c r="O97" s="28"/>
      <c r="P97" s="28"/>
    </row>
    <row r="98" spans="1:16" s="5" customFormat="1">
      <c r="A98" s="27" t="s">
        <v>246</v>
      </c>
      <c r="B98" s="27" t="str">
        <f t="shared" si="1"/>
        <v>GFD/FFA</v>
      </c>
      <c r="C98" s="28" t="s">
        <v>151</v>
      </c>
      <c r="D98" s="28" t="s">
        <v>174</v>
      </c>
      <c r="E98" s="59" t="s">
        <v>277</v>
      </c>
      <c r="F98" s="28"/>
      <c r="G98" s="58"/>
      <c r="H98" s="28" t="s">
        <v>171</v>
      </c>
      <c r="I98" s="28"/>
      <c r="J98" s="28" t="s">
        <v>25</v>
      </c>
      <c r="K98" s="28"/>
      <c r="L98" s="28">
        <v>0</v>
      </c>
      <c r="M98" s="28"/>
      <c r="N98" s="28"/>
      <c r="O98" s="28"/>
      <c r="P98" s="28"/>
    </row>
    <row r="99" spans="1:16" s="5" customFormat="1">
      <c r="A99" s="27" t="s">
        <v>246</v>
      </c>
      <c r="B99" s="27" t="str">
        <f t="shared" si="1"/>
        <v>GFD/FFA</v>
      </c>
      <c r="C99" s="28" t="s">
        <v>151</v>
      </c>
      <c r="D99" s="28" t="s">
        <v>176</v>
      </c>
      <c r="E99" s="59" t="s">
        <v>278</v>
      </c>
      <c r="F99" s="28"/>
      <c r="G99" s="58"/>
      <c r="H99" s="28" t="s">
        <v>171</v>
      </c>
      <c r="I99" s="28"/>
      <c r="J99" s="28" t="s">
        <v>25</v>
      </c>
      <c r="K99" s="28"/>
      <c r="L99" s="28">
        <v>0</v>
      </c>
      <c r="M99" s="28"/>
      <c r="N99" s="28"/>
      <c r="O99" s="28"/>
      <c r="P99" s="28"/>
    </row>
    <row r="100" spans="1:16" s="5" customFormat="1">
      <c r="A100" s="27" t="s">
        <v>246</v>
      </c>
      <c r="B100" s="27" t="str">
        <f t="shared" si="1"/>
        <v>GFD/FFA</v>
      </c>
      <c r="C100" s="28" t="s">
        <v>151</v>
      </c>
      <c r="D100" s="28" t="s">
        <v>178</v>
      </c>
      <c r="E100" s="59" t="s">
        <v>279</v>
      </c>
      <c r="F100" s="28"/>
      <c r="G100" s="58"/>
      <c r="H100" s="28" t="s">
        <v>171</v>
      </c>
      <c r="I100" s="28"/>
      <c r="J100" s="28" t="s">
        <v>25</v>
      </c>
      <c r="K100" s="28"/>
      <c r="L100" s="28">
        <v>0</v>
      </c>
      <c r="M100" s="28"/>
      <c r="N100" s="28"/>
      <c r="O100" s="28"/>
      <c r="P100" s="28"/>
    </row>
    <row r="101" spans="1:16" s="5" customFormat="1">
      <c r="A101" s="27" t="s">
        <v>246</v>
      </c>
      <c r="B101" s="27" t="str">
        <f t="shared" si="1"/>
        <v>GFD/FFA</v>
      </c>
      <c r="C101" s="28" t="s">
        <v>151</v>
      </c>
      <c r="D101" s="28" t="s">
        <v>180</v>
      </c>
      <c r="E101" s="59" t="s">
        <v>280</v>
      </c>
      <c r="F101" s="28"/>
      <c r="G101" s="58"/>
      <c r="H101" s="28" t="s">
        <v>171</v>
      </c>
      <c r="I101" s="28"/>
      <c r="J101" s="28" t="s">
        <v>62</v>
      </c>
      <c r="K101" s="28"/>
      <c r="L101" s="28">
        <v>0</v>
      </c>
      <c r="M101" s="28"/>
      <c r="N101" s="28"/>
      <c r="O101" s="28"/>
      <c r="P101" s="28"/>
    </row>
    <row r="102" spans="1:16" s="5" customFormat="1">
      <c r="A102" s="27" t="s">
        <v>246</v>
      </c>
      <c r="B102" s="27" t="str">
        <f t="shared" si="1"/>
        <v>GFD/FFA</v>
      </c>
      <c r="C102" s="28" t="s">
        <v>151</v>
      </c>
      <c r="D102" s="28" t="s">
        <v>182</v>
      </c>
      <c r="E102" s="59" t="s">
        <v>281</v>
      </c>
      <c r="F102" s="28"/>
      <c r="G102" s="58"/>
      <c r="H102" s="28" t="s">
        <v>171</v>
      </c>
      <c r="I102" s="28"/>
      <c r="J102" s="28" t="s">
        <v>25</v>
      </c>
      <c r="K102" s="28"/>
      <c r="L102" s="28">
        <v>0</v>
      </c>
      <c r="M102" s="28"/>
      <c r="N102" s="28"/>
      <c r="O102" s="28"/>
      <c r="P102" s="28"/>
    </row>
    <row r="103" spans="1:16" s="5" customFormat="1">
      <c r="A103" s="27" t="s">
        <v>246</v>
      </c>
      <c r="B103" s="27" t="str">
        <f t="shared" si="1"/>
        <v>GFD/FFA</v>
      </c>
      <c r="C103" s="28" t="s">
        <v>151</v>
      </c>
      <c r="D103" s="28" t="s">
        <v>184</v>
      </c>
      <c r="E103" s="59" t="s">
        <v>282</v>
      </c>
      <c r="F103" s="28"/>
      <c r="G103" s="58"/>
      <c r="H103" s="28" t="s">
        <v>171</v>
      </c>
      <c r="I103" s="28"/>
      <c r="J103" s="28" t="s">
        <v>25</v>
      </c>
      <c r="K103" s="28"/>
      <c r="L103" s="28">
        <v>0</v>
      </c>
      <c r="M103" s="28"/>
      <c r="N103" s="28"/>
      <c r="O103" s="28"/>
      <c r="P103" s="28"/>
    </row>
    <row r="104" spans="1:16" s="5" customFormat="1">
      <c r="A104" s="27" t="s">
        <v>246</v>
      </c>
      <c r="B104" s="27" t="str">
        <f t="shared" si="1"/>
        <v>GFD/FFA</v>
      </c>
      <c r="C104" s="28" t="s">
        <v>151</v>
      </c>
      <c r="D104" s="28" t="s">
        <v>186</v>
      </c>
      <c r="E104" s="59" t="s">
        <v>283</v>
      </c>
      <c r="F104" s="28"/>
      <c r="G104" s="58"/>
      <c r="H104" s="28" t="s">
        <v>171</v>
      </c>
      <c r="I104" s="28"/>
      <c r="J104" s="28" t="s">
        <v>25</v>
      </c>
      <c r="K104" s="28"/>
      <c r="L104" s="28">
        <v>0</v>
      </c>
      <c r="M104" s="28"/>
      <c r="N104" s="28"/>
      <c r="O104" s="28"/>
      <c r="P104" s="28"/>
    </row>
    <row r="105" spans="1:16" s="5" customFormat="1">
      <c r="A105" s="27" t="s">
        <v>246</v>
      </c>
      <c r="B105" s="27" t="str">
        <f t="shared" ref="B105:B168" si="2">IFERROR(VLOOKUP(D105,validity,4,0),"")</f>
        <v>GFD/FFA</v>
      </c>
      <c r="C105" s="28" t="s">
        <v>151</v>
      </c>
      <c r="D105" s="28" t="s">
        <v>188</v>
      </c>
      <c r="E105" s="59" t="s">
        <v>284</v>
      </c>
      <c r="F105" s="28"/>
      <c r="G105" s="58"/>
      <c r="H105" s="28" t="s">
        <v>285</v>
      </c>
      <c r="I105" s="28"/>
      <c r="J105" s="28" t="s">
        <v>25</v>
      </c>
      <c r="K105" s="28"/>
      <c r="L105" s="28">
        <v>0</v>
      </c>
      <c r="M105" s="28"/>
      <c r="N105" s="28"/>
      <c r="O105" s="28"/>
      <c r="P105" s="28"/>
    </row>
    <row r="106" spans="1:16" s="5" customFormat="1">
      <c r="A106" s="27" t="s">
        <v>246</v>
      </c>
      <c r="B106" s="27" t="str">
        <f t="shared" si="2"/>
        <v>FFA</v>
      </c>
      <c r="C106" s="57" t="s">
        <v>117</v>
      </c>
      <c r="D106" s="57" t="s">
        <v>271</v>
      </c>
      <c r="E106" s="60"/>
      <c r="F106" s="57"/>
      <c r="G106" s="61"/>
      <c r="H106" s="57"/>
      <c r="I106" s="57"/>
      <c r="J106" s="57"/>
      <c r="K106" s="57"/>
      <c r="L106" s="57"/>
      <c r="M106" s="57"/>
      <c r="N106" s="57"/>
      <c r="O106" s="57"/>
      <c r="P106" s="57"/>
    </row>
    <row r="107" spans="1:16" s="5" customFormat="1">
      <c r="A107" s="27" t="s">
        <v>246</v>
      </c>
      <c r="B107" s="27" t="str">
        <f t="shared" si="2"/>
        <v>GFD/FFA</v>
      </c>
      <c r="C107" s="28" t="s">
        <v>22</v>
      </c>
      <c r="D107" s="28" t="s">
        <v>191</v>
      </c>
      <c r="E107" s="28" t="s">
        <v>286</v>
      </c>
      <c r="F107" s="28"/>
      <c r="G107" s="58" t="s">
        <v>193</v>
      </c>
      <c r="H107" s="28"/>
      <c r="I107" s="28"/>
      <c r="J107" s="28" t="s">
        <v>25</v>
      </c>
      <c r="K107" s="28"/>
      <c r="L107" s="28"/>
      <c r="M107" s="28"/>
      <c r="N107" s="28" t="s">
        <v>287</v>
      </c>
      <c r="O107" s="28"/>
      <c r="P107" s="28"/>
    </row>
    <row r="108" spans="1:16" s="5" customFormat="1">
      <c r="A108" s="27" t="s">
        <v>246</v>
      </c>
      <c r="B108" s="27" t="str">
        <f t="shared" si="2"/>
        <v>GFD/FFA</v>
      </c>
      <c r="C108" s="28" t="s">
        <v>49</v>
      </c>
      <c r="D108" s="28" t="s">
        <v>195</v>
      </c>
      <c r="E108" s="28" t="s">
        <v>288</v>
      </c>
      <c r="F108" s="28"/>
      <c r="G108" s="58"/>
      <c r="H108" s="28"/>
      <c r="I108" s="28"/>
      <c r="J108" s="28" t="s">
        <v>25</v>
      </c>
      <c r="K108" s="28"/>
      <c r="L108" s="28"/>
      <c r="M108" s="28"/>
      <c r="N108" s="28" t="s">
        <v>197</v>
      </c>
      <c r="O108" s="28"/>
      <c r="P108" s="28"/>
    </row>
    <row r="109" spans="1:16" s="5" customFormat="1">
      <c r="A109" s="27" t="s">
        <v>246</v>
      </c>
      <c r="B109" s="27" t="str">
        <f t="shared" si="2"/>
        <v>GFD/FFA</v>
      </c>
      <c r="C109" s="27" t="s">
        <v>289</v>
      </c>
      <c r="D109" s="28" t="s">
        <v>76</v>
      </c>
      <c r="E109" s="28" t="s">
        <v>290</v>
      </c>
      <c r="F109" s="27"/>
      <c r="G109" s="27"/>
      <c r="H109" s="27"/>
      <c r="I109" s="27"/>
      <c r="J109" s="27" t="s">
        <v>25</v>
      </c>
      <c r="K109" s="27"/>
      <c r="L109" s="27"/>
      <c r="M109" s="27"/>
      <c r="N109" s="27"/>
      <c r="O109" s="27"/>
      <c r="P109" s="27"/>
    </row>
    <row r="110" spans="1:16" s="5" customFormat="1">
      <c r="A110" s="27" t="s">
        <v>246</v>
      </c>
      <c r="B110" s="27" t="str">
        <f t="shared" si="2"/>
        <v>GFD/FFA</v>
      </c>
      <c r="C110" s="27" t="s">
        <v>22</v>
      </c>
      <c r="D110" s="27" t="s">
        <v>198</v>
      </c>
      <c r="E110" s="27" t="s">
        <v>291</v>
      </c>
      <c r="F110" s="27"/>
      <c r="G110" s="27" t="s">
        <v>292</v>
      </c>
      <c r="H110" s="27"/>
      <c r="I110" s="27"/>
      <c r="J110" s="27" t="s">
        <v>25</v>
      </c>
      <c r="K110" s="27"/>
      <c r="L110" s="27"/>
      <c r="M110" s="27"/>
      <c r="N110" s="27"/>
      <c r="O110" s="27"/>
      <c r="P110" s="27"/>
    </row>
    <row r="111" spans="1:16" s="5" customFormat="1">
      <c r="A111" s="27" t="s">
        <v>246</v>
      </c>
      <c r="B111" s="27" t="str">
        <f t="shared" si="2"/>
        <v>GFD/FFA</v>
      </c>
      <c r="C111" s="27" t="s">
        <v>151</v>
      </c>
      <c r="D111" s="27" t="s">
        <v>200</v>
      </c>
      <c r="E111" s="27" t="s">
        <v>293</v>
      </c>
      <c r="F111" s="27"/>
      <c r="G111" s="27" t="s">
        <v>202</v>
      </c>
      <c r="H111" s="27"/>
      <c r="I111" s="27"/>
      <c r="J111" s="27" t="s">
        <v>25</v>
      </c>
      <c r="K111" s="27"/>
      <c r="L111" s="27"/>
      <c r="M111" s="27"/>
      <c r="N111" s="27" t="s">
        <v>203</v>
      </c>
      <c r="O111" s="27"/>
      <c r="P111" s="27"/>
    </row>
    <row r="112" spans="1:16" s="5" customFormat="1">
      <c r="A112" s="27" t="s">
        <v>246</v>
      </c>
      <c r="B112" s="27" t="str">
        <f t="shared" si="2"/>
        <v>GFD/FFA</v>
      </c>
      <c r="C112" s="27" t="s">
        <v>151</v>
      </c>
      <c r="D112" s="27" t="s">
        <v>204</v>
      </c>
      <c r="E112" s="27" t="s">
        <v>294</v>
      </c>
      <c r="F112" s="27"/>
      <c r="G112" s="27" t="s">
        <v>206</v>
      </c>
      <c r="H112" s="27"/>
      <c r="I112" s="27"/>
      <c r="J112" s="27" t="s">
        <v>62</v>
      </c>
      <c r="K112" s="27"/>
      <c r="L112" s="27"/>
      <c r="M112" s="27"/>
      <c r="N112" s="27" t="s">
        <v>203</v>
      </c>
      <c r="O112" s="27"/>
      <c r="P112" s="27"/>
    </row>
    <row r="113" spans="1:16" s="5" customFormat="1">
      <c r="A113" s="27" t="s">
        <v>246</v>
      </c>
      <c r="B113" s="27" t="str">
        <f t="shared" si="2"/>
        <v>GFD/FFA</v>
      </c>
      <c r="C113" s="27" t="s">
        <v>151</v>
      </c>
      <c r="D113" s="27" t="s">
        <v>208</v>
      </c>
      <c r="E113" s="27" t="s">
        <v>295</v>
      </c>
      <c r="F113" s="27"/>
      <c r="G113" s="27"/>
      <c r="H113" s="27" t="s">
        <v>296</v>
      </c>
      <c r="I113" s="27" t="s">
        <v>297</v>
      </c>
      <c r="J113" s="27" t="s">
        <v>25</v>
      </c>
      <c r="K113" s="27"/>
      <c r="L113" s="27"/>
      <c r="M113" s="27"/>
      <c r="N113" s="27"/>
      <c r="O113" s="27"/>
      <c r="P113" s="27"/>
    </row>
    <row r="114" spans="1:16" s="5" customFormat="1">
      <c r="A114" s="27" t="s">
        <v>246</v>
      </c>
      <c r="B114" s="27" t="str">
        <f t="shared" si="2"/>
        <v>GFD/FFA</v>
      </c>
      <c r="C114" s="62" t="s">
        <v>212</v>
      </c>
      <c r="D114" s="62" t="s">
        <v>213</v>
      </c>
      <c r="E114" s="63"/>
      <c r="F114" s="62"/>
      <c r="G114" s="64"/>
      <c r="H114" s="62"/>
      <c r="I114" s="62"/>
      <c r="J114" s="63"/>
      <c r="K114" s="62"/>
      <c r="L114" s="62"/>
      <c r="M114" s="62" t="s">
        <v>214</v>
      </c>
      <c r="N114" s="62"/>
      <c r="O114" s="62"/>
      <c r="P114" s="62"/>
    </row>
    <row r="115" spans="1:16" s="5" customFormat="1">
      <c r="A115" s="27" t="s">
        <v>246</v>
      </c>
      <c r="B115" s="27" t="str">
        <f t="shared" si="2"/>
        <v>GFD/FFA</v>
      </c>
      <c r="C115" s="27" t="s">
        <v>215</v>
      </c>
      <c r="D115" s="27" t="s">
        <v>216</v>
      </c>
      <c r="E115" s="27" t="s">
        <v>298</v>
      </c>
      <c r="F115" s="27"/>
      <c r="G115" s="27"/>
      <c r="H115" s="27"/>
      <c r="I115" s="27"/>
      <c r="J115" s="27" t="s">
        <v>25</v>
      </c>
      <c r="K115" s="27"/>
      <c r="L115" s="27"/>
      <c r="M115" s="27"/>
      <c r="N115" s="27"/>
      <c r="O115" s="27"/>
      <c r="P115" s="27"/>
    </row>
    <row r="116" spans="1:16" s="5" customFormat="1">
      <c r="A116" s="27" t="s">
        <v>246</v>
      </c>
      <c r="B116" s="27" t="str">
        <f t="shared" si="2"/>
        <v>GFD/FFA</v>
      </c>
      <c r="C116" s="27" t="s">
        <v>139</v>
      </c>
      <c r="D116" s="27" t="s">
        <v>218</v>
      </c>
      <c r="E116" s="27" t="s">
        <v>299</v>
      </c>
      <c r="F116" s="27"/>
      <c r="G116" s="27"/>
      <c r="H116" s="27"/>
      <c r="I116" s="27"/>
      <c r="J116" s="27" t="s">
        <v>25</v>
      </c>
      <c r="K116" s="27"/>
      <c r="L116" s="27"/>
      <c r="M116" s="27"/>
      <c r="N116" s="27"/>
      <c r="O116" s="27"/>
      <c r="P116" s="27"/>
    </row>
    <row r="117" spans="1:16" s="5" customFormat="1">
      <c r="A117" s="27" t="s">
        <v>246</v>
      </c>
      <c r="B117" s="27" t="str">
        <f t="shared" si="2"/>
        <v>GFD/FFA</v>
      </c>
      <c r="C117" s="27" t="s">
        <v>220</v>
      </c>
      <c r="D117" s="27" t="s">
        <v>221</v>
      </c>
      <c r="E117" s="27" t="s">
        <v>300</v>
      </c>
      <c r="F117" s="27"/>
      <c r="G117" s="27"/>
      <c r="H117" s="27"/>
      <c r="I117" s="27"/>
      <c r="J117" s="27" t="s">
        <v>25</v>
      </c>
      <c r="K117" s="27"/>
      <c r="L117" s="27"/>
      <c r="M117" s="27"/>
      <c r="N117" s="27"/>
      <c r="O117" s="27"/>
      <c r="P117" s="27"/>
    </row>
    <row r="118" spans="1:16" s="5" customFormat="1">
      <c r="A118" s="27" t="s">
        <v>246</v>
      </c>
      <c r="B118" s="27" t="str">
        <f t="shared" si="2"/>
        <v>GFD/FFA</v>
      </c>
      <c r="C118" s="62" t="s">
        <v>224</v>
      </c>
      <c r="D118" s="62" t="s">
        <v>213</v>
      </c>
      <c r="E118" s="63"/>
      <c r="F118" s="62"/>
      <c r="G118" s="64"/>
      <c r="H118" s="62"/>
      <c r="I118" s="62"/>
      <c r="J118" s="63"/>
      <c r="K118" s="62"/>
      <c r="L118" s="62"/>
      <c r="M118" s="62"/>
      <c r="N118" s="62"/>
      <c r="O118" s="62"/>
      <c r="P118" s="62"/>
    </row>
    <row r="119" spans="1:16" s="5" customFormat="1">
      <c r="A119" s="27" t="s">
        <v>246</v>
      </c>
      <c r="B119" s="27" t="str">
        <f t="shared" si="2"/>
        <v>GFD/FFA</v>
      </c>
      <c r="C119" s="27" t="s">
        <v>22</v>
      </c>
      <c r="D119" s="27" t="s">
        <v>225</v>
      </c>
      <c r="E119" s="27" t="s">
        <v>301</v>
      </c>
      <c r="F119" s="27"/>
      <c r="G119" s="27"/>
      <c r="H119" s="27"/>
      <c r="I119" s="27"/>
      <c r="J119" s="27" t="s">
        <v>25</v>
      </c>
      <c r="K119" s="27"/>
      <c r="L119" s="27"/>
      <c r="M119" s="27"/>
      <c r="N119" s="27" t="s">
        <v>302</v>
      </c>
      <c r="O119" s="27"/>
      <c r="P119" s="27"/>
    </row>
    <row r="120" spans="1:16" s="5" customFormat="1">
      <c r="A120" s="27" t="s">
        <v>246</v>
      </c>
      <c r="B120" s="27" t="str">
        <f t="shared" si="2"/>
        <v>GFD/FFA</v>
      </c>
      <c r="C120" s="27" t="s">
        <v>22</v>
      </c>
      <c r="D120" s="27" t="s">
        <v>228</v>
      </c>
      <c r="E120" s="27" t="s">
        <v>303</v>
      </c>
      <c r="F120" s="27"/>
      <c r="G120" s="27" t="s">
        <v>230</v>
      </c>
      <c r="H120" s="27"/>
      <c r="I120" s="27"/>
      <c r="J120" s="27" t="s">
        <v>25</v>
      </c>
      <c r="K120" s="27"/>
      <c r="L120" s="27"/>
      <c r="M120" s="27"/>
      <c r="N120" s="27" t="s">
        <v>304</v>
      </c>
      <c r="O120" s="27"/>
      <c r="P120" s="27"/>
    </row>
    <row r="121" spans="1:16" s="5" customFormat="1">
      <c r="A121" s="27" t="s">
        <v>246</v>
      </c>
      <c r="B121" s="27" t="str">
        <f t="shared" si="2"/>
        <v>GFD/FFA</v>
      </c>
      <c r="C121" s="27" t="s">
        <v>151</v>
      </c>
      <c r="D121" s="27" t="s">
        <v>232</v>
      </c>
      <c r="E121" s="27" t="s">
        <v>305</v>
      </c>
      <c r="F121" s="27"/>
      <c r="G121" s="27" t="s">
        <v>230</v>
      </c>
      <c r="H121" s="27"/>
      <c r="I121" s="27"/>
      <c r="J121" s="27" t="s">
        <v>25</v>
      </c>
      <c r="K121" s="27"/>
      <c r="L121" s="27"/>
      <c r="M121" s="27"/>
      <c r="N121" s="27" t="s">
        <v>235</v>
      </c>
      <c r="O121" s="27"/>
      <c r="P121" s="27"/>
    </row>
    <row r="122" spans="1:16" s="5" customFormat="1">
      <c r="A122" s="27" t="s">
        <v>246</v>
      </c>
      <c r="B122" s="27" t="str">
        <f t="shared" si="2"/>
        <v>GFD/FFA</v>
      </c>
      <c r="C122" s="27" t="s">
        <v>151</v>
      </c>
      <c r="D122" s="27" t="s">
        <v>236</v>
      </c>
      <c r="E122" s="27" t="s">
        <v>306</v>
      </c>
      <c r="F122" s="27"/>
      <c r="G122" s="27" t="s">
        <v>230</v>
      </c>
      <c r="H122" s="27"/>
      <c r="I122" s="27"/>
      <c r="J122" s="27" t="s">
        <v>25</v>
      </c>
      <c r="K122" s="27"/>
      <c r="L122" s="27"/>
      <c r="M122" s="27"/>
      <c r="N122" s="27" t="s">
        <v>235</v>
      </c>
      <c r="O122" s="27"/>
      <c r="P122" s="27"/>
    </row>
    <row r="123" spans="1:16" s="5" customFormat="1">
      <c r="A123" s="27" t="s">
        <v>246</v>
      </c>
      <c r="B123" s="27" t="str">
        <f t="shared" si="2"/>
        <v>GFD/FFA</v>
      </c>
      <c r="C123" s="27" t="s">
        <v>22</v>
      </c>
      <c r="D123" s="27" t="s">
        <v>239</v>
      </c>
      <c r="E123" s="27" t="s">
        <v>307</v>
      </c>
      <c r="F123" s="27"/>
      <c r="G123" s="27"/>
      <c r="H123" s="27"/>
      <c r="I123" s="27"/>
      <c r="J123" s="27" t="s">
        <v>25</v>
      </c>
      <c r="K123" s="27"/>
      <c r="L123" s="27"/>
      <c r="M123" s="27"/>
      <c r="N123" s="27" t="s">
        <v>304</v>
      </c>
      <c r="O123" s="27"/>
      <c r="P123" s="27"/>
    </row>
    <row r="124" spans="1:16" s="5" customFormat="1">
      <c r="A124" s="27" t="s">
        <v>246</v>
      </c>
      <c r="B124" s="27" t="str">
        <f t="shared" si="2"/>
        <v>GFD/FFA</v>
      </c>
      <c r="C124" s="27" t="s">
        <v>151</v>
      </c>
      <c r="D124" s="27" t="s">
        <v>241</v>
      </c>
      <c r="E124" s="27" t="s">
        <v>308</v>
      </c>
      <c r="F124" s="27"/>
      <c r="G124" s="27"/>
      <c r="H124" s="27"/>
      <c r="I124" s="27"/>
      <c r="J124" s="27" t="s">
        <v>25</v>
      </c>
      <c r="K124" s="27"/>
      <c r="L124" s="27"/>
      <c r="M124" s="27"/>
      <c r="N124" s="27" t="s">
        <v>243</v>
      </c>
      <c r="O124" s="27"/>
      <c r="P124" s="27"/>
    </row>
    <row r="125" spans="1:16" s="5" customFormat="1">
      <c r="A125" s="27" t="s">
        <v>246</v>
      </c>
      <c r="B125" s="27" t="str">
        <f t="shared" si="2"/>
        <v>GFD/FFA</v>
      </c>
      <c r="C125" s="27" t="s">
        <v>151</v>
      </c>
      <c r="D125" s="27" t="s">
        <v>244</v>
      </c>
      <c r="E125" s="27" t="s">
        <v>309</v>
      </c>
      <c r="F125" s="27"/>
      <c r="G125" s="27"/>
      <c r="H125" s="27"/>
      <c r="I125" s="27"/>
      <c r="J125" s="27" t="s">
        <v>25</v>
      </c>
      <c r="K125" s="27"/>
      <c r="L125" s="27"/>
      <c r="M125" s="27"/>
      <c r="N125" s="27" t="s">
        <v>243</v>
      </c>
      <c r="O125" s="27"/>
      <c r="P125" s="27"/>
    </row>
    <row r="126" spans="1:16" s="5" customFormat="1">
      <c r="A126" s="27" t="s">
        <v>246</v>
      </c>
      <c r="B126" s="27" t="str">
        <f t="shared" si="2"/>
        <v>FFA</v>
      </c>
      <c r="C126" s="65" t="s">
        <v>310</v>
      </c>
      <c r="D126" s="65" t="s">
        <v>311</v>
      </c>
      <c r="E126" s="65" t="s">
        <v>312</v>
      </c>
      <c r="F126" s="65"/>
      <c r="G126" s="65"/>
      <c r="H126" s="65"/>
      <c r="I126" s="65"/>
      <c r="J126" s="65" t="s">
        <v>25</v>
      </c>
      <c r="K126" s="65"/>
      <c r="L126" s="65"/>
      <c r="M126" s="65"/>
      <c r="N126" s="65"/>
      <c r="O126" s="65"/>
      <c r="P126" s="65"/>
    </row>
    <row r="127" spans="1:16" s="5" customFormat="1">
      <c r="A127" s="27" t="s">
        <v>246</v>
      </c>
      <c r="B127" s="27" t="str">
        <f t="shared" si="2"/>
        <v>FFA</v>
      </c>
      <c r="C127" s="65" t="s">
        <v>49</v>
      </c>
      <c r="D127" s="65" t="s">
        <v>313</v>
      </c>
      <c r="E127" s="65" t="s">
        <v>314</v>
      </c>
      <c r="F127" s="65"/>
      <c r="G127" s="65"/>
      <c r="H127" s="65"/>
      <c r="I127" s="65"/>
      <c r="J127" s="65" t="s">
        <v>25</v>
      </c>
      <c r="K127" s="65"/>
      <c r="L127" s="65"/>
      <c r="M127" s="65"/>
      <c r="N127" s="65" t="s">
        <v>315</v>
      </c>
      <c r="O127" s="65"/>
      <c r="P127" s="65"/>
    </row>
    <row r="128" spans="1:16" s="5" customFormat="1">
      <c r="A128" s="27" t="s">
        <v>246</v>
      </c>
      <c r="B128" s="27" t="str">
        <f t="shared" si="2"/>
        <v>FFA</v>
      </c>
      <c r="C128" s="65" t="s">
        <v>316</v>
      </c>
      <c r="D128" s="65" t="s">
        <v>317</v>
      </c>
      <c r="E128" s="65" t="s">
        <v>318</v>
      </c>
      <c r="F128" s="65"/>
      <c r="G128" s="65"/>
      <c r="H128" s="65"/>
      <c r="I128" s="65"/>
      <c r="J128" s="65" t="s">
        <v>25</v>
      </c>
      <c r="K128" s="65"/>
      <c r="L128" s="65"/>
      <c r="M128" s="65"/>
      <c r="N128" s="65" t="s">
        <v>319</v>
      </c>
      <c r="O128" s="65"/>
      <c r="P128" s="65"/>
    </row>
    <row r="129" spans="1:16" s="5" customFormat="1">
      <c r="A129" s="27" t="s">
        <v>246</v>
      </c>
      <c r="B129" s="27" t="str">
        <f t="shared" si="2"/>
        <v>FFA</v>
      </c>
      <c r="C129" s="65" t="s">
        <v>49</v>
      </c>
      <c r="D129" s="65" t="s">
        <v>320</v>
      </c>
      <c r="E129" s="65" t="s">
        <v>321</v>
      </c>
      <c r="F129" s="65"/>
      <c r="G129" s="65"/>
      <c r="H129" s="65"/>
      <c r="I129" s="65"/>
      <c r="J129" s="65" t="s">
        <v>25</v>
      </c>
      <c r="K129" s="65"/>
      <c r="L129" s="65"/>
      <c r="M129" s="65"/>
      <c r="N129" s="65" t="s">
        <v>322</v>
      </c>
      <c r="O129" s="65"/>
      <c r="P129" s="65"/>
    </row>
    <row r="130" spans="1:16" s="5" customFormat="1">
      <c r="A130" s="27" t="s">
        <v>246</v>
      </c>
      <c r="B130" s="27" t="str">
        <f t="shared" si="2"/>
        <v>GFD/FFA</v>
      </c>
      <c r="C130" s="33" t="s">
        <v>117</v>
      </c>
      <c r="D130" s="33" t="s">
        <v>145</v>
      </c>
      <c r="E130" s="33"/>
      <c r="F130" s="33"/>
      <c r="G130" s="54"/>
      <c r="H130" s="33"/>
      <c r="I130" s="33"/>
      <c r="J130" s="33"/>
      <c r="K130" s="33"/>
      <c r="L130" s="33"/>
      <c r="M130" s="33"/>
      <c r="N130" s="33"/>
      <c r="O130" s="33"/>
      <c r="P130" s="33"/>
    </row>
    <row r="131" spans="1:16" s="5" customFormat="1">
      <c r="A131" s="27" t="s">
        <v>246</v>
      </c>
      <c r="B131" s="27" t="str">
        <f t="shared" si="2"/>
        <v>GFD/FFA</v>
      </c>
      <c r="C131" s="33" t="s">
        <v>26</v>
      </c>
      <c r="D131" s="33" t="s">
        <v>323</v>
      </c>
      <c r="E131" s="33" t="s">
        <v>324</v>
      </c>
      <c r="F131" s="33"/>
      <c r="G131" s="54"/>
      <c r="H131" s="33"/>
      <c r="I131" s="33"/>
      <c r="J131" s="33"/>
      <c r="K131" s="33"/>
      <c r="L131" s="33"/>
      <c r="M131" s="33"/>
      <c r="N131" s="33" t="s">
        <v>325</v>
      </c>
      <c r="O131" s="66"/>
      <c r="P131" s="33"/>
    </row>
    <row r="132" spans="1:16" s="5" customFormat="1">
      <c r="A132" s="27" t="s">
        <v>246</v>
      </c>
      <c r="B132" s="27" t="str">
        <f t="shared" si="2"/>
        <v>GFD/FFA</v>
      </c>
      <c r="C132" s="28" t="s">
        <v>326</v>
      </c>
      <c r="D132" s="28" t="s">
        <v>327</v>
      </c>
      <c r="E132" s="28" t="s">
        <v>328</v>
      </c>
      <c r="F132" s="28"/>
      <c r="G132" s="67"/>
      <c r="H132" s="28"/>
      <c r="I132" s="28"/>
      <c r="J132" s="28" t="s">
        <v>25</v>
      </c>
      <c r="K132" s="37"/>
      <c r="L132" s="28"/>
      <c r="M132" s="28"/>
      <c r="N132" s="28" t="s">
        <v>127</v>
      </c>
      <c r="O132" s="37"/>
      <c r="P132" s="28"/>
    </row>
    <row r="133" spans="1:16" s="5" customFormat="1">
      <c r="A133" s="27" t="s">
        <v>246</v>
      </c>
      <c r="B133" s="27" t="str">
        <f t="shared" si="2"/>
        <v>GFD/FFA</v>
      </c>
      <c r="C133" s="28" t="s">
        <v>151</v>
      </c>
      <c r="D133" s="28" t="s">
        <v>329</v>
      </c>
      <c r="E133" s="28" t="s">
        <v>330</v>
      </c>
      <c r="F133" s="68"/>
      <c r="G133" s="58"/>
      <c r="H133" s="28" t="s">
        <v>331</v>
      </c>
      <c r="I133" s="37"/>
      <c r="J133" s="28" t="s">
        <v>25</v>
      </c>
      <c r="K133" s="37"/>
      <c r="L133" s="28"/>
      <c r="M133" s="28"/>
      <c r="N133" s="28" t="s">
        <v>127</v>
      </c>
      <c r="O133" s="37"/>
      <c r="P133" s="28"/>
    </row>
    <row r="134" spans="1:16" s="5" customFormat="1">
      <c r="A134" s="27" t="s">
        <v>246</v>
      </c>
      <c r="B134" s="27" t="str">
        <f t="shared" si="2"/>
        <v>GFD/FFA</v>
      </c>
      <c r="C134" s="28" t="s">
        <v>332</v>
      </c>
      <c r="D134" s="28" t="s">
        <v>333</v>
      </c>
      <c r="E134" s="28" t="s">
        <v>334</v>
      </c>
      <c r="F134" s="68"/>
      <c r="G134" s="28"/>
      <c r="H134" s="37"/>
      <c r="I134" s="28"/>
      <c r="J134" s="28" t="s">
        <v>25</v>
      </c>
      <c r="K134" s="37"/>
      <c r="L134" s="28"/>
      <c r="M134" s="28"/>
      <c r="N134" s="28" t="s">
        <v>127</v>
      </c>
      <c r="O134" s="37"/>
      <c r="P134" s="28"/>
    </row>
    <row r="135" spans="1:16" s="5" customFormat="1">
      <c r="A135" s="27" t="s">
        <v>246</v>
      </c>
      <c r="B135" s="27" t="str">
        <f t="shared" si="2"/>
        <v>GFD/FFA</v>
      </c>
      <c r="C135" s="28" t="s">
        <v>335</v>
      </c>
      <c r="D135" s="28" t="s">
        <v>336</v>
      </c>
      <c r="E135" s="28" t="s">
        <v>337</v>
      </c>
      <c r="F135" s="68"/>
      <c r="G135" s="28" t="s">
        <v>338</v>
      </c>
      <c r="H135" s="37"/>
      <c r="I135" s="28"/>
      <c r="J135" s="28" t="s">
        <v>25</v>
      </c>
      <c r="K135" s="37"/>
      <c r="L135" s="28"/>
      <c r="M135" s="28"/>
      <c r="N135" s="28" t="s">
        <v>339</v>
      </c>
      <c r="O135" s="37"/>
      <c r="P135" s="28"/>
    </row>
    <row r="136" spans="1:16" s="5" customFormat="1">
      <c r="A136" s="27" t="s">
        <v>246</v>
      </c>
      <c r="B136" s="27" t="str">
        <f t="shared" si="2"/>
        <v>GFD/FFA</v>
      </c>
      <c r="C136" s="33" t="s">
        <v>117</v>
      </c>
      <c r="D136" s="33" t="s">
        <v>323</v>
      </c>
      <c r="E136" s="33"/>
      <c r="F136" s="33"/>
      <c r="G136" s="54"/>
      <c r="H136" s="33"/>
      <c r="I136" s="33"/>
      <c r="J136" s="33"/>
      <c r="K136" s="33"/>
      <c r="L136" s="33"/>
      <c r="M136" s="33"/>
      <c r="N136" s="33"/>
      <c r="O136" s="33"/>
      <c r="P136" s="33"/>
    </row>
    <row r="137" spans="1:16" s="5" customFormat="1">
      <c r="A137" s="27" t="s">
        <v>246</v>
      </c>
      <c r="B137" s="27" t="str">
        <f t="shared" si="2"/>
        <v>FFA</v>
      </c>
      <c r="C137" s="33" t="s">
        <v>26</v>
      </c>
      <c r="D137" s="33" t="s">
        <v>340</v>
      </c>
      <c r="E137" s="33" t="s">
        <v>341</v>
      </c>
      <c r="F137" s="33"/>
      <c r="G137" s="54"/>
      <c r="H137" s="33"/>
      <c r="I137" s="33"/>
      <c r="J137" s="33"/>
      <c r="K137" s="33"/>
      <c r="L137" s="33"/>
      <c r="M137" s="33"/>
      <c r="N137" s="33" t="s">
        <v>342</v>
      </c>
      <c r="O137" s="33"/>
      <c r="P137" s="33"/>
    </row>
    <row r="138" spans="1:16" s="5" customFormat="1">
      <c r="A138" s="27" t="s">
        <v>246</v>
      </c>
      <c r="B138" s="27" t="str">
        <f t="shared" si="2"/>
        <v>FFA</v>
      </c>
      <c r="C138" s="28" t="s">
        <v>343</v>
      </c>
      <c r="D138" s="28" t="s">
        <v>344</v>
      </c>
      <c r="E138" s="28" t="s">
        <v>345</v>
      </c>
      <c r="F138" s="28"/>
      <c r="G138" s="67"/>
      <c r="H138" s="28"/>
      <c r="I138" s="28"/>
      <c r="J138" s="59" t="s">
        <v>25</v>
      </c>
      <c r="K138" s="28"/>
      <c r="L138" s="28"/>
      <c r="M138" s="28"/>
      <c r="N138" s="28"/>
      <c r="O138" s="28"/>
      <c r="P138" s="28"/>
    </row>
    <row r="139" spans="1:16" s="5" customFormat="1">
      <c r="A139" s="27" t="s">
        <v>246</v>
      </c>
      <c r="B139" s="27" t="str">
        <f t="shared" si="2"/>
        <v>FFA</v>
      </c>
      <c r="C139" s="28" t="s">
        <v>346</v>
      </c>
      <c r="D139" s="28" t="s">
        <v>347</v>
      </c>
      <c r="E139" s="28" t="s">
        <v>348</v>
      </c>
      <c r="F139" s="68"/>
      <c r="G139" s="58"/>
      <c r="H139" s="28"/>
      <c r="I139" s="28"/>
      <c r="J139" s="59" t="s">
        <v>25</v>
      </c>
      <c r="K139" s="28"/>
      <c r="L139" s="28"/>
      <c r="M139" s="28"/>
      <c r="N139" s="28" t="s">
        <v>349</v>
      </c>
      <c r="O139" s="28"/>
      <c r="P139" s="28"/>
    </row>
    <row r="140" spans="1:16" s="5" customFormat="1">
      <c r="A140" s="27" t="s">
        <v>246</v>
      </c>
      <c r="B140" s="27" t="str">
        <f t="shared" si="2"/>
        <v>FFA</v>
      </c>
      <c r="C140" s="28" t="s">
        <v>350</v>
      </c>
      <c r="D140" s="28" t="s">
        <v>351</v>
      </c>
      <c r="E140" s="28" t="s">
        <v>352</v>
      </c>
      <c r="F140" s="68"/>
      <c r="G140" s="58"/>
      <c r="H140" s="28"/>
      <c r="I140" s="28"/>
      <c r="J140" s="59" t="s">
        <v>25</v>
      </c>
      <c r="K140" s="28"/>
      <c r="L140" s="28"/>
      <c r="M140" s="28"/>
      <c r="N140" s="28" t="s">
        <v>353</v>
      </c>
      <c r="O140" s="28"/>
      <c r="P140" s="28"/>
    </row>
    <row r="141" spans="1:16" s="5" customFormat="1">
      <c r="A141" s="27" t="s">
        <v>246</v>
      </c>
      <c r="B141" s="27" t="str">
        <f t="shared" si="2"/>
        <v>FFA</v>
      </c>
      <c r="C141" s="28" t="s">
        <v>354</v>
      </c>
      <c r="D141" s="28" t="s">
        <v>355</v>
      </c>
      <c r="E141" s="28" t="s">
        <v>356</v>
      </c>
      <c r="F141" s="68"/>
      <c r="G141" s="58"/>
      <c r="H141" s="28"/>
      <c r="I141" s="28"/>
      <c r="J141" s="59" t="s">
        <v>25</v>
      </c>
      <c r="K141" s="28"/>
      <c r="L141" s="28"/>
      <c r="M141" s="28"/>
      <c r="N141" s="28" t="s">
        <v>357</v>
      </c>
      <c r="O141" s="28"/>
      <c r="P141" s="28"/>
    </row>
    <row r="142" spans="1:16" s="5" customFormat="1">
      <c r="A142" s="27" t="s">
        <v>246</v>
      </c>
      <c r="B142" s="27" t="str">
        <f t="shared" si="2"/>
        <v>FFA</v>
      </c>
      <c r="C142" s="28" t="s">
        <v>358</v>
      </c>
      <c r="D142" s="28" t="s">
        <v>359</v>
      </c>
      <c r="E142" s="28" t="s">
        <v>360</v>
      </c>
      <c r="F142" s="68"/>
      <c r="G142" s="58"/>
      <c r="H142" s="28"/>
      <c r="I142" s="28"/>
      <c r="J142" s="59" t="s">
        <v>25</v>
      </c>
      <c r="K142" s="28"/>
      <c r="L142" s="28"/>
      <c r="M142" s="28"/>
      <c r="N142" s="28" t="s">
        <v>361</v>
      </c>
      <c r="O142" s="28"/>
      <c r="P142" s="28"/>
    </row>
    <row r="143" spans="1:16" s="5" customFormat="1">
      <c r="A143" s="27" t="s">
        <v>246</v>
      </c>
      <c r="B143" s="27" t="str">
        <f t="shared" si="2"/>
        <v>FFA</v>
      </c>
      <c r="C143" s="27" t="s">
        <v>362</v>
      </c>
      <c r="D143" s="27" t="s">
        <v>363</v>
      </c>
      <c r="E143" s="69" t="s">
        <v>364</v>
      </c>
      <c r="F143" s="27"/>
      <c r="G143" s="27"/>
      <c r="H143" s="27"/>
      <c r="I143" s="27"/>
      <c r="J143" s="27" t="s">
        <v>25</v>
      </c>
      <c r="K143" s="27"/>
      <c r="L143" s="27"/>
      <c r="M143" s="27"/>
      <c r="N143" s="27"/>
      <c r="O143" s="27"/>
      <c r="P143" s="27"/>
    </row>
    <row r="144" spans="1:16" s="5" customFormat="1">
      <c r="A144" s="27" t="s">
        <v>246</v>
      </c>
      <c r="B144" s="27" t="str">
        <f t="shared" si="2"/>
        <v>FFA</v>
      </c>
      <c r="C144" s="27" t="s">
        <v>365</v>
      </c>
      <c r="D144" s="27" t="s">
        <v>366</v>
      </c>
      <c r="E144" s="27" t="s">
        <v>367</v>
      </c>
      <c r="F144" s="27"/>
      <c r="G144" s="27" t="s">
        <v>368</v>
      </c>
      <c r="H144" s="27"/>
      <c r="I144" s="27"/>
      <c r="J144" s="27" t="s">
        <v>25</v>
      </c>
      <c r="K144" s="27"/>
      <c r="L144" s="27"/>
      <c r="M144" s="27"/>
      <c r="N144" s="27"/>
      <c r="O144" s="27"/>
      <c r="P144" s="27"/>
    </row>
    <row r="145" spans="1:16" s="5" customFormat="1">
      <c r="A145" s="27" t="s">
        <v>246</v>
      </c>
      <c r="B145" s="27" t="str">
        <f t="shared" si="2"/>
        <v>FFA</v>
      </c>
      <c r="C145" s="27" t="s">
        <v>362</v>
      </c>
      <c r="D145" s="27" t="s">
        <v>369</v>
      </c>
      <c r="E145" s="27" t="s">
        <v>370</v>
      </c>
      <c r="F145" s="27"/>
      <c r="G145" s="27"/>
      <c r="H145" s="27"/>
      <c r="I145" s="27"/>
      <c r="J145" s="27" t="s">
        <v>25</v>
      </c>
      <c r="K145" s="27"/>
      <c r="L145" s="27"/>
      <c r="M145" s="27"/>
      <c r="N145" s="27"/>
      <c r="O145" s="27"/>
      <c r="P145" s="27"/>
    </row>
    <row r="146" spans="1:16" s="5" customFormat="1">
      <c r="A146" s="27" t="s">
        <v>246</v>
      </c>
      <c r="B146" s="27" t="str">
        <f t="shared" si="2"/>
        <v>FFA</v>
      </c>
      <c r="C146" s="27" t="s">
        <v>362</v>
      </c>
      <c r="D146" s="27" t="s">
        <v>371</v>
      </c>
      <c r="E146" s="27" t="s">
        <v>372</v>
      </c>
      <c r="F146" s="27"/>
      <c r="G146" s="27"/>
      <c r="H146" s="27"/>
      <c r="I146" s="27"/>
      <c r="J146" s="27" t="s">
        <v>25</v>
      </c>
      <c r="K146" s="27"/>
      <c r="L146" s="27"/>
      <c r="M146" s="27"/>
      <c r="N146" s="27"/>
      <c r="O146" s="27"/>
      <c r="P146" s="27"/>
    </row>
    <row r="147" spans="1:16" s="5" customFormat="1">
      <c r="A147" s="27" t="s">
        <v>246</v>
      </c>
      <c r="B147" s="27" t="str">
        <f t="shared" si="2"/>
        <v>FFA</v>
      </c>
      <c r="C147" s="27" t="s">
        <v>362</v>
      </c>
      <c r="D147" s="27" t="s">
        <v>373</v>
      </c>
      <c r="E147" s="27" t="s">
        <v>374</v>
      </c>
      <c r="F147" s="27"/>
      <c r="G147" s="27"/>
      <c r="H147" s="27"/>
      <c r="I147" s="27"/>
      <c r="J147" s="27" t="s">
        <v>25</v>
      </c>
      <c r="K147" s="27"/>
      <c r="L147" s="27"/>
      <c r="M147" s="27"/>
      <c r="N147" s="27"/>
      <c r="O147" s="27"/>
      <c r="P147" s="27"/>
    </row>
    <row r="148" spans="1:16" s="5" customFormat="1">
      <c r="A148" s="27" t="s">
        <v>246</v>
      </c>
      <c r="B148" s="27" t="str">
        <f t="shared" si="2"/>
        <v>FFA</v>
      </c>
      <c r="C148" s="27" t="s">
        <v>362</v>
      </c>
      <c r="D148" s="27" t="s">
        <v>375</v>
      </c>
      <c r="E148" s="27" t="s">
        <v>376</v>
      </c>
      <c r="F148" s="27"/>
      <c r="G148" s="27"/>
      <c r="H148" s="27"/>
      <c r="I148" s="27"/>
      <c r="J148" s="27" t="s">
        <v>25</v>
      </c>
      <c r="K148" s="27"/>
      <c r="L148" s="27"/>
      <c r="M148" s="27"/>
      <c r="N148" s="27"/>
      <c r="O148" s="27"/>
      <c r="P148" s="27"/>
    </row>
    <row r="149" spans="1:16" s="5" customFormat="1">
      <c r="A149" s="27" t="s">
        <v>246</v>
      </c>
      <c r="B149" s="27" t="str">
        <f t="shared" si="2"/>
        <v>FFA</v>
      </c>
      <c r="C149" s="27" t="s">
        <v>365</v>
      </c>
      <c r="D149" s="27" t="s">
        <v>377</v>
      </c>
      <c r="E149" s="27" t="s">
        <v>378</v>
      </c>
      <c r="F149" s="27"/>
      <c r="G149" s="27" t="s">
        <v>368</v>
      </c>
      <c r="H149" s="27"/>
      <c r="I149" s="27"/>
      <c r="J149" s="27" t="s">
        <v>25</v>
      </c>
      <c r="K149" s="27"/>
      <c r="L149" s="27"/>
      <c r="M149" s="27"/>
      <c r="N149" s="27"/>
      <c r="O149" s="27"/>
      <c r="P149" s="27"/>
    </row>
    <row r="150" spans="1:16" s="5" customFormat="1">
      <c r="A150" s="27" t="s">
        <v>246</v>
      </c>
      <c r="B150" s="27" t="str">
        <f t="shared" si="2"/>
        <v>FFA</v>
      </c>
      <c r="C150" s="27" t="s">
        <v>365</v>
      </c>
      <c r="D150" s="27" t="s">
        <v>379</v>
      </c>
      <c r="E150" s="27" t="s">
        <v>380</v>
      </c>
      <c r="F150" s="27"/>
      <c r="G150" s="27" t="s">
        <v>381</v>
      </c>
      <c r="H150" s="27"/>
      <c r="I150" s="27"/>
      <c r="J150" s="27" t="s">
        <v>25</v>
      </c>
      <c r="K150" s="27"/>
      <c r="L150" s="27"/>
      <c r="M150" s="27"/>
      <c r="N150" s="27"/>
      <c r="O150" s="27"/>
      <c r="P150" s="27"/>
    </row>
    <row r="151" spans="1:16" s="5" customFormat="1">
      <c r="A151" s="27" t="s">
        <v>246</v>
      </c>
      <c r="B151" s="27" t="str">
        <f t="shared" si="2"/>
        <v>FFA</v>
      </c>
      <c r="C151" s="27" t="s">
        <v>365</v>
      </c>
      <c r="D151" s="27" t="s">
        <v>382</v>
      </c>
      <c r="E151" s="27" t="s">
        <v>383</v>
      </c>
      <c r="F151" s="27"/>
      <c r="G151" s="27" t="s">
        <v>384</v>
      </c>
      <c r="H151" s="27"/>
      <c r="I151" s="27"/>
      <c r="J151" s="27" t="s">
        <v>25</v>
      </c>
      <c r="K151" s="27"/>
      <c r="L151" s="27"/>
      <c r="M151" s="27"/>
      <c r="N151" s="27"/>
      <c r="O151" s="27"/>
      <c r="P151" s="27"/>
    </row>
    <row r="152" spans="1:16" s="5" customFormat="1">
      <c r="A152" s="27" t="s">
        <v>246</v>
      </c>
      <c r="B152" s="27" t="str">
        <f t="shared" si="2"/>
        <v>FFA</v>
      </c>
      <c r="C152" s="27" t="s">
        <v>365</v>
      </c>
      <c r="D152" s="27" t="s">
        <v>385</v>
      </c>
      <c r="E152" s="27" t="s">
        <v>386</v>
      </c>
      <c r="F152" s="27"/>
      <c r="G152" s="27" t="s">
        <v>387</v>
      </c>
      <c r="H152" s="27"/>
      <c r="I152" s="27"/>
      <c r="J152" s="27" t="s">
        <v>25</v>
      </c>
      <c r="K152" s="27"/>
      <c r="L152" s="27"/>
      <c r="M152" s="27"/>
      <c r="N152" s="27"/>
      <c r="O152" s="27"/>
      <c r="P152" s="27"/>
    </row>
    <row r="153" spans="1:16" s="5" customFormat="1">
      <c r="A153" s="27" t="s">
        <v>246</v>
      </c>
      <c r="B153" s="27" t="str">
        <f t="shared" si="2"/>
        <v>FFA</v>
      </c>
      <c r="C153" s="33" t="s">
        <v>117</v>
      </c>
      <c r="D153" s="33" t="s">
        <v>340</v>
      </c>
      <c r="E153" s="33"/>
      <c r="F153" s="33"/>
      <c r="G153" s="54"/>
      <c r="H153" s="33"/>
      <c r="I153" s="33"/>
      <c r="J153" s="33"/>
      <c r="K153" s="33"/>
      <c r="L153" s="33"/>
      <c r="M153" s="33"/>
      <c r="N153" s="33"/>
      <c r="O153" s="33"/>
      <c r="P153" s="33"/>
    </row>
    <row r="154" spans="1:16" s="5" customFormat="1">
      <c r="A154" s="27" t="s">
        <v>246</v>
      </c>
      <c r="B154" s="27" t="str">
        <f t="shared" si="2"/>
        <v>FFA</v>
      </c>
      <c r="C154" s="33" t="s">
        <v>26</v>
      </c>
      <c r="D154" s="33" t="s">
        <v>388</v>
      </c>
      <c r="E154" s="33" t="s">
        <v>389</v>
      </c>
      <c r="F154" s="33"/>
      <c r="G154" s="54"/>
      <c r="H154" s="33"/>
      <c r="I154" s="33"/>
      <c r="J154" s="33"/>
      <c r="K154" s="33"/>
      <c r="L154" s="33"/>
      <c r="M154" s="33"/>
      <c r="N154" s="33" t="s">
        <v>390</v>
      </c>
      <c r="O154" s="33"/>
      <c r="P154" s="33"/>
    </row>
    <row r="155" spans="1:16" s="5" customFormat="1">
      <c r="A155" s="27" t="s">
        <v>246</v>
      </c>
      <c r="B155" s="27" t="str">
        <f t="shared" si="2"/>
        <v>FFA</v>
      </c>
      <c r="C155" s="27" t="s">
        <v>391</v>
      </c>
      <c r="D155" s="27" t="s">
        <v>392</v>
      </c>
      <c r="E155" s="27" t="s">
        <v>393</v>
      </c>
      <c r="F155" s="27"/>
      <c r="G155" s="27"/>
      <c r="H155" s="27"/>
      <c r="I155" s="27"/>
      <c r="J155" s="27" t="s">
        <v>25</v>
      </c>
      <c r="K155" s="27"/>
      <c r="L155" s="27"/>
      <c r="M155" s="27"/>
      <c r="N155" s="27" t="s">
        <v>394</v>
      </c>
      <c r="O155" s="27"/>
      <c r="P155" s="27"/>
    </row>
    <row r="156" spans="1:16" s="5" customFormat="1">
      <c r="A156" s="27" t="s">
        <v>246</v>
      </c>
      <c r="B156" s="27" t="str">
        <f t="shared" si="2"/>
        <v>FFA</v>
      </c>
      <c r="C156" s="27" t="s">
        <v>22</v>
      </c>
      <c r="D156" s="27" t="s">
        <v>395</v>
      </c>
      <c r="E156" s="27" t="s">
        <v>396</v>
      </c>
      <c r="F156" s="27"/>
      <c r="G156" s="27"/>
      <c r="H156" s="27"/>
      <c r="I156" s="27"/>
      <c r="J156" s="27" t="s">
        <v>25</v>
      </c>
      <c r="K156" s="27"/>
      <c r="L156" s="27"/>
      <c r="M156" s="27"/>
      <c r="N156" s="27" t="s">
        <v>397</v>
      </c>
      <c r="O156" s="27"/>
      <c r="P156" s="27"/>
    </row>
    <row r="157" spans="1:16" s="5" customFormat="1">
      <c r="A157" s="27" t="s">
        <v>246</v>
      </c>
      <c r="B157" s="27" t="str">
        <f t="shared" si="2"/>
        <v>FFA</v>
      </c>
      <c r="C157" s="27" t="s">
        <v>398</v>
      </c>
      <c r="D157" s="27" t="s">
        <v>399</v>
      </c>
      <c r="E157" s="27" t="s">
        <v>400</v>
      </c>
      <c r="F157" s="27"/>
      <c r="G157" s="27"/>
      <c r="H157" s="27"/>
      <c r="I157" s="27"/>
      <c r="J157" s="27" t="s">
        <v>25</v>
      </c>
      <c r="K157" s="27"/>
      <c r="L157" s="27"/>
      <c r="M157" s="27"/>
      <c r="N157" s="27" t="s">
        <v>401</v>
      </c>
      <c r="O157" s="27"/>
      <c r="P157" s="27"/>
    </row>
    <row r="158" spans="1:16" s="5" customFormat="1">
      <c r="A158" s="27" t="s">
        <v>246</v>
      </c>
      <c r="B158" s="27" t="str">
        <f t="shared" si="2"/>
        <v>FFA</v>
      </c>
      <c r="C158" s="27" t="s">
        <v>402</v>
      </c>
      <c r="D158" s="27" t="s">
        <v>403</v>
      </c>
      <c r="E158" s="27" t="s">
        <v>404</v>
      </c>
      <c r="F158" s="27"/>
      <c r="G158" s="27"/>
      <c r="H158" s="27"/>
      <c r="I158" s="27"/>
      <c r="J158" s="27" t="s">
        <v>25</v>
      </c>
      <c r="K158" s="27"/>
      <c r="L158" s="27"/>
      <c r="M158" s="27"/>
      <c r="N158" s="27" t="s">
        <v>401</v>
      </c>
      <c r="O158" s="27"/>
      <c r="P158" s="27"/>
    </row>
    <row r="159" spans="1:16" s="5" customFormat="1">
      <c r="A159" s="27" t="s">
        <v>246</v>
      </c>
      <c r="B159" s="27" t="str">
        <f t="shared" si="2"/>
        <v>FFA</v>
      </c>
      <c r="C159" s="27" t="s">
        <v>405</v>
      </c>
      <c r="D159" s="27" t="s">
        <v>406</v>
      </c>
      <c r="E159" s="27" t="s">
        <v>407</v>
      </c>
      <c r="F159" s="27"/>
      <c r="G159" s="27"/>
      <c r="H159" s="27"/>
      <c r="I159" s="27"/>
      <c r="J159" s="27" t="s">
        <v>25</v>
      </c>
      <c r="K159" s="27"/>
      <c r="L159" s="27"/>
      <c r="M159" s="27"/>
      <c r="N159" s="27" t="s">
        <v>397</v>
      </c>
      <c r="O159" s="27"/>
      <c r="P159" s="27"/>
    </row>
    <row r="160" spans="1:16" s="5" customFormat="1">
      <c r="A160" s="27" t="s">
        <v>246</v>
      </c>
      <c r="B160" s="27" t="str">
        <f t="shared" si="2"/>
        <v>FFA</v>
      </c>
      <c r="C160" s="27" t="s">
        <v>408</v>
      </c>
      <c r="D160" s="27" t="s">
        <v>409</v>
      </c>
      <c r="E160" s="27" t="s">
        <v>410</v>
      </c>
      <c r="F160" s="27"/>
      <c r="G160" s="27"/>
      <c r="H160" s="27"/>
      <c r="I160" s="27"/>
      <c r="J160" s="27" t="s">
        <v>25</v>
      </c>
      <c r="K160" s="27"/>
      <c r="L160" s="27"/>
      <c r="M160" s="27"/>
      <c r="N160" s="27" t="s">
        <v>397</v>
      </c>
      <c r="O160" s="27"/>
      <c r="P160" s="27"/>
    </row>
    <row r="161" spans="1:16" s="5" customFormat="1">
      <c r="A161" s="27" t="s">
        <v>246</v>
      </c>
      <c r="B161" s="27" t="str">
        <f t="shared" si="2"/>
        <v>FFA</v>
      </c>
      <c r="C161" s="27" t="s">
        <v>408</v>
      </c>
      <c r="D161" s="27" t="s">
        <v>411</v>
      </c>
      <c r="E161" s="27" t="s">
        <v>412</v>
      </c>
      <c r="F161" s="27"/>
      <c r="G161" s="27"/>
      <c r="H161" s="27"/>
      <c r="I161" s="27"/>
      <c r="J161" s="27" t="s">
        <v>25</v>
      </c>
      <c r="K161" s="27"/>
      <c r="L161" s="27"/>
      <c r="M161" s="27"/>
      <c r="N161" s="27" t="s">
        <v>397</v>
      </c>
      <c r="O161" s="27"/>
      <c r="P161" s="27"/>
    </row>
    <row r="162" spans="1:16" s="5" customFormat="1">
      <c r="A162" s="27" t="s">
        <v>246</v>
      </c>
      <c r="B162" s="27" t="str">
        <f t="shared" si="2"/>
        <v>FFA</v>
      </c>
      <c r="C162" s="27" t="s">
        <v>22</v>
      </c>
      <c r="D162" s="27" t="s">
        <v>413</v>
      </c>
      <c r="E162" s="27" t="s">
        <v>414</v>
      </c>
      <c r="F162" s="27"/>
      <c r="G162" s="27"/>
      <c r="H162" s="27"/>
      <c r="I162" s="27"/>
      <c r="J162" s="27" t="s">
        <v>25</v>
      </c>
      <c r="K162" s="27"/>
      <c r="L162" s="27"/>
      <c r="M162" s="27"/>
      <c r="N162" s="27" t="s">
        <v>397</v>
      </c>
      <c r="O162" s="27"/>
      <c r="P162" s="27"/>
    </row>
    <row r="163" spans="1:16" s="5" customFormat="1">
      <c r="A163" s="27" t="s">
        <v>246</v>
      </c>
      <c r="B163" s="27" t="str">
        <f t="shared" si="2"/>
        <v>FFA</v>
      </c>
      <c r="C163" s="27" t="s">
        <v>22</v>
      </c>
      <c r="D163" s="27" t="s">
        <v>415</v>
      </c>
      <c r="E163" s="27" t="s">
        <v>416</v>
      </c>
      <c r="F163" s="27"/>
      <c r="G163" s="27"/>
      <c r="H163" s="27"/>
      <c r="I163" s="27"/>
      <c r="J163" s="27" t="s">
        <v>25</v>
      </c>
      <c r="K163" s="27"/>
      <c r="L163" s="27"/>
      <c r="M163" s="27"/>
      <c r="N163" s="27" t="s">
        <v>417</v>
      </c>
      <c r="O163" s="27"/>
      <c r="P163" s="27"/>
    </row>
    <row r="164" spans="1:16" s="5" customFormat="1">
      <c r="A164" s="27" t="s">
        <v>246</v>
      </c>
      <c r="B164" s="27" t="str">
        <f t="shared" si="2"/>
        <v>FFA</v>
      </c>
      <c r="C164" s="27" t="s">
        <v>49</v>
      </c>
      <c r="D164" s="27" t="s">
        <v>418</v>
      </c>
      <c r="E164" s="27" t="s">
        <v>419</v>
      </c>
      <c r="F164" s="27"/>
      <c r="G164" s="27"/>
      <c r="H164" s="27"/>
      <c r="I164" s="27"/>
      <c r="J164" s="27" t="s">
        <v>25</v>
      </c>
      <c r="K164" s="27"/>
      <c r="L164" s="27"/>
      <c r="M164" s="27"/>
      <c r="N164" s="27" t="s">
        <v>397</v>
      </c>
      <c r="O164" s="27"/>
      <c r="P164" s="27"/>
    </row>
    <row r="165" spans="1:16" s="5" customFormat="1">
      <c r="A165" s="27" t="s">
        <v>246</v>
      </c>
      <c r="B165" s="27" t="str">
        <f t="shared" si="2"/>
        <v>FFA</v>
      </c>
      <c r="C165" s="27" t="s">
        <v>22</v>
      </c>
      <c r="D165" s="27" t="s">
        <v>420</v>
      </c>
      <c r="E165" s="27" t="s">
        <v>421</v>
      </c>
      <c r="F165" s="27"/>
      <c r="G165" s="27"/>
      <c r="H165" s="27"/>
      <c r="I165" s="27"/>
      <c r="J165" s="27" t="s">
        <v>25</v>
      </c>
      <c r="K165" s="27"/>
      <c r="L165" s="27"/>
      <c r="M165" s="27"/>
      <c r="N165" s="27" t="s">
        <v>401</v>
      </c>
      <c r="O165" s="27"/>
      <c r="P165" s="27"/>
    </row>
    <row r="166" spans="1:16" s="5" customFormat="1">
      <c r="A166" s="27" t="s">
        <v>246</v>
      </c>
      <c r="B166" s="27" t="str">
        <f t="shared" si="2"/>
        <v>FFA</v>
      </c>
      <c r="C166" s="27" t="s">
        <v>422</v>
      </c>
      <c r="D166" s="27" t="s">
        <v>423</v>
      </c>
      <c r="E166" s="27" t="s">
        <v>424</v>
      </c>
      <c r="F166" s="27"/>
      <c r="G166" s="27"/>
      <c r="H166" s="27"/>
      <c r="I166" s="27"/>
      <c r="J166" s="27" t="s">
        <v>25</v>
      </c>
      <c r="K166" s="27"/>
      <c r="L166" s="27"/>
      <c r="M166" s="27"/>
      <c r="N166" s="27" t="s">
        <v>425</v>
      </c>
      <c r="O166" s="27"/>
      <c r="P166" s="27"/>
    </row>
    <row r="167" spans="1:16" s="5" customFormat="1">
      <c r="A167" s="27" t="s">
        <v>246</v>
      </c>
      <c r="B167" s="27" t="str">
        <f t="shared" si="2"/>
        <v>FFA</v>
      </c>
      <c r="C167" s="27" t="s">
        <v>49</v>
      </c>
      <c r="D167" s="27" t="s">
        <v>426</v>
      </c>
      <c r="E167" s="27" t="s">
        <v>427</v>
      </c>
      <c r="F167" s="27"/>
      <c r="G167" s="27"/>
      <c r="H167" s="27"/>
      <c r="I167" s="27"/>
      <c r="J167" s="27" t="s">
        <v>25</v>
      </c>
      <c r="K167" s="27"/>
      <c r="L167" s="27"/>
      <c r="M167" s="27"/>
      <c r="N167" s="27" t="s">
        <v>428</v>
      </c>
      <c r="O167" s="27"/>
      <c r="P167" s="27"/>
    </row>
    <row r="168" spans="1:16" s="5" customFormat="1">
      <c r="A168" s="27" t="s">
        <v>246</v>
      </c>
      <c r="B168" s="27" t="str">
        <f t="shared" si="2"/>
        <v>FFA</v>
      </c>
      <c r="C168" s="33" t="s">
        <v>117</v>
      </c>
      <c r="D168" s="33" t="s">
        <v>388</v>
      </c>
      <c r="E168" s="33"/>
      <c r="F168" s="33"/>
      <c r="G168" s="54"/>
      <c r="H168" s="33"/>
      <c r="I168" s="33"/>
      <c r="J168" s="33"/>
      <c r="K168" s="33"/>
      <c r="L168" s="33"/>
      <c r="M168" s="33"/>
      <c r="N168" s="33"/>
      <c r="O168" s="33"/>
      <c r="P168" s="33"/>
    </row>
    <row r="169" spans="1:16" s="5" customFormat="1">
      <c r="A169" s="27" t="s">
        <v>246</v>
      </c>
      <c r="B169" s="27" t="str">
        <f t="shared" ref="B169:B232" si="3">IFERROR(VLOOKUP(D169,validity,4,0),"")</f>
        <v>FFA</v>
      </c>
      <c r="C169" s="33" t="s">
        <v>26</v>
      </c>
      <c r="D169" s="33" t="s">
        <v>429</v>
      </c>
      <c r="E169" s="33" t="s">
        <v>430</v>
      </c>
      <c r="F169" s="33"/>
      <c r="G169" s="54"/>
      <c r="H169" s="33"/>
      <c r="I169" s="33"/>
      <c r="J169" s="33"/>
      <c r="K169" s="33"/>
      <c r="L169" s="33"/>
      <c r="M169" s="33"/>
      <c r="N169" s="33" t="s">
        <v>431</v>
      </c>
      <c r="O169" s="33"/>
      <c r="P169" s="33"/>
    </row>
    <row r="170" spans="1:16" s="5" customFormat="1">
      <c r="A170" s="27" t="s">
        <v>246</v>
      </c>
      <c r="B170" s="27" t="str">
        <f t="shared" si="3"/>
        <v>FFA</v>
      </c>
      <c r="C170" s="70" t="s">
        <v>432</v>
      </c>
      <c r="D170" s="70" t="s">
        <v>433</v>
      </c>
      <c r="E170" s="70" t="s">
        <v>434</v>
      </c>
      <c r="F170" s="70"/>
      <c r="G170" s="70"/>
      <c r="H170" s="71"/>
      <c r="I170" s="70"/>
      <c r="J170" s="70" t="s">
        <v>62</v>
      </c>
      <c r="K170" s="70"/>
      <c r="L170" s="70"/>
      <c r="M170" s="70"/>
      <c r="N170" s="70"/>
      <c r="O170" s="70"/>
      <c r="P170" s="70"/>
    </row>
    <row r="171" spans="1:16" s="5" customFormat="1">
      <c r="A171" s="27" t="s">
        <v>246</v>
      </c>
      <c r="B171" s="27" t="str">
        <f t="shared" si="3"/>
        <v>FFA</v>
      </c>
      <c r="C171" s="70" t="s">
        <v>49</v>
      </c>
      <c r="D171" s="70" t="s">
        <v>435</v>
      </c>
      <c r="E171" s="70" t="s">
        <v>436</v>
      </c>
      <c r="F171" s="70"/>
      <c r="G171" s="70"/>
      <c r="H171" s="71"/>
      <c r="I171" s="70"/>
      <c r="J171" s="70" t="s">
        <v>62</v>
      </c>
      <c r="K171" s="70"/>
      <c r="L171" s="70"/>
      <c r="M171" s="70"/>
      <c r="N171" s="70" t="s">
        <v>437</v>
      </c>
      <c r="O171" s="70"/>
      <c r="P171" s="70"/>
    </row>
    <row r="172" spans="1:16" s="5" customFormat="1">
      <c r="A172" s="27" t="s">
        <v>246</v>
      </c>
      <c r="B172" s="27" t="str">
        <f t="shared" si="3"/>
        <v>FFA</v>
      </c>
      <c r="C172" s="70" t="s">
        <v>438</v>
      </c>
      <c r="D172" s="70" t="s">
        <v>439</v>
      </c>
      <c r="E172" s="70" t="s">
        <v>440</v>
      </c>
      <c r="F172" s="70"/>
      <c r="G172" s="70"/>
      <c r="H172" s="70" t="s">
        <v>441</v>
      </c>
      <c r="I172" s="70" t="s">
        <v>442</v>
      </c>
      <c r="J172" s="70" t="s">
        <v>62</v>
      </c>
      <c r="K172" s="70"/>
      <c r="L172" s="70"/>
      <c r="M172" s="70"/>
      <c r="N172" s="70"/>
      <c r="O172" s="70"/>
      <c r="P172" s="70"/>
    </row>
    <row r="173" spans="1:16" s="5" customFormat="1">
      <c r="A173" s="27" t="s">
        <v>246</v>
      </c>
      <c r="B173" s="27" t="str">
        <f t="shared" si="3"/>
        <v>FFA</v>
      </c>
      <c r="C173" s="70" t="s">
        <v>49</v>
      </c>
      <c r="D173" s="70" t="s">
        <v>443</v>
      </c>
      <c r="E173" s="70" t="s">
        <v>444</v>
      </c>
      <c r="F173" s="70"/>
      <c r="G173" s="70"/>
      <c r="H173" s="70" t="s">
        <v>445</v>
      </c>
      <c r="I173" s="70" t="s">
        <v>442</v>
      </c>
      <c r="J173" s="70" t="s">
        <v>62</v>
      </c>
      <c r="K173" s="70"/>
      <c r="L173" s="70"/>
      <c r="M173" s="70"/>
      <c r="N173" s="70" t="s">
        <v>446</v>
      </c>
      <c r="O173" s="70"/>
      <c r="P173" s="70"/>
    </row>
    <row r="174" spans="1:16" s="5" customFormat="1">
      <c r="A174" s="27" t="s">
        <v>246</v>
      </c>
      <c r="B174" s="27" t="str">
        <f t="shared" si="3"/>
        <v>FFA</v>
      </c>
      <c r="C174" s="70" t="s">
        <v>432</v>
      </c>
      <c r="D174" s="70" t="s">
        <v>447</v>
      </c>
      <c r="E174" s="70" t="s">
        <v>448</v>
      </c>
      <c r="F174" s="70"/>
      <c r="G174" s="70"/>
      <c r="H174" s="71"/>
      <c r="I174" s="70"/>
      <c r="J174" s="70" t="s">
        <v>62</v>
      </c>
      <c r="K174" s="70"/>
      <c r="L174" s="70"/>
      <c r="M174" s="70"/>
      <c r="N174" s="70" t="s">
        <v>397</v>
      </c>
      <c r="O174" s="70"/>
      <c r="P174" s="70"/>
    </row>
    <row r="175" spans="1:16" s="5" customFormat="1">
      <c r="A175" s="27" t="s">
        <v>246</v>
      </c>
      <c r="B175" s="27" t="str">
        <f t="shared" si="3"/>
        <v>FFA</v>
      </c>
      <c r="C175" s="70" t="s">
        <v>449</v>
      </c>
      <c r="D175" s="70" t="s">
        <v>450</v>
      </c>
      <c r="E175" s="70" t="s">
        <v>451</v>
      </c>
      <c r="F175" s="70"/>
      <c r="G175" s="70"/>
      <c r="H175" s="71"/>
      <c r="I175" s="70"/>
      <c r="J175" s="70" t="s">
        <v>62</v>
      </c>
      <c r="K175" s="70"/>
      <c r="L175" s="70"/>
      <c r="M175" s="70"/>
      <c r="N175" s="70"/>
      <c r="O175" s="70"/>
      <c r="P175" s="70"/>
    </row>
    <row r="176" spans="1:16" s="5" customFormat="1">
      <c r="A176" s="27" t="s">
        <v>246</v>
      </c>
      <c r="B176" s="27" t="str">
        <f t="shared" si="3"/>
        <v>FFA</v>
      </c>
      <c r="C176" s="70" t="s">
        <v>452</v>
      </c>
      <c r="D176" s="70" t="s">
        <v>453</v>
      </c>
      <c r="E176" s="70" t="s">
        <v>454</v>
      </c>
      <c r="F176" s="70"/>
      <c r="G176" s="70"/>
      <c r="H176" s="71"/>
      <c r="I176" s="70"/>
      <c r="J176" s="70" t="s">
        <v>62</v>
      </c>
      <c r="K176" s="70"/>
      <c r="L176" s="70"/>
      <c r="M176" s="70"/>
      <c r="N176" s="70" t="s">
        <v>455</v>
      </c>
      <c r="O176" s="70"/>
      <c r="P176" s="70"/>
    </row>
    <row r="177" spans="1:30" s="5" customFormat="1">
      <c r="A177" s="27" t="s">
        <v>246</v>
      </c>
      <c r="B177" s="27" t="str">
        <f t="shared" si="3"/>
        <v>FFA</v>
      </c>
      <c r="C177" s="70" t="s">
        <v>49</v>
      </c>
      <c r="D177" s="70" t="s">
        <v>456</v>
      </c>
      <c r="E177" s="70" t="s">
        <v>457</v>
      </c>
      <c r="F177" s="70"/>
      <c r="G177" s="70"/>
      <c r="H177" s="71"/>
      <c r="I177" s="70"/>
      <c r="J177" s="70" t="s">
        <v>62</v>
      </c>
      <c r="K177" s="70"/>
      <c r="L177" s="70"/>
      <c r="M177" s="70"/>
      <c r="N177" s="70" t="s">
        <v>458</v>
      </c>
      <c r="O177" s="70"/>
      <c r="P177" s="70"/>
    </row>
    <row r="178" spans="1:30" s="5" customFormat="1">
      <c r="A178" s="27" t="s">
        <v>246</v>
      </c>
      <c r="B178" s="27" t="str">
        <f t="shared" si="3"/>
        <v>FFA</v>
      </c>
      <c r="C178" s="70" t="s">
        <v>22</v>
      </c>
      <c r="D178" s="70" t="s">
        <v>459</v>
      </c>
      <c r="E178" s="70" t="s">
        <v>460</v>
      </c>
      <c r="F178" s="70"/>
      <c r="G178" s="70"/>
      <c r="H178" s="71"/>
      <c r="I178" s="70"/>
      <c r="J178" s="70" t="s">
        <v>62</v>
      </c>
      <c r="K178" s="70"/>
      <c r="L178" s="70"/>
      <c r="M178" s="70"/>
      <c r="N178" s="70"/>
      <c r="O178" s="70"/>
      <c r="P178" s="70"/>
    </row>
    <row r="179" spans="1:30" s="5" customFormat="1">
      <c r="A179" s="27" t="s">
        <v>246</v>
      </c>
      <c r="B179" s="27" t="str">
        <f t="shared" si="3"/>
        <v>FFA</v>
      </c>
      <c r="C179" s="70" t="s">
        <v>461</v>
      </c>
      <c r="D179" s="70" t="s">
        <v>462</v>
      </c>
      <c r="E179" s="70" t="s">
        <v>463</v>
      </c>
      <c r="F179" s="70"/>
      <c r="G179" s="71" t="s">
        <v>464</v>
      </c>
      <c r="H179" s="72" t="s">
        <v>465</v>
      </c>
      <c r="I179" s="70"/>
      <c r="J179" s="70" t="s">
        <v>62</v>
      </c>
      <c r="K179" s="70"/>
      <c r="L179" s="70"/>
      <c r="M179" s="70"/>
      <c r="N179" s="70"/>
      <c r="O179" s="70"/>
      <c r="P179" s="70"/>
    </row>
    <row r="180" spans="1:30" s="5" customFormat="1">
      <c r="A180" s="27" t="s">
        <v>246</v>
      </c>
      <c r="B180" s="27" t="str">
        <f t="shared" si="3"/>
        <v>FFA</v>
      </c>
      <c r="C180" s="70" t="s">
        <v>466</v>
      </c>
      <c r="D180" s="70" t="s">
        <v>467</v>
      </c>
      <c r="E180" s="73" t="s">
        <v>468</v>
      </c>
      <c r="F180" s="70"/>
      <c r="G180" s="74" t="s">
        <v>464</v>
      </c>
      <c r="H180" s="72" t="s">
        <v>465</v>
      </c>
      <c r="I180" s="70"/>
      <c r="J180" s="70" t="s">
        <v>62</v>
      </c>
      <c r="K180" s="70"/>
      <c r="L180" s="70"/>
      <c r="M180" s="70"/>
      <c r="N180" s="70"/>
      <c r="O180" s="70"/>
      <c r="P180" s="70"/>
    </row>
    <row r="181" spans="1:30" s="5" customFormat="1">
      <c r="A181" s="27" t="s">
        <v>246</v>
      </c>
      <c r="B181" s="27" t="str">
        <f t="shared" si="3"/>
        <v>FFA</v>
      </c>
      <c r="C181" s="70" t="s">
        <v>466</v>
      </c>
      <c r="D181" s="70" t="s">
        <v>469</v>
      </c>
      <c r="E181" s="73" t="s">
        <v>470</v>
      </c>
      <c r="F181" s="70"/>
      <c r="G181" s="74" t="s">
        <v>464</v>
      </c>
      <c r="H181" s="72" t="s">
        <v>465</v>
      </c>
      <c r="I181" s="70"/>
      <c r="J181" s="70" t="s">
        <v>62</v>
      </c>
      <c r="K181" s="70"/>
      <c r="L181" s="70"/>
      <c r="M181" s="70"/>
      <c r="N181" s="70"/>
      <c r="O181" s="70"/>
      <c r="P181" s="70"/>
    </row>
    <row r="182" spans="1:30" s="5" customFormat="1">
      <c r="A182" s="27" t="s">
        <v>246</v>
      </c>
      <c r="B182" s="27" t="str">
        <f t="shared" si="3"/>
        <v>FFA</v>
      </c>
      <c r="C182" s="33" t="s">
        <v>117</v>
      </c>
      <c r="D182" s="33" t="s">
        <v>429</v>
      </c>
      <c r="E182" s="33"/>
      <c r="F182" s="33"/>
      <c r="G182" s="54"/>
      <c r="H182" s="33"/>
      <c r="I182" s="33"/>
      <c r="J182" s="33"/>
      <c r="K182" s="33"/>
      <c r="L182" s="33"/>
      <c r="M182" s="33"/>
      <c r="N182" s="33"/>
      <c r="O182" s="33"/>
      <c r="P182" s="33"/>
    </row>
    <row r="183" spans="1:30" s="5" customFormat="1">
      <c r="A183" s="4"/>
      <c r="B183" s="2" t="str">
        <f t="shared" si="3"/>
        <v>GFD/FFA</v>
      </c>
      <c r="C183" s="24" t="s">
        <v>26</v>
      </c>
      <c r="D183" s="24" t="s">
        <v>323</v>
      </c>
      <c r="E183" s="10" t="s">
        <v>324</v>
      </c>
      <c r="F183" s="24"/>
      <c r="G183" s="25"/>
      <c r="H183" s="24"/>
      <c r="I183" s="24"/>
      <c r="J183" s="24"/>
      <c r="K183" s="24"/>
      <c r="L183" s="24"/>
      <c r="M183" s="24"/>
      <c r="N183" s="24"/>
      <c r="O183" s="24"/>
      <c r="P183" s="24"/>
    </row>
    <row r="184" spans="1:30" s="3" customFormat="1">
      <c r="A184" s="4"/>
      <c r="B184" s="2" t="str">
        <f t="shared" si="3"/>
        <v>GFD/FFA</v>
      </c>
      <c r="C184" s="3" t="s">
        <v>326</v>
      </c>
      <c r="D184" s="3" t="s">
        <v>327</v>
      </c>
      <c r="E184" s="17" t="s">
        <v>328</v>
      </c>
      <c r="G184" s="75"/>
      <c r="J184" s="76" t="s">
        <v>25</v>
      </c>
      <c r="N184" s="3" t="s">
        <v>105</v>
      </c>
    </row>
    <row r="185" spans="1:30" s="3" customFormat="1">
      <c r="A185" s="4"/>
      <c r="B185" s="2" t="str">
        <f t="shared" si="3"/>
        <v>GFD/FFA</v>
      </c>
      <c r="C185" s="3" t="s">
        <v>151</v>
      </c>
      <c r="D185" s="3" t="s">
        <v>329</v>
      </c>
      <c r="E185" s="23" t="s">
        <v>330</v>
      </c>
      <c r="H185" s="3" t="s">
        <v>471</v>
      </c>
      <c r="J185" s="3" t="s">
        <v>25</v>
      </c>
      <c r="N185" s="20" t="s">
        <v>105</v>
      </c>
    </row>
    <row r="186" spans="1:30" s="3" customFormat="1">
      <c r="A186" s="4"/>
      <c r="B186" s="2" t="str">
        <f t="shared" si="3"/>
        <v>GFD/FFA</v>
      </c>
      <c r="C186" s="3" t="s">
        <v>332</v>
      </c>
      <c r="D186" s="3" t="s">
        <v>333</v>
      </c>
      <c r="E186" s="17" t="s">
        <v>334</v>
      </c>
      <c r="G186" s="3" t="s">
        <v>472</v>
      </c>
      <c r="J186" s="3" t="s">
        <v>25</v>
      </c>
      <c r="N186" s="20" t="s">
        <v>105</v>
      </c>
    </row>
    <row r="187" spans="1:30" s="3" customFormat="1">
      <c r="A187" s="4"/>
      <c r="B187" s="2" t="str">
        <f t="shared" si="3"/>
        <v>GFD/FFA</v>
      </c>
      <c r="C187" s="3" t="s">
        <v>335</v>
      </c>
      <c r="D187" s="3" t="s">
        <v>336</v>
      </c>
      <c r="E187" s="17" t="s">
        <v>337</v>
      </c>
      <c r="G187" s="3" t="s">
        <v>473</v>
      </c>
      <c r="J187" s="3" t="s">
        <v>25</v>
      </c>
      <c r="N187" s="3" t="s">
        <v>339</v>
      </c>
      <c r="AD187" s="20"/>
    </row>
    <row r="188" spans="1:30" s="3" customFormat="1">
      <c r="A188" s="4"/>
      <c r="B188" s="2" t="str">
        <f t="shared" si="3"/>
        <v>GFD</v>
      </c>
      <c r="C188" s="3" t="s">
        <v>474</v>
      </c>
      <c r="D188" s="3" t="s">
        <v>475</v>
      </c>
      <c r="E188" s="23" t="s">
        <v>476</v>
      </c>
      <c r="G188" s="3" t="s">
        <v>477</v>
      </c>
      <c r="J188" s="3" t="s">
        <v>25</v>
      </c>
      <c r="N188" s="3" t="s">
        <v>478</v>
      </c>
    </row>
    <row r="189" spans="1:30" s="3" customFormat="1">
      <c r="A189" s="4"/>
      <c r="B189" s="2" t="str">
        <f t="shared" si="3"/>
        <v>GFD</v>
      </c>
      <c r="C189" s="3" t="s">
        <v>22</v>
      </c>
      <c r="D189" s="3" t="s">
        <v>479</v>
      </c>
      <c r="E189" s="23" t="s">
        <v>480</v>
      </c>
      <c r="G189" s="3" t="s">
        <v>477</v>
      </c>
      <c r="J189" s="3" t="s">
        <v>25</v>
      </c>
      <c r="N189" s="3" t="s">
        <v>481</v>
      </c>
    </row>
    <row r="190" spans="1:30" s="3" customFormat="1">
      <c r="A190" s="4"/>
      <c r="B190" s="2" t="str">
        <f t="shared" si="3"/>
        <v>GFD</v>
      </c>
      <c r="C190" s="2" t="s">
        <v>22</v>
      </c>
      <c r="D190" s="3" t="s">
        <v>482</v>
      </c>
      <c r="E190" s="23" t="s">
        <v>483</v>
      </c>
      <c r="G190" s="3" t="s">
        <v>484</v>
      </c>
      <c r="J190" s="3" t="s">
        <v>25</v>
      </c>
      <c r="N190" s="20" t="s">
        <v>485</v>
      </c>
    </row>
    <row r="191" spans="1:30" s="3" customFormat="1">
      <c r="A191" s="4"/>
      <c r="B191" s="2" t="str">
        <f t="shared" si="3"/>
        <v>GFD</v>
      </c>
      <c r="C191" s="2" t="s">
        <v>486</v>
      </c>
      <c r="D191" s="3" t="s">
        <v>487</v>
      </c>
      <c r="E191" s="23" t="s">
        <v>488</v>
      </c>
      <c r="J191" s="3" t="s">
        <v>25</v>
      </c>
      <c r="N191" s="20" t="s">
        <v>489</v>
      </c>
    </row>
    <row r="192" spans="1:30" s="3" customFormat="1">
      <c r="A192" s="4"/>
      <c r="B192" s="2" t="str">
        <f t="shared" si="3"/>
        <v>GFD</v>
      </c>
      <c r="C192" s="2" t="s">
        <v>49</v>
      </c>
      <c r="D192" s="3" t="s">
        <v>490</v>
      </c>
      <c r="E192" s="23" t="s">
        <v>491</v>
      </c>
      <c r="J192" s="3" t="s">
        <v>25</v>
      </c>
      <c r="N192" s="20" t="s">
        <v>492</v>
      </c>
    </row>
    <row r="193" spans="1:16" s="3" customFormat="1">
      <c r="A193" s="4"/>
      <c r="B193" s="2" t="str">
        <f t="shared" si="3"/>
        <v>GFD</v>
      </c>
      <c r="C193" s="2" t="s">
        <v>151</v>
      </c>
      <c r="D193" s="3" t="s">
        <v>493</v>
      </c>
      <c r="E193" s="23" t="s">
        <v>494</v>
      </c>
      <c r="J193" s="3" t="s">
        <v>25</v>
      </c>
      <c r="N193" s="3" t="s">
        <v>485</v>
      </c>
    </row>
    <row r="194" spans="1:16" s="3" customFormat="1">
      <c r="A194" s="4"/>
      <c r="B194" s="2" t="str">
        <f t="shared" si="3"/>
        <v>GFD</v>
      </c>
      <c r="C194" s="3" t="s">
        <v>151</v>
      </c>
      <c r="D194" s="3" t="s">
        <v>495</v>
      </c>
      <c r="E194" s="23" t="s">
        <v>496</v>
      </c>
      <c r="F194" s="3" t="s">
        <v>497</v>
      </c>
      <c r="G194" s="3" t="s">
        <v>498</v>
      </c>
      <c r="H194" s="3" t="s">
        <v>499</v>
      </c>
      <c r="J194" s="3" t="s">
        <v>25</v>
      </c>
      <c r="N194" s="20" t="s">
        <v>500</v>
      </c>
    </row>
    <row r="195" spans="1:16" s="3" customFormat="1">
      <c r="A195" s="4"/>
      <c r="B195" s="2" t="str">
        <f t="shared" si="3"/>
        <v>GFD</v>
      </c>
      <c r="C195" s="3" t="s">
        <v>151</v>
      </c>
      <c r="D195" s="3" t="s">
        <v>501</v>
      </c>
      <c r="E195" s="23" t="s">
        <v>502</v>
      </c>
      <c r="H195" s="3" t="s">
        <v>499</v>
      </c>
      <c r="J195" s="3" t="s">
        <v>25</v>
      </c>
      <c r="N195" s="20" t="s">
        <v>489</v>
      </c>
    </row>
    <row r="196" spans="1:16" s="3" customFormat="1">
      <c r="A196" s="4"/>
      <c r="B196" s="2" t="str">
        <f t="shared" si="3"/>
        <v>GFD</v>
      </c>
      <c r="C196" s="2" t="s">
        <v>22</v>
      </c>
      <c r="D196" s="3" t="s">
        <v>503</v>
      </c>
      <c r="E196" s="23" t="s">
        <v>504</v>
      </c>
      <c r="J196" s="3" t="s">
        <v>25</v>
      </c>
      <c r="N196" s="20" t="s">
        <v>505</v>
      </c>
    </row>
    <row r="197" spans="1:16" s="3" customFormat="1">
      <c r="A197" s="4"/>
      <c r="B197" s="2" t="str">
        <f t="shared" si="3"/>
        <v>GFD</v>
      </c>
      <c r="C197" s="3" t="s">
        <v>506</v>
      </c>
      <c r="D197" s="3" t="s">
        <v>507</v>
      </c>
      <c r="E197" s="23" t="s">
        <v>508</v>
      </c>
      <c r="J197" s="3" t="s">
        <v>25</v>
      </c>
      <c r="N197" s="20" t="s">
        <v>509</v>
      </c>
    </row>
    <row r="198" spans="1:16" s="3" customFormat="1">
      <c r="A198" s="4"/>
      <c r="B198" s="2" t="str">
        <f t="shared" si="3"/>
        <v>GFD</v>
      </c>
      <c r="C198" s="3" t="s">
        <v>49</v>
      </c>
      <c r="D198" s="3" t="s">
        <v>510</v>
      </c>
      <c r="E198" s="23" t="s">
        <v>511</v>
      </c>
      <c r="J198" s="3" t="s">
        <v>25</v>
      </c>
      <c r="N198" s="20" t="s">
        <v>512</v>
      </c>
    </row>
    <row r="199" spans="1:16" s="3" customFormat="1">
      <c r="A199" s="4"/>
      <c r="B199" s="2" t="str">
        <f t="shared" si="3"/>
        <v>GFD</v>
      </c>
      <c r="C199" s="3" t="s">
        <v>474</v>
      </c>
      <c r="D199" s="3" t="s">
        <v>513</v>
      </c>
      <c r="E199" s="23" t="s">
        <v>514</v>
      </c>
      <c r="G199" s="3" t="s">
        <v>515</v>
      </c>
      <c r="J199" s="3" t="s">
        <v>25</v>
      </c>
      <c r="N199" s="3" t="s">
        <v>516</v>
      </c>
    </row>
    <row r="200" spans="1:16" s="3" customFormat="1">
      <c r="A200" s="4"/>
      <c r="B200" s="2" t="str">
        <f t="shared" si="3"/>
        <v>GFD</v>
      </c>
      <c r="C200" s="3" t="s">
        <v>474</v>
      </c>
      <c r="D200" s="3" t="s">
        <v>517</v>
      </c>
      <c r="E200" s="23" t="s">
        <v>518</v>
      </c>
      <c r="G200" s="3" t="s">
        <v>519</v>
      </c>
      <c r="J200" s="3" t="s">
        <v>25</v>
      </c>
      <c r="N200" s="3" t="s">
        <v>520</v>
      </c>
    </row>
    <row r="201" spans="1:16" s="3" customFormat="1">
      <c r="A201" s="4"/>
      <c r="B201" s="2" t="str">
        <f t="shared" si="3"/>
        <v>GFD</v>
      </c>
      <c r="C201" s="2" t="s">
        <v>22</v>
      </c>
      <c r="D201" s="3" t="s">
        <v>521</v>
      </c>
      <c r="E201" s="23" t="s">
        <v>522</v>
      </c>
      <c r="J201" s="3" t="s">
        <v>25</v>
      </c>
      <c r="N201" s="3" t="s">
        <v>109</v>
      </c>
    </row>
    <row r="202" spans="1:16" s="3" customFormat="1">
      <c r="A202" s="4"/>
      <c r="B202" s="2" t="str">
        <f t="shared" si="3"/>
        <v>GFD</v>
      </c>
      <c r="C202" s="3" t="s">
        <v>523</v>
      </c>
      <c r="D202" s="3" t="s">
        <v>524</v>
      </c>
      <c r="E202" s="23" t="s">
        <v>525</v>
      </c>
      <c r="G202" s="2" t="s">
        <v>526</v>
      </c>
      <c r="J202" s="3" t="s">
        <v>25</v>
      </c>
      <c r="N202" s="3" t="s">
        <v>527</v>
      </c>
    </row>
    <row r="203" spans="1:16" s="3" customFormat="1">
      <c r="A203" s="4"/>
      <c r="B203" s="2" t="str">
        <f t="shared" si="3"/>
        <v>GFD</v>
      </c>
      <c r="C203" s="3" t="s">
        <v>528</v>
      </c>
      <c r="D203" s="3" t="s">
        <v>529</v>
      </c>
      <c r="E203" s="23" t="s">
        <v>530</v>
      </c>
      <c r="J203" s="3" t="s">
        <v>25</v>
      </c>
      <c r="N203" s="3" t="s">
        <v>527</v>
      </c>
    </row>
    <row r="204" spans="1:16" s="5" customFormat="1">
      <c r="A204" s="4"/>
      <c r="B204" s="2" t="str">
        <f t="shared" si="3"/>
        <v>GFD/FFA</v>
      </c>
      <c r="C204" s="24" t="s">
        <v>117</v>
      </c>
      <c r="D204" s="24" t="s">
        <v>323</v>
      </c>
      <c r="E204" s="10"/>
      <c r="F204" s="24"/>
      <c r="G204" s="25"/>
      <c r="H204" s="24"/>
      <c r="I204" s="24"/>
      <c r="J204" s="24"/>
      <c r="K204" s="24"/>
      <c r="L204" s="24"/>
      <c r="M204" s="24"/>
      <c r="N204" s="24"/>
      <c r="O204" s="24"/>
      <c r="P204" s="24"/>
    </row>
    <row r="205" spans="1:16" s="5" customFormat="1">
      <c r="A205" s="4"/>
      <c r="B205" s="2" t="str">
        <f t="shared" si="3"/>
        <v>GFD/FFA</v>
      </c>
      <c r="C205" s="24" t="s">
        <v>26</v>
      </c>
      <c r="D205" s="24" t="s">
        <v>531</v>
      </c>
      <c r="E205" s="10" t="s">
        <v>532</v>
      </c>
      <c r="F205" s="24"/>
      <c r="G205" s="25"/>
      <c r="H205" s="24"/>
      <c r="I205" s="24"/>
      <c r="J205" s="24"/>
      <c r="K205" s="24"/>
      <c r="L205" s="24"/>
      <c r="M205" s="24"/>
      <c r="N205" s="77"/>
      <c r="O205" s="24"/>
      <c r="P205" s="24"/>
    </row>
    <row r="206" spans="1:16">
      <c r="B206" s="2" t="str">
        <f t="shared" si="3"/>
        <v>GFD</v>
      </c>
      <c r="C206" s="2" t="s">
        <v>22</v>
      </c>
      <c r="D206" s="2" t="s">
        <v>533</v>
      </c>
      <c r="E206" s="18" t="s">
        <v>534</v>
      </c>
      <c r="G206" s="19" t="s">
        <v>535</v>
      </c>
      <c r="J206" s="2" t="s">
        <v>25</v>
      </c>
    </row>
    <row r="207" spans="1:16">
      <c r="B207" s="2" t="str">
        <f t="shared" si="3"/>
        <v>GFD</v>
      </c>
      <c r="C207" s="2" t="s">
        <v>536</v>
      </c>
      <c r="D207" s="2" t="s">
        <v>537</v>
      </c>
      <c r="E207" s="18" t="s">
        <v>538</v>
      </c>
      <c r="G207" s="19"/>
      <c r="J207" s="2" t="s">
        <v>25</v>
      </c>
      <c r="N207" s="2" t="s">
        <v>539</v>
      </c>
    </row>
    <row r="208" spans="1:16">
      <c r="B208" s="2" t="str">
        <f t="shared" si="3"/>
        <v>GFD</v>
      </c>
      <c r="C208" s="2" t="s">
        <v>49</v>
      </c>
      <c r="D208" s="2" t="s">
        <v>540</v>
      </c>
      <c r="E208" s="18" t="s">
        <v>541</v>
      </c>
      <c r="G208" s="19"/>
      <c r="J208" s="2" t="s">
        <v>25</v>
      </c>
      <c r="N208" s="2" t="s">
        <v>542</v>
      </c>
    </row>
    <row r="209" spans="1:16">
      <c r="B209" s="2" t="str">
        <f t="shared" si="3"/>
        <v>GFD</v>
      </c>
      <c r="C209" s="2" t="s">
        <v>543</v>
      </c>
      <c r="D209" s="2" t="s">
        <v>544</v>
      </c>
      <c r="E209" s="18" t="s">
        <v>545</v>
      </c>
      <c r="G209" s="19"/>
      <c r="J209" s="2" t="s">
        <v>25</v>
      </c>
      <c r="N209" s="2" t="s">
        <v>539</v>
      </c>
    </row>
    <row r="210" spans="1:16">
      <c r="B210" s="2" t="str">
        <f t="shared" si="3"/>
        <v>GFD</v>
      </c>
      <c r="C210" s="2" t="s">
        <v>49</v>
      </c>
      <c r="D210" s="2" t="s">
        <v>546</v>
      </c>
      <c r="E210" s="18" t="s">
        <v>547</v>
      </c>
      <c r="G210" s="19"/>
      <c r="J210" s="2" t="s">
        <v>25</v>
      </c>
      <c r="N210" s="2" t="s">
        <v>548</v>
      </c>
    </row>
    <row r="211" spans="1:16">
      <c r="B211" s="2" t="str">
        <f t="shared" si="3"/>
        <v>GFD</v>
      </c>
      <c r="C211" s="2" t="s">
        <v>549</v>
      </c>
      <c r="D211" s="2" t="s">
        <v>550</v>
      </c>
      <c r="E211" s="18" t="s">
        <v>551</v>
      </c>
      <c r="G211" s="19"/>
      <c r="J211" s="2" t="s">
        <v>25</v>
      </c>
    </row>
    <row r="212" spans="1:16">
      <c r="B212" s="2" t="str">
        <f t="shared" si="3"/>
        <v>GFD</v>
      </c>
      <c r="C212" s="2" t="s">
        <v>49</v>
      </c>
      <c r="D212" s="2" t="s">
        <v>552</v>
      </c>
      <c r="E212" s="18" t="s">
        <v>553</v>
      </c>
      <c r="G212" s="19"/>
      <c r="J212" s="2" t="s">
        <v>25</v>
      </c>
      <c r="N212" s="2" t="s">
        <v>554</v>
      </c>
    </row>
    <row r="213" spans="1:16">
      <c r="B213" s="2" t="str">
        <f t="shared" si="3"/>
        <v>GFD</v>
      </c>
      <c r="C213" s="2" t="s">
        <v>22</v>
      </c>
      <c r="D213" s="2" t="s">
        <v>555</v>
      </c>
      <c r="E213" s="18" t="s">
        <v>556</v>
      </c>
      <c r="G213" s="19" t="s">
        <v>557</v>
      </c>
      <c r="J213" s="2" t="s">
        <v>25</v>
      </c>
    </row>
    <row r="214" spans="1:16">
      <c r="B214" s="2" t="str">
        <f t="shared" si="3"/>
        <v>GFD</v>
      </c>
      <c r="C214" s="2" t="s">
        <v>49</v>
      </c>
      <c r="D214" s="2" t="s">
        <v>558</v>
      </c>
      <c r="E214" s="18" t="s">
        <v>559</v>
      </c>
      <c r="G214" s="19"/>
      <c r="J214" s="2" t="s">
        <v>25</v>
      </c>
      <c r="N214" s="2" t="s">
        <v>560</v>
      </c>
    </row>
    <row r="215" spans="1:16">
      <c r="B215" s="2" t="str">
        <f t="shared" si="3"/>
        <v>GFD</v>
      </c>
      <c r="C215" s="2" t="s">
        <v>22</v>
      </c>
      <c r="D215" s="2" t="s">
        <v>561</v>
      </c>
      <c r="E215" s="18" t="s">
        <v>562</v>
      </c>
      <c r="G215" s="19"/>
      <c r="J215" s="2" t="s">
        <v>25</v>
      </c>
      <c r="N215" s="2" t="s">
        <v>105</v>
      </c>
    </row>
    <row r="216" spans="1:16">
      <c r="B216" s="2" t="str">
        <f t="shared" si="3"/>
        <v>GFD</v>
      </c>
      <c r="C216" s="2" t="s">
        <v>563</v>
      </c>
      <c r="D216" s="2" t="s">
        <v>564</v>
      </c>
      <c r="E216" s="18" t="s">
        <v>565</v>
      </c>
      <c r="G216" s="19"/>
      <c r="J216" s="2" t="s">
        <v>25</v>
      </c>
      <c r="N216" s="2" t="s">
        <v>566</v>
      </c>
    </row>
    <row r="217" spans="1:16">
      <c r="B217" s="2" t="str">
        <f t="shared" si="3"/>
        <v>GFD</v>
      </c>
      <c r="C217" s="2" t="s">
        <v>567</v>
      </c>
      <c r="D217" s="2" t="s">
        <v>568</v>
      </c>
      <c r="E217" s="18" t="s">
        <v>569</v>
      </c>
      <c r="G217" s="19"/>
      <c r="J217" s="2" t="s">
        <v>25</v>
      </c>
      <c r="N217" s="2" t="s">
        <v>566</v>
      </c>
    </row>
    <row r="218" spans="1:16">
      <c r="B218" s="2" t="str">
        <f t="shared" si="3"/>
        <v>GFD</v>
      </c>
      <c r="C218" s="2" t="s">
        <v>22</v>
      </c>
      <c r="D218" s="2" t="s">
        <v>570</v>
      </c>
      <c r="E218" s="18" t="s">
        <v>571</v>
      </c>
      <c r="G218" s="19"/>
      <c r="J218" s="2" t="s">
        <v>25</v>
      </c>
      <c r="N218" s="2" t="s">
        <v>105</v>
      </c>
    </row>
    <row r="219" spans="1:16">
      <c r="B219" s="2" t="str">
        <f t="shared" si="3"/>
        <v>GFD</v>
      </c>
      <c r="C219" s="2" t="s">
        <v>49</v>
      </c>
      <c r="D219" s="2" t="s">
        <v>572</v>
      </c>
      <c r="E219" s="78" t="s">
        <v>573</v>
      </c>
      <c r="G219" s="19"/>
      <c r="J219" s="2" t="s">
        <v>25</v>
      </c>
      <c r="N219" s="2" t="s">
        <v>574</v>
      </c>
    </row>
    <row r="220" spans="1:16" s="5" customFormat="1">
      <c r="A220" s="4"/>
      <c r="B220" s="2" t="str">
        <f t="shared" si="3"/>
        <v>GFD/FFA</v>
      </c>
      <c r="C220" s="24" t="s">
        <v>117</v>
      </c>
      <c r="D220" s="24" t="s">
        <v>531</v>
      </c>
      <c r="E220" s="10"/>
      <c r="F220" s="24"/>
      <c r="G220" s="25"/>
      <c r="H220" s="24"/>
      <c r="I220" s="24"/>
      <c r="J220" s="24"/>
      <c r="K220" s="24"/>
      <c r="L220" s="24"/>
      <c r="M220" s="24"/>
      <c r="N220" s="24"/>
      <c r="O220" s="24"/>
      <c r="P220" s="24"/>
    </row>
    <row r="221" spans="1:16" s="5" customFormat="1">
      <c r="A221" s="27" t="s">
        <v>246</v>
      </c>
      <c r="B221" s="27" t="str">
        <f t="shared" si="3"/>
        <v>GFD/FFA</v>
      </c>
      <c r="C221" s="33" t="s">
        <v>26</v>
      </c>
      <c r="D221" s="33" t="s">
        <v>531</v>
      </c>
      <c r="E221" s="33" t="s">
        <v>575</v>
      </c>
      <c r="F221" s="33"/>
      <c r="G221" s="54"/>
      <c r="H221" s="33"/>
      <c r="I221" s="33"/>
      <c r="J221" s="33"/>
      <c r="K221" s="33"/>
      <c r="L221" s="33"/>
      <c r="M221" s="33"/>
      <c r="N221" s="33" t="s">
        <v>248</v>
      </c>
      <c r="O221" s="33"/>
      <c r="P221" s="33"/>
    </row>
    <row r="222" spans="1:16" s="5" customFormat="1">
      <c r="A222" s="27" t="s">
        <v>246</v>
      </c>
      <c r="B222" s="27" t="str">
        <f t="shared" si="3"/>
        <v>FFA</v>
      </c>
      <c r="C222" s="27" t="s">
        <v>22</v>
      </c>
      <c r="D222" s="27" t="s">
        <v>576</v>
      </c>
      <c r="E222" s="69" t="s">
        <v>577</v>
      </c>
      <c r="F222" s="27"/>
      <c r="G222" s="27"/>
      <c r="H222" s="27"/>
      <c r="I222" s="27"/>
      <c r="J222" s="27" t="s">
        <v>25</v>
      </c>
      <c r="K222" s="27"/>
      <c r="L222" s="27"/>
      <c r="M222" s="27"/>
      <c r="N222" s="27"/>
      <c r="O222" s="27"/>
      <c r="P222" s="27"/>
    </row>
    <row r="223" spans="1:16" s="5" customFormat="1">
      <c r="A223" s="27" t="s">
        <v>246</v>
      </c>
      <c r="B223" s="27" t="str">
        <f t="shared" si="3"/>
        <v>FFA</v>
      </c>
      <c r="C223" s="27" t="s">
        <v>578</v>
      </c>
      <c r="D223" s="27" t="s">
        <v>579</v>
      </c>
      <c r="E223" s="27" t="s">
        <v>580</v>
      </c>
      <c r="F223" s="27"/>
      <c r="G223" s="27"/>
      <c r="H223" s="27"/>
      <c r="I223" s="27"/>
      <c r="J223" s="27" t="s">
        <v>25</v>
      </c>
      <c r="K223" s="27"/>
      <c r="L223" s="27"/>
      <c r="M223" s="27"/>
      <c r="N223" s="27" t="s">
        <v>581</v>
      </c>
      <c r="O223" s="27"/>
      <c r="P223" s="27"/>
    </row>
    <row r="224" spans="1:16" s="5" customFormat="1">
      <c r="A224" s="27" t="s">
        <v>246</v>
      </c>
      <c r="B224" s="27" t="str">
        <f t="shared" si="3"/>
        <v>FFA</v>
      </c>
      <c r="C224" s="27" t="s">
        <v>49</v>
      </c>
      <c r="D224" s="27" t="s">
        <v>582</v>
      </c>
      <c r="E224" s="27" t="s">
        <v>583</v>
      </c>
      <c r="F224" s="27"/>
      <c r="G224" s="27"/>
      <c r="H224" s="27"/>
      <c r="I224" s="27"/>
      <c r="J224" s="27" t="s">
        <v>25</v>
      </c>
      <c r="K224" s="27"/>
      <c r="L224" s="27"/>
      <c r="M224" s="27"/>
      <c r="N224" s="27" t="s">
        <v>584</v>
      </c>
      <c r="O224" s="27"/>
      <c r="P224" s="27"/>
    </row>
    <row r="225" spans="1:16" s="5" customFormat="1">
      <c r="A225" s="27" t="s">
        <v>246</v>
      </c>
      <c r="B225" s="27" t="str">
        <f t="shared" si="3"/>
        <v>FFA</v>
      </c>
      <c r="C225" s="27" t="s">
        <v>585</v>
      </c>
      <c r="D225" s="27" t="s">
        <v>586</v>
      </c>
      <c r="E225" s="27" t="s">
        <v>587</v>
      </c>
      <c r="F225" s="27"/>
      <c r="G225" s="27"/>
      <c r="H225" s="27"/>
      <c r="I225" s="27"/>
      <c r="J225" s="27" t="s">
        <v>25</v>
      </c>
      <c r="K225" s="27"/>
      <c r="L225" s="27"/>
      <c r="M225" s="27"/>
      <c r="N225" s="27" t="s">
        <v>251</v>
      </c>
      <c r="O225" s="27"/>
      <c r="P225" s="27"/>
    </row>
    <row r="226" spans="1:16" s="5" customFormat="1">
      <c r="A226" s="27" t="s">
        <v>246</v>
      </c>
      <c r="B226" s="27" t="str">
        <f t="shared" si="3"/>
        <v>FFA</v>
      </c>
      <c r="C226" s="27" t="s">
        <v>49</v>
      </c>
      <c r="D226" s="27" t="s">
        <v>588</v>
      </c>
      <c r="E226" s="27" t="s">
        <v>589</v>
      </c>
      <c r="F226" s="27"/>
      <c r="G226" s="27"/>
      <c r="H226" s="27"/>
      <c r="I226" s="27"/>
      <c r="J226" s="27" t="s">
        <v>25</v>
      </c>
      <c r="K226" s="27"/>
      <c r="L226" s="27"/>
      <c r="M226" s="27"/>
      <c r="N226" s="27" t="s">
        <v>590</v>
      </c>
      <c r="O226" s="27"/>
      <c r="P226" s="27"/>
    </row>
    <row r="227" spans="1:16" s="5" customFormat="1">
      <c r="A227" s="27" t="s">
        <v>246</v>
      </c>
      <c r="B227" s="27" t="str">
        <f t="shared" si="3"/>
        <v>FFA</v>
      </c>
      <c r="C227" s="27" t="s">
        <v>22</v>
      </c>
      <c r="D227" s="27" t="s">
        <v>591</v>
      </c>
      <c r="E227" s="27" t="s">
        <v>592</v>
      </c>
      <c r="F227" s="27"/>
      <c r="G227" s="27"/>
      <c r="H227" s="27"/>
      <c r="I227" s="27"/>
      <c r="J227" s="27" t="s">
        <v>25</v>
      </c>
      <c r="K227" s="27"/>
      <c r="L227" s="27"/>
      <c r="M227" s="27"/>
      <c r="N227" s="27" t="s">
        <v>251</v>
      </c>
      <c r="O227" s="27"/>
      <c r="P227" s="27"/>
    </row>
    <row r="228" spans="1:16" s="5" customFormat="1">
      <c r="A228" s="27" t="s">
        <v>246</v>
      </c>
      <c r="B228" s="27" t="str">
        <f t="shared" si="3"/>
        <v>FFA</v>
      </c>
      <c r="C228" s="27" t="s">
        <v>593</v>
      </c>
      <c r="D228" s="27" t="s">
        <v>594</v>
      </c>
      <c r="E228" s="27" t="s">
        <v>595</v>
      </c>
      <c r="F228" s="27"/>
      <c r="G228" s="27"/>
      <c r="H228" s="27"/>
      <c r="I228" s="27"/>
      <c r="J228" s="27" t="s">
        <v>25</v>
      </c>
      <c r="K228" s="27"/>
      <c r="L228" s="27"/>
      <c r="M228" s="27"/>
      <c r="N228" s="27" t="s">
        <v>596</v>
      </c>
      <c r="O228" s="27"/>
      <c r="P228" s="27"/>
    </row>
    <row r="229" spans="1:16" s="5" customFormat="1">
      <c r="A229" s="27" t="s">
        <v>246</v>
      </c>
      <c r="B229" s="27" t="str">
        <f t="shared" si="3"/>
        <v>FFA</v>
      </c>
      <c r="C229" s="27" t="s">
        <v>22</v>
      </c>
      <c r="D229" s="27" t="s">
        <v>597</v>
      </c>
      <c r="E229" s="27" t="s">
        <v>598</v>
      </c>
      <c r="F229" s="27"/>
      <c r="G229" s="27"/>
      <c r="H229" s="27"/>
      <c r="I229" s="27"/>
      <c r="J229" s="27" t="s">
        <v>25</v>
      </c>
      <c r="K229" s="27"/>
      <c r="L229" s="27"/>
      <c r="M229" s="27"/>
      <c r="N229" s="27" t="s">
        <v>251</v>
      </c>
      <c r="O229" s="27"/>
      <c r="P229" s="27"/>
    </row>
    <row r="230" spans="1:16" s="5" customFormat="1">
      <c r="A230" s="27" t="s">
        <v>246</v>
      </c>
      <c r="B230" s="27" t="str">
        <f t="shared" si="3"/>
        <v>FFA</v>
      </c>
      <c r="C230" s="27" t="s">
        <v>599</v>
      </c>
      <c r="D230" s="27" t="s">
        <v>600</v>
      </c>
      <c r="E230" s="27" t="s">
        <v>601</v>
      </c>
      <c r="F230" s="27"/>
      <c r="G230" s="27"/>
      <c r="H230" s="27"/>
      <c r="I230" s="27"/>
      <c r="J230" s="27" t="s">
        <v>25</v>
      </c>
      <c r="K230" s="27"/>
      <c r="L230" s="27"/>
      <c r="M230" s="27"/>
      <c r="N230" s="27" t="s">
        <v>602</v>
      </c>
      <c r="O230" s="27"/>
      <c r="P230" s="27"/>
    </row>
    <row r="231" spans="1:16" s="5" customFormat="1">
      <c r="A231" s="27" t="s">
        <v>246</v>
      </c>
      <c r="B231" s="27" t="str">
        <f t="shared" si="3"/>
        <v>FFA</v>
      </c>
      <c r="C231" s="27" t="s">
        <v>22</v>
      </c>
      <c r="D231" s="27" t="s">
        <v>603</v>
      </c>
      <c r="E231" s="27" t="s">
        <v>604</v>
      </c>
      <c r="F231" s="27"/>
      <c r="G231" s="27"/>
      <c r="H231" s="27"/>
      <c r="I231" s="27"/>
      <c r="J231" s="27" t="s">
        <v>25</v>
      </c>
      <c r="K231" s="27"/>
      <c r="L231" s="27"/>
      <c r="M231" s="27"/>
      <c r="N231" s="27" t="s">
        <v>251</v>
      </c>
      <c r="O231" s="27"/>
      <c r="P231" s="27"/>
    </row>
    <row r="232" spans="1:16" s="5" customFormat="1">
      <c r="A232" s="27" t="s">
        <v>246</v>
      </c>
      <c r="B232" s="27" t="str">
        <f t="shared" si="3"/>
        <v>FFA</v>
      </c>
      <c r="C232" s="27" t="s">
        <v>605</v>
      </c>
      <c r="D232" s="27" t="s">
        <v>606</v>
      </c>
      <c r="E232" s="27" t="s">
        <v>607</v>
      </c>
      <c r="F232" s="27"/>
      <c r="G232" s="27"/>
      <c r="H232" s="27"/>
      <c r="I232" s="27"/>
      <c r="J232" s="27" t="s">
        <v>25</v>
      </c>
      <c r="K232" s="27"/>
      <c r="L232" s="27"/>
      <c r="M232" s="27"/>
      <c r="N232" s="27" t="s">
        <v>608</v>
      </c>
      <c r="O232" s="27"/>
      <c r="P232" s="27"/>
    </row>
    <row r="233" spans="1:16" s="5" customFormat="1">
      <c r="A233" s="27" t="s">
        <v>246</v>
      </c>
      <c r="B233" s="27" t="str">
        <f t="shared" ref="B233:B296" si="4">IFERROR(VLOOKUP(D233,validity,4,0),"")</f>
        <v>FFA</v>
      </c>
      <c r="C233" s="27" t="s">
        <v>609</v>
      </c>
      <c r="D233" s="27" t="s">
        <v>610</v>
      </c>
      <c r="E233" s="27" t="s">
        <v>611</v>
      </c>
      <c r="F233" s="27"/>
      <c r="G233" s="27"/>
      <c r="H233" s="27"/>
      <c r="I233" s="27"/>
      <c r="J233" s="27"/>
      <c r="K233" s="27"/>
      <c r="L233" s="27"/>
      <c r="M233" s="27"/>
      <c r="N233" s="27" t="s">
        <v>612</v>
      </c>
      <c r="O233" s="27"/>
      <c r="P233" s="27"/>
    </row>
    <row r="234" spans="1:16" s="5" customFormat="1">
      <c r="A234" s="27" t="s">
        <v>246</v>
      </c>
      <c r="B234" s="27" t="str">
        <f t="shared" si="4"/>
        <v>FFA</v>
      </c>
      <c r="C234" s="27" t="s">
        <v>22</v>
      </c>
      <c r="D234" s="27" t="s">
        <v>613</v>
      </c>
      <c r="E234" s="27" t="s">
        <v>614</v>
      </c>
      <c r="F234" s="27"/>
      <c r="G234" s="27"/>
      <c r="H234" s="27"/>
      <c r="I234" s="27"/>
      <c r="J234" s="27" t="s">
        <v>25</v>
      </c>
      <c r="K234" s="27"/>
      <c r="L234" s="27"/>
      <c r="M234" s="27"/>
      <c r="N234" s="27" t="s">
        <v>251</v>
      </c>
      <c r="O234" s="27"/>
      <c r="P234" s="27"/>
    </row>
    <row r="235" spans="1:16" s="5" customFormat="1">
      <c r="A235" s="27" t="s">
        <v>246</v>
      </c>
      <c r="B235" s="27" t="str">
        <f t="shared" si="4"/>
        <v>FFA</v>
      </c>
      <c r="C235" s="27" t="s">
        <v>615</v>
      </c>
      <c r="D235" s="27" t="s">
        <v>616</v>
      </c>
      <c r="E235" s="27" t="s">
        <v>617</v>
      </c>
      <c r="F235" s="27"/>
      <c r="G235" s="27"/>
      <c r="H235" s="27"/>
      <c r="I235" s="27"/>
      <c r="J235" s="27" t="s">
        <v>25</v>
      </c>
      <c r="K235" s="27"/>
      <c r="L235" s="27"/>
      <c r="M235" s="27"/>
      <c r="N235" s="27" t="s">
        <v>618</v>
      </c>
      <c r="O235" s="27"/>
      <c r="P235" s="27"/>
    </row>
    <row r="236" spans="1:16" s="5" customFormat="1">
      <c r="A236" s="27" t="s">
        <v>246</v>
      </c>
      <c r="B236" s="27" t="str">
        <f t="shared" si="4"/>
        <v>FFA</v>
      </c>
      <c r="C236" s="27" t="s">
        <v>22</v>
      </c>
      <c r="D236" s="27" t="s">
        <v>619</v>
      </c>
      <c r="E236" s="27" t="s">
        <v>620</v>
      </c>
      <c r="F236" s="27"/>
      <c r="G236" s="27"/>
      <c r="H236" s="27"/>
      <c r="I236" s="27"/>
      <c r="J236" s="27" t="s">
        <v>25</v>
      </c>
      <c r="K236" s="27"/>
      <c r="L236" s="27"/>
      <c r="M236" s="27"/>
      <c r="N236" s="27" t="s">
        <v>397</v>
      </c>
      <c r="O236" s="27"/>
      <c r="P236" s="27"/>
    </row>
    <row r="237" spans="1:16" s="5" customFormat="1">
      <c r="A237" s="27" t="s">
        <v>246</v>
      </c>
      <c r="B237" s="27" t="str">
        <f t="shared" si="4"/>
        <v>FFA</v>
      </c>
      <c r="C237" s="27" t="s">
        <v>621</v>
      </c>
      <c r="D237" s="27" t="s">
        <v>622</v>
      </c>
      <c r="E237" s="27" t="s">
        <v>623</v>
      </c>
      <c r="F237" s="27"/>
      <c r="G237" s="27"/>
      <c r="H237" s="27"/>
      <c r="I237" s="27"/>
      <c r="J237" s="27" t="s">
        <v>25</v>
      </c>
      <c r="K237" s="27"/>
      <c r="L237" s="27"/>
      <c r="M237" s="27"/>
      <c r="N237" s="27" t="s">
        <v>624</v>
      </c>
      <c r="O237" s="27"/>
      <c r="P237" s="27"/>
    </row>
    <row r="238" spans="1:16" s="5" customFormat="1">
      <c r="A238" s="27" t="s">
        <v>246</v>
      </c>
      <c r="B238" s="27" t="str">
        <f t="shared" si="4"/>
        <v>FFA</v>
      </c>
      <c r="C238" s="27" t="s">
        <v>625</v>
      </c>
      <c r="D238" s="27" t="s">
        <v>626</v>
      </c>
      <c r="E238" s="27" t="s">
        <v>627</v>
      </c>
      <c r="F238" s="27"/>
      <c r="G238" s="27"/>
      <c r="H238" s="27"/>
      <c r="I238" s="27"/>
      <c r="J238" s="27" t="s">
        <v>25</v>
      </c>
      <c r="K238" s="27"/>
      <c r="L238" s="27"/>
      <c r="M238" s="27"/>
      <c r="N238" s="27" t="s">
        <v>624</v>
      </c>
      <c r="O238" s="27"/>
      <c r="P238" s="27"/>
    </row>
    <row r="239" spans="1:16" s="5" customFormat="1">
      <c r="A239" s="27" t="s">
        <v>246</v>
      </c>
      <c r="B239" s="27" t="str">
        <f t="shared" si="4"/>
        <v>FFA</v>
      </c>
      <c r="C239" s="27" t="s">
        <v>625</v>
      </c>
      <c r="D239" s="27" t="s">
        <v>628</v>
      </c>
      <c r="E239" s="27" t="s">
        <v>629</v>
      </c>
      <c r="F239" s="27"/>
      <c r="G239" s="27"/>
      <c r="H239" s="27"/>
      <c r="I239" s="27"/>
      <c r="J239" s="27" t="s">
        <v>25</v>
      </c>
      <c r="K239" s="27"/>
      <c r="L239" s="27"/>
      <c r="M239" s="27"/>
      <c r="N239" s="27" t="s">
        <v>397</v>
      </c>
      <c r="O239" s="27"/>
      <c r="P239" s="27"/>
    </row>
    <row r="240" spans="1:16" s="5" customFormat="1">
      <c r="A240" s="27" t="s">
        <v>246</v>
      </c>
      <c r="B240" s="27" t="str">
        <f t="shared" si="4"/>
        <v>FFA</v>
      </c>
      <c r="C240" s="27" t="s">
        <v>22</v>
      </c>
      <c r="D240" s="27" t="s">
        <v>630</v>
      </c>
      <c r="E240" s="27" t="s">
        <v>631</v>
      </c>
      <c r="F240" s="27"/>
      <c r="G240" s="27"/>
      <c r="H240" s="27"/>
      <c r="I240" s="27"/>
      <c r="J240" s="27" t="s">
        <v>25</v>
      </c>
      <c r="K240" s="27"/>
      <c r="L240" s="27"/>
      <c r="M240" s="27"/>
      <c r="N240" s="27" t="s">
        <v>397</v>
      </c>
      <c r="O240" s="27"/>
      <c r="P240" s="27"/>
    </row>
    <row r="241" spans="1:16" s="5" customFormat="1">
      <c r="A241" s="27" t="s">
        <v>246</v>
      </c>
      <c r="B241" s="27" t="str">
        <f t="shared" si="4"/>
        <v>FFA</v>
      </c>
      <c r="C241" s="27" t="s">
        <v>632</v>
      </c>
      <c r="D241" s="27" t="s">
        <v>633</v>
      </c>
      <c r="E241" s="27" t="s">
        <v>634</v>
      </c>
      <c r="F241" s="27"/>
      <c r="G241" s="27"/>
      <c r="H241" s="27"/>
      <c r="I241" s="27"/>
      <c r="J241" s="27" t="s">
        <v>25</v>
      </c>
      <c r="K241" s="27"/>
      <c r="L241" s="27"/>
      <c r="M241" s="27"/>
      <c r="N241" s="27" t="s">
        <v>635</v>
      </c>
      <c r="O241" s="27"/>
      <c r="P241" s="27"/>
    </row>
    <row r="242" spans="1:16" s="5" customFormat="1">
      <c r="A242" s="27" t="s">
        <v>246</v>
      </c>
      <c r="B242" s="27" t="str">
        <f t="shared" si="4"/>
        <v>FFA</v>
      </c>
      <c r="C242" s="27" t="s">
        <v>49</v>
      </c>
      <c r="D242" s="27" t="s">
        <v>636</v>
      </c>
      <c r="E242" s="27" t="s">
        <v>637</v>
      </c>
      <c r="F242" s="27"/>
      <c r="G242" s="27"/>
      <c r="H242" s="27"/>
      <c r="I242" s="27"/>
      <c r="J242" s="27" t="s">
        <v>25</v>
      </c>
      <c r="K242" s="27"/>
      <c r="L242" s="27"/>
      <c r="M242" s="27"/>
      <c r="N242" s="27" t="s">
        <v>638</v>
      </c>
      <c r="O242" s="27"/>
      <c r="P242" s="27"/>
    </row>
    <row r="243" spans="1:16" s="5" customFormat="1">
      <c r="A243" s="27" t="s">
        <v>246</v>
      </c>
      <c r="B243" s="27" t="str">
        <f t="shared" si="4"/>
        <v>FFA</v>
      </c>
      <c r="C243" s="27" t="s">
        <v>22</v>
      </c>
      <c r="D243" s="27" t="s">
        <v>639</v>
      </c>
      <c r="E243" s="27" t="s">
        <v>640</v>
      </c>
      <c r="F243" s="27"/>
      <c r="G243" s="27"/>
      <c r="H243" s="27"/>
      <c r="I243" s="27"/>
      <c r="J243" s="27" t="s">
        <v>25</v>
      </c>
      <c r="K243" s="27"/>
      <c r="L243" s="27"/>
      <c r="M243" s="27"/>
      <c r="N243" s="27" t="s">
        <v>397</v>
      </c>
      <c r="O243" s="27"/>
      <c r="P243" s="27"/>
    </row>
    <row r="244" spans="1:16" s="5" customFormat="1">
      <c r="A244" s="27" t="s">
        <v>246</v>
      </c>
      <c r="B244" s="27" t="str">
        <f t="shared" si="4"/>
        <v>FFA</v>
      </c>
      <c r="C244" s="27" t="s">
        <v>641</v>
      </c>
      <c r="D244" s="27" t="s">
        <v>642</v>
      </c>
      <c r="E244" s="27" t="s">
        <v>643</v>
      </c>
      <c r="F244" s="27"/>
      <c r="G244" s="27"/>
      <c r="H244" s="27"/>
      <c r="I244" s="27"/>
      <c r="J244" s="27" t="s">
        <v>25</v>
      </c>
      <c r="K244" s="27"/>
      <c r="L244" s="27"/>
      <c r="M244" s="27"/>
      <c r="N244" s="27" t="s">
        <v>644</v>
      </c>
      <c r="O244" s="27"/>
      <c r="P244" s="27"/>
    </row>
    <row r="245" spans="1:16" s="5" customFormat="1">
      <c r="A245" s="27" t="s">
        <v>246</v>
      </c>
      <c r="B245" s="27" t="str">
        <f t="shared" si="4"/>
        <v>FFA</v>
      </c>
      <c r="C245" s="27" t="s">
        <v>49</v>
      </c>
      <c r="D245" s="27" t="s">
        <v>645</v>
      </c>
      <c r="E245" s="27" t="s">
        <v>646</v>
      </c>
      <c r="F245" s="27"/>
      <c r="G245" s="27"/>
      <c r="H245" s="27"/>
      <c r="I245" s="27"/>
      <c r="J245" s="27" t="s">
        <v>25</v>
      </c>
      <c r="K245" s="27"/>
      <c r="L245" s="27"/>
      <c r="M245" s="27"/>
      <c r="N245" s="27" t="s">
        <v>647</v>
      </c>
      <c r="O245" s="27"/>
      <c r="P245" s="27"/>
    </row>
    <row r="246" spans="1:16" s="5" customFormat="1">
      <c r="A246" s="27" t="s">
        <v>246</v>
      </c>
      <c r="B246" s="27" t="str">
        <f t="shared" si="4"/>
        <v>FFA</v>
      </c>
      <c r="C246" s="27" t="s">
        <v>22</v>
      </c>
      <c r="D246" s="27" t="s">
        <v>648</v>
      </c>
      <c r="E246" s="27" t="s">
        <v>649</v>
      </c>
      <c r="F246" s="27"/>
      <c r="G246" s="27"/>
      <c r="H246" s="27"/>
      <c r="I246" s="27"/>
      <c r="J246" s="27" t="s">
        <v>25</v>
      </c>
      <c r="K246" s="27"/>
      <c r="L246" s="27"/>
      <c r="M246" s="27"/>
      <c r="N246" s="27" t="s">
        <v>397</v>
      </c>
      <c r="O246" s="27"/>
      <c r="P246" s="27"/>
    </row>
    <row r="247" spans="1:16" s="5" customFormat="1">
      <c r="A247" s="27" t="s">
        <v>246</v>
      </c>
      <c r="B247" s="27" t="str">
        <f t="shared" si="4"/>
        <v>GFD/FFA</v>
      </c>
      <c r="C247" s="33" t="s">
        <v>117</v>
      </c>
      <c r="D247" s="33" t="s">
        <v>531</v>
      </c>
      <c r="E247" s="33"/>
      <c r="F247" s="33"/>
      <c r="G247" s="54"/>
      <c r="H247" s="33"/>
      <c r="I247" s="33"/>
      <c r="J247" s="33"/>
      <c r="K247" s="33"/>
      <c r="L247" s="33"/>
      <c r="M247" s="33"/>
      <c r="N247" s="33"/>
      <c r="O247" s="33"/>
      <c r="P247" s="33"/>
    </row>
    <row r="248" spans="1:16" s="5" customFormat="1">
      <c r="A248" s="4"/>
      <c r="B248" s="2" t="str">
        <f t="shared" si="4"/>
        <v>GFD/FFA</v>
      </c>
      <c r="C248" s="24" t="s">
        <v>26</v>
      </c>
      <c r="D248" s="24" t="s">
        <v>650</v>
      </c>
      <c r="E248" s="10" t="s">
        <v>651</v>
      </c>
      <c r="F248" s="24"/>
      <c r="G248" s="25"/>
      <c r="H248" s="24"/>
      <c r="I248" s="24"/>
      <c r="J248" s="24"/>
      <c r="K248" s="24"/>
      <c r="L248" s="24"/>
      <c r="M248" s="24"/>
      <c r="N248" s="24" t="s">
        <v>105</v>
      </c>
      <c r="O248" s="24"/>
      <c r="P248" s="24"/>
    </row>
    <row r="249" spans="1:16">
      <c r="B249" s="2" t="str">
        <f t="shared" si="4"/>
        <v>GFD/FFA</v>
      </c>
      <c r="C249" s="2" t="s">
        <v>652</v>
      </c>
      <c r="D249" s="2" t="s">
        <v>653</v>
      </c>
      <c r="E249" s="1" t="s">
        <v>654</v>
      </c>
      <c r="G249" s="19"/>
      <c r="J249" s="2" t="s">
        <v>25</v>
      </c>
    </row>
    <row r="250" spans="1:16">
      <c r="B250" s="2" t="str">
        <f t="shared" si="4"/>
        <v>GFD/FFA</v>
      </c>
      <c r="C250" s="2" t="s">
        <v>655</v>
      </c>
      <c r="D250" s="2" t="s">
        <v>656</v>
      </c>
      <c r="E250" s="1" t="s">
        <v>657</v>
      </c>
      <c r="G250" s="19" t="s">
        <v>658</v>
      </c>
      <c r="J250" s="2" t="s">
        <v>25</v>
      </c>
      <c r="N250" s="2" t="s">
        <v>659</v>
      </c>
    </row>
    <row r="251" spans="1:16">
      <c r="B251" s="2" t="str">
        <f t="shared" si="4"/>
        <v>GFD/FFA</v>
      </c>
      <c r="C251" s="2" t="s">
        <v>655</v>
      </c>
      <c r="D251" s="2" t="s">
        <v>660</v>
      </c>
      <c r="E251" s="1" t="s">
        <v>661</v>
      </c>
      <c r="G251" s="19" t="s">
        <v>662</v>
      </c>
      <c r="H251" s="2" t="s">
        <v>663</v>
      </c>
      <c r="J251" s="2" t="s">
        <v>25</v>
      </c>
      <c r="N251" s="2" t="s">
        <v>659</v>
      </c>
    </row>
    <row r="252" spans="1:16">
      <c r="B252" s="2" t="str">
        <f t="shared" si="4"/>
        <v>GFD/FFA</v>
      </c>
      <c r="C252" s="2" t="s">
        <v>664</v>
      </c>
      <c r="D252" s="2" t="s">
        <v>665</v>
      </c>
      <c r="E252" s="1" t="s">
        <v>666</v>
      </c>
      <c r="G252" s="19" t="s">
        <v>667</v>
      </c>
      <c r="J252" s="2" t="s">
        <v>25</v>
      </c>
      <c r="N252" s="2" t="s">
        <v>668</v>
      </c>
    </row>
    <row r="253" spans="1:16">
      <c r="B253" s="2" t="str">
        <f t="shared" si="4"/>
        <v>GFD/FFA</v>
      </c>
      <c r="C253" s="2" t="s">
        <v>664</v>
      </c>
      <c r="D253" s="2" t="s">
        <v>669</v>
      </c>
      <c r="E253" s="1" t="s">
        <v>670</v>
      </c>
      <c r="G253" s="19" t="s">
        <v>671</v>
      </c>
      <c r="H253" s="2" t="s">
        <v>672</v>
      </c>
      <c r="J253" s="2" t="s">
        <v>25</v>
      </c>
      <c r="N253" s="2" t="s">
        <v>668</v>
      </c>
    </row>
    <row r="254" spans="1:16">
      <c r="B254" s="2" t="str">
        <f t="shared" si="4"/>
        <v>GFD/FFA</v>
      </c>
      <c r="C254" s="2" t="s">
        <v>673</v>
      </c>
      <c r="D254" s="2" t="s">
        <v>674</v>
      </c>
      <c r="E254" s="1" t="s">
        <v>675</v>
      </c>
      <c r="G254" s="19" t="s">
        <v>667</v>
      </c>
      <c r="J254" s="2" t="s">
        <v>25</v>
      </c>
      <c r="N254" s="2" t="s">
        <v>676</v>
      </c>
    </row>
    <row r="255" spans="1:16">
      <c r="B255" s="2" t="str">
        <f t="shared" si="4"/>
        <v>GFD/FFA</v>
      </c>
      <c r="C255" s="2" t="s">
        <v>673</v>
      </c>
      <c r="D255" s="2" t="s">
        <v>677</v>
      </c>
      <c r="E255" s="1" t="s">
        <v>675</v>
      </c>
      <c r="G255" s="19" t="s">
        <v>671</v>
      </c>
      <c r="H255" s="2" t="s">
        <v>678</v>
      </c>
      <c r="J255" s="2" t="s">
        <v>25</v>
      </c>
      <c r="N255" s="2" t="s">
        <v>676</v>
      </c>
    </row>
    <row r="256" spans="1:16">
      <c r="B256" s="2" t="str">
        <f t="shared" si="4"/>
        <v>GFD/FFA</v>
      </c>
      <c r="C256" s="2" t="s">
        <v>679</v>
      </c>
      <c r="D256" s="2" t="s">
        <v>680</v>
      </c>
      <c r="E256" s="1" t="s">
        <v>681</v>
      </c>
      <c r="G256" s="19"/>
      <c r="J256" s="2" t="s">
        <v>25</v>
      </c>
      <c r="N256" s="2" t="s">
        <v>676</v>
      </c>
    </row>
    <row r="257" spans="1:16">
      <c r="B257" s="2" t="str">
        <f t="shared" si="4"/>
        <v>GFD</v>
      </c>
      <c r="C257" s="2" t="s">
        <v>679</v>
      </c>
      <c r="D257" s="2" t="s">
        <v>682</v>
      </c>
      <c r="E257" s="1" t="s">
        <v>683</v>
      </c>
      <c r="G257" s="19"/>
      <c r="H257" s="2" t="s">
        <v>684</v>
      </c>
      <c r="J257" s="2" t="s">
        <v>25</v>
      </c>
      <c r="N257" s="2" t="s">
        <v>676</v>
      </c>
    </row>
    <row r="258" spans="1:16">
      <c r="B258" s="2" t="str">
        <f t="shared" si="4"/>
        <v>GFD/FFA</v>
      </c>
      <c r="C258" s="2" t="s">
        <v>679</v>
      </c>
      <c r="D258" s="2" t="s">
        <v>685</v>
      </c>
      <c r="E258" s="1" t="s">
        <v>686</v>
      </c>
      <c r="G258" s="19"/>
      <c r="J258" s="2" t="s">
        <v>25</v>
      </c>
      <c r="N258" s="2" t="s">
        <v>676</v>
      </c>
    </row>
    <row r="259" spans="1:16">
      <c r="B259" s="2" t="str">
        <f t="shared" si="4"/>
        <v>GFD</v>
      </c>
      <c r="C259" s="2" t="s">
        <v>679</v>
      </c>
      <c r="D259" s="2" t="s">
        <v>687</v>
      </c>
      <c r="E259" s="1" t="s">
        <v>688</v>
      </c>
      <c r="G259" s="19"/>
      <c r="H259" s="2" t="s">
        <v>689</v>
      </c>
      <c r="J259" s="2" t="s">
        <v>25</v>
      </c>
      <c r="N259" s="2" t="s">
        <v>676</v>
      </c>
    </row>
    <row r="260" spans="1:16">
      <c r="B260" s="2" t="str">
        <f t="shared" si="4"/>
        <v>GFD/FFA</v>
      </c>
      <c r="C260" s="2" t="s">
        <v>690</v>
      </c>
      <c r="D260" s="2" t="s">
        <v>691</v>
      </c>
      <c r="E260" s="1" t="s">
        <v>692</v>
      </c>
      <c r="G260" s="19"/>
      <c r="J260" s="2" t="s">
        <v>25</v>
      </c>
      <c r="N260" s="2" t="s">
        <v>693</v>
      </c>
    </row>
    <row r="261" spans="1:16" s="3" customFormat="1">
      <c r="A261" s="4"/>
      <c r="B261" s="2" t="str">
        <f t="shared" si="4"/>
        <v>GFD/FFA</v>
      </c>
      <c r="C261" s="3" t="s">
        <v>49</v>
      </c>
      <c r="D261" s="3" t="s">
        <v>694</v>
      </c>
      <c r="E261" s="17" t="s">
        <v>695</v>
      </c>
      <c r="G261" s="79"/>
      <c r="J261" s="3" t="s">
        <v>25</v>
      </c>
      <c r="N261" s="3" t="s">
        <v>696</v>
      </c>
    </row>
    <row r="262" spans="1:16" s="5" customFormat="1">
      <c r="A262" s="4"/>
      <c r="B262" s="2" t="str">
        <f t="shared" si="4"/>
        <v>GFD/FFA</v>
      </c>
      <c r="C262" s="24" t="s">
        <v>117</v>
      </c>
      <c r="D262" s="24" t="s">
        <v>650</v>
      </c>
      <c r="E262" s="10"/>
      <c r="F262" s="24"/>
      <c r="G262" s="25"/>
      <c r="H262" s="24"/>
      <c r="I262" s="24"/>
      <c r="J262" s="24"/>
      <c r="K262" s="24"/>
      <c r="L262" s="24"/>
      <c r="M262" s="24"/>
      <c r="N262" s="24"/>
      <c r="O262" s="24"/>
      <c r="P262" s="24"/>
    </row>
    <row r="263" spans="1:16" s="66" customFormat="1" ht="12.95">
      <c r="A263" s="80" t="s">
        <v>246</v>
      </c>
      <c r="B263" s="27" t="str">
        <f t="shared" si="4"/>
        <v>GFD/FFA</v>
      </c>
      <c r="C263" s="33" t="s">
        <v>26</v>
      </c>
      <c r="D263" s="33" t="s">
        <v>650</v>
      </c>
      <c r="E263" s="33" t="s">
        <v>651</v>
      </c>
      <c r="F263" s="33"/>
      <c r="G263" s="54"/>
      <c r="H263" s="33"/>
      <c r="I263" s="33"/>
      <c r="J263" s="33"/>
      <c r="K263" s="33"/>
      <c r="L263" s="33"/>
      <c r="M263" s="33"/>
      <c r="N263" s="33" t="s">
        <v>248</v>
      </c>
      <c r="O263" s="33"/>
      <c r="P263" s="33"/>
    </row>
    <row r="264" spans="1:16" s="38" customFormat="1" ht="12.95">
      <c r="A264" s="80" t="s">
        <v>246</v>
      </c>
      <c r="B264" s="27" t="str">
        <f t="shared" si="4"/>
        <v>GFD/FFA</v>
      </c>
      <c r="C264" s="38" t="s">
        <v>652</v>
      </c>
      <c r="D264" s="38" t="s">
        <v>653</v>
      </c>
      <c r="E264" s="27" t="s">
        <v>654</v>
      </c>
      <c r="G264" s="39"/>
      <c r="J264" s="38" t="s">
        <v>25</v>
      </c>
    </row>
    <row r="265" spans="1:16" s="38" customFormat="1" ht="12.95">
      <c r="A265" s="80" t="s">
        <v>246</v>
      </c>
      <c r="B265" s="27" t="str">
        <f t="shared" si="4"/>
        <v>GFD/FFA</v>
      </c>
      <c r="C265" s="38" t="s">
        <v>655</v>
      </c>
      <c r="D265" s="38" t="s">
        <v>656</v>
      </c>
      <c r="E265" s="27" t="s">
        <v>657</v>
      </c>
      <c r="G265" s="39" t="s">
        <v>658</v>
      </c>
      <c r="J265" s="38" t="s">
        <v>25</v>
      </c>
      <c r="N265" s="38" t="s">
        <v>659</v>
      </c>
    </row>
    <row r="266" spans="1:16" s="38" customFormat="1" ht="12.95">
      <c r="A266" s="80" t="s">
        <v>246</v>
      </c>
      <c r="B266" s="27" t="str">
        <f t="shared" si="4"/>
        <v>GFD/FFA</v>
      </c>
      <c r="C266" s="38" t="s">
        <v>655</v>
      </c>
      <c r="D266" s="38" t="s">
        <v>660</v>
      </c>
      <c r="E266" s="27" t="s">
        <v>697</v>
      </c>
      <c r="G266" s="39" t="s">
        <v>662</v>
      </c>
      <c r="H266" s="38" t="s">
        <v>663</v>
      </c>
      <c r="I266" s="38" t="s">
        <v>698</v>
      </c>
      <c r="J266" s="38" t="s">
        <v>25</v>
      </c>
      <c r="N266" s="38" t="s">
        <v>659</v>
      </c>
    </row>
    <row r="267" spans="1:16" s="38" customFormat="1" ht="12.95">
      <c r="A267" s="80" t="s">
        <v>246</v>
      </c>
      <c r="B267" s="27" t="str">
        <f t="shared" si="4"/>
        <v>GFD/FFA</v>
      </c>
      <c r="C267" s="38" t="s">
        <v>664</v>
      </c>
      <c r="D267" s="38" t="s">
        <v>665</v>
      </c>
      <c r="E267" s="27" t="s">
        <v>699</v>
      </c>
      <c r="G267" s="39" t="s">
        <v>667</v>
      </c>
      <c r="J267" s="38" t="s">
        <v>25</v>
      </c>
      <c r="N267" s="38" t="s">
        <v>668</v>
      </c>
    </row>
    <row r="268" spans="1:16" s="38" customFormat="1" ht="12.95">
      <c r="A268" s="80" t="s">
        <v>246</v>
      </c>
      <c r="B268" s="27" t="str">
        <f t="shared" si="4"/>
        <v>GFD/FFA</v>
      </c>
      <c r="C268" s="38" t="s">
        <v>664</v>
      </c>
      <c r="D268" s="38" t="s">
        <v>669</v>
      </c>
      <c r="E268" s="27" t="s">
        <v>700</v>
      </c>
      <c r="G268" s="39" t="s">
        <v>671</v>
      </c>
      <c r="H268" s="38" t="s">
        <v>672</v>
      </c>
      <c r="I268" s="38" t="s">
        <v>698</v>
      </c>
      <c r="J268" s="38" t="s">
        <v>25</v>
      </c>
      <c r="N268" s="38" t="s">
        <v>668</v>
      </c>
    </row>
    <row r="269" spans="1:16" s="38" customFormat="1" ht="12.95">
      <c r="A269" s="80" t="s">
        <v>246</v>
      </c>
      <c r="B269" s="27" t="str">
        <f t="shared" si="4"/>
        <v>FFA</v>
      </c>
      <c r="C269" s="38" t="s">
        <v>701</v>
      </c>
      <c r="D269" s="38" t="s">
        <v>702</v>
      </c>
      <c r="E269" s="27" t="s">
        <v>703</v>
      </c>
      <c r="G269" s="39" t="s">
        <v>667</v>
      </c>
      <c r="J269" s="38" t="s">
        <v>25</v>
      </c>
      <c r="N269" s="38" t="s">
        <v>704</v>
      </c>
    </row>
    <row r="270" spans="1:16" s="38" customFormat="1" ht="12.95">
      <c r="A270" s="80" t="s">
        <v>246</v>
      </c>
      <c r="B270" s="27" t="str">
        <f t="shared" si="4"/>
        <v>FFA</v>
      </c>
      <c r="C270" s="38" t="s">
        <v>701</v>
      </c>
      <c r="D270" s="38" t="s">
        <v>705</v>
      </c>
      <c r="E270" s="27" t="s">
        <v>706</v>
      </c>
      <c r="G270" s="39" t="s">
        <v>671</v>
      </c>
      <c r="H270" s="38" t="s">
        <v>707</v>
      </c>
      <c r="I270" s="38" t="s">
        <v>698</v>
      </c>
      <c r="J270" s="38" t="s">
        <v>25</v>
      </c>
      <c r="N270" s="38" t="s">
        <v>704</v>
      </c>
    </row>
    <row r="271" spans="1:16" s="38" customFormat="1" ht="12.95">
      <c r="A271" s="80" t="s">
        <v>246</v>
      </c>
      <c r="B271" s="27" t="str">
        <f t="shared" si="4"/>
        <v>GFD/FFA</v>
      </c>
      <c r="C271" s="38" t="s">
        <v>673</v>
      </c>
      <c r="D271" s="38" t="s">
        <v>674</v>
      </c>
      <c r="E271" s="27" t="s">
        <v>708</v>
      </c>
      <c r="G271" s="39" t="s">
        <v>667</v>
      </c>
      <c r="J271" s="38" t="s">
        <v>25</v>
      </c>
      <c r="N271" s="38" t="s">
        <v>676</v>
      </c>
    </row>
    <row r="272" spans="1:16" s="38" customFormat="1" ht="12.95">
      <c r="A272" s="80" t="s">
        <v>246</v>
      </c>
      <c r="B272" s="27" t="str">
        <f t="shared" si="4"/>
        <v>GFD/FFA</v>
      </c>
      <c r="C272" s="38" t="s">
        <v>673</v>
      </c>
      <c r="D272" s="38" t="s">
        <v>677</v>
      </c>
      <c r="E272" s="27" t="s">
        <v>709</v>
      </c>
      <c r="G272" s="39" t="s">
        <v>671</v>
      </c>
      <c r="H272" s="38" t="s">
        <v>678</v>
      </c>
      <c r="I272" s="38" t="s">
        <v>698</v>
      </c>
      <c r="J272" s="38" t="s">
        <v>25</v>
      </c>
      <c r="N272" s="38" t="s">
        <v>676</v>
      </c>
    </row>
    <row r="273" spans="1:16" s="38" customFormat="1" ht="12.95">
      <c r="A273" s="80" t="s">
        <v>246</v>
      </c>
      <c r="B273" s="27" t="str">
        <f t="shared" si="4"/>
        <v>FFA</v>
      </c>
      <c r="C273" s="38" t="s">
        <v>673</v>
      </c>
      <c r="D273" s="38" t="s">
        <v>710</v>
      </c>
      <c r="E273" s="27" t="s">
        <v>711</v>
      </c>
      <c r="G273" s="39" t="s">
        <v>667</v>
      </c>
      <c r="J273" s="38" t="s">
        <v>25</v>
      </c>
      <c r="N273" s="38" t="s">
        <v>712</v>
      </c>
    </row>
    <row r="274" spans="1:16" s="38" customFormat="1" ht="12.95">
      <c r="A274" s="80" t="s">
        <v>246</v>
      </c>
      <c r="B274" s="27" t="str">
        <f t="shared" si="4"/>
        <v>FFA</v>
      </c>
      <c r="C274" s="38" t="s">
        <v>673</v>
      </c>
      <c r="D274" s="38" t="s">
        <v>713</v>
      </c>
      <c r="E274" s="27" t="s">
        <v>714</v>
      </c>
      <c r="G274" s="39" t="s">
        <v>671</v>
      </c>
      <c r="H274" s="38" t="s">
        <v>715</v>
      </c>
      <c r="I274" s="38" t="s">
        <v>698</v>
      </c>
      <c r="J274" s="38" t="s">
        <v>25</v>
      </c>
      <c r="N274" s="38" t="s">
        <v>712</v>
      </c>
    </row>
    <row r="275" spans="1:16" s="38" customFormat="1" ht="12.95">
      <c r="A275" s="80" t="s">
        <v>246</v>
      </c>
      <c r="B275" s="27" t="str">
        <f t="shared" si="4"/>
        <v>GFD/FFA</v>
      </c>
      <c r="C275" s="38" t="s">
        <v>679</v>
      </c>
      <c r="D275" s="38" t="s">
        <v>680</v>
      </c>
      <c r="E275" s="81" t="s">
        <v>716</v>
      </c>
      <c r="G275" s="39"/>
      <c r="J275" s="38" t="s">
        <v>25</v>
      </c>
      <c r="N275" s="38" t="s">
        <v>676</v>
      </c>
    </row>
    <row r="276" spans="1:16" s="38" customFormat="1" ht="12.95">
      <c r="A276" s="80" t="s">
        <v>246</v>
      </c>
      <c r="B276" s="27" t="str">
        <f t="shared" si="4"/>
        <v>GFD/FFA</v>
      </c>
      <c r="C276" s="38" t="s">
        <v>679</v>
      </c>
      <c r="D276" s="38" t="s">
        <v>685</v>
      </c>
      <c r="E276" s="81" t="s">
        <v>717</v>
      </c>
      <c r="G276" s="39"/>
      <c r="J276" s="38" t="s">
        <v>25</v>
      </c>
      <c r="N276" s="38" t="s">
        <v>676</v>
      </c>
    </row>
    <row r="277" spans="1:16" s="38" customFormat="1" ht="12.95">
      <c r="A277" s="80" t="s">
        <v>246</v>
      </c>
      <c r="B277" s="27" t="str">
        <f t="shared" si="4"/>
        <v>FFA</v>
      </c>
      <c r="C277" s="38" t="s">
        <v>679</v>
      </c>
      <c r="D277" s="38" t="s">
        <v>718</v>
      </c>
      <c r="E277" s="81" t="s">
        <v>719</v>
      </c>
      <c r="G277" s="39"/>
      <c r="J277" s="38" t="s">
        <v>25</v>
      </c>
      <c r="N277" s="38" t="s">
        <v>712</v>
      </c>
    </row>
    <row r="278" spans="1:16" s="38" customFormat="1" ht="12.95">
      <c r="A278" s="80" t="s">
        <v>246</v>
      </c>
      <c r="B278" s="27" t="str">
        <f t="shared" si="4"/>
        <v>FFA</v>
      </c>
      <c r="C278" s="38" t="s">
        <v>679</v>
      </c>
      <c r="D278" s="38" t="s">
        <v>720</v>
      </c>
      <c r="E278" s="81" t="s">
        <v>721</v>
      </c>
      <c r="G278" s="39"/>
      <c r="J278" s="38" t="s">
        <v>25</v>
      </c>
      <c r="N278" s="38" t="s">
        <v>712</v>
      </c>
    </row>
    <row r="279" spans="1:16" s="38" customFormat="1" ht="12.95">
      <c r="A279" s="80" t="s">
        <v>246</v>
      </c>
      <c r="B279" s="27" t="str">
        <f t="shared" si="4"/>
        <v>GFD/FFA</v>
      </c>
      <c r="C279" s="38" t="s">
        <v>690</v>
      </c>
      <c r="D279" s="38" t="s">
        <v>691</v>
      </c>
      <c r="E279" s="27" t="s">
        <v>722</v>
      </c>
      <c r="G279" s="39"/>
      <c r="J279" s="38" t="s">
        <v>25</v>
      </c>
      <c r="N279" s="38" t="s">
        <v>723</v>
      </c>
    </row>
    <row r="280" spans="1:16" s="37" customFormat="1" ht="12.95">
      <c r="A280" s="80" t="s">
        <v>246</v>
      </c>
      <c r="B280" s="27" t="str">
        <f t="shared" si="4"/>
        <v>GFD/FFA</v>
      </c>
      <c r="C280" s="37" t="s">
        <v>49</v>
      </c>
      <c r="D280" s="37" t="s">
        <v>694</v>
      </c>
      <c r="E280" s="28" t="s">
        <v>724</v>
      </c>
      <c r="G280" s="82"/>
      <c r="J280" s="37" t="s">
        <v>25</v>
      </c>
      <c r="N280" s="37" t="s">
        <v>696</v>
      </c>
    </row>
    <row r="281" spans="1:16" s="66" customFormat="1" ht="12.95">
      <c r="A281" s="80" t="s">
        <v>246</v>
      </c>
      <c r="B281" s="27" t="str">
        <f t="shared" si="4"/>
        <v>GFD/FFA</v>
      </c>
      <c r="C281" s="33" t="s">
        <v>117</v>
      </c>
      <c r="D281" s="33" t="s">
        <v>650</v>
      </c>
      <c r="E281" s="33"/>
      <c r="F281" s="33"/>
      <c r="G281" s="54"/>
      <c r="H281" s="33"/>
      <c r="I281" s="33"/>
      <c r="J281" s="33"/>
      <c r="K281" s="33"/>
      <c r="L281" s="33"/>
      <c r="M281" s="33"/>
      <c r="N281" s="33"/>
      <c r="O281" s="33"/>
      <c r="P281" s="33"/>
    </row>
    <row r="282" spans="1:16" s="66" customFormat="1" ht="12.95">
      <c r="A282" s="80" t="s">
        <v>246</v>
      </c>
      <c r="B282" s="27" t="str">
        <f t="shared" si="4"/>
        <v>GFD/FFA</v>
      </c>
      <c r="C282" s="33" t="s">
        <v>26</v>
      </c>
      <c r="D282" s="33" t="s">
        <v>725</v>
      </c>
      <c r="E282" s="33" t="s">
        <v>726</v>
      </c>
      <c r="F282" s="33"/>
      <c r="G282" s="54"/>
      <c r="H282" s="33"/>
      <c r="I282" s="33"/>
      <c r="J282" s="33"/>
      <c r="K282" s="33"/>
      <c r="L282" s="33"/>
      <c r="M282" s="33"/>
      <c r="N282" s="33" t="s">
        <v>248</v>
      </c>
      <c r="O282" s="33"/>
      <c r="P282" s="33"/>
    </row>
    <row r="283" spans="1:16" s="38" customFormat="1" ht="12.95">
      <c r="A283" s="80" t="s">
        <v>246</v>
      </c>
      <c r="B283" s="27" t="str">
        <f t="shared" si="4"/>
        <v>FFA</v>
      </c>
      <c r="C283" s="38" t="s">
        <v>22</v>
      </c>
      <c r="D283" s="38" t="s">
        <v>727</v>
      </c>
      <c r="E283" s="27" t="s">
        <v>728</v>
      </c>
      <c r="G283" s="39"/>
      <c r="J283" s="38" t="s">
        <v>25</v>
      </c>
    </row>
    <row r="284" spans="1:16" s="38" customFormat="1" ht="12.95">
      <c r="A284" s="80" t="s">
        <v>246</v>
      </c>
      <c r="B284" s="27" t="str">
        <f t="shared" si="4"/>
        <v>FFA</v>
      </c>
      <c r="C284" s="38" t="s">
        <v>729</v>
      </c>
      <c r="D284" s="38" t="s">
        <v>730</v>
      </c>
      <c r="E284" s="27" t="s">
        <v>731</v>
      </c>
      <c r="G284" s="39"/>
      <c r="J284" s="38" t="s">
        <v>25</v>
      </c>
      <c r="N284" s="38" t="s">
        <v>732</v>
      </c>
    </row>
    <row r="285" spans="1:16" s="38" customFormat="1" ht="12.95">
      <c r="A285" s="80" t="s">
        <v>246</v>
      </c>
      <c r="B285" s="27" t="str">
        <f t="shared" si="4"/>
        <v>FFA</v>
      </c>
      <c r="C285" s="38" t="s">
        <v>733</v>
      </c>
      <c r="D285" s="38" t="s">
        <v>734</v>
      </c>
      <c r="E285" s="27" t="s">
        <v>735</v>
      </c>
      <c r="G285" s="39"/>
      <c r="J285" s="38" t="s">
        <v>25</v>
      </c>
      <c r="N285" s="38" t="s">
        <v>732</v>
      </c>
    </row>
    <row r="286" spans="1:16" s="38" customFormat="1" ht="12.95">
      <c r="A286" s="80" t="s">
        <v>246</v>
      </c>
      <c r="B286" s="27" t="str">
        <f t="shared" si="4"/>
        <v>FFA</v>
      </c>
      <c r="C286" s="38" t="s">
        <v>736</v>
      </c>
      <c r="D286" s="38" t="s">
        <v>737</v>
      </c>
      <c r="E286" s="27" t="s">
        <v>738</v>
      </c>
      <c r="G286" s="39"/>
      <c r="J286" s="38" t="s">
        <v>25</v>
      </c>
      <c r="N286" s="38" t="s">
        <v>732</v>
      </c>
    </row>
    <row r="287" spans="1:16" s="66" customFormat="1" ht="12.95">
      <c r="A287" s="80" t="s">
        <v>246</v>
      </c>
      <c r="B287" s="27" t="str">
        <f t="shared" si="4"/>
        <v>GFD/FFA</v>
      </c>
      <c r="C287" s="33" t="s">
        <v>117</v>
      </c>
      <c r="D287" s="33" t="s">
        <v>725</v>
      </c>
      <c r="E287" s="33"/>
      <c r="F287" s="33"/>
      <c r="G287" s="54"/>
      <c r="H287" s="33"/>
      <c r="I287" s="33"/>
      <c r="J287" s="33"/>
      <c r="K287" s="33"/>
      <c r="L287" s="33"/>
      <c r="M287" s="33"/>
      <c r="N287" s="33"/>
      <c r="O287" s="33"/>
      <c r="P287" s="33"/>
    </row>
    <row r="288" spans="1:16" s="5" customFormat="1">
      <c r="A288" s="4"/>
      <c r="B288" s="2" t="str">
        <f t="shared" si="4"/>
        <v>GFD/FFA</v>
      </c>
      <c r="C288" s="24" t="s">
        <v>26</v>
      </c>
      <c r="D288" s="24" t="s">
        <v>725</v>
      </c>
      <c r="E288" s="10" t="s">
        <v>739</v>
      </c>
      <c r="F288" s="24"/>
      <c r="G288" s="25"/>
      <c r="H288" s="24"/>
      <c r="I288" s="24"/>
      <c r="J288" s="24"/>
      <c r="K288" s="24"/>
      <c r="L288" s="24"/>
      <c r="M288" s="24"/>
      <c r="N288" s="24" t="s">
        <v>105</v>
      </c>
      <c r="O288" s="24"/>
      <c r="P288" s="24"/>
    </row>
    <row r="289" spans="1:16" s="3" customFormat="1">
      <c r="A289" s="4"/>
      <c r="B289" s="2" t="str">
        <f t="shared" si="4"/>
        <v>GFD/FFA</v>
      </c>
      <c r="C289" s="3" t="s">
        <v>22</v>
      </c>
      <c r="D289" s="3" t="s">
        <v>740</v>
      </c>
      <c r="E289" s="17" t="s">
        <v>741</v>
      </c>
      <c r="G289" s="40" t="s">
        <v>742</v>
      </c>
      <c r="J289" s="3" t="s">
        <v>25</v>
      </c>
    </row>
    <row r="290" spans="1:16" s="3" customFormat="1">
      <c r="A290" s="4"/>
      <c r="B290" s="2" t="str">
        <f t="shared" si="4"/>
        <v>GFD</v>
      </c>
      <c r="C290" s="3" t="s">
        <v>22</v>
      </c>
      <c r="D290" s="3" t="s">
        <v>743</v>
      </c>
      <c r="E290" s="17" t="s">
        <v>744</v>
      </c>
      <c r="G290" s="79" t="s">
        <v>745</v>
      </c>
      <c r="J290" s="3" t="s">
        <v>25</v>
      </c>
      <c r="N290" s="3" t="s">
        <v>746</v>
      </c>
    </row>
    <row r="291" spans="1:16" s="3" customFormat="1">
      <c r="A291" s="4"/>
      <c r="B291" s="2" t="str">
        <f t="shared" si="4"/>
        <v>GFD</v>
      </c>
      <c r="C291" s="3" t="s">
        <v>22</v>
      </c>
      <c r="D291" s="3" t="s">
        <v>747</v>
      </c>
      <c r="E291" s="17" t="s">
        <v>748</v>
      </c>
      <c r="G291" s="79"/>
      <c r="J291" s="3" t="s">
        <v>25</v>
      </c>
    </row>
    <row r="292" spans="1:16" s="3" customFormat="1">
      <c r="A292" s="4"/>
      <c r="B292" s="2" t="str">
        <f t="shared" si="4"/>
        <v>GFD</v>
      </c>
      <c r="C292" s="3" t="s">
        <v>749</v>
      </c>
      <c r="D292" s="3" t="s">
        <v>750</v>
      </c>
      <c r="E292" s="17" t="s">
        <v>751</v>
      </c>
      <c r="G292" s="79"/>
      <c r="J292" s="3" t="s">
        <v>25</v>
      </c>
      <c r="N292" s="3" t="s">
        <v>752</v>
      </c>
    </row>
    <row r="293" spans="1:16" s="3" customFormat="1">
      <c r="A293" s="4"/>
      <c r="B293" s="2" t="str">
        <f t="shared" si="4"/>
        <v>GFD</v>
      </c>
      <c r="C293" s="3" t="s">
        <v>49</v>
      </c>
      <c r="D293" s="3" t="s">
        <v>753</v>
      </c>
      <c r="E293" s="17" t="s">
        <v>754</v>
      </c>
      <c r="G293" s="79"/>
      <c r="J293" s="3" t="s">
        <v>25</v>
      </c>
      <c r="N293" s="3" t="s">
        <v>755</v>
      </c>
    </row>
    <row r="294" spans="1:16" s="3" customFormat="1">
      <c r="A294" s="4"/>
      <c r="B294" s="2" t="str">
        <f t="shared" si="4"/>
        <v>GFD</v>
      </c>
      <c r="C294" s="3" t="s">
        <v>22</v>
      </c>
      <c r="D294" s="3" t="s">
        <v>756</v>
      </c>
      <c r="E294" s="17" t="s">
        <v>757</v>
      </c>
      <c r="G294" s="79"/>
      <c r="J294" s="3" t="s">
        <v>25</v>
      </c>
    </row>
    <row r="295" spans="1:16" s="3" customFormat="1">
      <c r="A295" s="4"/>
      <c r="B295" s="2" t="str">
        <f t="shared" si="4"/>
        <v>GFD</v>
      </c>
      <c r="C295" s="3" t="s">
        <v>758</v>
      </c>
      <c r="D295" s="3" t="s">
        <v>759</v>
      </c>
      <c r="E295" s="17" t="s">
        <v>760</v>
      </c>
      <c r="G295" s="83" t="s">
        <v>761</v>
      </c>
      <c r="J295" s="3" t="s">
        <v>25</v>
      </c>
    </row>
    <row r="296" spans="1:16" s="3" customFormat="1">
      <c r="A296" s="4"/>
      <c r="B296" s="2" t="str">
        <f t="shared" si="4"/>
        <v>GFD</v>
      </c>
      <c r="C296" s="3" t="s">
        <v>758</v>
      </c>
      <c r="D296" s="3" t="s">
        <v>762</v>
      </c>
      <c r="E296" s="17" t="s">
        <v>763</v>
      </c>
      <c r="G296" s="83" t="s">
        <v>761</v>
      </c>
      <c r="J296" s="3" t="s">
        <v>25</v>
      </c>
    </row>
    <row r="297" spans="1:16" s="3" customFormat="1">
      <c r="A297" s="4"/>
      <c r="B297" s="2" t="str">
        <f t="shared" ref="B297:B360" si="5">IFERROR(VLOOKUP(D297,validity,4,0),"")</f>
        <v>GFD</v>
      </c>
      <c r="C297" s="3" t="s">
        <v>22</v>
      </c>
      <c r="D297" s="3" t="s">
        <v>764</v>
      </c>
      <c r="E297" s="17" t="s">
        <v>765</v>
      </c>
      <c r="G297" s="79" t="s">
        <v>766</v>
      </c>
      <c r="J297" s="3" t="s">
        <v>25</v>
      </c>
    </row>
    <row r="298" spans="1:16" s="3" customFormat="1">
      <c r="A298" s="4"/>
      <c r="B298" s="2" t="str">
        <f t="shared" si="5"/>
        <v>GFD</v>
      </c>
      <c r="C298" s="3" t="s">
        <v>22</v>
      </c>
      <c r="D298" s="3" t="s">
        <v>767</v>
      </c>
      <c r="E298" s="17" t="s">
        <v>768</v>
      </c>
      <c r="G298" s="79"/>
      <c r="J298" s="3" t="s">
        <v>25</v>
      </c>
    </row>
    <row r="299" spans="1:16" s="3" customFormat="1">
      <c r="A299" s="4"/>
      <c r="B299" s="2" t="str">
        <f t="shared" si="5"/>
        <v>GFD</v>
      </c>
      <c r="C299" s="3" t="s">
        <v>769</v>
      </c>
      <c r="D299" s="3" t="s">
        <v>770</v>
      </c>
      <c r="E299" s="17" t="s">
        <v>771</v>
      </c>
      <c r="G299" s="79"/>
      <c r="J299" s="3" t="s">
        <v>25</v>
      </c>
      <c r="N299" s="3" t="s">
        <v>772</v>
      </c>
    </row>
    <row r="300" spans="1:16" s="3" customFormat="1">
      <c r="A300" s="4"/>
      <c r="B300" s="2" t="str">
        <f t="shared" si="5"/>
        <v>GFD</v>
      </c>
      <c r="C300" s="3" t="s">
        <v>49</v>
      </c>
      <c r="D300" s="3" t="s">
        <v>773</v>
      </c>
      <c r="E300" s="17" t="s">
        <v>774</v>
      </c>
      <c r="G300" s="79"/>
      <c r="J300" s="3" t="s">
        <v>25</v>
      </c>
      <c r="N300" s="3" t="s">
        <v>775</v>
      </c>
    </row>
    <row r="301" spans="1:16" s="3" customFormat="1">
      <c r="A301" s="4"/>
      <c r="B301" s="2" t="str">
        <f t="shared" si="5"/>
        <v>GFD</v>
      </c>
      <c r="C301" s="3" t="s">
        <v>776</v>
      </c>
      <c r="D301" s="3" t="s">
        <v>777</v>
      </c>
      <c r="E301" s="17" t="s">
        <v>778</v>
      </c>
      <c r="G301" s="79"/>
      <c r="J301" s="3" t="s">
        <v>25</v>
      </c>
      <c r="N301" s="3" t="s">
        <v>772</v>
      </c>
    </row>
    <row r="302" spans="1:16" s="3" customFormat="1">
      <c r="A302" s="4"/>
      <c r="B302" s="2" t="str">
        <f t="shared" si="5"/>
        <v>GFD</v>
      </c>
      <c r="C302" s="3" t="s">
        <v>49</v>
      </c>
      <c r="D302" s="3" t="s">
        <v>779</v>
      </c>
      <c r="E302" s="17" t="s">
        <v>780</v>
      </c>
      <c r="G302" s="79"/>
      <c r="J302" s="3" t="s">
        <v>25</v>
      </c>
      <c r="N302" s="3" t="s">
        <v>781</v>
      </c>
    </row>
    <row r="303" spans="1:16" s="21" customFormat="1">
      <c r="A303" s="84"/>
      <c r="B303" s="2" t="str">
        <f t="shared" si="5"/>
        <v>GFD/FFA</v>
      </c>
      <c r="C303" s="21" t="s">
        <v>782</v>
      </c>
      <c r="D303" s="21" t="s">
        <v>783</v>
      </c>
      <c r="E303" s="85" t="s">
        <v>784</v>
      </c>
      <c r="F303" s="86"/>
      <c r="G303" s="87"/>
      <c r="J303" s="21" t="s">
        <v>25</v>
      </c>
      <c r="N303" s="88" t="s">
        <v>785</v>
      </c>
    </row>
    <row r="304" spans="1:16" s="5" customFormat="1">
      <c r="A304" s="4"/>
      <c r="B304" s="2" t="str">
        <f t="shared" si="5"/>
        <v>GFD/FFA</v>
      </c>
      <c r="C304" s="24" t="s">
        <v>117</v>
      </c>
      <c r="D304" s="24" t="s">
        <v>725</v>
      </c>
      <c r="E304" s="10"/>
      <c r="F304" s="24"/>
      <c r="G304" s="25"/>
      <c r="H304" s="24"/>
      <c r="I304" s="24"/>
      <c r="J304" s="24"/>
      <c r="K304" s="24"/>
      <c r="L304" s="24"/>
      <c r="M304" s="24"/>
      <c r="N304" s="24"/>
      <c r="O304" s="24"/>
      <c r="P304" s="24"/>
    </row>
    <row r="305" spans="1:16" s="5" customFormat="1">
      <c r="A305" s="27" t="s">
        <v>246</v>
      </c>
      <c r="B305" s="27" t="str">
        <f t="shared" si="5"/>
        <v>GFD/FFA</v>
      </c>
      <c r="C305" s="32" t="s">
        <v>26</v>
      </c>
      <c r="D305" s="32" t="s">
        <v>786</v>
      </c>
      <c r="E305" s="32" t="s">
        <v>787</v>
      </c>
      <c r="F305" s="32"/>
      <c r="G305" s="32"/>
      <c r="H305" s="32"/>
      <c r="I305" s="32"/>
      <c r="J305" s="32"/>
      <c r="K305" s="32"/>
      <c r="L305" s="32"/>
      <c r="M305" s="32"/>
      <c r="N305" s="33" t="s">
        <v>248</v>
      </c>
      <c r="O305" s="32"/>
      <c r="P305" s="32"/>
    </row>
    <row r="306" spans="1:16" s="5" customFormat="1">
      <c r="A306" s="27" t="s">
        <v>246</v>
      </c>
      <c r="B306" s="27" t="str">
        <f t="shared" si="5"/>
        <v>GFD/FFA</v>
      </c>
      <c r="C306" s="37" t="s">
        <v>22</v>
      </c>
      <c r="D306" s="89" t="s">
        <v>740</v>
      </c>
      <c r="E306" s="68" t="s">
        <v>788</v>
      </c>
      <c r="F306" s="89"/>
      <c r="G306" s="90" t="s">
        <v>742</v>
      </c>
      <c r="H306" s="89"/>
      <c r="I306" s="89"/>
      <c r="J306" s="89"/>
      <c r="K306" s="89"/>
      <c r="L306" s="89"/>
      <c r="M306" s="89"/>
      <c r="N306" s="89"/>
      <c r="O306" s="89"/>
      <c r="P306" s="89"/>
    </row>
    <row r="307" spans="1:16" s="5" customFormat="1">
      <c r="A307" s="27" t="s">
        <v>246</v>
      </c>
      <c r="B307" s="27" t="str">
        <f t="shared" si="5"/>
        <v>FFA</v>
      </c>
      <c r="C307" s="27" t="s">
        <v>789</v>
      </c>
      <c r="D307" s="27" t="s">
        <v>790</v>
      </c>
      <c r="E307" s="27" t="s">
        <v>791</v>
      </c>
      <c r="F307" s="27"/>
      <c r="G307" s="27"/>
      <c r="H307" s="27"/>
      <c r="I307" s="27"/>
      <c r="J307" s="27"/>
      <c r="K307" s="27"/>
      <c r="L307" s="27"/>
      <c r="M307" s="27"/>
      <c r="N307" s="27"/>
      <c r="O307" s="27"/>
      <c r="P307" s="27"/>
    </row>
    <row r="308" spans="1:16" s="5" customFormat="1">
      <c r="A308" s="27" t="s">
        <v>246</v>
      </c>
      <c r="B308" s="27" t="str">
        <f t="shared" si="5"/>
        <v>FFA</v>
      </c>
      <c r="C308" s="27" t="s">
        <v>326</v>
      </c>
      <c r="D308" s="27" t="s">
        <v>792</v>
      </c>
      <c r="E308" s="27" t="s">
        <v>793</v>
      </c>
      <c r="F308" s="27"/>
      <c r="G308" s="27"/>
      <c r="H308" s="27"/>
      <c r="I308" s="27"/>
      <c r="J308" s="27"/>
      <c r="K308" s="27"/>
      <c r="L308" s="27"/>
      <c r="M308" s="27"/>
      <c r="N308" s="27" t="s">
        <v>794</v>
      </c>
      <c r="O308" s="27"/>
      <c r="P308" s="27"/>
    </row>
    <row r="309" spans="1:16" s="5" customFormat="1">
      <c r="A309" s="27" t="s">
        <v>246</v>
      </c>
      <c r="B309" s="27" t="str">
        <f t="shared" si="5"/>
        <v>GFD/FFA</v>
      </c>
      <c r="C309" s="91" t="s">
        <v>782</v>
      </c>
      <c r="D309" s="91" t="s">
        <v>783</v>
      </c>
      <c r="E309" s="92" t="s">
        <v>795</v>
      </c>
      <c r="F309" s="93"/>
      <c r="G309" s="94"/>
      <c r="H309" s="91"/>
      <c r="I309" s="91"/>
      <c r="J309" s="91" t="s">
        <v>25</v>
      </c>
      <c r="K309" s="91"/>
      <c r="L309" s="91"/>
      <c r="M309" s="91"/>
      <c r="N309" s="95" t="s">
        <v>796</v>
      </c>
      <c r="O309" s="91"/>
      <c r="P309" s="91"/>
    </row>
    <row r="310" spans="1:16" s="5" customFormat="1">
      <c r="A310" s="4"/>
      <c r="B310" s="2" t="str">
        <f t="shared" si="5"/>
        <v>GFD/FFA</v>
      </c>
      <c r="C310" s="24" t="s">
        <v>26</v>
      </c>
      <c r="D310" s="24" t="s">
        <v>797</v>
      </c>
      <c r="E310" s="10" t="s">
        <v>798</v>
      </c>
      <c r="F310" s="24"/>
      <c r="G310" s="25" t="s">
        <v>799</v>
      </c>
      <c r="H310" s="24"/>
      <c r="I310" s="24"/>
      <c r="J310" s="24"/>
      <c r="K310" s="24"/>
      <c r="L310" s="24"/>
      <c r="M310" s="24"/>
      <c r="N310" s="24" t="s">
        <v>800</v>
      </c>
      <c r="O310" s="24"/>
      <c r="P310" s="24"/>
    </row>
    <row r="311" spans="1:16" s="3" customFormat="1">
      <c r="A311" s="4"/>
      <c r="B311" s="2" t="str">
        <f t="shared" si="5"/>
        <v>GFD/FFA</v>
      </c>
      <c r="C311" s="3" t="s">
        <v>801</v>
      </c>
      <c r="D311" s="3" t="s">
        <v>802</v>
      </c>
      <c r="E311" s="17" t="s">
        <v>803</v>
      </c>
      <c r="G311" s="40" t="s">
        <v>804</v>
      </c>
      <c r="J311" s="3" t="s">
        <v>25</v>
      </c>
    </row>
    <row r="312" spans="1:16" s="3" customFormat="1">
      <c r="A312" s="4"/>
      <c r="B312" s="2" t="str">
        <f t="shared" si="5"/>
        <v>GFD/FFA</v>
      </c>
      <c r="C312" s="3" t="s">
        <v>801</v>
      </c>
      <c r="D312" s="3" t="s">
        <v>805</v>
      </c>
      <c r="E312" s="17" t="s">
        <v>806</v>
      </c>
      <c r="G312" s="40" t="s">
        <v>804</v>
      </c>
      <c r="J312" s="3" t="s">
        <v>25</v>
      </c>
    </row>
    <row r="313" spans="1:16" s="3" customFormat="1">
      <c r="A313" s="4"/>
      <c r="B313" s="2" t="str">
        <f t="shared" si="5"/>
        <v>GFD/FFA</v>
      </c>
      <c r="C313" s="3" t="s">
        <v>49</v>
      </c>
      <c r="D313" s="3" t="s">
        <v>807</v>
      </c>
      <c r="E313" s="17" t="s">
        <v>808</v>
      </c>
      <c r="G313" s="40"/>
      <c r="O313" s="3" t="s">
        <v>25</v>
      </c>
      <c r="P313" s="3" t="s">
        <v>809</v>
      </c>
    </row>
    <row r="314" spans="1:16" s="3" customFormat="1">
      <c r="A314" s="4"/>
      <c r="B314" s="2" t="str">
        <f t="shared" si="5"/>
        <v>GFD/FFA</v>
      </c>
      <c r="C314" s="3" t="s">
        <v>22</v>
      </c>
      <c r="D314" s="3" t="s">
        <v>810</v>
      </c>
      <c r="E314" s="17" t="s">
        <v>811</v>
      </c>
      <c r="G314" s="40"/>
      <c r="J314" s="3" t="s">
        <v>25</v>
      </c>
    </row>
    <row r="315" spans="1:16" s="3" customFormat="1">
      <c r="A315" s="4"/>
      <c r="B315" s="2" t="str">
        <f t="shared" si="5"/>
        <v>GFD/FFA</v>
      </c>
      <c r="C315" s="3" t="s">
        <v>151</v>
      </c>
      <c r="D315" s="3" t="s">
        <v>812</v>
      </c>
      <c r="E315" s="17" t="s">
        <v>813</v>
      </c>
      <c r="G315" s="40"/>
      <c r="H315" s="3" t="s">
        <v>814</v>
      </c>
      <c r="J315" s="3" t="s">
        <v>25</v>
      </c>
      <c r="N315" s="3" t="s">
        <v>815</v>
      </c>
    </row>
    <row r="316" spans="1:16" s="3" customFormat="1">
      <c r="A316" s="4"/>
      <c r="B316" s="2" t="str">
        <f t="shared" si="5"/>
        <v>GFD/FFA</v>
      </c>
      <c r="C316" s="3" t="s">
        <v>151</v>
      </c>
      <c r="D316" s="3" t="s">
        <v>816</v>
      </c>
      <c r="E316" s="17" t="s">
        <v>817</v>
      </c>
      <c r="G316" s="40"/>
      <c r="J316" s="3" t="s">
        <v>25</v>
      </c>
      <c r="N316" s="3" t="s">
        <v>818</v>
      </c>
    </row>
    <row r="317" spans="1:16" s="3" customFormat="1">
      <c r="A317" s="4"/>
      <c r="B317" s="2" t="str">
        <f t="shared" si="5"/>
        <v>GFD/FFA</v>
      </c>
      <c r="C317" s="3" t="s">
        <v>22</v>
      </c>
      <c r="D317" s="3" t="s">
        <v>819</v>
      </c>
      <c r="E317" s="17" t="s">
        <v>820</v>
      </c>
      <c r="G317" s="40"/>
      <c r="J317" s="3" t="s">
        <v>25</v>
      </c>
      <c r="N317" s="3" t="s">
        <v>821</v>
      </c>
    </row>
    <row r="318" spans="1:16" s="3" customFormat="1">
      <c r="A318" s="4"/>
      <c r="B318" s="2" t="str">
        <f t="shared" si="5"/>
        <v>GFD/FFA</v>
      </c>
      <c r="C318" s="3" t="s">
        <v>822</v>
      </c>
      <c r="D318" s="3" t="s">
        <v>823</v>
      </c>
      <c r="E318" s="17" t="s">
        <v>824</v>
      </c>
      <c r="G318" s="40"/>
      <c r="J318" s="3" t="s">
        <v>25</v>
      </c>
      <c r="N318" s="3" t="s">
        <v>825</v>
      </c>
    </row>
    <row r="319" spans="1:16" s="3" customFormat="1">
      <c r="A319" s="4"/>
      <c r="B319" s="2" t="str">
        <f t="shared" si="5"/>
        <v>GFD/FFA</v>
      </c>
      <c r="C319" s="3" t="s">
        <v>22</v>
      </c>
      <c r="D319" s="3" t="s">
        <v>826</v>
      </c>
      <c r="E319" s="17" t="s">
        <v>827</v>
      </c>
      <c r="G319" s="40"/>
      <c r="J319" s="3" t="s">
        <v>25</v>
      </c>
    </row>
    <row r="320" spans="1:16" s="3" customFormat="1">
      <c r="A320" s="4"/>
      <c r="B320" s="2" t="str">
        <f t="shared" si="5"/>
        <v>GFD/FFA</v>
      </c>
      <c r="C320" s="42" t="s">
        <v>26</v>
      </c>
      <c r="D320" s="42" t="s">
        <v>828</v>
      </c>
      <c r="E320" s="43"/>
      <c r="F320" s="42"/>
      <c r="G320" s="42"/>
      <c r="H320" s="42"/>
      <c r="I320" s="42"/>
      <c r="J320" s="42"/>
      <c r="K320" s="42" t="s">
        <v>829</v>
      </c>
      <c r="L320" s="42"/>
      <c r="M320" s="42"/>
      <c r="N320" s="42"/>
      <c r="O320" s="42"/>
      <c r="P320" s="42"/>
    </row>
    <row r="321" spans="1:16" s="3" customFormat="1">
      <c r="A321" s="4"/>
      <c r="B321" s="2" t="str">
        <f t="shared" si="5"/>
        <v/>
      </c>
      <c r="C321" s="3" t="s">
        <v>20</v>
      </c>
      <c r="E321" s="17" t="s">
        <v>830</v>
      </c>
      <c r="G321" s="40" t="s">
        <v>831</v>
      </c>
    </row>
    <row r="322" spans="1:16" s="3" customFormat="1">
      <c r="A322" s="4"/>
      <c r="B322" s="2" t="str">
        <f t="shared" si="5"/>
        <v>GFD/FFA</v>
      </c>
      <c r="C322" s="3" t="s">
        <v>832</v>
      </c>
      <c r="D322" s="3" t="s">
        <v>833</v>
      </c>
      <c r="E322" s="17" t="s">
        <v>834</v>
      </c>
      <c r="G322" s="40"/>
      <c r="J322" s="3" t="s">
        <v>25</v>
      </c>
    </row>
    <row r="323" spans="1:16" s="3" customFormat="1">
      <c r="A323" s="4"/>
      <c r="B323" s="2" t="str">
        <f t="shared" si="5"/>
        <v>GFD/FFA</v>
      </c>
      <c r="C323" s="3" t="s">
        <v>832</v>
      </c>
      <c r="D323" s="3" t="s">
        <v>835</v>
      </c>
      <c r="E323" s="17" t="s">
        <v>836</v>
      </c>
      <c r="G323" s="40"/>
      <c r="J323" s="3" t="s">
        <v>25</v>
      </c>
    </row>
    <row r="324" spans="1:16" s="3" customFormat="1">
      <c r="A324" s="4"/>
      <c r="B324" s="2" t="str">
        <f t="shared" si="5"/>
        <v>GFD/FFA</v>
      </c>
      <c r="C324" s="3" t="s">
        <v>832</v>
      </c>
      <c r="D324" s="3" t="s">
        <v>837</v>
      </c>
      <c r="E324" s="17" t="s">
        <v>838</v>
      </c>
      <c r="G324" s="40"/>
      <c r="J324" s="3" t="s">
        <v>25</v>
      </c>
    </row>
    <row r="325" spans="1:16" s="3" customFormat="1">
      <c r="A325" s="4"/>
      <c r="B325" s="2" t="str">
        <f t="shared" si="5"/>
        <v>GFD/FFA</v>
      </c>
      <c r="C325" s="3" t="s">
        <v>832</v>
      </c>
      <c r="D325" s="3" t="s">
        <v>839</v>
      </c>
      <c r="E325" s="17" t="s">
        <v>840</v>
      </c>
      <c r="G325" s="40"/>
      <c r="J325" s="3" t="s">
        <v>25</v>
      </c>
    </row>
    <row r="326" spans="1:16" s="3" customFormat="1">
      <c r="A326" s="4"/>
      <c r="B326" s="2" t="str">
        <f t="shared" si="5"/>
        <v>GFD/FFA</v>
      </c>
      <c r="C326" s="3" t="s">
        <v>832</v>
      </c>
      <c r="D326" s="3" t="s">
        <v>841</v>
      </c>
      <c r="E326" s="17" t="s">
        <v>842</v>
      </c>
      <c r="G326" s="40"/>
      <c r="J326" s="3" t="s">
        <v>25</v>
      </c>
    </row>
    <row r="327" spans="1:16" s="3" customFormat="1">
      <c r="A327" s="4"/>
      <c r="B327" s="2" t="str">
        <f t="shared" si="5"/>
        <v>GFD/FFA</v>
      </c>
      <c r="C327" s="42" t="s">
        <v>117</v>
      </c>
      <c r="D327" s="42" t="s">
        <v>828</v>
      </c>
      <c r="E327" s="43"/>
      <c r="F327" s="42"/>
      <c r="G327" s="42"/>
      <c r="H327" s="42"/>
      <c r="I327" s="42"/>
      <c r="J327" s="42"/>
      <c r="K327" s="42"/>
      <c r="L327" s="42"/>
      <c r="M327" s="42"/>
      <c r="N327" s="42"/>
      <c r="O327" s="42"/>
      <c r="P327" s="42"/>
    </row>
    <row r="328" spans="1:16" s="3" customFormat="1">
      <c r="A328" s="4"/>
      <c r="B328" s="2" t="str">
        <f t="shared" si="5"/>
        <v>GFD</v>
      </c>
      <c r="C328" s="3" t="s">
        <v>49</v>
      </c>
      <c r="D328" s="3" t="s">
        <v>843</v>
      </c>
      <c r="E328" s="17" t="s">
        <v>844</v>
      </c>
      <c r="J328" s="3" t="s">
        <v>25</v>
      </c>
      <c r="N328" s="3" t="s">
        <v>845</v>
      </c>
    </row>
    <row r="329" spans="1:16" s="3" customFormat="1">
      <c r="A329" s="4"/>
      <c r="B329" s="2" t="str">
        <f t="shared" si="5"/>
        <v>GFD/FFA</v>
      </c>
      <c r="C329" s="3" t="s">
        <v>846</v>
      </c>
      <c r="D329" s="3" t="s">
        <v>847</v>
      </c>
      <c r="E329" s="17" t="s">
        <v>848</v>
      </c>
      <c r="J329" s="3" t="s">
        <v>25</v>
      </c>
    </row>
    <row r="330" spans="1:16" s="3" customFormat="1">
      <c r="A330" s="4"/>
      <c r="B330" s="2" t="str">
        <f t="shared" si="5"/>
        <v>GFD/FFA</v>
      </c>
      <c r="C330" s="3" t="s">
        <v>49</v>
      </c>
      <c r="D330" s="3" t="s">
        <v>849</v>
      </c>
      <c r="E330" s="17" t="s">
        <v>850</v>
      </c>
      <c r="J330" s="3" t="s">
        <v>25</v>
      </c>
      <c r="N330" s="3" t="s">
        <v>851</v>
      </c>
    </row>
    <row r="331" spans="1:16" s="5" customFormat="1">
      <c r="A331" s="4"/>
      <c r="B331" s="2" t="str">
        <f t="shared" si="5"/>
        <v>GFD/FFA</v>
      </c>
      <c r="C331" s="24" t="s">
        <v>117</v>
      </c>
      <c r="D331" s="24" t="s">
        <v>797</v>
      </c>
      <c r="E331" s="10"/>
      <c r="F331" s="24"/>
      <c r="G331" s="25"/>
      <c r="H331" s="24"/>
      <c r="I331" s="24"/>
      <c r="J331" s="24"/>
      <c r="K331" s="24"/>
      <c r="L331" s="24"/>
      <c r="M331" s="24"/>
      <c r="N331" s="24"/>
      <c r="O331" s="24"/>
      <c r="P331" s="24"/>
    </row>
    <row r="332" spans="1:16" s="35" customFormat="1" ht="12.95">
      <c r="A332" s="27" t="s">
        <v>246</v>
      </c>
      <c r="B332" s="27" t="str">
        <f t="shared" si="5"/>
        <v>GFD/FFA</v>
      </c>
      <c r="C332" s="95" t="s">
        <v>26</v>
      </c>
      <c r="D332" s="95" t="s">
        <v>797</v>
      </c>
      <c r="E332" s="96" t="s">
        <v>852</v>
      </c>
      <c r="F332" s="95"/>
      <c r="G332" s="97" t="s">
        <v>799</v>
      </c>
      <c r="H332" s="95"/>
      <c r="I332" s="95"/>
      <c r="J332" s="95"/>
      <c r="K332" s="95"/>
      <c r="L332" s="95"/>
      <c r="M332" s="95"/>
      <c r="N332" s="95" t="s">
        <v>853</v>
      </c>
      <c r="O332" s="95"/>
      <c r="P332" s="95"/>
    </row>
    <row r="333" spans="1:16" s="37" customFormat="1" ht="12.95">
      <c r="A333" s="27" t="s">
        <v>246</v>
      </c>
      <c r="B333" s="27" t="str">
        <f t="shared" si="5"/>
        <v>GFD/FFA</v>
      </c>
      <c r="C333" s="37" t="s">
        <v>801</v>
      </c>
      <c r="D333" s="37" t="s">
        <v>802</v>
      </c>
      <c r="E333" s="28" t="s">
        <v>803</v>
      </c>
      <c r="G333" s="98" t="s">
        <v>804</v>
      </c>
      <c r="J333" s="37" t="s">
        <v>25</v>
      </c>
    </row>
    <row r="334" spans="1:16" s="37" customFormat="1" ht="12.95">
      <c r="A334" s="27" t="s">
        <v>246</v>
      </c>
      <c r="B334" s="27" t="str">
        <f t="shared" si="5"/>
        <v>GFD/FFA</v>
      </c>
      <c r="C334" s="37" t="s">
        <v>801</v>
      </c>
      <c r="D334" s="37" t="s">
        <v>805</v>
      </c>
      <c r="E334" s="28" t="s">
        <v>806</v>
      </c>
      <c r="G334" s="98" t="s">
        <v>804</v>
      </c>
      <c r="J334" s="37" t="s">
        <v>25</v>
      </c>
    </row>
    <row r="335" spans="1:16" s="37" customFormat="1" ht="12.95">
      <c r="A335" s="27" t="s">
        <v>246</v>
      </c>
      <c r="B335" s="27" t="str">
        <f t="shared" si="5"/>
        <v>GFD/FFA</v>
      </c>
      <c r="C335" s="37" t="s">
        <v>49</v>
      </c>
      <c r="D335" s="37" t="s">
        <v>807</v>
      </c>
      <c r="E335" s="28" t="s">
        <v>808</v>
      </c>
      <c r="G335" s="98"/>
      <c r="O335" s="37" t="s">
        <v>25</v>
      </c>
      <c r="P335" s="37" t="s">
        <v>809</v>
      </c>
    </row>
    <row r="336" spans="1:16" s="37" customFormat="1" ht="12.95">
      <c r="A336" s="27" t="s">
        <v>246</v>
      </c>
      <c r="B336" s="27" t="str">
        <f t="shared" si="5"/>
        <v>GFD/FFA</v>
      </c>
      <c r="C336" s="37" t="s">
        <v>22</v>
      </c>
      <c r="D336" s="37" t="s">
        <v>810</v>
      </c>
      <c r="E336" s="28" t="s">
        <v>811</v>
      </c>
      <c r="G336" s="98"/>
      <c r="J336" s="37" t="s">
        <v>25</v>
      </c>
      <c r="P336" s="89"/>
    </row>
    <row r="337" spans="1:16" s="37" customFormat="1" ht="12.95">
      <c r="A337" s="27" t="s">
        <v>246</v>
      </c>
      <c r="B337" s="27" t="str">
        <f t="shared" si="5"/>
        <v>GFD/FFA</v>
      </c>
      <c r="C337" s="37" t="s">
        <v>151</v>
      </c>
      <c r="D337" s="37" t="s">
        <v>812</v>
      </c>
      <c r="E337" s="28" t="s">
        <v>813</v>
      </c>
      <c r="G337" s="98"/>
      <c r="J337" s="37" t="s">
        <v>25</v>
      </c>
      <c r="N337" s="37" t="s">
        <v>815</v>
      </c>
    </row>
    <row r="338" spans="1:16" s="37" customFormat="1" ht="12.95">
      <c r="A338" s="27" t="s">
        <v>246</v>
      </c>
      <c r="B338" s="27" t="str">
        <f t="shared" si="5"/>
        <v>GFD/FFA</v>
      </c>
      <c r="C338" s="37" t="s">
        <v>151</v>
      </c>
      <c r="D338" s="37" t="s">
        <v>816</v>
      </c>
      <c r="E338" s="28" t="s">
        <v>817</v>
      </c>
      <c r="G338" s="98"/>
      <c r="J338" s="37" t="s">
        <v>25</v>
      </c>
      <c r="N338" s="37" t="s">
        <v>818</v>
      </c>
    </row>
    <row r="339" spans="1:16" s="37" customFormat="1" ht="12.95">
      <c r="A339" s="27" t="s">
        <v>246</v>
      </c>
      <c r="B339" s="27" t="str">
        <f t="shared" si="5"/>
        <v>GFD/FFA</v>
      </c>
      <c r="C339" s="37" t="s">
        <v>22</v>
      </c>
      <c r="D339" s="37" t="s">
        <v>819</v>
      </c>
      <c r="E339" s="28" t="s">
        <v>820</v>
      </c>
      <c r="G339" s="98"/>
      <c r="J339" s="37" t="s">
        <v>25</v>
      </c>
      <c r="N339" s="37" t="s">
        <v>821</v>
      </c>
    </row>
    <row r="340" spans="1:16" s="37" customFormat="1" ht="12.95">
      <c r="A340" s="27" t="s">
        <v>246</v>
      </c>
      <c r="B340" s="27" t="str">
        <f t="shared" si="5"/>
        <v>GFD/FFA</v>
      </c>
      <c r="C340" s="37" t="s">
        <v>854</v>
      </c>
      <c r="D340" s="37" t="s">
        <v>823</v>
      </c>
      <c r="E340" s="28" t="s">
        <v>824</v>
      </c>
      <c r="G340" s="98"/>
      <c r="J340" s="37" t="s">
        <v>25</v>
      </c>
      <c r="N340" s="37" t="s">
        <v>825</v>
      </c>
    </row>
    <row r="341" spans="1:16" s="37" customFormat="1" ht="12.95">
      <c r="A341" s="27" t="s">
        <v>246</v>
      </c>
      <c r="B341" s="27" t="str">
        <f t="shared" si="5"/>
        <v>GFD/FFA</v>
      </c>
      <c r="C341" s="37" t="s">
        <v>22</v>
      </c>
      <c r="D341" s="37" t="s">
        <v>826</v>
      </c>
      <c r="E341" s="28" t="s">
        <v>827</v>
      </c>
      <c r="G341" s="98"/>
      <c r="J341" s="37" t="s">
        <v>25</v>
      </c>
    </row>
    <row r="342" spans="1:16" s="89" customFormat="1" ht="12.95">
      <c r="A342" s="27" t="s">
        <v>246</v>
      </c>
      <c r="B342" s="27" t="str">
        <f t="shared" si="5"/>
        <v>GFD/FFA</v>
      </c>
      <c r="C342" s="89" t="s">
        <v>26</v>
      </c>
      <c r="D342" s="89" t="s">
        <v>828</v>
      </c>
      <c r="E342" s="68"/>
      <c r="K342" s="37" t="s">
        <v>829</v>
      </c>
    </row>
    <row r="343" spans="1:16" s="37" customFormat="1" ht="12.95">
      <c r="A343" s="27" t="s">
        <v>246</v>
      </c>
      <c r="B343" s="27" t="str">
        <f t="shared" si="5"/>
        <v>FFA</v>
      </c>
      <c r="C343" s="37" t="s">
        <v>20</v>
      </c>
      <c r="D343" s="37" t="s">
        <v>855</v>
      </c>
      <c r="E343" s="28" t="s">
        <v>830</v>
      </c>
      <c r="G343" s="98" t="s">
        <v>831</v>
      </c>
    </row>
    <row r="344" spans="1:16" s="37" customFormat="1" ht="12.95">
      <c r="A344" s="27" t="s">
        <v>246</v>
      </c>
      <c r="B344" s="27" t="str">
        <f t="shared" si="5"/>
        <v>GFD/FFA</v>
      </c>
      <c r="C344" s="37" t="s">
        <v>832</v>
      </c>
      <c r="D344" s="37" t="s">
        <v>833</v>
      </c>
      <c r="E344" s="99" t="s">
        <v>834</v>
      </c>
      <c r="G344" s="98"/>
      <c r="J344" s="37" t="s">
        <v>25</v>
      </c>
    </row>
    <row r="345" spans="1:16" s="37" customFormat="1" ht="12.95">
      <c r="A345" s="27" t="s">
        <v>246</v>
      </c>
      <c r="B345" s="27" t="str">
        <f t="shared" si="5"/>
        <v>GFD/FFA</v>
      </c>
      <c r="C345" s="37" t="s">
        <v>832</v>
      </c>
      <c r="D345" s="37" t="s">
        <v>835</v>
      </c>
      <c r="E345" s="99" t="s">
        <v>836</v>
      </c>
      <c r="G345" s="98"/>
      <c r="J345" s="37" t="s">
        <v>25</v>
      </c>
    </row>
    <row r="346" spans="1:16" s="37" customFormat="1" ht="12.95">
      <c r="A346" s="27" t="s">
        <v>246</v>
      </c>
      <c r="B346" s="27" t="str">
        <f t="shared" si="5"/>
        <v>GFD/FFA</v>
      </c>
      <c r="C346" s="37" t="s">
        <v>832</v>
      </c>
      <c r="D346" s="37" t="s">
        <v>837</v>
      </c>
      <c r="E346" s="99" t="s">
        <v>838</v>
      </c>
      <c r="G346" s="98"/>
      <c r="J346" s="37" t="s">
        <v>25</v>
      </c>
    </row>
    <row r="347" spans="1:16" s="37" customFormat="1" ht="12.95">
      <c r="A347" s="27" t="s">
        <v>246</v>
      </c>
      <c r="B347" s="27" t="str">
        <f t="shared" si="5"/>
        <v>GFD/FFA</v>
      </c>
      <c r="C347" s="37" t="s">
        <v>832</v>
      </c>
      <c r="D347" s="37" t="s">
        <v>839</v>
      </c>
      <c r="E347" s="99" t="s">
        <v>840</v>
      </c>
      <c r="G347" s="98"/>
      <c r="J347" s="37" t="s">
        <v>25</v>
      </c>
    </row>
    <row r="348" spans="1:16" s="37" customFormat="1" ht="12.95">
      <c r="A348" s="27" t="s">
        <v>246</v>
      </c>
      <c r="B348" s="27" t="str">
        <f t="shared" si="5"/>
        <v>GFD/FFA</v>
      </c>
      <c r="C348" s="37" t="s">
        <v>832</v>
      </c>
      <c r="D348" s="37" t="s">
        <v>841</v>
      </c>
      <c r="E348" s="99" t="s">
        <v>842</v>
      </c>
      <c r="G348" s="98"/>
      <c r="J348" s="37" t="s">
        <v>25</v>
      </c>
    </row>
    <row r="349" spans="1:16" s="89" customFormat="1" ht="12.95">
      <c r="A349" s="27" t="s">
        <v>246</v>
      </c>
      <c r="B349" s="27" t="str">
        <f t="shared" si="5"/>
        <v>GFD/FFA</v>
      </c>
      <c r="C349" s="89" t="s">
        <v>117</v>
      </c>
      <c r="D349" s="89" t="s">
        <v>828</v>
      </c>
      <c r="E349" s="100"/>
    </row>
    <row r="350" spans="1:16" s="89" customFormat="1" ht="12.95">
      <c r="A350" s="27" t="s">
        <v>246</v>
      </c>
      <c r="B350" s="27" t="str">
        <f t="shared" si="5"/>
        <v>GFD/FFA</v>
      </c>
      <c r="C350" s="37" t="s">
        <v>846</v>
      </c>
      <c r="D350" s="89" t="s">
        <v>847</v>
      </c>
      <c r="E350" s="100" t="s">
        <v>848</v>
      </c>
      <c r="J350" s="89" t="s">
        <v>25</v>
      </c>
    </row>
    <row r="351" spans="1:16" s="89" customFormat="1" ht="12.95">
      <c r="A351" s="27" t="s">
        <v>246</v>
      </c>
      <c r="B351" s="27" t="str">
        <f t="shared" si="5"/>
        <v>GFD/FFA</v>
      </c>
      <c r="C351" s="89" t="s">
        <v>49</v>
      </c>
      <c r="D351" s="89" t="s">
        <v>849</v>
      </c>
      <c r="E351" s="100" t="s">
        <v>850</v>
      </c>
      <c r="J351" s="89" t="s">
        <v>25</v>
      </c>
      <c r="N351" s="37" t="s">
        <v>856</v>
      </c>
    </row>
    <row r="352" spans="1:16" s="35" customFormat="1" ht="12.95">
      <c r="A352" s="27" t="s">
        <v>246</v>
      </c>
      <c r="B352" s="27" t="str">
        <f t="shared" si="5"/>
        <v>GFD/FFA</v>
      </c>
      <c r="C352" s="95" t="s">
        <v>117</v>
      </c>
      <c r="D352" s="95" t="s">
        <v>797</v>
      </c>
      <c r="E352" s="96"/>
      <c r="F352" s="95"/>
      <c r="G352" s="97"/>
      <c r="H352" s="95"/>
      <c r="I352" s="95"/>
      <c r="J352" s="95"/>
      <c r="K352" s="95"/>
      <c r="L352" s="95"/>
      <c r="M352" s="95"/>
      <c r="N352" s="95"/>
      <c r="O352" s="95"/>
      <c r="P352" s="95"/>
    </row>
    <row r="353" spans="1:16" s="5" customFormat="1">
      <c r="A353" s="4"/>
      <c r="B353" s="2" t="str">
        <f t="shared" si="5"/>
        <v>GFD/FFA</v>
      </c>
      <c r="C353" s="24" t="s">
        <v>26</v>
      </c>
      <c r="D353" s="24" t="s">
        <v>857</v>
      </c>
      <c r="E353" s="10" t="s">
        <v>858</v>
      </c>
      <c r="F353" s="24"/>
      <c r="G353" s="25" t="s">
        <v>799</v>
      </c>
      <c r="H353" s="24"/>
      <c r="I353" s="24"/>
      <c r="J353" s="24"/>
      <c r="K353" s="24"/>
      <c r="L353" s="24"/>
      <c r="M353" s="24"/>
      <c r="N353" s="24" t="s">
        <v>859</v>
      </c>
      <c r="O353" s="24"/>
      <c r="P353" s="24"/>
    </row>
    <row r="354" spans="1:16" s="3" customFormat="1">
      <c r="A354" s="4"/>
      <c r="B354" s="2" t="str">
        <f t="shared" si="5"/>
        <v>GFD/FFA</v>
      </c>
      <c r="C354" s="3" t="s">
        <v>801</v>
      </c>
      <c r="D354" s="3" t="s">
        <v>860</v>
      </c>
      <c r="E354" s="17" t="s">
        <v>861</v>
      </c>
      <c r="G354" s="40" t="s">
        <v>804</v>
      </c>
      <c r="J354" s="3" t="s">
        <v>25</v>
      </c>
    </row>
    <row r="355" spans="1:16" s="3" customFormat="1">
      <c r="A355" s="4"/>
      <c r="B355" s="2" t="str">
        <f t="shared" si="5"/>
        <v>GFD/FFA</v>
      </c>
      <c r="C355" s="3" t="s">
        <v>801</v>
      </c>
      <c r="D355" s="3" t="s">
        <v>862</v>
      </c>
      <c r="E355" s="17" t="s">
        <v>863</v>
      </c>
      <c r="G355" s="40" t="s">
        <v>804</v>
      </c>
      <c r="J355" s="3" t="s">
        <v>25</v>
      </c>
    </row>
    <row r="356" spans="1:16" s="3" customFormat="1">
      <c r="A356" s="4"/>
      <c r="B356" s="2" t="str">
        <f t="shared" si="5"/>
        <v>GFD/FFA</v>
      </c>
      <c r="C356" s="3" t="s">
        <v>49</v>
      </c>
      <c r="D356" s="3" t="s">
        <v>864</v>
      </c>
      <c r="E356" s="17" t="s">
        <v>865</v>
      </c>
      <c r="G356" s="40"/>
      <c r="O356" s="3" t="s">
        <v>25</v>
      </c>
      <c r="P356" s="3" t="s">
        <v>866</v>
      </c>
    </row>
    <row r="357" spans="1:16" s="3" customFormat="1">
      <c r="A357" s="4"/>
      <c r="B357" s="2" t="str">
        <f t="shared" si="5"/>
        <v>GFD/FFA</v>
      </c>
      <c r="C357" s="3" t="s">
        <v>22</v>
      </c>
      <c r="D357" s="3" t="s">
        <v>867</v>
      </c>
      <c r="E357" s="17" t="s">
        <v>868</v>
      </c>
      <c r="G357" s="40"/>
      <c r="J357" s="3" t="s">
        <v>25</v>
      </c>
    </row>
    <row r="358" spans="1:16" s="3" customFormat="1">
      <c r="A358" s="4"/>
      <c r="B358" s="2" t="str">
        <f t="shared" si="5"/>
        <v>GFD/FFA</v>
      </c>
      <c r="C358" s="3" t="s">
        <v>151</v>
      </c>
      <c r="D358" s="3" t="s">
        <v>869</v>
      </c>
      <c r="E358" s="17" t="s">
        <v>870</v>
      </c>
      <c r="G358" s="40"/>
      <c r="H358" s="3" t="s">
        <v>814</v>
      </c>
      <c r="J358" s="3" t="s">
        <v>25</v>
      </c>
      <c r="N358" s="3" t="s">
        <v>871</v>
      </c>
    </row>
    <row r="359" spans="1:16" s="3" customFormat="1">
      <c r="A359" s="4"/>
      <c r="B359" s="2" t="str">
        <f t="shared" si="5"/>
        <v>GFD/FFA</v>
      </c>
      <c r="C359" s="3" t="s">
        <v>151</v>
      </c>
      <c r="D359" s="3" t="s">
        <v>872</v>
      </c>
      <c r="E359" s="17" t="s">
        <v>873</v>
      </c>
      <c r="G359" s="40"/>
      <c r="J359" s="3" t="s">
        <v>25</v>
      </c>
      <c r="N359" s="3" t="s">
        <v>874</v>
      </c>
    </row>
    <row r="360" spans="1:16" s="3" customFormat="1">
      <c r="A360" s="4"/>
      <c r="B360" s="2" t="str">
        <f t="shared" si="5"/>
        <v>GFD/FFA</v>
      </c>
      <c r="C360" s="3" t="s">
        <v>22</v>
      </c>
      <c r="D360" s="3" t="s">
        <v>875</v>
      </c>
      <c r="E360" s="17" t="s">
        <v>876</v>
      </c>
      <c r="G360" s="40"/>
      <c r="J360" s="3" t="s">
        <v>25</v>
      </c>
      <c r="N360" s="3" t="s">
        <v>877</v>
      </c>
    </row>
    <row r="361" spans="1:16" s="3" customFormat="1">
      <c r="A361" s="4"/>
      <c r="B361" s="2" t="str">
        <f t="shared" ref="B361:B424" si="6">IFERROR(VLOOKUP(D361,validity,4,0),"")</f>
        <v>GFD/FFA</v>
      </c>
      <c r="C361" s="3" t="s">
        <v>854</v>
      </c>
      <c r="D361" s="3" t="s">
        <v>878</v>
      </c>
      <c r="E361" s="17" t="s">
        <v>879</v>
      </c>
      <c r="G361" s="40"/>
      <c r="J361" s="3" t="s">
        <v>25</v>
      </c>
      <c r="N361" s="3" t="s">
        <v>880</v>
      </c>
    </row>
    <row r="362" spans="1:16" s="3" customFormat="1">
      <c r="A362" s="4"/>
      <c r="B362" s="2" t="str">
        <f t="shared" si="6"/>
        <v>GFD/FFA</v>
      </c>
      <c r="C362" s="3" t="s">
        <v>22</v>
      </c>
      <c r="D362" s="3" t="s">
        <v>881</v>
      </c>
      <c r="E362" s="17" t="s">
        <v>882</v>
      </c>
      <c r="G362" s="40"/>
      <c r="J362" s="3" t="s">
        <v>25</v>
      </c>
    </row>
    <row r="363" spans="1:16" s="3" customFormat="1">
      <c r="A363" s="4"/>
      <c r="B363" s="2" t="str">
        <f t="shared" si="6"/>
        <v>GFD/FFA</v>
      </c>
      <c r="C363" s="42" t="s">
        <v>26</v>
      </c>
      <c r="D363" s="42" t="s">
        <v>883</v>
      </c>
      <c r="E363" s="43" t="s">
        <v>884</v>
      </c>
      <c r="F363" s="42"/>
      <c r="G363" s="42" t="s">
        <v>831</v>
      </c>
      <c r="H363" s="42"/>
      <c r="I363" s="42"/>
      <c r="J363" s="42"/>
      <c r="K363" s="42" t="s">
        <v>829</v>
      </c>
      <c r="L363" s="42"/>
      <c r="M363" s="42"/>
      <c r="N363" s="42"/>
      <c r="O363" s="42"/>
      <c r="P363" s="42"/>
    </row>
    <row r="364" spans="1:16" s="3" customFormat="1">
      <c r="A364" s="4"/>
      <c r="B364" s="2" t="str">
        <f t="shared" si="6"/>
        <v>GFD/FFA</v>
      </c>
      <c r="C364" s="3" t="s">
        <v>832</v>
      </c>
      <c r="D364" s="3" t="s">
        <v>885</v>
      </c>
      <c r="E364" s="17" t="s">
        <v>886</v>
      </c>
      <c r="G364" s="40"/>
      <c r="J364" s="3" t="s">
        <v>25</v>
      </c>
    </row>
    <row r="365" spans="1:16" s="3" customFormat="1">
      <c r="A365" s="4"/>
      <c r="B365" s="2" t="str">
        <f t="shared" si="6"/>
        <v>GFD/FFA</v>
      </c>
      <c r="C365" s="3" t="s">
        <v>832</v>
      </c>
      <c r="D365" s="3" t="s">
        <v>887</v>
      </c>
      <c r="E365" s="17" t="s">
        <v>888</v>
      </c>
      <c r="G365" s="40"/>
      <c r="J365" s="3" t="s">
        <v>25</v>
      </c>
    </row>
    <row r="366" spans="1:16" s="3" customFormat="1">
      <c r="A366" s="4"/>
      <c r="B366" s="2" t="str">
        <f t="shared" si="6"/>
        <v>GFD/FFA</v>
      </c>
      <c r="C366" s="3" t="s">
        <v>832</v>
      </c>
      <c r="D366" s="3" t="s">
        <v>889</v>
      </c>
      <c r="E366" s="17" t="s">
        <v>890</v>
      </c>
      <c r="G366" s="40"/>
      <c r="J366" s="3" t="s">
        <v>25</v>
      </c>
    </row>
    <row r="367" spans="1:16" s="3" customFormat="1">
      <c r="A367" s="4"/>
      <c r="B367" s="2" t="str">
        <f t="shared" si="6"/>
        <v>GFD/FFA</v>
      </c>
      <c r="C367" s="3" t="s">
        <v>832</v>
      </c>
      <c r="D367" s="3" t="s">
        <v>891</v>
      </c>
      <c r="E367" s="17" t="s">
        <v>892</v>
      </c>
      <c r="G367" s="40"/>
      <c r="J367" s="3" t="s">
        <v>25</v>
      </c>
    </row>
    <row r="368" spans="1:16" s="3" customFormat="1">
      <c r="A368" s="4"/>
      <c r="B368" s="2" t="str">
        <f t="shared" si="6"/>
        <v>GFD/FFA</v>
      </c>
      <c r="C368" s="3" t="s">
        <v>832</v>
      </c>
      <c r="D368" s="3" t="s">
        <v>893</v>
      </c>
      <c r="E368" s="17" t="s">
        <v>894</v>
      </c>
      <c r="G368" s="40"/>
      <c r="J368" s="3" t="s">
        <v>25</v>
      </c>
    </row>
    <row r="369" spans="1:16" s="3" customFormat="1">
      <c r="A369" s="4"/>
      <c r="B369" s="2" t="str">
        <f t="shared" si="6"/>
        <v>GFD/FFA</v>
      </c>
      <c r="C369" s="42" t="s">
        <v>117</v>
      </c>
      <c r="D369" s="42" t="s">
        <v>883</v>
      </c>
      <c r="E369" s="43"/>
      <c r="F369" s="42"/>
      <c r="G369" s="42"/>
      <c r="H369" s="42"/>
      <c r="I369" s="42"/>
      <c r="J369" s="42"/>
      <c r="K369" s="42"/>
      <c r="L369" s="42"/>
      <c r="M369" s="42"/>
      <c r="N369" s="42"/>
      <c r="O369" s="42"/>
      <c r="P369" s="42"/>
    </row>
    <row r="370" spans="1:16" s="3" customFormat="1">
      <c r="A370" s="4"/>
      <c r="B370" s="2" t="str">
        <f t="shared" si="6"/>
        <v>GFD/FFA</v>
      </c>
      <c r="C370" s="3" t="s">
        <v>895</v>
      </c>
      <c r="D370" s="3" t="s">
        <v>896</v>
      </c>
      <c r="E370" s="17" t="s">
        <v>897</v>
      </c>
      <c r="J370" s="3" t="s">
        <v>25</v>
      </c>
    </row>
    <row r="371" spans="1:16" s="3" customFormat="1">
      <c r="A371" s="4"/>
      <c r="B371" s="2" t="str">
        <f t="shared" si="6"/>
        <v>GFD/FFA</v>
      </c>
      <c r="C371" s="3" t="s">
        <v>49</v>
      </c>
      <c r="D371" s="3" t="s">
        <v>898</v>
      </c>
      <c r="E371" s="17" t="s">
        <v>899</v>
      </c>
      <c r="J371" s="3" t="s">
        <v>25</v>
      </c>
      <c r="N371" s="3" t="s">
        <v>900</v>
      </c>
    </row>
    <row r="372" spans="1:16" s="5" customFormat="1">
      <c r="A372" s="4"/>
      <c r="B372" s="2" t="str">
        <f t="shared" si="6"/>
        <v>GFD/FFA</v>
      </c>
      <c r="C372" s="24" t="s">
        <v>117</v>
      </c>
      <c r="D372" s="24" t="s">
        <v>857</v>
      </c>
      <c r="E372" s="10"/>
      <c r="F372" s="24"/>
      <c r="G372" s="25"/>
      <c r="H372" s="24"/>
      <c r="I372" s="24"/>
      <c r="J372" s="24"/>
      <c r="K372" s="24"/>
      <c r="L372" s="24"/>
      <c r="M372" s="24"/>
      <c r="N372" s="24"/>
      <c r="O372" s="24"/>
      <c r="P372" s="24"/>
    </row>
    <row r="373" spans="1:16" s="35" customFormat="1" ht="12.95">
      <c r="A373" s="27" t="s">
        <v>246</v>
      </c>
      <c r="B373" s="27" t="str">
        <f t="shared" si="6"/>
        <v>GFD/FFA</v>
      </c>
      <c r="C373" s="95" t="s">
        <v>26</v>
      </c>
      <c r="D373" s="95" t="s">
        <v>857</v>
      </c>
      <c r="E373" s="96" t="s">
        <v>901</v>
      </c>
      <c r="F373" s="95"/>
      <c r="G373" s="97" t="s">
        <v>799</v>
      </c>
      <c r="H373" s="95"/>
      <c r="I373" s="95"/>
      <c r="J373" s="95"/>
      <c r="K373" s="95"/>
      <c r="L373" s="95"/>
      <c r="M373" s="95"/>
      <c r="N373" s="95" t="s">
        <v>902</v>
      </c>
      <c r="O373" s="95"/>
      <c r="P373" s="95"/>
    </row>
    <row r="374" spans="1:16" s="37" customFormat="1" ht="12.95">
      <c r="A374" s="27" t="s">
        <v>246</v>
      </c>
      <c r="B374" s="27" t="str">
        <f t="shared" si="6"/>
        <v>GFD/FFA</v>
      </c>
      <c r="C374" s="37" t="s">
        <v>801</v>
      </c>
      <c r="D374" s="37" t="s">
        <v>860</v>
      </c>
      <c r="E374" s="28" t="s">
        <v>861</v>
      </c>
      <c r="G374" s="98" t="s">
        <v>804</v>
      </c>
      <c r="J374" s="37" t="s">
        <v>25</v>
      </c>
    </row>
    <row r="375" spans="1:16" s="37" customFormat="1" ht="12.95">
      <c r="A375" s="27" t="s">
        <v>246</v>
      </c>
      <c r="B375" s="27" t="str">
        <f t="shared" si="6"/>
        <v>GFD/FFA</v>
      </c>
      <c r="C375" s="37" t="s">
        <v>801</v>
      </c>
      <c r="D375" s="37" t="s">
        <v>862</v>
      </c>
      <c r="E375" s="28" t="s">
        <v>863</v>
      </c>
      <c r="G375" s="98" t="s">
        <v>804</v>
      </c>
      <c r="J375" s="37" t="s">
        <v>25</v>
      </c>
    </row>
    <row r="376" spans="1:16" s="37" customFormat="1" ht="12.95">
      <c r="A376" s="27" t="s">
        <v>246</v>
      </c>
      <c r="B376" s="27" t="str">
        <f t="shared" si="6"/>
        <v>GFD/FFA</v>
      </c>
      <c r="C376" s="37" t="s">
        <v>49</v>
      </c>
      <c r="D376" s="37" t="s">
        <v>864</v>
      </c>
      <c r="E376" s="28" t="s">
        <v>865</v>
      </c>
      <c r="G376" s="98"/>
      <c r="O376" s="37" t="s">
        <v>25</v>
      </c>
      <c r="P376" s="37" t="s">
        <v>866</v>
      </c>
    </row>
    <row r="377" spans="1:16" s="37" customFormat="1" ht="12.95">
      <c r="A377" s="27" t="s">
        <v>246</v>
      </c>
      <c r="B377" s="27" t="str">
        <f t="shared" si="6"/>
        <v>GFD/FFA</v>
      </c>
      <c r="C377" s="37" t="s">
        <v>22</v>
      </c>
      <c r="D377" s="37" t="s">
        <v>867</v>
      </c>
      <c r="E377" s="28" t="s">
        <v>868</v>
      </c>
      <c r="G377" s="98"/>
      <c r="J377" s="37" t="s">
        <v>25</v>
      </c>
    </row>
    <row r="378" spans="1:16" s="37" customFormat="1" ht="12.95">
      <c r="A378" s="27" t="s">
        <v>246</v>
      </c>
      <c r="B378" s="27" t="str">
        <f t="shared" si="6"/>
        <v>GFD/FFA</v>
      </c>
      <c r="C378" s="37" t="s">
        <v>151</v>
      </c>
      <c r="D378" s="37" t="s">
        <v>869</v>
      </c>
      <c r="E378" s="28" t="s">
        <v>870</v>
      </c>
      <c r="G378" s="98"/>
      <c r="J378" s="37" t="s">
        <v>25</v>
      </c>
      <c r="N378" s="37" t="s">
        <v>871</v>
      </c>
    </row>
    <row r="379" spans="1:16" s="37" customFormat="1" ht="12.95">
      <c r="A379" s="27" t="s">
        <v>246</v>
      </c>
      <c r="B379" s="27" t="str">
        <f t="shared" si="6"/>
        <v>GFD/FFA</v>
      </c>
      <c r="C379" s="37" t="s">
        <v>151</v>
      </c>
      <c r="D379" s="37" t="s">
        <v>872</v>
      </c>
      <c r="E379" s="28" t="s">
        <v>873</v>
      </c>
      <c r="G379" s="98"/>
      <c r="J379" s="37" t="s">
        <v>25</v>
      </c>
      <c r="N379" s="37" t="s">
        <v>874</v>
      </c>
    </row>
    <row r="380" spans="1:16" s="37" customFormat="1" ht="12.95">
      <c r="A380" s="27" t="s">
        <v>246</v>
      </c>
      <c r="B380" s="27" t="str">
        <f t="shared" si="6"/>
        <v>GFD/FFA</v>
      </c>
      <c r="C380" s="37" t="s">
        <v>22</v>
      </c>
      <c r="D380" s="37" t="s">
        <v>875</v>
      </c>
      <c r="E380" s="28" t="s">
        <v>876</v>
      </c>
      <c r="G380" s="98"/>
      <c r="J380" s="37" t="s">
        <v>25</v>
      </c>
      <c r="N380" s="37" t="s">
        <v>877</v>
      </c>
    </row>
    <row r="381" spans="1:16" s="37" customFormat="1" ht="12.95">
      <c r="A381" s="27" t="s">
        <v>246</v>
      </c>
      <c r="B381" s="27" t="str">
        <f t="shared" si="6"/>
        <v>GFD/FFA</v>
      </c>
      <c r="C381" s="37" t="s">
        <v>854</v>
      </c>
      <c r="D381" s="37" t="s">
        <v>878</v>
      </c>
      <c r="E381" s="28" t="s">
        <v>879</v>
      </c>
      <c r="G381" s="98"/>
      <c r="J381" s="37" t="s">
        <v>25</v>
      </c>
      <c r="N381" s="37" t="s">
        <v>880</v>
      </c>
    </row>
    <row r="382" spans="1:16" s="37" customFormat="1" ht="12.95">
      <c r="A382" s="27" t="s">
        <v>246</v>
      </c>
      <c r="B382" s="27" t="str">
        <f t="shared" si="6"/>
        <v>GFD/FFA</v>
      </c>
      <c r="C382" s="37" t="s">
        <v>22</v>
      </c>
      <c r="D382" s="37" t="s">
        <v>881</v>
      </c>
      <c r="E382" s="28" t="s">
        <v>882</v>
      </c>
      <c r="G382" s="98"/>
      <c r="J382" s="37" t="s">
        <v>25</v>
      </c>
    </row>
    <row r="383" spans="1:16" s="37" customFormat="1" ht="12.95">
      <c r="A383" s="27" t="s">
        <v>246</v>
      </c>
      <c r="B383" s="27" t="str">
        <f t="shared" si="6"/>
        <v>GFD/FFA</v>
      </c>
      <c r="C383" s="89" t="s">
        <v>26</v>
      </c>
      <c r="D383" s="89" t="s">
        <v>883</v>
      </c>
      <c r="E383" s="68"/>
      <c r="F383" s="89"/>
      <c r="G383" s="89"/>
      <c r="H383" s="89"/>
      <c r="I383" s="89"/>
      <c r="J383" s="89"/>
      <c r="K383" s="37" t="s">
        <v>829</v>
      </c>
      <c r="L383" s="89"/>
      <c r="M383" s="89"/>
      <c r="N383" s="89"/>
      <c r="O383" s="89"/>
      <c r="P383" s="89"/>
    </row>
    <row r="384" spans="1:16" s="37" customFormat="1" ht="12.95">
      <c r="A384" s="27" t="s">
        <v>246</v>
      </c>
      <c r="B384" s="27" t="str">
        <f t="shared" si="6"/>
        <v>FFA</v>
      </c>
      <c r="C384" s="37" t="s">
        <v>20</v>
      </c>
      <c r="D384" s="37" t="s">
        <v>855</v>
      </c>
      <c r="E384" s="28" t="s">
        <v>884</v>
      </c>
      <c r="G384" s="98" t="s">
        <v>831</v>
      </c>
    </row>
    <row r="385" spans="1:16" s="37" customFormat="1" ht="12.95">
      <c r="A385" s="27" t="s">
        <v>246</v>
      </c>
      <c r="B385" s="27" t="str">
        <f t="shared" si="6"/>
        <v>GFD/FFA</v>
      </c>
      <c r="C385" s="37" t="s">
        <v>832</v>
      </c>
      <c r="D385" s="37" t="s">
        <v>885</v>
      </c>
      <c r="E385" s="99" t="s">
        <v>886</v>
      </c>
      <c r="G385" s="98"/>
      <c r="J385" s="37" t="s">
        <v>25</v>
      </c>
    </row>
    <row r="386" spans="1:16" s="37" customFormat="1" ht="12.95">
      <c r="A386" s="27" t="s">
        <v>246</v>
      </c>
      <c r="B386" s="27" t="str">
        <f t="shared" si="6"/>
        <v>GFD/FFA</v>
      </c>
      <c r="C386" s="37" t="s">
        <v>832</v>
      </c>
      <c r="D386" s="37" t="s">
        <v>887</v>
      </c>
      <c r="E386" s="99" t="s">
        <v>888</v>
      </c>
      <c r="G386" s="98"/>
      <c r="J386" s="37" t="s">
        <v>25</v>
      </c>
    </row>
    <row r="387" spans="1:16" s="37" customFormat="1" ht="12.95">
      <c r="A387" s="27" t="s">
        <v>246</v>
      </c>
      <c r="B387" s="27" t="str">
        <f t="shared" si="6"/>
        <v>GFD/FFA</v>
      </c>
      <c r="C387" s="37" t="s">
        <v>832</v>
      </c>
      <c r="D387" s="37" t="s">
        <v>889</v>
      </c>
      <c r="E387" s="99" t="s">
        <v>890</v>
      </c>
      <c r="G387" s="98"/>
      <c r="J387" s="37" t="s">
        <v>25</v>
      </c>
    </row>
    <row r="388" spans="1:16" s="37" customFormat="1" ht="12.95">
      <c r="A388" s="27" t="s">
        <v>246</v>
      </c>
      <c r="B388" s="27" t="str">
        <f t="shared" si="6"/>
        <v>GFD/FFA</v>
      </c>
      <c r="C388" s="37" t="s">
        <v>832</v>
      </c>
      <c r="D388" s="37" t="s">
        <v>891</v>
      </c>
      <c r="E388" s="99" t="s">
        <v>892</v>
      </c>
      <c r="G388" s="98"/>
      <c r="J388" s="37" t="s">
        <v>25</v>
      </c>
    </row>
    <row r="389" spans="1:16" s="37" customFormat="1" ht="12.95">
      <c r="A389" s="27" t="s">
        <v>246</v>
      </c>
      <c r="B389" s="27" t="str">
        <f t="shared" si="6"/>
        <v>GFD/FFA</v>
      </c>
      <c r="C389" s="37" t="s">
        <v>832</v>
      </c>
      <c r="D389" s="37" t="s">
        <v>893</v>
      </c>
      <c r="E389" s="99" t="s">
        <v>894</v>
      </c>
      <c r="G389" s="98"/>
      <c r="J389" s="37" t="s">
        <v>25</v>
      </c>
    </row>
    <row r="390" spans="1:16" s="37" customFormat="1" ht="12.95">
      <c r="A390" s="27" t="s">
        <v>246</v>
      </c>
      <c r="B390" s="27" t="str">
        <f t="shared" si="6"/>
        <v>GFD/FFA</v>
      </c>
      <c r="C390" s="89" t="s">
        <v>117</v>
      </c>
      <c r="D390" s="89" t="s">
        <v>883</v>
      </c>
      <c r="E390" s="68"/>
      <c r="F390" s="89"/>
      <c r="G390" s="89"/>
      <c r="H390" s="89"/>
      <c r="I390" s="89"/>
      <c r="J390" s="89"/>
      <c r="K390" s="89"/>
      <c r="L390" s="89"/>
      <c r="M390" s="89"/>
      <c r="N390" s="89"/>
      <c r="O390" s="89"/>
      <c r="P390" s="89"/>
    </row>
    <row r="391" spans="1:16" s="37" customFormat="1" ht="12.95">
      <c r="A391" s="27" t="s">
        <v>246</v>
      </c>
      <c r="B391" s="27" t="str">
        <f t="shared" si="6"/>
        <v>GFD/FFA</v>
      </c>
      <c r="C391" s="37" t="s">
        <v>895</v>
      </c>
      <c r="D391" s="89" t="s">
        <v>896</v>
      </c>
      <c r="E391" s="100" t="s">
        <v>897</v>
      </c>
      <c r="F391" s="89"/>
      <c r="G391" s="89"/>
      <c r="H391" s="89"/>
      <c r="I391" s="89"/>
      <c r="J391" s="89" t="s">
        <v>25</v>
      </c>
      <c r="K391" s="89"/>
      <c r="L391" s="89"/>
      <c r="M391" s="89"/>
      <c r="N391" s="89"/>
      <c r="O391" s="89"/>
      <c r="P391" s="89"/>
    </row>
    <row r="392" spans="1:16" s="37" customFormat="1" ht="12.95">
      <c r="A392" s="27" t="s">
        <v>246</v>
      </c>
      <c r="B392" s="27" t="str">
        <f t="shared" si="6"/>
        <v>GFD/FFA</v>
      </c>
      <c r="C392" s="89" t="s">
        <v>49</v>
      </c>
      <c r="D392" s="89" t="s">
        <v>898</v>
      </c>
      <c r="E392" s="100" t="s">
        <v>899</v>
      </c>
      <c r="F392" s="89"/>
      <c r="G392" s="89"/>
      <c r="H392" s="89"/>
      <c r="I392" s="89"/>
      <c r="J392" s="89" t="s">
        <v>25</v>
      </c>
      <c r="K392" s="89"/>
      <c r="L392" s="89"/>
      <c r="M392" s="89"/>
      <c r="N392" s="37" t="s">
        <v>903</v>
      </c>
      <c r="O392" s="89"/>
      <c r="P392" s="89"/>
    </row>
    <row r="393" spans="1:16" s="35" customFormat="1" ht="12.95">
      <c r="A393" s="27" t="s">
        <v>246</v>
      </c>
      <c r="B393" s="27" t="str">
        <f t="shared" si="6"/>
        <v>GFD/FFA</v>
      </c>
      <c r="C393" s="95" t="s">
        <v>117</v>
      </c>
      <c r="D393" s="95" t="s">
        <v>857</v>
      </c>
      <c r="E393" s="96"/>
      <c r="F393" s="95"/>
      <c r="G393" s="97"/>
      <c r="H393" s="95"/>
      <c r="I393" s="95"/>
      <c r="J393" s="95"/>
      <c r="K393" s="95"/>
      <c r="L393" s="95"/>
      <c r="M393" s="95"/>
      <c r="N393" s="95"/>
      <c r="O393" s="95"/>
      <c r="P393" s="95"/>
    </row>
    <row r="394" spans="1:16" s="5" customFormat="1">
      <c r="A394" s="4"/>
      <c r="B394" s="2" t="str">
        <f t="shared" si="6"/>
        <v>GFD/FFA</v>
      </c>
      <c r="C394" s="24" t="s">
        <v>26</v>
      </c>
      <c r="D394" s="24" t="s">
        <v>904</v>
      </c>
      <c r="E394" s="10" t="s">
        <v>905</v>
      </c>
      <c r="F394" s="24"/>
      <c r="G394" s="25" t="s">
        <v>906</v>
      </c>
      <c r="H394" s="24"/>
      <c r="I394" s="24"/>
      <c r="J394" s="24"/>
      <c r="K394" s="24"/>
      <c r="L394" s="24"/>
      <c r="M394" s="24"/>
      <c r="N394" s="24" t="s">
        <v>907</v>
      </c>
      <c r="O394" s="24"/>
      <c r="P394" s="24"/>
    </row>
    <row r="395" spans="1:16" s="3" customFormat="1">
      <c r="A395" s="4"/>
      <c r="B395" s="2" t="str">
        <f t="shared" si="6"/>
        <v>GFD/FFA</v>
      </c>
      <c r="C395" s="3" t="s">
        <v>801</v>
      </c>
      <c r="D395" s="3" t="s">
        <v>908</v>
      </c>
      <c r="E395" s="17" t="s">
        <v>909</v>
      </c>
      <c r="G395" s="40" t="s">
        <v>906</v>
      </c>
      <c r="J395" s="3" t="s">
        <v>25</v>
      </c>
    </row>
    <row r="396" spans="1:16" s="3" customFormat="1">
      <c r="A396" s="4"/>
      <c r="B396" s="2" t="str">
        <f t="shared" si="6"/>
        <v>GFD/FFA</v>
      </c>
      <c r="C396" s="3" t="s">
        <v>801</v>
      </c>
      <c r="D396" s="3" t="s">
        <v>910</v>
      </c>
      <c r="E396" s="17" t="s">
        <v>911</v>
      </c>
      <c r="G396" s="40" t="s">
        <v>906</v>
      </c>
      <c r="J396" s="3" t="s">
        <v>25</v>
      </c>
    </row>
    <row r="397" spans="1:16" s="3" customFormat="1">
      <c r="A397" s="4"/>
      <c r="B397" s="2" t="str">
        <f t="shared" si="6"/>
        <v>GFD/FFA</v>
      </c>
      <c r="C397" s="3" t="s">
        <v>49</v>
      </c>
      <c r="D397" s="3" t="s">
        <v>912</v>
      </c>
      <c r="E397" s="17" t="s">
        <v>913</v>
      </c>
      <c r="G397" s="40"/>
      <c r="O397" s="3" t="s">
        <v>25</v>
      </c>
      <c r="P397" s="3" t="s">
        <v>914</v>
      </c>
    </row>
    <row r="398" spans="1:16" s="3" customFormat="1">
      <c r="A398" s="4"/>
      <c r="B398" s="2" t="str">
        <f t="shared" si="6"/>
        <v>GFD/FFA</v>
      </c>
      <c r="C398" s="3" t="s">
        <v>22</v>
      </c>
      <c r="D398" s="3" t="s">
        <v>915</v>
      </c>
      <c r="E398" s="17" t="s">
        <v>916</v>
      </c>
      <c r="G398" s="40"/>
      <c r="J398" s="3" t="s">
        <v>25</v>
      </c>
    </row>
    <row r="399" spans="1:16" s="3" customFormat="1">
      <c r="A399" s="4"/>
      <c r="B399" s="2" t="str">
        <f t="shared" si="6"/>
        <v>GFD/FFA</v>
      </c>
      <c r="C399" s="3" t="s">
        <v>151</v>
      </c>
      <c r="D399" s="3" t="s">
        <v>917</v>
      </c>
      <c r="E399" s="17" t="s">
        <v>918</v>
      </c>
      <c r="G399" s="40"/>
      <c r="H399" s="3" t="s">
        <v>814</v>
      </c>
      <c r="J399" s="3" t="s">
        <v>25</v>
      </c>
      <c r="N399" s="3" t="s">
        <v>919</v>
      </c>
    </row>
    <row r="400" spans="1:16" s="3" customFormat="1">
      <c r="A400" s="4"/>
      <c r="B400" s="2" t="str">
        <f t="shared" si="6"/>
        <v>GFD/FFA</v>
      </c>
      <c r="C400" s="3" t="s">
        <v>151</v>
      </c>
      <c r="D400" s="3" t="s">
        <v>920</v>
      </c>
      <c r="E400" s="17" t="s">
        <v>921</v>
      </c>
      <c r="G400" s="40"/>
      <c r="J400" s="3" t="s">
        <v>25</v>
      </c>
      <c r="N400" s="3" t="s">
        <v>922</v>
      </c>
    </row>
    <row r="401" spans="1:16" s="3" customFormat="1">
      <c r="A401" s="4"/>
      <c r="B401" s="2" t="str">
        <f t="shared" si="6"/>
        <v>GFD/FFA</v>
      </c>
      <c r="C401" s="3" t="s">
        <v>22</v>
      </c>
      <c r="D401" s="3" t="s">
        <v>923</v>
      </c>
      <c r="E401" s="17" t="s">
        <v>924</v>
      </c>
      <c r="G401" s="40"/>
      <c r="J401" s="3" t="s">
        <v>25</v>
      </c>
      <c r="N401" s="3" t="s">
        <v>925</v>
      </c>
    </row>
    <row r="402" spans="1:16" s="3" customFormat="1">
      <c r="A402" s="4"/>
      <c r="B402" s="2" t="str">
        <f t="shared" si="6"/>
        <v>GFD/FFA</v>
      </c>
      <c r="C402" s="3" t="s">
        <v>854</v>
      </c>
      <c r="D402" s="3" t="s">
        <v>926</v>
      </c>
      <c r="E402" s="17" t="s">
        <v>927</v>
      </c>
      <c r="G402" s="40"/>
      <c r="J402" s="3" t="s">
        <v>25</v>
      </c>
      <c r="N402" s="3" t="s">
        <v>928</v>
      </c>
    </row>
    <row r="403" spans="1:16" s="3" customFormat="1">
      <c r="A403" s="4"/>
      <c r="B403" s="2" t="str">
        <f t="shared" si="6"/>
        <v>GFD/FFA</v>
      </c>
      <c r="C403" s="3" t="s">
        <v>22</v>
      </c>
      <c r="D403" s="3" t="s">
        <v>929</v>
      </c>
      <c r="E403" s="17" t="s">
        <v>930</v>
      </c>
      <c r="G403" s="40"/>
      <c r="J403" s="3" t="s">
        <v>25</v>
      </c>
    </row>
    <row r="404" spans="1:16" s="3" customFormat="1">
      <c r="A404" s="4"/>
      <c r="B404" s="2" t="str">
        <f t="shared" si="6"/>
        <v>GFD/FFA</v>
      </c>
      <c r="C404" s="42" t="s">
        <v>26</v>
      </c>
      <c r="D404" s="42" t="s">
        <v>931</v>
      </c>
      <c r="E404" s="43"/>
      <c r="F404" s="42"/>
      <c r="G404" s="42"/>
      <c r="H404" s="42"/>
      <c r="I404" s="42"/>
      <c r="J404" s="42"/>
      <c r="K404" s="42" t="s">
        <v>829</v>
      </c>
      <c r="L404" s="42"/>
      <c r="M404" s="42"/>
      <c r="N404" s="42"/>
      <c r="O404" s="42"/>
      <c r="P404" s="42"/>
    </row>
    <row r="405" spans="1:16" s="3" customFormat="1">
      <c r="A405" s="4"/>
      <c r="B405" s="2" t="str">
        <f t="shared" si="6"/>
        <v/>
      </c>
      <c r="C405" s="3" t="s">
        <v>20</v>
      </c>
      <c r="E405" s="17" t="s">
        <v>932</v>
      </c>
      <c r="G405" s="40" t="s">
        <v>831</v>
      </c>
    </row>
    <row r="406" spans="1:16" s="3" customFormat="1">
      <c r="A406" s="4"/>
      <c r="B406" s="2" t="str">
        <f t="shared" si="6"/>
        <v>GFD/FFA</v>
      </c>
      <c r="C406" s="3" t="s">
        <v>832</v>
      </c>
      <c r="D406" s="3" t="s">
        <v>933</v>
      </c>
      <c r="E406" s="101" t="s">
        <v>934</v>
      </c>
      <c r="G406" s="40"/>
      <c r="J406" s="3" t="s">
        <v>25</v>
      </c>
    </row>
    <row r="407" spans="1:16" s="3" customFormat="1">
      <c r="A407" s="4"/>
      <c r="B407" s="2" t="str">
        <f t="shared" si="6"/>
        <v>GFD/FFA</v>
      </c>
      <c r="C407" s="3" t="s">
        <v>832</v>
      </c>
      <c r="D407" s="3" t="s">
        <v>935</v>
      </c>
      <c r="E407" s="101" t="s">
        <v>936</v>
      </c>
      <c r="G407" s="40"/>
      <c r="J407" s="3" t="s">
        <v>25</v>
      </c>
    </row>
    <row r="408" spans="1:16" s="3" customFormat="1">
      <c r="A408" s="4"/>
      <c r="B408" s="2" t="str">
        <f t="shared" si="6"/>
        <v>GFD/FFA</v>
      </c>
      <c r="C408" s="3" t="s">
        <v>832</v>
      </c>
      <c r="D408" s="3" t="s">
        <v>937</v>
      </c>
      <c r="E408" s="101" t="s">
        <v>938</v>
      </c>
      <c r="G408" s="40"/>
      <c r="J408" s="3" t="s">
        <v>25</v>
      </c>
    </row>
    <row r="409" spans="1:16" s="3" customFormat="1">
      <c r="A409" s="4"/>
      <c r="B409" s="2" t="str">
        <f t="shared" si="6"/>
        <v>GFD/FFA</v>
      </c>
      <c r="C409" s="3" t="s">
        <v>832</v>
      </c>
      <c r="D409" s="3" t="s">
        <v>939</v>
      </c>
      <c r="E409" s="101" t="s">
        <v>940</v>
      </c>
      <c r="G409" s="40"/>
      <c r="J409" s="3" t="s">
        <v>25</v>
      </c>
    </row>
    <row r="410" spans="1:16" s="3" customFormat="1">
      <c r="A410" s="4"/>
      <c r="B410" s="2" t="str">
        <f t="shared" si="6"/>
        <v>GFD/FFA</v>
      </c>
      <c r="C410" s="3" t="s">
        <v>832</v>
      </c>
      <c r="D410" s="3" t="s">
        <v>941</v>
      </c>
      <c r="E410" s="101" t="s">
        <v>942</v>
      </c>
      <c r="G410" s="40"/>
      <c r="J410" s="3" t="s">
        <v>25</v>
      </c>
    </row>
    <row r="411" spans="1:16" s="3" customFormat="1">
      <c r="A411" s="4"/>
      <c r="B411" s="2" t="str">
        <f t="shared" si="6"/>
        <v>GFD/FFA</v>
      </c>
      <c r="C411" s="42" t="s">
        <v>117</v>
      </c>
      <c r="D411" s="42" t="s">
        <v>931</v>
      </c>
      <c r="E411" s="43"/>
      <c r="F411" s="42"/>
      <c r="G411" s="42"/>
      <c r="H411" s="42"/>
      <c r="I411" s="42"/>
      <c r="J411" s="42"/>
      <c r="K411" s="42"/>
      <c r="L411" s="42"/>
      <c r="M411" s="42"/>
      <c r="N411" s="42"/>
      <c r="O411" s="42"/>
      <c r="P411" s="42"/>
    </row>
    <row r="412" spans="1:16" s="5" customFormat="1">
      <c r="A412" s="4"/>
      <c r="B412" s="2" t="str">
        <f t="shared" si="6"/>
        <v>GFD/FFA</v>
      </c>
      <c r="C412" s="24" t="s">
        <v>117</v>
      </c>
      <c r="D412" s="24" t="s">
        <v>904</v>
      </c>
      <c r="E412" s="10"/>
      <c r="F412" s="24"/>
      <c r="G412" s="25"/>
      <c r="H412" s="24"/>
      <c r="I412" s="24"/>
      <c r="J412" s="24"/>
      <c r="K412" s="24"/>
      <c r="L412" s="24"/>
      <c r="M412" s="24"/>
      <c r="N412" s="24"/>
      <c r="O412" s="24"/>
      <c r="P412" s="24"/>
    </row>
    <row r="413" spans="1:16" s="35" customFormat="1" ht="12.95">
      <c r="A413" s="27" t="s">
        <v>246</v>
      </c>
      <c r="B413" s="27" t="str">
        <f t="shared" si="6"/>
        <v>GFD/FFA</v>
      </c>
      <c r="C413" s="95" t="s">
        <v>26</v>
      </c>
      <c r="D413" s="95" t="s">
        <v>904</v>
      </c>
      <c r="E413" s="96" t="s">
        <v>943</v>
      </c>
      <c r="F413" s="95"/>
      <c r="G413" s="97" t="s">
        <v>906</v>
      </c>
      <c r="H413" s="95"/>
      <c r="I413" s="95"/>
      <c r="J413" s="95"/>
      <c r="K413" s="95"/>
      <c r="L413" s="95"/>
      <c r="M413" s="95"/>
      <c r="N413" s="95" t="s">
        <v>944</v>
      </c>
      <c r="O413" s="95"/>
      <c r="P413" s="95"/>
    </row>
    <row r="414" spans="1:16" s="37" customFormat="1" ht="12.95">
      <c r="A414" s="27" t="s">
        <v>246</v>
      </c>
      <c r="B414" s="27" t="str">
        <f t="shared" si="6"/>
        <v>GFD/FFA</v>
      </c>
      <c r="C414" s="37" t="s">
        <v>801</v>
      </c>
      <c r="D414" s="37" t="s">
        <v>908</v>
      </c>
      <c r="E414" s="28" t="s">
        <v>909</v>
      </c>
      <c r="G414" s="98" t="s">
        <v>906</v>
      </c>
      <c r="J414" s="37" t="s">
        <v>25</v>
      </c>
    </row>
    <row r="415" spans="1:16" s="37" customFormat="1" ht="12.95">
      <c r="A415" s="27" t="s">
        <v>246</v>
      </c>
      <c r="B415" s="27" t="str">
        <f t="shared" si="6"/>
        <v>GFD/FFA</v>
      </c>
      <c r="C415" s="37" t="s">
        <v>801</v>
      </c>
      <c r="D415" s="37" t="s">
        <v>910</v>
      </c>
      <c r="E415" s="28" t="s">
        <v>911</v>
      </c>
      <c r="G415" s="98" t="s">
        <v>906</v>
      </c>
      <c r="J415" s="37" t="s">
        <v>25</v>
      </c>
    </row>
    <row r="416" spans="1:16" s="37" customFormat="1" ht="12.95">
      <c r="A416" s="27" t="s">
        <v>246</v>
      </c>
      <c r="B416" s="27" t="str">
        <f t="shared" si="6"/>
        <v>GFD/FFA</v>
      </c>
      <c r="C416" s="37" t="s">
        <v>49</v>
      </c>
      <c r="D416" s="37" t="s">
        <v>912</v>
      </c>
      <c r="E416" s="28" t="s">
        <v>913</v>
      </c>
      <c r="G416" s="98"/>
      <c r="O416" s="37" t="s">
        <v>25</v>
      </c>
      <c r="P416" s="37" t="s">
        <v>914</v>
      </c>
    </row>
    <row r="417" spans="1:16" s="37" customFormat="1" ht="12.95">
      <c r="A417" s="27" t="s">
        <v>246</v>
      </c>
      <c r="B417" s="27" t="str">
        <f t="shared" si="6"/>
        <v>GFD/FFA</v>
      </c>
      <c r="C417" s="37" t="s">
        <v>22</v>
      </c>
      <c r="D417" s="37" t="s">
        <v>915</v>
      </c>
      <c r="E417" s="28" t="s">
        <v>916</v>
      </c>
      <c r="G417" s="98"/>
      <c r="J417" s="37" t="s">
        <v>25</v>
      </c>
    </row>
    <row r="418" spans="1:16" s="37" customFormat="1" ht="12.95">
      <c r="A418" s="27" t="s">
        <v>246</v>
      </c>
      <c r="B418" s="27" t="str">
        <f t="shared" si="6"/>
        <v>GFD/FFA</v>
      </c>
      <c r="C418" s="37" t="s">
        <v>151</v>
      </c>
      <c r="D418" s="37" t="s">
        <v>917</v>
      </c>
      <c r="E418" s="28" t="s">
        <v>918</v>
      </c>
      <c r="G418" s="98"/>
      <c r="J418" s="37" t="s">
        <v>25</v>
      </c>
      <c r="N418" s="37" t="s">
        <v>919</v>
      </c>
    </row>
    <row r="419" spans="1:16" s="37" customFormat="1" ht="12.95">
      <c r="A419" s="27" t="s">
        <v>246</v>
      </c>
      <c r="B419" s="27" t="str">
        <f t="shared" si="6"/>
        <v>GFD/FFA</v>
      </c>
      <c r="C419" s="37" t="s">
        <v>151</v>
      </c>
      <c r="D419" s="37" t="s">
        <v>920</v>
      </c>
      <c r="E419" s="28" t="s">
        <v>921</v>
      </c>
      <c r="G419" s="98"/>
      <c r="J419" s="37" t="s">
        <v>25</v>
      </c>
      <c r="N419" s="37" t="s">
        <v>922</v>
      </c>
    </row>
    <row r="420" spans="1:16" s="37" customFormat="1" ht="12.95">
      <c r="A420" s="27" t="s">
        <v>246</v>
      </c>
      <c r="B420" s="27" t="str">
        <f t="shared" si="6"/>
        <v>GFD/FFA</v>
      </c>
      <c r="C420" s="37" t="s">
        <v>22</v>
      </c>
      <c r="D420" s="37" t="s">
        <v>923</v>
      </c>
      <c r="E420" s="28" t="s">
        <v>924</v>
      </c>
      <c r="G420" s="98"/>
      <c r="J420" s="37" t="s">
        <v>25</v>
      </c>
      <c r="N420" s="37" t="s">
        <v>925</v>
      </c>
    </row>
    <row r="421" spans="1:16" s="37" customFormat="1" ht="12.95">
      <c r="A421" s="27" t="s">
        <v>246</v>
      </c>
      <c r="B421" s="27" t="str">
        <f t="shared" si="6"/>
        <v>GFD/FFA</v>
      </c>
      <c r="C421" s="37" t="s">
        <v>854</v>
      </c>
      <c r="D421" s="37" t="s">
        <v>926</v>
      </c>
      <c r="E421" s="28" t="s">
        <v>927</v>
      </c>
      <c r="G421" s="98"/>
      <c r="J421" s="37" t="s">
        <v>25</v>
      </c>
      <c r="N421" s="37" t="s">
        <v>928</v>
      </c>
    </row>
    <row r="422" spans="1:16" s="37" customFormat="1" ht="12.95">
      <c r="A422" s="27" t="s">
        <v>246</v>
      </c>
      <c r="B422" s="27" t="str">
        <f t="shared" si="6"/>
        <v>GFD/FFA</v>
      </c>
      <c r="C422" s="37" t="s">
        <v>22</v>
      </c>
      <c r="D422" s="37" t="s">
        <v>929</v>
      </c>
      <c r="E422" s="28" t="s">
        <v>930</v>
      </c>
      <c r="G422" s="98"/>
      <c r="J422" s="37" t="s">
        <v>25</v>
      </c>
    </row>
    <row r="423" spans="1:16" s="37" customFormat="1" ht="12.95">
      <c r="A423" s="27" t="s">
        <v>246</v>
      </c>
      <c r="B423" s="27" t="str">
        <f t="shared" si="6"/>
        <v>GFD/FFA</v>
      </c>
      <c r="C423" s="89" t="s">
        <v>26</v>
      </c>
      <c r="D423" s="89" t="s">
        <v>931</v>
      </c>
      <c r="E423" s="68"/>
      <c r="F423" s="89"/>
      <c r="G423" s="89"/>
      <c r="H423" s="89"/>
      <c r="I423" s="89"/>
      <c r="J423" s="89"/>
      <c r="K423" s="37" t="s">
        <v>829</v>
      </c>
      <c r="L423" s="89"/>
      <c r="M423" s="89"/>
      <c r="N423" s="89"/>
      <c r="O423" s="89"/>
      <c r="P423" s="89"/>
    </row>
    <row r="424" spans="1:16" s="37" customFormat="1" ht="12.95">
      <c r="A424" s="27" t="s">
        <v>246</v>
      </c>
      <c r="B424" s="27" t="str">
        <f t="shared" si="6"/>
        <v>FFA</v>
      </c>
      <c r="C424" s="37" t="s">
        <v>20</v>
      </c>
      <c r="D424" s="37" t="s">
        <v>855</v>
      </c>
      <c r="E424" s="28" t="s">
        <v>945</v>
      </c>
      <c r="G424" s="98" t="s">
        <v>831</v>
      </c>
    </row>
    <row r="425" spans="1:16" s="37" customFormat="1" ht="12.95">
      <c r="A425" s="27" t="s">
        <v>246</v>
      </c>
      <c r="B425" s="27" t="str">
        <f t="shared" ref="B425:B488" si="7">IFERROR(VLOOKUP(D425,validity,4,0),"")</f>
        <v>GFD/FFA</v>
      </c>
      <c r="C425" s="37" t="s">
        <v>832</v>
      </c>
      <c r="D425" s="37" t="s">
        <v>933</v>
      </c>
      <c r="E425" s="99" t="s">
        <v>934</v>
      </c>
      <c r="G425" s="98"/>
      <c r="J425" s="37" t="s">
        <v>25</v>
      </c>
    </row>
    <row r="426" spans="1:16" s="37" customFormat="1" ht="12.95">
      <c r="A426" s="27" t="s">
        <v>246</v>
      </c>
      <c r="B426" s="27" t="str">
        <f t="shared" si="7"/>
        <v>GFD/FFA</v>
      </c>
      <c r="C426" s="37" t="s">
        <v>832</v>
      </c>
      <c r="D426" s="37" t="s">
        <v>935</v>
      </c>
      <c r="E426" s="99" t="s">
        <v>936</v>
      </c>
      <c r="G426" s="98"/>
      <c r="J426" s="37" t="s">
        <v>25</v>
      </c>
    </row>
    <row r="427" spans="1:16" s="37" customFormat="1" ht="12.95">
      <c r="A427" s="27" t="s">
        <v>246</v>
      </c>
      <c r="B427" s="27" t="str">
        <f t="shared" si="7"/>
        <v>GFD/FFA</v>
      </c>
      <c r="C427" s="37" t="s">
        <v>832</v>
      </c>
      <c r="D427" s="37" t="s">
        <v>937</v>
      </c>
      <c r="E427" s="99" t="s">
        <v>938</v>
      </c>
      <c r="G427" s="98"/>
      <c r="J427" s="37" t="s">
        <v>25</v>
      </c>
    </row>
    <row r="428" spans="1:16" s="37" customFormat="1" ht="12.95">
      <c r="A428" s="27" t="s">
        <v>246</v>
      </c>
      <c r="B428" s="27" t="str">
        <f t="shared" si="7"/>
        <v>GFD/FFA</v>
      </c>
      <c r="C428" s="37" t="s">
        <v>832</v>
      </c>
      <c r="D428" s="37" t="s">
        <v>939</v>
      </c>
      <c r="E428" s="99" t="s">
        <v>940</v>
      </c>
      <c r="G428" s="98"/>
      <c r="J428" s="37" t="s">
        <v>25</v>
      </c>
    </row>
    <row r="429" spans="1:16" s="37" customFormat="1" ht="12.95">
      <c r="A429" s="27" t="s">
        <v>246</v>
      </c>
      <c r="B429" s="27" t="str">
        <f t="shared" si="7"/>
        <v>GFD/FFA</v>
      </c>
      <c r="C429" s="37" t="s">
        <v>832</v>
      </c>
      <c r="D429" s="37" t="s">
        <v>941</v>
      </c>
      <c r="E429" s="99" t="s">
        <v>942</v>
      </c>
      <c r="G429" s="98"/>
      <c r="J429" s="37" t="s">
        <v>25</v>
      </c>
    </row>
    <row r="430" spans="1:16" s="37" customFormat="1" ht="12.95">
      <c r="A430" s="27" t="s">
        <v>246</v>
      </c>
      <c r="B430" s="27" t="str">
        <f t="shared" si="7"/>
        <v>GFD/FFA</v>
      </c>
      <c r="C430" s="89" t="s">
        <v>117</v>
      </c>
      <c r="D430" s="89" t="s">
        <v>931</v>
      </c>
      <c r="E430" s="68"/>
      <c r="F430" s="89"/>
      <c r="G430" s="89"/>
      <c r="H430" s="89"/>
      <c r="I430" s="89"/>
      <c r="J430" s="89"/>
      <c r="K430" s="89"/>
      <c r="L430" s="89"/>
      <c r="M430" s="89"/>
      <c r="N430" s="89"/>
      <c r="O430" s="89"/>
      <c r="P430" s="89"/>
    </row>
    <row r="431" spans="1:16" s="35" customFormat="1" ht="12.95">
      <c r="A431" s="27" t="s">
        <v>246</v>
      </c>
      <c r="B431" s="27" t="str">
        <f t="shared" si="7"/>
        <v>GFD/FFA</v>
      </c>
      <c r="C431" s="95" t="s">
        <v>117</v>
      </c>
      <c r="D431" s="95" t="s">
        <v>904</v>
      </c>
      <c r="E431" s="96"/>
      <c r="F431" s="95"/>
      <c r="G431" s="97"/>
      <c r="H431" s="95"/>
      <c r="I431" s="95"/>
      <c r="J431" s="95"/>
      <c r="K431" s="95"/>
      <c r="L431" s="95"/>
      <c r="M431" s="95"/>
      <c r="N431" s="95"/>
      <c r="O431" s="95"/>
      <c r="P431" s="95"/>
    </row>
    <row r="432" spans="1:16" s="5" customFormat="1">
      <c r="A432" s="4"/>
      <c r="B432" s="2" t="str">
        <f t="shared" si="7"/>
        <v>GFD</v>
      </c>
      <c r="C432" s="24" t="s">
        <v>26</v>
      </c>
      <c r="D432" s="24" t="s">
        <v>946</v>
      </c>
      <c r="E432" s="10" t="s">
        <v>947</v>
      </c>
      <c r="F432" s="24"/>
      <c r="G432" s="25"/>
      <c r="H432" s="24"/>
      <c r="I432" s="24"/>
      <c r="J432" s="24"/>
      <c r="K432" s="24"/>
      <c r="L432" s="24"/>
      <c r="M432" s="24"/>
      <c r="N432" s="24" t="s">
        <v>948</v>
      </c>
      <c r="O432" s="24"/>
      <c r="P432" s="24"/>
    </row>
    <row r="433" spans="1:16" s="3" customFormat="1">
      <c r="A433" s="4"/>
      <c r="B433" s="2" t="str">
        <f t="shared" si="7"/>
        <v>GFD</v>
      </c>
      <c r="C433" s="3" t="s">
        <v>801</v>
      </c>
      <c r="D433" s="3" t="s">
        <v>949</v>
      </c>
      <c r="E433" s="17" t="s">
        <v>950</v>
      </c>
      <c r="G433" s="40" t="s">
        <v>951</v>
      </c>
      <c r="J433" s="3" t="s">
        <v>25</v>
      </c>
    </row>
    <row r="434" spans="1:16" s="3" customFormat="1">
      <c r="A434" s="4"/>
      <c r="B434" s="2" t="str">
        <f t="shared" si="7"/>
        <v>GFD</v>
      </c>
      <c r="C434" s="3" t="s">
        <v>801</v>
      </c>
      <c r="D434" s="3" t="s">
        <v>952</v>
      </c>
      <c r="E434" s="17" t="s">
        <v>953</v>
      </c>
      <c r="G434" s="40" t="s">
        <v>951</v>
      </c>
      <c r="J434" s="3" t="s">
        <v>25</v>
      </c>
    </row>
    <row r="435" spans="1:16" s="3" customFormat="1">
      <c r="A435" s="4"/>
      <c r="B435" s="2" t="str">
        <f t="shared" si="7"/>
        <v>GFD</v>
      </c>
      <c r="C435" s="3" t="s">
        <v>49</v>
      </c>
      <c r="D435" s="3" t="s">
        <v>954</v>
      </c>
      <c r="E435" s="17" t="s">
        <v>955</v>
      </c>
      <c r="G435" s="40"/>
      <c r="O435" s="3" t="s">
        <v>25</v>
      </c>
      <c r="P435" s="3" t="s">
        <v>956</v>
      </c>
    </row>
    <row r="436" spans="1:16" s="3" customFormat="1">
      <c r="A436" s="4"/>
      <c r="B436" s="2" t="str">
        <f t="shared" si="7"/>
        <v>GFD</v>
      </c>
      <c r="C436" s="3" t="s">
        <v>22</v>
      </c>
      <c r="D436" s="3" t="s">
        <v>957</v>
      </c>
      <c r="E436" s="17" t="s">
        <v>958</v>
      </c>
      <c r="G436" s="40"/>
    </row>
    <row r="437" spans="1:16" s="3" customFormat="1">
      <c r="A437" s="4"/>
      <c r="B437" s="2" t="str">
        <f t="shared" si="7"/>
        <v>GFD</v>
      </c>
      <c r="C437" s="3" t="s">
        <v>151</v>
      </c>
      <c r="D437" s="3" t="s">
        <v>959</v>
      </c>
      <c r="E437" s="17" t="s">
        <v>960</v>
      </c>
      <c r="G437" s="40"/>
      <c r="H437" s="3" t="s">
        <v>814</v>
      </c>
      <c r="J437" s="3" t="s">
        <v>25</v>
      </c>
      <c r="N437" s="3" t="s">
        <v>961</v>
      </c>
    </row>
    <row r="438" spans="1:16" s="3" customFormat="1">
      <c r="A438" s="4"/>
      <c r="B438" s="2" t="str">
        <f t="shared" si="7"/>
        <v>GFD</v>
      </c>
      <c r="C438" s="3" t="s">
        <v>151</v>
      </c>
      <c r="D438" s="3" t="s">
        <v>962</v>
      </c>
      <c r="E438" s="17" t="s">
        <v>963</v>
      </c>
      <c r="G438" s="40"/>
      <c r="J438" s="3" t="s">
        <v>25</v>
      </c>
      <c r="N438" s="3" t="s">
        <v>964</v>
      </c>
    </row>
    <row r="439" spans="1:16" s="3" customFormat="1">
      <c r="A439" s="4"/>
      <c r="B439" s="2" t="str">
        <f t="shared" si="7"/>
        <v>GFD</v>
      </c>
      <c r="C439" s="3" t="s">
        <v>22</v>
      </c>
      <c r="D439" s="3" t="s">
        <v>965</v>
      </c>
      <c r="E439" s="17" t="s">
        <v>966</v>
      </c>
      <c r="G439" s="40"/>
      <c r="J439" s="3" t="s">
        <v>25</v>
      </c>
      <c r="N439" s="3" t="s">
        <v>967</v>
      </c>
    </row>
    <row r="440" spans="1:16" s="3" customFormat="1">
      <c r="A440" s="4"/>
      <c r="B440" s="2" t="str">
        <f t="shared" si="7"/>
        <v>GFD</v>
      </c>
      <c r="C440" s="3" t="s">
        <v>854</v>
      </c>
      <c r="D440" s="3" t="s">
        <v>968</v>
      </c>
      <c r="E440" s="17" t="s">
        <v>969</v>
      </c>
      <c r="G440" s="40"/>
      <c r="J440" s="3" t="s">
        <v>25</v>
      </c>
      <c r="N440" s="3" t="s">
        <v>970</v>
      </c>
    </row>
    <row r="441" spans="1:16" s="3" customFormat="1">
      <c r="A441" s="4"/>
      <c r="B441" s="2" t="str">
        <f t="shared" si="7"/>
        <v>GFD</v>
      </c>
      <c r="C441" s="42" t="s">
        <v>26</v>
      </c>
      <c r="D441" s="42" t="s">
        <v>971</v>
      </c>
      <c r="E441" s="43"/>
      <c r="F441" s="42"/>
      <c r="G441" s="42"/>
      <c r="H441" s="42"/>
      <c r="I441" s="42"/>
      <c r="J441" s="42"/>
      <c r="K441" s="42" t="s">
        <v>829</v>
      </c>
      <c r="L441" s="42"/>
      <c r="M441" s="42"/>
      <c r="N441" s="42"/>
      <c r="O441" s="42"/>
      <c r="P441" s="42"/>
    </row>
    <row r="442" spans="1:16" s="3" customFormat="1">
      <c r="A442" s="4"/>
      <c r="B442" s="2" t="str">
        <f t="shared" si="7"/>
        <v/>
      </c>
      <c r="C442" s="3" t="s">
        <v>20</v>
      </c>
      <c r="E442" s="17" t="s">
        <v>972</v>
      </c>
      <c r="G442" s="40" t="s">
        <v>973</v>
      </c>
    </row>
    <row r="443" spans="1:16" s="3" customFormat="1">
      <c r="A443" s="4"/>
      <c r="B443" s="2" t="str">
        <f t="shared" si="7"/>
        <v>GFD</v>
      </c>
      <c r="C443" s="3" t="s">
        <v>22</v>
      </c>
      <c r="D443" s="3" t="s">
        <v>974</v>
      </c>
      <c r="E443" s="17" t="s">
        <v>975</v>
      </c>
      <c r="G443" s="40"/>
      <c r="J443" s="3" t="s">
        <v>25</v>
      </c>
    </row>
    <row r="444" spans="1:16" s="3" customFormat="1">
      <c r="A444" s="4"/>
      <c r="B444" s="2" t="str">
        <f t="shared" si="7"/>
        <v>GFD</v>
      </c>
      <c r="C444" s="3" t="s">
        <v>22</v>
      </c>
      <c r="D444" s="3" t="s">
        <v>976</v>
      </c>
      <c r="E444" s="17" t="s">
        <v>977</v>
      </c>
      <c r="G444" s="40"/>
      <c r="J444" s="3" t="s">
        <v>25</v>
      </c>
    </row>
    <row r="445" spans="1:16" s="3" customFormat="1">
      <c r="A445" s="4"/>
      <c r="B445" s="2" t="str">
        <f t="shared" si="7"/>
        <v>GFD</v>
      </c>
      <c r="C445" s="3" t="s">
        <v>22</v>
      </c>
      <c r="D445" s="3" t="s">
        <v>978</v>
      </c>
      <c r="E445" s="17" t="s">
        <v>979</v>
      </c>
      <c r="G445" s="40"/>
      <c r="J445" s="3" t="s">
        <v>25</v>
      </c>
    </row>
    <row r="446" spans="1:16" s="3" customFormat="1">
      <c r="A446" s="4"/>
      <c r="B446" s="2" t="str">
        <f t="shared" si="7"/>
        <v>GFD</v>
      </c>
      <c r="C446" s="3" t="s">
        <v>22</v>
      </c>
      <c r="D446" s="3" t="s">
        <v>980</v>
      </c>
      <c r="E446" s="17" t="s">
        <v>981</v>
      </c>
      <c r="G446" s="40"/>
      <c r="J446" s="3" t="s">
        <v>25</v>
      </c>
    </row>
    <row r="447" spans="1:16" s="3" customFormat="1">
      <c r="A447" s="4"/>
      <c r="B447" s="2" t="str">
        <f t="shared" si="7"/>
        <v>GFD</v>
      </c>
      <c r="C447" s="3" t="s">
        <v>22</v>
      </c>
      <c r="D447" s="3" t="s">
        <v>982</v>
      </c>
      <c r="E447" s="17" t="s">
        <v>983</v>
      </c>
      <c r="G447" s="40"/>
      <c r="J447" s="3" t="s">
        <v>25</v>
      </c>
    </row>
    <row r="448" spans="1:16" s="3" customFormat="1">
      <c r="A448" s="4"/>
      <c r="B448" s="2" t="str">
        <f t="shared" si="7"/>
        <v>GFD</v>
      </c>
      <c r="C448" s="3" t="s">
        <v>22</v>
      </c>
      <c r="D448" s="3" t="s">
        <v>984</v>
      </c>
      <c r="E448" s="17" t="s">
        <v>985</v>
      </c>
      <c r="G448" s="40"/>
      <c r="J448" s="3" t="s">
        <v>25</v>
      </c>
    </row>
    <row r="449" spans="1:16" s="3" customFormat="1">
      <c r="A449" s="4"/>
      <c r="B449" s="2" t="str">
        <f t="shared" si="7"/>
        <v>GFD</v>
      </c>
      <c r="C449" s="3" t="s">
        <v>22</v>
      </c>
      <c r="D449" s="3" t="s">
        <v>986</v>
      </c>
      <c r="E449" s="17" t="s">
        <v>987</v>
      </c>
      <c r="G449" s="40"/>
      <c r="J449" s="3" t="s">
        <v>25</v>
      </c>
    </row>
    <row r="450" spans="1:16" s="3" customFormat="1">
      <c r="A450" s="4"/>
      <c r="B450" s="2" t="str">
        <f t="shared" si="7"/>
        <v>GFD</v>
      </c>
      <c r="C450" s="42" t="s">
        <v>117</v>
      </c>
      <c r="D450" s="42" t="s">
        <v>971</v>
      </c>
      <c r="E450" s="43"/>
      <c r="F450" s="42"/>
      <c r="G450" s="42"/>
      <c r="H450" s="42"/>
      <c r="I450" s="42"/>
      <c r="J450" s="42"/>
      <c r="K450" s="42"/>
      <c r="L450" s="42"/>
      <c r="M450" s="42"/>
      <c r="N450" s="42"/>
      <c r="O450" s="42"/>
      <c r="P450" s="42"/>
    </row>
    <row r="451" spans="1:16" s="3" customFormat="1">
      <c r="A451" s="4"/>
      <c r="B451" s="2" t="str">
        <f t="shared" si="7"/>
        <v>GFD</v>
      </c>
      <c r="C451" s="3" t="s">
        <v>988</v>
      </c>
      <c r="D451" s="3" t="s">
        <v>989</v>
      </c>
      <c r="E451" s="17" t="s">
        <v>990</v>
      </c>
      <c r="G451" s="40"/>
      <c r="J451" s="3" t="s">
        <v>25</v>
      </c>
      <c r="N451" s="3" t="s">
        <v>991</v>
      </c>
    </row>
    <row r="452" spans="1:16" s="3" customFormat="1">
      <c r="A452" s="4"/>
      <c r="B452" s="2" t="str">
        <f t="shared" si="7"/>
        <v>GFD</v>
      </c>
      <c r="C452" s="3" t="s">
        <v>22</v>
      </c>
      <c r="D452" s="3" t="s">
        <v>992</v>
      </c>
      <c r="E452" s="17" t="s">
        <v>993</v>
      </c>
      <c r="G452" s="40"/>
      <c r="J452" s="3" t="s">
        <v>25</v>
      </c>
    </row>
    <row r="453" spans="1:16" s="3" customFormat="1">
      <c r="A453" s="4"/>
      <c r="B453" s="2" t="str">
        <f t="shared" si="7"/>
        <v>GFD</v>
      </c>
      <c r="C453" s="3" t="s">
        <v>994</v>
      </c>
      <c r="D453" s="3" t="s">
        <v>995</v>
      </c>
      <c r="E453" s="17" t="s">
        <v>996</v>
      </c>
      <c r="G453" s="40" t="s">
        <v>997</v>
      </c>
      <c r="J453" s="3" t="s">
        <v>25</v>
      </c>
    </row>
    <row r="454" spans="1:16" s="5" customFormat="1">
      <c r="A454" s="4"/>
      <c r="B454" s="2" t="str">
        <f t="shared" si="7"/>
        <v>GFD</v>
      </c>
      <c r="C454" s="24" t="s">
        <v>117</v>
      </c>
      <c r="D454" s="24" t="s">
        <v>946</v>
      </c>
      <c r="E454" s="10"/>
      <c r="F454" s="24"/>
      <c r="G454" s="25"/>
      <c r="H454" s="24"/>
      <c r="I454" s="24"/>
      <c r="J454" s="24"/>
      <c r="K454" s="24"/>
      <c r="L454" s="24"/>
      <c r="M454" s="24"/>
      <c r="N454" s="24"/>
      <c r="O454" s="24"/>
      <c r="P454" s="24"/>
    </row>
    <row r="455" spans="1:16" s="5" customFormat="1">
      <c r="A455" s="4"/>
      <c r="B455" s="2" t="str">
        <f t="shared" si="7"/>
        <v>GFD</v>
      </c>
      <c r="C455" s="24" t="s">
        <v>26</v>
      </c>
      <c r="D455" s="24" t="s">
        <v>998</v>
      </c>
      <c r="E455" s="10" t="s">
        <v>999</v>
      </c>
      <c r="F455" s="24"/>
      <c r="G455" s="25"/>
      <c r="H455" s="24"/>
      <c r="I455" s="24"/>
      <c r="J455" s="24"/>
      <c r="K455" s="24"/>
      <c r="L455" s="24"/>
      <c r="M455" s="24"/>
      <c r="N455" s="24" t="s">
        <v>1000</v>
      </c>
      <c r="O455" s="24"/>
      <c r="P455" s="24"/>
    </row>
    <row r="456" spans="1:16" s="3" customFormat="1">
      <c r="A456" s="4"/>
      <c r="B456" s="2" t="str">
        <f t="shared" si="7"/>
        <v>GFD</v>
      </c>
      <c r="C456" s="3" t="s">
        <v>801</v>
      </c>
      <c r="D456" s="3" t="s">
        <v>1001</v>
      </c>
      <c r="E456" s="17" t="s">
        <v>1002</v>
      </c>
      <c r="G456" s="40" t="s">
        <v>1003</v>
      </c>
      <c r="J456" s="3" t="s">
        <v>25</v>
      </c>
    </row>
    <row r="457" spans="1:16" s="3" customFormat="1">
      <c r="A457" s="4"/>
      <c r="B457" s="2" t="str">
        <f t="shared" si="7"/>
        <v>GFD</v>
      </c>
      <c r="C457" s="3" t="s">
        <v>801</v>
      </c>
      <c r="D457" s="3" t="s">
        <v>1004</v>
      </c>
      <c r="E457" s="17" t="s">
        <v>1005</v>
      </c>
      <c r="G457" s="40" t="s">
        <v>1003</v>
      </c>
      <c r="J457" s="3" t="s">
        <v>25</v>
      </c>
    </row>
    <row r="458" spans="1:16" s="3" customFormat="1">
      <c r="A458" s="4"/>
      <c r="B458" s="2" t="str">
        <f t="shared" si="7"/>
        <v>GFD</v>
      </c>
      <c r="C458" s="3" t="s">
        <v>49</v>
      </c>
      <c r="D458" s="3" t="s">
        <v>1006</v>
      </c>
      <c r="E458" s="17" t="s">
        <v>1007</v>
      </c>
      <c r="G458" s="40"/>
      <c r="O458" s="3" t="s">
        <v>25</v>
      </c>
      <c r="P458" s="3" t="s">
        <v>1008</v>
      </c>
    </row>
    <row r="459" spans="1:16" s="3" customFormat="1">
      <c r="A459" s="4"/>
      <c r="B459" s="2" t="str">
        <f t="shared" si="7"/>
        <v>GFD</v>
      </c>
      <c r="C459" s="3" t="s">
        <v>22</v>
      </c>
      <c r="D459" s="3" t="s">
        <v>1009</v>
      </c>
      <c r="E459" s="17" t="s">
        <v>1010</v>
      </c>
      <c r="G459" s="40"/>
    </row>
    <row r="460" spans="1:16" s="3" customFormat="1">
      <c r="A460" s="4"/>
      <c r="B460" s="2" t="str">
        <f t="shared" si="7"/>
        <v>GFD</v>
      </c>
      <c r="C460" s="3" t="s">
        <v>151</v>
      </c>
      <c r="D460" s="3" t="s">
        <v>1011</v>
      </c>
      <c r="E460" s="17" t="s">
        <v>1012</v>
      </c>
      <c r="G460" s="40"/>
      <c r="H460" s="3" t="s">
        <v>814</v>
      </c>
      <c r="J460" s="3" t="s">
        <v>25</v>
      </c>
      <c r="N460" s="3" t="s">
        <v>1013</v>
      </c>
    </row>
    <row r="461" spans="1:16" s="3" customFormat="1">
      <c r="A461" s="4"/>
      <c r="B461" s="2" t="str">
        <f t="shared" si="7"/>
        <v>GFD</v>
      </c>
      <c r="C461" s="3" t="s">
        <v>151</v>
      </c>
      <c r="D461" s="3" t="s">
        <v>1014</v>
      </c>
      <c r="E461" s="17" t="s">
        <v>1015</v>
      </c>
      <c r="G461" s="40"/>
      <c r="J461" s="3" t="s">
        <v>25</v>
      </c>
      <c r="N461" s="3" t="s">
        <v>1016</v>
      </c>
    </row>
    <row r="462" spans="1:16" s="3" customFormat="1">
      <c r="A462" s="4"/>
      <c r="B462" s="2" t="str">
        <f t="shared" si="7"/>
        <v>GFD</v>
      </c>
      <c r="C462" s="3" t="s">
        <v>22</v>
      </c>
      <c r="D462" s="3" t="s">
        <v>1017</v>
      </c>
      <c r="E462" s="17" t="s">
        <v>1018</v>
      </c>
      <c r="G462" s="40"/>
      <c r="J462" s="3" t="s">
        <v>25</v>
      </c>
      <c r="N462" s="3" t="s">
        <v>1019</v>
      </c>
    </row>
    <row r="463" spans="1:16" s="3" customFormat="1">
      <c r="A463" s="4"/>
      <c r="B463" s="2" t="str">
        <f t="shared" si="7"/>
        <v>GFD</v>
      </c>
      <c r="C463" s="3" t="s">
        <v>854</v>
      </c>
      <c r="D463" s="3" t="s">
        <v>1020</v>
      </c>
      <c r="E463" s="17" t="s">
        <v>1021</v>
      </c>
      <c r="G463" s="40"/>
      <c r="J463" s="3" t="s">
        <v>25</v>
      </c>
      <c r="N463" s="3" t="s">
        <v>1022</v>
      </c>
    </row>
    <row r="464" spans="1:16" s="3" customFormat="1">
      <c r="A464" s="4"/>
      <c r="B464" s="2" t="str">
        <f t="shared" si="7"/>
        <v>GFD</v>
      </c>
      <c r="C464" s="42" t="s">
        <v>26</v>
      </c>
      <c r="D464" s="42" t="s">
        <v>1023</v>
      </c>
      <c r="E464" s="43"/>
      <c r="F464" s="42"/>
      <c r="G464" s="42"/>
      <c r="H464" s="42"/>
      <c r="I464" s="42"/>
      <c r="J464" s="42"/>
      <c r="K464" s="42" t="s">
        <v>829</v>
      </c>
      <c r="L464" s="42"/>
      <c r="M464" s="42"/>
      <c r="N464" s="42"/>
      <c r="O464" s="42"/>
      <c r="P464" s="42"/>
    </row>
    <row r="465" spans="1:16" s="3" customFormat="1">
      <c r="A465" s="4"/>
      <c r="B465" s="2" t="str">
        <f t="shared" si="7"/>
        <v/>
      </c>
      <c r="C465" s="3" t="s">
        <v>20</v>
      </c>
      <c r="E465" s="17" t="s">
        <v>1024</v>
      </c>
      <c r="G465" s="40" t="s">
        <v>973</v>
      </c>
    </row>
    <row r="466" spans="1:16" s="3" customFormat="1">
      <c r="A466" s="4"/>
      <c r="B466" s="2" t="str">
        <f t="shared" si="7"/>
        <v>GFD</v>
      </c>
      <c r="C466" s="3" t="s">
        <v>22</v>
      </c>
      <c r="D466" s="3" t="s">
        <v>1025</v>
      </c>
      <c r="E466" s="17" t="s">
        <v>1026</v>
      </c>
      <c r="G466" s="40"/>
      <c r="J466" s="3" t="s">
        <v>25</v>
      </c>
    </row>
    <row r="467" spans="1:16" s="3" customFormat="1">
      <c r="A467" s="4"/>
      <c r="B467" s="2" t="str">
        <f t="shared" si="7"/>
        <v>GFD</v>
      </c>
      <c r="C467" s="3" t="s">
        <v>22</v>
      </c>
      <c r="D467" s="3" t="s">
        <v>1027</v>
      </c>
      <c r="E467" s="17" t="s">
        <v>1028</v>
      </c>
      <c r="G467" s="40"/>
      <c r="J467" s="3" t="s">
        <v>25</v>
      </c>
    </row>
    <row r="468" spans="1:16" s="3" customFormat="1">
      <c r="A468" s="4"/>
      <c r="B468" s="2" t="str">
        <f t="shared" si="7"/>
        <v>GFD</v>
      </c>
      <c r="C468" s="3" t="s">
        <v>22</v>
      </c>
      <c r="D468" s="3" t="s">
        <v>1029</v>
      </c>
      <c r="E468" s="17" t="s">
        <v>1030</v>
      </c>
      <c r="G468" s="40"/>
      <c r="J468" s="3" t="s">
        <v>25</v>
      </c>
    </row>
    <row r="469" spans="1:16" s="3" customFormat="1">
      <c r="A469" s="4"/>
      <c r="B469" s="2" t="str">
        <f t="shared" si="7"/>
        <v>GFD</v>
      </c>
      <c r="C469" s="3" t="s">
        <v>22</v>
      </c>
      <c r="D469" s="3" t="s">
        <v>1031</v>
      </c>
      <c r="E469" s="17" t="s">
        <v>1032</v>
      </c>
      <c r="G469" s="40"/>
      <c r="J469" s="3" t="s">
        <v>25</v>
      </c>
    </row>
    <row r="470" spans="1:16" s="3" customFormat="1">
      <c r="A470" s="4"/>
      <c r="B470" s="2" t="str">
        <f t="shared" si="7"/>
        <v>GFD</v>
      </c>
      <c r="C470" s="3" t="s">
        <v>22</v>
      </c>
      <c r="D470" s="3" t="s">
        <v>1033</v>
      </c>
      <c r="E470" s="17" t="s">
        <v>1034</v>
      </c>
      <c r="G470" s="40"/>
      <c r="J470" s="3" t="s">
        <v>25</v>
      </c>
    </row>
    <row r="471" spans="1:16" s="3" customFormat="1">
      <c r="A471" s="4"/>
      <c r="B471" s="2" t="str">
        <f t="shared" si="7"/>
        <v>GFD</v>
      </c>
      <c r="C471" s="3" t="s">
        <v>22</v>
      </c>
      <c r="D471" s="3" t="s">
        <v>1035</v>
      </c>
      <c r="E471" s="17" t="s">
        <v>1036</v>
      </c>
      <c r="G471" s="40"/>
      <c r="J471" s="3" t="s">
        <v>25</v>
      </c>
    </row>
    <row r="472" spans="1:16" s="3" customFormat="1">
      <c r="A472" s="4"/>
      <c r="B472" s="2" t="str">
        <f t="shared" si="7"/>
        <v>GFD</v>
      </c>
      <c r="C472" s="3" t="s">
        <v>22</v>
      </c>
      <c r="D472" s="3" t="s">
        <v>1037</v>
      </c>
      <c r="E472" s="17" t="s">
        <v>1038</v>
      </c>
      <c r="G472" s="40"/>
      <c r="J472" s="3" t="s">
        <v>25</v>
      </c>
    </row>
    <row r="473" spans="1:16" s="3" customFormat="1">
      <c r="A473" s="4"/>
      <c r="B473" s="2" t="str">
        <f t="shared" si="7"/>
        <v>GFD</v>
      </c>
      <c r="C473" s="42" t="s">
        <v>117</v>
      </c>
      <c r="D473" s="42" t="s">
        <v>1023</v>
      </c>
      <c r="E473" s="43"/>
      <c r="F473" s="42"/>
      <c r="G473" s="42"/>
      <c r="H473" s="42"/>
      <c r="I473" s="42"/>
      <c r="J473" s="42"/>
      <c r="K473" s="42"/>
      <c r="L473" s="42"/>
      <c r="M473" s="42"/>
      <c r="N473" s="42"/>
      <c r="O473" s="42"/>
      <c r="P473" s="42"/>
    </row>
    <row r="474" spans="1:16" s="3" customFormat="1">
      <c r="A474" s="4"/>
      <c r="B474" s="2" t="str">
        <f t="shared" si="7"/>
        <v>GFD</v>
      </c>
      <c r="C474" s="3" t="s">
        <v>988</v>
      </c>
      <c r="D474" s="3" t="s">
        <v>989</v>
      </c>
      <c r="E474" s="17" t="s">
        <v>1039</v>
      </c>
      <c r="G474" s="40"/>
      <c r="J474" s="3" t="s">
        <v>25</v>
      </c>
    </row>
    <row r="475" spans="1:16" s="3" customFormat="1">
      <c r="A475" s="4"/>
      <c r="B475" s="2" t="str">
        <f t="shared" si="7"/>
        <v>GFD</v>
      </c>
      <c r="C475" s="3" t="s">
        <v>22</v>
      </c>
      <c r="D475" s="3" t="s">
        <v>1040</v>
      </c>
      <c r="E475" s="17" t="s">
        <v>1041</v>
      </c>
      <c r="G475" s="40"/>
      <c r="J475" s="3" t="s">
        <v>25</v>
      </c>
    </row>
    <row r="476" spans="1:16" s="3" customFormat="1">
      <c r="A476" s="4"/>
      <c r="B476" s="2" t="str">
        <f t="shared" si="7"/>
        <v>GFD</v>
      </c>
      <c r="C476" s="3" t="s">
        <v>994</v>
      </c>
      <c r="D476" s="3" t="s">
        <v>1042</v>
      </c>
      <c r="E476" s="17" t="s">
        <v>1043</v>
      </c>
      <c r="G476" s="40" t="s">
        <v>997</v>
      </c>
      <c r="J476" s="3" t="s">
        <v>25</v>
      </c>
    </row>
    <row r="477" spans="1:16" s="5" customFormat="1">
      <c r="A477" s="4"/>
      <c r="B477" s="2" t="str">
        <f t="shared" si="7"/>
        <v>GFD</v>
      </c>
      <c r="C477" s="24" t="s">
        <v>117</v>
      </c>
      <c r="D477" s="24" t="s">
        <v>998</v>
      </c>
      <c r="E477" s="10"/>
      <c r="F477" s="24"/>
      <c r="G477" s="25"/>
      <c r="H477" s="24"/>
      <c r="I477" s="24"/>
      <c r="J477" s="24"/>
      <c r="K477" s="24"/>
      <c r="L477" s="24"/>
      <c r="M477" s="24"/>
      <c r="N477" s="24"/>
      <c r="O477" s="24"/>
      <c r="P477" s="24"/>
    </row>
    <row r="478" spans="1:16" s="5" customFormat="1">
      <c r="A478" s="4"/>
      <c r="B478" s="2" t="str">
        <f t="shared" si="7"/>
        <v>GFD/FFA</v>
      </c>
      <c r="C478" s="24" t="s">
        <v>26</v>
      </c>
      <c r="D478" s="24" t="s">
        <v>1044</v>
      </c>
      <c r="E478" s="10" t="s">
        <v>1045</v>
      </c>
      <c r="F478" s="24"/>
      <c r="G478" s="25" t="s">
        <v>1046</v>
      </c>
      <c r="H478" s="24"/>
      <c r="I478" s="24"/>
      <c r="J478" s="24"/>
      <c r="K478" s="24"/>
      <c r="L478" s="24"/>
      <c r="M478" s="24"/>
      <c r="N478" s="24" t="s">
        <v>1047</v>
      </c>
      <c r="O478" s="24"/>
      <c r="P478" s="24"/>
    </row>
    <row r="479" spans="1:16">
      <c r="B479" s="2" t="str">
        <f t="shared" si="7"/>
        <v>GFD/FFA</v>
      </c>
      <c r="C479" s="2" t="s">
        <v>151</v>
      </c>
      <c r="D479" s="2" t="s">
        <v>1048</v>
      </c>
      <c r="E479" s="1" t="s">
        <v>1049</v>
      </c>
      <c r="G479" s="102"/>
      <c r="J479" s="2" t="s">
        <v>25</v>
      </c>
    </row>
    <row r="480" spans="1:16">
      <c r="B480" s="2" t="str">
        <f t="shared" si="7"/>
        <v>GFD/FFA</v>
      </c>
      <c r="C480" s="2" t="s">
        <v>151</v>
      </c>
      <c r="D480" s="2" t="s">
        <v>1050</v>
      </c>
      <c r="E480" s="1" t="s">
        <v>1051</v>
      </c>
      <c r="G480" s="102"/>
      <c r="J480" s="2" t="s">
        <v>25</v>
      </c>
    </row>
    <row r="481" spans="1:16" s="3" customFormat="1">
      <c r="A481" s="4"/>
      <c r="B481" s="2" t="str">
        <f t="shared" si="7"/>
        <v>GFD/FFA</v>
      </c>
      <c r="C481" s="3" t="s">
        <v>49</v>
      </c>
      <c r="D481" s="3" t="s">
        <v>1052</v>
      </c>
      <c r="E481" s="17" t="s">
        <v>1053</v>
      </c>
      <c r="G481" s="40"/>
      <c r="O481" s="3" t="s">
        <v>25</v>
      </c>
      <c r="P481" s="3" t="s">
        <v>1054</v>
      </c>
    </row>
    <row r="482" spans="1:16">
      <c r="B482" s="2" t="str">
        <f t="shared" si="7"/>
        <v>GFD/FFA</v>
      </c>
      <c r="C482" s="2" t="s">
        <v>22</v>
      </c>
      <c r="D482" s="2" t="s">
        <v>1055</v>
      </c>
      <c r="E482" s="1" t="s">
        <v>1056</v>
      </c>
      <c r="G482" s="102"/>
      <c r="J482" s="2" t="s">
        <v>25</v>
      </c>
    </row>
    <row r="483" spans="1:16">
      <c r="B483" s="2" t="str">
        <f t="shared" si="7"/>
        <v>GFD/FFA</v>
      </c>
      <c r="C483" s="2" t="s">
        <v>151</v>
      </c>
      <c r="D483" s="2" t="s">
        <v>1057</v>
      </c>
      <c r="E483" s="1" t="s">
        <v>1058</v>
      </c>
      <c r="G483" s="102"/>
      <c r="H483" s="2" t="s">
        <v>814</v>
      </c>
      <c r="J483" s="2" t="s">
        <v>25</v>
      </c>
      <c r="N483" s="2" t="s">
        <v>1059</v>
      </c>
    </row>
    <row r="484" spans="1:16">
      <c r="B484" s="2" t="str">
        <f t="shared" si="7"/>
        <v>GFD/FFA</v>
      </c>
      <c r="C484" s="2" t="s">
        <v>151</v>
      </c>
      <c r="D484" s="2" t="s">
        <v>1060</v>
      </c>
      <c r="E484" s="1" t="s">
        <v>1061</v>
      </c>
      <c r="G484" s="102"/>
      <c r="H484" s="2" t="s">
        <v>1062</v>
      </c>
      <c r="J484" s="2" t="s">
        <v>25</v>
      </c>
      <c r="N484" s="2" t="s">
        <v>1063</v>
      </c>
    </row>
    <row r="485" spans="1:16">
      <c r="B485" s="2" t="str">
        <f t="shared" si="7"/>
        <v>GFD/FFA</v>
      </c>
      <c r="C485" s="2" t="s">
        <v>1064</v>
      </c>
      <c r="D485" s="2" t="s">
        <v>1065</v>
      </c>
      <c r="E485" s="1" t="s">
        <v>1066</v>
      </c>
      <c r="G485" s="102" t="s">
        <v>1067</v>
      </c>
      <c r="J485" s="2" t="s">
        <v>25</v>
      </c>
    </row>
    <row r="486" spans="1:16">
      <c r="B486" s="2" t="str">
        <f t="shared" si="7"/>
        <v>GFD/FFA</v>
      </c>
      <c r="C486" s="2" t="s">
        <v>49</v>
      </c>
      <c r="D486" s="2" t="s">
        <v>1068</v>
      </c>
      <c r="E486" s="1" t="s">
        <v>1069</v>
      </c>
      <c r="G486" s="102"/>
      <c r="J486" s="2" t="s">
        <v>25</v>
      </c>
      <c r="N486" s="2" t="s">
        <v>1070</v>
      </c>
    </row>
    <row r="487" spans="1:16" s="3" customFormat="1">
      <c r="A487" s="4"/>
      <c r="B487" s="2" t="str">
        <f t="shared" si="7"/>
        <v>GFD/FFA</v>
      </c>
      <c r="C487" s="3" t="s">
        <v>1071</v>
      </c>
      <c r="D487" s="3" t="s">
        <v>1072</v>
      </c>
      <c r="E487" s="17" t="s">
        <v>1073</v>
      </c>
      <c r="F487" s="4"/>
      <c r="G487" s="102"/>
      <c r="J487" s="3" t="s">
        <v>25</v>
      </c>
      <c r="N487" s="3" t="s">
        <v>1074</v>
      </c>
    </row>
    <row r="488" spans="1:16" s="3" customFormat="1">
      <c r="A488" s="4"/>
      <c r="B488" s="2" t="str">
        <f t="shared" si="7"/>
        <v>GFD/FFA</v>
      </c>
      <c r="C488" s="3" t="s">
        <v>1071</v>
      </c>
      <c r="D488" s="3" t="s">
        <v>1075</v>
      </c>
      <c r="E488" s="17" t="s">
        <v>1076</v>
      </c>
      <c r="G488" s="102" t="s">
        <v>1077</v>
      </c>
      <c r="H488" s="3" t="s">
        <v>1078</v>
      </c>
      <c r="J488" s="3" t="s">
        <v>25</v>
      </c>
      <c r="N488" s="3" t="s">
        <v>1074</v>
      </c>
    </row>
    <row r="489" spans="1:16" s="3" customFormat="1">
      <c r="A489" s="4"/>
      <c r="B489" s="2" t="str">
        <f t="shared" ref="B489:B552" si="8">IFERROR(VLOOKUP(D489,validity,4,0),"")</f>
        <v>GFD/FFA</v>
      </c>
      <c r="C489" s="3" t="s">
        <v>1071</v>
      </c>
      <c r="D489" s="3" t="s">
        <v>1079</v>
      </c>
      <c r="E489" s="17" t="s">
        <v>1080</v>
      </c>
      <c r="G489" s="102" t="s">
        <v>1077</v>
      </c>
      <c r="H489" s="3" t="s">
        <v>1081</v>
      </c>
      <c r="J489" s="3" t="s">
        <v>25</v>
      </c>
      <c r="N489" s="3" t="s">
        <v>1074</v>
      </c>
    </row>
    <row r="490" spans="1:16" s="3" customFormat="1">
      <c r="A490" s="4"/>
      <c r="B490" s="2" t="str">
        <f t="shared" si="8"/>
        <v>GFD/FFA</v>
      </c>
      <c r="C490" s="3" t="s">
        <v>801</v>
      </c>
      <c r="D490" s="3" t="s">
        <v>1082</v>
      </c>
      <c r="E490" s="17" t="s">
        <v>1083</v>
      </c>
      <c r="G490" s="102"/>
      <c r="H490" s="3" t="s">
        <v>1084</v>
      </c>
      <c r="J490" s="3" t="s">
        <v>25</v>
      </c>
      <c r="N490" s="3" t="s">
        <v>1085</v>
      </c>
    </row>
    <row r="491" spans="1:16">
      <c r="B491" s="2" t="str">
        <f t="shared" si="8"/>
        <v>GFD/FFA</v>
      </c>
      <c r="C491" s="2" t="s">
        <v>22</v>
      </c>
      <c r="D491" s="2" t="s">
        <v>1086</v>
      </c>
      <c r="E491" s="1" t="s">
        <v>1087</v>
      </c>
      <c r="G491" s="102"/>
      <c r="J491" s="2" t="s">
        <v>25</v>
      </c>
    </row>
    <row r="492" spans="1:16" s="5" customFormat="1">
      <c r="A492" s="4"/>
      <c r="B492" s="2" t="str">
        <f t="shared" si="8"/>
        <v>GFD/FFA</v>
      </c>
      <c r="C492" s="24" t="s">
        <v>117</v>
      </c>
      <c r="D492" s="24" t="s">
        <v>1044</v>
      </c>
      <c r="E492" s="10"/>
      <c r="F492" s="24"/>
      <c r="G492" s="25"/>
      <c r="H492" s="24"/>
      <c r="I492" s="24"/>
      <c r="J492" s="24"/>
      <c r="K492" s="24"/>
      <c r="L492" s="24"/>
      <c r="M492" s="24"/>
      <c r="N492" s="24"/>
      <c r="O492" s="24"/>
      <c r="P492" s="24"/>
    </row>
    <row r="493" spans="1:16" s="35" customFormat="1" ht="12.95">
      <c r="A493" s="27" t="s">
        <v>246</v>
      </c>
      <c r="B493" s="27" t="str">
        <f t="shared" si="8"/>
        <v>GFD/FFA</v>
      </c>
      <c r="C493" s="95" t="s">
        <v>26</v>
      </c>
      <c r="D493" s="95" t="s">
        <v>1044</v>
      </c>
      <c r="E493" s="96" t="s">
        <v>1088</v>
      </c>
      <c r="F493" s="95"/>
      <c r="G493" s="97" t="s">
        <v>1046</v>
      </c>
      <c r="H493" s="95"/>
      <c r="I493" s="95"/>
      <c r="J493" s="95"/>
      <c r="K493" s="95"/>
      <c r="L493" s="95"/>
      <c r="M493" s="95"/>
      <c r="N493" s="95" t="s">
        <v>1089</v>
      </c>
      <c r="O493" s="95"/>
      <c r="P493" s="95"/>
    </row>
    <row r="494" spans="1:16" s="38" customFormat="1" ht="12.95">
      <c r="A494" s="27" t="s">
        <v>246</v>
      </c>
      <c r="B494" s="27" t="str">
        <f t="shared" si="8"/>
        <v>GFD/FFA</v>
      </c>
      <c r="C494" s="38" t="s">
        <v>151</v>
      </c>
      <c r="D494" s="38" t="s">
        <v>1048</v>
      </c>
      <c r="E494" s="27" t="s">
        <v>1049</v>
      </c>
      <c r="G494" s="103"/>
      <c r="J494" s="38" t="s">
        <v>25</v>
      </c>
    </row>
    <row r="495" spans="1:16" s="38" customFormat="1" ht="12.95">
      <c r="A495" s="27" t="s">
        <v>246</v>
      </c>
      <c r="B495" s="27" t="str">
        <f t="shared" si="8"/>
        <v>GFD/FFA</v>
      </c>
      <c r="C495" s="38" t="s">
        <v>151</v>
      </c>
      <c r="D495" s="38" t="s">
        <v>1050</v>
      </c>
      <c r="E495" s="27" t="s">
        <v>1051</v>
      </c>
      <c r="G495" s="103"/>
      <c r="J495" s="38" t="s">
        <v>25</v>
      </c>
    </row>
    <row r="496" spans="1:16" s="37" customFormat="1" ht="12.95">
      <c r="A496" s="27" t="s">
        <v>246</v>
      </c>
      <c r="B496" s="27" t="str">
        <f t="shared" si="8"/>
        <v>GFD/FFA</v>
      </c>
      <c r="C496" s="37" t="s">
        <v>49</v>
      </c>
      <c r="D496" s="37" t="s">
        <v>1052</v>
      </c>
      <c r="E496" s="28" t="s">
        <v>1053</v>
      </c>
      <c r="G496" s="98"/>
      <c r="O496" s="37" t="s">
        <v>25</v>
      </c>
      <c r="P496" s="37" t="s">
        <v>1054</v>
      </c>
    </row>
    <row r="497" spans="1:16" s="38" customFormat="1" ht="12.95">
      <c r="A497" s="27" t="s">
        <v>246</v>
      </c>
      <c r="B497" s="27" t="str">
        <f t="shared" si="8"/>
        <v>GFD/FFA</v>
      </c>
      <c r="C497" s="38" t="s">
        <v>22</v>
      </c>
      <c r="D497" s="38" t="s">
        <v>1055</v>
      </c>
      <c r="E497" s="27" t="s">
        <v>1056</v>
      </c>
      <c r="G497" s="103"/>
      <c r="J497" s="38" t="s">
        <v>25</v>
      </c>
    </row>
    <row r="498" spans="1:16" s="38" customFormat="1" ht="12.95">
      <c r="A498" s="27" t="s">
        <v>246</v>
      </c>
      <c r="B498" s="27" t="str">
        <f t="shared" si="8"/>
        <v>GFD/FFA</v>
      </c>
      <c r="C498" s="38" t="s">
        <v>151</v>
      </c>
      <c r="D498" s="38" t="s">
        <v>1057</v>
      </c>
      <c r="E498" s="27" t="s">
        <v>1058</v>
      </c>
      <c r="G498" s="103"/>
      <c r="J498" s="38" t="s">
        <v>25</v>
      </c>
      <c r="N498" s="38" t="s">
        <v>1059</v>
      </c>
    </row>
    <row r="499" spans="1:16" s="38" customFormat="1" ht="12.95">
      <c r="A499" s="27" t="s">
        <v>246</v>
      </c>
      <c r="B499" s="27" t="str">
        <f t="shared" si="8"/>
        <v>GFD/FFA</v>
      </c>
      <c r="C499" s="38" t="s">
        <v>151</v>
      </c>
      <c r="D499" s="38" t="s">
        <v>1060</v>
      </c>
      <c r="E499" s="27" t="s">
        <v>1090</v>
      </c>
      <c r="G499" s="103"/>
      <c r="J499" s="38" t="s">
        <v>25</v>
      </c>
      <c r="N499" s="38" t="s">
        <v>1063</v>
      </c>
    </row>
    <row r="500" spans="1:16" s="38" customFormat="1" ht="12.95">
      <c r="A500" s="27" t="s">
        <v>246</v>
      </c>
      <c r="B500" s="27" t="str">
        <f t="shared" si="8"/>
        <v>GFD/FFA</v>
      </c>
      <c r="C500" s="38" t="s">
        <v>1064</v>
      </c>
      <c r="D500" s="38" t="s">
        <v>1065</v>
      </c>
      <c r="E500" s="27" t="s">
        <v>1091</v>
      </c>
      <c r="G500" s="103" t="s">
        <v>1067</v>
      </c>
      <c r="J500" s="38" t="s">
        <v>25</v>
      </c>
    </row>
    <row r="501" spans="1:16" s="38" customFormat="1" ht="12.95">
      <c r="A501" s="27" t="s">
        <v>246</v>
      </c>
      <c r="B501" s="27" t="str">
        <f t="shared" si="8"/>
        <v>GFD/FFA</v>
      </c>
      <c r="C501" s="38" t="s">
        <v>49</v>
      </c>
      <c r="D501" s="38" t="s">
        <v>1068</v>
      </c>
      <c r="E501" s="27" t="s">
        <v>1069</v>
      </c>
      <c r="G501" s="103"/>
      <c r="J501" s="38" t="s">
        <v>25</v>
      </c>
      <c r="N501" s="38" t="s">
        <v>1070</v>
      </c>
    </row>
    <row r="502" spans="1:16" s="37" customFormat="1" ht="12.95">
      <c r="A502" s="27" t="s">
        <v>246</v>
      </c>
      <c r="B502" s="27" t="str">
        <f t="shared" si="8"/>
        <v>GFD/FFA</v>
      </c>
      <c r="C502" s="37" t="s">
        <v>1071</v>
      </c>
      <c r="D502" s="37" t="s">
        <v>1072</v>
      </c>
      <c r="E502" s="28" t="s">
        <v>1073</v>
      </c>
      <c r="F502" s="36"/>
      <c r="G502" s="103"/>
      <c r="J502" s="37" t="s">
        <v>25</v>
      </c>
      <c r="N502" s="37" t="s">
        <v>1074</v>
      </c>
    </row>
    <row r="503" spans="1:16" s="37" customFormat="1" ht="12.95">
      <c r="A503" s="27" t="s">
        <v>246</v>
      </c>
      <c r="B503" s="27" t="str">
        <f t="shared" si="8"/>
        <v>GFD/FFA</v>
      </c>
      <c r="C503" s="37" t="s">
        <v>1071</v>
      </c>
      <c r="D503" s="37" t="s">
        <v>1075</v>
      </c>
      <c r="E503" s="28" t="s">
        <v>1076</v>
      </c>
      <c r="G503" s="103" t="s">
        <v>1077</v>
      </c>
      <c r="J503" s="37" t="s">
        <v>25</v>
      </c>
      <c r="N503" s="37" t="s">
        <v>1074</v>
      </c>
    </row>
    <row r="504" spans="1:16" s="37" customFormat="1" ht="12.95">
      <c r="A504" s="27" t="s">
        <v>246</v>
      </c>
      <c r="B504" s="27" t="str">
        <f t="shared" si="8"/>
        <v>GFD/FFA</v>
      </c>
      <c r="C504" s="37" t="s">
        <v>1071</v>
      </c>
      <c r="D504" s="37" t="s">
        <v>1079</v>
      </c>
      <c r="E504" s="104" t="s">
        <v>1080</v>
      </c>
      <c r="G504" s="103" t="s">
        <v>1077</v>
      </c>
      <c r="J504" s="37" t="s">
        <v>25</v>
      </c>
      <c r="N504" s="37" t="s">
        <v>1074</v>
      </c>
    </row>
    <row r="505" spans="1:16" s="37" customFormat="1" ht="12.95">
      <c r="A505" s="27" t="s">
        <v>246</v>
      </c>
      <c r="B505" s="27" t="str">
        <f t="shared" si="8"/>
        <v>GFD/FFA</v>
      </c>
      <c r="C505" s="37" t="s">
        <v>801</v>
      </c>
      <c r="D505" s="37" t="s">
        <v>1082</v>
      </c>
      <c r="E505" s="104" t="s">
        <v>1083</v>
      </c>
      <c r="G505" s="103"/>
      <c r="H505" s="37" t="s">
        <v>1084</v>
      </c>
      <c r="J505" s="37" t="s">
        <v>25</v>
      </c>
      <c r="N505" s="37" t="s">
        <v>1085</v>
      </c>
    </row>
    <row r="506" spans="1:16" s="38" customFormat="1" ht="12.95">
      <c r="A506" s="27" t="s">
        <v>246</v>
      </c>
      <c r="B506" s="27" t="str">
        <f t="shared" si="8"/>
        <v>GFD/FFA</v>
      </c>
      <c r="C506" s="38" t="s">
        <v>22</v>
      </c>
      <c r="D506" s="38" t="s">
        <v>1086</v>
      </c>
      <c r="E506" s="27" t="s">
        <v>1087</v>
      </c>
      <c r="G506" s="103"/>
      <c r="J506" s="38" t="s">
        <v>25</v>
      </c>
    </row>
    <row r="507" spans="1:16" s="27" customFormat="1" ht="12.95">
      <c r="A507" s="27" t="s">
        <v>246</v>
      </c>
      <c r="B507" s="27" t="str">
        <f t="shared" si="8"/>
        <v>FFA</v>
      </c>
      <c r="C507" s="27" t="s">
        <v>832</v>
      </c>
      <c r="D507" s="27" t="s">
        <v>1092</v>
      </c>
      <c r="E507" s="74" t="s">
        <v>1093</v>
      </c>
      <c r="J507" s="27" t="s">
        <v>25</v>
      </c>
    </row>
    <row r="508" spans="1:16" s="35" customFormat="1" ht="12.95">
      <c r="A508" s="27" t="s">
        <v>246</v>
      </c>
      <c r="B508" s="27" t="str">
        <f t="shared" si="8"/>
        <v>GFD/FFA</v>
      </c>
      <c r="C508" s="95" t="s">
        <v>117</v>
      </c>
      <c r="D508" s="95" t="s">
        <v>1044</v>
      </c>
      <c r="E508" s="96"/>
      <c r="F508" s="95"/>
      <c r="G508" s="97"/>
      <c r="H508" s="95"/>
      <c r="I508" s="95"/>
      <c r="J508" s="95"/>
      <c r="K508" s="95"/>
      <c r="L508" s="95"/>
      <c r="M508" s="95"/>
      <c r="N508" s="95"/>
      <c r="O508" s="95"/>
      <c r="P508" s="95"/>
    </row>
    <row r="509" spans="1:16" s="27" customFormat="1" ht="12.95">
      <c r="A509" s="27" t="s">
        <v>246</v>
      </c>
      <c r="B509" s="27" t="str">
        <f t="shared" si="8"/>
        <v>FFA</v>
      </c>
      <c r="C509" s="27" t="s">
        <v>22</v>
      </c>
      <c r="D509" s="27" t="s">
        <v>1094</v>
      </c>
      <c r="E509" s="74" t="s">
        <v>1095</v>
      </c>
      <c r="J509" s="27" t="s">
        <v>25</v>
      </c>
      <c r="N509" s="27" t="s">
        <v>1096</v>
      </c>
    </row>
    <row r="510" spans="1:16" s="27" customFormat="1" ht="12.95">
      <c r="A510" s="27" t="s">
        <v>246</v>
      </c>
      <c r="B510" s="27" t="str">
        <f t="shared" si="8"/>
        <v>FFA</v>
      </c>
      <c r="C510" s="27" t="s">
        <v>22</v>
      </c>
      <c r="D510" s="27" t="s">
        <v>1097</v>
      </c>
      <c r="E510" s="74" t="s">
        <v>1098</v>
      </c>
      <c r="J510" s="27" t="s">
        <v>25</v>
      </c>
    </row>
    <row r="511" spans="1:16" s="37" customFormat="1" ht="12.95">
      <c r="A511" s="27" t="s">
        <v>246</v>
      </c>
      <c r="B511" s="27" t="str">
        <f t="shared" si="8"/>
        <v>FFA</v>
      </c>
      <c r="C511" s="105" t="s">
        <v>26</v>
      </c>
      <c r="D511" s="105" t="s">
        <v>1099</v>
      </c>
      <c r="E511" s="106" t="s">
        <v>1100</v>
      </c>
      <c r="F511" s="107"/>
      <c r="G511" s="107"/>
      <c r="H511" s="107"/>
      <c r="I511" s="107"/>
      <c r="J511" s="107"/>
      <c r="K511" s="107" t="s">
        <v>168</v>
      </c>
      <c r="L511" s="107"/>
      <c r="M511" s="107"/>
      <c r="N511" s="107" t="s">
        <v>1101</v>
      </c>
      <c r="O511" s="107"/>
      <c r="P511" s="107"/>
    </row>
    <row r="512" spans="1:16" s="27" customFormat="1" ht="12.95">
      <c r="A512" s="27" t="s">
        <v>246</v>
      </c>
      <c r="B512" s="27" t="str">
        <f t="shared" si="8"/>
        <v>FFA</v>
      </c>
      <c r="C512" s="27" t="s">
        <v>801</v>
      </c>
      <c r="D512" s="27" t="s">
        <v>1102</v>
      </c>
      <c r="E512" s="74" t="s">
        <v>1103</v>
      </c>
      <c r="J512" s="27" t="s">
        <v>25</v>
      </c>
    </row>
    <row r="513" spans="1:16" s="27" customFormat="1" ht="12.95">
      <c r="A513" s="27" t="s">
        <v>246</v>
      </c>
      <c r="B513" s="27" t="str">
        <f t="shared" si="8"/>
        <v>FFA</v>
      </c>
      <c r="C513" s="27" t="s">
        <v>801</v>
      </c>
      <c r="D513" s="27" t="s">
        <v>1104</v>
      </c>
      <c r="E513" s="74" t="s">
        <v>1105</v>
      </c>
      <c r="J513" s="27" t="s">
        <v>25</v>
      </c>
    </row>
    <row r="514" spans="1:16" s="27" customFormat="1" ht="12.95">
      <c r="A514" s="27" t="s">
        <v>246</v>
      </c>
      <c r="B514" s="27" t="str">
        <f t="shared" si="8"/>
        <v>FFA</v>
      </c>
      <c r="C514" s="27" t="s">
        <v>801</v>
      </c>
      <c r="D514" s="27" t="s">
        <v>1106</v>
      </c>
      <c r="E514" s="74" t="s">
        <v>1107</v>
      </c>
      <c r="J514" s="27" t="s">
        <v>25</v>
      </c>
    </row>
    <row r="515" spans="1:16" s="112" customFormat="1" ht="12.95">
      <c r="A515" s="27" t="s">
        <v>246</v>
      </c>
      <c r="B515" s="27" t="str">
        <f t="shared" si="8"/>
        <v>FFA</v>
      </c>
      <c r="C515" s="108" t="s">
        <v>117</v>
      </c>
      <c r="D515" s="109" t="s">
        <v>1099</v>
      </c>
      <c r="E515" s="110"/>
      <c r="F515" s="108"/>
      <c r="G515" s="111"/>
      <c r="H515" s="108"/>
      <c r="I515" s="108"/>
      <c r="J515" s="108"/>
      <c r="K515" s="108"/>
      <c r="L515" s="108"/>
      <c r="M515" s="108"/>
      <c r="N515" s="108"/>
      <c r="O515" s="108"/>
      <c r="P515" s="108"/>
    </row>
    <row r="516" spans="1:16" s="27" customFormat="1" ht="12.95">
      <c r="A516" s="27" t="s">
        <v>246</v>
      </c>
      <c r="B516" s="27" t="str">
        <f t="shared" si="8"/>
        <v>FFA</v>
      </c>
      <c r="C516" s="27" t="s">
        <v>1108</v>
      </c>
      <c r="D516" s="27" t="s">
        <v>1109</v>
      </c>
      <c r="E516" s="74" t="s">
        <v>1110</v>
      </c>
      <c r="J516" s="27" t="s">
        <v>25</v>
      </c>
      <c r="N516" s="27" t="s">
        <v>794</v>
      </c>
    </row>
    <row r="517" spans="1:16" s="27" customFormat="1" ht="12.95">
      <c r="A517" s="27" t="s">
        <v>246</v>
      </c>
      <c r="B517" s="27" t="str">
        <f t="shared" si="8"/>
        <v>FFA</v>
      </c>
      <c r="C517" s="27" t="s">
        <v>549</v>
      </c>
      <c r="D517" s="27" t="s">
        <v>1111</v>
      </c>
      <c r="E517" s="74" t="s">
        <v>1112</v>
      </c>
      <c r="J517" s="27" t="s">
        <v>25</v>
      </c>
      <c r="N517" s="27" t="s">
        <v>794</v>
      </c>
    </row>
    <row r="518" spans="1:16" s="27" customFormat="1" ht="12.95">
      <c r="A518" s="27" t="s">
        <v>246</v>
      </c>
      <c r="B518" s="27" t="str">
        <f t="shared" si="8"/>
        <v>FFA</v>
      </c>
      <c r="C518" s="27" t="s">
        <v>1113</v>
      </c>
      <c r="D518" s="27" t="s">
        <v>1114</v>
      </c>
      <c r="E518" s="27" t="s">
        <v>1115</v>
      </c>
      <c r="J518" s="27" t="s">
        <v>25</v>
      </c>
    </row>
    <row r="519" spans="1:16" s="27" customFormat="1" ht="12.95">
      <c r="A519" s="27" t="s">
        <v>246</v>
      </c>
      <c r="B519" s="27" t="str">
        <f t="shared" si="8"/>
        <v>FFA</v>
      </c>
      <c r="C519" s="27" t="s">
        <v>22</v>
      </c>
      <c r="D519" s="27" t="s">
        <v>1116</v>
      </c>
      <c r="E519" s="74" t="s">
        <v>1117</v>
      </c>
      <c r="J519" s="27" t="s">
        <v>25</v>
      </c>
    </row>
    <row r="520" spans="1:16" s="27" customFormat="1" ht="12.95">
      <c r="A520" s="27" t="s">
        <v>246</v>
      </c>
      <c r="B520" s="27" t="str">
        <f t="shared" si="8"/>
        <v>FFA</v>
      </c>
      <c r="C520" s="27" t="s">
        <v>1118</v>
      </c>
      <c r="D520" s="27" t="s">
        <v>1119</v>
      </c>
      <c r="E520" s="74" t="s">
        <v>1120</v>
      </c>
      <c r="J520" s="27" t="s">
        <v>25</v>
      </c>
      <c r="N520" s="27" t="s">
        <v>1121</v>
      </c>
    </row>
    <row r="521" spans="1:16" s="5" customFormat="1">
      <c r="A521" s="4"/>
      <c r="B521" s="2" t="str">
        <f t="shared" si="8"/>
        <v>GFD</v>
      </c>
      <c r="C521" s="24" t="s">
        <v>26</v>
      </c>
      <c r="D521" s="24" t="s">
        <v>1122</v>
      </c>
      <c r="E521" s="10" t="s">
        <v>1123</v>
      </c>
      <c r="F521" s="24"/>
      <c r="G521" s="25"/>
      <c r="H521" s="24"/>
      <c r="I521" s="24"/>
      <c r="J521" s="24"/>
      <c r="K521" s="24"/>
      <c r="L521" s="24"/>
      <c r="M521" s="24"/>
      <c r="N521" s="24" t="s">
        <v>1124</v>
      </c>
      <c r="O521" s="24"/>
      <c r="P521" s="24"/>
    </row>
    <row r="522" spans="1:16">
      <c r="B522" s="2" t="str">
        <f t="shared" si="8"/>
        <v>GFD</v>
      </c>
      <c r="C522" s="2" t="s">
        <v>151</v>
      </c>
      <c r="D522" s="2" t="s">
        <v>1125</v>
      </c>
      <c r="E522" s="1" t="s">
        <v>1126</v>
      </c>
      <c r="G522" s="102" t="s">
        <v>1127</v>
      </c>
      <c r="J522" s="2" t="s">
        <v>25</v>
      </c>
    </row>
    <row r="523" spans="1:16">
      <c r="B523" s="2" t="str">
        <f t="shared" si="8"/>
        <v>GFD</v>
      </c>
      <c r="C523" s="2" t="s">
        <v>151</v>
      </c>
      <c r="D523" s="2" t="s">
        <v>1128</v>
      </c>
      <c r="E523" s="1" t="s">
        <v>1129</v>
      </c>
      <c r="G523" s="102" t="s">
        <v>1127</v>
      </c>
      <c r="J523" s="2" t="s">
        <v>25</v>
      </c>
    </row>
    <row r="524" spans="1:16" s="3" customFormat="1">
      <c r="A524" s="4"/>
      <c r="B524" s="2" t="str">
        <f t="shared" si="8"/>
        <v>GFD</v>
      </c>
      <c r="C524" s="3" t="s">
        <v>49</v>
      </c>
      <c r="D524" s="3" t="s">
        <v>1130</v>
      </c>
      <c r="E524" s="17" t="s">
        <v>1131</v>
      </c>
      <c r="G524" s="40"/>
      <c r="O524" s="3" t="s">
        <v>25</v>
      </c>
      <c r="P524" s="3" t="s">
        <v>1132</v>
      </c>
    </row>
    <row r="525" spans="1:16">
      <c r="B525" s="2" t="str">
        <f t="shared" si="8"/>
        <v>GFD</v>
      </c>
      <c r="C525" s="2" t="s">
        <v>22</v>
      </c>
      <c r="D525" s="2" t="s">
        <v>1133</v>
      </c>
      <c r="E525" s="1" t="s">
        <v>1134</v>
      </c>
      <c r="G525" s="102"/>
    </row>
    <row r="526" spans="1:16">
      <c r="B526" s="2" t="str">
        <f t="shared" si="8"/>
        <v>GFD</v>
      </c>
      <c r="C526" s="2" t="s">
        <v>151</v>
      </c>
      <c r="D526" s="2" t="s">
        <v>1135</v>
      </c>
      <c r="E526" s="1" t="s">
        <v>1136</v>
      </c>
      <c r="G526" s="102"/>
      <c r="H526" s="2" t="s">
        <v>814</v>
      </c>
      <c r="J526" s="2" t="s">
        <v>25</v>
      </c>
      <c r="N526" s="2" t="s">
        <v>1137</v>
      </c>
    </row>
    <row r="527" spans="1:16">
      <c r="B527" s="2" t="str">
        <f t="shared" si="8"/>
        <v>GFD</v>
      </c>
      <c r="C527" s="2" t="s">
        <v>151</v>
      </c>
      <c r="D527" s="2" t="s">
        <v>1138</v>
      </c>
      <c r="E527" s="1" t="s">
        <v>1139</v>
      </c>
      <c r="G527" s="102"/>
      <c r="J527" s="2" t="s">
        <v>25</v>
      </c>
      <c r="N527" s="2" t="s">
        <v>1140</v>
      </c>
    </row>
    <row r="528" spans="1:16">
      <c r="B528" s="2" t="str">
        <f t="shared" si="8"/>
        <v>GFD</v>
      </c>
      <c r="C528" s="2" t="s">
        <v>1141</v>
      </c>
      <c r="D528" s="2" t="s">
        <v>1142</v>
      </c>
      <c r="E528" s="1" t="s">
        <v>1143</v>
      </c>
      <c r="G528" s="102"/>
      <c r="J528" s="2" t="s">
        <v>25</v>
      </c>
    </row>
    <row r="529" spans="1:16">
      <c r="B529" s="2" t="str">
        <f t="shared" si="8"/>
        <v>GFD</v>
      </c>
      <c r="C529" s="2" t="s">
        <v>49</v>
      </c>
      <c r="D529" s="2" t="s">
        <v>1144</v>
      </c>
      <c r="E529" s="1" t="s">
        <v>1145</v>
      </c>
      <c r="G529" s="102"/>
      <c r="J529" s="2" t="s">
        <v>25</v>
      </c>
      <c r="N529" s="2" t="s">
        <v>1146</v>
      </c>
    </row>
    <row r="530" spans="1:16">
      <c r="B530" s="2" t="str">
        <f t="shared" si="8"/>
        <v>GFD</v>
      </c>
      <c r="C530" s="2" t="s">
        <v>1071</v>
      </c>
      <c r="D530" s="2" t="s">
        <v>1147</v>
      </c>
      <c r="E530" s="1" t="s">
        <v>1148</v>
      </c>
      <c r="F530" s="113" t="s">
        <v>1149</v>
      </c>
      <c r="G530" s="102"/>
      <c r="J530" s="2" t="s">
        <v>25</v>
      </c>
      <c r="N530" s="2" t="s">
        <v>1150</v>
      </c>
    </row>
    <row r="531" spans="1:16">
      <c r="B531" s="2" t="str">
        <f t="shared" si="8"/>
        <v>GFD</v>
      </c>
      <c r="C531" s="2" t="s">
        <v>1071</v>
      </c>
      <c r="D531" s="2" t="s">
        <v>1151</v>
      </c>
      <c r="E531" s="1" t="s">
        <v>1152</v>
      </c>
      <c r="G531" s="102" t="s">
        <v>1077</v>
      </c>
      <c r="J531" s="2" t="s">
        <v>25</v>
      </c>
      <c r="N531" s="2" t="s">
        <v>1150</v>
      </c>
    </row>
    <row r="532" spans="1:16">
      <c r="B532" s="2" t="str">
        <f t="shared" si="8"/>
        <v>GFD</v>
      </c>
      <c r="C532" s="2" t="s">
        <v>1071</v>
      </c>
      <c r="D532" s="2" t="s">
        <v>1153</v>
      </c>
      <c r="E532" s="85" t="s">
        <v>1154</v>
      </c>
      <c r="G532" s="102" t="s">
        <v>1077</v>
      </c>
      <c r="J532" s="2" t="s">
        <v>25</v>
      </c>
      <c r="N532" s="2" t="s">
        <v>1150</v>
      </c>
    </row>
    <row r="533" spans="1:16" s="3" customFormat="1">
      <c r="A533" s="4"/>
      <c r="B533" s="2" t="str">
        <f t="shared" si="8"/>
        <v>GFD</v>
      </c>
      <c r="C533" s="3" t="s">
        <v>801</v>
      </c>
      <c r="D533" s="3" t="s">
        <v>1155</v>
      </c>
      <c r="E533" s="114" t="s">
        <v>1156</v>
      </c>
      <c r="G533" s="102"/>
      <c r="H533" s="3" t="s">
        <v>1084</v>
      </c>
      <c r="J533" s="3" t="s">
        <v>25</v>
      </c>
      <c r="N533" s="3" t="s">
        <v>1157</v>
      </c>
    </row>
    <row r="534" spans="1:16">
      <c r="B534" s="2" t="str">
        <f t="shared" si="8"/>
        <v>GFD</v>
      </c>
      <c r="C534" s="2" t="s">
        <v>22</v>
      </c>
      <c r="D534" s="2" t="s">
        <v>1158</v>
      </c>
      <c r="E534" s="1" t="s">
        <v>1159</v>
      </c>
      <c r="G534" s="102"/>
      <c r="J534" s="2" t="s">
        <v>25</v>
      </c>
    </row>
    <row r="535" spans="1:16" s="3" customFormat="1">
      <c r="A535" s="4"/>
      <c r="B535" s="2" t="str">
        <f t="shared" si="8"/>
        <v>GFD</v>
      </c>
      <c r="C535" s="3" t="s">
        <v>22</v>
      </c>
      <c r="D535" s="3" t="s">
        <v>1160</v>
      </c>
      <c r="E535" s="17" t="s">
        <v>1161</v>
      </c>
      <c r="G535" s="102"/>
      <c r="J535" s="3" t="s">
        <v>25</v>
      </c>
    </row>
    <row r="536" spans="1:16">
      <c r="B536" s="2" t="str">
        <f t="shared" si="8"/>
        <v>GFD</v>
      </c>
      <c r="C536" s="2" t="s">
        <v>1162</v>
      </c>
      <c r="D536" s="46" t="s">
        <v>1163</v>
      </c>
      <c r="E536" s="1" t="s">
        <v>1164</v>
      </c>
      <c r="G536" s="102"/>
      <c r="J536" s="2" t="s">
        <v>25</v>
      </c>
      <c r="N536" s="2" t="s">
        <v>1165</v>
      </c>
    </row>
    <row r="537" spans="1:16" s="5" customFormat="1">
      <c r="A537" s="4"/>
      <c r="B537" s="2" t="str">
        <f t="shared" si="8"/>
        <v>GFD</v>
      </c>
      <c r="C537" s="24" t="s">
        <v>117</v>
      </c>
      <c r="D537" s="24" t="s">
        <v>1122</v>
      </c>
      <c r="E537" s="10"/>
      <c r="F537" s="24"/>
      <c r="G537" s="25"/>
      <c r="H537" s="24"/>
      <c r="I537" s="24"/>
      <c r="J537" s="24"/>
      <c r="K537" s="24"/>
      <c r="L537" s="24"/>
      <c r="M537" s="24"/>
      <c r="N537" s="24"/>
      <c r="O537" s="24"/>
      <c r="P537" s="24"/>
    </row>
    <row r="538" spans="1:16" s="5" customFormat="1">
      <c r="A538" s="4"/>
      <c r="B538" s="2" t="str">
        <f t="shared" si="8"/>
        <v>GFD</v>
      </c>
      <c r="C538" s="24" t="s">
        <v>26</v>
      </c>
      <c r="D538" s="24" t="s">
        <v>1166</v>
      </c>
      <c r="E538" s="10" t="s">
        <v>1167</v>
      </c>
      <c r="F538" s="24"/>
      <c r="G538" s="25"/>
      <c r="H538" s="24"/>
      <c r="I538" s="24"/>
      <c r="J538" s="24"/>
      <c r="K538" s="24"/>
      <c r="L538" s="24"/>
      <c r="M538" s="24"/>
      <c r="N538" s="24" t="s">
        <v>1168</v>
      </c>
      <c r="O538" s="24"/>
      <c r="P538" s="24"/>
    </row>
    <row r="539" spans="1:16" s="3" customFormat="1">
      <c r="A539" s="4"/>
      <c r="B539" s="2" t="str">
        <f t="shared" si="8"/>
        <v>GFD</v>
      </c>
      <c r="C539" s="3" t="s">
        <v>151</v>
      </c>
      <c r="D539" s="3" t="s">
        <v>1169</v>
      </c>
      <c r="E539" s="17" t="s">
        <v>1170</v>
      </c>
      <c r="G539" s="40" t="s">
        <v>1171</v>
      </c>
      <c r="J539" s="3" t="s">
        <v>25</v>
      </c>
    </row>
    <row r="540" spans="1:16" s="3" customFormat="1">
      <c r="A540" s="4"/>
      <c r="B540" s="2" t="str">
        <f t="shared" si="8"/>
        <v>GFD</v>
      </c>
      <c r="C540" s="3" t="s">
        <v>151</v>
      </c>
      <c r="D540" s="3" t="s">
        <v>1172</v>
      </c>
      <c r="E540" s="17" t="s">
        <v>1173</v>
      </c>
      <c r="G540" s="40" t="s">
        <v>1174</v>
      </c>
      <c r="J540" s="3" t="s">
        <v>25</v>
      </c>
    </row>
    <row r="541" spans="1:16" s="3" customFormat="1">
      <c r="A541" s="4"/>
      <c r="B541" s="2" t="str">
        <f t="shared" si="8"/>
        <v>GFD</v>
      </c>
      <c r="C541" s="3" t="s">
        <v>49</v>
      </c>
      <c r="D541" s="3" t="s">
        <v>1175</v>
      </c>
      <c r="E541" s="17" t="s">
        <v>1176</v>
      </c>
      <c r="G541" s="40"/>
      <c r="O541" s="3" t="s">
        <v>25</v>
      </c>
      <c r="P541" s="3" t="s">
        <v>1177</v>
      </c>
    </row>
    <row r="542" spans="1:16" s="3" customFormat="1">
      <c r="A542" s="4"/>
      <c r="B542" s="2" t="str">
        <f t="shared" si="8"/>
        <v>GFD</v>
      </c>
      <c r="C542" s="3" t="s">
        <v>22</v>
      </c>
      <c r="D542" s="3" t="s">
        <v>1178</v>
      </c>
      <c r="E542" s="17" t="s">
        <v>1179</v>
      </c>
      <c r="G542" s="40"/>
      <c r="J542" s="3" t="s">
        <v>25</v>
      </c>
    </row>
    <row r="543" spans="1:16" s="3" customFormat="1">
      <c r="A543" s="4"/>
      <c r="B543" s="2" t="str">
        <f t="shared" si="8"/>
        <v>GFD</v>
      </c>
      <c r="C543" s="3" t="s">
        <v>22</v>
      </c>
      <c r="D543" s="3" t="s">
        <v>1180</v>
      </c>
      <c r="E543" s="17" t="s">
        <v>1181</v>
      </c>
      <c r="G543" s="40"/>
      <c r="J543" s="3" t="s">
        <v>25</v>
      </c>
    </row>
    <row r="544" spans="1:16" s="3" customFormat="1">
      <c r="A544" s="4"/>
      <c r="B544" s="2" t="str">
        <f t="shared" si="8"/>
        <v>GFD</v>
      </c>
      <c r="C544" s="3" t="s">
        <v>1182</v>
      </c>
      <c r="D544" s="3" t="s">
        <v>1183</v>
      </c>
      <c r="E544" s="17" t="s">
        <v>1184</v>
      </c>
      <c r="G544" s="40"/>
      <c r="J544" s="3" t="s">
        <v>25</v>
      </c>
      <c r="N544" s="3" t="s">
        <v>1185</v>
      </c>
    </row>
    <row r="545" spans="1:16" s="3" customFormat="1">
      <c r="A545" s="4"/>
      <c r="B545" s="2" t="str">
        <f t="shared" si="8"/>
        <v>GFD</v>
      </c>
      <c r="C545" s="3" t="s">
        <v>151</v>
      </c>
      <c r="D545" s="52" t="s">
        <v>1186</v>
      </c>
      <c r="E545" s="17" t="s">
        <v>1187</v>
      </c>
      <c r="G545" s="40" t="s">
        <v>1188</v>
      </c>
      <c r="J545" s="3" t="s">
        <v>25</v>
      </c>
      <c r="N545" s="3" t="s">
        <v>1189</v>
      </c>
    </row>
    <row r="546" spans="1:16" s="3" customFormat="1">
      <c r="A546" s="4"/>
      <c r="B546" s="2" t="str">
        <f t="shared" si="8"/>
        <v>GFD</v>
      </c>
      <c r="C546" s="3" t="s">
        <v>151</v>
      </c>
      <c r="D546" s="52" t="s">
        <v>1190</v>
      </c>
      <c r="E546" s="17" t="s">
        <v>1191</v>
      </c>
      <c r="G546" s="40" t="s">
        <v>1192</v>
      </c>
      <c r="J546" s="3" t="s">
        <v>25</v>
      </c>
      <c r="N546" s="3" t="s">
        <v>1193</v>
      </c>
    </row>
    <row r="547" spans="1:16" s="3" customFormat="1">
      <c r="A547" s="4"/>
      <c r="B547" s="2" t="str">
        <f t="shared" si="8"/>
        <v>GFD</v>
      </c>
      <c r="C547" s="3" t="s">
        <v>151</v>
      </c>
      <c r="D547" s="3" t="s">
        <v>1194</v>
      </c>
      <c r="E547" s="17" t="s">
        <v>1195</v>
      </c>
      <c r="G547" s="40" t="s">
        <v>1196</v>
      </c>
      <c r="J547" s="3" t="s">
        <v>25</v>
      </c>
    </row>
    <row r="548" spans="1:16" s="3" customFormat="1">
      <c r="A548" s="4"/>
      <c r="B548" s="2" t="str">
        <f t="shared" si="8"/>
        <v>GFD</v>
      </c>
      <c r="C548" s="3" t="s">
        <v>1197</v>
      </c>
      <c r="D548" s="3" t="s">
        <v>1198</v>
      </c>
      <c r="E548" s="17" t="s">
        <v>1199</v>
      </c>
      <c r="G548" s="40"/>
      <c r="J548" s="3" t="s">
        <v>25</v>
      </c>
    </row>
    <row r="549" spans="1:16" s="3" customFormat="1">
      <c r="A549" s="4"/>
      <c r="B549" s="2" t="str">
        <f t="shared" si="8"/>
        <v>GFD</v>
      </c>
      <c r="C549" s="3" t="s">
        <v>22</v>
      </c>
      <c r="D549" s="3" t="s">
        <v>1200</v>
      </c>
      <c r="E549" s="17" t="s">
        <v>1201</v>
      </c>
      <c r="G549" s="40"/>
      <c r="J549" s="3" t="s">
        <v>25</v>
      </c>
    </row>
    <row r="550" spans="1:16" s="3" customFormat="1">
      <c r="A550" s="4"/>
      <c r="B550" s="2" t="str">
        <f t="shared" si="8"/>
        <v>GFD</v>
      </c>
      <c r="C550" s="3" t="s">
        <v>1202</v>
      </c>
      <c r="D550" s="52" t="s">
        <v>1203</v>
      </c>
      <c r="E550" s="17" t="s">
        <v>1204</v>
      </c>
      <c r="G550" s="40"/>
      <c r="J550" s="3" t="s">
        <v>25</v>
      </c>
      <c r="N550" s="3" t="s">
        <v>1205</v>
      </c>
    </row>
    <row r="551" spans="1:16" s="5" customFormat="1">
      <c r="A551" s="4"/>
      <c r="B551" s="2" t="str">
        <f t="shared" si="8"/>
        <v>GFD</v>
      </c>
      <c r="C551" s="24" t="s">
        <v>117</v>
      </c>
      <c r="D551" s="24" t="s">
        <v>1166</v>
      </c>
      <c r="E551" s="10"/>
      <c r="F551" s="24"/>
      <c r="G551" s="25"/>
      <c r="H551" s="24"/>
      <c r="I551" s="24"/>
      <c r="J551" s="24"/>
      <c r="K551" s="24"/>
      <c r="L551" s="24"/>
      <c r="M551" s="24"/>
      <c r="N551" s="24"/>
      <c r="O551" s="24"/>
      <c r="P551" s="24"/>
    </row>
    <row r="552" spans="1:16" s="5" customFormat="1">
      <c r="A552" s="4"/>
      <c r="B552" s="2" t="str">
        <f t="shared" si="8"/>
        <v>GFD</v>
      </c>
      <c r="C552" s="24" t="s">
        <v>26</v>
      </c>
      <c r="D552" s="24" t="s">
        <v>1206</v>
      </c>
      <c r="E552" s="10" t="s">
        <v>1207</v>
      </c>
      <c r="F552" s="24"/>
      <c r="G552" s="25"/>
      <c r="H552" s="24"/>
      <c r="I552" s="24"/>
      <c r="J552" s="24"/>
      <c r="K552" s="24"/>
      <c r="L552" s="24"/>
      <c r="M552" s="24"/>
      <c r="N552" s="24" t="s">
        <v>105</v>
      </c>
      <c r="O552" s="24"/>
      <c r="P552" s="24"/>
    </row>
    <row r="553" spans="1:16">
      <c r="B553" s="2" t="str">
        <f t="shared" ref="B553:B616" si="9">IFERROR(VLOOKUP(D553,validity,4,0),"")</f>
        <v>GFD</v>
      </c>
      <c r="C553" s="3" t="s">
        <v>22</v>
      </c>
      <c r="D553" s="2" t="s">
        <v>1208</v>
      </c>
      <c r="E553" s="1" t="s">
        <v>1209</v>
      </c>
      <c r="G553" s="115"/>
      <c r="J553" s="2" t="s">
        <v>25</v>
      </c>
      <c r="N553" s="88" t="s">
        <v>785</v>
      </c>
    </row>
    <row r="554" spans="1:16">
      <c r="B554" s="2" t="str">
        <f t="shared" si="9"/>
        <v>GFD</v>
      </c>
      <c r="C554" s="2" t="s">
        <v>1210</v>
      </c>
      <c r="D554" s="2" t="s">
        <v>1211</v>
      </c>
      <c r="E554" s="1" t="s">
        <v>1212</v>
      </c>
      <c r="G554" s="115"/>
      <c r="J554" s="2" t="s">
        <v>25</v>
      </c>
      <c r="N554" s="3" t="s">
        <v>1213</v>
      </c>
    </row>
    <row r="555" spans="1:16">
      <c r="B555" s="2" t="str">
        <f t="shared" si="9"/>
        <v>GFD</v>
      </c>
      <c r="C555" s="2" t="s">
        <v>49</v>
      </c>
      <c r="D555" s="2" t="s">
        <v>1214</v>
      </c>
      <c r="E555" s="1" t="s">
        <v>1215</v>
      </c>
      <c r="G555" s="115"/>
      <c r="J555" s="2" t="s">
        <v>25</v>
      </c>
      <c r="N555" s="3" t="s">
        <v>1216</v>
      </c>
    </row>
    <row r="556" spans="1:16" s="5" customFormat="1">
      <c r="A556" s="4"/>
      <c r="B556" s="2" t="str">
        <f t="shared" si="9"/>
        <v>GFD</v>
      </c>
      <c r="C556" s="24" t="s">
        <v>117</v>
      </c>
      <c r="D556" s="24" t="s">
        <v>1206</v>
      </c>
      <c r="E556" s="10"/>
      <c r="F556" s="24"/>
      <c r="G556" s="25"/>
      <c r="H556" s="24"/>
      <c r="I556" s="24"/>
      <c r="J556" s="24"/>
      <c r="K556" s="24"/>
      <c r="L556" s="24"/>
      <c r="M556" s="24"/>
      <c r="N556" s="24"/>
      <c r="O556" s="24"/>
      <c r="P556" s="24"/>
    </row>
    <row r="557" spans="1:16" s="5" customFormat="1">
      <c r="A557" s="4"/>
      <c r="B557" s="2" t="str">
        <f t="shared" si="9"/>
        <v>GFD/FFA</v>
      </c>
      <c r="C557" s="24" t="s">
        <v>26</v>
      </c>
      <c r="D557" s="24" t="s">
        <v>1217</v>
      </c>
      <c r="E557" s="10" t="s">
        <v>1218</v>
      </c>
      <c r="F557" s="24"/>
      <c r="G557" s="25"/>
      <c r="H557" s="24"/>
      <c r="I557" s="24"/>
      <c r="J557" s="24"/>
      <c r="K557" s="24"/>
      <c r="L557" s="24"/>
      <c r="M557" s="24"/>
      <c r="N557" s="24"/>
      <c r="O557" s="24"/>
      <c r="P557" s="24"/>
    </row>
    <row r="558" spans="1:16">
      <c r="B558" s="2" t="str">
        <f t="shared" si="9"/>
        <v>GFD/FFA</v>
      </c>
      <c r="C558" s="2" t="s">
        <v>22</v>
      </c>
      <c r="D558" s="2" t="s">
        <v>1219</v>
      </c>
      <c r="E558" s="1" t="s">
        <v>1220</v>
      </c>
      <c r="G558" s="19"/>
      <c r="J558" s="2" t="s">
        <v>25</v>
      </c>
    </row>
    <row r="559" spans="1:16">
      <c r="B559" s="2" t="str">
        <f t="shared" si="9"/>
        <v>GFD/FFA</v>
      </c>
      <c r="C559" s="2" t="s">
        <v>1221</v>
      </c>
      <c r="D559" s="2" t="s">
        <v>1222</v>
      </c>
      <c r="E559" s="1" t="s">
        <v>1223</v>
      </c>
      <c r="G559" s="19" t="s">
        <v>1224</v>
      </c>
      <c r="J559" s="2" t="s">
        <v>25</v>
      </c>
      <c r="N559" s="2" t="s">
        <v>1225</v>
      </c>
    </row>
    <row r="560" spans="1:16">
      <c r="B560" s="2" t="str">
        <f t="shared" si="9"/>
        <v>GFD/FFA</v>
      </c>
      <c r="C560" s="2" t="s">
        <v>49</v>
      </c>
      <c r="D560" s="2" t="s">
        <v>1226</v>
      </c>
      <c r="E560" s="1" t="s">
        <v>1227</v>
      </c>
      <c r="G560" s="19"/>
      <c r="J560" s="2" t="s">
        <v>25</v>
      </c>
      <c r="N560" s="2" t="s">
        <v>1228</v>
      </c>
    </row>
    <row r="561" spans="1:16" s="5" customFormat="1">
      <c r="A561" s="4"/>
      <c r="B561" s="2" t="str">
        <f t="shared" si="9"/>
        <v>GFD/FFA</v>
      </c>
      <c r="C561" s="24" t="s">
        <v>117</v>
      </c>
      <c r="D561" s="24" t="s">
        <v>1217</v>
      </c>
      <c r="E561" s="10"/>
      <c r="F561" s="24"/>
      <c r="G561" s="24"/>
      <c r="H561" s="24"/>
      <c r="I561" s="24"/>
      <c r="J561" s="24"/>
      <c r="K561" s="24"/>
      <c r="L561" s="24"/>
      <c r="M561" s="24"/>
      <c r="N561" s="24"/>
      <c r="O561" s="24"/>
      <c r="P561" s="24"/>
    </row>
    <row r="562" spans="1:16" s="66" customFormat="1" ht="12.95">
      <c r="A562" s="80"/>
      <c r="B562" s="27" t="str">
        <f t="shared" si="9"/>
        <v>FFA</v>
      </c>
      <c r="C562" s="33" t="s">
        <v>26</v>
      </c>
      <c r="D562" s="33" t="s">
        <v>340</v>
      </c>
      <c r="E562" s="33" t="s">
        <v>341</v>
      </c>
      <c r="F562" s="33"/>
      <c r="G562" s="54"/>
      <c r="H562" s="33"/>
      <c r="I562" s="33"/>
      <c r="J562" s="33"/>
      <c r="K562" s="33"/>
      <c r="L562" s="33"/>
      <c r="M562" s="33"/>
      <c r="N562" s="33" t="s">
        <v>342</v>
      </c>
      <c r="O562" s="33"/>
      <c r="P562" s="33"/>
    </row>
    <row r="563" spans="1:16" s="37" customFormat="1" ht="13.5">
      <c r="A563" s="36"/>
      <c r="B563" s="27" t="str">
        <f t="shared" si="9"/>
        <v>FFA</v>
      </c>
      <c r="C563" s="28" t="s">
        <v>343</v>
      </c>
      <c r="D563" s="28" t="s">
        <v>344</v>
      </c>
      <c r="E563" s="28" t="s">
        <v>345</v>
      </c>
      <c r="F563" s="28"/>
      <c r="G563" s="67"/>
      <c r="H563" s="28"/>
      <c r="I563" s="28"/>
      <c r="J563" s="59" t="s">
        <v>25</v>
      </c>
      <c r="K563" s="28"/>
      <c r="L563" s="28"/>
      <c r="M563" s="28"/>
      <c r="N563" s="28"/>
      <c r="O563" s="28"/>
      <c r="P563" s="28"/>
    </row>
    <row r="564" spans="1:16" s="37" customFormat="1" ht="12.95">
      <c r="A564" s="36"/>
      <c r="B564" s="27" t="str">
        <f t="shared" si="9"/>
        <v>FFA</v>
      </c>
      <c r="C564" s="28" t="s">
        <v>346</v>
      </c>
      <c r="D564" s="28" t="s">
        <v>347</v>
      </c>
      <c r="E564" s="28" t="s">
        <v>348</v>
      </c>
      <c r="F564" s="68"/>
      <c r="G564" s="58"/>
      <c r="H564" s="28"/>
      <c r="I564" s="28"/>
      <c r="J564" s="59" t="s">
        <v>25</v>
      </c>
      <c r="K564" s="28"/>
      <c r="L564" s="28"/>
      <c r="M564" s="28"/>
      <c r="N564" s="28" t="s">
        <v>349</v>
      </c>
      <c r="O564" s="28"/>
      <c r="P564" s="28"/>
    </row>
    <row r="565" spans="1:16" s="37" customFormat="1" ht="12.95">
      <c r="A565" s="36"/>
      <c r="B565" s="27" t="str">
        <f t="shared" si="9"/>
        <v>FFA</v>
      </c>
      <c r="C565" s="28" t="s">
        <v>350</v>
      </c>
      <c r="D565" s="28" t="s">
        <v>351</v>
      </c>
      <c r="E565" s="28" t="s">
        <v>352</v>
      </c>
      <c r="F565" s="68"/>
      <c r="G565" s="58"/>
      <c r="H565" s="28"/>
      <c r="I565" s="28"/>
      <c r="J565" s="59" t="s">
        <v>25</v>
      </c>
      <c r="K565" s="28"/>
      <c r="L565" s="28"/>
      <c r="M565" s="28"/>
      <c r="N565" s="28" t="s">
        <v>353</v>
      </c>
      <c r="O565" s="28"/>
      <c r="P565" s="28"/>
    </row>
    <row r="566" spans="1:16" s="37" customFormat="1" ht="12.95">
      <c r="A566" s="36"/>
      <c r="B566" s="27" t="str">
        <f t="shared" si="9"/>
        <v>FFA</v>
      </c>
      <c r="C566" s="28" t="s">
        <v>354</v>
      </c>
      <c r="D566" s="28" t="s">
        <v>355</v>
      </c>
      <c r="E566" s="28" t="s">
        <v>356</v>
      </c>
      <c r="F566" s="68"/>
      <c r="G566" s="58"/>
      <c r="H566" s="28"/>
      <c r="I566" s="28"/>
      <c r="J566" s="59" t="s">
        <v>25</v>
      </c>
      <c r="K566" s="28"/>
      <c r="L566" s="28"/>
      <c r="M566" s="28"/>
      <c r="N566" s="28" t="s">
        <v>357</v>
      </c>
      <c r="O566" s="28"/>
      <c r="P566" s="28"/>
    </row>
    <row r="567" spans="1:16" s="37" customFormat="1" ht="12.95">
      <c r="A567" s="36"/>
      <c r="B567" s="27" t="str">
        <f t="shared" si="9"/>
        <v>FFA</v>
      </c>
      <c r="C567" s="28" t="s">
        <v>358</v>
      </c>
      <c r="D567" s="28" t="s">
        <v>359</v>
      </c>
      <c r="E567" s="28" t="s">
        <v>360</v>
      </c>
      <c r="F567" s="68"/>
      <c r="G567" s="58"/>
      <c r="H567" s="28"/>
      <c r="I567" s="28"/>
      <c r="J567" s="59" t="s">
        <v>25</v>
      </c>
      <c r="K567" s="28"/>
      <c r="L567" s="28"/>
      <c r="M567" s="28"/>
      <c r="N567" s="28" t="s">
        <v>361</v>
      </c>
      <c r="O567" s="28"/>
      <c r="P567" s="28"/>
    </row>
    <row r="568" spans="1:16" s="27" customFormat="1" ht="12.95">
      <c r="A568" s="26"/>
      <c r="B568" s="27" t="str">
        <f t="shared" si="9"/>
        <v>FFA</v>
      </c>
      <c r="C568" s="27" t="s">
        <v>362</v>
      </c>
      <c r="D568" s="27" t="s">
        <v>363</v>
      </c>
      <c r="E568" s="69" t="s">
        <v>364</v>
      </c>
      <c r="J568" s="27" t="s">
        <v>25</v>
      </c>
    </row>
    <row r="569" spans="1:16" s="27" customFormat="1" ht="12.95">
      <c r="A569" s="26"/>
      <c r="B569" s="27" t="str">
        <f t="shared" si="9"/>
        <v>FFA</v>
      </c>
      <c r="C569" s="27" t="s">
        <v>365</v>
      </c>
      <c r="D569" s="27" t="s">
        <v>366</v>
      </c>
      <c r="E569" s="27" t="s">
        <v>367</v>
      </c>
      <c r="G569" s="27" t="s">
        <v>368</v>
      </c>
      <c r="J569" s="27" t="s">
        <v>25</v>
      </c>
    </row>
    <row r="570" spans="1:16" s="27" customFormat="1" ht="12.95">
      <c r="A570" s="26"/>
      <c r="B570" s="27" t="str">
        <f t="shared" si="9"/>
        <v>FFA</v>
      </c>
      <c r="C570" s="27" t="s">
        <v>362</v>
      </c>
      <c r="D570" s="27" t="s">
        <v>369</v>
      </c>
      <c r="E570" s="27" t="s">
        <v>370</v>
      </c>
      <c r="J570" s="27" t="s">
        <v>25</v>
      </c>
    </row>
    <row r="571" spans="1:16" s="27" customFormat="1" ht="12.95">
      <c r="A571" s="26"/>
      <c r="B571" s="27" t="str">
        <f t="shared" si="9"/>
        <v>FFA</v>
      </c>
      <c r="C571" s="27" t="s">
        <v>362</v>
      </c>
      <c r="D571" s="27" t="s">
        <v>371</v>
      </c>
      <c r="E571" s="27" t="s">
        <v>372</v>
      </c>
      <c r="J571" s="27" t="s">
        <v>25</v>
      </c>
    </row>
    <row r="572" spans="1:16" s="27" customFormat="1" ht="12.95">
      <c r="A572" s="26"/>
      <c r="B572" s="27" t="str">
        <f t="shared" si="9"/>
        <v>FFA</v>
      </c>
      <c r="C572" s="27" t="s">
        <v>362</v>
      </c>
      <c r="D572" s="27" t="s">
        <v>373</v>
      </c>
      <c r="E572" s="27" t="s">
        <v>374</v>
      </c>
      <c r="J572" s="27" t="s">
        <v>25</v>
      </c>
    </row>
    <row r="573" spans="1:16" s="27" customFormat="1" ht="12.95">
      <c r="A573" s="26"/>
      <c r="B573" s="27" t="str">
        <f t="shared" si="9"/>
        <v>FFA</v>
      </c>
      <c r="C573" s="27" t="s">
        <v>362</v>
      </c>
      <c r="D573" s="27" t="s">
        <v>375</v>
      </c>
      <c r="E573" s="27" t="s">
        <v>376</v>
      </c>
      <c r="J573" s="27" t="s">
        <v>25</v>
      </c>
    </row>
    <row r="574" spans="1:16" s="27" customFormat="1" ht="12.95">
      <c r="A574" s="26"/>
      <c r="B574" s="27" t="str">
        <f t="shared" si="9"/>
        <v>FFA</v>
      </c>
      <c r="C574" s="27" t="s">
        <v>365</v>
      </c>
      <c r="D574" s="27" t="s">
        <v>377</v>
      </c>
      <c r="E574" s="27" t="s">
        <v>378</v>
      </c>
      <c r="G574" s="27" t="s">
        <v>368</v>
      </c>
      <c r="J574" s="27" t="s">
        <v>25</v>
      </c>
    </row>
    <row r="575" spans="1:16" s="27" customFormat="1" ht="12.95">
      <c r="A575" s="26"/>
      <c r="B575" s="27" t="str">
        <f t="shared" si="9"/>
        <v>FFA</v>
      </c>
      <c r="C575" s="27" t="s">
        <v>365</v>
      </c>
      <c r="D575" s="27" t="s">
        <v>379</v>
      </c>
      <c r="E575" s="27" t="s">
        <v>380</v>
      </c>
      <c r="G575" s="27" t="s">
        <v>381</v>
      </c>
      <c r="J575" s="27" t="s">
        <v>25</v>
      </c>
    </row>
    <row r="576" spans="1:16" s="27" customFormat="1" ht="12.95">
      <c r="A576" s="26"/>
      <c r="B576" s="27" t="str">
        <f t="shared" si="9"/>
        <v>FFA</v>
      </c>
      <c r="C576" s="27" t="s">
        <v>365</v>
      </c>
      <c r="D576" s="27" t="s">
        <v>382</v>
      </c>
      <c r="E576" s="27" t="s">
        <v>383</v>
      </c>
      <c r="G576" s="27" t="s">
        <v>384</v>
      </c>
      <c r="J576" s="27" t="s">
        <v>25</v>
      </c>
    </row>
    <row r="577" spans="1:16" s="27" customFormat="1" ht="12.95">
      <c r="A577" s="26"/>
      <c r="B577" s="27" t="str">
        <f t="shared" si="9"/>
        <v>FFA</v>
      </c>
      <c r="C577" s="27" t="s">
        <v>365</v>
      </c>
      <c r="D577" s="27" t="s">
        <v>385</v>
      </c>
      <c r="E577" s="27" t="s">
        <v>386</v>
      </c>
      <c r="G577" s="27" t="s">
        <v>387</v>
      </c>
      <c r="J577" s="27" t="s">
        <v>25</v>
      </c>
    </row>
    <row r="578" spans="1:16" s="66" customFormat="1" ht="12.95">
      <c r="A578" s="80"/>
      <c r="B578" s="27" t="str">
        <f t="shared" si="9"/>
        <v>FFA</v>
      </c>
      <c r="C578" s="33" t="s">
        <v>117</v>
      </c>
      <c r="D578" s="33" t="s">
        <v>340</v>
      </c>
      <c r="E578" s="33"/>
      <c r="F578" s="33"/>
      <c r="G578" s="54"/>
      <c r="H578" s="33"/>
      <c r="I578" s="33"/>
      <c r="J578" s="33"/>
      <c r="K578" s="33"/>
      <c r="L578" s="33"/>
      <c r="M578" s="33"/>
      <c r="N578" s="33"/>
      <c r="O578" s="33"/>
      <c r="P578" s="33"/>
    </row>
    <row r="579" spans="1:16" s="66" customFormat="1" ht="12.95">
      <c r="A579" s="80"/>
      <c r="B579" s="27" t="str">
        <f t="shared" si="9"/>
        <v>FFA</v>
      </c>
      <c r="C579" s="33" t="s">
        <v>26</v>
      </c>
      <c r="D579" s="33" t="s">
        <v>388</v>
      </c>
      <c r="E579" s="33" t="s">
        <v>389</v>
      </c>
      <c r="F579" s="33"/>
      <c r="G579" s="54"/>
      <c r="H579" s="33"/>
      <c r="I579" s="33"/>
      <c r="J579" s="33"/>
      <c r="K579" s="33"/>
      <c r="L579" s="33"/>
      <c r="M579" s="33"/>
      <c r="N579" s="33" t="s">
        <v>390</v>
      </c>
      <c r="O579" s="33"/>
      <c r="P579" s="33"/>
    </row>
    <row r="580" spans="1:16" s="27" customFormat="1" ht="12.95">
      <c r="A580" s="26"/>
      <c r="B580" s="27" t="str">
        <f t="shared" si="9"/>
        <v>FFA</v>
      </c>
      <c r="C580" s="27" t="s">
        <v>391</v>
      </c>
      <c r="D580" s="27" t="s">
        <v>392</v>
      </c>
      <c r="E580" s="27" t="s">
        <v>393</v>
      </c>
      <c r="J580" s="27" t="s">
        <v>25</v>
      </c>
      <c r="N580" s="27" t="s">
        <v>394</v>
      </c>
    </row>
    <row r="581" spans="1:16" s="27" customFormat="1" ht="12.95">
      <c r="A581" s="26"/>
      <c r="B581" s="27" t="str">
        <f t="shared" si="9"/>
        <v>FFA</v>
      </c>
      <c r="C581" s="27" t="s">
        <v>22</v>
      </c>
      <c r="D581" s="27" t="s">
        <v>395</v>
      </c>
      <c r="E581" s="27" t="s">
        <v>396</v>
      </c>
      <c r="J581" s="27" t="s">
        <v>25</v>
      </c>
      <c r="N581" s="27" t="s">
        <v>397</v>
      </c>
    </row>
    <row r="582" spans="1:16" s="27" customFormat="1" ht="12.95">
      <c r="A582" s="26"/>
      <c r="B582" s="27" t="str">
        <f t="shared" si="9"/>
        <v>FFA</v>
      </c>
      <c r="C582" s="27" t="s">
        <v>398</v>
      </c>
      <c r="D582" s="27" t="s">
        <v>399</v>
      </c>
      <c r="E582" s="27" t="s">
        <v>400</v>
      </c>
      <c r="J582" s="27" t="s">
        <v>25</v>
      </c>
      <c r="N582" s="27" t="s">
        <v>401</v>
      </c>
    </row>
    <row r="583" spans="1:16" s="27" customFormat="1" ht="12.95">
      <c r="A583" s="26"/>
      <c r="B583" s="27" t="str">
        <f t="shared" si="9"/>
        <v>FFA</v>
      </c>
      <c r="C583" s="27" t="s">
        <v>402</v>
      </c>
      <c r="D583" s="27" t="s">
        <v>403</v>
      </c>
      <c r="E583" s="27" t="s">
        <v>404</v>
      </c>
      <c r="J583" s="27" t="s">
        <v>25</v>
      </c>
      <c r="N583" s="27" t="s">
        <v>401</v>
      </c>
    </row>
    <row r="584" spans="1:16" s="27" customFormat="1" ht="12.95">
      <c r="A584" s="26"/>
      <c r="B584" s="27" t="str">
        <f t="shared" si="9"/>
        <v>FFA</v>
      </c>
      <c r="C584" s="27" t="s">
        <v>405</v>
      </c>
      <c r="D584" s="27" t="s">
        <v>406</v>
      </c>
      <c r="E584" s="27" t="s">
        <v>407</v>
      </c>
      <c r="J584" s="27" t="s">
        <v>25</v>
      </c>
      <c r="N584" s="27" t="s">
        <v>397</v>
      </c>
    </row>
    <row r="585" spans="1:16" s="27" customFormat="1" ht="12.95">
      <c r="A585" s="26"/>
      <c r="B585" s="27" t="str">
        <f t="shared" si="9"/>
        <v>FFA</v>
      </c>
      <c r="C585" s="27" t="s">
        <v>408</v>
      </c>
      <c r="D585" s="27" t="s">
        <v>409</v>
      </c>
      <c r="E585" s="27" t="s">
        <v>410</v>
      </c>
      <c r="J585" s="27" t="s">
        <v>25</v>
      </c>
      <c r="N585" s="27" t="s">
        <v>397</v>
      </c>
    </row>
    <row r="586" spans="1:16" s="27" customFormat="1" ht="12.95">
      <c r="A586" s="26"/>
      <c r="B586" s="27" t="str">
        <f t="shared" si="9"/>
        <v>FFA</v>
      </c>
      <c r="C586" s="27" t="s">
        <v>408</v>
      </c>
      <c r="D586" s="27" t="s">
        <v>411</v>
      </c>
      <c r="E586" s="27" t="s">
        <v>412</v>
      </c>
      <c r="J586" s="27" t="s">
        <v>25</v>
      </c>
      <c r="N586" s="27" t="s">
        <v>397</v>
      </c>
    </row>
    <row r="587" spans="1:16" s="27" customFormat="1" ht="12.95">
      <c r="A587" s="26"/>
      <c r="B587" s="27" t="str">
        <f t="shared" si="9"/>
        <v>FFA</v>
      </c>
      <c r="C587" s="27" t="s">
        <v>22</v>
      </c>
      <c r="D587" s="27" t="s">
        <v>413</v>
      </c>
      <c r="E587" s="27" t="s">
        <v>414</v>
      </c>
      <c r="J587" s="27" t="s">
        <v>25</v>
      </c>
      <c r="N587" s="27" t="s">
        <v>397</v>
      </c>
    </row>
    <row r="588" spans="1:16" s="27" customFormat="1" ht="12.95">
      <c r="A588" s="26"/>
      <c r="B588" s="27" t="str">
        <f t="shared" si="9"/>
        <v>FFA</v>
      </c>
      <c r="C588" s="27" t="s">
        <v>22</v>
      </c>
      <c r="D588" s="27" t="s">
        <v>415</v>
      </c>
      <c r="E588" s="27" t="s">
        <v>416</v>
      </c>
      <c r="J588" s="27" t="s">
        <v>25</v>
      </c>
      <c r="N588" s="27" t="s">
        <v>417</v>
      </c>
    </row>
    <row r="589" spans="1:16" s="27" customFormat="1" ht="12.95">
      <c r="A589" s="26"/>
      <c r="B589" s="27" t="str">
        <f t="shared" si="9"/>
        <v>FFA</v>
      </c>
      <c r="C589" s="27" t="s">
        <v>49</v>
      </c>
      <c r="D589" s="27" t="s">
        <v>418</v>
      </c>
      <c r="E589" s="27" t="s">
        <v>419</v>
      </c>
      <c r="J589" s="27" t="s">
        <v>25</v>
      </c>
      <c r="N589" s="27" t="s">
        <v>397</v>
      </c>
    </row>
    <row r="590" spans="1:16" s="27" customFormat="1" ht="12.95">
      <c r="A590" s="26"/>
      <c r="B590" s="27" t="str">
        <f t="shared" si="9"/>
        <v>FFA</v>
      </c>
      <c r="C590" s="27" t="s">
        <v>22</v>
      </c>
      <c r="D590" s="27" t="s">
        <v>420</v>
      </c>
      <c r="E590" s="27" t="s">
        <v>421</v>
      </c>
      <c r="J590" s="27" t="s">
        <v>25</v>
      </c>
      <c r="N590" s="27" t="s">
        <v>401</v>
      </c>
    </row>
    <row r="591" spans="1:16" s="27" customFormat="1" ht="12.95">
      <c r="A591" s="26"/>
      <c r="B591" s="27" t="str">
        <f t="shared" si="9"/>
        <v>FFA</v>
      </c>
      <c r="C591" s="27" t="s">
        <v>422</v>
      </c>
      <c r="D591" s="27" t="s">
        <v>423</v>
      </c>
      <c r="E591" s="27" t="s">
        <v>424</v>
      </c>
      <c r="J591" s="27" t="s">
        <v>25</v>
      </c>
      <c r="N591" s="27" t="s">
        <v>425</v>
      </c>
    </row>
    <row r="592" spans="1:16" s="27" customFormat="1" ht="12.95">
      <c r="A592" s="26"/>
      <c r="B592" s="27" t="str">
        <f t="shared" si="9"/>
        <v>FFA</v>
      </c>
      <c r="C592" s="27" t="s">
        <v>49</v>
      </c>
      <c r="D592" s="27" t="s">
        <v>426</v>
      </c>
      <c r="E592" s="27" t="s">
        <v>427</v>
      </c>
      <c r="J592" s="27" t="s">
        <v>25</v>
      </c>
      <c r="N592" s="27" t="s">
        <v>428</v>
      </c>
    </row>
    <row r="593" spans="1:16" s="66" customFormat="1" ht="12.95">
      <c r="A593" s="80"/>
      <c r="B593" s="27" t="str">
        <f t="shared" si="9"/>
        <v>FFA</v>
      </c>
      <c r="C593" s="33" t="s">
        <v>117</v>
      </c>
      <c r="D593" s="33" t="s">
        <v>388</v>
      </c>
      <c r="E593" s="33"/>
      <c r="F593" s="33"/>
      <c r="G593" s="54"/>
      <c r="H593" s="33"/>
      <c r="I593" s="33"/>
      <c r="J593" s="33"/>
      <c r="K593" s="33"/>
      <c r="L593" s="33"/>
      <c r="M593" s="33"/>
      <c r="N593" s="33"/>
      <c r="O593" s="33"/>
      <c r="P593" s="33"/>
    </row>
    <row r="594" spans="1:16" s="66" customFormat="1" ht="12.95">
      <c r="A594" s="80"/>
      <c r="B594" s="27" t="str">
        <f t="shared" si="9"/>
        <v>FFA</v>
      </c>
      <c r="C594" s="33" t="s">
        <v>26</v>
      </c>
      <c r="D594" s="33" t="s">
        <v>429</v>
      </c>
      <c r="E594" s="33" t="s">
        <v>430</v>
      </c>
      <c r="F594" s="33"/>
      <c r="G594" s="54"/>
      <c r="H594" s="33"/>
      <c r="I594" s="33"/>
      <c r="J594" s="33"/>
      <c r="K594" s="33"/>
      <c r="L594" s="33"/>
      <c r="M594" s="33"/>
      <c r="N594" s="33" t="s">
        <v>431</v>
      </c>
      <c r="O594" s="33"/>
      <c r="P594" s="33"/>
    </row>
    <row r="595" spans="1:16" s="70" customFormat="1" ht="12.95">
      <c r="A595" s="116"/>
      <c r="B595" s="27" t="str">
        <f t="shared" si="9"/>
        <v>FFA</v>
      </c>
      <c r="C595" s="70" t="s">
        <v>432</v>
      </c>
      <c r="D595" s="70" t="s">
        <v>433</v>
      </c>
      <c r="E595" s="70" t="s">
        <v>434</v>
      </c>
      <c r="H595" s="71"/>
      <c r="J595" s="70" t="s">
        <v>62</v>
      </c>
    </row>
    <row r="596" spans="1:16" s="70" customFormat="1" ht="12.95">
      <c r="A596" s="116"/>
      <c r="B596" s="27" t="str">
        <f t="shared" si="9"/>
        <v>FFA</v>
      </c>
      <c r="C596" s="70" t="s">
        <v>49</v>
      </c>
      <c r="D596" s="70" t="s">
        <v>435</v>
      </c>
      <c r="E596" s="70" t="s">
        <v>436</v>
      </c>
      <c r="H596" s="71"/>
      <c r="J596" s="70" t="s">
        <v>62</v>
      </c>
      <c r="N596" s="70" t="s">
        <v>437</v>
      </c>
    </row>
    <row r="597" spans="1:16" s="70" customFormat="1" ht="12.95">
      <c r="A597" s="116"/>
      <c r="B597" s="27" t="str">
        <f t="shared" si="9"/>
        <v>FFA</v>
      </c>
      <c r="C597" s="70" t="s">
        <v>438</v>
      </c>
      <c r="D597" s="70" t="s">
        <v>439</v>
      </c>
      <c r="E597" s="70" t="s">
        <v>440</v>
      </c>
      <c r="H597" s="70" t="s">
        <v>441</v>
      </c>
      <c r="I597" s="70" t="s">
        <v>442</v>
      </c>
      <c r="J597" s="70" t="s">
        <v>62</v>
      </c>
    </row>
    <row r="598" spans="1:16" s="70" customFormat="1" ht="12.95">
      <c r="A598" s="116"/>
      <c r="B598" s="27" t="str">
        <f t="shared" si="9"/>
        <v>FFA</v>
      </c>
      <c r="C598" s="70" t="s">
        <v>49</v>
      </c>
      <c r="D598" s="70" t="s">
        <v>443</v>
      </c>
      <c r="E598" s="70" t="s">
        <v>444</v>
      </c>
      <c r="H598" s="70" t="s">
        <v>445</v>
      </c>
      <c r="I598" s="70" t="s">
        <v>442</v>
      </c>
      <c r="J598" s="70" t="s">
        <v>62</v>
      </c>
      <c r="N598" s="70" t="s">
        <v>446</v>
      </c>
    </row>
    <row r="599" spans="1:16" s="70" customFormat="1" ht="12.95">
      <c r="A599" s="116"/>
      <c r="B599" s="27" t="str">
        <f t="shared" si="9"/>
        <v>FFA</v>
      </c>
      <c r="C599" s="70" t="s">
        <v>432</v>
      </c>
      <c r="D599" s="70" t="s">
        <v>447</v>
      </c>
      <c r="E599" s="70" t="s">
        <v>448</v>
      </c>
      <c r="H599" s="71"/>
      <c r="J599" s="70" t="s">
        <v>62</v>
      </c>
      <c r="N599" s="70" t="s">
        <v>397</v>
      </c>
    </row>
    <row r="600" spans="1:16" s="70" customFormat="1" ht="12.95">
      <c r="A600" s="116"/>
      <c r="B600" s="27" t="str">
        <f t="shared" si="9"/>
        <v>FFA</v>
      </c>
      <c r="C600" s="70" t="s">
        <v>449</v>
      </c>
      <c r="D600" s="70" t="s">
        <v>450</v>
      </c>
      <c r="E600" s="70" t="s">
        <v>451</v>
      </c>
      <c r="H600" s="71"/>
      <c r="J600" s="70" t="s">
        <v>62</v>
      </c>
    </row>
    <row r="601" spans="1:16" s="70" customFormat="1" ht="12.95">
      <c r="A601" s="116"/>
      <c r="B601" s="27" t="str">
        <f t="shared" si="9"/>
        <v>FFA</v>
      </c>
      <c r="C601" s="70" t="s">
        <v>452</v>
      </c>
      <c r="D601" s="70" t="s">
        <v>453</v>
      </c>
      <c r="E601" s="70" t="s">
        <v>454</v>
      </c>
      <c r="H601" s="71"/>
      <c r="J601" s="70" t="s">
        <v>62</v>
      </c>
      <c r="N601" s="70" t="s">
        <v>455</v>
      </c>
    </row>
    <row r="602" spans="1:16" s="70" customFormat="1" ht="12.95">
      <c r="A602" s="116"/>
      <c r="B602" s="27" t="str">
        <f t="shared" si="9"/>
        <v>FFA</v>
      </c>
      <c r="C602" s="70" t="s">
        <v>49</v>
      </c>
      <c r="D602" s="70" t="s">
        <v>456</v>
      </c>
      <c r="E602" s="70" t="s">
        <v>457</v>
      </c>
      <c r="H602" s="71"/>
      <c r="J602" s="70" t="s">
        <v>62</v>
      </c>
      <c r="N602" s="70" t="s">
        <v>458</v>
      </c>
    </row>
    <row r="603" spans="1:16" s="70" customFormat="1" ht="12.95">
      <c r="A603" s="116"/>
      <c r="B603" s="27" t="str">
        <f t="shared" si="9"/>
        <v>FFA</v>
      </c>
      <c r="C603" s="70" t="s">
        <v>22</v>
      </c>
      <c r="D603" s="70" t="s">
        <v>459</v>
      </c>
      <c r="E603" s="70" t="s">
        <v>460</v>
      </c>
      <c r="H603" s="71"/>
      <c r="J603" s="70" t="s">
        <v>62</v>
      </c>
    </row>
    <row r="604" spans="1:16" s="70" customFormat="1" ht="12.95">
      <c r="A604" s="116"/>
      <c r="B604" s="27" t="str">
        <f t="shared" si="9"/>
        <v>FFA</v>
      </c>
      <c r="C604" s="70" t="s">
        <v>461</v>
      </c>
      <c r="D604" s="70" t="s">
        <v>462</v>
      </c>
      <c r="E604" s="70" t="s">
        <v>463</v>
      </c>
      <c r="G604" s="71" t="s">
        <v>464</v>
      </c>
      <c r="H604" s="72" t="s">
        <v>465</v>
      </c>
      <c r="J604" s="70" t="s">
        <v>62</v>
      </c>
    </row>
    <row r="605" spans="1:16" s="70" customFormat="1" ht="12.95">
      <c r="A605" s="116"/>
      <c r="B605" s="27" t="str">
        <f t="shared" si="9"/>
        <v>FFA</v>
      </c>
      <c r="C605" s="70" t="s">
        <v>466</v>
      </c>
      <c r="D605" s="70" t="s">
        <v>467</v>
      </c>
      <c r="E605" s="73" t="s">
        <v>468</v>
      </c>
      <c r="G605" s="74" t="s">
        <v>464</v>
      </c>
      <c r="H605" s="72" t="s">
        <v>465</v>
      </c>
      <c r="J605" s="70" t="s">
        <v>62</v>
      </c>
    </row>
    <row r="606" spans="1:16" s="70" customFormat="1" ht="12.95">
      <c r="A606" s="116"/>
      <c r="B606" s="27" t="str">
        <f t="shared" si="9"/>
        <v>FFA</v>
      </c>
      <c r="C606" s="70" t="s">
        <v>466</v>
      </c>
      <c r="D606" s="70" t="s">
        <v>469</v>
      </c>
      <c r="E606" s="73" t="s">
        <v>470</v>
      </c>
      <c r="G606" s="74" t="s">
        <v>464</v>
      </c>
      <c r="H606" s="72" t="s">
        <v>465</v>
      </c>
      <c r="J606" s="70" t="s">
        <v>62</v>
      </c>
    </row>
    <row r="607" spans="1:16" s="66" customFormat="1" ht="12.95">
      <c r="A607" s="80"/>
      <c r="B607" s="27" t="str">
        <f t="shared" si="9"/>
        <v>FFA</v>
      </c>
      <c r="C607" s="33" t="s">
        <v>117</v>
      </c>
      <c r="D607" s="33" t="s">
        <v>429</v>
      </c>
      <c r="E607" s="33"/>
      <c r="F607" s="33"/>
      <c r="G607" s="54"/>
      <c r="H607" s="33"/>
      <c r="I607" s="33"/>
      <c r="J607" s="33"/>
      <c r="K607" s="33"/>
      <c r="L607" s="33"/>
      <c r="M607" s="33"/>
      <c r="N607" s="33"/>
      <c r="O607" s="33"/>
      <c r="P607" s="33"/>
    </row>
    <row r="608" spans="1:16" s="5" customFormat="1">
      <c r="A608" s="4"/>
      <c r="B608" s="2" t="str">
        <f t="shared" si="9"/>
        <v>GFD</v>
      </c>
      <c r="C608" s="24" t="s">
        <v>26</v>
      </c>
      <c r="D608" s="24" t="s">
        <v>1229</v>
      </c>
      <c r="E608" s="10" t="s">
        <v>1230</v>
      </c>
      <c r="F608" s="24"/>
      <c r="G608" s="24"/>
      <c r="H608" s="24"/>
      <c r="I608" s="24"/>
      <c r="J608" s="24"/>
      <c r="K608" s="24"/>
      <c r="L608" s="24"/>
      <c r="M608" s="24"/>
      <c r="N608" s="24"/>
      <c r="O608" s="24"/>
      <c r="P608" s="24"/>
    </row>
    <row r="609" spans="1:14" s="118" customFormat="1">
      <c r="A609" s="117"/>
      <c r="B609" s="118" t="str">
        <f t="shared" si="9"/>
        <v>GFD/FFA</v>
      </c>
      <c r="C609" s="118" t="s">
        <v>22</v>
      </c>
      <c r="D609" s="118" t="s">
        <v>1231</v>
      </c>
      <c r="E609" s="119" t="s">
        <v>1232</v>
      </c>
      <c r="G609" s="120"/>
      <c r="J609" s="118" t="s">
        <v>25</v>
      </c>
    </row>
    <row r="610" spans="1:14">
      <c r="B610" s="2" t="str">
        <f t="shared" si="9"/>
        <v>GFD</v>
      </c>
      <c r="C610" s="2" t="s">
        <v>1233</v>
      </c>
      <c r="D610" s="2" t="s">
        <v>1234</v>
      </c>
      <c r="E610" s="1" t="s">
        <v>1235</v>
      </c>
      <c r="G610" s="19" t="s">
        <v>1236</v>
      </c>
      <c r="J610" s="2" t="s">
        <v>62</v>
      </c>
      <c r="N610" s="2" t="s">
        <v>1237</v>
      </c>
    </row>
    <row r="611" spans="1:14">
      <c r="B611" s="2" t="str">
        <f t="shared" si="9"/>
        <v>GFD</v>
      </c>
      <c r="C611" s="2" t="s">
        <v>49</v>
      </c>
      <c r="D611" s="2" t="s">
        <v>1238</v>
      </c>
      <c r="E611" s="1" t="s">
        <v>1239</v>
      </c>
      <c r="G611" s="19"/>
      <c r="J611" s="2" t="s">
        <v>62</v>
      </c>
      <c r="N611" s="2" t="s">
        <v>1240</v>
      </c>
    </row>
    <row r="612" spans="1:14" s="3" customFormat="1">
      <c r="A612" s="4"/>
      <c r="B612" s="2" t="str">
        <f t="shared" si="9"/>
        <v>GFD</v>
      </c>
      <c r="C612" s="3" t="s">
        <v>1241</v>
      </c>
      <c r="D612" s="3" t="s">
        <v>1242</v>
      </c>
      <c r="E612" s="17" t="s">
        <v>1243</v>
      </c>
      <c r="G612" s="19"/>
      <c r="J612" s="3" t="s">
        <v>25</v>
      </c>
      <c r="N612" s="3" t="s">
        <v>1244</v>
      </c>
    </row>
    <row r="613" spans="1:14" s="3" customFormat="1">
      <c r="A613" s="4"/>
      <c r="B613" s="2" t="str">
        <f t="shared" si="9"/>
        <v>GFD</v>
      </c>
      <c r="C613" s="3" t="s">
        <v>49</v>
      </c>
      <c r="D613" s="3" t="s">
        <v>1245</v>
      </c>
      <c r="E613" s="17" t="s">
        <v>1246</v>
      </c>
      <c r="G613" s="19"/>
      <c r="J613" s="3" t="s">
        <v>25</v>
      </c>
      <c r="N613" s="3" t="s">
        <v>1247</v>
      </c>
    </row>
    <row r="614" spans="1:14" s="3" customFormat="1">
      <c r="A614" s="4"/>
      <c r="B614" s="2" t="str">
        <f t="shared" si="9"/>
        <v>GFD</v>
      </c>
      <c r="C614" s="2" t="s">
        <v>22</v>
      </c>
      <c r="D614" s="3" t="s">
        <v>1248</v>
      </c>
      <c r="E614" s="17" t="s">
        <v>1249</v>
      </c>
      <c r="G614" s="19"/>
      <c r="J614" s="3" t="s">
        <v>25</v>
      </c>
    </row>
    <row r="615" spans="1:14" s="3" customFormat="1">
      <c r="A615" s="4"/>
      <c r="B615" s="2" t="str">
        <f t="shared" si="9"/>
        <v>GFD</v>
      </c>
      <c r="C615" s="2" t="s">
        <v>22</v>
      </c>
      <c r="D615" s="3" t="s">
        <v>1250</v>
      </c>
      <c r="E615" s="17" t="s">
        <v>1251</v>
      </c>
      <c r="G615" s="102"/>
      <c r="J615" s="3" t="s">
        <v>25</v>
      </c>
      <c r="N615" s="3" t="s">
        <v>1252</v>
      </c>
    </row>
    <row r="616" spans="1:14" s="3" customFormat="1">
      <c r="A616" s="4"/>
      <c r="B616" s="2" t="str">
        <f t="shared" si="9"/>
        <v>GFD</v>
      </c>
      <c r="C616" s="2" t="s">
        <v>22</v>
      </c>
      <c r="D616" s="3" t="s">
        <v>1253</v>
      </c>
      <c r="E616" s="17" t="s">
        <v>1254</v>
      </c>
      <c r="G616" s="102"/>
      <c r="J616" s="3" t="s">
        <v>25</v>
      </c>
      <c r="N616" s="3" t="s">
        <v>1252</v>
      </c>
    </row>
    <row r="617" spans="1:14" s="3" customFormat="1">
      <c r="A617" s="4"/>
      <c r="B617" s="2" t="str">
        <f t="shared" ref="B617:B680" si="10">IFERROR(VLOOKUP(D617,validity,4,0),"")</f>
        <v>GFD</v>
      </c>
      <c r="C617" s="2" t="s">
        <v>1255</v>
      </c>
      <c r="D617" s="3" t="s">
        <v>1256</v>
      </c>
      <c r="E617" s="17" t="s">
        <v>1257</v>
      </c>
      <c r="G617" s="102"/>
      <c r="J617" s="3" t="s">
        <v>25</v>
      </c>
      <c r="N617" s="3" t="s">
        <v>1258</v>
      </c>
    </row>
    <row r="618" spans="1:14" s="3" customFormat="1">
      <c r="A618" s="4"/>
      <c r="B618" s="2" t="str">
        <f t="shared" si="10"/>
        <v>GFD</v>
      </c>
      <c r="C618" s="2" t="s">
        <v>22</v>
      </c>
      <c r="D618" s="3" t="s">
        <v>1259</v>
      </c>
      <c r="E618" s="17" t="s">
        <v>1260</v>
      </c>
      <c r="G618" s="102"/>
      <c r="J618" s="3" t="s">
        <v>25</v>
      </c>
      <c r="N618" s="3" t="s">
        <v>1252</v>
      </c>
    </row>
    <row r="619" spans="1:14" s="3" customFormat="1">
      <c r="A619" s="4"/>
      <c r="B619" s="2" t="str">
        <f t="shared" si="10"/>
        <v>GFD</v>
      </c>
      <c r="C619" s="2" t="s">
        <v>1261</v>
      </c>
      <c r="D619" s="3" t="s">
        <v>1262</v>
      </c>
      <c r="E619" s="17" t="s">
        <v>1263</v>
      </c>
      <c r="G619" s="102"/>
      <c r="J619" s="3" t="s">
        <v>25</v>
      </c>
      <c r="N619" s="3" t="s">
        <v>1264</v>
      </c>
    </row>
    <row r="620" spans="1:14" s="3" customFormat="1">
      <c r="A620" s="4"/>
      <c r="B620" s="2" t="str">
        <f t="shared" si="10"/>
        <v>GFD</v>
      </c>
      <c r="C620" s="2" t="s">
        <v>49</v>
      </c>
      <c r="D620" s="3" t="s">
        <v>1265</v>
      </c>
      <c r="E620" s="114" t="s">
        <v>1266</v>
      </c>
      <c r="G620" s="102"/>
      <c r="J620" s="3" t="s">
        <v>25</v>
      </c>
      <c r="N620" s="3" t="s">
        <v>1267</v>
      </c>
    </row>
    <row r="621" spans="1:14" s="3" customFormat="1">
      <c r="A621" s="4"/>
      <c r="B621" s="2" t="str">
        <f t="shared" si="10"/>
        <v>GFD</v>
      </c>
      <c r="C621" s="2" t="s">
        <v>22</v>
      </c>
      <c r="D621" s="3" t="s">
        <v>1268</v>
      </c>
      <c r="E621" s="114" t="s">
        <v>1269</v>
      </c>
      <c r="G621" s="102"/>
      <c r="J621" s="3" t="s">
        <v>62</v>
      </c>
    </row>
    <row r="622" spans="1:14" s="3" customFormat="1">
      <c r="A622" s="4"/>
      <c r="B622" s="2" t="str">
        <f t="shared" si="10"/>
        <v>GFD</v>
      </c>
      <c r="C622" s="2" t="s">
        <v>1270</v>
      </c>
      <c r="D622" s="3" t="s">
        <v>1271</v>
      </c>
      <c r="E622" s="114" t="s">
        <v>1272</v>
      </c>
      <c r="G622" s="102"/>
      <c r="J622" s="3" t="s">
        <v>62</v>
      </c>
      <c r="N622" s="3" t="s">
        <v>1273</v>
      </c>
    </row>
    <row r="623" spans="1:14" s="3" customFormat="1">
      <c r="A623" s="4"/>
      <c r="B623" s="2" t="str">
        <f t="shared" si="10"/>
        <v>GFD</v>
      </c>
      <c r="C623" s="2" t="s">
        <v>49</v>
      </c>
      <c r="D623" s="3" t="s">
        <v>1274</v>
      </c>
      <c r="E623" s="114" t="s">
        <v>1275</v>
      </c>
      <c r="G623" s="102"/>
      <c r="J623" s="3" t="s">
        <v>62</v>
      </c>
      <c r="N623" s="3" t="s">
        <v>1276</v>
      </c>
    </row>
    <row r="624" spans="1:14" s="3" customFormat="1">
      <c r="A624" s="4"/>
      <c r="B624" s="2" t="str">
        <f t="shared" si="10"/>
        <v>GFD</v>
      </c>
      <c r="C624" s="2" t="s">
        <v>22</v>
      </c>
      <c r="D624" s="3" t="s">
        <v>1277</v>
      </c>
      <c r="E624" s="114" t="s">
        <v>1278</v>
      </c>
      <c r="G624" s="102"/>
      <c r="J624" s="3" t="s">
        <v>62</v>
      </c>
    </row>
    <row r="625" spans="1:16" s="3" customFormat="1">
      <c r="A625" s="4"/>
      <c r="B625" s="2" t="str">
        <f t="shared" si="10"/>
        <v>GFD</v>
      </c>
      <c r="C625" s="2" t="s">
        <v>1279</v>
      </c>
      <c r="D625" s="3" t="s">
        <v>1280</v>
      </c>
      <c r="E625" s="114" t="s">
        <v>1281</v>
      </c>
      <c r="G625" s="102"/>
      <c r="J625" s="3" t="s">
        <v>62</v>
      </c>
      <c r="N625" s="3" t="s">
        <v>1282</v>
      </c>
    </row>
    <row r="626" spans="1:16" s="5" customFormat="1">
      <c r="A626" s="4"/>
      <c r="B626" s="2" t="str">
        <f t="shared" si="10"/>
        <v>GFD</v>
      </c>
      <c r="C626" s="24" t="s">
        <v>117</v>
      </c>
      <c r="D626" s="24" t="s">
        <v>1229</v>
      </c>
      <c r="E626" s="10"/>
      <c r="F626" s="24"/>
      <c r="G626" s="24"/>
      <c r="H626" s="24"/>
      <c r="I626" s="24"/>
      <c r="J626" s="24"/>
      <c r="K626" s="24"/>
      <c r="L626" s="24"/>
      <c r="M626" s="24"/>
      <c r="N626" s="24"/>
      <c r="O626" s="24"/>
      <c r="P626" s="24"/>
    </row>
    <row r="627" spans="1:16" s="66" customFormat="1" ht="12.95">
      <c r="A627" s="27" t="s">
        <v>246</v>
      </c>
      <c r="B627" s="27" t="str">
        <f t="shared" si="10"/>
        <v>FFA</v>
      </c>
      <c r="C627" s="33" t="s">
        <v>26</v>
      </c>
      <c r="D627" s="33" t="s">
        <v>1283</v>
      </c>
      <c r="E627" s="33" t="s">
        <v>1284</v>
      </c>
      <c r="F627" s="33"/>
      <c r="G627" s="54"/>
      <c r="H627" s="33"/>
      <c r="I627" s="33"/>
      <c r="J627" s="33"/>
      <c r="K627" s="33"/>
      <c r="L627" s="33"/>
      <c r="M627" s="33"/>
      <c r="N627" s="33" t="s">
        <v>248</v>
      </c>
      <c r="O627" s="33"/>
      <c r="P627" s="33"/>
    </row>
    <row r="628" spans="1:16" s="27" customFormat="1" ht="12.95">
      <c r="A628" s="27" t="s">
        <v>246</v>
      </c>
      <c r="B628" s="27" t="str">
        <f t="shared" si="10"/>
        <v>GFD/FFA</v>
      </c>
      <c r="C628" s="27" t="s">
        <v>22</v>
      </c>
      <c r="D628" s="27" t="s">
        <v>1231</v>
      </c>
      <c r="E628" s="27" t="s">
        <v>1285</v>
      </c>
      <c r="G628" s="27" t="s">
        <v>1286</v>
      </c>
      <c r="J628" s="38" t="s">
        <v>25</v>
      </c>
    </row>
    <row r="629" spans="1:16" s="27" customFormat="1" ht="12.95">
      <c r="A629" s="27" t="s">
        <v>246</v>
      </c>
      <c r="B629" s="27" t="str">
        <f t="shared" si="10"/>
        <v>FFA</v>
      </c>
      <c r="C629" s="27" t="s">
        <v>1233</v>
      </c>
      <c r="D629" s="27" t="s">
        <v>1287</v>
      </c>
      <c r="E629" s="27" t="s">
        <v>1288</v>
      </c>
      <c r="G629" s="27" t="s">
        <v>1286</v>
      </c>
      <c r="J629" s="38" t="s">
        <v>25</v>
      </c>
      <c r="N629" s="27" t="s">
        <v>1237</v>
      </c>
    </row>
    <row r="630" spans="1:16" s="27" customFormat="1" ht="12.95">
      <c r="A630" s="27" t="s">
        <v>246</v>
      </c>
      <c r="B630" s="27" t="str">
        <f t="shared" si="10"/>
        <v>FFA</v>
      </c>
      <c r="C630" s="27" t="s">
        <v>49</v>
      </c>
      <c r="D630" s="27" t="s">
        <v>1289</v>
      </c>
      <c r="E630" s="27" t="s">
        <v>1290</v>
      </c>
      <c r="G630" s="27" t="s">
        <v>1286</v>
      </c>
      <c r="J630" s="38" t="s">
        <v>25</v>
      </c>
      <c r="N630" s="27" t="s">
        <v>1291</v>
      </c>
    </row>
    <row r="631" spans="1:16" s="27" customFormat="1" ht="12.95">
      <c r="A631" s="27" t="s">
        <v>246</v>
      </c>
      <c r="B631" s="27" t="str">
        <f t="shared" si="10"/>
        <v>FFA</v>
      </c>
      <c r="C631" s="27" t="s">
        <v>1292</v>
      </c>
      <c r="D631" s="27" t="s">
        <v>1293</v>
      </c>
      <c r="E631" s="27" t="s">
        <v>1294</v>
      </c>
      <c r="J631" s="38" t="s">
        <v>25</v>
      </c>
      <c r="N631" s="27" t="s">
        <v>1244</v>
      </c>
    </row>
    <row r="632" spans="1:16" s="27" customFormat="1" ht="12.95">
      <c r="A632" s="27" t="s">
        <v>246</v>
      </c>
      <c r="B632" s="27" t="str">
        <f t="shared" si="10"/>
        <v>FFA</v>
      </c>
      <c r="C632" s="27" t="s">
        <v>49</v>
      </c>
      <c r="D632" s="27" t="s">
        <v>1295</v>
      </c>
      <c r="E632" s="27" t="s">
        <v>1296</v>
      </c>
      <c r="J632" s="38" t="s">
        <v>25</v>
      </c>
      <c r="N632" s="27" t="s">
        <v>1297</v>
      </c>
    </row>
    <row r="633" spans="1:16" s="27" customFormat="1" ht="12.95">
      <c r="A633" s="27" t="s">
        <v>246</v>
      </c>
      <c r="B633" s="27" t="str">
        <f t="shared" si="10"/>
        <v>FFA</v>
      </c>
      <c r="C633" s="38" t="s">
        <v>22</v>
      </c>
      <c r="D633" s="27" t="s">
        <v>1298</v>
      </c>
      <c r="E633" s="27" t="s">
        <v>1299</v>
      </c>
      <c r="J633" s="38" t="s">
        <v>25</v>
      </c>
    </row>
    <row r="634" spans="1:16" s="27" customFormat="1" ht="12.95">
      <c r="A634" s="27" t="s">
        <v>246</v>
      </c>
      <c r="B634" s="27" t="str">
        <f t="shared" si="10"/>
        <v>FFA</v>
      </c>
      <c r="C634" s="38" t="s">
        <v>22</v>
      </c>
      <c r="D634" s="27" t="s">
        <v>1300</v>
      </c>
      <c r="E634" s="27" t="s">
        <v>1301</v>
      </c>
      <c r="J634" s="38" t="s">
        <v>25</v>
      </c>
      <c r="N634" s="70" t="s">
        <v>251</v>
      </c>
    </row>
    <row r="635" spans="1:16" s="27" customFormat="1" ht="12.95">
      <c r="A635" s="27" t="s">
        <v>246</v>
      </c>
      <c r="B635" s="27" t="str">
        <f t="shared" si="10"/>
        <v>FFA</v>
      </c>
      <c r="C635" s="27" t="s">
        <v>801</v>
      </c>
      <c r="D635" s="27" t="s">
        <v>1302</v>
      </c>
      <c r="E635" s="69" t="s">
        <v>1303</v>
      </c>
      <c r="G635" s="27" t="s">
        <v>1304</v>
      </c>
      <c r="J635" s="38" t="s">
        <v>25</v>
      </c>
    </row>
    <row r="636" spans="1:16" s="27" customFormat="1" ht="12.95">
      <c r="A636" s="27" t="s">
        <v>246</v>
      </c>
      <c r="B636" s="27" t="str">
        <f t="shared" si="10"/>
        <v>FFA</v>
      </c>
      <c r="C636" s="27" t="s">
        <v>801</v>
      </c>
      <c r="D636" s="27" t="s">
        <v>1305</v>
      </c>
      <c r="E636" s="27" t="s">
        <v>1306</v>
      </c>
      <c r="G636" s="27" t="s">
        <v>1304</v>
      </c>
      <c r="J636" s="38" t="s">
        <v>25</v>
      </c>
    </row>
    <row r="637" spans="1:16" s="121" customFormat="1" ht="12.95">
      <c r="A637" s="27" t="s">
        <v>246</v>
      </c>
      <c r="B637" s="27" t="str">
        <f t="shared" si="10"/>
        <v>FFA</v>
      </c>
      <c r="C637" s="121" t="s">
        <v>1307</v>
      </c>
      <c r="D637" s="121" t="s">
        <v>1308</v>
      </c>
      <c r="E637" s="121" t="s">
        <v>1309</v>
      </c>
      <c r="H637" s="121" t="s">
        <v>1310</v>
      </c>
      <c r="J637" s="121" t="s">
        <v>25</v>
      </c>
    </row>
    <row r="638" spans="1:16" s="121" customFormat="1" ht="12.95">
      <c r="A638" s="27" t="s">
        <v>246</v>
      </c>
      <c r="B638" s="27" t="str">
        <f t="shared" si="10"/>
        <v>FFA</v>
      </c>
      <c r="C638" s="121" t="s">
        <v>49</v>
      </c>
      <c r="D638" s="121" t="s">
        <v>1311</v>
      </c>
      <c r="E638" s="121" t="s">
        <v>1312</v>
      </c>
      <c r="J638" s="121" t="s">
        <v>25</v>
      </c>
      <c r="N638" s="121" t="s">
        <v>1313</v>
      </c>
    </row>
    <row r="639" spans="1:16" s="123" customFormat="1" ht="12.95">
      <c r="A639" s="122" t="s">
        <v>246</v>
      </c>
      <c r="B639" s="122" t="str">
        <f t="shared" si="10"/>
        <v>FFA</v>
      </c>
      <c r="C639" s="123" t="s">
        <v>26</v>
      </c>
      <c r="D639" s="123" t="s">
        <v>1314</v>
      </c>
      <c r="E639" s="123" t="s">
        <v>1315</v>
      </c>
      <c r="K639" s="123" t="s">
        <v>168</v>
      </c>
      <c r="N639" s="125" t="s">
        <v>1316</v>
      </c>
    </row>
    <row r="640" spans="1:16" s="122" customFormat="1" ht="12.95">
      <c r="A640" s="122" t="s">
        <v>246</v>
      </c>
      <c r="B640" s="122" t="str">
        <f t="shared" si="10"/>
        <v>FFA</v>
      </c>
      <c r="C640" s="122" t="s">
        <v>801</v>
      </c>
      <c r="D640" s="122" t="s">
        <v>1317</v>
      </c>
      <c r="E640" s="122" t="s">
        <v>1318</v>
      </c>
      <c r="G640" s="122" t="s">
        <v>1319</v>
      </c>
      <c r="H640" s="122" t="s">
        <v>1320</v>
      </c>
      <c r="J640" s="122" t="s">
        <v>25</v>
      </c>
      <c r="N640" s="125" t="s">
        <v>1321</v>
      </c>
    </row>
    <row r="641" spans="1:14" s="122" customFormat="1" ht="12.95">
      <c r="A641" s="122" t="s">
        <v>246</v>
      </c>
      <c r="B641" s="122" t="str">
        <f t="shared" si="10"/>
        <v>FFA</v>
      </c>
      <c r="C641" s="122" t="s">
        <v>801</v>
      </c>
      <c r="D641" s="122" t="s">
        <v>1322</v>
      </c>
      <c r="E641" s="122" t="s">
        <v>1323</v>
      </c>
      <c r="H641" s="122" t="s">
        <v>1324</v>
      </c>
      <c r="J641" s="122" t="s">
        <v>25</v>
      </c>
      <c r="N641" s="125" t="s">
        <v>1321</v>
      </c>
    </row>
    <row r="642" spans="1:14" s="122" customFormat="1" ht="12.95">
      <c r="A642" s="122" t="s">
        <v>246</v>
      </c>
      <c r="B642" s="122" t="str">
        <f t="shared" si="10"/>
        <v>FFA</v>
      </c>
      <c r="C642" s="122" t="s">
        <v>801</v>
      </c>
      <c r="D642" s="122" t="s">
        <v>1325</v>
      </c>
      <c r="E642" s="122" t="s">
        <v>1326</v>
      </c>
      <c r="G642" s="122" t="s">
        <v>1319</v>
      </c>
      <c r="H642" s="122" t="s">
        <v>1320</v>
      </c>
      <c r="J642" s="122" t="s">
        <v>25</v>
      </c>
      <c r="N642" s="125" t="s">
        <v>1327</v>
      </c>
    </row>
    <row r="643" spans="1:14" s="122" customFormat="1" ht="12.95">
      <c r="A643" s="122" t="s">
        <v>246</v>
      </c>
      <c r="B643" s="122" t="str">
        <f t="shared" si="10"/>
        <v>FFA</v>
      </c>
      <c r="C643" s="122" t="s">
        <v>801</v>
      </c>
      <c r="D643" s="122" t="s">
        <v>1328</v>
      </c>
      <c r="E643" s="122" t="s">
        <v>1329</v>
      </c>
      <c r="H643" s="122" t="s">
        <v>1324</v>
      </c>
      <c r="J643" s="122" t="s">
        <v>25</v>
      </c>
      <c r="N643" s="125" t="s">
        <v>1327</v>
      </c>
    </row>
    <row r="644" spans="1:14" s="122" customFormat="1" ht="12.95">
      <c r="A644" s="122" t="s">
        <v>246</v>
      </c>
      <c r="B644" s="122" t="str">
        <f t="shared" si="10"/>
        <v>FFA</v>
      </c>
      <c r="C644" s="122" t="s">
        <v>801</v>
      </c>
      <c r="D644" s="122" t="s">
        <v>1330</v>
      </c>
      <c r="E644" s="122" t="s">
        <v>1331</v>
      </c>
      <c r="G644" s="122" t="s">
        <v>1319</v>
      </c>
      <c r="H644" s="122" t="s">
        <v>1320</v>
      </c>
      <c r="J644" s="122" t="s">
        <v>25</v>
      </c>
      <c r="N644" s="125" t="s">
        <v>1332</v>
      </c>
    </row>
    <row r="645" spans="1:14" s="122" customFormat="1" ht="12.95">
      <c r="A645" s="122" t="s">
        <v>246</v>
      </c>
      <c r="B645" s="122" t="str">
        <f t="shared" si="10"/>
        <v>FFA</v>
      </c>
      <c r="C645" s="122" t="s">
        <v>801</v>
      </c>
      <c r="D645" s="122" t="s">
        <v>1333</v>
      </c>
      <c r="E645" s="122" t="s">
        <v>1334</v>
      </c>
      <c r="H645" s="122" t="s">
        <v>1324</v>
      </c>
      <c r="J645" s="122" t="s">
        <v>25</v>
      </c>
      <c r="N645" s="125" t="s">
        <v>1332</v>
      </c>
    </row>
    <row r="646" spans="1:14" s="122" customFormat="1" ht="12.95">
      <c r="A646" s="122" t="s">
        <v>246</v>
      </c>
      <c r="B646" s="122" t="str">
        <f t="shared" si="10"/>
        <v>FFA</v>
      </c>
      <c r="C646" s="122" t="s">
        <v>801</v>
      </c>
      <c r="D646" s="122" t="s">
        <v>1335</v>
      </c>
      <c r="E646" s="122" t="s">
        <v>1336</v>
      </c>
      <c r="G646" s="122" t="s">
        <v>1319</v>
      </c>
      <c r="H646" s="122" t="s">
        <v>1320</v>
      </c>
      <c r="J646" s="122" t="s">
        <v>25</v>
      </c>
      <c r="N646" s="125" t="s">
        <v>1337</v>
      </c>
    </row>
    <row r="647" spans="1:14" s="122" customFormat="1" ht="12.95">
      <c r="A647" s="122" t="s">
        <v>246</v>
      </c>
      <c r="B647" s="122" t="str">
        <f t="shared" si="10"/>
        <v>FFA</v>
      </c>
      <c r="C647" s="122" t="s">
        <v>801</v>
      </c>
      <c r="D647" s="122" t="s">
        <v>1338</v>
      </c>
      <c r="E647" s="122" t="s">
        <v>1339</v>
      </c>
      <c r="H647" s="122" t="s">
        <v>1324</v>
      </c>
      <c r="J647" s="122" t="s">
        <v>25</v>
      </c>
      <c r="N647" s="125" t="s">
        <v>1337</v>
      </c>
    </row>
    <row r="648" spans="1:14" s="122" customFormat="1" ht="12.95">
      <c r="A648" s="122" t="s">
        <v>246</v>
      </c>
      <c r="B648" s="122" t="str">
        <f t="shared" si="10"/>
        <v>FFA</v>
      </c>
      <c r="C648" s="122" t="s">
        <v>801</v>
      </c>
      <c r="D648" s="122" t="s">
        <v>1340</v>
      </c>
      <c r="E648" s="122" t="s">
        <v>1341</v>
      </c>
      <c r="G648" s="122" t="s">
        <v>1319</v>
      </c>
      <c r="H648" s="122" t="s">
        <v>1320</v>
      </c>
      <c r="J648" s="122" t="s">
        <v>25</v>
      </c>
      <c r="N648" s="125" t="s">
        <v>1342</v>
      </c>
    </row>
    <row r="649" spans="1:14" s="122" customFormat="1" ht="12.95">
      <c r="A649" s="122" t="s">
        <v>246</v>
      </c>
      <c r="B649" s="122" t="str">
        <f t="shared" si="10"/>
        <v>FFA</v>
      </c>
      <c r="C649" s="122" t="s">
        <v>801</v>
      </c>
      <c r="D649" s="122" t="s">
        <v>1343</v>
      </c>
      <c r="E649" s="122" t="s">
        <v>1344</v>
      </c>
      <c r="H649" s="122" t="s">
        <v>1324</v>
      </c>
      <c r="J649" s="122" t="s">
        <v>25</v>
      </c>
      <c r="N649" s="125" t="s">
        <v>1342</v>
      </c>
    </row>
    <row r="650" spans="1:14" s="122" customFormat="1" ht="12.95">
      <c r="A650" s="122" t="s">
        <v>246</v>
      </c>
      <c r="B650" s="122" t="str">
        <f t="shared" si="10"/>
        <v>FFA</v>
      </c>
      <c r="C650" s="122" t="s">
        <v>801</v>
      </c>
      <c r="D650" s="122" t="s">
        <v>1345</v>
      </c>
      <c r="E650" s="122" t="s">
        <v>1346</v>
      </c>
      <c r="G650" s="122" t="s">
        <v>1319</v>
      </c>
      <c r="H650" s="122" t="s">
        <v>1320</v>
      </c>
      <c r="J650" s="122" t="s">
        <v>25</v>
      </c>
      <c r="N650" s="125" t="s">
        <v>1347</v>
      </c>
    </row>
    <row r="651" spans="1:14" s="122" customFormat="1" ht="12.95">
      <c r="A651" s="122" t="s">
        <v>246</v>
      </c>
      <c r="B651" s="122" t="str">
        <f t="shared" si="10"/>
        <v>FFA</v>
      </c>
      <c r="C651" s="122" t="s">
        <v>801</v>
      </c>
      <c r="D651" s="122" t="s">
        <v>1348</v>
      </c>
      <c r="E651" s="122" t="s">
        <v>1349</v>
      </c>
      <c r="H651" s="122" t="s">
        <v>1324</v>
      </c>
      <c r="J651" s="122" t="s">
        <v>25</v>
      </c>
      <c r="N651" s="125" t="s">
        <v>1347</v>
      </c>
    </row>
    <row r="652" spans="1:14" s="122" customFormat="1" ht="12.95">
      <c r="A652" s="122" t="s">
        <v>246</v>
      </c>
      <c r="B652" s="122" t="str">
        <f t="shared" si="10"/>
        <v>FFA</v>
      </c>
      <c r="C652" s="122" t="s">
        <v>801</v>
      </c>
      <c r="D652" s="122" t="s">
        <v>1350</v>
      </c>
      <c r="E652" s="122" t="s">
        <v>1351</v>
      </c>
      <c r="G652" s="122" t="s">
        <v>1319</v>
      </c>
      <c r="H652" s="122" t="s">
        <v>1320</v>
      </c>
      <c r="J652" s="122" t="s">
        <v>25</v>
      </c>
      <c r="N652" s="125" t="s">
        <v>1352</v>
      </c>
    </row>
    <row r="653" spans="1:14" s="122" customFormat="1" ht="12.95">
      <c r="A653" s="122" t="s">
        <v>246</v>
      </c>
      <c r="B653" s="122" t="str">
        <f t="shared" si="10"/>
        <v>FFA</v>
      </c>
      <c r="C653" s="122" t="s">
        <v>801</v>
      </c>
      <c r="D653" s="122" t="s">
        <v>1353</v>
      </c>
      <c r="E653" s="122" t="s">
        <v>1354</v>
      </c>
      <c r="H653" s="122" t="s">
        <v>1324</v>
      </c>
      <c r="J653" s="122" t="s">
        <v>25</v>
      </c>
      <c r="N653" s="125" t="s">
        <v>1352</v>
      </c>
    </row>
    <row r="654" spans="1:14" s="122" customFormat="1" ht="12.95">
      <c r="A654" s="122" t="s">
        <v>246</v>
      </c>
      <c r="B654" s="122" t="str">
        <f t="shared" si="10"/>
        <v>FFA</v>
      </c>
      <c r="C654" s="122" t="s">
        <v>801</v>
      </c>
      <c r="D654" s="122" t="s">
        <v>1355</v>
      </c>
      <c r="E654" s="122" t="s">
        <v>1356</v>
      </c>
      <c r="G654" s="122" t="s">
        <v>1319</v>
      </c>
      <c r="H654" s="122" t="s">
        <v>1320</v>
      </c>
      <c r="J654" s="122" t="s">
        <v>25</v>
      </c>
      <c r="N654" s="125" t="s">
        <v>1357</v>
      </c>
    </row>
    <row r="655" spans="1:14" s="122" customFormat="1" ht="12.95">
      <c r="A655" s="122" t="s">
        <v>246</v>
      </c>
      <c r="B655" s="122" t="str">
        <f t="shared" si="10"/>
        <v>FFA</v>
      </c>
      <c r="C655" s="122" t="s">
        <v>801</v>
      </c>
      <c r="D655" s="122" t="s">
        <v>1358</v>
      </c>
      <c r="E655" s="122" t="s">
        <v>1359</v>
      </c>
      <c r="H655" s="122" t="s">
        <v>1324</v>
      </c>
      <c r="J655" s="122" t="s">
        <v>25</v>
      </c>
      <c r="N655" s="125" t="s">
        <v>1357</v>
      </c>
    </row>
    <row r="656" spans="1:14" s="122" customFormat="1" ht="12.95">
      <c r="A656" s="122" t="s">
        <v>246</v>
      </c>
      <c r="B656" s="122" t="str">
        <f t="shared" si="10"/>
        <v>FFA</v>
      </c>
      <c r="C656" s="122" t="s">
        <v>801</v>
      </c>
      <c r="D656" s="122" t="s">
        <v>1360</v>
      </c>
      <c r="E656" s="122" t="s">
        <v>1361</v>
      </c>
      <c r="G656" s="122" t="s">
        <v>1319</v>
      </c>
      <c r="H656" s="122" t="s">
        <v>1320</v>
      </c>
      <c r="J656" s="122" t="s">
        <v>25</v>
      </c>
      <c r="N656" s="125" t="s">
        <v>1362</v>
      </c>
    </row>
    <row r="657" spans="1:16" s="122" customFormat="1" ht="12.95">
      <c r="A657" s="122" t="s">
        <v>246</v>
      </c>
      <c r="B657" s="122" t="str">
        <f t="shared" si="10"/>
        <v>FFA</v>
      </c>
      <c r="C657" s="122" t="s">
        <v>801</v>
      </c>
      <c r="D657" s="122" t="s">
        <v>1363</v>
      </c>
      <c r="E657" s="122" t="s">
        <v>1364</v>
      </c>
      <c r="H657" s="122" t="s">
        <v>1324</v>
      </c>
      <c r="J657" s="122" t="s">
        <v>25</v>
      </c>
      <c r="N657" s="125" t="s">
        <v>1362</v>
      </c>
    </row>
    <row r="658" spans="1:16" s="122" customFormat="1" ht="12.95">
      <c r="A658" s="122" t="s">
        <v>246</v>
      </c>
      <c r="B658" s="122" t="str">
        <f t="shared" si="10"/>
        <v>FFA</v>
      </c>
      <c r="C658" s="122" t="s">
        <v>801</v>
      </c>
      <c r="D658" s="122" t="s">
        <v>1365</v>
      </c>
      <c r="E658" s="122" t="s">
        <v>1366</v>
      </c>
      <c r="G658" s="122" t="s">
        <v>1319</v>
      </c>
      <c r="H658" s="122" t="s">
        <v>1320</v>
      </c>
      <c r="J658" s="122" t="s">
        <v>25</v>
      </c>
      <c r="N658" s="125" t="s">
        <v>1313</v>
      </c>
    </row>
    <row r="659" spans="1:16" s="122" customFormat="1" ht="12.95">
      <c r="A659" s="122" t="s">
        <v>246</v>
      </c>
      <c r="B659" s="122" t="str">
        <f t="shared" si="10"/>
        <v>FFA</v>
      </c>
      <c r="C659" s="122" t="s">
        <v>801</v>
      </c>
      <c r="D659" s="122" t="s">
        <v>1367</v>
      </c>
      <c r="E659" s="122" t="s">
        <v>1368</v>
      </c>
      <c r="H659" s="122" t="s">
        <v>1324</v>
      </c>
      <c r="J659" s="122" t="s">
        <v>25</v>
      </c>
      <c r="N659" s="125" t="s">
        <v>1313</v>
      </c>
    </row>
    <row r="660" spans="1:16" s="123" customFormat="1" ht="12.95">
      <c r="A660" s="122" t="s">
        <v>246</v>
      </c>
      <c r="B660" s="122" t="str">
        <f t="shared" si="10"/>
        <v>FFA</v>
      </c>
      <c r="C660" s="123" t="s">
        <v>117</v>
      </c>
      <c r="D660" s="123" t="s">
        <v>1314</v>
      </c>
      <c r="E660" s="126"/>
      <c r="G660" s="124"/>
    </row>
    <row r="661" spans="1:16" s="66" customFormat="1" ht="12.95">
      <c r="A661" s="27" t="s">
        <v>246</v>
      </c>
      <c r="B661" s="27" t="str">
        <f t="shared" si="10"/>
        <v>FFA</v>
      </c>
      <c r="C661" s="57" t="s">
        <v>26</v>
      </c>
      <c r="D661" s="57" t="s">
        <v>1369</v>
      </c>
      <c r="E661" s="57" t="s">
        <v>1370</v>
      </c>
      <c r="F661" s="57"/>
      <c r="G661" s="57"/>
      <c r="H661" s="57"/>
      <c r="I661" s="57"/>
      <c r="J661" s="57"/>
      <c r="K661" s="57" t="s">
        <v>168</v>
      </c>
      <c r="L661" s="57"/>
      <c r="M661" s="57"/>
      <c r="N661" s="57" t="s">
        <v>1237</v>
      </c>
      <c r="O661" s="57"/>
      <c r="P661" s="57"/>
    </row>
    <row r="662" spans="1:16" s="27" customFormat="1" ht="12.95">
      <c r="A662" s="27" t="s">
        <v>246</v>
      </c>
      <c r="B662" s="27" t="str">
        <f t="shared" si="10"/>
        <v>FFA</v>
      </c>
      <c r="C662" s="27" t="s">
        <v>1371</v>
      </c>
      <c r="D662" s="27" t="s">
        <v>1372</v>
      </c>
      <c r="E662" s="69" t="s">
        <v>1373</v>
      </c>
      <c r="J662" s="27" t="s">
        <v>25</v>
      </c>
    </row>
    <row r="663" spans="1:16" s="27" customFormat="1" ht="12.95">
      <c r="A663" s="27" t="s">
        <v>246</v>
      </c>
      <c r="B663" s="27" t="str">
        <f t="shared" si="10"/>
        <v>FFA</v>
      </c>
      <c r="C663" s="27" t="s">
        <v>1371</v>
      </c>
      <c r="D663" s="27" t="s">
        <v>1374</v>
      </c>
      <c r="E663" s="69" t="s">
        <v>1375</v>
      </c>
      <c r="J663" s="27" t="s">
        <v>25</v>
      </c>
    </row>
    <row r="664" spans="1:16" s="27" customFormat="1" ht="12.95">
      <c r="A664" s="27" t="s">
        <v>246</v>
      </c>
      <c r="B664" s="27" t="str">
        <f t="shared" si="10"/>
        <v>FFA</v>
      </c>
      <c r="C664" s="27" t="s">
        <v>1371</v>
      </c>
      <c r="D664" s="27" t="s">
        <v>1376</v>
      </c>
      <c r="E664" s="27" t="s">
        <v>1377</v>
      </c>
      <c r="J664" s="27" t="s">
        <v>25</v>
      </c>
    </row>
    <row r="665" spans="1:16" s="27" customFormat="1" ht="12.95">
      <c r="A665" s="27" t="s">
        <v>246</v>
      </c>
      <c r="B665" s="27" t="str">
        <f t="shared" si="10"/>
        <v>FFA</v>
      </c>
      <c r="C665" s="27" t="s">
        <v>1371</v>
      </c>
      <c r="D665" s="27" t="s">
        <v>1378</v>
      </c>
      <c r="E665" s="27" t="s">
        <v>1379</v>
      </c>
      <c r="J665" s="27" t="s">
        <v>25</v>
      </c>
    </row>
    <row r="666" spans="1:16" s="27" customFormat="1" ht="12.95">
      <c r="A666" s="27" t="s">
        <v>246</v>
      </c>
      <c r="B666" s="27" t="str">
        <f t="shared" si="10"/>
        <v>FFA</v>
      </c>
      <c r="C666" s="27" t="s">
        <v>1371</v>
      </c>
      <c r="D666" s="27" t="s">
        <v>1380</v>
      </c>
      <c r="E666" s="27" t="s">
        <v>1381</v>
      </c>
      <c r="J666" s="27" t="s">
        <v>25</v>
      </c>
    </row>
    <row r="667" spans="1:16" s="27" customFormat="1" ht="12.95">
      <c r="A667" s="27" t="s">
        <v>246</v>
      </c>
      <c r="B667" s="27" t="str">
        <f t="shared" si="10"/>
        <v>FFA</v>
      </c>
      <c r="C667" s="27" t="s">
        <v>1371</v>
      </c>
      <c r="D667" s="27" t="s">
        <v>1382</v>
      </c>
      <c r="E667" s="27" t="s">
        <v>1383</v>
      </c>
      <c r="J667" s="27" t="s">
        <v>25</v>
      </c>
    </row>
    <row r="668" spans="1:16" s="27" customFormat="1" ht="12.95">
      <c r="A668" s="27" t="s">
        <v>246</v>
      </c>
      <c r="B668" s="27" t="str">
        <f t="shared" si="10"/>
        <v>FFA</v>
      </c>
      <c r="C668" s="27" t="s">
        <v>1371</v>
      </c>
      <c r="D668" s="27" t="s">
        <v>1384</v>
      </c>
      <c r="E668" s="27" t="s">
        <v>1385</v>
      </c>
      <c r="J668" s="27" t="s">
        <v>25</v>
      </c>
    </row>
    <row r="669" spans="1:16" s="27" customFormat="1" ht="12.95">
      <c r="A669" s="27" t="s">
        <v>246</v>
      </c>
      <c r="B669" s="27" t="str">
        <f t="shared" si="10"/>
        <v>FFA</v>
      </c>
      <c r="C669" s="27" t="s">
        <v>1371</v>
      </c>
      <c r="D669" s="27" t="s">
        <v>1386</v>
      </c>
      <c r="E669" s="69" t="s">
        <v>1387</v>
      </c>
      <c r="J669" s="27" t="s">
        <v>25</v>
      </c>
    </row>
    <row r="670" spans="1:16" s="68" customFormat="1" ht="12.95">
      <c r="A670" s="27" t="s">
        <v>246</v>
      </c>
      <c r="B670" s="27" t="str">
        <f t="shared" si="10"/>
        <v>FFA</v>
      </c>
      <c r="C670" s="57" t="s">
        <v>117</v>
      </c>
      <c r="D670" s="57" t="s">
        <v>1369</v>
      </c>
      <c r="E670" s="60"/>
      <c r="F670" s="57"/>
      <c r="G670" s="61"/>
      <c r="H670" s="57"/>
      <c r="I670" s="57"/>
      <c r="J670" s="57"/>
      <c r="K670" s="57"/>
      <c r="L670" s="57"/>
      <c r="M670" s="57"/>
      <c r="N670" s="57"/>
      <c r="O670" s="57"/>
      <c r="P670" s="57"/>
    </row>
    <row r="671" spans="1:16" s="27" customFormat="1" ht="12.95">
      <c r="A671" s="27" t="s">
        <v>246</v>
      </c>
      <c r="B671" s="27" t="str">
        <f t="shared" si="10"/>
        <v>FFA</v>
      </c>
      <c r="C671" s="27" t="s">
        <v>49</v>
      </c>
      <c r="D671" s="27" t="s">
        <v>1388</v>
      </c>
      <c r="E671" s="27" t="s">
        <v>1389</v>
      </c>
      <c r="G671" s="27" t="s">
        <v>1390</v>
      </c>
      <c r="J671" s="27" t="s">
        <v>25</v>
      </c>
    </row>
    <row r="672" spans="1:16" s="27" customFormat="1" ht="12.95">
      <c r="A672" s="27" t="s">
        <v>246</v>
      </c>
      <c r="B672" s="27" t="str">
        <f t="shared" si="10"/>
        <v>FFA</v>
      </c>
      <c r="C672" s="27" t="s">
        <v>801</v>
      </c>
      <c r="D672" s="27" t="s">
        <v>1391</v>
      </c>
      <c r="E672" s="27" t="s">
        <v>1392</v>
      </c>
      <c r="H672" s="27" t="s">
        <v>1393</v>
      </c>
      <c r="I672" s="27" t="s">
        <v>1394</v>
      </c>
      <c r="J672" s="27" t="s">
        <v>25</v>
      </c>
    </row>
    <row r="673" spans="1:16" s="27" customFormat="1" ht="12.95">
      <c r="A673" s="27" t="s">
        <v>246</v>
      </c>
      <c r="B673" s="27" t="str">
        <f t="shared" si="10"/>
        <v>FFA</v>
      </c>
      <c r="C673" s="27" t="s">
        <v>801</v>
      </c>
      <c r="D673" s="27" t="s">
        <v>1395</v>
      </c>
      <c r="E673" s="73" t="s">
        <v>1396</v>
      </c>
      <c r="J673" s="27" t="s">
        <v>25</v>
      </c>
    </row>
    <row r="674" spans="1:16" s="27" customFormat="1" ht="12.95">
      <c r="A674" s="27" t="s">
        <v>246</v>
      </c>
      <c r="B674" s="27" t="str">
        <f t="shared" si="10"/>
        <v>FFA</v>
      </c>
      <c r="C674" s="27" t="s">
        <v>22</v>
      </c>
      <c r="D674" s="27" t="s">
        <v>1397</v>
      </c>
      <c r="E674" s="27" t="s">
        <v>1398</v>
      </c>
      <c r="J674" s="27" t="s">
        <v>25</v>
      </c>
    </row>
    <row r="675" spans="1:16" s="27" customFormat="1" ht="12.95">
      <c r="A675" s="27" t="s">
        <v>246</v>
      </c>
      <c r="B675" s="27" t="str">
        <f t="shared" si="10"/>
        <v>FFA</v>
      </c>
      <c r="C675" s="27" t="s">
        <v>1399</v>
      </c>
      <c r="D675" s="27" t="s">
        <v>1400</v>
      </c>
      <c r="E675" s="27" t="s">
        <v>1401</v>
      </c>
      <c r="J675" s="27" t="s">
        <v>25</v>
      </c>
      <c r="N675" s="27" t="s">
        <v>1402</v>
      </c>
    </row>
    <row r="676" spans="1:16" s="27" customFormat="1" ht="12.95">
      <c r="A676" s="27" t="s">
        <v>246</v>
      </c>
      <c r="B676" s="27" t="str">
        <f t="shared" si="10"/>
        <v>FFA</v>
      </c>
      <c r="C676" s="27" t="s">
        <v>49</v>
      </c>
      <c r="D676" s="27" t="s">
        <v>1403</v>
      </c>
      <c r="E676" s="27" t="s">
        <v>1404</v>
      </c>
      <c r="J676" s="27" t="s">
        <v>25</v>
      </c>
      <c r="N676" s="27" t="s">
        <v>1405</v>
      </c>
    </row>
    <row r="677" spans="1:16" s="27" customFormat="1" ht="12.95">
      <c r="A677" s="27" t="s">
        <v>246</v>
      </c>
      <c r="B677" s="27" t="str">
        <f t="shared" si="10"/>
        <v>FFA</v>
      </c>
      <c r="C677" s="27" t="s">
        <v>22</v>
      </c>
      <c r="D677" s="27" t="s">
        <v>1406</v>
      </c>
      <c r="E677" s="27" t="s">
        <v>1407</v>
      </c>
      <c r="J677" s="27" t="s">
        <v>25</v>
      </c>
    </row>
    <row r="678" spans="1:16" s="66" customFormat="1" ht="12.95">
      <c r="A678" s="27" t="s">
        <v>246</v>
      </c>
      <c r="B678" s="27" t="str">
        <f t="shared" si="10"/>
        <v>FFA</v>
      </c>
      <c r="C678" s="57" t="s">
        <v>26</v>
      </c>
      <c r="D678" s="57" t="s">
        <v>1408</v>
      </c>
      <c r="E678" s="57" t="s">
        <v>1409</v>
      </c>
      <c r="F678" s="57"/>
      <c r="G678" s="57"/>
      <c r="H678" s="57"/>
      <c r="I678" s="57"/>
      <c r="J678" s="57"/>
      <c r="K678" s="57" t="s">
        <v>168</v>
      </c>
      <c r="L678" s="57"/>
      <c r="M678" s="57"/>
      <c r="N678" s="57" t="s">
        <v>1410</v>
      </c>
      <c r="O678" s="57"/>
      <c r="P678" s="57"/>
    </row>
    <row r="679" spans="1:16" s="27" customFormat="1" ht="12.95">
      <c r="A679" s="27" t="s">
        <v>246</v>
      </c>
      <c r="B679" s="27" t="str">
        <f t="shared" si="10"/>
        <v>FFA</v>
      </c>
      <c r="C679" s="27" t="s">
        <v>151</v>
      </c>
      <c r="D679" s="27" t="s">
        <v>1411</v>
      </c>
      <c r="E679" s="27" t="s">
        <v>1412</v>
      </c>
      <c r="H679" s="27" t="s">
        <v>1324</v>
      </c>
      <c r="J679" s="27" t="s">
        <v>25</v>
      </c>
    </row>
    <row r="680" spans="1:16" s="27" customFormat="1" ht="12.95">
      <c r="A680" s="27" t="s">
        <v>246</v>
      </c>
      <c r="B680" s="27" t="str">
        <f t="shared" si="10"/>
        <v>FFA</v>
      </c>
      <c r="C680" s="27" t="s">
        <v>151</v>
      </c>
      <c r="D680" s="27" t="s">
        <v>1413</v>
      </c>
      <c r="E680" s="27" t="s">
        <v>1414</v>
      </c>
      <c r="H680" s="27" t="s">
        <v>1324</v>
      </c>
      <c r="J680" s="27" t="s">
        <v>25</v>
      </c>
    </row>
    <row r="681" spans="1:16" s="27" customFormat="1" ht="12.95">
      <c r="A681" s="27" t="s">
        <v>246</v>
      </c>
      <c r="B681" s="27" t="str">
        <f t="shared" ref="B681:B744" si="11">IFERROR(VLOOKUP(D681,validity,4,0),"")</f>
        <v>FFA</v>
      </c>
      <c r="C681" s="27" t="s">
        <v>151</v>
      </c>
      <c r="D681" s="27" t="s">
        <v>1415</v>
      </c>
      <c r="E681" s="27" t="s">
        <v>1416</v>
      </c>
      <c r="H681" s="27" t="s">
        <v>1324</v>
      </c>
      <c r="J681" s="27" t="s">
        <v>25</v>
      </c>
    </row>
    <row r="682" spans="1:16" s="68" customFormat="1" ht="12.95">
      <c r="A682" s="27" t="s">
        <v>246</v>
      </c>
      <c r="B682" s="27" t="str">
        <f t="shared" si="11"/>
        <v>FFA</v>
      </c>
      <c r="C682" s="57" t="s">
        <v>117</v>
      </c>
      <c r="D682" s="57" t="s">
        <v>1408</v>
      </c>
      <c r="E682" s="60"/>
      <c r="F682" s="57"/>
      <c r="G682" s="61"/>
      <c r="H682" s="57"/>
      <c r="I682" s="57"/>
      <c r="J682" s="57"/>
      <c r="K682" s="57"/>
      <c r="L682" s="57"/>
      <c r="M682" s="57"/>
      <c r="N682" s="57"/>
      <c r="O682" s="57"/>
      <c r="P682" s="57"/>
    </row>
    <row r="683" spans="1:16" s="27" customFormat="1" ht="12.95">
      <c r="A683" s="27" t="s">
        <v>246</v>
      </c>
      <c r="B683" s="27" t="str">
        <f t="shared" si="11"/>
        <v>FFA</v>
      </c>
      <c r="C683" s="27" t="s">
        <v>22</v>
      </c>
      <c r="D683" s="27" t="s">
        <v>1417</v>
      </c>
      <c r="E683" s="27" t="s">
        <v>1418</v>
      </c>
      <c r="H683" s="27" t="s">
        <v>25</v>
      </c>
      <c r="J683" s="27" t="s">
        <v>25</v>
      </c>
    </row>
    <row r="684" spans="1:16" s="66" customFormat="1" ht="12.95">
      <c r="A684" s="27" t="s">
        <v>246</v>
      </c>
      <c r="B684" s="27" t="str">
        <f t="shared" si="11"/>
        <v>FFA</v>
      </c>
      <c r="C684" s="57" t="s">
        <v>26</v>
      </c>
      <c r="D684" s="57" t="s">
        <v>1419</v>
      </c>
      <c r="E684" s="57" t="s">
        <v>1420</v>
      </c>
      <c r="F684" s="57"/>
      <c r="G684" s="57"/>
      <c r="H684" s="57"/>
      <c r="I684" s="57"/>
      <c r="J684" s="57"/>
      <c r="K684" s="57" t="s">
        <v>168</v>
      </c>
      <c r="L684" s="57"/>
      <c r="M684" s="57"/>
      <c r="N684" s="57" t="s">
        <v>1421</v>
      </c>
      <c r="O684" s="57"/>
      <c r="P684" s="57"/>
    </row>
    <row r="685" spans="1:16" s="27" customFormat="1" ht="12.95">
      <c r="A685" s="27" t="s">
        <v>246</v>
      </c>
      <c r="B685" s="27" t="str">
        <f t="shared" si="11"/>
        <v>FFA</v>
      </c>
      <c r="C685" s="27" t="s">
        <v>151</v>
      </c>
      <c r="D685" s="27" t="s">
        <v>1422</v>
      </c>
      <c r="E685" s="74" t="s">
        <v>1423</v>
      </c>
      <c r="H685" s="27" t="s">
        <v>1324</v>
      </c>
      <c r="J685" s="27" t="s">
        <v>25</v>
      </c>
    </row>
    <row r="686" spans="1:16" s="27" customFormat="1" ht="12.95">
      <c r="A686" s="27" t="s">
        <v>246</v>
      </c>
      <c r="B686" s="27" t="str">
        <f t="shared" si="11"/>
        <v>FFA</v>
      </c>
      <c r="C686" s="27" t="s">
        <v>151</v>
      </c>
      <c r="D686" s="27" t="s">
        <v>1424</v>
      </c>
      <c r="E686" s="74" t="s">
        <v>1425</v>
      </c>
      <c r="H686" s="27" t="s">
        <v>1324</v>
      </c>
      <c r="J686" s="27" t="s">
        <v>25</v>
      </c>
    </row>
    <row r="687" spans="1:16" s="27" customFormat="1" ht="12.95">
      <c r="A687" s="27" t="s">
        <v>246</v>
      </c>
      <c r="B687" s="27" t="str">
        <f t="shared" si="11"/>
        <v>FFA</v>
      </c>
      <c r="C687" s="27" t="s">
        <v>151</v>
      </c>
      <c r="D687" s="27" t="s">
        <v>1426</v>
      </c>
      <c r="E687" s="74" t="s">
        <v>1427</v>
      </c>
      <c r="H687" s="27" t="s">
        <v>1324</v>
      </c>
      <c r="J687" s="27" t="s">
        <v>25</v>
      </c>
    </row>
    <row r="688" spans="1:16" s="68" customFormat="1" ht="12.95">
      <c r="A688" s="27" t="s">
        <v>246</v>
      </c>
      <c r="B688" s="27" t="str">
        <f t="shared" si="11"/>
        <v>FFA</v>
      </c>
      <c r="C688" s="57" t="s">
        <v>117</v>
      </c>
      <c r="D688" s="57" t="s">
        <v>1419</v>
      </c>
      <c r="E688" s="60"/>
      <c r="F688" s="57"/>
      <c r="G688" s="61"/>
      <c r="H688" s="57"/>
      <c r="I688" s="57"/>
      <c r="J688" s="57"/>
      <c r="K688" s="57"/>
      <c r="L688" s="57"/>
      <c r="M688" s="57"/>
      <c r="N688" s="57"/>
      <c r="O688" s="57"/>
      <c r="P688" s="57"/>
    </row>
    <row r="689" spans="1:16" s="27" customFormat="1" ht="12.95">
      <c r="A689" s="27" t="s">
        <v>246</v>
      </c>
      <c r="B689" s="27" t="str">
        <f t="shared" si="11"/>
        <v>FFA</v>
      </c>
      <c r="C689" s="27" t="s">
        <v>1428</v>
      </c>
      <c r="D689" s="27" t="s">
        <v>1429</v>
      </c>
      <c r="E689" s="74" t="s">
        <v>1430</v>
      </c>
      <c r="J689" s="27" t="s">
        <v>25</v>
      </c>
      <c r="N689" s="27" t="s">
        <v>1410</v>
      </c>
    </row>
    <row r="690" spans="1:16" s="27" customFormat="1" ht="12.95">
      <c r="A690" s="27" t="s">
        <v>246</v>
      </c>
      <c r="B690" s="27" t="str">
        <f t="shared" si="11"/>
        <v>FFA</v>
      </c>
      <c r="C690" s="27" t="s">
        <v>49</v>
      </c>
      <c r="D690" s="27" t="s">
        <v>1431</v>
      </c>
      <c r="E690" s="74" t="s">
        <v>1432</v>
      </c>
      <c r="J690" s="27" t="s">
        <v>25</v>
      </c>
      <c r="N690" s="27" t="s">
        <v>1433</v>
      </c>
    </row>
    <row r="691" spans="1:16" s="27" customFormat="1" ht="12.95">
      <c r="A691" s="27" t="s">
        <v>246</v>
      </c>
      <c r="B691" s="27" t="str">
        <f t="shared" si="11"/>
        <v>FFA</v>
      </c>
      <c r="C691" s="27" t="s">
        <v>1434</v>
      </c>
      <c r="D691" s="27" t="s">
        <v>1435</v>
      </c>
      <c r="E691" s="27" t="s">
        <v>1436</v>
      </c>
      <c r="J691" s="27" t="s">
        <v>25</v>
      </c>
    </row>
    <row r="692" spans="1:16" s="66" customFormat="1" ht="12.95">
      <c r="A692" s="27" t="s">
        <v>246</v>
      </c>
      <c r="B692" s="27" t="str">
        <f t="shared" si="11"/>
        <v>FFA</v>
      </c>
      <c r="C692" s="33" t="s">
        <v>117</v>
      </c>
      <c r="D692" s="33" t="s">
        <v>1283</v>
      </c>
      <c r="E692" s="33"/>
      <c r="F692" s="33"/>
      <c r="G692" s="54"/>
      <c r="H692" s="33"/>
      <c r="I692" s="33"/>
      <c r="J692" s="33"/>
      <c r="K692" s="33"/>
      <c r="L692" s="33"/>
      <c r="M692" s="33"/>
      <c r="N692" s="33"/>
      <c r="O692" s="33"/>
      <c r="P692" s="33"/>
    </row>
    <row r="693" spans="1:16" s="123" customFormat="1" ht="12.95">
      <c r="A693" s="122" t="s">
        <v>246</v>
      </c>
      <c r="B693" s="122" t="str">
        <f t="shared" si="11"/>
        <v>FFA</v>
      </c>
      <c r="C693" s="123" t="s">
        <v>26</v>
      </c>
      <c r="D693" s="123" t="s">
        <v>1437</v>
      </c>
      <c r="E693" s="123" t="s">
        <v>1438</v>
      </c>
      <c r="G693" s="124"/>
      <c r="N693" s="123" t="s">
        <v>1439</v>
      </c>
    </row>
    <row r="694" spans="1:16" s="122" customFormat="1" ht="12.95">
      <c r="A694" s="122" t="s">
        <v>246</v>
      </c>
      <c r="B694" s="122" t="str">
        <f t="shared" si="11"/>
        <v>FFA</v>
      </c>
      <c r="C694" s="122" t="s">
        <v>22</v>
      </c>
      <c r="D694" s="122" t="s">
        <v>1440</v>
      </c>
      <c r="E694" s="122" t="s">
        <v>1441</v>
      </c>
      <c r="J694" s="122" t="s">
        <v>25</v>
      </c>
    </row>
    <row r="695" spans="1:16" s="122" customFormat="1" ht="12.95">
      <c r="A695" s="122" t="s">
        <v>246</v>
      </c>
      <c r="B695" s="122" t="str">
        <f t="shared" si="11"/>
        <v>FFA</v>
      </c>
      <c r="C695" s="122" t="s">
        <v>1442</v>
      </c>
      <c r="D695" s="122" t="s">
        <v>1443</v>
      </c>
      <c r="E695" s="122" t="s">
        <v>1444</v>
      </c>
      <c r="J695" s="122" t="s">
        <v>25</v>
      </c>
    </row>
    <row r="696" spans="1:16" s="122" customFormat="1" ht="12.95">
      <c r="A696" s="122" t="s">
        <v>246</v>
      </c>
      <c r="B696" s="122" t="str">
        <f t="shared" si="11"/>
        <v>FFA</v>
      </c>
      <c r="C696" s="122" t="s">
        <v>49</v>
      </c>
      <c r="D696" s="122" t="s">
        <v>1445</v>
      </c>
      <c r="E696" s="122" t="s">
        <v>1446</v>
      </c>
      <c r="J696" s="122" t="s">
        <v>25</v>
      </c>
      <c r="N696" s="122" t="s">
        <v>1447</v>
      </c>
    </row>
    <row r="697" spans="1:16" s="123" customFormat="1" ht="12.95">
      <c r="A697" s="122" t="s">
        <v>246</v>
      </c>
      <c r="B697" s="122" t="str">
        <f t="shared" si="11"/>
        <v>FFA</v>
      </c>
      <c r="C697" s="123" t="s">
        <v>26</v>
      </c>
      <c r="D697" s="123" t="s">
        <v>1448</v>
      </c>
      <c r="E697" s="123" t="s">
        <v>1449</v>
      </c>
      <c r="K697" s="123" t="s">
        <v>168</v>
      </c>
      <c r="N697" s="125" t="s">
        <v>1321</v>
      </c>
    </row>
    <row r="698" spans="1:16" s="122" customFormat="1" ht="12.95">
      <c r="A698" s="122" t="s">
        <v>246</v>
      </c>
      <c r="B698" s="122" t="str">
        <f t="shared" si="11"/>
        <v>FFA</v>
      </c>
      <c r="C698" s="122" t="s">
        <v>801</v>
      </c>
      <c r="D698" s="122" t="s">
        <v>1450</v>
      </c>
      <c r="E698" s="122" t="s">
        <v>1451</v>
      </c>
      <c r="H698" s="122" t="s">
        <v>1324</v>
      </c>
      <c r="J698" s="122" t="s">
        <v>25</v>
      </c>
    </row>
    <row r="699" spans="1:16" s="122" customFormat="1" ht="12.95">
      <c r="A699" s="122" t="s">
        <v>246</v>
      </c>
      <c r="B699" s="122" t="str">
        <f t="shared" si="11"/>
        <v>FFA</v>
      </c>
      <c r="C699" s="122" t="s">
        <v>801</v>
      </c>
      <c r="D699" s="122" t="s">
        <v>1452</v>
      </c>
      <c r="E699" s="122" t="s">
        <v>1453</v>
      </c>
      <c r="H699" s="122" t="s">
        <v>1324</v>
      </c>
      <c r="J699" s="122" t="s">
        <v>25</v>
      </c>
    </row>
    <row r="700" spans="1:16" s="122" customFormat="1" ht="12.95">
      <c r="A700" s="122" t="s">
        <v>246</v>
      </c>
      <c r="B700" s="122" t="str">
        <f t="shared" si="11"/>
        <v>FFA</v>
      </c>
      <c r="C700" s="122" t="s">
        <v>801</v>
      </c>
      <c r="D700" s="122" t="s">
        <v>1454</v>
      </c>
      <c r="E700" s="122" t="s">
        <v>1455</v>
      </c>
      <c r="H700" s="122" t="s">
        <v>1324</v>
      </c>
      <c r="J700" s="122" t="s">
        <v>25</v>
      </c>
    </row>
    <row r="701" spans="1:16" s="122" customFormat="1" ht="12.95">
      <c r="A701" s="122" t="s">
        <v>246</v>
      </c>
      <c r="B701" s="122" t="str">
        <f t="shared" si="11"/>
        <v>FFA</v>
      </c>
      <c r="C701" s="122" t="s">
        <v>801</v>
      </c>
      <c r="D701" s="122" t="s">
        <v>1456</v>
      </c>
      <c r="E701" s="122" t="s">
        <v>1457</v>
      </c>
      <c r="H701" s="122" t="s">
        <v>1458</v>
      </c>
      <c r="I701" s="122" t="s">
        <v>1459</v>
      </c>
      <c r="J701" s="122" t="s">
        <v>25</v>
      </c>
    </row>
    <row r="702" spans="1:16" s="123" customFormat="1" ht="12.95">
      <c r="A702" s="122" t="s">
        <v>246</v>
      </c>
      <c r="B702" s="122" t="str">
        <f t="shared" si="11"/>
        <v>FFA</v>
      </c>
      <c r="C702" s="123" t="s">
        <v>117</v>
      </c>
      <c r="D702" s="123" t="s">
        <v>1448</v>
      </c>
      <c r="E702" s="126"/>
      <c r="G702" s="124"/>
    </row>
    <row r="703" spans="1:16" s="122" customFormat="1" ht="12.95">
      <c r="A703" s="122" t="s">
        <v>246</v>
      </c>
      <c r="B703" s="122" t="str">
        <f t="shared" si="11"/>
        <v>FFA</v>
      </c>
      <c r="C703" s="122" t="s">
        <v>1460</v>
      </c>
      <c r="D703" s="122" t="s">
        <v>1461</v>
      </c>
      <c r="E703" s="122" t="s">
        <v>1462</v>
      </c>
      <c r="J703" s="122" t="s">
        <v>25</v>
      </c>
      <c r="N703" s="122" t="s">
        <v>1463</v>
      </c>
    </row>
    <row r="704" spans="1:16" s="122" customFormat="1" ht="12.95">
      <c r="A704" s="122" t="s">
        <v>246</v>
      </c>
      <c r="B704" s="122" t="str">
        <f t="shared" si="11"/>
        <v>FFA</v>
      </c>
      <c r="C704" s="122" t="s">
        <v>49</v>
      </c>
      <c r="D704" s="122" t="s">
        <v>1464</v>
      </c>
      <c r="E704" s="127" t="s">
        <v>1312</v>
      </c>
      <c r="J704" s="122" t="s">
        <v>25</v>
      </c>
      <c r="N704" s="122" t="s">
        <v>1465</v>
      </c>
    </row>
    <row r="705" spans="1:14" s="123" customFormat="1" ht="12.95">
      <c r="A705" s="122" t="s">
        <v>246</v>
      </c>
      <c r="B705" s="122" t="str">
        <f t="shared" si="11"/>
        <v>FFA</v>
      </c>
      <c r="C705" s="123" t="s">
        <v>26</v>
      </c>
      <c r="D705" s="123" t="s">
        <v>1466</v>
      </c>
      <c r="E705" s="123" t="s">
        <v>1467</v>
      </c>
      <c r="K705" s="123" t="s">
        <v>168</v>
      </c>
      <c r="N705" s="125" t="s">
        <v>1327</v>
      </c>
    </row>
    <row r="706" spans="1:14" s="122" customFormat="1" ht="12.95">
      <c r="A706" s="122" t="s">
        <v>246</v>
      </c>
      <c r="B706" s="122" t="str">
        <f t="shared" si="11"/>
        <v>FFA</v>
      </c>
      <c r="C706" s="122" t="s">
        <v>801</v>
      </c>
      <c r="D706" s="122" t="s">
        <v>1468</v>
      </c>
      <c r="E706" s="122" t="s">
        <v>1469</v>
      </c>
      <c r="H706" s="122" t="s">
        <v>1324</v>
      </c>
      <c r="J706" s="122" t="s">
        <v>25</v>
      </c>
    </row>
    <row r="707" spans="1:14" s="122" customFormat="1" ht="12.95">
      <c r="A707" s="122" t="s">
        <v>246</v>
      </c>
      <c r="B707" s="122" t="str">
        <f t="shared" si="11"/>
        <v>FFA</v>
      </c>
      <c r="C707" s="122" t="s">
        <v>801</v>
      </c>
      <c r="D707" s="122" t="s">
        <v>1470</v>
      </c>
      <c r="E707" s="122" t="s">
        <v>1471</v>
      </c>
      <c r="H707" s="122" t="s">
        <v>1324</v>
      </c>
      <c r="J707" s="122" t="s">
        <v>25</v>
      </c>
    </row>
    <row r="708" spans="1:14" s="122" customFormat="1" ht="12.95">
      <c r="A708" s="122" t="s">
        <v>246</v>
      </c>
      <c r="B708" s="122" t="str">
        <f t="shared" si="11"/>
        <v>FFA</v>
      </c>
      <c r="C708" s="122" t="s">
        <v>801</v>
      </c>
      <c r="D708" s="122" t="s">
        <v>1472</v>
      </c>
      <c r="E708" s="122" t="s">
        <v>1473</v>
      </c>
      <c r="H708" s="122" t="s">
        <v>1324</v>
      </c>
      <c r="J708" s="122" t="s">
        <v>25</v>
      </c>
    </row>
    <row r="709" spans="1:14" s="122" customFormat="1" ht="12.95">
      <c r="A709" s="122" t="s">
        <v>246</v>
      </c>
      <c r="B709" s="122" t="str">
        <f t="shared" si="11"/>
        <v>FFA</v>
      </c>
      <c r="C709" s="122" t="s">
        <v>801</v>
      </c>
      <c r="D709" s="122" t="s">
        <v>1474</v>
      </c>
      <c r="E709" s="122" t="s">
        <v>1475</v>
      </c>
      <c r="H709" s="122" t="s">
        <v>1476</v>
      </c>
      <c r="J709" s="122" t="s">
        <v>25</v>
      </c>
    </row>
    <row r="710" spans="1:14" s="123" customFormat="1" ht="12.95">
      <c r="A710" s="122" t="s">
        <v>246</v>
      </c>
      <c r="B710" s="122" t="str">
        <f t="shared" si="11"/>
        <v>FFA</v>
      </c>
      <c r="C710" s="123" t="s">
        <v>117</v>
      </c>
      <c r="D710" s="123" t="s">
        <v>1466</v>
      </c>
      <c r="E710" s="126"/>
      <c r="G710" s="124"/>
    </row>
    <row r="711" spans="1:14" s="122" customFormat="1" ht="12.95">
      <c r="A711" s="122" t="s">
        <v>246</v>
      </c>
      <c r="B711" s="122" t="str">
        <f t="shared" si="11"/>
        <v>FFA</v>
      </c>
      <c r="C711" s="122" t="s">
        <v>1460</v>
      </c>
      <c r="D711" s="122" t="s">
        <v>1477</v>
      </c>
      <c r="E711" s="122" t="s">
        <v>1478</v>
      </c>
      <c r="J711" s="122" t="s">
        <v>25</v>
      </c>
      <c r="N711" s="122" t="s">
        <v>1479</v>
      </c>
    </row>
    <row r="712" spans="1:14" s="122" customFormat="1" ht="12.95">
      <c r="A712" s="122" t="s">
        <v>246</v>
      </c>
      <c r="B712" s="122" t="str">
        <f t="shared" si="11"/>
        <v>FFA</v>
      </c>
      <c r="C712" s="122" t="s">
        <v>49</v>
      </c>
      <c r="D712" s="122" t="s">
        <v>1480</v>
      </c>
      <c r="E712" s="127" t="s">
        <v>1312</v>
      </c>
      <c r="J712" s="122" t="s">
        <v>25</v>
      </c>
      <c r="N712" s="122" t="s">
        <v>1481</v>
      </c>
    </row>
    <row r="713" spans="1:14" s="123" customFormat="1" ht="12.95">
      <c r="A713" s="122" t="s">
        <v>246</v>
      </c>
      <c r="B713" s="122" t="str">
        <f t="shared" si="11"/>
        <v>FFA</v>
      </c>
      <c r="C713" s="123" t="s">
        <v>26</v>
      </c>
      <c r="D713" s="123" t="s">
        <v>1482</v>
      </c>
      <c r="E713" s="123" t="s">
        <v>1483</v>
      </c>
      <c r="K713" s="123" t="s">
        <v>168</v>
      </c>
      <c r="N713" s="125" t="s">
        <v>1332</v>
      </c>
    </row>
    <row r="714" spans="1:14" s="122" customFormat="1" ht="12.95">
      <c r="A714" s="122" t="s">
        <v>246</v>
      </c>
      <c r="B714" s="122" t="str">
        <f t="shared" si="11"/>
        <v>FFA</v>
      </c>
      <c r="C714" s="122" t="s">
        <v>801</v>
      </c>
      <c r="D714" s="122" t="s">
        <v>1484</v>
      </c>
      <c r="E714" s="122" t="s">
        <v>1485</v>
      </c>
      <c r="H714" s="122" t="s">
        <v>1324</v>
      </c>
      <c r="J714" s="122" t="s">
        <v>25</v>
      </c>
    </row>
    <row r="715" spans="1:14" s="122" customFormat="1" ht="12.95">
      <c r="A715" s="122" t="s">
        <v>246</v>
      </c>
      <c r="B715" s="122" t="str">
        <f t="shared" si="11"/>
        <v>FFA</v>
      </c>
      <c r="C715" s="122" t="s">
        <v>801</v>
      </c>
      <c r="D715" s="122" t="s">
        <v>1486</v>
      </c>
      <c r="E715" s="122" t="s">
        <v>1487</v>
      </c>
      <c r="H715" s="122" t="s">
        <v>1324</v>
      </c>
      <c r="J715" s="122" t="s">
        <v>25</v>
      </c>
    </row>
    <row r="716" spans="1:14" s="122" customFormat="1" ht="12.95">
      <c r="A716" s="122" t="s">
        <v>246</v>
      </c>
      <c r="B716" s="122" t="str">
        <f t="shared" si="11"/>
        <v>FFA</v>
      </c>
      <c r="C716" s="122" t="s">
        <v>801</v>
      </c>
      <c r="D716" s="122" t="s">
        <v>1488</v>
      </c>
      <c r="E716" s="122" t="s">
        <v>1489</v>
      </c>
      <c r="H716" s="122" t="s">
        <v>1324</v>
      </c>
      <c r="J716" s="122" t="s">
        <v>25</v>
      </c>
    </row>
    <row r="717" spans="1:14" s="122" customFormat="1" ht="12.95">
      <c r="A717" s="122" t="s">
        <v>246</v>
      </c>
      <c r="B717" s="122" t="str">
        <f t="shared" si="11"/>
        <v>FFA</v>
      </c>
      <c r="C717" s="122" t="s">
        <v>801</v>
      </c>
      <c r="D717" s="122" t="s">
        <v>1490</v>
      </c>
      <c r="E717" s="122" t="s">
        <v>1491</v>
      </c>
      <c r="H717" s="122" t="s">
        <v>1492</v>
      </c>
      <c r="J717" s="122" t="s">
        <v>25</v>
      </c>
    </row>
    <row r="718" spans="1:14" s="123" customFormat="1" ht="12.95">
      <c r="A718" s="122" t="s">
        <v>246</v>
      </c>
      <c r="B718" s="122" t="str">
        <f t="shared" si="11"/>
        <v>FFA</v>
      </c>
      <c r="C718" s="123" t="s">
        <v>117</v>
      </c>
      <c r="D718" s="123" t="s">
        <v>1482</v>
      </c>
      <c r="E718" s="126"/>
      <c r="G718" s="124"/>
    </row>
    <row r="719" spans="1:14" s="122" customFormat="1" ht="12.95">
      <c r="A719" s="122" t="s">
        <v>246</v>
      </c>
      <c r="B719" s="122" t="str">
        <f t="shared" si="11"/>
        <v>FFA</v>
      </c>
      <c r="C719" s="122" t="s">
        <v>1460</v>
      </c>
      <c r="D719" s="122" t="s">
        <v>1493</v>
      </c>
      <c r="E719" s="122" t="s">
        <v>1494</v>
      </c>
      <c r="J719" s="122" t="s">
        <v>25</v>
      </c>
      <c r="N719" s="122" t="s">
        <v>1495</v>
      </c>
    </row>
    <row r="720" spans="1:14" s="122" customFormat="1" ht="12.95">
      <c r="A720" s="122" t="s">
        <v>246</v>
      </c>
      <c r="B720" s="122" t="str">
        <f t="shared" si="11"/>
        <v>FFA</v>
      </c>
      <c r="C720" s="122" t="s">
        <v>49</v>
      </c>
      <c r="D720" s="122" t="s">
        <v>1496</v>
      </c>
      <c r="E720" s="127" t="s">
        <v>1312</v>
      </c>
      <c r="J720" s="122" t="s">
        <v>25</v>
      </c>
      <c r="N720" s="122" t="s">
        <v>1497</v>
      </c>
    </row>
    <row r="721" spans="1:14" s="123" customFormat="1" ht="12.95">
      <c r="A721" s="122" t="s">
        <v>246</v>
      </c>
      <c r="B721" s="122" t="str">
        <f t="shared" si="11"/>
        <v>FFA</v>
      </c>
      <c r="C721" s="123" t="s">
        <v>26</v>
      </c>
      <c r="D721" s="123" t="s">
        <v>1498</v>
      </c>
      <c r="E721" s="123" t="s">
        <v>1499</v>
      </c>
      <c r="K721" s="123" t="s">
        <v>168</v>
      </c>
      <c r="N721" s="125" t="s">
        <v>1337</v>
      </c>
    </row>
    <row r="722" spans="1:14" s="122" customFormat="1" ht="12.95">
      <c r="A722" s="122" t="s">
        <v>246</v>
      </c>
      <c r="B722" s="122" t="str">
        <f t="shared" si="11"/>
        <v>FFA</v>
      </c>
      <c r="C722" s="122" t="s">
        <v>801</v>
      </c>
      <c r="D722" s="122" t="s">
        <v>1500</v>
      </c>
      <c r="E722" s="122" t="s">
        <v>1501</v>
      </c>
      <c r="H722" s="122" t="s">
        <v>1324</v>
      </c>
      <c r="J722" s="122" t="s">
        <v>25</v>
      </c>
    </row>
    <row r="723" spans="1:14" s="122" customFormat="1" ht="12.95">
      <c r="A723" s="122" t="s">
        <v>246</v>
      </c>
      <c r="B723" s="122" t="str">
        <f t="shared" si="11"/>
        <v>FFA</v>
      </c>
      <c r="C723" s="122" t="s">
        <v>801</v>
      </c>
      <c r="D723" s="122" t="s">
        <v>1502</v>
      </c>
      <c r="E723" s="122" t="s">
        <v>1503</v>
      </c>
      <c r="H723" s="122" t="s">
        <v>1324</v>
      </c>
      <c r="J723" s="122" t="s">
        <v>25</v>
      </c>
    </row>
    <row r="724" spans="1:14" s="122" customFormat="1" ht="12.95">
      <c r="A724" s="122" t="s">
        <v>246</v>
      </c>
      <c r="B724" s="122" t="str">
        <f t="shared" si="11"/>
        <v>FFA</v>
      </c>
      <c r="C724" s="122" t="s">
        <v>801</v>
      </c>
      <c r="D724" s="122" t="s">
        <v>1504</v>
      </c>
      <c r="E724" s="122" t="s">
        <v>1505</v>
      </c>
      <c r="H724" s="122" t="s">
        <v>1324</v>
      </c>
      <c r="J724" s="122" t="s">
        <v>25</v>
      </c>
    </row>
    <row r="725" spans="1:14" s="122" customFormat="1" ht="12.95">
      <c r="A725" s="122" t="s">
        <v>246</v>
      </c>
      <c r="B725" s="122" t="str">
        <f t="shared" si="11"/>
        <v>FFA</v>
      </c>
      <c r="C725" s="122" t="s">
        <v>801</v>
      </c>
      <c r="D725" s="122" t="s">
        <v>1506</v>
      </c>
      <c r="E725" s="122" t="s">
        <v>1507</v>
      </c>
      <c r="H725" s="122" t="s">
        <v>1508</v>
      </c>
      <c r="J725" s="122" t="s">
        <v>25</v>
      </c>
    </row>
    <row r="726" spans="1:14" s="123" customFormat="1" ht="12.95">
      <c r="A726" s="122" t="s">
        <v>246</v>
      </c>
      <c r="B726" s="122" t="str">
        <f t="shared" si="11"/>
        <v>FFA</v>
      </c>
      <c r="C726" s="123" t="s">
        <v>117</v>
      </c>
      <c r="D726" s="123" t="s">
        <v>1498</v>
      </c>
      <c r="E726" s="126"/>
      <c r="G726" s="124"/>
    </row>
    <row r="727" spans="1:14" s="122" customFormat="1" ht="12.95">
      <c r="A727" s="122" t="s">
        <v>246</v>
      </c>
      <c r="B727" s="122" t="str">
        <f t="shared" si="11"/>
        <v>FFA</v>
      </c>
      <c r="C727" s="122" t="s">
        <v>1460</v>
      </c>
      <c r="D727" s="122" t="s">
        <v>1509</v>
      </c>
      <c r="E727" s="122" t="s">
        <v>1510</v>
      </c>
      <c r="J727" s="122" t="s">
        <v>25</v>
      </c>
      <c r="N727" s="122" t="s">
        <v>1511</v>
      </c>
    </row>
    <row r="728" spans="1:14" s="122" customFormat="1" ht="12.95">
      <c r="A728" s="122" t="s">
        <v>246</v>
      </c>
      <c r="B728" s="122" t="str">
        <f t="shared" si="11"/>
        <v>FFA</v>
      </c>
      <c r="C728" s="122" t="s">
        <v>49</v>
      </c>
      <c r="D728" s="122" t="s">
        <v>1512</v>
      </c>
      <c r="E728" s="127" t="s">
        <v>1312</v>
      </c>
      <c r="J728" s="122" t="s">
        <v>25</v>
      </c>
      <c r="N728" s="122" t="s">
        <v>1513</v>
      </c>
    </row>
    <row r="729" spans="1:14" s="123" customFormat="1" ht="12.95">
      <c r="A729" s="122" t="s">
        <v>246</v>
      </c>
      <c r="B729" s="122" t="str">
        <f t="shared" si="11"/>
        <v>FFA</v>
      </c>
      <c r="C729" s="123" t="s">
        <v>26</v>
      </c>
      <c r="D729" s="123" t="s">
        <v>1514</v>
      </c>
      <c r="E729" s="123" t="s">
        <v>1515</v>
      </c>
      <c r="K729" s="123" t="s">
        <v>168</v>
      </c>
      <c r="N729" s="125" t="s">
        <v>1342</v>
      </c>
    </row>
    <row r="730" spans="1:14" s="122" customFormat="1" ht="12.95">
      <c r="A730" s="122" t="s">
        <v>246</v>
      </c>
      <c r="B730" s="122" t="str">
        <f t="shared" si="11"/>
        <v>FFA</v>
      </c>
      <c r="C730" s="122" t="s">
        <v>801</v>
      </c>
      <c r="D730" s="122" t="s">
        <v>1516</v>
      </c>
      <c r="E730" s="122" t="s">
        <v>1517</v>
      </c>
      <c r="H730" s="122" t="s">
        <v>1324</v>
      </c>
      <c r="J730" s="122" t="s">
        <v>25</v>
      </c>
    </row>
    <row r="731" spans="1:14" s="122" customFormat="1" ht="12.95">
      <c r="A731" s="122" t="s">
        <v>246</v>
      </c>
      <c r="B731" s="122" t="str">
        <f t="shared" si="11"/>
        <v>FFA</v>
      </c>
      <c r="C731" s="122" t="s">
        <v>801</v>
      </c>
      <c r="D731" s="122" t="s">
        <v>1518</v>
      </c>
      <c r="E731" s="122" t="s">
        <v>1519</v>
      </c>
      <c r="H731" s="122" t="s">
        <v>1324</v>
      </c>
      <c r="J731" s="122" t="s">
        <v>25</v>
      </c>
    </row>
    <row r="732" spans="1:14" s="122" customFormat="1" ht="12.95">
      <c r="A732" s="122" t="s">
        <v>246</v>
      </c>
      <c r="B732" s="122" t="str">
        <f t="shared" si="11"/>
        <v>FFA</v>
      </c>
      <c r="C732" s="122" t="s">
        <v>801</v>
      </c>
      <c r="D732" s="122" t="s">
        <v>1520</v>
      </c>
      <c r="E732" s="122" t="s">
        <v>1521</v>
      </c>
      <c r="H732" s="122" t="s">
        <v>1324</v>
      </c>
      <c r="J732" s="122" t="s">
        <v>25</v>
      </c>
    </row>
    <row r="733" spans="1:14" s="122" customFormat="1" ht="12.95">
      <c r="A733" s="122" t="s">
        <v>246</v>
      </c>
      <c r="B733" s="122" t="str">
        <f t="shared" si="11"/>
        <v>FFA</v>
      </c>
      <c r="C733" s="122" t="s">
        <v>801</v>
      </c>
      <c r="D733" s="122" t="s">
        <v>1522</v>
      </c>
      <c r="E733" s="122" t="s">
        <v>1523</v>
      </c>
      <c r="H733" s="122" t="s">
        <v>1524</v>
      </c>
      <c r="J733" s="122" t="s">
        <v>25</v>
      </c>
    </row>
    <row r="734" spans="1:14" s="123" customFormat="1" ht="12.95">
      <c r="A734" s="122" t="s">
        <v>246</v>
      </c>
      <c r="B734" s="122" t="str">
        <f t="shared" si="11"/>
        <v>FFA</v>
      </c>
      <c r="C734" s="123" t="s">
        <v>117</v>
      </c>
      <c r="D734" s="123" t="s">
        <v>1514</v>
      </c>
      <c r="E734" s="126"/>
      <c r="G734" s="124"/>
    </row>
    <row r="735" spans="1:14" s="122" customFormat="1" ht="12.95">
      <c r="A735" s="122" t="s">
        <v>246</v>
      </c>
      <c r="B735" s="122" t="str">
        <f t="shared" si="11"/>
        <v>FFA</v>
      </c>
      <c r="C735" s="122" t="s">
        <v>1460</v>
      </c>
      <c r="D735" s="122" t="s">
        <v>1525</v>
      </c>
      <c r="E735" s="122" t="s">
        <v>1526</v>
      </c>
      <c r="J735" s="122" t="s">
        <v>25</v>
      </c>
      <c r="N735" s="122" t="s">
        <v>1527</v>
      </c>
    </row>
    <row r="736" spans="1:14" s="122" customFormat="1" ht="12.95">
      <c r="A736" s="122" t="s">
        <v>246</v>
      </c>
      <c r="B736" s="122" t="str">
        <f t="shared" si="11"/>
        <v>FFA</v>
      </c>
      <c r="C736" s="122" t="s">
        <v>49</v>
      </c>
      <c r="D736" s="122" t="s">
        <v>1528</v>
      </c>
      <c r="E736" s="127" t="s">
        <v>1312</v>
      </c>
      <c r="J736" s="122" t="s">
        <v>25</v>
      </c>
      <c r="N736" s="122" t="s">
        <v>1529</v>
      </c>
    </row>
    <row r="737" spans="1:14" s="123" customFormat="1" ht="12.95">
      <c r="A737" s="122" t="s">
        <v>246</v>
      </c>
      <c r="B737" s="122" t="str">
        <f t="shared" si="11"/>
        <v>FFA</v>
      </c>
      <c r="C737" s="123" t="s">
        <v>26</v>
      </c>
      <c r="D737" s="123" t="s">
        <v>1530</v>
      </c>
      <c r="E737" s="123" t="s">
        <v>1531</v>
      </c>
      <c r="K737" s="123" t="s">
        <v>168</v>
      </c>
      <c r="N737" s="125" t="s">
        <v>1347</v>
      </c>
    </row>
    <row r="738" spans="1:14" s="122" customFormat="1" ht="12.95">
      <c r="A738" s="122" t="s">
        <v>246</v>
      </c>
      <c r="B738" s="122" t="str">
        <f t="shared" si="11"/>
        <v>FFA</v>
      </c>
      <c r="C738" s="122" t="s">
        <v>801</v>
      </c>
      <c r="D738" s="122" t="s">
        <v>1532</v>
      </c>
      <c r="E738" s="122" t="s">
        <v>1533</v>
      </c>
      <c r="H738" s="122" t="s">
        <v>1324</v>
      </c>
      <c r="J738" s="122" t="s">
        <v>25</v>
      </c>
    </row>
    <row r="739" spans="1:14" s="122" customFormat="1" ht="12.95">
      <c r="A739" s="122" t="s">
        <v>246</v>
      </c>
      <c r="B739" s="122" t="str">
        <f t="shared" si="11"/>
        <v>FFA</v>
      </c>
      <c r="C739" s="122" t="s">
        <v>801</v>
      </c>
      <c r="D739" s="122" t="s">
        <v>1534</v>
      </c>
      <c r="E739" s="122" t="s">
        <v>1535</v>
      </c>
      <c r="H739" s="122" t="s">
        <v>1324</v>
      </c>
      <c r="J739" s="122" t="s">
        <v>25</v>
      </c>
    </row>
    <row r="740" spans="1:14" s="122" customFormat="1" ht="12.95">
      <c r="A740" s="122" t="s">
        <v>246</v>
      </c>
      <c r="B740" s="122" t="str">
        <f t="shared" si="11"/>
        <v>FFA</v>
      </c>
      <c r="C740" s="122" t="s">
        <v>801</v>
      </c>
      <c r="D740" s="122" t="s">
        <v>1536</v>
      </c>
      <c r="E740" s="122" t="s">
        <v>1537</v>
      </c>
      <c r="H740" s="122" t="s">
        <v>1324</v>
      </c>
      <c r="J740" s="122" t="s">
        <v>25</v>
      </c>
    </row>
    <row r="741" spans="1:14" s="122" customFormat="1" ht="12.95">
      <c r="A741" s="122" t="s">
        <v>246</v>
      </c>
      <c r="B741" s="122" t="str">
        <f t="shared" si="11"/>
        <v>FFA</v>
      </c>
      <c r="C741" s="122" t="s">
        <v>801</v>
      </c>
      <c r="D741" s="122" t="s">
        <v>1538</v>
      </c>
      <c r="E741" s="122" t="s">
        <v>1539</v>
      </c>
      <c r="H741" s="122" t="s">
        <v>1540</v>
      </c>
      <c r="J741" s="122" t="s">
        <v>25</v>
      </c>
    </row>
    <row r="742" spans="1:14" s="123" customFormat="1" ht="12.95">
      <c r="A742" s="122" t="s">
        <v>246</v>
      </c>
      <c r="B742" s="122" t="str">
        <f t="shared" si="11"/>
        <v>FFA</v>
      </c>
      <c r="C742" s="123" t="s">
        <v>117</v>
      </c>
      <c r="D742" s="123" t="s">
        <v>1530</v>
      </c>
      <c r="E742" s="126"/>
      <c r="G742" s="124"/>
    </row>
    <row r="743" spans="1:14" s="122" customFormat="1" ht="12.95">
      <c r="A743" s="122" t="s">
        <v>246</v>
      </c>
      <c r="B743" s="122" t="str">
        <f t="shared" si="11"/>
        <v>FFA</v>
      </c>
      <c r="C743" s="122" t="s">
        <v>1460</v>
      </c>
      <c r="D743" s="122" t="s">
        <v>1541</v>
      </c>
      <c r="E743" s="122" t="s">
        <v>1542</v>
      </c>
      <c r="J743" s="122" t="s">
        <v>25</v>
      </c>
      <c r="N743" s="122" t="s">
        <v>1543</v>
      </c>
    </row>
    <row r="744" spans="1:14" s="122" customFormat="1" ht="12.95">
      <c r="A744" s="122" t="s">
        <v>246</v>
      </c>
      <c r="B744" s="122" t="str">
        <f t="shared" si="11"/>
        <v>FFA</v>
      </c>
      <c r="C744" s="122" t="s">
        <v>49</v>
      </c>
      <c r="D744" s="122" t="s">
        <v>1544</v>
      </c>
      <c r="E744" s="127" t="s">
        <v>1312</v>
      </c>
      <c r="J744" s="122" t="s">
        <v>25</v>
      </c>
      <c r="N744" s="122" t="s">
        <v>1545</v>
      </c>
    </row>
    <row r="745" spans="1:14" s="123" customFormat="1" ht="12.95">
      <c r="A745" s="122" t="s">
        <v>246</v>
      </c>
      <c r="B745" s="122" t="str">
        <f t="shared" ref="B745:B808" si="12">IFERROR(VLOOKUP(D745,validity,4,0),"")</f>
        <v>FFA</v>
      </c>
      <c r="C745" s="123" t="s">
        <v>26</v>
      </c>
      <c r="D745" s="123" t="s">
        <v>1546</v>
      </c>
      <c r="E745" s="123" t="s">
        <v>1547</v>
      </c>
      <c r="K745" s="123" t="s">
        <v>168</v>
      </c>
      <c r="N745" s="125" t="s">
        <v>1352</v>
      </c>
    </row>
    <row r="746" spans="1:14" s="122" customFormat="1" ht="12.95">
      <c r="A746" s="122" t="s">
        <v>246</v>
      </c>
      <c r="B746" s="122" t="str">
        <f t="shared" si="12"/>
        <v>FFA</v>
      </c>
      <c r="C746" s="122" t="s">
        <v>801</v>
      </c>
      <c r="D746" s="122" t="s">
        <v>1548</v>
      </c>
      <c r="E746" s="122" t="s">
        <v>1549</v>
      </c>
      <c r="H746" s="122" t="s">
        <v>1324</v>
      </c>
      <c r="J746" s="122" t="s">
        <v>25</v>
      </c>
    </row>
    <row r="747" spans="1:14" s="122" customFormat="1" ht="12.95">
      <c r="A747" s="122" t="s">
        <v>246</v>
      </c>
      <c r="B747" s="122" t="str">
        <f t="shared" si="12"/>
        <v>FFA</v>
      </c>
      <c r="C747" s="122" t="s">
        <v>801</v>
      </c>
      <c r="D747" s="122" t="s">
        <v>1550</v>
      </c>
      <c r="E747" s="122" t="s">
        <v>1551</v>
      </c>
      <c r="H747" s="122" t="s">
        <v>1324</v>
      </c>
      <c r="J747" s="122" t="s">
        <v>25</v>
      </c>
    </row>
    <row r="748" spans="1:14" s="122" customFormat="1" ht="12.95">
      <c r="A748" s="122" t="s">
        <v>246</v>
      </c>
      <c r="B748" s="122" t="str">
        <f t="shared" si="12"/>
        <v>FFA</v>
      </c>
      <c r="C748" s="122" t="s">
        <v>801</v>
      </c>
      <c r="D748" s="122" t="s">
        <v>1552</v>
      </c>
      <c r="E748" s="122" t="s">
        <v>1553</v>
      </c>
      <c r="H748" s="122" t="s">
        <v>1324</v>
      </c>
      <c r="J748" s="122" t="s">
        <v>25</v>
      </c>
    </row>
    <row r="749" spans="1:14" s="122" customFormat="1" ht="12.95">
      <c r="A749" s="122" t="s">
        <v>246</v>
      </c>
      <c r="B749" s="122" t="str">
        <f t="shared" si="12"/>
        <v>FFA</v>
      </c>
      <c r="C749" s="122" t="s">
        <v>801</v>
      </c>
      <c r="D749" s="122" t="s">
        <v>1554</v>
      </c>
      <c r="E749" s="122" t="s">
        <v>1555</v>
      </c>
      <c r="H749" s="122" t="s">
        <v>1556</v>
      </c>
      <c r="J749" s="122" t="s">
        <v>25</v>
      </c>
    </row>
    <row r="750" spans="1:14" s="123" customFormat="1" ht="12.95">
      <c r="A750" s="122" t="s">
        <v>246</v>
      </c>
      <c r="B750" s="122" t="str">
        <f t="shared" si="12"/>
        <v>FFA</v>
      </c>
      <c r="C750" s="123" t="s">
        <v>117</v>
      </c>
      <c r="D750" s="123" t="s">
        <v>1546</v>
      </c>
      <c r="E750" s="126"/>
      <c r="G750" s="124"/>
    </row>
    <row r="751" spans="1:14" s="122" customFormat="1" ht="12.95">
      <c r="A751" s="122" t="s">
        <v>246</v>
      </c>
      <c r="B751" s="122" t="str">
        <f t="shared" si="12"/>
        <v>FFA</v>
      </c>
      <c r="C751" s="122" t="s">
        <v>1460</v>
      </c>
      <c r="D751" s="122" t="s">
        <v>1557</v>
      </c>
      <c r="E751" s="122" t="s">
        <v>1558</v>
      </c>
      <c r="J751" s="122" t="s">
        <v>25</v>
      </c>
      <c r="N751" s="122" t="s">
        <v>1559</v>
      </c>
    </row>
    <row r="752" spans="1:14" s="122" customFormat="1" ht="12.95">
      <c r="A752" s="122" t="s">
        <v>246</v>
      </c>
      <c r="B752" s="122" t="str">
        <f t="shared" si="12"/>
        <v>FFA</v>
      </c>
      <c r="C752" s="122" t="s">
        <v>49</v>
      </c>
      <c r="D752" s="122" t="s">
        <v>1560</v>
      </c>
      <c r="E752" s="127" t="s">
        <v>1312</v>
      </c>
      <c r="J752" s="122" t="s">
        <v>25</v>
      </c>
      <c r="N752" s="122" t="s">
        <v>1561</v>
      </c>
    </row>
    <row r="753" spans="1:14" s="123" customFormat="1" ht="12.95">
      <c r="A753" s="122" t="s">
        <v>246</v>
      </c>
      <c r="B753" s="122" t="str">
        <f t="shared" si="12"/>
        <v>FFA</v>
      </c>
      <c r="C753" s="123" t="s">
        <v>26</v>
      </c>
      <c r="D753" s="123" t="s">
        <v>1562</v>
      </c>
      <c r="E753" s="123" t="s">
        <v>1563</v>
      </c>
      <c r="K753" s="123" t="s">
        <v>168</v>
      </c>
      <c r="N753" s="125" t="s">
        <v>1357</v>
      </c>
    </row>
    <row r="754" spans="1:14" s="122" customFormat="1" ht="12.95">
      <c r="A754" s="122" t="s">
        <v>246</v>
      </c>
      <c r="B754" s="122" t="str">
        <f t="shared" si="12"/>
        <v>FFA</v>
      </c>
      <c r="C754" s="122" t="s">
        <v>801</v>
      </c>
      <c r="D754" s="122" t="s">
        <v>1564</v>
      </c>
      <c r="E754" s="122" t="s">
        <v>1565</v>
      </c>
      <c r="H754" s="122" t="s">
        <v>1324</v>
      </c>
      <c r="J754" s="122" t="s">
        <v>25</v>
      </c>
    </row>
    <row r="755" spans="1:14" s="122" customFormat="1" ht="12.95">
      <c r="A755" s="122" t="s">
        <v>246</v>
      </c>
      <c r="B755" s="122" t="str">
        <f t="shared" si="12"/>
        <v>FFA</v>
      </c>
      <c r="C755" s="122" t="s">
        <v>801</v>
      </c>
      <c r="D755" s="122" t="s">
        <v>1566</v>
      </c>
      <c r="E755" s="122" t="s">
        <v>1567</v>
      </c>
      <c r="H755" s="122" t="s">
        <v>1324</v>
      </c>
      <c r="J755" s="122" t="s">
        <v>25</v>
      </c>
    </row>
    <row r="756" spans="1:14" s="122" customFormat="1" ht="12.95">
      <c r="A756" s="122" t="s">
        <v>246</v>
      </c>
      <c r="B756" s="122" t="str">
        <f t="shared" si="12"/>
        <v>FFA</v>
      </c>
      <c r="C756" s="122" t="s">
        <v>801</v>
      </c>
      <c r="D756" s="122" t="s">
        <v>1568</v>
      </c>
      <c r="E756" s="122" t="s">
        <v>1569</v>
      </c>
      <c r="H756" s="122" t="s">
        <v>1324</v>
      </c>
      <c r="J756" s="122" t="s">
        <v>25</v>
      </c>
    </row>
    <row r="757" spans="1:14" s="122" customFormat="1" ht="12.95">
      <c r="A757" s="122" t="s">
        <v>246</v>
      </c>
      <c r="B757" s="122" t="str">
        <f t="shared" si="12"/>
        <v>FFA</v>
      </c>
      <c r="C757" s="122" t="s">
        <v>801</v>
      </c>
      <c r="D757" s="122" t="s">
        <v>1570</v>
      </c>
      <c r="E757" s="122" t="s">
        <v>1571</v>
      </c>
      <c r="H757" s="122" t="s">
        <v>1572</v>
      </c>
      <c r="J757" s="122" t="s">
        <v>25</v>
      </c>
    </row>
    <row r="758" spans="1:14" s="123" customFormat="1" ht="12.95">
      <c r="A758" s="122" t="s">
        <v>246</v>
      </c>
      <c r="B758" s="122" t="str">
        <f t="shared" si="12"/>
        <v>FFA</v>
      </c>
      <c r="C758" s="123" t="s">
        <v>117</v>
      </c>
      <c r="D758" s="123" t="s">
        <v>1562</v>
      </c>
      <c r="E758" s="126"/>
      <c r="G758" s="124"/>
    </row>
    <row r="759" spans="1:14" s="122" customFormat="1" ht="12.95">
      <c r="A759" s="122" t="s">
        <v>246</v>
      </c>
      <c r="B759" s="122" t="str">
        <f t="shared" si="12"/>
        <v>FFA</v>
      </c>
      <c r="C759" s="122" t="s">
        <v>1460</v>
      </c>
      <c r="D759" s="122" t="s">
        <v>1573</v>
      </c>
      <c r="E759" s="122" t="s">
        <v>1574</v>
      </c>
      <c r="J759" s="122" t="s">
        <v>25</v>
      </c>
      <c r="N759" s="122" t="s">
        <v>1575</v>
      </c>
    </row>
    <row r="760" spans="1:14" s="122" customFormat="1" ht="12.95">
      <c r="A760" s="122" t="s">
        <v>246</v>
      </c>
      <c r="B760" s="122" t="str">
        <f t="shared" si="12"/>
        <v>FFA</v>
      </c>
      <c r="C760" s="122" t="s">
        <v>49</v>
      </c>
      <c r="D760" s="122" t="s">
        <v>1576</v>
      </c>
      <c r="E760" s="127" t="s">
        <v>1312</v>
      </c>
      <c r="J760" s="122" t="s">
        <v>25</v>
      </c>
      <c r="N760" s="122" t="s">
        <v>1577</v>
      </c>
    </row>
    <row r="761" spans="1:14" s="123" customFormat="1" ht="12.95">
      <c r="A761" s="122" t="s">
        <v>246</v>
      </c>
      <c r="B761" s="122" t="str">
        <f t="shared" si="12"/>
        <v>FFA</v>
      </c>
      <c r="C761" s="123" t="s">
        <v>26</v>
      </c>
      <c r="D761" s="123" t="s">
        <v>1578</v>
      </c>
      <c r="E761" s="123" t="s">
        <v>1579</v>
      </c>
      <c r="K761" s="123" t="s">
        <v>168</v>
      </c>
      <c r="N761" s="125" t="s">
        <v>1362</v>
      </c>
    </row>
    <row r="762" spans="1:14" s="122" customFormat="1" ht="12.95">
      <c r="A762" s="122" t="s">
        <v>246</v>
      </c>
      <c r="B762" s="122" t="str">
        <f t="shared" si="12"/>
        <v>FFA</v>
      </c>
      <c r="C762" s="122" t="s">
        <v>801</v>
      </c>
      <c r="D762" s="122" t="s">
        <v>1580</v>
      </c>
      <c r="E762" s="122" t="s">
        <v>1581</v>
      </c>
      <c r="H762" s="122" t="s">
        <v>1324</v>
      </c>
      <c r="J762" s="122" t="s">
        <v>25</v>
      </c>
    </row>
    <row r="763" spans="1:14" s="122" customFormat="1" ht="12.95">
      <c r="A763" s="122" t="s">
        <v>246</v>
      </c>
      <c r="B763" s="122" t="str">
        <f t="shared" si="12"/>
        <v>FFA</v>
      </c>
      <c r="C763" s="122" t="s">
        <v>801</v>
      </c>
      <c r="D763" s="122" t="s">
        <v>1582</v>
      </c>
      <c r="E763" s="122" t="s">
        <v>1583</v>
      </c>
      <c r="H763" s="122" t="s">
        <v>1324</v>
      </c>
      <c r="J763" s="122" t="s">
        <v>25</v>
      </c>
    </row>
    <row r="764" spans="1:14" s="122" customFormat="1" ht="12.95">
      <c r="A764" s="122" t="s">
        <v>246</v>
      </c>
      <c r="B764" s="122" t="str">
        <f t="shared" si="12"/>
        <v>FFA</v>
      </c>
      <c r="C764" s="122" t="s">
        <v>801</v>
      </c>
      <c r="D764" s="122" t="s">
        <v>1584</v>
      </c>
      <c r="E764" s="122" t="s">
        <v>1585</v>
      </c>
      <c r="H764" s="122" t="s">
        <v>1324</v>
      </c>
      <c r="J764" s="122" t="s">
        <v>25</v>
      </c>
    </row>
    <row r="765" spans="1:14" s="122" customFormat="1" ht="12.95">
      <c r="A765" s="122" t="s">
        <v>246</v>
      </c>
      <c r="B765" s="122" t="str">
        <f t="shared" si="12"/>
        <v>FFA</v>
      </c>
      <c r="C765" s="122" t="s">
        <v>801</v>
      </c>
      <c r="D765" s="122" t="s">
        <v>1586</v>
      </c>
      <c r="E765" s="122" t="s">
        <v>1587</v>
      </c>
      <c r="H765" s="122" t="s">
        <v>1588</v>
      </c>
      <c r="J765" s="122" t="s">
        <v>25</v>
      </c>
    </row>
    <row r="766" spans="1:14" s="123" customFormat="1" ht="12.95">
      <c r="A766" s="122" t="s">
        <v>246</v>
      </c>
      <c r="B766" s="122" t="str">
        <f t="shared" si="12"/>
        <v>FFA</v>
      </c>
      <c r="C766" s="123" t="s">
        <v>117</v>
      </c>
      <c r="D766" s="123" t="s">
        <v>1578</v>
      </c>
      <c r="E766" s="126"/>
      <c r="G766" s="124"/>
    </row>
    <row r="767" spans="1:14" s="122" customFormat="1" ht="12.95">
      <c r="A767" s="122" t="s">
        <v>246</v>
      </c>
      <c r="B767" s="122" t="str">
        <f t="shared" si="12"/>
        <v>FFA</v>
      </c>
      <c r="C767" s="122" t="s">
        <v>1460</v>
      </c>
      <c r="D767" s="122" t="s">
        <v>1589</v>
      </c>
      <c r="E767" s="122" t="s">
        <v>1590</v>
      </c>
      <c r="J767" s="122" t="s">
        <v>25</v>
      </c>
      <c r="N767" s="122" t="s">
        <v>1591</v>
      </c>
    </row>
    <row r="768" spans="1:14" s="122" customFormat="1" ht="12.95">
      <c r="A768" s="122" t="s">
        <v>246</v>
      </c>
      <c r="B768" s="122" t="str">
        <f t="shared" si="12"/>
        <v>FFA</v>
      </c>
      <c r="C768" s="122" t="s">
        <v>49</v>
      </c>
      <c r="D768" s="122" t="s">
        <v>1592</v>
      </c>
      <c r="E768" s="127" t="s">
        <v>1312</v>
      </c>
      <c r="J768" s="122" t="s">
        <v>25</v>
      </c>
      <c r="N768" s="122" t="s">
        <v>1593</v>
      </c>
    </row>
    <row r="769" spans="1:14" s="123" customFormat="1" ht="12.95">
      <c r="A769" s="122" t="s">
        <v>246</v>
      </c>
      <c r="B769" s="122" t="str">
        <f t="shared" si="12"/>
        <v>FFA</v>
      </c>
      <c r="C769" s="123" t="s">
        <v>26</v>
      </c>
      <c r="D769" s="123" t="s">
        <v>1594</v>
      </c>
      <c r="E769" s="123" t="s">
        <v>1595</v>
      </c>
      <c r="K769" s="123" t="s">
        <v>168</v>
      </c>
      <c r="N769" s="125" t="s">
        <v>1313</v>
      </c>
    </row>
    <row r="770" spans="1:14" s="122" customFormat="1" ht="12.95">
      <c r="A770" s="122" t="s">
        <v>246</v>
      </c>
      <c r="B770" s="122" t="str">
        <f t="shared" si="12"/>
        <v>FFA</v>
      </c>
      <c r="C770" s="122" t="s">
        <v>801</v>
      </c>
      <c r="D770" s="122" t="s">
        <v>1596</v>
      </c>
      <c r="E770" s="122" t="s">
        <v>1597</v>
      </c>
      <c r="H770" s="122" t="s">
        <v>1324</v>
      </c>
      <c r="J770" s="122" t="s">
        <v>25</v>
      </c>
    </row>
    <row r="771" spans="1:14" s="122" customFormat="1" ht="12.95">
      <c r="A771" s="122" t="s">
        <v>246</v>
      </c>
      <c r="B771" s="122" t="str">
        <f t="shared" si="12"/>
        <v>FFA</v>
      </c>
      <c r="C771" s="122" t="s">
        <v>801</v>
      </c>
      <c r="D771" s="122" t="s">
        <v>1598</v>
      </c>
      <c r="E771" s="122" t="s">
        <v>1599</v>
      </c>
      <c r="H771" s="122" t="s">
        <v>1324</v>
      </c>
      <c r="J771" s="122" t="s">
        <v>25</v>
      </c>
    </row>
    <row r="772" spans="1:14" s="122" customFormat="1" ht="12.95">
      <c r="A772" s="122" t="s">
        <v>246</v>
      </c>
      <c r="B772" s="122" t="str">
        <f t="shared" si="12"/>
        <v>FFA</v>
      </c>
      <c r="C772" s="122" t="s">
        <v>801</v>
      </c>
      <c r="D772" s="122" t="s">
        <v>1600</v>
      </c>
      <c r="E772" s="122" t="s">
        <v>1601</v>
      </c>
      <c r="H772" s="122" t="s">
        <v>1324</v>
      </c>
      <c r="J772" s="122" t="s">
        <v>25</v>
      </c>
    </row>
    <row r="773" spans="1:14" s="122" customFormat="1" ht="12.95">
      <c r="A773" s="122" t="s">
        <v>246</v>
      </c>
      <c r="B773" s="122" t="str">
        <f t="shared" si="12"/>
        <v>FFA</v>
      </c>
      <c r="C773" s="122" t="s">
        <v>801</v>
      </c>
      <c r="D773" s="122" t="s">
        <v>1602</v>
      </c>
      <c r="E773" s="122" t="s">
        <v>1603</v>
      </c>
      <c r="H773" s="122" t="s">
        <v>1604</v>
      </c>
      <c r="J773" s="122" t="s">
        <v>25</v>
      </c>
    </row>
    <row r="774" spans="1:14" s="123" customFormat="1" ht="12.95">
      <c r="A774" s="122" t="s">
        <v>246</v>
      </c>
      <c r="B774" s="122" t="str">
        <f t="shared" si="12"/>
        <v>FFA</v>
      </c>
      <c r="C774" s="123" t="s">
        <v>117</v>
      </c>
      <c r="D774" s="123" t="s">
        <v>1594</v>
      </c>
      <c r="E774" s="126"/>
      <c r="G774" s="124"/>
    </row>
    <row r="775" spans="1:14" s="122" customFormat="1" ht="12.95">
      <c r="A775" s="122" t="s">
        <v>246</v>
      </c>
      <c r="B775" s="122" t="str">
        <f t="shared" si="12"/>
        <v>FFA</v>
      </c>
      <c r="C775" s="122" t="s">
        <v>1460</v>
      </c>
      <c r="D775" s="122" t="s">
        <v>1605</v>
      </c>
      <c r="E775" s="122" t="s">
        <v>1606</v>
      </c>
      <c r="J775" s="122" t="s">
        <v>25</v>
      </c>
      <c r="N775" s="122" t="s">
        <v>1607</v>
      </c>
    </row>
    <row r="776" spans="1:14" s="122" customFormat="1" ht="12.95">
      <c r="A776" s="122" t="s">
        <v>246</v>
      </c>
      <c r="B776" s="122" t="str">
        <f t="shared" si="12"/>
        <v>FFA</v>
      </c>
      <c r="C776" s="122" t="s">
        <v>49</v>
      </c>
      <c r="D776" s="122" t="s">
        <v>1608</v>
      </c>
      <c r="E776" s="127" t="s">
        <v>1312</v>
      </c>
      <c r="J776" s="122" t="s">
        <v>25</v>
      </c>
      <c r="N776" s="122" t="s">
        <v>1609</v>
      </c>
    </row>
    <row r="777" spans="1:14" s="177" customFormat="1" ht="12.95">
      <c r="A777" s="176" t="s">
        <v>246</v>
      </c>
      <c r="B777" s="176" t="str">
        <f t="shared" si="12"/>
        <v>FFA</v>
      </c>
      <c r="C777" s="177" t="s">
        <v>26</v>
      </c>
      <c r="D777" s="177" t="s">
        <v>1610</v>
      </c>
      <c r="E777" s="177" t="s">
        <v>1611</v>
      </c>
      <c r="K777" s="177" t="s">
        <v>168</v>
      </c>
      <c r="N777" s="178"/>
    </row>
    <row r="778" spans="1:14" s="176" customFormat="1" ht="12.95">
      <c r="A778" s="176" t="s">
        <v>246</v>
      </c>
      <c r="B778" s="176" t="str">
        <f t="shared" si="12"/>
        <v>FFA</v>
      </c>
      <c r="C778" s="176" t="s">
        <v>22</v>
      </c>
      <c r="D778" s="176" t="s">
        <v>1612</v>
      </c>
      <c r="E778" s="176" t="s">
        <v>1613</v>
      </c>
    </row>
    <row r="779" spans="1:14" s="178" customFormat="1" ht="12.95">
      <c r="A779" s="176" t="s">
        <v>246</v>
      </c>
      <c r="B779" s="176" t="str">
        <f t="shared" si="12"/>
        <v>FFA</v>
      </c>
      <c r="C779" s="178" t="s">
        <v>1614</v>
      </c>
      <c r="D779" s="178" t="s">
        <v>1615</v>
      </c>
      <c r="E779" s="178" t="s">
        <v>1616</v>
      </c>
      <c r="N779" s="178" t="s">
        <v>1617</v>
      </c>
    </row>
    <row r="780" spans="1:14" s="176" customFormat="1" ht="12.95">
      <c r="A780" s="176" t="s">
        <v>246</v>
      </c>
      <c r="B780" s="176" t="str">
        <f t="shared" si="12"/>
        <v>FFA</v>
      </c>
      <c r="C780" s="176" t="s">
        <v>49</v>
      </c>
      <c r="D780" s="176" t="s">
        <v>1618</v>
      </c>
      <c r="E780" s="179" t="s">
        <v>1312</v>
      </c>
      <c r="J780" s="176" t="s">
        <v>25</v>
      </c>
      <c r="N780" s="176" t="s">
        <v>1619</v>
      </c>
    </row>
    <row r="781" spans="1:14" s="123" customFormat="1" ht="12.95">
      <c r="A781" s="122" t="s">
        <v>246</v>
      </c>
      <c r="B781" s="122" t="str">
        <f t="shared" si="12"/>
        <v>FFA</v>
      </c>
      <c r="C781" s="123" t="s">
        <v>26</v>
      </c>
      <c r="D781" s="123" t="s">
        <v>1620</v>
      </c>
      <c r="E781" s="123" t="s">
        <v>1621</v>
      </c>
      <c r="K781" s="123" t="s">
        <v>168</v>
      </c>
      <c r="N781" s="125" t="s">
        <v>1622</v>
      </c>
    </row>
    <row r="782" spans="1:14" s="122" customFormat="1" ht="12.95">
      <c r="A782" s="122" t="s">
        <v>246</v>
      </c>
      <c r="B782" s="122" t="str">
        <f t="shared" si="12"/>
        <v>FFA</v>
      </c>
      <c r="C782" s="122" t="s">
        <v>801</v>
      </c>
      <c r="D782" s="122" t="s">
        <v>1623</v>
      </c>
      <c r="E782" s="122" t="s">
        <v>1624</v>
      </c>
      <c r="H782" s="122" t="s">
        <v>1324</v>
      </c>
      <c r="J782" s="122" t="s">
        <v>25</v>
      </c>
    </row>
    <row r="783" spans="1:14" s="122" customFormat="1" ht="12.95">
      <c r="A783" s="122" t="s">
        <v>246</v>
      </c>
      <c r="B783" s="122" t="str">
        <f t="shared" si="12"/>
        <v>FFA</v>
      </c>
      <c r="C783" s="122" t="s">
        <v>1625</v>
      </c>
      <c r="D783" s="122" t="s">
        <v>1626</v>
      </c>
      <c r="E783" s="122" t="s">
        <v>1627</v>
      </c>
      <c r="J783" s="122" t="s">
        <v>25</v>
      </c>
    </row>
    <row r="784" spans="1:14" s="122" customFormat="1" ht="12.95">
      <c r="A784" s="122" t="s">
        <v>246</v>
      </c>
      <c r="B784" s="122" t="str">
        <f t="shared" si="12"/>
        <v>FFA</v>
      </c>
      <c r="C784" s="122" t="s">
        <v>49</v>
      </c>
      <c r="D784" s="122" t="s">
        <v>1628</v>
      </c>
      <c r="E784" s="122" t="s">
        <v>1446</v>
      </c>
      <c r="J784" s="122" t="s">
        <v>25</v>
      </c>
      <c r="N784" s="122" t="s">
        <v>1629</v>
      </c>
    </row>
    <row r="785" spans="1:14" s="123" customFormat="1" ht="12.95">
      <c r="A785" s="122" t="s">
        <v>246</v>
      </c>
      <c r="B785" s="122" t="str">
        <f t="shared" si="12"/>
        <v>FFA</v>
      </c>
      <c r="C785" s="123" t="s">
        <v>117</v>
      </c>
      <c r="D785" s="123" t="s">
        <v>1620</v>
      </c>
      <c r="E785" s="126"/>
      <c r="G785" s="124"/>
    </row>
    <row r="786" spans="1:14" s="123" customFormat="1" ht="12.95">
      <c r="A786" s="122" t="s">
        <v>246</v>
      </c>
      <c r="B786" s="122" t="str">
        <f t="shared" si="12"/>
        <v>FFA</v>
      </c>
      <c r="C786" s="123" t="s">
        <v>26</v>
      </c>
      <c r="D786" s="123" t="s">
        <v>1630</v>
      </c>
      <c r="E786" s="123" t="s">
        <v>1631</v>
      </c>
      <c r="K786" s="123" t="s">
        <v>168</v>
      </c>
      <c r="N786" s="125" t="s">
        <v>1632</v>
      </c>
    </row>
    <row r="787" spans="1:14" s="122" customFormat="1" ht="12.95">
      <c r="A787" s="122" t="s">
        <v>246</v>
      </c>
      <c r="B787" s="122" t="str">
        <f t="shared" si="12"/>
        <v>FFA</v>
      </c>
      <c r="C787" s="122" t="s">
        <v>801</v>
      </c>
      <c r="D787" s="122" t="s">
        <v>1633</v>
      </c>
      <c r="E787" s="122" t="s">
        <v>1634</v>
      </c>
      <c r="H787" s="122" t="s">
        <v>1324</v>
      </c>
      <c r="J787" s="122" t="s">
        <v>25</v>
      </c>
    </row>
    <row r="788" spans="1:14" s="122" customFormat="1" ht="12.95">
      <c r="A788" s="122" t="s">
        <v>246</v>
      </c>
      <c r="B788" s="122" t="str">
        <f t="shared" si="12"/>
        <v>FFA</v>
      </c>
      <c r="C788" s="122" t="s">
        <v>1625</v>
      </c>
      <c r="D788" s="122" t="s">
        <v>1635</v>
      </c>
      <c r="E788" s="122" t="s">
        <v>1627</v>
      </c>
      <c r="J788" s="122" t="s">
        <v>25</v>
      </c>
    </row>
    <row r="789" spans="1:14" s="122" customFormat="1" ht="12.95">
      <c r="A789" s="122" t="s">
        <v>246</v>
      </c>
      <c r="B789" s="122" t="str">
        <f t="shared" si="12"/>
        <v>FFA</v>
      </c>
      <c r="C789" s="122" t="s">
        <v>49</v>
      </c>
      <c r="D789" s="122" t="s">
        <v>1636</v>
      </c>
      <c r="E789" s="122" t="s">
        <v>1446</v>
      </c>
      <c r="J789" s="122" t="s">
        <v>25</v>
      </c>
      <c r="N789" s="122" t="s">
        <v>1637</v>
      </c>
    </row>
    <row r="790" spans="1:14" s="123" customFormat="1" ht="12.95">
      <c r="A790" s="122" t="s">
        <v>246</v>
      </c>
      <c r="B790" s="122" t="str">
        <f t="shared" si="12"/>
        <v>FFA</v>
      </c>
      <c r="C790" s="123" t="s">
        <v>117</v>
      </c>
      <c r="D790" s="123" t="s">
        <v>1630</v>
      </c>
      <c r="E790" s="126"/>
      <c r="G790" s="124"/>
    </row>
    <row r="791" spans="1:14" s="123" customFormat="1" ht="12.95">
      <c r="A791" s="122" t="s">
        <v>246</v>
      </c>
      <c r="B791" s="122" t="str">
        <f t="shared" si="12"/>
        <v>FFA</v>
      </c>
      <c r="C791" s="123" t="s">
        <v>26</v>
      </c>
      <c r="D791" s="123" t="s">
        <v>1638</v>
      </c>
      <c r="E791" s="123" t="s">
        <v>1639</v>
      </c>
      <c r="K791" s="123" t="s">
        <v>168</v>
      </c>
      <c r="N791" s="125" t="s">
        <v>1640</v>
      </c>
    </row>
    <row r="792" spans="1:14" s="122" customFormat="1" ht="12.95">
      <c r="A792" s="122" t="s">
        <v>246</v>
      </c>
      <c r="B792" s="122" t="str">
        <f t="shared" si="12"/>
        <v>FFA</v>
      </c>
      <c r="C792" s="122" t="s">
        <v>801</v>
      </c>
      <c r="D792" s="122" t="s">
        <v>1641</v>
      </c>
      <c r="E792" s="122" t="s">
        <v>1642</v>
      </c>
      <c r="H792" s="122" t="s">
        <v>1324</v>
      </c>
      <c r="J792" s="122" t="s">
        <v>25</v>
      </c>
    </row>
    <row r="793" spans="1:14" s="122" customFormat="1" ht="12.95">
      <c r="A793" s="122" t="s">
        <v>246</v>
      </c>
      <c r="B793" s="122" t="str">
        <f t="shared" si="12"/>
        <v>FFA</v>
      </c>
      <c r="C793" s="122" t="s">
        <v>1625</v>
      </c>
      <c r="D793" s="122" t="s">
        <v>1643</v>
      </c>
      <c r="E793" s="122" t="s">
        <v>1627</v>
      </c>
      <c r="J793" s="122" t="s">
        <v>25</v>
      </c>
    </row>
    <row r="794" spans="1:14" s="122" customFormat="1" ht="12.95">
      <c r="A794" s="122" t="s">
        <v>246</v>
      </c>
      <c r="B794" s="122" t="str">
        <f t="shared" si="12"/>
        <v>FFA</v>
      </c>
      <c r="C794" s="122" t="s">
        <v>49</v>
      </c>
      <c r="D794" s="122" t="s">
        <v>1644</v>
      </c>
      <c r="E794" s="122" t="s">
        <v>1446</v>
      </c>
      <c r="J794" s="122" t="s">
        <v>25</v>
      </c>
      <c r="N794" s="122" t="s">
        <v>1645</v>
      </c>
    </row>
    <row r="795" spans="1:14" s="123" customFormat="1" ht="12.95">
      <c r="A795" s="122" t="s">
        <v>246</v>
      </c>
      <c r="B795" s="122" t="str">
        <f t="shared" si="12"/>
        <v>FFA</v>
      </c>
      <c r="C795" s="123" t="s">
        <v>117</v>
      </c>
      <c r="D795" s="123" t="s">
        <v>1638</v>
      </c>
      <c r="E795" s="126"/>
      <c r="G795" s="124"/>
    </row>
    <row r="796" spans="1:14" s="123" customFormat="1" ht="12.95">
      <c r="A796" s="122" t="s">
        <v>246</v>
      </c>
      <c r="B796" s="122" t="str">
        <f t="shared" si="12"/>
        <v>FFA</v>
      </c>
      <c r="C796" s="123" t="s">
        <v>26</v>
      </c>
      <c r="D796" s="123" t="s">
        <v>1646</v>
      </c>
      <c r="E796" s="123" t="s">
        <v>1647</v>
      </c>
      <c r="K796" s="123" t="s">
        <v>168</v>
      </c>
      <c r="N796" s="125" t="s">
        <v>1648</v>
      </c>
    </row>
    <row r="797" spans="1:14" s="122" customFormat="1" ht="12.95">
      <c r="A797" s="122" t="s">
        <v>246</v>
      </c>
      <c r="B797" s="122" t="str">
        <f t="shared" si="12"/>
        <v>FFA</v>
      </c>
      <c r="C797" s="122" t="s">
        <v>801</v>
      </c>
      <c r="D797" s="122" t="s">
        <v>1649</v>
      </c>
      <c r="E797" s="122" t="s">
        <v>1650</v>
      </c>
      <c r="H797" s="122" t="s">
        <v>1324</v>
      </c>
      <c r="J797" s="122" t="s">
        <v>25</v>
      </c>
    </row>
    <row r="798" spans="1:14" s="122" customFormat="1" ht="12.95">
      <c r="A798" s="122" t="s">
        <v>246</v>
      </c>
      <c r="B798" s="122" t="str">
        <f t="shared" si="12"/>
        <v>FFA</v>
      </c>
      <c r="C798" s="122" t="s">
        <v>1625</v>
      </c>
      <c r="D798" s="122" t="s">
        <v>1651</v>
      </c>
      <c r="E798" s="122" t="s">
        <v>1627</v>
      </c>
      <c r="J798" s="122" t="s">
        <v>25</v>
      </c>
    </row>
    <row r="799" spans="1:14" s="122" customFormat="1" ht="12.95">
      <c r="A799" s="122" t="s">
        <v>246</v>
      </c>
      <c r="B799" s="122" t="str">
        <f t="shared" si="12"/>
        <v>FFA</v>
      </c>
      <c r="C799" s="122" t="s">
        <v>49</v>
      </c>
      <c r="D799" s="122" t="s">
        <v>1652</v>
      </c>
      <c r="E799" s="122" t="s">
        <v>1446</v>
      </c>
      <c r="J799" s="122" t="s">
        <v>25</v>
      </c>
      <c r="N799" s="122" t="s">
        <v>1653</v>
      </c>
    </row>
    <row r="800" spans="1:14" s="123" customFormat="1" ht="12.95">
      <c r="A800" s="122" t="s">
        <v>246</v>
      </c>
      <c r="B800" s="122" t="str">
        <f t="shared" si="12"/>
        <v>FFA</v>
      </c>
      <c r="C800" s="123" t="s">
        <v>117</v>
      </c>
      <c r="D800" s="123" t="s">
        <v>1646</v>
      </c>
      <c r="E800" s="126"/>
      <c r="G800" s="124"/>
    </row>
    <row r="801" spans="1:14" s="123" customFormat="1" ht="12.95">
      <c r="A801" s="122" t="s">
        <v>246</v>
      </c>
      <c r="B801" s="122" t="str">
        <f t="shared" si="12"/>
        <v>FFA</v>
      </c>
      <c r="C801" s="123" t="s">
        <v>26</v>
      </c>
      <c r="D801" s="123" t="s">
        <v>1654</v>
      </c>
      <c r="E801" s="123" t="s">
        <v>1655</v>
      </c>
      <c r="K801" s="123" t="s">
        <v>168</v>
      </c>
      <c r="N801" s="125" t="s">
        <v>1656</v>
      </c>
    </row>
    <row r="802" spans="1:14" s="122" customFormat="1" ht="12.95">
      <c r="A802" s="122" t="s">
        <v>246</v>
      </c>
      <c r="B802" s="122" t="str">
        <f t="shared" si="12"/>
        <v>FFA</v>
      </c>
      <c r="C802" s="122" t="s">
        <v>801</v>
      </c>
      <c r="D802" s="122" t="s">
        <v>1657</v>
      </c>
      <c r="E802" s="122" t="s">
        <v>1658</v>
      </c>
      <c r="H802" s="122" t="s">
        <v>1324</v>
      </c>
      <c r="J802" s="122" t="s">
        <v>25</v>
      </c>
    </row>
    <row r="803" spans="1:14" s="122" customFormat="1" ht="12.95">
      <c r="A803" s="122" t="s">
        <v>246</v>
      </c>
      <c r="B803" s="122" t="str">
        <f t="shared" si="12"/>
        <v>FFA</v>
      </c>
      <c r="C803" s="122" t="s">
        <v>1625</v>
      </c>
      <c r="D803" s="122" t="s">
        <v>1659</v>
      </c>
      <c r="E803" s="122" t="s">
        <v>1627</v>
      </c>
      <c r="J803" s="122" t="s">
        <v>25</v>
      </c>
    </row>
    <row r="804" spans="1:14" s="122" customFormat="1" ht="12.95">
      <c r="A804" s="122" t="s">
        <v>246</v>
      </c>
      <c r="B804" s="122" t="str">
        <f t="shared" si="12"/>
        <v>FFA</v>
      </c>
      <c r="C804" s="122" t="s">
        <v>49</v>
      </c>
      <c r="D804" s="122" t="s">
        <v>1660</v>
      </c>
      <c r="E804" s="122" t="s">
        <v>1446</v>
      </c>
      <c r="J804" s="122" t="s">
        <v>25</v>
      </c>
      <c r="N804" s="122" t="s">
        <v>1661</v>
      </c>
    </row>
    <row r="805" spans="1:14" s="123" customFormat="1" ht="12.95">
      <c r="A805" s="122" t="s">
        <v>246</v>
      </c>
      <c r="B805" s="122" t="str">
        <f t="shared" si="12"/>
        <v>FFA</v>
      </c>
      <c r="C805" s="123" t="s">
        <v>117</v>
      </c>
      <c r="D805" s="123" t="s">
        <v>1654</v>
      </c>
      <c r="E805" s="126"/>
      <c r="G805" s="124"/>
    </row>
    <row r="806" spans="1:14" s="123" customFormat="1" ht="12.95">
      <c r="A806" s="122" t="s">
        <v>246</v>
      </c>
      <c r="B806" s="122" t="str">
        <f t="shared" si="12"/>
        <v>FFA</v>
      </c>
      <c r="C806" s="123" t="s">
        <v>26</v>
      </c>
      <c r="D806" s="123" t="s">
        <v>1662</v>
      </c>
      <c r="E806" s="123" t="s">
        <v>1663</v>
      </c>
      <c r="K806" s="123" t="s">
        <v>168</v>
      </c>
      <c r="N806" s="125" t="s">
        <v>1664</v>
      </c>
    </row>
    <row r="807" spans="1:14" s="122" customFormat="1" ht="12.95">
      <c r="A807" s="122" t="s">
        <v>246</v>
      </c>
      <c r="B807" s="122" t="str">
        <f t="shared" si="12"/>
        <v>FFA</v>
      </c>
      <c r="C807" s="122" t="s">
        <v>801</v>
      </c>
      <c r="D807" s="122" t="s">
        <v>1665</v>
      </c>
      <c r="E807" s="122" t="s">
        <v>1666</v>
      </c>
      <c r="H807" s="122" t="s">
        <v>1324</v>
      </c>
      <c r="J807" s="122" t="s">
        <v>25</v>
      </c>
    </row>
    <row r="808" spans="1:14" s="122" customFormat="1" ht="12.95">
      <c r="A808" s="122" t="s">
        <v>246</v>
      </c>
      <c r="B808" s="122" t="str">
        <f t="shared" si="12"/>
        <v>FFA</v>
      </c>
      <c r="C808" s="122" t="s">
        <v>1625</v>
      </c>
      <c r="D808" s="122" t="s">
        <v>1667</v>
      </c>
      <c r="E808" s="122" t="s">
        <v>1627</v>
      </c>
      <c r="J808" s="122" t="s">
        <v>25</v>
      </c>
    </row>
    <row r="809" spans="1:14" s="122" customFormat="1" ht="12.95">
      <c r="A809" s="122" t="s">
        <v>246</v>
      </c>
      <c r="B809" s="122" t="str">
        <f t="shared" ref="B809:B842" si="13">IFERROR(VLOOKUP(D809,validity,4,0),"")</f>
        <v>FFA</v>
      </c>
      <c r="C809" s="122" t="s">
        <v>49</v>
      </c>
      <c r="D809" s="122" t="s">
        <v>1668</v>
      </c>
      <c r="E809" s="122" t="s">
        <v>1446</v>
      </c>
      <c r="J809" s="122" t="s">
        <v>25</v>
      </c>
      <c r="N809" s="122" t="s">
        <v>1669</v>
      </c>
    </row>
    <row r="810" spans="1:14" s="123" customFormat="1" ht="12.95">
      <c r="A810" s="122" t="s">
        <v>246</v>
      </c>
      <c r="B810" s="122" t="str">
        <f t="shared" si="13"/>
        <v>FFA</v>
      </c>
      <c r="C810" s="123" t="s">
        <v>117</v>
      </c>
      <c r="D810" s="123" t="s">
        <v>1662</v>
      </c>
      <c r="E810" s="126"/>
      <c r="G810" s="124"/>
    </row>
    <row r="811" spans="1:14" s="123" customFormat="1" ht="12.95">
      <c r="A811" s="122" t="s">
        <v>246</v>
      </c>
      <c r="B811" s="122" t="str">
        <f t="shared" si="13"/>
        <v>FFA</v>
      </c>
      <c r="C811" s="123" t="s">
        <v>26</v>
      </c>
      <c r="D811" s="123" t="s">
        <v>1670</v>
      </c>
      <c r="E811" s="123" t="s">
        <v>1671</v>
      </c>
      <c r="K811" s="123" t="s">
        <v>168</v>
      </c>
      <c r="N811" s="125" t="s">
        <v>1672</v>
      </c>
    </row>
    <row r="812" spans="1:14" s="122" customFormat="1" ht="12.95">
      <c r="A812" s="122" t="s">
        <v>246</v>
      </c>
      <c r="B812" s="122" t="str">
        <f t="shared" si="13"/>
        <v>FFA</v>
      </c>
      <c r="C812" s="122" t="s">
        <v>801</v>
      </c>
      <c r="D812" s="122" t="s">
        <v>1673</v>
      </c>
      <c r="E812" s="122" t="s">
        <v>1674</v>
      </c>
      <c r="H812" s="122" t="s">
        <v>1324</v>
      </c>
      <c r="J812" s="122" t="s">
        <v>25</v>
      </c>
    </row>
    <row r="813" spans="1:14" s="122" customFormat="1" ht="12.95">
      <c r="A813" s="122" t="s">
        <v>246</v>
      </c>
      <c r="B813" s="122" t="str">
        <f t="shared" si="13"/>
        <v>FFA</v>
      </c>
      <c r="C813" s="122" t="s">
        <v>1625</v>
      </c>
      <c r="D813" s="122" t="s">
        <v>1675</v>
      </c>
      <c r="E813" s="122" t="s">
        <v>1627</v>
      </c>
      <c r="J813" s="122" t="s">
        <v>25</v>
      </c>
    </row>
    <row r="814" spans="1:14" s="122" customFormat="1" ht="12.95">
      <c r="A814" s="122" t="s">
        <v>246</v>
      </c>
      <c r="B814" s="122" t="str">
        <f t="shared" si="13"/>
        <v>FFA</v>
      </c>
      <c r="C814" s="122" t="s">
        <v>49</v>
      </c>
      <c r="D814" s="122" t="s">
        <v>1676</v>
      </c>
      <c r="E814" s="122" t="s">
        <v>1446</v>
      </c>
      <c r="J814" s="122" t="s">
        <v>25</v>
      </c>
      <c r="N814" s="122" t="s">
        <v>1677</v>
      </c>
    </row>
    <row r="815" spans="1:14" s="123" customFormat="1" ht="12.95">
      <c r="A815" s="122" t="s">
        <v>246</v>
      </c>
      <c r="B815" s="122" t="str">
        <f t="shared" si="13"/>
        <v>FFA</v>
      </c>
      <c r="C815" s="123" t="s">
        <v>117</v>
      </c>
      <c r="D815" s="123" t="s">
        <v>1670</v>
      </c>
      <c r="E815" s="126"/>
      <c r="G815" s="124"/>
    </row>
    <row r="816" spans="1:14" s="123" customFormat="1" ht="12.95">
      <c r="A816" s="122" t="s">
        <v>246</v>
      </c>
      <c r="B816" s="122" t="str">
        <f t="shared" si="13"/>
        <v>FFA</v>
      </c>
      <c r="C816" s="123" t="s">
        <v>26</v>
      </c>
      <c r="D816" s="123" t="s">
        <v>1678</v>
      </c>
      <c r="E816" s="123" t="s">
        <v>1679</v>
      </c>
      <c r="K816" s="123" t="s">
        <v>168</v>
      </c>
      <c r="N816" s="125" t="s">
        <v>1680</v>
      </c>
    </row>
    <row r="817" spans="1:14" s="122" customFormat="1" ht="12.95">
      <c r="A817" s="122" t="s">
        <v>246</v>
      </c>
      <c r="B817" s="122" t="str">
        <f t="shared" si="13"/>
        <v>FFA</v>
      </c>
      <c r="C817" s="122" t="s">
        <v>801</v>
      </c>
      <c r="D817" s="122" t="s">
        <v>1681</v>
      </c>
      <c r="E817" s="122" t="s">
        <v>1682</v>
      </c>
      <c r="H817" s="122" t="s">
        <v>1324</v>
      </c>
      <c r="J817" s="122" t="s">
        <v>25</v>
      </c>
    </row>
    <row r="818" spans="1:14" s="122" customFormat="1" ht="12.95">
      <c r="A818" s="122" t="s">
        <v>246</v>
      </c>
      <c r="B818" s="122" t="str">
        <f t="shared" si="13"/>
        <v>FFA</v>
      </c>
      <c r="C818" s="122" t="s">
        <v>1625</v>
      </c>
      <c r="D818" s="122" t="s">
        <v>1683</v>
      </c>
      <c r="E818" s="122" t="s">
        <v>1627</v>
      </c>
      <c r="J818" s="122" t="s">
        <v>25</v>
      </c>
    </row>
    <row r="819" spans="1:14" s="122" customFormat="1" ht="12.95">
      <c r="A819" s="122" t="s">
        <v>246</v>
      </c>
      <c r="B819" s="122" t="str">
        <f t="shared" si="13"/>
        <v>FFA</v>
      </c>
      <c r="C819" s="122" t="s">
        <v>49</v>
      </c>
      <c r="D819" s="122" t="s">
        <v>1684</v>
      </c>
      <c r="E819" s="122" t="s">
        <v>1446</v>
      </c>
      <c r="J819" s="122" t="s">
        <v>25</v>
      </c>
      <c r="N819" s="122" t="s">
        <v>1685</v>
      </c>
    </row>
    <row r="820" spans="1:14" s="123" customFormat="1" ht="12.95">
      <c r="A820" s="122" t="s">
        <v>246</v>
      </c>
      <c r="B820" s="122" t="str">
        <f t="shared" si="13"/>
        <v>FFA</v>
      </c>
      <c r="C820" s="123" t="s">
        <v>117</v>
      </c>
      <c r="D820" s="123" t="s">
        <v>1678</v>
      </c>
      <c r="E820" s="126"/>
      <c r="G820" s="124"/>
    </row>
    <row r="821" spans="1:14" s="123" customFormat="1" ht="12.95">
      <c r="A821" s="122" t="s">
        <v>246</v>
      </c>
      <c r="B821" s="122" t="str">
        <f t="shared" si="13"/>
        <v>FFA</v>
      </c>
      <c r="C821" s="123" t="s">
        <v>26</v>
      </c>
      <c r="D821" s="123" t="s">
        <v>1686</v>
      </c>
      <c r="E821" s="123" t="s">
        <v>1687</v>
      </c>
      <c r="K821" s="123" t="s">
        <v>168</v>
      </c>
      <c r="N821" s="125" t="s">
        <v>1688</v>
      </c>
    </row>
    <row r="822" spans="1:14" s="122" customFormat="1" ht="12.95">
      <c r="A822" s="122" t="s">
        <v>246</v>
      </c>
      <c r="B822" s="122" t="str">
        <f t="shared" si="13"/>
        <v>FFA</v>
      </c>
      <c r="C822" s="122" t="s">
        <v>801</v>
      </c>
      <c r="D822" s="122" t="s">
        <v>1689</v>
      </c>
      <c r="E822" s="122" t="s">
        <v>1650</v>
      </c>
      <c r="H822" s="122" t="s">
        <v>1324</v>
      </c>
      <c r="J822" s="122" t="s">
        <v>25</v>
      </c>
    </row>
    <row r="823" spans="1:14" s="122" customFormat="1" ht="12.95">
      <c r="A823" s="122" t="s">
        <v>246</v>
      </c>
      <c r="B823" s="122" t="str">
        <f t="shared" si="13"/>
        <v>FFA</v>
      </c>
      <c r="C823" s="122" t="s">
        <v>1625</v>
      </c>
      <c r="D823" s="122" t="s">
        <v>1690</v>
      </c>
      <c r="E823" s="122" t="s">
        <v>1627</v>
      </c>
      <c r="J823" s="122" t="s">
        <v>25</v>
      </c>
    </row>
    <row r="824" spans="1:14" s="122" customFormat="1" ht="12.95">
      <c r="A824" s="122" t="s">
        <v>246</v>
      </c>
      <c r="B824" s="122" t="str">
        <f t="shared" si="13"/>
        <v>FFA</v>
      </c>
      <c r="C824" s="122" t="s">
        <v>49</v>
      </c>
      <c r="D824" s="122" t="s">
        <v>1691</v>
      </c>
      <c r="E824" s="122" t="s">
        <v>1446</v>
      </c>
      <c r="J824" s="122" t="s">
        <v>25</v>
      </c>
      <c r="N824" s="122" t="s">
        <v>1692</v>
      </c>
    </row>
    <row r="825" spans="1:14" s="123" customFormat="1" ht="12.95">
      <c r="A825" s="122" t="s">
        <v>246</v>
      </c>
      <c r="B825" s="122" t="str">
        <f t="shared" si="13"/>
        <v>FFA</v>
      </c>
      <c r="C825" s="123" t="s">
        <v>117</v>
      </c>
      <c r="D825" s="123" t="s">
        <v>1686</v>
      </c>
      <c r="E825" s="126"/>
      <c r="G825" s="124"/>
    </row>
    <row r="826" spans="1:14" s="123" customFormat="1" ht="12.95">
      <c r="A826" s="122" t="s">
        <v>246</v>
      </c>
      <c r="B826" s="122" t="str">
        <f t="shared" si="13"/>
        <v>FFA</v>
      </c>
      <c r="C826" s="123" t="s">
        <v>26</v>
      </c>
      <c r="D826" s="123" t="s">
        <v>1693</v>
      </c>
      <c r="E826" s="123" t="s">
        <v>1694</v>
      </c>
      <c r="K826" s="123" t="s">
        <v>168</v>
      </c>
      <c r="N826" s="125" t="s">
        <v>1695</v>
      </c>
    </row>
    <row r="827" spans="1:14" s="122" customFormat="1" ht="12.95">
      <c r="A827" s="122" t="s">
        <v>246</v>
      </c>
      <c r="B827" s="122" t="str">
        <f t="shared" si="13"/>
        <v>FFA</v>
      </c>
      <c r="C827" s="122" t="s">
        <v>801</v>
      </c>
      <c r="D827" s="122" t="s">
        <v>1696</v>
      </c>
      <c r="E827" s="122" t="s">
        <v>1697</v>
      </c>
      <c r="H827" s="122" t="s">
        <v>1324</v>
      </c>
      <c r="J827" s="122" t="s">
        <v>25</v>
      </c>
    </row>
    <row r="828" spans="1:14" s="122" customFormat="1" ht="12.95">
      <c r="A828" s="122" t="s">
        <v>246</v>
      </c>
      <c r="B828" s="122" t="str">
        <f t="shared" si="13"/>
        <v>FFA</v>
      </c>
      <c r="C828" s="122" t="s">
        <v>1625</v>
      </c>
      <c r="D828" s="122" t="s">
        <v>1698</v>
      </c>
      <c r="E828" s="122" t="s">
        <v>1627</v>
      </c>
      <c r="J828" s="122" t="s">
        <v>25</v>
      </c>
    </row>
    <row r="829" spans="1:14" s="122" customFormat="1" ht="12.95">
      <c r="A829" s="122" t="s">
        <v>246</v>
      </c>
      <c r="B829" s="122" t="str">
        <f t="shared" si="13"/>
        <v>FFA</v>
      </c>
      <c r="C829" s="122" t="s">
        <v>49</v>
      </c>
      <c r="D829" s="122" t="s">
        <v>1699</v>
      </c>
      <c r="E829" s="122" t="s">
        <v>1446</v>
      </c>
      <c r="J829" s="122" t="s">
        <v>25</v>
      </c>
      <c r="N829" s="122" t="s">
        <v>1700</v>
      </c>
    </row>
    <row r="830" spans="1:14" s="123" customFormat="1" ht="12.95">
      <c r="A830" s="122" t="s">
        <v>246</v>
      </c>
      <c r="B830" s="122" t="str">
        <f t="shared" si="13"/>
        <v>FFA</v>
      </c>
      <c r="C830" s="123" t="s">
        <v>117</v>
      </c>
      <c r="D830" s="123" t="s">
        <v>1693</v>
      </c>
      <c r="E830" s="126"/>
      <c r="G830" s="124"/>
    </row>
    <row r="831" spans="1:14" s="121" customFormat="1" ht="12.95">
      <c r="A831" s="27" t="s">
        <v>246</v>
      </c>
      <c r="B831" s="27" t="str">
        <f t="shared" si="13"/>
        <v>FFA</v>
      </c>
      <c r="C831" s="121" t="s">
        <v>22</v>
      </c>
      <c r="D831" s="121" t="s">
        <v>1701</v>
      </c>
      <c r="E831" s="27" t="s">
        <v>1702</v>
      </c>
      <c r="J831" s="27" t="s">
        <v>25</v>
      </c>
    </row>
    <row r="832" spans="1:14" s="27" customFormat="1" ht="12.95">
      <c r="A832" s="27" t="s">
        <v>246</v>
      </c>
      <c r="B832" s="27" t="str">
        <f t="shared" si="13"/>
        <v>FFA</v>
      </c>
      <c r="C832" s="27" t="s">
        <v>1703</v>
      </c>
      <c r="D832" s="27" t="s">
        <v>1704</v>
      </c>
      <c r="E832" s="27" t="s">
        <v>1705</v>
      </c>
      <c r="J832" s="27" t="s">
        <v>25</v>
      </c>
      <c r="N832" s="27" t="s">
        <v>1706</v>
      </c>
    </row>
    <row r="833" spans="1:16" s="27" customFormat="1" ht="12.95">
      <c r="A833" s="27" t="s">
        <v>246</v>
      </c>
      <c r="B833" s="27" t="str">
        <f t="shared" si="13"/>
        <v>FFA</v>
      </c>
      <c r="C833" s="27" t="s">
        <v>1707</v>
      </c>
      <c r="D833" s="27" t="s">
        <v>1708</v>
      </c>
      <c r="E833" s="27" t="s">
        <v>1709</v>
      </c>
      <c r="H833" s="27" t="s">
        <v>1710</v>
      </c>
      <c r="J833" s="27" t="s">
        <v>25</v>
      </c>
      <c r="N833" s="27" t="s">
        <v>1711</v>
      </c>
    </row>
    <row r="834" spans="1:16" s="27" customFormat="1" ht="12.95">
      <c r="A834" s="27" t="s">
        <v>246</v>
      </c>
      <c r="B834" s="27" t="str">
        <f t="shared" si="13"/>
        <v>FFA</v>
      </c>
      <c r="C834" s="121" t="s">
        <v>22</v>
      </c>
      <c r="D834" s="27" t="s">
        <v>1712</v>
      </c>
      <c r="E834" s="27" t="s">
        <v>1713</v>
      </c>
      <c r="J834" s="27" t="s">
        <v>25</v>
      </c>
    </row>
    <row r="835" spans="1:16" s="27" customFormat="1" ht="12.95">
      <c r="A835" s="27" t="s">
        <v>246</v>
      </c>
      <c r="B835" s="27" t="str">
        <f t="shared" si="13"/>
        <v>FFA</v>
      </c>
      <c r="C835" s="27" t="s">
        <v>1714</v>
      </c>
      <c r="D835" s="27" t="s">
        <v>1715</v>
      </c>
      <c r="E835" s="27" t="s">
        <v>1716</v>
      </c>
      <c r="J835" s="27" t="s">
        <v>25</v>
      </c>
      <c r="N835" s="27" t="s">
        <v>1717</v>
      </c>
    </row>
    <row r="836" spans="1:16" s="27" customFormat="1" ht="12.95">
      <c r="A836" s="27" t="s">
        <v>246</v>
      </c>
      <c r="B836" s="27" t="str">
        <f t="shared" si="13"/>
        <v>FFA</v>
      </c>
      <c r="C836" s="27" t="s">
        <v>1718</v>
      </c>
      <c r="D836" s="27" t="s">
        <v>1719</v>
      </c>
      <c r="E836" s="27" t="s">
        <v>1720</v>
      </c>
      <c r="J836" s="27" t="s">
        <v>25</v>
      </c>
      <c r="N836" s="27" t="s">
        <v>1721</v>
      </c>
    </row>
    <row r="837" spans="1:16" s="27" customFormat="1" ht="12.95">
      <c r="A837" s="27" t="s">
        <v>246</v>
      </c>
      <c r="B837" s="27" t="str">
        <f t="shared" si="13"/>
        <v>FFA</v>
      </c>
      <c r="C837" s="27" t="s">
        <v>22</v>
      </c>
      <c r="D837" s="27" t="s">
        <v>1722</v>
      </c>
      <c r="E837" s="27" t="s">
        <v>1723</v>
      </c>
      <c r="J837" s="27" t="s">
        <v>25</v>
      </c>
      <c r="N837" s="27" t="s">
        <v>1721</v>
      </c>
    </row>
    <row r="838" spans="1:16" s="27" customFormat="1" ht="12.95">
      <c r="A838" s="27" t="s">
        <v>246</v>
      </c>
      <c r="B838" s="27" t="str">
        <f t="shared" si="13"/>
        <v>FFA</v>
      </c>
      <c r="C838" s="27" t="s">
        <v>49</v>
      </c>
      <c r="D838" s="27" t="s">
        <v>1724</v>
      </c>
      <c r="E838" s="27" t="s">
        <v>1725</v>
      </c>
      <c r="J838" s="27" t="s">
        <v>25</v>
      </c>
      <c r="N838" s="27" t="s">
        <v>1726</v>
      </c>
    </row>
    <row r="839" spans="1:16" s="27" customFormat="1" ht="12.95">
      <c r="A839" s="27" t="s">
        <v>246</v>
      </c>
      <c r="B839" s="27" t="str">
        <f t="shared" si="13"/>
        <v>FFA</v>
      </c>
      <c r="C839" s="27" t="s">
        <v>1727</v>
      </c>
      <c r="D839" s="27" t="s">
        <v>1728</v>
      </c>
      <c r="E839" s="27" t="s">
        <v>1729</v>
      </c>
      <c r="J839" s="27" t="s">
        <v>25</v>
      </c>
    </row>
    <row r="840" spans="1:16" s="27" customFormat="1" ht="12.95">
      <c r="A840" s="27" t="s">
        <v>246</v>
      </c>
      <c r="B840" s="27" t="str">
        <f t="shared" si="13"/>
        <v>FFA</v>
      </c>
      <c r="C840" s="27" t="s">
        <v>1730</v>
      </c>
      <c r="D840" s="27" t="s">
        <v>1731</v>
      </c>
      <c r="E840" s="27" t="s">
        <v>1732</v>
      </c>
      <c r="J840" s="27" t="s">
        <v>25</v>
      </c>
      <c r="N840" s="27" t="s">
        <v>1733</v>
      </c>
    </row>
    <row r="841" spans="1:16" s="27" customFormat="1" ht="12.95">
      <c r="A841" s="27" t="s">
        <v>246</v>
      </c>
      <c r="B841" s="27" t="str">
        <f t="shared" si="13"/>
        <v>FFA</v>
      </c>
      <c r="C841" s="27" t="s">
        <v>49</v>
      </c>
      <c r="D841" s="27" t="s">
        <v>1734</v>
      </c>
      <c r="E841" s="27" t="s">
        <v>1446</v>
      </c>
      <c r="J841" s="27" t="s">
        <v>25</v>
      </c>
      <c r="N841" s="27" t="s">
        <v>1735</v>
      </c>
    </row>
    <row r="842" spans="1:16" s="68" customFormat="1" ht="12.95">
      <c r="A842" s="27" t="s">
        <v>246</v>
      </c>
      <c r="B842" s="27" t="str">
        <f t="shared" si="13"/>
        <v>FFA</v>
      </c>
      <c r="C842" s="57" t="s">
        <v>117</v>
      </c>
      <c r="D842" s="57" t="s">
        <v>1610</v>
      </c>
      <c r="E842" s="60"/>
      <c r="F842" s="57"/>
      <c r="G842" s="61"/>
      <c r="H842" s="57"/>
      <c r="I842" s="57"/>
      <c r="J842" s="57"/>
      <c r="K842" s="57"/>
      <c r="L842" s="57"/>
      <c r="M842" s="57"/>
      <c r="N842" s="57"/>
      <c r="O842" s="57"/>
      <c r="P842" s="57"/>
    </row>
    <row r="843" spans="1:16" s="68" customFormat="1" ht="12.95">
      <c r="A843" s="80"/>
      <c r="B843" s="27"/>
      <c r="C843" s="66"/>
      <c r="D843" s="66"/>
      <c r="E843" s="128"/>
      <c r="F843" s="66"/>
      <c r="G843" s="129"/>
      <c r="H843" s="66"/>
      <c r="I843" s="66"/>
      <c r="J843" s="66"/>
      <c r="K843" s="66"/>
      <c r="L843" s="66"/>
      <c r="M843" s="66"/>
      <c r="N843" s="66"/>
      <c r="O843" s="66"/>
      <c r="P843" s="66"/>
    </row>
    <row r="844" spans="1:16" s="68" customFormat="1" ht="12.95">
      <c r="A844" s="80"/>
      <c r="B844" s="27"/>
      <c r="C844" s="66"/>
      <c r="D844" s="66"/>
      <c r="E844" s="128"/>
      <c r="F844" s="66"/>
      <c r="G844" s="129"/>
      <c r="H844" s="66"/>
      <c r="I844" s="66"/>
      <c r="J844" s="66"/>
      <c r="K844" s="66"/>
      <c r="L844" s="66"/>
      <c r="M844" s="66"/>
      <c r="N844" s="66"/>
      <c r="O844" s="66"/>
      <c r="P844" s="66"/>
    </row>
    <row r="845" spans="1:16" s="68" customFormat="1" ht="12.95">
      <c r="A845" s="80"/>
      <c r="B845" s="27"/>
      <c r="C845" s="66"/>
      <c r="D845" s="66"/>
      <c r="E845" s="128"/>
      <c r="F845" s="66"/>
      <c r="G845" s="129"/>
      <c r="H845" s="66"/>
      <c r="I845" s="66"/>
      <c r="J845" s="66"/>
      <c r="K845" s="66"/>
      <c r="L845" s="66"/>
      <c r="M845" s="66"/>
      <c r="N845" s="66"/>
      <c r="O845" s="66"/>
      <c r="P845" s="66"/>
    </row>
    <row r="846" spans="1:16" s="68" customFormat="1" ht="12.95">
      <c r="A846" s="80"/>
      <c r="B846" s="27"/>
      <c r="C846" s="66"/>
      <c r="D846" s="66"/>
      <c r="E846" s="128"/>
      <c r="F846" s="66"/>
      <c r="G846" s="129"/>
      <c r="H846" s="66"/>
      <c r="I846" s="66"/>
      <c r="J846" s="66"/>
      <c r="K846" s="66"/>
      <c r="L846" s="66"/>
      <c r="M846" s="66"/>
      <c r="N846" s="66"/>
      <c r="O846" s="66"/>
      <c r="P846" s="66"/>
    </row>
    <row r="847" spans="1:16" s="68" customFormat="1" ht="12.95">
      <c r="A847" s="80"/>
      <c r="B847" s="27"/>
      <c r="C847" s="66"/>
      <c r="D847" s="66"/>
      <c r="E847" s="128"/>
      <c r="F847" s="66"/>
      <c r="G847" s="129"/>
      <c r="H847" s="66"/>
      <c r="I847" s="66"/>
      <c r="J847" s="66"/>
      <c r="K847" s="66"/>
      <c r="L847" s="66"/>
      <c r="M847" s="66"/>
      <c r="N847" s="66"/>
      <c r="O847" s="66"/>
      <c r="P847" s="66"/>
    </row>
    <row r="848" spans="1:16" s="68" customFormat="1" ht="12.95">
      <c r="A848" s="80"/>
      <c r="B848" s="27"/>
      <c r="C848" s="66"/>
      <c r="D848" s="66"/>
      <c r="E848" s="128"/>
      <c r="F848" s="66"/>
      <c r="G848" s="129"/>
      <c r="H848" s="66"/>
      <c r="I848" s="66"/>
      <c r="J848" s="66"/>
      <c r="K848" s="66"/>
      <c r="L848" s="66"/>
      <c r="M848" s="66"/>
      <c r="N848" s="66"/>
      <c r="O848" s="66"/>
      <c r="P848" s="66"/>
    </row>
    <row r="849" spans="1:16" s="68" customFormat="1" ht="12.95">
      <c r="A849" s="80"/>
      <c r="B849" s="27"/>
      <c r="C849" s="66"/>
      <c r="D849" s="66"/>
      <c r="E849" s="128"/>
      <c r="F849" s="66"/>
      <c r="G849" s="129"/>
      <c r="H849" s="66"/>
      <c r="I849" s="66"/>
      <c r="J849" s="66"/>
      <c r="K849" s="66"/>
      <c r="L849" s="66"/>
      <c r="M849" s="66"/>
      <c r="N849" s="66"/>
      <c r="O849" s="66"/>
      <c r="P849" s="66"/>
    </row>
    <row r="850" spans="1:16" s="68" customFormat="1" ht="12.95">
      <c r="A850" s="80"/>
      <c r="B850" s="27"/>
      <c r="C850" s="66"/>
      <c r="D850" s="66"/>
      <c r="E850" s="128"/>
      <c r="F850" s="66"/>
      <c r="G850" s="129"/>
      <c r="H850" s="66"/>
      <c r="I850" s="66"/>
      <c r="J850" s="66"/>
      <c r="K850" s="66"/>
      <c r="L850" s="66"/>
      <c r="M850" s="66"/>
      <c r="N850" s="66"/>
      <c r="O850" s="66"/>
      <c r="P850" s="66"/>
    </row>
    <row r="851" spans="1:16" s="68" customFormat="1" ht="12.95">
      <c r="A851" s="80"/>
      <c r="B851" s="27"/>
      <c r="C851" s="66"/>
      <c r="D851" s="66"/>
      <c r="E851" s="128"/>
      <c r="F851" s="66"/>
      <c r="G851" s="129"/>
      <c r="H851" s="66"/>
      <c r="I851" s="66"/>
      <c r="J851" s="66"/>
      <c r="K851" s="66"/>
      <c r="L851" s="66"/>
      <c r="M851" s="66"/>
      <c r="N851" s="66"/>
      <c r="O851" s="66"/>
      <c r="P851" s="66"/>
    </row>
    <row r="852" spans="1:16" s="68" customFormat="1" ht="12.95">
      <c r="A852" s="80"/>
      <c r="B852" s="27"/>
      <c r="C852" s="66"/>
      <c r="D852" s="66"/>
      <c r="E852" s="128"/>
      <c r="F852" s="66"/>
      <c r="G852" s="129"/>
      <c r="H852" s="66"/>
      <c r="I852" s="66"/>
      <c r="J852" s="66"/>
      <c r="K852" s="66"/>
      <c r="L852" s="66"/>
      <c r="M852" s="66"/>
      <c r="N852" s="66"/>
      <c r="O852" s="66"/>
      <c r="P852" s="66"/>
    </row>
    <row r="853" spans="1:16" s="68" customFormat="1" ht="12.95">
      <c r="A853" s="80"/>
      <c r="B853" s="27"/>
      <c r="C853" s="66"/>
      <c r="D853" s="66"/>
      <c r="E853" s="128"/>
      <c r="F853" s="66"/>
      <c r="G853" s="129"/>
      <c r="H853" s="66"/>
      <c r="I853" s="66"/>
      <c r="J853" s="66"/>
      <c r="K853" s="66"/>
      <c r="L853" s="66"/>
      <c r="M853" s="66"/>
      <c r="N853" s="66"/>
      <c r="O853" s="66"/>
      <c r="P853" s="66"/>
    </row>
    <row r="854" spans="1:16" s="68" customFormat="1" ht="12.95">
      <c r="A854" s="80"/>
      <c r="B854" s="27"/>
      <c r="C854" s="66"/>
      <c r="D854" s="66"/>
      <c r="E854" s="128"/>
      <c r="F854" s="66"/>
      <c r="G854" s="129"/>
      <c r="H854" s="66"/>
      <c r="I854" s="66"/>
      <c r="J854" s="66"/>
      <c r="K854" s="66"/>
      <c r="L854" s="66"/>
      <c r="M854" s="66"/>
      <c r="N854" s="66"/>
      <c r="O854" s="66"/>
      <c r="P854" s="66"/>
    </row>
    <row r="855" spans="1:16" s="68" customFormat="1" ht="12.95">
      <c r="A855" s="80"/>
      <c r="B855" s="27"/>
      <c r="C855" s="66"/>
      <c r="D855" s="66"/>
      <c r="E855" s="128"/>
      <c r="F855" s="66"/>
      <c r="G855" s="129"/>
      <c r="H855" s="66"/>
      <c r="I855" s="66"/>
      <c r="J855" s="66"/>
      <c r="K855" s="66"/>
      <c r="L855" s="66"/>
      <c r="M855" s="66"/>
      <c r="N855" s="66"/>
      <c r="O855" s="66"/>
      <c r="P855" s="66"/>
    </row>
    <row r="856" spans="1:16" s="68" customFormat="1" ht="12.95">
      <c r="A856" s="80"/>
      <c r="B856" s="27"/>
      <c r="C856" s="66"/>
      <c r="D856" s="66"/>
      <c r="E856" s="128"/>
      <c r="F856" s="66"/>
      <c r="G856" s="129"/>
      <c r="H856" s="66"/>
      <c r="I856" s="66"/>
      <c r="J856" s="66"/>
      <c r="K856" s="66"/>
      <c r="L856" s="66"/>
      <c r="M856" s="66"/>
      <c r="N856" s="66"/>
      <c r="O856" s="66"/>
      <c r="P856" s="66"/>
    </row>
    <row r="857" spans="1:16" s="68" customFormat="1" ht="12.95">
      <c r="A857" s="80"/>
      <c r="B857" s="27"/>
      <c r="C857" s="66"/>
      <c r="D857" s="66"/>
      <c r="E857" s="128"/>
      <c r="F857" s="66"/>
      <c r="G857" s="129"/>
      <c r="H857" s="66"/>
      <c r="I857" s="66"/>
      <c r="J857" s="66"/>
      <c r="K857" s="66"/>
      <c r="L857" s="66"/>
      <c r="M857" s="66"/>
      <c r="N857" s="66"/>
      <c r="O857" s="66"/>
      <c r="P857" s="66"/>
    </row>
    <row r="858" spans="1:16" s="68" customFormat="1" ht="12.95">
      <c r="A858" s="80"/>
      <c r="B858" s="27"/>
      <c r="C858" s="66"/>
      <c r="D858" s="66"/>
      <c r="E858" s="128"/>
      <c r="F858" s="66"/>
      <c r="G858" s="129"/>
      <c r="H858" s="66"/>
      <c r="I858" s="66"/>
      <c r="J858" s="66"/>
      <c r="K858" s="66"/>
      <c r="L858" s="66"/>
      <c r="M858" s="66"/>
      <c r="N858" s="66"/>
      <c r="O858" s="66"/>
      <c r="P858" s="66"/>
    </row>
    <row r="859" spans="1:16" s="68" customFormat="1" ht="12.95">
      <c r="A859" s="80"/>
      <c r="B859" s="27"/>
      <c r="C859" s="66"/>
      <c r="D859" s="66"/>
      <c r="E859" s="128"/>
      <c r="F859" s="66"/>
      <c r="G859" s="129"/>
      <c r="H859" s="66"/>
      <c r="I859" s="66"/>
      <c r="J859" s="66"/>
      <c r="K859" s="66"/>
      <c r="L859" s="66"/>
      <c r="M859" s="66"/>
      <c r="N859" s="66"/>
      <c r="O859" s="66"/>
      <c r="P859" s="66"/>
    </row>
    <row r="860" spans="1:16" s="68" customFormat="1" ht="12.95">
      <c r="A860" s="80"/>
      <c r="B860" s="27"/>
      <c r="C860" s="66"/>
      <c r="D860" s="66"/>
      <c r="E860" s="128"/>
      <c r="F860" s="66"/>
      <c r="G860" s="129"/>
      <c r="H860" s="66"/>
      <c r="I860" s="66"/>
      <c r="J860" s="66"/>
      <c r="K860" s="66"/>
      <c r="L860" s="66"/>
      <c r="M860" s="66"/>
      <c r="N860" s="66"/>
      <c r="O860" s="66"/>
      <c r="P860" s="66"/>
    </row>
    <row r="861" spans="1:16" s="68" customFormat="1" ht="12.95">
      <c r="A861" s="80"/>
      <c r="B861" s="27"/>
      <c r="C861" s="66"/>
      <c r="D861" s="66"/>
      <c r="E861" s="128"/>
      <c r="F861" s="66"/>
      <c r="G861" s="129"/>
      <c r="H861" s="66"/>
      <c r="I861" s="66"/>
      <c r="J861" s="66"/>
      <c r="K861" s="66"/>
      <c r="L861" s="66"/>
      <c r="M861" s="66"/>
      <c r="N861" s="66"/>
      <c r="O861" s="66"/>
      <c r="P861" s="66"/>
    </row>
    <row r="862" spans="1:16" s="68" customFormat="1" ht="12.95">
      <c r="A862" s="80"/>
      <c r="B862" s="27"/>
      <c r="C862" s="66"/>
      <c r="D862" s="66"/>
      <c r="E862" s="128"/>
      <c r="F862" s="66"/>
      <c r="G862" s="129"/>
      <c r="H862" s="66"/>
      <c r="I862" s="66"/>
      <c r="J862" s="66"/>
      <c r="K862" s="66"/>
      <c r="L862" s="66"/>
      <c r="M862" s="66"/>
      <c r="N862" s="66"/>
      <c r="O862" s="66"/>
      <c r="P862" s="66"/>
    </row>
    <row r="863" spans="1:16" s="68" customFormat="1" ht="12.95">
      <c r="A863" s="80"/>
      <c r="B863" s="27"/>
      <c r="C863" s="66"/>
      <c r="D863" s="66"/>
      <c r="E863" s="128"/>
      <c r="F863" s="66"/>
      <c r="G863" s="129"/>
      <c r="H863" s="66"/>
      <c r="I863" s="66"/>
      <c r="J863" s="66"/>
      <c r="K863" s="66"/>
      <c r="L863" s="66"/>
      <c r="M863" s="66"/>
      <c r="N863" s="66"/>
      <c r="O863" s="66"/>
      <c r="P863" s="66"/>
    </row>
    <row r="864" spans="1:16" s="68" customFormat="1" ht="12.95">
      <c r="A864" s="80"/>
      <c r="B864" s="27"/>
      <c r="C864" s="66"/>
      <c r="D864" s="66"/>
      <c r="E864" s="128"/>
      <c r="F864" s="66"/>
      <c r="G864" s="129"/>
      <c r="H864" s="66"/>
      <c r="I864" s="66"/>
      <c r="J864" s="66"/>
      <c r="K864" s="66"/>
      <c r="L864" s="66"/>
      <c r="M864" s="66"/>
      <c r="N864" s="66"/>
      <c r="O864" s="66"/>
      <c r="P864" s="66"/>
    </row>
    <row r="865" spans="1:16" s="68" customFormat="1" ht="12.95">
      <c r="A865" s="80"/>
      <c r="B865" s="27"/>
      <c r="C865" s="66"/>
      <c r="D865" s="66"/>
      <c r="E865" s="128"/>
      <c r="F865" s="66"/>
      <c r="G865" s="129"/>
      <c r="H865" s="66"/>
      <c r="I865" s="66"/>
      <c r="J865" s="66"/>
      <c r="K865" s="66"/>
      <c r="L865" s="66"/>
      <c r="M865" s="66"/>
      <c r="N865" s="66"/>
      <c r="O865" s="66"/>
      <c r="P865" s="66"/>
    </row>
    <row r="866" spans="1:16" s="68" customFormat="1" ht="12.95">
      <c r="A866" s="80"/>
      <c r="B866" s="27"/>
      <c r="C866" s="66"/>
      <c r="D866" s="66"/>
      <c r="E866" s="128"/>
      <c r="F866" s="66"/>
      <c r="G866" s="129"/>
      <c r="H866" s="66"/>
      <c r="I866" s="66"/>
      <c r="J866" s="66"/>
      <c r="K866" s="66"/>
      <c r="L866" s="66"/>
      <c r="M866" s="66"/>
      <c r="N866" s="66"/>
      <c r="O866" s="66"/>
      <c r="P866" s="66"/>
    </row>
    <row r="867" spans="1:16" s="68" customFormat="1" ht="12.95">
      <c r="A867" s="80"/>
      <c r="B867" s="27"/>
      <c r="C867" s="66"/>
      <c r="D867" s="66"/>
      <c r="E867" s="128"/>
      <c r="F867" s="66"/>
      <c r="G867" s="129"/>
      <c r="H867" s="66"/>
      <c r="I867" s="66"/>
      <c r="J867" s="66"/>
      <c r="K867" s="66"/>
      <c r="L867" s="66"/>
      <c r="M867" s="66"/>
      <c r="N867" s="66"/>
      <c r="O867" s="66"/>
      <c r="P867" s="66"/>
    </row>
    <row r="868" spans="1:16" s="68" customFormat="1" ht="12.95">
      <c r="A868" s="80"/>
      <c r="B868" s="27"/>
      <c r="C868" s="66"/>
      <c r="D868" s="66"/>
      <c r="E868" s="128"/>
      <c r="F868" s="66"/>
      <c r="G868" s="129"/>
      <c r="H868" s="66"/>
      <c r="I868" s="66"/>
      <c r="J868" s="66"/>
      <c r="K868" s="66"/>
      <c r="L868" s="66"/>
      <c r="M868" s="66"/>
      <c r="N868" s="66"/>
      <c r="O868" s="66"/>
      <c r="P868" s="66"/>
    </row>
    <row r="869" spans="1:16" s="68" customFormat="1" ht="12.95">
      <c r="A869" s="80"/>
      <c r="B869" s="27"/>
      <c r="C869" s="66"/>
      <c r="D869" s="66"/>
      <c r="E869" s="128"/>
      <c r="F869" s="66"/>
      <c r="G869" s="129"/>
      <c r="H869" s="66"/>
      <c r="I869" s="66"/>
      <c r="J869" s="66"/>
      <c r="K869" s="66"/>
      <c r="L869" s="66"/>
      <c r="M869" s="66"/>
      <c r="N869" s="66"/>
      <c r="O869" s="66"/>
      <c r="P869" s="66"/>
    </row>
    <row r="870" spans="1:16" s="68" customFormat="1" ht="12.95">
      <c r="A870" s="80"/>
      <c r="B870" s="27"/>
      <c r="C870" s="66"/>
      <c r="D870" s="66"/>
      <c r="E870" s="128"/>
      <c r="F870" s="66"/>
      <c r="G870" s="129"/>
      <c r="H870" s="66"/>
      <c r="I870" s="66"/>
      <c r="J870" s="66"/>
      <c r="K870" s="66"/>
      <c r="L870" s="66"/>
      <c r="M870" s="66"/>
      <c r="N870" s="66"/>
      <c r="O870" s="66"/>
      <c r="P870" s="66"/>
    </row>
    <row r="871" spans="1:16" s="167" customFormat="1" ht="12.95">
      <c r="B871" s="168"/>
      <c r="E871" s="169"/>
      <c r="G871" s="170"/>
    </row>
    <row r="872" spans="1:16" s="27" customFormat="1" ht="12.95">
      <c r="A872" s="26"/>
      <c r="B872" s="27" t="str">
        <f t="shared" ref="B872:B882" si="14">IFERROR(VLOOKUP(D872,validity,4,0),"")</f>
        <v>FFA</v>
      </c>
      <c r="C872" s="27" t="s">
        <v>801</v>
      </c>
      <c r="D872" s="27" t="s">
        <v>1317</v>
      </c>
      <c r="E872" s="69" t="s">
        <v>1736</v>
      </c>
      <c r="G872" s="27" t="s">
        <v>1319</v>
      </c>
      <c r="H872" s="27" t="s">
        <v>1320</v>
      </c>
      <c r="J872" s="27" t="s">
        <v>25</v>
      </c>
      <c r="N872" s="121" t="s">
        <v>1321</v>
      </c>
    </row>
    <row r="873" spans="1:16" s="27" customFormat="1" ht="12.95">
      <c r="A873" s="26"/>
      <c r="B873" s="27" t="str">
        <f t="shared" si="14"/>
        <v>FFA</v>
      </c>
      <c r="C873" s="27" t="s">
        <v>801</v>
      </c>
      <c r="D873" s="27" t="s">
        <v>1322</v>
      </c>
      <c r="E873" s="69" t="s">
        <v>1737</v>
      </c>
      <c r="H873" s="27" t="s">
        <v>1324</v>
      </c>
      <c r="J873" s="27" t="s">
        <v>25</v>
      </c>
      <c r="N873" s="121" t="s">
        <v>1321</v>
      </c>
    </row>
    <row r="874" spans="1:16" s="66" customFormat="1" ht="12.95">
      <c r="A874" s="80"/>
      <c r="B874" s="27" t="str">
        <f t="shared" si="14"/>
        <v>FFA</v>
      </c>
      <c r="C874" s="57" t="s">
        <v>26</v>
      </c>
      <c r="D874" s="57" t="s">
        <v>1562</v>
      </c>
      <c r="E874" s="57" t="s">
        <v>1738</v>
      </c>
      <c r="F874" s="57"/>
      <c r="G874" s="57"/>
      <c r="H874" s="57"/>
      <c r="I874" s="57"/>
      <c r="J874" s="57"/>
      <c r="K874" s="57" t="s">
        <v>168</v>
      </c>
      <c r="L874" s="57"/>
      <c r="M874" s="57"/>
      <c r="N874" s="130" t="s">
        <v>1357</v>
      </c>
      <c r="O874" s="57"/>
      <c r="P874" s="57"/>
    </row>
    <row r="875" spans="1:16" s="27" customFormat="1" ht="12.95">
      <c r="A875" s="26"/>
      <c r="B875" s="27" t="str">
        <f t="shared" si="14"/>
        <v>FFA</v>
      </c>
      <c r="C875" s="27" t="s">
        <v>801</v>
      </c>
      <c r="D875" s="27" t="s">
        <v>1564</v>
      </c>
      <c r="E875" s="69" t="s">
        <v>1739</v>
      </c>
      <c r="H875" s="27" t="s">
        <v>1324</v>
      </c>
      <c r="J875" s="27" t="s">
        <v>25</v>
      </c>
    </row>
    <row r="876" spans="1:16" s="27" customFormat="1" ht="12.95">
      <c r="A876" s="26"/>
      <c r="B876" s="27" t="str">
        <f t="shared" si="14"/>
        <v>FFA</v>
      </c>
      <c r="C876" s="27" t="s">
        <v>801</v>
      </c>
      <c r="D876" s="27" t="s">
        <v>1566</v>
      </c>
      <c r="E876" s="27" t="s">
        <v>1740</v>
      </c>
      <c r="H876" s="27" t="s">
        <v>1324</v>
      </c>
      <c r="J876" s="27" t="s">
        <v>25</v>
      </c>
    </row>
    <row r="877" spans="1:16" s="27" customFormat="1" ht="12.95">
      <c r="A877" s="26"/>
      <c r="B877" s="27" t="str">
        <f t="shared" si="14"/>
        <v>FFA</v>
      </c>
      <c r="C877" s="27" t="s">
        <v>801</v>
      </c>
      <c r="D877" s="27" t="s">
        <v>1568</v>
      </c>
      <c r="E877" s="27" t="s">
        <v>1741</v>
      </c>
      <c r="H877" s="27" t="s">
        <v>1324</v>
      </c>
      <c r="J877" s="27" t="s">
        <v>25</v>
      </c>
    </row>
    <row r="878" spans="1:16" s="27" customFormat="1" ht="12.95">
      <c r="A878" s="26"/>
      <c r="B878" s="27" t="str">
        <f t="shared" si="14"/>
        <v>FFA</v>
      </c>
      <c r="C878" s="27" t="s">
        <v>801</v>
      </c>
      <c r="D878" s="27" t="s">
        <v>1570</v>
      </c>
      <c r="E878" s="27" t="s">
        <v>1742</v>
      </c>
      <c r="H878" s="27" t="s">
        <v>1572</v>
      </c>
      <c r="J878" s="27" t="s">
        <v>25</v>
      </c>
    </row>
    <row r="879" spans="1:16" s="27" customFormat="1" ht="12.95">
      <c r="A879" s="26"/>
      <c r="B879" s="27" t="str">
        <f t="shared" si="14"/>
        <v>FFA</v>
      </c>
      <c r="C879" s="27" t="s">
        <v>1460</v>
      </c>
      <c r="D879" s="27" t="s">
        <v>1573</v>
      </c>
      <c r="E879" s="27" t="s">
        <v>1743</v>
      </c>
      <c r="J879" s="27" t="s">
        <v>25</v>
      </c>
      <c r="N879" s="27" t="s">
        <v>1575</v>
      </c>
    </row>
    <row r="880" spans="1:16" s="27" customFormat="1" ht="12.95">
      <c r="A880" s="26"/>
      <c r="B880" s="27" t="str">
        <f t="shared" si="14"/>
        <v>FFA</v>
      </c>
      <c r="C880" s="27" t="s">
        <v>49</v>
      </c>
      <c r="D880" s="27" t="s">
        <v>1576</v>
      </c>
      <c r="E880" s="74" t="s">
        <v>1312</v>
      </c>
      <c r="J880" s="27" t="s">
        <v>25</v>
      </c>
      <c r="N880" s="27" t="s">
        <v>1577</v>
      </c>
    </row>
    <row r="881" spans="1:16" s="68" customFormat="1" ht="12.95">
      <c r="A881" s="80"/>
      <c r="B881" s="27" t="str">
        <f t="shared" si="14"/>
        <v>FFA</v>
      </c>
      <c r="C881" s="57" t="s">
        <v>117</v>
      </c>
      <c r="D881" s="57" t="s">
        <v>1562</v>
      </c>
      <c r="E881" s="60"/>
      <c r="F881" s="57"/>
      <c r="G881" s="61"/>
      <c r="H881" s="57"/>
      <c r="I881" s="57"/>
      <c r="J881" s="57"/>
      <c r="K881" s="57"/>
      <c r="L881" s="57"/>
      <c r="M881" s="57"/>
      <c r="N881" s="57"/>
      <c r="O881" s="57"/>
      <c r="P881" s="57"/>
    </row>
    <row r="882" spans="1:16" s="66" customFormat="1" ht="12.95">
      <c r="A882" s="80"/>
      <c r="B882" s="27" t="str">
        <f t="shared" si="14"/>
        <v>FFA</v>
      </c>
      <c r="C882" s="57" t="s">
        <v>26</v>
      </c>
      <c r="D882" s="57" t="s">
        <v>1686</v>
      </c>
      <c r="E882" s="57" t="s">
        <v>1687</v>
      </c>
      <c r="F882" s="57"/>
      <c r="G882" s="57"/>
      <c r="H882" s="57"/>
      <c r="I882" s="57"/>
      <c r="J882" s="57"/>
      <c r="K882" s="57" t="s">
        <v>168</v>
      </c>
      <c r="L882" s="57"/>
      <c r="M882" s="57"/>
      <c r="N882" s="130" t="s">
        <v>1688</v>
      </c>
      <c r="O882" s="57"/>
      <c r="P882" s="57"/>
    </row>
    <row r="883" spans="1:16" s="28" customFormat="1" ht="12.95">
      <c r="E883" s="28" t="s">
        <v>1744</v>
      </c>
      <c r="N883" s="59"/>
    </row>
    <row r="884" spans="1:16" s="27" customFormat="1" ht="12.95">
      <c r="A884" s="26"/>
      <c r="B884" s="27" t="str">
        <f>IFERROR(VLOOKUP(D884,validity,4,0),"")</f>
        <v>FFA</v>
      </c>
      <c r="C884" s="27" t="s">
        <v>801</v>
      </c>
      <c r="D884" s="27" t="s">
        <v>1689</v>
      </c>
      <c r="E884" s="69" t="s">
        <v>1745</v>
      </c>
      <c r="H884" s="27" t="s">
        <v>1324</v>
      </c>
      <c r="J884" s="27" t="s">
        <v>25</v>
      </c>
    </row>
    <row r="885" spans="1:16" s="27" customFormat="1" ht="12.95">
      <c r="A885" s="26"/>
      <c r="B885" s="27" t="str">
        <f>IFERROR(VLOOKUP(D885,validity,4,0),"")</f>
        <v>FFA</v>
      </c>
      <c r="C885" s="27" t="s">
        <v>1625</v>
      </c>
      <c r="D885" s="27" t="s">
        <v>1690</v>
      </c>
      <c r="E885" s="27" t="s">
        <v>1746</v>
      </c>
      <c r="J885" s="27" t="s">
        <v>25</v>
      </c>
    </row>
    <row r="886" spans="1:16" s="27" customFormat="1" ht="12.95">
      <c r="A886" s="26"/>
      <c r="B886" s="27" t="str">
        <f>IFERROR(VLOOKUP(D886,validity,4,0),"")</f>
        <v>FFA</v>
      </c>
      <c r="C886" s="27" t="s">
        <v>49</v>
      </c>
      <c r="D886" s="27" t="s">
        <v>1691</v>
      </c>
      <c r="E886" s="27" t="s">
        <v>1446</v>
      </c>
      <c r="J886" s="27" t="s">
        <v>25</v>
      </c>
      <c r="N886" s="27" t="s">
        <v>1692</v>
      </c>
    </row>
    <row r="887" spans="1:16" s="68" customFormat="1" ht="12.95">
      <c r="A887" s="80"/>
      <c r="B887" s="27" t="str">
        <f>IFERROR(VLOOKUP(D887,validity,4,0),"")</f>
        <v>FFA</v>
      </c>
      <c r="C887" s="57" t="s">
        <v>117</v>
      </c>
      <c r="D887" s="57" t="s">
        <v>1686</v>
      </c>
      <c r="E887" s="60"/>
      <c r="F887" s="57"/>
      <c r="G887" s="61"/>
      <c r="H887" s="57"/>
      <c r="I887" s="57"/>
      <c r="J887" s="57"/>
      <c r="K887" s="57"/>
      <c r="L887" s="57"/>
      <c r="M887" s="57"/>
      <c r="N887" s="57"/>
      <c r="O887" s="57"/>
      <c r="P887" s="57"/>
    </row>
    <row r="888" spans="1:16" s="167" customFormat="1" ht="12.95">
      <c r="A888" s="171"/>
      <c r="B888" s="172"/>
      <c r="C888" s="173"/>
      <c r="D888" s="173"/>
      <c r="E888" s="174"/>
      <c r="F888" s="173"/>
      <c r="G888" s="175"/>
      <c r="H888" s="173"/>
      <c r="I888" s="173"/>
      <c r="J888" s="173"/>
      <c r="K888" s="173"/>
      <c r="L888" s="173"/>
      <c r="M888" s="173"/>
      <c r="N888" s="173"/>
      <c r="O888" s="173"/>
      <c r="P888" s="173"/>
    </row>
    <row r="889" spans="1:16" s="68" customFormat="1" ht="12.95">
      <c r="A889" s="80"/>
      <c r="B889" s="27"/>
      <c r="C889" s="66"/>
      <c r="D889" s="66"/>
      <c r="E889" s="128"/>
      <c r="F889" s="66"/>
      <c r="G889" s="129"/>
      <c r="H889" s="66"/>
      <c r="I889" s="66"/>
      <c r="J889" s="66"/>
      <c r="K889" s="66"/>
      <c r="L889" s="66"/>
      <c r="M889" s="66"/>
      <c r="N889" s="66"/>
      <c r="O889" s="66"/>
      <c r="P889" s="66"/>
    </row>
    <row r="890" spans="1:16" s="68" customFormat="1" ht="12.95">
      <c r="A890" s="80"/>
      <c r="B890" s="27"/>
      <c r="C890" s="66"/>
      <c r="D890" s="66"/>
      <c r="E890" s="128"/>
      <c r="F890" s="66"/>
      <c r="G890" s="129"/>
      <c r="H890" s="66"/>
      <c r="I890" s="66"/>
      <c r="J890" s="66"/>
      <c r="K890" s="66"/>
      <c r="L890" s="66"/>
      <c r="M890" s="66"/>
      <c r="N890" s="66"/>
      <c r="O890" s="66"/>
      <c r="P890" s="66"/>
    </row>
    <row r="891" spans="1:16" s="68" customFormat="1" ht="12.95">
      <c r="A891" s="80"/>
      <c r="B891" s="27"/>
      <c r="C891" s="66"/>
      <c r="D891" s="66"/>
      <c r="E891" s="128"/>
      <c r="F891" s="66"/>
      <c r="G891" s="129"/>
      <c r="H891" s="66"/>
      <c r="I891" s="66"/>
      <c r="J891" s="66"/>
      <c r="K891" s="66"/>
      <c r="L891" s="66"/>
      <c r="M891" s="66"/>
      <c r="N891" s="66"/>
      <c r="O891" s="66"/>
      <c r="P891" s="66"/>
    </row>
    <row r="892" spans="1:16" s="68" customFormat="1" ht="12.95">
      <c r="A892" s="80"/>
      <c r="B892" s="27"/>
      <c r="C892" s="66"/>
      <c r="D892" s="66"/>
      <c r="E892" s="128"/>
      <c r="F892" s="66"/>
      <c r="G892" s="129"/>
      <c r="H892" s="66"/>
      <c r="I892" s="66"/>
      <c r="J892" s="66"/>
      <c r="K892" s="66"/>
      <c r="L892" s="66"/>
      <c r="M892" s="66"/>
      <c r="N892" s="66"/>
      <c r="O892" s="66"/>
      <c r="P892" s="66"/>
    </row>
    <row r="893" spans="1:16" s="68" customFormat="1" ht="12.95">
      <c r="A893" s="80"/>
      <c r="B893" s="27"/>
      <c r="C893" s="66"/>
      <c r="D893" s="66"/>
      <c r="E893" s="128"/>
      <c r="F893" s="66"/>
      <c r="G893" s="129"/>
      <c r="H893" s="66"/>
      <c r="I893" s="66"/>
      <c r="J893" s="66"/>
      <c r="K893" s="66"/>
      <c r="L893" s="66"/>
      <c r="M893" s="66"/>
      <c r="N893" s="66"/>
      <c r="O893" s="66"/>
      <c r="P893" s="66"/>
    </row>
    <row r="894" spans="1:16" s="68" customFormat="1" ht="12.95">
      <c r="A894" s="80"/>
      <c r="B894" s="27"/>
      <c r="C894" s="66"/>
      <c r="D894" s="66"/>
      <c r="E894" s="128"/>
      <c r="F894" s="66"/>
      <c r="G894" s="129"/>
      <c r="H894" s="66"/>
      <c r="I894" s="66"/>
      <c r="J894" s="66"/>
      <c r="K894" s="66"/>
      <c r="L894" s="66"/>
      <c r="M894" s="66"/>
      <c r="N894" s="66"/>
      <c r="O894" s="66"/>
      <c r="P894" s="66"/>
    </row>
    <row r="895" spans="1:16" s="68" customFormat="1" ht="12.95">
      <c r="A895" s="80"/>
      <c r="B895" s="27"/>
      <c r="C895" s="66"/>
      <c r="D895" s="66"/>
      <c r="E895" s="128"/>
      <c r="F895" s="66"/>
      <c r="G895" s="129"/>
      <c r="H895" s="66"/>
      <c r="I895" s="66"/>
      <c r="J895" s="66"/>
      <c r="K895" s="66"/>
      <c r="L895" s="66"/>
      <c r="M895" s="66"/>
      <c r="N895" s="66"/>
      <c r="O895" s="66"/>
      <c r="P895" s="66"/>
    </row>
    <row r="896" spans="1:16" s="68" customFormat="1" ht="12.95">
      <c r="A896" s="80"/>
      <c r="B896" s="27"/>
      <c r="C896" s="66"/>
      <c r="D896" s="66"/>
      <c r="E896" s="128"/>
      <c r="F896" s="66"/>
      <c r="G896" s="129"/>
      <c r="H896" s="66"/>
      <c r="I896" s="66"/>
      <c r="J896" s="66"/>
      <c r="K896" s="66"/>
      <c r="L896" s="66"/>
      <c r="M896" s="66"/>
      <c r="N896" s="66"/>
      <c r="O896" s="66"/>
      <c r="P896" s="66"/>
    </row>
    <row r="897" spans="1:16" s="68" customFormat="1" ht="12.95">
      <c r="A897" s="80"/>
      <c r="B897" s="27"/>
      <c r="C897" s="66"/>
      <c r="D897" s="66"/>
      <c r="E897" s="128"/>
      <c r="F897" s="66"/>
      <c r="G897" s="129"/>
      <c r="H897" s="66"/>
      <c r="I897" s="66"/>
      <c r="J897" s="66"/>
      <c r="K897" s="66"/>
      <c r="L897" s="66"/>
      <c r="M897" s="66"/>
      <c r="N897" s="66"/>
      <c r="O897" s="66"/>
      <c r="P897" s="66"/>
    </row>
    <row r="898" spans="1:16" s="68" customFormat="1" ht="12.95">
      <c r="A898" s="80"/>
      <c r="B898" s="27"/>
      <c r="C898" s="66"/>
      <c r="D898" s="66"/>
      <c r="E898" s="128"/>
      <c r="F898" s="66"/>
      <c r="G898" s="129"/>
      <c r="H898" s="66"/>
      <c r="I898" s="66"/>
      <c r="J898" s="66"/>
      <c r="K898" s="66"/>
      <c r="L898" s="66"/>
      <c r="M898" s="66"/>
      <c r="N898" s="66"/>
      <c r="O898" s="66"/>
      <c r="P898" s="66"/>
    </row>
    <row r="899" spans="1:16" s="68" customFormat="1" ht="12.95">
      <c r="A899" s="80"/>
      <c r="B899" s="27"/>
      <c r="C899" s="66"/>
      <c r="D899" s="66"/>
      <c r="E899" s="128"/>
      <c r="F899" s="66"/>
      <c r="G899" s="129"/>
      <c r="H899" s="66"/>
      <c r="I899" s="66"/>
      <c r="J899" s="66"/>
      <c r="K899" s="66"/>
      <c r="L899" s="66"/>
      <c r="M899" s="66"/>
      <c r="N899" s="66"/>
      <c r="O899" s="66"/>
      <c r="P899" s="66"/>
    </row>
    <row r="900" spans="1:16" s="68" customFormat="1" ht="12.95">
      <c r="A900" s="80"/>
      <c r="B900" s="27"/>
      <c r="C900" s="66"/>
      <c r="D900" s="66"/>
      <c r="E900" s="128"/>
      <c r="F900" s="66"/>
      <c r="G900" s="129"/>
      <c r="H900" s="66"/>
      <c r="I900" s="66"/>
      <c r="J900" s="66"/>
      <c r="K900" s="66"/>
      <c r="L900" s="66"/>
      <c r="M900" s="66"/>
      <c r="N900" s="66"/>
      <c r="O900" s="66"/>
      <c r="P900" s="66"/>
    </row>
    <row r="901" spans="1:16" s="68" customFormat="1" ht="12.95">
      <c r="A901" s="80"/>
      <c r="B901" s="27"/>
      <c r="C901" s="66"/>
      <c r="D901" s="66"/>
      <c r="E901" s="128"/>
      <c r="F901" s="66"/>
      <c r="G901" s="129"/>
      <c r="H901" s="66"/>
      <c r="I901" s="66"/>
      <c r="J901" s="66"/>
      <c r="K901" s="66"/>
      <c r="L901" s="66"/>
      <c r="M901" s="66"/>
      <c r="N901" s="66"/>
      <c r="O901" s="66"/>
      <c r="P901" s="66"/>
    </row>
    <row r="902" spans="1:16" s="68" customFormat="1" ht="12.95">
      <c r="A902" s="80"/>
      <c r="B902" s="27"/>
      <c r="C902" s="66"/>
      <c r="D902" s="66"/>
      <c r="E902" s="128"/>
      <c r="F902" s="66"/>
      <c r="G902" s="129"/>
      <c r="H902" s="66"/>
      <c r="I902" s="66"/>
      <c r="J902" s="66"/>
      <c r="K902" s="66"/>
      <c r="L902" s="66"/>
      <c r="M902" s="66"/>
      <c r="N902" s="66"/>
      <c r="O902" s="66"/>
      <c r="P902" s="66"/>
    </row>
    <row r="903" spans="1:16" s="68" customFormat="1" ht="12.95">
      <c r="A903" s="80"/>
      <c r="B903" s="27"/>
      <c r="C903" s="66"/>
      <c r="D903" s="66"/>
      <c r="E903" s="128"/>
      <c r="F903" s="66"/>
      <c r="G903" s="129"/>
      <c r="H903" s="66"/>
      <c r="I903" s="66"/>
      <c r="J903" s="66"/>
      <c r="K903" s="66"/>
      <c r="L903" s="66"/>
      <c r="M903" s="66"/>
      <c r="N903" s="66"/>
      <c r="O903" s="66"/>
      <c r="P903" s="66"/>
    </row>
    <row r="904" spans="1:16" s="68" customFormat="1" ht="12.95">
      <c r="A904" s="80"/>
      <c r="B904" s="27"/>
      <c r="C904" s="66"/>
      <c r="D904" s="66"/>
      <c r="E904" s="128"/>
      <c r="F904" s="66"/>
      <c r="G904" s="129"/>
      <c r="H904" s="66"/>
      <c r="I904" s="66"/>
      <c r="J904" s="66"/>
      <c r="K904" s="66"/>
      <c r="L904" s="66"/>
      <c r="M904" s="66"/>
      <c r="N904" s="66"/>
      <c r="O904" s="66"/>
      <c r="P904" s="66"/>
    </row>
    <row r="905" spans="1:16" s="68" customFormat="1" ht="12.95">
      <c r="A905" s="80"/>
      <c r="B905" s="27"/>
      <c r="C905" s="66"/>
      <c r="D905" s="66"/>
      <c r="E905" s="128"/>
      <c r="F905" s="66"/>
      <c r="G905" s="129"/>
      <c r="H905" s="66"/>
      <c r="I905" s="66"/>
      <c r="J905" s="66"/>
      <c r="K905" s="66"/>
      <c r="L905" s="66"/>
      <c r="M905" s="66"/>
      <c r="N905" s="66"/>
      <c r="O905" s="66"/>
      <c r="P905" s="66"/>
    </row>
    <row r="906" spans="1:16" s="68" customFormat="1" ht="12.95">
      <c r="A906" s="80"/>
      <c r="B906" s="27"/>
      <c r="C906" s="66"/>
      <c r="D906" s="66"/>
      <c r="E906" s="128"/>
      <c r="F906" s="66"/>
      <c r="G906" s="129"/>
      <c r="H906" s="66"/>
      <c r="I906" s="66"/>
      <c r="J906" s="66"/>
      <c r="K906" s="66"/>
      <c r="L906" s="66"/>
      <c r="M906" s="66"/>
      <c r="N906" s="66"/>
      <c r="O906" s="66"/>
      <c r="P906" s="66"/>
    </row>
    <row r="907" spans="1:16" s="68" customFormat="1" ht="12.95">
      <c r="A907" s="80"/>
      <c r="B907" s="27"/>
      <c r="C907" s="66"/>
      <c r="D907" s="66"/>
      <c r="E907" s="128"/>
      <c r="F907" s="66"/>
      <c r="G907" s="129"/>
      <c r="H907" s="66"/>
      <c r="I907" s="66"/>
      <c r="J907" s="66"/>
      <c r="K907" s="66"/>
      <c r="L907" s="66"/>
      <c r="M907" s="66"/>
      <c r="N907" s="66"/>
      <c r="O907" s="66"/>
      <c r="P907" s="66"/>
    </row>
    <row r="908" spans="1:16" s="68" customFormat="1" ht="12.95">
      <c r="A908" s="80"/>
      <c r="B908" s="27"/>
      <c r="C908" s="66"/>
      <c r="D908" s="66"/>
      <c r="E908" s="128"/>
      <c r="F908" s="66"/>
      <c r="G908" s="129"/>
      <c r="H908" s="66"/>
      <c r="I908" s="66"/>
      <c r="J908" s="66"/>
      <c r="K908" s="66"/>
      <c r="L908" s="66"/>
      <c r="M908" s="66"/>
      <c r="N908" s="66"/>
      <c r="O908" s="66"/>
      <c r="P908" s="66"/>
    </row>
    <row r="909" spans="1:16" s="68" customFormat="1" ht="12.95">
      <c r="A909" s="80"/>
      <c r="B909" s="27"/>
      <c r="C909" s="66"/>
      <c r="D909" s="66"/>
      <c r="E909" s="128"/>
      <c r="F909" s="66"/>
      <c r="G909" s="129"/>
      <c r="H909" s="66"/>
      <c r="I909" s="66"/>
      <c r="J909" s="66"/>
      <c r="K909" s="66"/>
      <c r="L909" s="66"/>
      <c r="M909" s="66"/>
      <c r="N909" s="66"/>
      <c r="O909" s="66"/>
      <c r="P909" s="66"/>
    </row>
    <row r="910" spans="1:16" s="68" customFormat="1" ht="12.95">
      <c r="A910" s="80"/>
      <c r="B910" s="27"/>
      <c r="C910" s="66"/>
      <c r="D910" s="66"/>
      <c r="E910" s="128"/>
      <c r="F910" s="66"/>
      <c r="G910" s="129"/>
      <c r="H910" s="66"/>
      <c r="I910" s="66"/>
      <c r="J910" s="66"/>
      <c r="K910" s="66"/>
      <c r="L910" s="66"/>
      <c r="M910" s="66"/>
      <c r="N910" s="66"/>
      <c r="O910" s="66"/>
      <c r="P910" s="66"/>
    </row>
    <row r="911" spans="1:16" s="68" customFormat="1" ht="12.95">
      <c r="A911" s="80"/>
      <c r="B911" s="27"/>
      <c r="C911" s="66"/>
      <c r="D911" s="66"/>
      <c r="E911" s="128"/>
      <c r="F911" s="66"/>
      <c r="G911" s="129"/>
      <c r="H911" s="66"/>
      <c r="I911" s="66"/>
      <c r="J911" s="66"/>
      <c r="K911" s="66"/>
      <c r="L911" s="66"/>
      <c r="M911" s="66"/>
      <c r="N911" s="66"/>
      <c r="O911" s="66"/>
      <c r="P911" s="66"/>
    </row>
    <row r="912" spans="1:16" s="68" customFormat="1" ht="12.95">
      <c r="A912" s="80"/>
      <c r="B912" s="27"/>
      <c r="C912" s="66"/>
      <c r="D912" s="66"/>
      <c r="E912" s="128"/>
      <c r="F912" s="66"/>
      <c r="G912" s="129"/>
      <c r="H912" s="66"/>
      <c r="I912" s="66"/>
      <c r="J912" s="66"/>
      <c r="K912" s="66"/>
      <c r="L912" s="66"/>
      <c r="M912" s="66"/>
      <c r="N912" s="66"/>
      <c r="O912" s="66"/>
      <c r="P912" s="66"/>
    </row>
    <row r="913" spans="1:16" s="68" customFormat="1" ht="12.95">
      <c r="A913" s="80"/>
      <c r="B913" s="27"/>
      <c r="C913" s="66"/>
      <c r="D913" s="66"/>
      <c r="E913" s="128"/>
      <c r="F913" s="66"/>
      <c r="G913" s="129"/>
      <c r="H913" s="66"/>
      <c r="I913" s="66"/>
      <c r="J913" s="66"/>
      <c r="K913" s="66"/>
      <c r="L913" s="66"/>
      <c r="M913" s="66"/>
      <c r="N913" s="66"/>
      <c r="O913" s="66"/>
      <c r="P913" s="66"/>
    </row>
    <row r="914" spans="1:16" s="68" customFormat="1" ht="12.95">
      <c r="A914" s="80"/>
      <c r="B914" s="27"/>
      <c r="C914" s="66"/>
      <c r="D914" s="66"/>
      <c r="E914" s="128"/>
      <c r="F914" s="66"/>
      <c r="G914" s="129"/>
      <c r="H914" s="66"/>
      <c r="I914" s="66"/>
      <c r="J914" s="66"/>
      <c r="K914" s="66"/>
      <c r="L914" s="66"/>
      <c r="M914" s="66"/>
      <c r="N914" s="66"/>
      <c r="O914" s="66"/>
      <c r="P914" s="66"/>
    </row>
    <row r="915" spans="1:16" s="68" customFormat="1" ht="12.95">
      <c r="A915" s="80"/>
      <c r="B915" s="27"/>
      <c r="C915" s="66"/>
      <c r="D915" s="66"/>
      <c r="E915" s="128"/>
      <c r="F915" s="66"/>
      <c r="G915" s="129"/>
      <c r="H915" s="66"/>
      <c r="I915" s="66"/>
      <c r="J915" s="66"/>
      <c r="K915" s="66"/>
      <c r="L915" s="66"/>
      <c r="M915" s="66"/>
      <c r="N915" s="66"/>
      <c r="O915" s="66"/>
      <c r="P915" s="66"/>
    </row>
    <row r="916" spans="1:16" s="68" customFormat="1" ht="12.95">
      <c r="A916" s="80"/>
      <c r="B916" s="27"/>
      <c r="C916" s="66"/>
      <c r="D916" s="66"/>
      <c r="E916" s="128"/>
      <c r="F916" s="66"/>
      <c r="G916" s="129"/>
      <c r="H916" s="66"/>
      <c r="I916" s="66"/>
      <c r="J916" s="66"/>
      <c r="K916" s="66"/>
      <c r="L916" s="66"/>
      <c r="M916" s="66"/>
      <c r="N916" s="66"/>
      <c r="O916" s="66"/>
      <c r="P916" s="66"/>
    </row>
    <row r="917" spans="1:16" s="68" customFormat="1" ht="12.95">
      <c r="A917" s="80"/>
      <c r="B917" s="27"/>
      <c r="C917" s="66"/>
      <c r="D917" s="66"/>
      <c r="E917" s="128"/>
      <c r="F917" s="66"/>
      <c r="G917" s="129"/>
      <c r="H917" s="66"/>
      <c r="I917" s="66"/>
      <c r="J917" s="66"/>
      <c r="K917" s="66"/>
      <c r="L917" s="66"/>
      <c r="M917" s="66"/>
      <c r="N917" s="66"/>
      <c r="O917" s="66"/>
      <c r="P917" s="66"/>
    </row>
    <row r="918" spans="1:16" s="68" customFormat="1" ht="12.95">
      <c r="A918" s="80"/>
      <c r="B918" s="27"/>
      <c r="C918" s="66"/>
      <c r="D918" s="66"/>
      <c r="E918" s="128"/>
      <c r="F918" s="66"/>
      <c r="G918" s="129"/>
      <c r="H918" s="66"/>
      <c r="I918" s="66"/>
      <c r="J918" s="66"/>
      <c r="K918" s="66"/>
      <c r="L918" s="66"/>
      <c r="M918" s="66"/>
      <c r="N918" s="66"/>
      <c r="O918" s="66"/>
      <c r="P918" s="66"/>
    </row>
    <row r="919" spans="1:16" s="68" customFormat="1" ht="12.95">
      <c r="A919" s="80"/>
      <c r="B919" s="27"/>
      <c r="C919" s="66"/>
      <c r="D919" s="66"/>
      <c r="E919" s="128"/>
      <c r="F919" s="66"/>
      <c r="G919" s="129"/>
      <c r="H919" s="66"/>
      <c r="I919" s="66"/>
      <c r="J919" s="66"/>
      <c r="K919" s="66"/>
      <c r="L919" s="66"/>
      <c r="M919" s="66"/>
      <c r="N919" s="66"/>
      <c r="O919" s="66"/>
      <c r="P919" s="66"/>
    </row>
    <row r="920" spans="1:16" s="68" customFormat="1" ht="12.95">
      <c r="A920" s="80"/>
      <c r="B920" s="27"/>
      <c r="C920" s="66"/>
      <c r="D920" s="66"/>
      <c r="E920" s="128"/>
      <c r="F920" s="66"/>
      <c r="G920" s="129"/>
      <c r="H920" s="66"/>
      <c r="I920" s="66"/>
      <c r="J920" s="66"/>
      <c r="K920" s="66"/>
      <c r="L920" s="66"/>
      <c r="M920" s="66"/>
      <c r="N920" s="66"/>
      <c r="O920" s="66"/>
      <c r="P920" s="66"/>
    </row>
    <row r="921" spans="1:16" s="68" customFormat="1" ht="12.95">
      <c r="A921" s="80"/>
      <c r="B921" s="27"/>
      <c r="C921" s="66"/>
      <c r="D921" s="66"/>
      <c r="E921" s="128"/>
      <c r="F921" s="66"/>
      <c r="G921" s="129"/>
      <c r="H921" s="66"/>
      <c r="I921" s="66"/>
      <c r="J921" s="66"/>
      <c r="K921" s="66"/>
      <c r="L921" s="66"/>
      <c r="M921" s="66"/>
      <c r="N921" s="66"/>
      <c r="O921" s="66"/>
      <c r="P921" s="66"/>
    </row>
    <row r="922" spans="1:16" s="68" customFormat="1" ht="12.95">
      <c r="A922" s="80"/>
      <c r="B922" s="27"/>
      <c r="C922" s="66"/>
      <c r="D922" s="66"/>
      <c r="E922" s="128"/>
      <c r="F922" s="66"/>
      <c r="G922" s="129"/>
      <c r="H922" s="66"/>
      <c r="I922" s="66"/>
      <c r="J922" s="66"/>
      <c r="K922" s="66"/>
      <c r="L922" s="66"/>
      <c r="M922" s="66"/>
      <c r="N922" s="66"/>
      <c r="O922" s="66"/>
      <c r="P922" s="66"/>
    </row>
    <row r="923" spans="1:16" s="68" customFormat="1" ht="12.95">
      <c r="A923" s="80"/>
      <c r="B923" s="27"/>
      <c r="C923" s="66"/>
      <c r="D923" s="66"/>
      <c r="E923" s="128"/>
      <c r="F923" s="66"/>
      <c r="G923" s="129"/>
      <c r="H923" s="66"/>
      <c r="I923" s="66"/>
      <c r="J923" s="66"/>
      <c r="K923" s="66"/>
      <c r="L923" s="66"/>
      <c r="M923" s="66"/>
      <c r="N923" s="66"/>
      <c r="O923" s="66"/>
      <c r="P923" s="66"/>
    </row>
    <row r="924" spans="1:16" s="68" customFormat="1" ht="12.95">
      <c r="A924" s="80"/>
      <c r="B924" s="27"/>
      <c r="C924" s="66"/>
      <c r="D924" s="66"/>
      <c r="E924" s="128"/>
      <c r="F924" s="66"/>
      <c r="G924" s="129"/>
      <c r="H924" s="66"/>
      <c r="I924" s="66"/>
      <c r="J924" s="66"/>
      <c r="K924" s="66"/>
      <c r="L924" s="66"/>
      <c r="M924" s="66"/>
      <c r="N924" s="66"/>
      <c r="O924" s="66"/>
      <c r="P924" s="66"/>
    </row>
    <row r="925" spans="1:16" s="68" customFormat="1" ht="12.95">
      <c r="A925" s="80"/>
      <c r="B925" s="27"/>
      <c r="C925" s="66"/>
      <c r="D925" s="66"/>
      <c r="E925" s="128"/>
      <c r="F925" s="66"/>
      <c r="G925" s="129"/>
      <c r="H925" s="66"/>
      <c r="I925" s="66"/>
      <c r="J925" s="66"/>
      <c r="K925" s="66"/>
      <c r="L925" s="66"/>
      <c r="M925" s="66"/>
      <c r="N925" s="66"/>
      <c r="O925" s="66"/>
      <c r="P925" s="66"/>
    </row>
    <row r="926" spans="1:16" s="68" customFormat="1" ht="12.95">
      <c r="A926" s="80"/>
      <c r="B926" s="27"/>
      <c r="C926" s="66"/>
      <c r="D926" s="66"/>
      <c r="E926" s="128"/>
      <c r="F926" s="66"/>
      <c r="G926" s="129"/>
      <c r="H926" s="66"/>
      <c r="I926" s="66"/>
      <c r="J926" s="66"/>
      <c r="K926" s="66"/>
      <c r="L926" s="66"/>
      <c r="M926" s="66"/>
      <c r="N926" s="66"/>
      <c r="O926" s="66"/>
      <c r="P926" s="66"/>
    </row>
    <row r="927" spans="1:16" s="68" customFormat="1" ht="12.95">
      <c r="A927" s="80"/>
      <c r="B927" s="27"/>
      <c r="C927" s="66"/>
      <c r="D927" s="66"/>
      <c r="E927" s="128"/>
      <c r="F927" s="66"/>
      <c r="G927" s="129"/>
      <c r="H927" s="66"/>
      <c r="I927" s="66"/>
      <c r="J927" s="66"/>
      <c r="K927" s="66"/>
      <c r="L927" s="66"/>
      <c r="M927" s="66"/>
      <c r="N927" s="66"/>
      <c r="O927" s="66"/>
      <c r="P927" s="66"/>
    </row>
    <row r="928" spans="1:16" s="68" customFormat="1" ht="12.95">
      <c r="A928" s="80"/>
      <c r="B928" s="27"/>
      <c r="C928" s="66"/>
      <c r="D928" s="66"/>
      <c r="E928" s="128"/>
      <c r="F928" s="66"/>
      <c r="G928" s="129"/>
      <c r="H928" s="66"/>
      <c r="I928" s="66"/>
      <c r="J928" s="66"/>
      <c r="K928" s="66"/>
      <c r="L928" s="66"/>
      <c r="M928" s="66"/>
      <c r="N928" s="66"/>
      <c r="O928" s="66"/>
      <c r="P928" s="66"/>
    </row>
    <row r="929" spans="1:16" s="68" customFormat="1" ht="12.95">
      <c r="A929" s="80"/>
      <c r="B929" s="27"/>
      <c r="C929" s="66"/>
      <c r="D929" s="66"/>
      <c r="E929" s="128"/>
      <c r="F929" s="66"/>
      <c r="G929" s="129"/>
      <c r="H929" s="66"/>
      <c r="I929" s="66"/>
      <c r="J929" s="66"/>
      <c r="K929" s="66"/>
      <c r="L929" s="66"/>
      <c r="M929" s="66"/>
      <c r="N929" s="66"/>
      <c r="O929" s="66"/>
      <c r="P929" s="66"/>
    </row>
    <row r="930" spans="1:16" s="68" customFormat="1" ht="12.95">
      <c r="A930" s="80"/>
      <c r="B930" s="27"/>
      <c r="C930" s="66"/>
      <c r="D930" s="66"/>
      <c r="E930" s="128"/>
      <c r="F930" s="66"/>
      <c r="G930" s="129"/>
      <c r="H930" s="66"/>
      <c r="I930" s="66"/>
      <c r="J930" s="66"/>
      <c r="K930" s="66"/>
      <c r="L930" s="66"/>
      <c r="M930" s="66"/>
      <c r="N930" s="66"/>
      <c r="O930" s="66"/>
      <c r="P930" s="66"/>
    </row>
    <row r="931" spans="1:16" s="68" customFormat="1" ht="12.95">
      <c r="A931" s="80"/>
      <c r="B931" s="27"/>
      <c r="C931" s="66"/>
      <c r="D931" s="66"/>
      <c r="E931" s="128"/>
      <c r="F931" s="66"/>
      <c r="G931" s="129"/>
      <c r="H931" s="66"/>
      <c r="I931" s="66"/>
      <c r="J931" s="66"/>
      <c r="K931" s="66"/>
      <c r="L931" s="66"/>
      <c r="M931" s="66"/>
      <c r="N931" s="66"/>
      <c r="O931" s="66"/>
      <c r="P931" s="66"/>
    </row>
    <row r="932" spans="1:16" s="68" customFormat="1" ht="12.95">
      <c r="A932" s="80"/>
      <c r="B932" s="27"/>
      <c r="C932" s="66"/>
      <c r="D932" s="66"/>
      <c r="E932" s="128"/>
      <c r="F932" s="66"/>
      <c r="G932" s="129"/>
      <c r="H932" s="66"/>
      <c r="I932" s="66"/>
      <c r="J932" s="66"/>
      <c r="K932" s="66"/>
      <c r="L932" s="66"/>
      <c r="M932" s="66"/>
      <c r="N932" s="66"/>
      <c r="O932" s="66"/>
      <c r="P932" s="66"/>
    </row>
    <row r="933" spans="1:16" s="68" customFormat="1" ht="12.95">
      <c r="A933" s="80"/>
      <c r="B933" s="27"/>
      <c r="C933" s="66"/>
      <c r="D933" s="66"/>
      <c r="E933" s="128"/>
      <c r="F933" s="66"/>
      <c r="G933" s="129"/>
      <c r="H933" s="66"/>
      <c r="I933" s="66"/>
      <c r="J933" s="66"/>
      <c r="K933" s="66"/>
      <c r="L933" s="66"/>
      <c r="M933" s="66"/>
      <c r="N933" s="66"/>
      <c r="O933" s="66"/>
      <c r="P933" s="66"/>
    </row>
    <row r="934" spans="1:16" s="68" customFormat="1" ht="12.95">
      <c r="A934" s="80"/>
      <c r="B934" s="27"/>
      <c r="C934" s="66"/>
      <c r="D934" s="66"/>
      <c r="E934" s="128"/>
      <c r="F934" s="66"/>
      <c r="G934" s="129"/>
      <c r="H934" s="66"/>
      <c r="I934" s="66"/>
      <c r="J934" s="66"/>
      <c r="K934" s="66"/>
      <c r="L934" s="66"/>
      <c r="M934" s="66"/>
      <c r="N934" s="66"/>
      <c r="O934" s="66"/>
      <c r="P934" s="66"/>
    </row>
    <row r="935" spans="1:16" s="68" customFormat="1" ht="12.95">
      <c r="A935" s="80"/>
      <c r="B935" s="27"/>
      <c r="C935" s="66"/>
      <c r="D935" s="66"/>
      <c r="E935" s="128"/>
      <c r="F935" s="66"/>
      <c r="G935" s="129"/>
      <c r="H935" s="66"/>
      <c r="I935" s="66"/>
      <c r="J935" s="66"/>
      <c r="K935" s="66"/>
      <c r="L935" s="66"/>
      <c r="M935" s="66"/>
      <c r="N935" s="66"/>
      <c r="O935" s="66"/>
      <c r="P935" s="66"/>
    </row>
    <row r="936" spans="1:16" s="68" customFormat="1" ht="12.95">
      <c r="A936" s="80"/>
      <c r="B936" s="27"/>
      <c r="C936" s="66"/>
      <c r="D936" s="66"/>
      <c r="E936" s="128"/>
      <c r="F936" s="66"/>
      <c r="G936" s="129"/>
      <c r="H936" s="66"/>
      <c r="I936" s="66"/>
      <c r="J936" s="66"/>
      <c r="K936" s="66"/>
      <c r="L936" s="66"/>
      <c r="M936" s="66"/>
      <c r="N936" s="66"/>
      <c r="O936" s="66"/>
      <c r="P936" s="66"/>
    </row>
    <row r="937" spans="1:16" s="68" customFormat="1" ht="12.95">
      <c r="A937" s="80"/>
      <c r="B937" s="27"/>
      <c r="C937" s="66"/>
      <c r="D937" s="66"/>
      <c r="E937" s="128"/>
      <c r="F937" s="66"/>
      <c r="G937" s="129"/>
      <c r="H937" s="66"/>
      <c r="I937" s="66"/>
      <c r="J937" s="66"/>
      <c r="K937" s="66"/>
      <c r="L937" s="66"/>
      <c r="M937" s="66"/>
      <c r="N937" s="66"/>
      <c r="O937" s="66"/>
      <c r="P937" s="66"/>
    </row>
    <row r="938" spans="1:16" s="68" customFormat="1" ht="12.95">
      <c r="A938" s="80"/>
      <c r="B938" s="27"/>
      <c r="C938" s="66"/>
      <c r="D938" s="66"/>
      <c r="E938" s="128"/>
      <c r="F938" s="66"/>
      <c r="G938" s="129"/>
      <c r="H938" s="66"/>
      <c r="I938" s="66"/>
      <c r="J938" s="66"/>
      <c r="K938" s="66"/>
      <c r="L938" s="66"/>
      <c r="M938" s="66"/>
      <c r="N938" s="66"/>
      <c r="O938" s="66"/>
      <c r="P938" s="66"/>
    </row>
    <row r="939" spans="1:16" s="68" customFormat="1" ht="12.95">
      <c r="A939" s="80"/>
      <c r="B939" s="27"/>
      <c r="C939" s="66"/>
      <c r="D939" s="66"/>
      <c r="E939" s="128"/>
      <c r="F939" s="66"/>
      <c r="G939" s="129"/>
      <c r="H939" s="66"/>
      <c r="I939" s="66"/>
      <c r="J939" s="66"/>
      <c r="K939" s="66"/>
      <c r="L939" s="66"/>
      <c r="M939" s="66"/>
      <c r="N939" s="66"/>
      <c r="O939" s="66"/>
      <c r="P939" s="66"/>
    </row>
    <row r="940" spans="1:16" s="68" customFormat="1" ht="12.95">
      <c r="A940" s="80"/>
      <c r="B940" s="27"/>
      <c r="C940" s="66"/>
      <c r="D940" s="66"/>
      <c r="E940" s="128"/>
      <c r="F940" s="66"/>
      <c r="G940" s="129"/>
      <c r="H940" s="66"/>
      <c r="I940" s="66"/>
      <c r="J940" s="66"/>
      <c r="K940" s="66"/>
      <c r="L940" s="66"/>
      <c r="M940" s="66"/>
      <c r="N940" s="66"/>
      <c r="O940" s="66"/>
      <c r="P940" s="66"/>
    </row>
    <row r="941" spans="1:16" s="68" customFormat="1" ht="12.95">
      <c r="A941" s="80"/>
      <c r="B941" s="27"/>
      <c r="C941" s="66"/>
      <c r="D941" s="66"/>
      <c r="E941" s="128"/>
      <c r="F941" s="66"/>
      <c r="G941" s="129"/>
      <c r="H941" s="66"/>
      <c r="I941" s="66"/>
      <c r="J941" s="66"/>
      <c r="K941" s="66"/>
      <c r="L941" s="66"/>
      <c r="M941" s="66"/>
      <c r="N941" s="66"/>
      <c r="O941" s="66"/>
      <c r="P941" s="66"/>
    </row>
    <row r="942" spans="1:16" s="68" customFormat="1" ht="12.95">
      <c r="A942" s="80"/>
      <c r="B942" s="27"/>
      <c r="C942" s="66"/>
      <c r="D942" s="66"/>
      <c r="E942" s="128"/>
      <c r="F942" s="66"/>
      <c r="G942" s="129"/>
      <c r="H942" s="66"/>
      <c r="I942" s="66"/>
      <c r="J942" s="66"/>
      <c r="K942" s="66"/>
      <c r="L942" s="66"/>
      <c r="M942" s="66"/>
      <c r="N942" s="66"/>
      <c r="O942" s="66"/>
      <c r="P942" s="66"/>
    </row>
    <row r="943" spans="1:16" s="68" customFormat="1" ht="12.95">
      <c r="A943" s="80"/>
      <c r="B943" s="27"/>
      <c r="C943" s="66"/>
      <c r="D943" s="66"/>
      <c r="E943" s="128"/>
      <c r="F943" s="66"/>
      <c r="G943" s="129"/>
      <c r="H943" s="66"/>
      <c r="I943" s="66"/>
      <c r="J943" s="66"/>
      <c r="K943" s="66"/>
      <c r="L943" s="66"/>
      <c r="M943" s="66"/>
      <c r="N943" s="66"/>
      <c r="O943" s="66"/>
      <c r="P943" s="66"/>
    </row>
    <row r="944" spans="1:16" s="68" customFormat="1" ht="12.95">
      <c r="A944" s="80"/>
      <c r="B944" s="27"/>
      <c r="C944" s="66"/>
      <c r="D944" s="66"/>
      <c r="E944" s="128"/>
      <c r="F944" s="66"/>
      <c r="G944" s="129"/>
      <c r="H944" s="66"/>
      <c r="I944" s="66"/>
      <c r="J944" s="66"/>
      <c r="K944" s="66"/>
      <c r="L944" s="66"/>
      <c r="M944" s="66"/>
      <c r="N944" s="66"/>
      <c r="O944" s="66"/>
      <c r="P944" s="66"/>
    </row>
    <row r="945" spans="1:16" s="68" customFormat="1" ht="12.95">
      <c r="A945" s="80"/>
      <c r="B945" s="27"/>
      <c r="C945" s="66"/>
      <c r="D945" s="66"/>
      <c r="E945" s="128"/>
      <c r="F945" s="66"/>
      <c r="G945" s="129"/>
      <c r="H945" s="66"/>
      <c r="I945" s="66"/>
      <c r="J945" s="66"/>
      <c r="K945" s="66"/>
      <c r="L945" s="66"/>
      <c r="M945" s="66"/>
      <c r="N945" s="66"/>
      <c r="O945" s="66"/>
      <c r="P945" s="66"/>
    </row>
    <row r="946" spans="1:16" s="68" customFormat="1" ht="12.95">
      <c r="A946" s="80"/>
      <c r="B946" s="27"/>
      <c r="C946" s="66"/>
      <c r="D946" s="66"/>
      <c r="E946" s="128"/>
      <c r="F946" s="66"/>
      <c r="G946" s="129"/>
      <c r="H946" s="66"/>
      <c r="I946" s="66"/>
      <c r="J946" s="66"/>
      <c r="K946" s="66"/>
      <c r="L946" s="66"/>
      <c r="M946" s="66"/>
      <c r="N946" s="66"/>
      <c r="O946" s="66"/>
      <c r="P946" s="66"/>
    </row>
    <row r="947" spans="1:16" s="68" customFormat="1" ht="12.95">
      <c r="A947" s="80"/>
      <c r="B947" s="27"/>
      <c r="C947" s="66"/>
      <c r="D947" s="66"/>
      <c r="E947" s="128"/>
      <c r="F947" s="66"/>
      <c r="G947" s="129"/>
      <c r="H947" s="66"/>
      <c r="I947" s="66"/>
      <c r="J947" s="66"/>
      <c r="K947" s="66"/>
      <c r="L947" s="66"/>
      <c r="M947" s="66"/>
      <c r="N947" s="66"/>
      <c r="O947" s="66"/>
      <c r="P947" s="66"/>
    </row>
    <row r="948" spans="1:16" s="68" customFormat="1" ht="12.95">
      <c r="A948" s="80"/>
      <c r="B948" s="27"/>
      <c r="C948" s="66"/>
      <c r="D948" s="66"/>
      <c r="E948" s="128"/>
      <c r="F948" s="66"/>
      <c r="G948" s="129"/>
      <c r="H948" s="66"/>
      <c r="I948" s="66"/>
      <c r="J948" s="66"/>
      <c r="K948" s="66"/>
      <c r="L948" s="66"/>
      <c r="M948" s="66"/>
      <c r="N948" s="66"/>
      <c r="O948" s="66"/>
      <c r="P948" s="66"/>
    </row>
    <row r="949" spans="1:16" s="68" customFormat="1" ht="12.95">
      <c r="A949" s="80"/>
      <c r="B949" s="27"/>
      <c r="C949" s="66"/>
      <c r="D949" s="66"/>
      <c r="E949" s="128"/>
      <c r="F949" s="66"/>
      <c r="G949" s="129"/>
      <c r="H949" s="66"/>
      <c r="I949" s="66"/>
      <c r="J949" s="66"/>
      <c r="K949" s="66"/>
      <c r="L949" s="66"/>
      <c r="M949" s="66"/>
      <c r="N949" s="66"/>
      <c r="O949" s="66"/>
      <c r="P949" s="66"/>
    </row>
    <row r="950" spans="1:16" s="68" customFormat="1" ht="12.95">
      <c r="A950" s="80"/>
      <c r="B950" s="27"/>
      <c r="C950" s="66"/>
      <c r="D950" s="66"/>
      <c r="E950" s="128"/>
      <c r="F950" s="66"/>
      <c r="G950" s="129"/>
      <c r="H950" s="66"/>
      <c r="I950" s="66"/>
      <c r="J950" s="66"/>
      <c r="K950" s="66"/>
      <c r="L950" s="66"/>
      <c r="M950" s="66"/>
      <c r="N950" s="66"/>
      <c r="O950" s="66"/>
      <c r="P950" s="66"/>
    </row>
    <row r="951" spans="1:16" s="68" customFormat="1" ht="12.95">
      <c r="A951" s="80"/>
      <c r="B951" s="27"/>
      <c r="C951" s="66"/>
      <c r="D951" s="66"/>
      <c r="E951" s="128"/>
      <c r="F951" s="66"/>
      <c r="G951" s="129"/>
      <c r="H951" s="66"/>
      <c r="I951" s="66"/>
      <c r="J951" s="66"/>
      <c r="K951" s="66"/>
      <c r="L951" s="66"/>
      <c r="M951" s="66"/>
      <c r="N951" s="66"/>
      <c r="O951" s="66"/>
      <c r="P951" s="66"/>
    </row>
    <row r="952" spans="1:16" s="68" customFormat="1" ht="12.95">
      <c r="A952" s="80"/>
      <c r="B952" s="27"/>
      <c r="C952" s="66"/>
      <c r="D952" s="66"/>
      <c r="E952" s="128"/>
      <c r="F952" s="66"/>
      <c r="G952" s="129"/>
      <c r="H952" s="66"/>
      <c r="I952" s="66"/>
      <c r="J952" s="66"/>
      <c r="K952" s="66"/>
      <c r="L952" s="66"/>
      <c r="M952" s="66"/>
      <c r="N952" s="66"/>
      <c r="O952" s="66"/>
      <c r="P952" s="66"/>
    </row>
    <row r="953" spans="1:16" s="68" customFormat="1" ht="12.95">
      <c r="A953" s="80"/>
      <c r="B953" s="27"/>
      <c r="C953" s="66"/>
      <c r="D953" s="66"/>
      <c r="E953" s="128"/>
      <c r="F953" s="66"/>
      <c r="G953" s="129"/>
      <c r="H953" s="66"/>
      <c r="I953" s="66"/>
      <c r="J953" s="66"/>
      <c r="K953" s="66"/>
      <c r="L953" s="66"/>
      <c r="M953" s="66"/>
      <c r="N953" s="66"/>
      <c r="O953" s="66"/>
      <c r="P953" s="66"/>
    </row>
    <row r="954" spans="1:16" s="68" customFormat="1" ht="12.95">
      <c r="A954" s="80"/>
      <c r="B954" s="27"/>
      <c r="C954" s="66"/>
      <c r="D954" s="66"/>
      <c r="E954" s="128"/>
      <c r="F954" s="66"/>
      <c r="G954" s="129"/>
      <c r="H954" s="66"/>
      <c r="I954" s="66"/>
      <c r="J954" s="66"/>
      <c r="K954" s="66"/>
      <c r="L954" s="66"/>
      <c r="M954" s="66"/>
      <c r="N954" s="66"/>
      <c r="O954" s="66"/>
      <c r="P954" s="66"/>
    </row>
    <row r="955" spans="1:16" s="68" customFormat="1" ht="12.95">
      <c r="A955" s="80"/>
      <c r="B955" s="27"/>
      <c r="C955" s="66"/>
      <c r="D955" s="66"/>
      <c r="E955" s="128"/>
      <c r="F955" s="66"/>
      <c r="G955" s="129"/>
      <c r="H955" s="66"/>
      <c r="I955" s="66"/>
      <c r="J955" s="66"/>
      <c r="K955" s="66"/>
      <c r="L955" s="66"/>
      <c r="M955" s="66"/>
      <c r="N955" s="66"/>
      <c r="O955" s="66"/>
      <c r="P955" s="66"/>
    </row>
    <row r="956" spans="1:16" s="68" customFormat="1" ht="12.95">
      <c r="A956" s="80"/>
      <c r="B956" s="27"/>
      <c r="C956" s="66"/>
      <c r="D956" s="66"/>
      <c r="E956" s="128"/>
      <c r="F956" s="66"/>
      <c r="G956" s="129"/>
      <c r="H956" s="66"/>
      <c r="I956" s="66"/>
      <c r="J956" s="66"/>
      <c r="K956" s="66"/>
      <c r="L956" s="66"/>
      <c r="M956" s="66"/>
      <c r="N956" s="66"/>
      <c r="O956" s="66"/>
      <c r="P956" s="66"/>
    </row>
    <row r="957" spans="1:16" s="68" customFormat="1" ht="12.95">
      <c r="A957" s="80"/>
      <c r="B957" s="27"/>
      <c r="C957" s="66"/>
      <c r="D957" s="66"/>
      <c r="E957" s="128"/>
      <c r="F957" s="66"/>
      <c r="G957" s="129"/>
      <c r="H957" s="66"/>
      <c r="I957" s="66"/>
      <c r="J957" s="66"/>
      <c r="K957" s="66"/>
      <c r="L957" s="66"/>
      <c r="M957" s="66"/>
      <c r="N957" s="66"/>
      <c r="O957" s="66"/>
      <c r="P957" s="66"/>
    </row>
    <row r="958" spans="1:16" s="68" customFormat="1" ht="12.95">
      <c r="A958" s="80"/>
      <c r="B958" s="27"/>
      <c r="C958" s="57"/>
      <c r="D958" s="57"/>
      <c r="E958" s="60"/>
      <c r="F958" s="57"/>
      <c r="G958" s="61"/>
      <c r="H958" s="57"/>
      <c r="I958" s="57"/>
      <c r="J958" s="57"/>
      <c r="K958" s="57"/>
      <c r="L958" s="57"/>
      <c r="M958" s="57"/>
      <c r="N958" s="57"/>
      <c r="O958" s="57"/>
      <c r="P958" s="57"/>
    </row>
    <row r="959" spans="1:16" s="66" customFormat="1" ht="12.95">
      <c r="A959" s="80"/>
      <c r="B959" s="27" t="str">
        <f>IFERROR(VLOOKUP(D959,validity,4,0),"")</f>
        <v>FFA</v>
      </c>
      <c r="C959" s="33" t="s">
        <v>117</v>
      </c>
      <c r="D959" s="33" t="s">
        <v>1437</v>
      </c>
      <c r="E959" s="33"/>
      <c r="F959" s="33"/>
      <c r="G959" s="54"/>
      <c r="H959" s="33"/>
      <c r="I959" s="33"/>
      <c r="J959" s="33"/>
      <c r="K959" s="33"/>
      <c r="L959" s="33"/>
      <c r="M959" s="33"/>
      <c r="N959" s="33"/>
      <c r="O959" s="33"/>
      <c r="P959" s="33"/>
    </row>
    <row r="960" spans="1:16" s="5" customFormat="1">
      <c r="A960" s="4"/>
      <c r="B960" s="2"/>
      <c r="E960" s="11"/>
    </row>
    <row r="961" spans="1:16" s="5" customFormat="1">
      <c r="A961" s="4"/>
      <c r="B961" s="2" t="str">
        <f t="shared" ref="B961:B1024" si="15">IFERROR(VLOOKUP(D961,validity,4,0),"")</f>
        <v>GFD/FFA</v>
      </c>
      <c r="C961" s="24" t="s">
        <v>26</v>
      </c>
      <c r="D961" s="24" t="s">
        <v>1747</v>
      </c>
      <c r="E961" s="10" t="s">
        <v>1748</v>
      </c>
      <c r="F961" s="24"/>
      <c r="G961" s="24"/>
      <c r="H961" s="24"/>
      <c r="I961" s="24"/>
      <c r="J961" s="24"/>
      <c r="K961" s="24"/>
      <c r="L961" s="24"/>
      <c r="M961" s="24"/>
      <c r="N961" s="24"/>
      <c r="O961" s="24"/>
      <c r="P961" s="24"/>
    </row>
    <row r="962" spans="1:16">
      <c r="B962" s="2" t="str">
        <f t="shared" si="15"/>
        <v>GFD/FFA</v>
      </c>
      <c r="C962" s="2" t="s">
        <v>22</v>
      </c>
      <c r="D962" s="2" t="s">
        <v>1749</v>
      </c>
      <c r="E962" s="17" t="s">
        <v>1750</v>
      </c>
      <c r="G962" s="19"/>
      <c r="J962" s="2" t="s">
        <v>25</v>
      </c>
      <c r="N962" s="2" t="s">
        <v>105</v>
      </c>
    </row>
    <row r="963" spans="1:16">
      <c r="B963" s="2" t="str">
        <f t="shared" si="15"/>
        <v>GFD/FFA</v>
      </c>
      <c r="C963" s="2" t="s">
        <v>22</v>
      </c>
      <c r="D963" s="2" t="s">
        <v>1751</v>
      </c>
      <c r="E963" s="17" t="s">
        <v>1752</v>
      </c>
      <c r="G963" s="19"/>
      <c r="J963" s="2" t="s">
        <v>25</v>
      </c>
    </row>
    <row r="964" spans="1:16">
      <c r="B964" s="2" t="str">
        <f t="shared" si="15"/>
        <v>GFD/FFA</v>
      </c>
      <c r="C964" s="2" t="s">
        <v>151</v>
      </c>
      <c r="D964" s="2" t="s">
        <v>1753</v>
      </c>
      <c r="E964" s="17" t="s">
        <v>1754</v>
      </c>
      <c r="G964" s="19"/>
      <c r="H964" s="2" t="s">
        <v>1755</v>
      </c>
      <c r="J964" s="2" t="s">
        <v>25</v>
      </c>
      <c r="N964" s="2" t="s">
        <v>1756</v>
      </c>
    </row>
    <row r="965" spans="1:16">
      <c r="B965" s="2" t="str">
        <f t="shared" si="15"/>
        <v>GFD/FFA</v>
      </c>
      <c r="C965" s="2" t="s">
        <v>22</v>
      </c>
      <c r="D965" s="2" t="s">
        <v>1757</v>
      </c>
      <c r="E965" s="17" t="s">
        <v>1758</v>
      </c>
      <c r="G965" s="19"/>
      <c r="J965" s="2" t="s">
        <v>25</v>
      </c>
    </row>
    <row r="966" spans="1:16">
      <c r="B966" s="2" t="str">
        <f t="shared" si="15"/>
        <v>GFD/FFA</v>
      </c>
      <c r="C966" s="2" t="s">
        <v>151</v>
      </c>
      <c r="D966" s="2" t="s">
        <v>1759</v>
      </c>
      <c r="E966" s="17" t="s">
        <v>1760</v>
      </c>
      <c r="G966" s="19"/>
      <c r="H966" s="2" t="s">
        <v>1755</v>
      </c>
      <c r="J966" s="2" t="s">
        <v>25</v>
      </c>
      <c r="N966" s="2" t="s">
        <v>1761</v>
      </c>
    </row>
    <row r="967" spans="1:16" s="3" customFormat="1">
      <c r="A967" s="4"/>
      <c r="B967" s="2" t="str">
        <f t="shared" si="15"/>
        <v>GFD/FFA</v>
      </c>
      <c r="C967" s="3" t="s">
        <v>22</v>
      </c>
      <c r="D967" s="3" t="s">
        <v>1762</v>
      </c>
      <c r="E967" s="17" t="s">
        <v>1763</v>
      </c>
      <c r="G967" s="19"/>
      <c r="J967" s="3" t="s">
        <v>25</v>
      </c>
      <c r="N967" s="3" t="s">
        <v>1761</v>
      </c>
    </row>
    <row r="968" spans="1:16" s="3" customFormat="1">
      <c r="A968" s="4"/>
      <c r="B968" s="2" t="str">
        <f t="shared" si="15"/>
        <v>GFD/FFA</v>
      </c>
      <c r="C968" s="3" t="s">
        <v>1764</v>
      </c>
      <c r="D968" s="3" t="s">
        <v>1765</v>
      </c>
      <c r="E968" s="17" t="s">
        <v>1766</v>
      </c>
      <c r="G968" s="19" t="s">
        <v>1767</v>
      </c>
      <c r="J968" s="3" t="s">
        <v>25</v>
      </c>
      <c r="N968" s="3" t="s">
        <v>1768</v>
      </c>
    </row>
    <row r="969" spans="1:16" s="3" customFormat="1">
      <c r="A969" s="4"/>
      <c r="B969" s="2" t="str">
        <f t="shared" si="15"/>
        <v>GFD/FFA</v>
      </c>
      <c r="C969" s="3" t="s">
        <v>22</v>
      </c>
      <c r="D969" s="3" t="s">
        <v>1769</v>
      </c>
      <c r="E969" s="17" t="s">
        <v>1770</v>
      </c>
      <c r="G969" s="19"/>
      <c r="J969" s="3" t="s">
        <v>25</v>
      </c>
    </row>
    <row r="970" spans="1:16" s="5" customFormat="1">
      <c r="A970" s="4"/>
      <c r="B970" s="2" t="str">
        <f t="shared" si="15"/>
        <v>GFD/FFA</v>
      </c>
      <c r="C970" s="24" t="s">
        <v>117</v>
      </c>
      <c r="D970" s="24" t="s">
        <v>1747</v>
      </c>
      <c r="E970" s="10"/>
      <c r="F970" s="24"/>
      <c r="G970" s="24"/>
      <c r="H970" s="24"/>
      <c r="I970" s="24"/>
      <c r="J970" s="24"/>
      <c r="K970" s="24"/>
      <c r="L970" s="24"/>
      <c r="M970" s="24"/>
      <c r="N970" s="24"/>
      <c r="O970" s="24"/>
      <c r="P970" s="24"/>
    </row>
    <row r="971" spans="1:16" s="5" customFormat="1">
      <c r="A971" s="4"/>
      <c r="B971" s="2" t="str">
        <f t="shared" si="15"/>
        <v>GFD/FFA</v>
      </c>
      <c r="C971" s="24" t="s">
        <v>26</v>
      </c>
      <c r="D971" s="24" t="s">
        <v>1771</v>
      </c>
      <c r="E971" s="10" t="s">
        <v>1772</v>
      </c>
      <c r="F971" s="24"/>
      <c r="G971" s="24" t="s">
        <v>1773</v>
      </c>
      <c r="H971" s="24"/>
      <c r="I971" s="24"/>
      <c r="J971" s="24"/>
      <c r="K971" s="24"/>
      <c r="L971" s="24"/>
      <c r="M971" s="24"/>
      <c r="N971" s="24" t="s">
        <v>105</v>
      </c>
      <c r="O971" s="24"/>
      <c r="P971" s="24"/>
    </row>
    <row r="972" spans="1:16" s="3" customFormat="1">
      <c r="A972" s="4"/>
      <c r="B972" s="2" t="str">
        <f t="shared" si="15"/>
        <v>GFD</v>
      </c>
      <c r="C972" s="4" t="s">
        <v>1774</v>
      </c>
      <c r="D972" s="4" t="s">
        <v>1775</v>
      </c>
      <c r="E972" s="131" t="s">
        <v>1776</v>
      </c>
      <c r="G972" s="75"/>
      <c r="J972" s="132" t="s">
        <v>25</v>
      </c>
      <c r="N972" s="52"/>
    </row>
    <row r="973" spans="1:16" s="3" customFormat="1">
      <c r="A973" s="4"/>
      <c r="B973" s="2" t="str">
        <f t="shared" si="15"/>
        <v>GFD</v>
      </c>
      <c r="C973" s="4" t="s">
        <v>1777</v>
      </c>
      <c r="D973" s="4" t="s">
        <v>1778</v>
      </c>
      <c r="E973" s="9" t="s">
        <v>1779</v>
      </c>
      <c r="G973" s="75"/>
      <c r="J973" s="132" t="s">
        <v>25</v>
      </c>
      <c r="N973" s="52" t="s">
        <v>1780</v>
      </c>
    </row>
    <row r="974" spans="1:16" s="3" customFormat="1">
      <c r="A974" s="4"/>
      <c r="B974" s="2" t="str">
        <f t="shared" si="15"/>
        <v>GFD</v>
      </c>
      <c r="C974" s="4" t="s">
        <v>49</v>
      </c>
      <c r="D974" s="4" t="s">
        <v>1781</v>
      </c>
      <c r="E974" s="9" t="s">
        <v>1782</v>
      </c>
      <c r="G974" s="75"/>
      <c r="J974" s="132" t="s">
        <v>25</v>
      </c>
      <c r="N974" s="52" t="s">
        <v>1783</v>
      </c>
    </row>
    <row r="975" spans="1:16" s="3" customFormat="1">
      <c r="A975" s="4"/>
      <c r="B975" s="2" t="str">
        <f t="shared" si="15"/>
        <v>GFD</v>
      </c>
      <c r="C975" s="4" t="s">
        <v>1784</v>
      </c>
      <c r="D975" s="4" t="s">
        <v>1785</v>
      </c>
      <c r="E975" s="9" t="s">
        <v>1786</v>
      </c>
      <c r="G975" s="75"/>
      <c r="J975" s="132" t="s">
        <v>62</v>
      </c>
      <c r="N975" s="52" t="s">
        <v>1787</v>
      </c>
    </row>
    <row r="976" spans="1:16" s="3" customFormat="1">
      <c r="A976" s="4"/>
      <c r="B976" s="2" t="str">
        <f t="shared" si="15"/>
        <v>GFD</v>
      </c>
      <c r="C976" s="4" t="s">
        <v>1788</v>
      </c>
      <c r="D976" s="4" t="s">
        <v>1789</v>
      </c>
      <c r="E976" s="9" t="s">
        <v>1790</v>
      </c>
      <c r="G976" s="75"/>
      <c r="J976" s="132" t="s">
        <v>25</v>
      </c>
      <c r="N976" s="52" t="s">
        <v>1791</v>
      </c>
    </row>
    <row r="977" spans="1:14" s="3" customFormat="1">
      <c r="A977" s="4"/>
      <c r="B977" s="2" t="str">
        <f t="shared" si="15"/>
        <v>GFD</v>
      </c>
      <c r="C977" s="4" t="s">
        <v>563</v>
      </c>
      <c r="D977" s="4" t="s">
        <v>1792</v>
      </c>
      <c r="E977" s="9" t="s">
        <v>1793</v>
      </c>
      <c r="G977" s="75"/>
      <c r="J977" s="132" t="s">
        <v>25</v>
      </c>
      <c r="N977" s="52" t="s">
        <v>1791</v>
      </c>
    </row>
    <row r="978" spans="1:14" s="3" customFormat="1">
      <c r="A978" s="4"/>
      <c r="B978" s="2" t="str">
        <f t="shared" si="15"/>
        <v>GFD</v>
      </c>
      <c r="C978" s="4" t="s">
        <v>1794</v>
      </c>
      <c r="D978" s="4" t="s">
        <v>1795</v>
      </c>
      <c r="E978" s="9" t="s">
        <v>1796</v>
      </c>
      <c r="G978" s="75"/>
      <c r="J978" s="132" t="s">
        <v>25</v>
      </c>
      <c r="N978" s="52" t="s">
        <v>1791</v>
      </c>
    </row>
    <row r="979" spans="1:14" s="3" customFormat="1">
      <c r="A979" s="4"/>
      <c r="B979" s="2" t="str">
        <f t="shared" si="15"/>
        <v>GFD</v>
      </c>
      <c r="C979" s="4" t="s">
        <v>49</v>
      </c>
      <c r="D979" s="4" t="s">
        <v>1797</v>
      </c>
      <c r="E979" s="9" t="s">
        <v>1798</v>
      </c>
      <c r="G979" s="75"/>
      <c r="J979" s="132" t="s">
        <v>25</v>
      </c>
      <c r="N979" s="52" t="s">
        <v>1799</v>
      </c>
    </row>
    <row r="980" spans="1:14" s="3" customFormat="1">
      <c r="A980" s="4"/>
      <c r="B980" s="2" t="str">
        <f t="shared" si="15"/>
        <v>GFD</v>
      </c>
      <c r="C980" s="4" t="s">
        <v>22</v>
      </c>
      <c r="D980" s="4" t="s">
        <v>1800</v>
      </c>
      <c r="E980" s="9" t="s">
        <v>1801</v>
      </c>
      <c r="G980" s="75"/>
      <c r="J980" s="132" t="s">
        <v>25</v>
      </c>
      <c r="N980" s="52" t="s">
        <v>1802</v>
      </c>
    </row>
    <row r="981" spans="1:14" s="3" customFormat="1">
      <c r="A981" s="4"/>
      <c r="B981" s="2" t="str">
        <f t="shared" si="15"/>
        <v>GFD</v>
      </c>
      <c r="C981" s="4" t="s">
        <v>49</v>
      </c>
      <c r="D981" s="4" t="s">
        <v>1803</v>
      </c>
      <c r="E981" s="9" t="s">
        <v>1804</v>
      </c>
      <c r="G981" s="75"/>
      <c r="J981" s="132" t="s">
        <v>25</v>
      </c>
      <c r="N981" s="52" t="s">
        <v>1805</v>
      </c>
    </row>
    <row r="982" spans="1:14" s="3" customFormat="1">
      <c r="A982" s="4"/>
      <c r="B982" s="2" t="str">
        <f t="shared" si="15"/>
        <v>GFD</v>
      </c>
      <c r="C982" s="4" t="s">
        <v>1806</v>
      </c>
      <c r="D982" s="4" t="s">
        <v>1807</v>
      </c>
      <c r="E982" s="9" t="s">
        <v>1808</v>
      </c>
      <c r="G982" s="75"/>
      <c r="J982" s="133" t="s">
        <v>25</v>
      </c>
      <c r="N982" s="52"/>
    </row>
    <row r="983" spans="1:14" s="3" customFormat="1">
      <c r="A983" s="4"/>
      <c r="B983" s="2" t="str">
        <f t="shared" si="15"/>
        <v>GFD</v>
      </c>
      <c r="C983" s="4" t="s">
        <v>22</v>
      </c>
      <c r="D983" s="4" t="s">
        <v>1809</v>
      </c>
      <c r="E983" s="9" t="s">
        <v>1810</v>
      </c>
      <c r="G983" s="75"/>
      <c r="J983" s="133" t="s">
        <v>25</v>
      </c>
      <c r="N983" s="52"/>
    </row>
    <row r="984" spans="1:14" s="3" customFormat="1">
      <c r="A984" s="4"/>
      <c r="B984" s="2" t="str">
        <f t="shared" si="15"/>
        <v>GFD</v>
      </c>
      <c r="C984" s="4" t="s">
        <v>1811</v>
      </c>
      <c r="D984" s="4" t="s">
        <v>1812</v>
      </c>
      <c r="E984" s="9" t="s">
        <v>1813</v>
      </c>
      <c r="G984" s="75"/>
      <c r="J984" s="133" t="s">
        <v>25</v>
      </c>
      <c r="N984" s="52" t="s">
        <v>1814</v>
      </c>
    </row>
    <row r="985" spans="1:14" s="3" customFormat="1">
      <c r="A985" s="4"/>
      <c r="B985" s="2" t="str">
        <f t="shared" si="15"/>
        <v>GFD</v>
      </c>
      <c r="C985" s="4" t="s">
        <v>49</v>
      </c>
      <c r="D985" s="4" t="s">
        <v>1815</v>
      </c>
      <c r="E985" s="9" t="s">
        <v>1816</v>
      </c>
      <c r="G985" s="75"/>
      <c r="J985" s="133" t="s">
        <v>25</v>
      </c>
      <c r="N985" s="52" t="s">
        <v>1817</v>
      </c>
    </row>
    <row r="986" spans="1:14" s="3" customFormat="1">
      <c r="A986" s="4"/>
      <c r="B986" s="2" t="str">
        <f t="shared" si="15"/>
        <v>GFD</v>
      </c>
      <c r="C986" s="4" t="s">
        <v>1818</v>
      </c>
      <c r="D986" s="4" t="s">
        <v>1819</v>
      </c>
      <c r="E986" s="9" t="s">
        <v>1820</v>
      </c>
      <c r="G986" s="75"/>
      <c r="J986" s="133" t="s">
        <v>25</v>
      </c>
      <c r="N986" s="52" t="s">
        <v>1814</v>
      </c>
    </row>
    <row r="987" spans="1:14" s="3" customFormat="1">
      <c r="A987" s="4"/>
      <c r="B987" s="2" t="str">
        <f t="shared" si="15"/>
        <v>GFD</v>
      </c>
      <c r="C987" s="4" t="s">
        <v>49</v>
      </c>
      <c r="D987" s="4" t="s">
        <v>1821</v>
      </c>
      <c r="E987" s="9" t="s">
        <v>1822</v>
      </c>
      <c r="G987" s="75"/>
      <c r="J987" s="133" t="s">
        <v>25</v>
      </c>
      <c r="N987" s="52" t="s">
        <v>1823</v>
      </c>
    </row>
    <row r="988" spans="1:14" s="20" customFormat="1">
      <c r="A988" s="134"/>
      <c r="B988" s="2" t="str">
        <f t="shared" si="15"/>
        <v>GFD</v>
      </c>
      <c r="C988" s="134" t="s">
        <v>22</v>
      </c>
      <c r="D988" s="134" t="s">
        <v>1824</v>
      </c>
      <c r="E988" s="9" t="s">
        <v>1825</v>
      </c>
      <c r="G988" s="75"/>
      <c r="J988" s="133" t="s">
        <v>25</v>
      </c>
      <c r="N988" s="52"/>
    </row>
    <row r="989" spans="1:14" s="20" customFormat="1">
      <c r="A989" s="134"/>
      <c r="B989" s="2" t="str">
        <f t="shared" si="15"/>
        <v>GFD</v>
      </c>
      <c r="C989" s="134" t="s">
        <v>1826</v>
      </c>
      <c r="D989" s="134" t="s">
        <v>1827</v>
      </c>
      <c r="E989" s="9" t="s">
        <v>1828</v>
      </c>
      <c r="G989" s="75"/>
      <c r="J989" s="132" t="s">
        <v>25</v>
      </c>
      <c r="N989" s="52" t="s">
        <v>1829</v>
      </c>
    </row>
    <row r="990" spans="1:14" s="20" customFormat="1">
      <c r="A990" s="134"/>
      <c r="B990" s="2" t="str">
        <f t="shared" si="15"/>
        <v>GFD</v>
      </c>
      <c r="C990" s="134" t="s">
        <v>49</v>
      </c>
      <c r="D990" s="134" t="s">
        <v>1830</v>
      </c>
      <c r="E990" s="9" t="s">
        <v>1831</v>
      </c>
      <c r="G990" s="75"/>
      <c r="J990" s="132" t="s">
        <v>25</v>
      </c>
      <c r="N990" s="52" t="s">
        <v>1832</v>
      </c>
    </row>
    <row r="991" spans="1:14" s="20" customFormat="1">
      <c r="A991" s="134"/>
      <c r="B991" s="2" t="str">
        <f t="shared" si="15"/>
        <v>GFD</v>
      </c>
      <c r="C991" s="134" t="s">
        <v>31</v>
      </c>
      <c r="D991" s="134" t="s">
        <v>1833</v>
      </c>
      <c r="E991" s="9" t="s">
        <v>1834</v>
      </c>
      <c r="G991" s="75"/>
      <c r="J991" s="132" t="s">
        <v>25</v>
      </c>
      <c r="N991" s="52" t="s">
        <v>1829</v>
      </c>
    </row>
    <row r="992" spans="1:14" s="3" customFormat="1">
      <c r="A992" s="4"/>
      <c r="B992" s="2" t="str">
        <f t="shared" si="15"/>
        <v>GFD</v>
      </c>
      <c r="C992" s="3" t="s">
        <v>1835</v>
      </c>
      <c r="D992" s="3" t="s">
        <v>1836</v>
      </c>
      <c r="E992" s="17" t="s">
        <v>1837</v>
      </c>
      <c r="G992" s="40" t="s">
        <v>1838</v>
      </c>
      <c r="J992" s="3" t="s">
        <v>25</v>
      </c>
      <c r="N992" s="3" t="s">
        <v>1829</v>
      </c>
    </row>
    <row r="993" spans="1:16" s="3" customFormat="1">
      <c r="A993" s="4"/>
      <c r="B993" s="2" t="str">
        <f t="shared" si="15"/>
        <v>GFD</v>
      </c>
      <c r="C993" s="3" t="s">
        <v>49</v>
      </c>
      <c r="D993" s="3" t="s">
        <v>1839</v>
      </c>
      <c r="E993" s="17" t="s">
        <v>1840</v>
      </c>
      <c r="G993" s="40"/>
      <c r="J993" s="3" t="s">
        <v>62</v>
      </c>
      <c r="N993" s="3" t="s">
        <v>1841</v>
      </c>
    </row>
    <row r="994" spans="1:16" s="3" customFormat="1">
      <c r="A994" s="4"/>
      <c r="B994" s="2" t="str">
        <f t="shared" si="15"/>
        <v>GFD</v>
      </c>
      <c r="C994" s="42" t="s">
        <v>26</v>
      </c>
      <c r="D994" s="42" t="s">
        <v>1842</v>
      </c>
      <c r="E994" s="43"/>
      <c r="F994" s="42"/>
      <c r="G994" s="45"/>
      <c r="H994" s="42"/>
      <c r="I994" s="42"/>
      <c r="J994" s="42"/>
      <c r="K994" s="42" t="s">
        <v>168</v>
      </c>
      <c r="L994" s="42"/>
      <c r="M994" s="42"/>
      <c r="N994" s="42" t="s">
        <v>1829</v>
      </c>
      <c r="O994" s="42"/>
      <c r="P994" s="42"/>
    </row>
    <row r="995" spans="1:16" s="3" customFormat="1">
      <c r="A995" s="4"/>
      <c r="B995" s="2" t="str">
        <f t="shared" si="15"/>
        <v/>
      </c>
      <c r="C995" s="3" t="s">
        <v>20</v>
      </c>
      <c r="E995" s="17" t="s">
        <v>1843</v>
      </c>
      <c r="G995" s="40"/>
    </row>
    <row r="996" spans="1:16" s="3" customFormat="1">
      <c r="A996" s="4"/>
      <c r="B996" s="2" t="str">
        <f t="shared" si="15"/>
        <v>GFD</v>
      </c>
      <c r="C996" s="3" t="s">
        <v>151</v>
      </c>
      <c r="D996" s="3" t="s">
        <v>1844</v>
      </c>
      <c r="E996" s="17" t="s">
        <v>1845</v>
      </c>
      <c r="G996" s="40"/>
      <c r="H996" s="3" t="s">
        <v>1846</v>
      </c>
      <c r="J996" s="3" t="s">
        <v>25</v>
      </c>
    </row>
    <row r="997" spans="1:16" s="3" customFormat="1">
      <c r="A997" s="4"/>
      <c r="B997" s="2" t="str">
        <f t="shared" si="15"/>
        <v>GFD</v>
      </c>
      <c r="C997" s="3" t="s">
        <v>151</v>
      </c>
      <c r="D997" s="3" t="s">
        <v>1847</v>
      </c>
      <c r="E997" s="17" t="s">
        <v>1848</v>
      </c>
      <c r="G997" s="40"/>
      <c r="H997" s="3" t="s">
        <v>1846</v>
      </c>
      <c r="J997" s="3" t="s">
        <v>25</v>
      </c>
    </row>
    <row r="998" spans="1:16" s="3" customFormat="1">
      <c r="A998" s="4"/>
      <c r="B998" s="2" t="str">
        <f t="shared" si="15"/>
        <v>GFD</v>
      </c>
      <c r="C998" s="3" t="s">
        <v>151</v>
      </c>
      <c r="D998" s="3" t="s">
        <v>1849</v>
      </c>
      <c r="E998" s="17" t="s">
        <v>1850</v>
      </c>
      <c r="G998" s="40"/>
      <c r="H998" s="3" t="s">
        <v>1846</v>
      </c>
      <c r="J998" s="3" t="s">
        <v>25</v>
      </c>
    </row>
    <row r="999" spans="1:16" s="3" customFormat="1">
      <c r="A999" s="4"/>
      <c r="B999" s="2" t="str">
        <f t="shared" si="15"/>
        <v>GFD</v>
      </c>
      <c r="C999" s="3" t="s">
        <v>151</v>
      </c>
      <c r="D999" s="3" t="s">
        <v>1851</v>
      </c>
      <c r="E999" s="17" t="s">
        <v>1852</v>
      </c>
      <c r="G999" s="40"/>
      <c r="H999" s="3" t="s">
        <v>1846</v>
      </c>
      <c r="J999" s="3" t="s">
        <v>25</v>
      </c>
    </row>
    <row r="1000" spans="1:16" s="3" customFormat="1">
      <c r="A1000" s="4"/>
      <c r="B1000" s="2" t="str">
        <f t="shared" si="15"/>
        <v>GFD</v>
      </c>
      <c r="C1000" s="3" t="s">
        <v>151</v>
      </c>
      <c r="D1000" s="3" t="s">
        <v>1853</v>
      </c>
      <c r="E1000" s="17" t="s">
        <v>1854</v>
      </c>
      <c r="G1000" s="40"/>
      <c r="H1000" s="3" t="s">
        <v>1846</v>
      </c>
      <c r="J1000" s="3" t="s">
        <v>25</v>
      </c>
    </row>
    <row r="1001" spans="1:16" s="3" customFormat="1">
      <c r="A1001" s="4"/>
      <c r="B1001" s="2" t="str">
        <f t="shared" si="15"/>
        <v>GFD</v>
      </c>
      <c r="C1001" s="3" t="s">
        <v>151</v>
      </c>
      <c r="D1001" s="3" t="s">
        <v>1855</v>
      </c>
      <c r="E1001" s="17" t="s">
        <v>1856</v>
      </c>
      <c r="G1001" s="40"/>
      <c r="H1001" s="3" t="s">
        <v>1846</v>
      </c>
      <c r="J1001" s="3" t="s">
        <v>25</v>
      </c>
    </row>
    <row r="1002" spans="1:16" s="3" customFormat="1">
      <c r="A1002" s="4"/>
      <c r="B1002" s="2" t="str">
        <f t="shared" si="15"/>
        <v>GFD</v>
      </c>
      <c r="C1002" s="3" t="s">
        <v>151</v>
      </c>
      <c r="D1002" s="3" t="s">
        <v>1857</v>
      </c>
      <c r="E1002" s="17" t="s">
        <v>1858</v>
      </c>
      <c r="G1002" s="40"/>
      <c r="H1002" s="3" t="s">
        <v>1846</v>
      </c>
      <c r="J1002" s="3" t="s">
        <v>25</v>
      </c>
    </row>
    <row r="1003" spans="1:16" s="3" customFormat="1">
      <c r="A1003" s="4"/>
      <c r="B1003" s="2" t="str">
        <f t="shared" si="15"/>
        <v>GFD</v>
      </c>
      <c r="C1003" s="3" t="s">
        <v>151</v>
      </c>
      <c r="D1003" s="3" t="s">
        <v>1859</v>
      </c>
      <c r="E1003" s="17" t="s">
        <v>1860</v>
      </c>
      <c r="G1003" s="40"/>
      <c r="H1003" s="3" t="s">
        <v>1846</v>
      </c>
      <c r="J1003" s="3" t="s">
        <v>25</v>
      </c>
    </row>
    <row r="1004" spans="1:16" s="3" customFormat="1">
      <c r="A1004" s="4"/>
      <c r="B1004" s="2" t="str">
        <f t="shared" si="15"/>
        <v>GFD</v>
      </c>
      <c r="C1004" s="42" t="s">
        <v>117</v>
      </c>
      <c r="D1004" s="42" t="s">
        <v>1842</v>
      </c>
      <c r="E1004" s="43"/>
      <c r="F1004" s="42"/>
      <c r="G1004" s="45"/>
      <c r="H1004" s="42"/>
      <c r="I1004" s="42"/>
      <c r="J1004" s="42"/>
      <c r="K1004" s="42"/>
      <c r="L1004" s="42"/>
      <c r="M1004" s="42"/>
      <c r="N1004" s="42"/>
      <c r="O1004" s="42"/>
      <c r="P1004" s="42"/>
    </row>
    <row r="1005" spans="1:16">
      <c r="B1005" s="2" t="str">
        <f t="shared" si="15"/>
        <v>GFD</v>
      </c>
      <c r="C1005" s="135" t="s">
        <v>20</v>
      </c>
      <c r="D1005" s="135" t="s">
        <v>1861</v>
      </c>
      <c r="E1005" s="136" t="s">
        <v>1862</v>
      </c>
      <c r="F1005" s="135"/>
      <c r="G1005" s="137"/>
      <c r="H1005" s="135"/>
      <c r="I1005" s="135"/>
      <c r="J1005" s="135" t="s">
        <v>25</v>
      </c>
      <c r="K1005" s="135"/>
      <c r="L1005" s="135"/>
      <c r="M1005" s="135"/>
      <c r="N1005" s="135" t="s">
        <v>1863</v>
      </c>
      <c r="O1005" s="135"/>
      <c r="P1005" s="135"/>
    </row>
    <row r="1006" spans="1:16">
      <c r="B1006" s="2" t="str">
        <f t="shared" si="15"/>
        <v>GFD</v>
      </c>
      <c r="C1006" s="2" t="s">
        <v>1864</v>
      </c>
      <c r="D1006" s="2" t="s">
        <v>1865</v>
      </c>
      <c r="E1006" s="1" t="s">
        <v>1866</v>
      </c>
      <c r="G1006" s="19"/>
      <c r="J1006" s="2" t="s">
        <v>25</v>
      </c>
      <c r="N1006" s="2" t="s">
        <v>1829</v>
      </c>
    </row>
    <row r="1007" spans="1:16">
      <c r="B1007" s="2" t="str">
        <f t="shared" si="15"/>
        <v>GFD</v>
      </c>
      <c r="C1007" s="2" t="s">
        <v>49</v>
      </c>
      <c r="D1007" s="46" t="s">
        <v>1867</v>
      </c>
      <c r="E1007" s="1" t="s">
        <v>1868</v>
      </c>
      <c r="G1007" s="102"/>
      <c r="J1007" s="2" t="s">
        <v>25</v>
      </c>
      <c r="N1007" s="2" t="s">
        <v>1869</v>
      </c>
    </row>
    <row r="1008" spans="1:16">
      <c r="B1008" s="2" t="str">
        <f t="shared" si="15"/>
        <v>GFD</v>
      </c>
      <c r="C1008" s="2" t="s">
        <v>22</v>
      </c>
      <c r="D1008" s="2" t="s">
        <v>1870</v>
      </c>
      <c r="E1008" s="1" t="s">
        <v>1871</v>
      </c>
      <c r="G1008" s="19"/>
      <c r="J1008" s="2" t="s">
        <v>25</v>
      </c>
      <c r="N1008" s="2" t="s">
        <v>1829</v>
      </c>
    </row>
    <row r="1009" spans="1:16" s="3" customFormat="1">
      <c r="A1009" s="4"/>
      <c r="B1009" s="2" t="str">
        <f t="shared" si="15"/>
        <v>GFD</v>
      </c>
      <c r="C1009" s="42" t="s">
        <v>26</v>
      </c>
      <c r="D1009" s="42" t="s">
        <v>1872</v>
      </c>
      <c r="E1009" s="43"/>
      <c r="F1009" s="42"/>
      <c r="G1009" s="45"/>
      <c r="H1009" s="42"/>
      <c r="I1009" s="42"/>
      <c r="J1009" s="42"/>
      <c r="K1009" s="42" t="s">
        <v>168</v>
      </c>
      <c r="L1009" s="42"/>
      <c r="M1009" s="42"/>
      <c r="N1009" s="42" t="s">
        <v>1873</v>
      </c>
      <c r="O1009" s="42"/>
      <c r="P1009" s="42"/>
    </row>
    <row r="1010" spans="1:16" s="3" customFormat="1">
      <c r="A1010" s="4"/>
      <c r="B1010" s="2" t="str">
        <f t="shared" si="15"/>
        <v/>
      </c>
      <c r="C1010" s="3" t="s">
        <v>20</v>
      </c>
      <c r="E1010" s="17" t="s">
        <v>1874</v>
      </c>
      <c r="G1010" s="40"/>
    </row>
    <row r="1011" spans="1:16" s="3" customFormat="1">
      <c r="A1011" s="4"/>
      <c r="B1011" s="2" t="str">
        <f t="shared" si="15"/>
        <v>GFD</v>
      </c>
      <c r="C1011" s="3" t="s">
        <v>151</v>
      </c>
      <c r="D1011" s="3" t="s">
        <v>1875</v>
      </c>
      <c r="E1011" s="17" t="s">
        <v>1876</v>
      </c>
      <c r="G1011" s="40"/>
      <c r="H1011" s="3" t="s">
        <v>1877</v>
      </c>
      <c r="I1011" s="3" t="s">
        <v>1878</v>
      </c>
      <c r="J1011" s="3" t="s">
        <v>25</v>
      </c>
    </row>
    <row r="1012" spans="1:16" s="3" customFormat="1">
      <c r="A1012" s="4"/>
      <c r="B1012" s="2" t="str">
        <f t="shared" si="15"/>
        <v>GFD</v>
      </c>
      <c r="C1012" s="3" t="s">
        <v>151</v>
      </c>
      <c r="D1012" s="3" t="s">
        <v>1879</v>
      </c>
      <c r="E1012" s="17" t="s">
        <v>1880</v>
      </c>
      <c r="G1012" s="40"/>
      <c r="H1012" s="3" t="s">
        <v>1881</v>
      </c>
      <c r="I1012" s="3" t="s">
        <v>1878</v>
      </c>
      <c r="J1012" s="3" t="s">
        <v>25</v>
      </c>
    </row>
    <row r="1013" spans="1:16" s="3" customFormat="1">
      <c r="A1013" s="4"/>
      <c r="B1013" s="2" t="str">
        <f t="shared" si="15"/>
        <v>GFD</v>
      </c>
      <c r="C1013" s="3" t="s">
        <v>151</v>
      </c>
      <c r="D1013" s="3" t="s">
        <v>1882</v>
      </c>
      <c r="E1013" s="17" t="s">
        <v>1883</v>
      </c>
      <c r="G1013" s="40"/>
      <c r="H1013" s="3" t="s">
        <v>1884</v>
      </c>
      <c r="I1013" s="3" t="s">
        <v>1878</v>
      </c>
      <c r="J1013" s="3" t="s">
        <v>25</v>
      </c>
    </row>
    <row r="1014" spans="1:16" s="3" customFormat="1">
      <c r="A1014" s="4"/>
      <c r="B1014" s="2" t="str">
        <f t="shared" si="15"/>
        <v>GFD</v>
      </c>
      <c r="C1014" s="3" t="s">
        <v>151</v>
      </c>
      <c r="D1014" s="3" t="s">
        <v>1885</v>
      </c>
      <c r="E1014" s="17" t="s">
        <v>1886</v>
      </c>
      <c r="G1014" s="40"/>
      <c r="H1014" s="3" t="s">
        <v>1887</v>
      </c>
      <c r="I1014" s="3" t="s">
        <v>1878</v>
      </c>
      <c r="J1014" s="3" t="s">
        <v>25</v>
      </c>
    </row>
    <row r="1015" spans="1:16" s="3" customFormat="1">
      <c r="A1015" s="4"/>
      <c r="B1015" s="2" t="str">
        <f t="shared" si="15"/>
        <v>GFD</v>
      </c>
      <c r="C1015" s="3" t="s">
        <v>151</v>
      </c>
      <c r="D1015" s="3" t="s">
        <v>1888</v>
      </c>
      <c r="E1015" s="17" t="s">
        <v>1889</v>
      </c>
      <c r="G1015" s="40"/>
      <c r="H1015" s="3" t="s">
        <v>1890</v>
      </c>
      <c r="I1015" s="3" t="s">
        <v>1878</v>
      </c>
      <c r="J1015" s="3" t="s">
        <v>25</v>
      </c>
    </row>
    <row r="1016" spans="1:16" s="3" customFormat="1">
      <c r="A1016" s="4"/>
      <c r="B1016" s="2" t="str">
        <f t="shared" si="15"/>
        <v>GFD</v>
      </c>
      <c r="C1016" s="3" t="s">
        <v>151</v>
      </c>
      <c r="D1016" s="3" t="s">
        <v>1891</v>
      </c>
      <c r="E1016" s="17" t="s">
        <v>1892</v>
      </c>
      <c r="G1016" s="40"/>
      <c r="H1016" s="3" t="s">
        <v>1893</v>
      </c>
      <c r="I1016" s="3" t="s">
        <v>1878</v>
      </c>
      <c r="J1016" s="3" t="s">
        <v>25</v>
      </c>
    </row>
    <row r="1017" spans="1:16" s="3" customFormat="1">
      <c r="A1017" s="4"/>
      <c r="B1017" s="2" t="str">
        <f t="shared" si="15"/>
        <v>GFD</v>
      </c>
      <c r="C1017" s="3" t="s">
        <v>151</v>
      </c>
      <c r="D1017" s="3" t="s">
        <v>1894</v>
      </c>
      <c r="E1017" s="17" t="s">
        <v>1895</v>
      </c>
      <c r="G1017" s="40"/>
      <c r="H1017" s="3" t="s">
        <v>1896</v>
      </c>
      <c r="I1017" s="3" t="s">
        <v>1878</v>
      </c>
      <c r="J1017" s="3" t="s">
        <v>25</v>
      </c>
    </row>
    <row r="1018" spans="1:16" s="3" customFormat="1">
      <c r="A1018" s="4"/>
      <c r="B1018" s="2" t="str">
        <f t="shared" si="15"/>
        <v>GFD</v>
      </c>
      <c r="C1018" s="3" t="s">
        <v>151</v>
      </c>
      <c r="D1018" s="3" t="s">
        <v>1897</v>
      </c>
      <c r="E1018" s="17" t="s">
        <v>1898</v>
      </c>
      <c r="G1018" s="40"/>
      <c r="H1018" s="3" t="s">
        <v>1899</v>
      </c>
      <c r="I1018" s="3" t="s">
        <v>1878</v>
      </c>
      <c r="J1018" s="3" t="s">
        <v>25</v>
      </c>
    </row>
    <row r="1019" spans="1:16" s="3" customFormat="1">
      <c r="A1019" s="4"/>
      <c r="B1019" s="2" t="str">
        <f t="shared" si="15"/>
        <v>GFD</v>
      </c>
      <c r="C1019" s="42" t="s">
        <v>117</v>
      </c>
      <c r="D1019" s="42" t="s">
        <v>1872</v>
      </c>
      <c r="E1019" s="43"/>
      <c r="F1019" s="42"/>
      <c r="G1019" s="45"/>
      <c r="H1019" s="42"/>
      <c r="I1019" s="42"/>
      <c r="J1019" s="42"/>
      <c r="K1019" s="42"/>
      <c r="L1019" s="42"/>
      <c r="M1019" s="42"/>
      <c r="N1019" s="42"/>
      <c r="O1019" s="42"/>
      <c r="P1019" s="42"/>
    </row>
    <row r="1020" spans="1:16" s="3" customFormat="1">
      <c r="A1020" s="4"/>
      <c r="B1020" s="2" t="str">
        <f t="shared" si="15"/>
        <v>GFD</v>
      </c>
      <c r="C1020" s="3" t="s">
        <v>1900</v>
      </c>
      <c r="D1020" s="3" t="s">
        <v>1901</v>
      </c>
      <c r="E1020" s="17" t="s">
        <v>1902</v>
      </c>
      <c r="G1020" s="40"/>
      <c r="J1020" s="3" t="s">
        <v>25</v>
      </c>
      <c r="N1020" s="3" t="s">
        <v>1829</v>
      </c>
    </row>
    <row r="1021" spans="1:16" s="3" customFormat="1">
      <c r="A1021" s="4"/>
      <c r="B1021" s="2" t="str">
        <f t="shared" si="15"/>
        <v>GFD</v>
      </c>
      <c r="C1021" s="3" t="s">
        <v>1903</v>
      </c>
      <c r="D1021" s="3" t="s">
        <v>1904</v>
      </c>
      <c r="E1021" s="17" t="s">
        <v>1905</v>
      </c>
      <c r="G1021" s="40"/>
      <c r="J1021" s="3" t="s">
        <v>25</v>
      </c>
      <c r="N1021" s="3" t="s">
        <v>1906</v>
      </c>
    </row>
    <row r="1022" spans="1:16" s="3" customFormat="1">
      <c r="A1022" s="4"/>
      <c r="B1022" s="2" t="str">
        <f t="shared" si="15"/>
        <v>GFD</v>
      </c>
      <c r="C1022" s="3" t="s">
        <v>49</v>
      </c>
      <c r="D1022" s="3" t="s">
        <v>1907</v>
      </c>
      <c r="E1022" s="17" t="s">
        <v>1908</v>
      </c>
      <c r="G1022" s="40"/>
      <c r="J1022" s="3" t="s">
        <v>25</v>
      </c>
      <c r="N1022" s="3" t="s">
        <v>1909</v>
      </c>
    </row>
    <row r="1023" spans="1:16" s="3" customFormat="1">
      <c r="A1023" s="4"/>
      <c r="B1023" s="2" t="str">
        <f t="shared" si="15"/>
        <v>GFD</v>
      </c>
      <c r="C1023" s="3" t="s">
        <v>22</v>
      </c>
      <c r="D1023" s="3" t="s">
        <v>1910</v>
      </c>
      <c r="E1023" s="17" t="s">
        <v>1911</v>
      </c>
      <c r="G1023" s="40"/>
      <c r="J1023" s="3" t="s">
        <v>25</v>
      </c>
      <c r="N1023" s="3" t="s">
        <v>1829</v>
      </c>
    </row>
    <row r="1024" spans="1:16" s="3" customFormat="1">
      <c r="A1024" s="4"/>
      <c r="B1024" s="2" t="str">
        <f t="shared" si="15"/>
        <v>GFD</v>
      </c>
      <c r="C1024" s="3" t="s">
        <v>1912</v>
      </c>
      <c r="D1024" s="3" t="s">
        <v>1913</v>
      </c>
      <c r="E1024" s="17" t="s">
        <v>1914</v>
      </c>
      <c r="G1024" s="40"/>
      <c r="J1024" s="3" t="s">
        <v>25</v>
      </c>
      <c r="N1024" s="3" t="s">
        <v>1915</v>
      </c>
    </row>
    <row r="1025" spans="1:16" s="3" customFormat="1">
      <c r="A1025" s="4"/>
      <c r="B1025" s="2" t="str">
        <f t="shared" ref="B1025:B1088" si="16">IFERROR(VLOOKUP(D1025,validity,4,0),"")</f>
        <v>GFD</v>
      </c>
      <c r="C1025" s="3" t="s">
        <v>49</v>
      </c>
      <c r="D1025" s="3" t="s">
        <v>1916</v>
      </c>
      <c r="E1025" s="17" t="s">
        <v>1917</v>
      </c>
      <c r="G1025" s="40"/>
      <c r="J1025" s="3" t="s">
        <v>25</v>
      </c>
      <c r="N1025" s="3" t="s">
        <v>1918</v>
      </c>
    </row>
    <row r="1026" spans="1:16" s="3" customFormat="1">
      <c r="A1026" s="4"/>
      <c r="B1026" s="2" t="str">
        <f t="shared" si="16"/>
        <v>GFD</v>
      </c>
      <c r="C1026" s="3" t="s">
        <v>1919</v>
      </c>
      <c r="D1026" s="3" t="s">
        <v>1920</v>
      </c>
      <c r="E1026" s="17" t="s">
        <v>1921</v>
      </c>
      <c r="G1026" s="40"/>
      <c r="J1026" s="3" t="s">
        <v>25</v>
      </c>
      <c r="N1026" s="3" t="s">
        <v>1922</v>
      </c>
    </row>
    <row r="1027" spans="1:16" s="3" customFormat="1">
      <c r="A1027" s="4"/>
      <c r="B1027" s="2" t="str">
        <f t="shared" si="16"/>
        <v>GFD</v>
      </c>
      <c r="C1027" s="3" t="s">
        <v>49</v>
      </c>
      <c r="D1027" s="3" t="s">
        <v>1923</v>
      </c>
      <c r="E1027" s="17" t="s">
        <v>1924</v>
      </c>
      <c r="J1027" s="3" t="s">
        <v>25</v>
      </c>
      <c r="N1027" s="3" t="s">
        <v>1925</v>
      </c>
    </row>
    <row r="1028" spans="1:16" s="3" customFormat="1">
      <c r="A1028" s="4"/>
      <c r="B1028" s="2" t="str">
        <f t="shared" si="16"/>
        <v>GFD</v>
      </c>
      <c r="C1028" s="3" t="s">
        <v>22</v>
      </c>
      <c r="D1028" s="3" t="s">
        <v>1926</v>
      </c>
      <c r="E1028" s="17" t="s">
        <v>1927</v>
      </c>
      <c r="G1028" s="40" t="s">
        <v>1928</v>
      </c>
      <c r="J1028" s="3" t="s">
        <v>25</v>
      </c>
      <c r="N1028" s="3" t="s">
        <v>1922</v>
      </c>
    </row>
    <row r="1029" spans="1:16" s="3" customFormat="1">
      <c r="A1029" s="4"/>
      <c r="B1029" s="2" t="str">
        <f t="shared" si="16"/>
        <v>GFD</v>
      </c>
      <c r="C1029" s="3" t="s">
        <v>49</v>
      </c>
      <c r="D1029" s="3" t="s">
        <v>1929</v>
      </c>
      <c r="E1029" s="17" t="s">
        <v>1930</v>
      </c>
      <c r="G1029" s="40"/>
      <c r="J1029" s="3" t="s">
        <v>62</v>
      </c>
      <c r="N1029" s="3" t="s">
        <v>1931</v>
      </c>
    </row>
    <row r="1030" spans="1:16" s="3" customFormat="1">
      <c r="A1030" s="4"/>
      <c r="B1030" s="2" t="str">
        <f t="shared" si="16"/>
        <v>GFD</v>
      </c>
      <c r="C1030" s="3" t="s">
        <v>22</v>
      </c>
      <c r="D1030" s="3" t="s">
        <v>1932</v>
      </c>
      <c r="E1030" s="9" t="s">
        <v>1933</v>
      </c>
      <c r="G1030" s="40"/>
      <c r="J1030" s="3" t="s">
        <v>25</v>
      </c>
    </row>
    <row r="1031" spans="1:16" s="3" customFormat="1">
      <c r="A1031" s="4"/>
      <c r="B1031" s="2" t="str">
        <f t="shared" si="16"/>
        <v>GFD</v>
      </c>
      <c r="C1031" s="4" t="s">
        <v>1934</v>
      </c>
      <c r="D1031" s="4" t="s">
        <v>1935</v>
      </c>
      <c r="E1031" s="9" t="s">
        <v>1936</v>
      </c>
      <c r="G1031" s="40"/>
      <c r="J1031" s="3" t="s">
        <v>25</v>
      </c>
      <c r="N1031" s="3" t="s">
        <v>1937</v>
      </c>
    </row>
    <row r="1032" spans="1:16" s="5" customFormat="1">
      <c r="A1032" s="4"/>
      <c r="B1032" s="2" t="str">
        <f t="shared" si="16"/>
        <v>GFD/FFA</v>
      </c>
      <c r="C1032" s="24" t="s">
        <v>117</v>
      </c>
      <c r="D1032" s="24" t="s">
        <v>1771</v>
      </c>
      <c r="E1032" s="10"/>
      <c r="F1032" s="24"/>
      <c r="G1032" s="24"/>
      <c r="H1032" s="24"/>
      <c r="I1032" s="24"/>
      <c r="J1032" s="24"/>
      <c r="K1032" s="24"/>
      <c r="L1032" s="24"/>
      <c r="M1032" s="24"/>
      <c r="N1032" s="24"/>
      <c r="O1032" s="24"/>
      <c r="P1032" s="24"/>
    </row>
    <row r="1033" spans="1:16" s="5" customFormat="1">
      <c r="A1033" s="4"/>
      <c r="B1033" s="2" t="str">
        <f t="shared" si="16"/>
        <v>GFD/FFA</v>
      </c>
      <c r="C1033" s="24" t="s">
        <v>26</v>
      </c>
      <c r="D1033" s="24" t="s">
        <v>1938</v>
      </c>
      <c r="E1033" s="10" t="s">
        <v>1939</v>
      </c>
      <c r="F1033" s="24"/>
      <c r="G1033" s="24"/>
      <c r="H1033" s="24"/>
      <c r="I1033" s="24"/>
      <c r="J1033" s="24"/>
      <c r="K1033" s="24"/>
      <c r="L1033" s="24"/>
      <c r="M1033" s="24"/>
      <c r="N1033" s="24" t="s">
        <v>105</v>
      </c>
      <c r="O1033" s="24"/>
      <c r="P1033" s="24"/>
    </row>
    <row r="1034" spans="1:16" s="3" customFormat="1">
      <c r="A1034" s="4"/>
      <c r="B1034" s="2" t="str">
        <f t="shared" si="16"/>
        <v>GFD/FFA</v>
      </c>
      <c r="C1034" s="3" t="s">
        <v>22</v>
      </c>
      <c r="D1034" s="3" t="s">
        <v>1940</v>
      </c>
      <c r="E1034" s="17" t="s">
        <v>1941</v>
      </c>
      <c r="G1034" s="40"/>
      <c r="J1034" s="3" t="s">
        <v>25</v>
      </c>
    </row>
    <row r="1035" spans="1:16" s="3" customFormat="1">
      <c r="A1035" s="4"/>
      <c r="B1035" s="2" t="str">
        <f t="shared" si="16"/>
        <v>GFD/FFA</v>
      </c>
      <c r="C1035" s="3" t="s">
        <v>22</v>
      </c>
      <c r="D1035" s="3" t="s">
        <v>1942</v>
      </c>
      <c r="E1035" s="17" t="s">
        <v>1943</v>
      </c>
      <c r="G1035" s="40"/>
      <c r="J1035" s="3" t="s">
        <v>25</v>
      </c>
    </row>
    <row r="1036" spans="1:16" s="3" customFormat="1">
      <c r="A1036" s="4"/>
      <c r="B1036" s="2" t="str">
        <f t="shared" si="16"/>
        <v>GFD/FFA</v>
      </c>
      <c r="C1036" s="3" t="s">
        <v>22</v>
      </c>
      <c r="D1036" s="3" t="s">
        <v>1944</v>
      </c>
      <c r="E1036" s="17" t="s">
        <v>1945</v>
      </c>
      <c r="G1036" s="40"/>
      <c r="J1036" s="3" t="s">
        <v>25</v>
      </c>
    </row>
    <row r="1037" spans="1:16" s="3" customFormat="1">
      <c r="A1037" s="4"/>
      <c r="B1037" s="2" t="str">
        <f t="shared" si="16"/>
        <v>GFD/FFA</v>
      </c>
      <c r="C1037" s="3" t="s">
        <v>1946</v>
      </c>
      <c r="D1037" s="3" t="s">
        <v>1947</v>
      </c>
      <c r="E1037" s="17" t="s">
        <v>1948</v>
      </c>
      <c r="G1037" s="40" t="s">
        <v>1949</v>
      </c>
      <c r="J1037" s="3" t="s">
        <v>25</v>
      </c>
    </row>
    <row r="1038" spans="1:16" s="3" customFormat="1">
      <c r="A1038" s="4"/>
      <c r="B1038" s="2" t="str">
        <f t="shared" si="16"/>
        <v>GFD/FFA</v>
      </c>
      <c r="C1038" s="3" t="s">
        <v>49</v>
      </c>
      <c r="D1038" s="3" t="s">
        <v>1950</v>
      </c>
      <c r="E1038" s="17" t="s">
        <v>1951</v>
      </c>
      <c r="G1038" s="40"/>
      <c r="J1038" s="3" t="s">
        <v>25</v>
      </c>
      <c r="N1038" s="3" t="s">
        <v>1952</v>
      </c>
    </row>
    <row r="1039" spans="1:16" s="3" customFormat="1">
      <c r="A1039" s="4"/>
      <c r="B1039" s="2" t="str">
        <f t="shared" si="16"/>
        <v>GFD/FFA</v>
      </c>
      <c r="C1039" s="3" t="s">
        <v>22</v>
      </c>
      <c r="D1039" s="3" t="s">
        <v>1953</v>
      </c>
      <c r="E1039" s="17" t="s">
        <v>1954</v>
      </c>
      <c r="G1039" s="40"/>
      <c r="J1039" s="3" t="s">
        <v>25</v>
      </c>
    </row>
    <row r="1040" spans="1:16" s="3" customFormat="1">
      <c r="A1040" s="4"/>
      <c r="B1040" s="2" t="str">
        <f t="shared" si="16"/>
        <v>GFD/FFA</v>
      </c>
      <c r="C1040" s="3" t="s">
        <v>1955</v>
      </c>
      <c r="D1040" s="3" t="s">
        <v>1956</v>
      </c>
      <c r="E1040" s="114" t="s">
        <v>1957</v>
      </c>
      <c r="G1040" s="40"/>
      <c r="J1040" s="3" t="s">
        <v>25</v>
      </c>
      <c r="N1040" s="3" t="s">
        <v>1958</v>
      </c>
    </row>
    <row r="1041" spans="1:16" s="3" customFormat="1">
      <c r="A1041" s="4"/>
      <c r="B1041" s="2" t="str">
        <f t="shared" si="16"/>
        <v>GFD/FFA</v>
      </c>
      <c r="C1041" s="3" t="s">
        <v>49</v>
      </c>
      <c r="D1041" s="3" t="s">
        <v>1959</v>
      </c>
      <c r="E1041" s="17" t="s">
        <v>1960</v>
      </c>
      <c r="G1041" s="40"/>
      <c r="J1041" s="3" t="s">
        <v>25</v>
      </c>
      <c r="N1041" s="3" t="s">
        <v>1961</v>
      </c>
    </row>
    <row r="1042" spans="1:16" s="3" customFormat="1">
      <c r="A1042" s="4"/>
      <c r="B1042" s="2" t="str">
        <f t="shared" si="16"/>
        <v>GFD/FFA</v>
      </c>
      <c r="C1042" s="3" t="s">
        <v>1962</v>
      </c>
      <c r="D1042" s="3" t="s">
        <v>1963</v>
      </c>
      <c r="E1042" s="17" t="s">
        <v>1964</v>
      </c>
      <c r="G1042" s="40"/>
      <c r="J1042" s="3" t="s">
        <v>25</v>
      </c>
      <c r="N1042" s="3" t="s">
        <v>1965</v>
      </c>
    </row>
    <row r="1043" spans="1:16" s="3" customFormat="1">
      <c r="A1043" s="4"/>
      <c r="B1043" s="2" t="str">
        <f t="shared" si="16"/>
        <v>GFD</v>
      </c>
      <c r="C1043" s="3" t="s">
        <v>49</v>
      </c>
      <c r="D1043" s="3" t="s">
        <v>1966</v>
      </c>
      <c r="E1043" s="17" t="s">
        <v>1960</v>
      </c>
      <c r="G1043" s="40"/>
      <c r="J1043" s="3" t="s">
        <v>25</v>
      </c>
      <c r="N1043" s="3" t="s">
        <v>1967</v>
      </c>
    </row>
    <row r="1044" spans="1:16" s="3" customFormat="1">
      <c r="A1044" s="4"/>
      <c r="B1044" s="2" t="str">
        <f t="shared" si="16"/>
        <v>GFD/FFA</v>
      </c>
      <c r="C1044" s="3" t="s">
        <v>22</v>
      </c>
      <c r="D1044" s="3" t="s">
        <v>1968</v>
      </c>
      <c r="E1044" s="17" t="s">
        <v>1969</v>
      </c>
      <c r="G1044" s="40"/>
      <c r="J1044" s="3" t="s">
        <v>25</v>
      </c>
      <c r="N1044" s="3" t="s">
        <v>1965</v>
      </c>
    </row>
    <row r="1045" spans="1:16" s="3" customFormat="1">
      <c r="A1045" s="4"/>
      <c r="B1045" s="2" t="str">
        <f t="shared" si="16"/>
        <v>GFD/FFA</v>
      </c>
      <c r="C1045" s="3" t="s">
        <v>22</v>
      </c>
      <c r="D1045" s="3" t="s">
        <v>1970</v>
      </c>
      <c r="E1045" s="17" t="s">
        <v>1971</v>
      </c>
      <c r="G1045" s="40"/>
      <c r="J1045" s="3" t="s">
        <v>25</v>
      </c>
      <c r="N1045" s="3" t="s">
        <v>1972</v>
      </c>
    </row>
    <row r="1046" spans="1:16" s="3" customFormat="1">
      <c r="A1046" s="4"/>
      <c r="B1046" s="2" t="str">
        <f t="shared" si="16"/>
        <v>GFD/FFA</v>
      </c>
      <c r="C1046" s="3" t="s">
        <v>151</v>
      </c>
      <c r="D1046" s="3" t="s">
        <v>1973</v>
      </c>
      <c r="E1046" s="17" t="s">
        <v>1974</v>
      </c>
      <c r="G1046" s="40"/>
      <c r="J1046" s="3" t="s">
        <v>25</v>
      </c>
      <c r="N1046" s="3" t="s">
        <v>1975</v>
      </c>
    </row>
    <row r="1047" spans="1:16" s="3" customFormat="1">
      <c r="A1047" s="4"/>
      <c r="B1047" s="2" t="str">
        <f t="shared" si="16"/>
        <v>GFD/FFA</v>
      </c>
      <c r="C1047" s="3" t="s">
        <v>22</v>
      </c>
      <c r="D1047" s="3" t="s">
        <v>1976</v>
      </c>
      <c r="E1047" s="17" t="s">
        <v>1977</v>
      </c>
      <c r="G1047" s="40" t="s">
        <v>1928</v>
      </c>
      <c r="J1047" s="3" t="s">
        <v>25</v>
      </c>
      <c r="N1047" s="3" t="s">
        <v>1972</v>
      </c>
    </row>
    <row r="1048" spans="1:16" s="3" customFormat="1">
      <c r="A1048" s="4"/>
      <c r="B1048" s="2" t="str">
        <f t="shared" si="16"/>
        <v>GFD/FFA</v>
      </c>
      <c r="C1048" s="3" t="s">
        <v>22</v>
      </c>
      <c r="D1048" s="3" t="s">
        <v>1978</v>
      </c>
      <c r="E1048" s="101" t="s">
        <v>1979</v>
      </c>
      <c r="G1048" s="40"/>
      <c r="J1048" s="3" t="s">
        <v>25</v>
      </c>
    </row>
    <row r="1049" spans="1:16" s="3" customFormat="1">
      <c r="A1049" s="4"/>
      <c r="B1049" s="2" t="str">
        <f t="shared" si="16"/>
        <v>GFD/FFA</v>
      </c>
      <c r="C1049" s="3" t="s">
        <v>22</v>
      </c>
      <c r="D1049" s="3" t="s">
        <v>1980</v>
      </c>
      <c r="E1049" s="101" t="s">
        <v>1981</v>
      </c>
      <c r="G1049" s="40"/>
      <c r="J1049" s="3" t="s">
        <v>25</v>
      </c>
    </row>
    <row r="1050" spans="1:16" s="3" customFormat="1">
      <c r="A1050" s="4"/>
      <c r="B1050" s="2" t="str">
        <f t="shared" si="16"/>
        <v>GFD/FFA</v>
      </c>
      <c r="C1050" s="3" t="s">
        <v>1982</v>
      </c>
      <c r="D1050" s="3" t="s">
        <v>1983</v>
      </c>
      <c r="E1050" s="101" t="s">
        <v>1984</v>
      </c>
      <c r="G1050" s="40"/>
      <c r="J1050" s="3" t="s">
        <v>25</v>
      </c>
      <c r="N1050" s="3" t="s">
        <v>1985</v>
      </c>
    </row>
    <row r="1051" spans="1:16" s="3" customFormat="1">
      <c r="A1051" s="4"/>
      <c r="B1051" s="2" t="str">
        <f t="shared" si="16"/>
        <v>GFD/FFA</v>
      </c>
      <c r="C1051" s="3" t="s">
        <v>49</v>
      </c>
      <c r="D1051" s="3" t="s">
        <v>1986</v>
      </c>
      <c r="E1051" s="101" t="s">
        <v>1987</v>
      </c>
      <c r="G1051" s="40"/>
      <c r="J1051" s="3" t="s">
        <v>25</v>
      </c>
      <c r="N1051" s="3" t="s">
        <v>1988</v>
      </c>
    </row>
    <row r="1052" spans="1:16" s="3" customFormat="1">
      <c r="A1052" s="4"/>
      <c r="B1052" s="2" t="str">
        <f t="shared" si="16"/>
        <v>GFD</v>
      </c>
      <c r="C1052" s="3" t="s">
        <v>151</v>
      </c>
      <c r="D1052" s="3" t="s">
        <v>1989</v>
      </c>
      <c r="E1052" s="101" t="s">
        <v>1990</v>
      </c>
      <c r="G1052" s="40"/>
      <c r="J1052" s="3" t="s">
        <v>25</v>
      </c>
      <c r="N1052" s="3" t="s">
        <v>1985</v>
      </c>
    </row>
    <row r="1053" spans="1:16" s="3" customFormat="1">
      <c r="A1053" s="4"/>
      <c r="B1053" s="2" t="str">
        <f t="shared" si="16"/>
        <v>GFD</v>
      </c>
      <c r="C1053" s="48" t="s">
        <v>212</v>
      </c>
      <c r="D1053" s="48" t="s">
        <v>1991</v>
      </c>
      <c r="E1053" s="49" t="s">
        <v>1992</v>
      </c>
      <c r="F1053" s="48"/>
      <c r="G1053" s="50"/>
      <c r="H1053" s="48"/>
      <c r="I1053" s="48"/>
      <c r="J1053" s="49"/>
      <c r="K1053" s="48"/>
      <c r="L1053" s="48"/>
      <c r="M1053" s="48" t="s">
        <v>1993</v>
      </c>
      <c r="N1053" s="48"/>
      <c r="O1053" s="48"/>
      <c r="P1053" s="48"/>
    </row>
    <row r="1054" spans="1:16" s="46" customFormat="1">
      <c r="A1054" s="15"/>
      <c r="B1054" s="2" t="str">
        <f t="shared" si="16"/>
        <v>GFD/FFA</v>
      </c>
      <c r="C1054" s="3" t="s">
        <v>151</v>
      </c>
      <c r="D1054" s="3" t="s">
        <v>1994</v>
      </c>
      <c r="E1054" s="101" t="s">
        <v>1995</v>
      </c>
      <c r="J1054" s="46" t="s">
        <v>25</v>
      </c>
    </row>
    <row r="1055" spans="1:16" s="46" customFormat="1">
      <c r="A1055" s="15"/>
      <c r="B1055" s="2" t="str">
        <f t="shared" si="16"/>
        <v>GFD/FFA</v>
      </c>
      <c r="C1055" s="3" t="s">
        <v>139</v>
      </c>
      <c r="D1055" s="3" t="s">
        <v>1996</v>
      </c>
      <c r="E1055" s="101" t="s">
        <v>1997</v>
      </c>
      <c r="J1055" s="46" t="s">
        <v>25</v>
      </c>
    </row>
    <row r="1056" spans="1:16">
      <c r="B1056" s="2" t="str">
        <f t="shared" si="16"/>
        <v>GFD</v>
      </c>
      <c r="C1056" s="48" t="s">
        <v>224</v>
      </c>
      <c r="D1056" s="48" t="s">
        <v>1991</v>
      </c>
      <c r="E1056" s="49"/>
      <c r="F1056" s="48"/>
      <c r="G1056" s="50"/>
      <c r="H1056" s="48"/>
      <c r="I1056" s="48"/>
      <c r="J1056" s="49"/>
      <c r="K1056" s="48"/>
      <c r="L1056" s="48"/>
      <c r="M1056" s="48"/>
      <c r="N1056" s="48"/>
      <c r="O1056" s="48"/>
      <c r="P1056" s="48"/>
    </row>
    <row r="1057" spans="1:16" s="3" customFormat="1">
      <c r="A1057" s="4"/>
      <c r="B1057" s="2" t="str">
        <f t="shared" si="16"/>
        <v>GFD/FFA</v>
      </c>
      <c r="C1057" s="3" t="s">
        <v>22</v>
      </c>
      <c r="D1057" s="3" t="s">
        <v>1998</v>
      </c>
      <c r="E1057" s="101" t="s">
        <v>1999</v>
      </c>
      <c r="G1057" s="40" t="s">
        <v>2000</v>
      </c>
      <c r="J1057" s="3" t="s">
        <v>25</v>
      </c>
    </row>
    <row r="1058" spans="1:16" s="3" customFormat="1">
      <c r="A1058" s="4"/>
      <c r="B1058" s="2" t="str">
        <f t="shared" si="16"/>
        <v>GFD/FFA</v>
      </c>
      <c r="C1058" s="3" t="s">
        <v>2001</v>
      </c>
      <c r="D1058" s="3" t="s">
        <v>2002</v>
      </c>
      <c r="E1058" s="101" t="s">
        <v>2003</v>
      </c>
      <c r="G1058" s="40"/>
      <c r="J1058" s="3" t="s">
        <v>25</v>
      </c>
      <c r="N1058" s="3" t="s">
        <v>2004</v>
      </c>
    </row>
    <row r="1059" spans="1:16" s="3" customFormat="1">
      <c r="A1059" s="4"/>
      <c r="B1059" s="2" t="str">
        <f t="shared" si="16"/>
        <v>GFD/FFA</v>
      </c>
      <c r="C1059" s="3" t="s">
        <v>49</v>
      </c>
      <c r="D1059" s="3" t="s">
        <v>2005</v>
      </c>
      <c r="E1059" s="101" t="s">
        <v>2006</v>
      </c>
      <c r="G1059" s="40"/>
      <c r="J1059" s="3" t="s">
        <v>25</v>
      </c>
      <c r="N1059" s="3" t="s">
        <v>2007</v>
      </c>
    </row>
    <row r="1060" spans="1:16" s="3" customFormat="1">
      <c r="A1060" s="4"/>
      <c r="B1060" s="2" t="str">
        <f t="shared" si="16"/>
        <v>GFD/FFA</v>
      </c>
      <c r="C1060" s="3" t="s">
        <v>22</v>
      </c>
      <c r="D1060" s="3" t="s">
        <v>2008</v>
      </c>
      <c r="E1060" s="101" t="s">
        <v>2009</v>
      </c>
      <c r="G1060" s="40"/>
      <c r="J1060" s="3" t="s">
        <v>25</v>
      </c>
      <c r="N1060" s="2" t="s">
        <v>2004</v>
      </c>
    </row>
    <row r="1061" spans="1:16" s="3" customFormat="1">
      <c r="A1061" s="4"/>
      <c r="B1061" s="2" t="str">
        <f t="shared" si="16"/>
        <v>GFD/FFA</v>
      </c>
      <c r="C1061" s="3" t="s">
        <v>49</v>
      </c>
      <c r="D1061" s="3" t="s">
        <v>2010</v>
      </c>
      <c r="E1061" s="101" t="s">
        <v>2011</v>
      </c>
      <c r="G1061" s="40"/>
      <c r="J1061" s="3" t="s">
        <v>25</v>
      </c>
      <c r="N1061" s="2" t="s">
        <v>2004</v>
      </c>
    </row>
    <row r="1062" spans="1:16" s="5" customFormat="1">
      <c r="A1062" s="4"/>
      <c r="B1062" s="2" t="str">
        <f t="shared" si="16"/>
        <v>GFD/FFA</v>
      </c>
      <c r="C1062" s="24" t="s">
        <v>117</v>
      </c>
      <c r="D1062" s="24" t="s">
        <v>1938</v>
      </c>
      <c r="E1062" s="10"/>
      <c r="F1062" s="24"/>
      <c r="G1062" s="24"/>
      <c r="H1062" s="24"/>
      <c r="I1062" s="24"/>
      <c r="J1062" s="24"/>
      <c r="K1062" s="24"/>
      <c r="L1062" s="24"/>
      <c r="M1062" s="24"/>
      <c r="N1062" s="24"/>
      <c r="O1062" s="24"/>
      <c r="P1062" s="24"/>
    </row>
    <row r="1063" spans="1:16" s="35" customFormat="1" ht="12.95">
      <c r="A1063" s="27" t="s">
        <v>246</v>
      </c>
      <c r="B1063" s="27" t="str">
        <f t="shared" si="16"/>
        <v>GFD/FFA</v>
      </c>
      <c r="C1063" s="32" t="s">
        <v>26</v>
      </c>
      <c r="D1063" s="32" t="s">
        <v>2012</v>
      </c>
      <c r="E1063" s="32" t="s">
        <v>2013</v>
      </c>
      <c r="F1063" s="32"/>
      <c r="G1063" s="32"/>
      <c r="H1063" s="32"/>
      <c r="I1063" s="32"/>
      <c r="J1063" s="32"/>
      <c r="K1063" s="32"/>
      <c r="L1063" s="32"/>
      <c r="M1063" s="32"/>
      <c r="N1063" s="33" t="s">
        <v>248</v>
      </c>
      <c r="O1063" s="32"/>
      <c r="P1063" s="32"/>
    </row>
    <row r="1064" spans="1:16" s="37" customFormat="1" ht="12.95">
      <c r="A1064" s="27" t="s">
        <v>246</v>
      </c>
      <c r="B1064" s="27" t="str">
        <f t="shared" si="16"/>
        <v>GFD/FFA</v>
      </c>
      <c r="C1064" s="37" t="s">
        <v>22</v>
      </c>
      <c r="D1064" s="37" t="s">
        <v>1940</v>
      </c>
      <c r="E1064" s="68" t="s">
        <v>2014</v>
      </c>
      <c r="G1064" s="98"/>
      <c r="J1064" s="37" t="s">
        <v>25</v>
      </c>
    </row>
    <row r="1065" spans="1:16" s="37" customFormat="1" ht="12.95">
      <c r="A1065" s="27" t="s">
        <v>246</v>
      </c>
      <c r="B1065" s="27" t="str">
        <f t="shared" si="16"/>
        <v>GFD/FFA</v>
      </c>
      <c r="C1065" s="37" t="s">
        <v>22</v>
      </c>
      <c r="D1065" s="37" t="s">
        <v>1942</v>
      </c>
      <c r="E1065" s="28" t="s">
        <v>2015</v>
      </c>
      <c r="G1065" s="98"/>
      <c r="J1065" s="37" t="s">
        <v>25</v>
      </c>
    </row>
    <row r="1066" spans="1:16" s="37" customFormat="1" ht="12.95">
      <c r="A1066" s="27" t="s">
        <v>246</v>
      </c>
      <c r="B1066" s="27" t="str">
        <f t="shared" si="16"/>
        <v>GFD/FFA</v>
      </c>
      <c r="C1066" s="37" t="s">
        <v>22</v>
      </c>
      <c r="D1066" s="37" t="s">
        <v>1944</v>
      </c>
      <c r="E1066" s="28" t="s">
        <v>2016</v>
      </c>
      <c r="G1066" s="98"/>
      <c r="J1066" s="37" t="s">
        <v>25</v>
      </c>
    </row>
    <row r="1067" spans="1:16" s="37" customFormat="1" ht="12.95">
      <c r="A1067" s="27" t="s">
        <v>246</v>
      </c>
      <c r="B1067" s="27" t="str">
        <f t="shared" si="16"/>
        <v>GFD/FFA</v>
      </c>
      <c r="C1067" s="37" t="s">
        <v>1946</v>
      </c>
      <c r="D1067" s="37" t="s">
        <v>1947</v>
      </c>
      <c r="E1067" s="28" t="s">
        <v>2017</v>
      </c>
      <c r="G1067" s="98" t="s">
        <v>1949</v>
      </c>
      <c r="J1067" s="37" t="s">
        <v>25</v>
      </c>
    </row>
    <row r="1068" spans="1:16" s="37" customFormat="1" ht="12.95">
      <c r="A1068" s="27" t="s">
        <v>246</v>
      </c>
      <c r="B1068" s="27" t="str">
        <f t="shared" si="16"/>
        <v>GFD/FFA</v>
      </c>
      <c r="C1068" s="37" t="s">
        <v>49</v>
      </c>
      <c r="D1068" s="37" t="s">
        <v>1950</v>
      </c>
      <c r="E1068" s="28" t="s">
        <v>2018</v>
      </c>
      <c r="G1068" s="98"/>
      <c r="J1068" s="37" t="s">
        <v>25</v>
      </c>
      <c r="N1068" s="37" t="s">
        <v>1952</v>
      </c>
    </row>
    <row r="1069" spans="1:16" s="37" customFormat="1" ht="12.95">
      <c r="A1069" s="27" t="s">
        <v>246</v>
      </c>
      <c r="B1069" s="27" t="str">
        <f t="shared" si="16"/>
        <v>GFD/FFA</v>
      </c>
      <c r="C1069" s="37" t="s">
        <v>22</v>
      </c>
      <c r="D1069" s="37" t="s">
        <v>1953</v>
      </c>
      <c r="E1069" s="68" t="s">
        <v>2019</v>
      </c>
      <c r="G1069" s="98"/>
      <c r="J1069" s="37" t="s">
        <v>25</v>
      </c>
    </row>
    <row r="1070" spans="1:16" s="37" customFormat="1" ht="12.95">
      <c r="A1070" s="27" t="s">
        <v>246</v>
      </c>
      <c r="B1070" s="27" t="str">
        <f t="shared" si="16"/>
        <v>GFD/FFA</v>
      </c>
      <c r="C1070" s="37" t="s">
        <v>1955</v>
      </c>
      <c r="D1070" s="37" t="s">
        <v>1956</v>
      </c>
      <c r="E1070" s="104" t="s">
        <v>2020</v>
      </c>
      <c r="G1070" s="98"/>
      <c r="J1070" s="37" t="s">
        <v>25</v>
      </c>
      <c r="N1070" s="37" t="s">
        <v>1958</v>
      </c>
    </row>
    <row r="1071" spans="1:16" s="37" customFormat="1" ht="12.95">
      <c r="A1071" s="27" t="s">
        <v>246</v>
      </c>
      <c r="B1071" s="27" t="str">
        <f t="shared" si="16"/>
        <v>GFD/FFA</v>
      </c>
      <c r="C1071" s="37" t="s">
        <v>49</v>
      </c>
      <c r="D1071" s="37" t="s">
        <v>1959</v>
      </c>
      <c r="E1071" s="28" t="s">
        <v>2021</v>
      </c>
      <c r="G1071" s="98"/>
      <c r="J1071" s="37" t="s">
        <v>25</v>
      </c>
      <c r="N1071" s="37" t="s">
        <v>1961</v>
      </c>
    </row>
    <row r="1072" spans="1:16" s="37" customFormat="1" ht="12.95">
      <c r="A1072" s="27" t="s">
        <v>246</v>
      </c>
      <c r="B1072" s="27" t="str">
        <f t="shared" si="16"/>
        <v>GFD/FFA</v>
      </c>
      <c r="C1072" s="37" t="s">
        <v>2022</v>
      </c>
      <c r="D1072" s="37" t="s">
        <v>1963</v>
      </c>
      <c r="E1072" s="28" t="s">
        <v>2023</v>
      </c>
      <c r="G1072" s="98"/>
      <c r="J1072" s="37" t="s">
        <v>25</v>
      </c>
      <c r="N1072" s="37" t="s">
        <v>1965</v>
      </c>
    </row>
    <row r="1073" spans="1:14" s="37" customFormat="1" ht="12.95">
      <c r="A1073" s="27" t="s">
        <v>246</v>
      </c>
      <c r="B1073" s="27" t="str">
        <f t="shared" si="16"/>
        <v>GFD/FFA</v>
      </c>
      <c r="C1073" s="37" t="s">
        <v>22</v>
      </c>
      <c r="D1073" s="37" t="s">
        <v>1968</v>
      </c>
      <c r="E1073" s="28" t="s">
        <v>2024</v>
      </c>
      <c r="G1073" s="98"/>
      <c r="J1073" s="37" t="s">
        <v>25</v>
      </c>
      <c r="N1073" s="37" t="s">
        <v>1965</v>
      </c>
    </row>
    <row r="1074" spans="1:14" s="37" customFormat="1" ht="12.95">
      <c r="A1074" s="27" t="s">
        <v>246</v>
      </c>
      <c r="B1074" s="27" t="str">
        <f t="shared" si="16"/>
        <v>GFD/FFA</v>
      </c>
      <c r="C1074" s="37" t="s">
        <v>22</v>
      </c>
      <c r="D1074" s="37" t="s">
        <v>1970</v>
      </c>
      <c r="E1074" s="28" t="s">
        <v>2025</v>
      </c>
      <c r="G1074" s="98"/>
      <c r="J1074" s="37" t="s">
        <v>25</v>
      </c>
      <c r="N1074" s="37" t="s">
        <v>1972</v>
      </c>
    </row>
    <row r="1075" spans="1:14" s="37" customFormat="1" ht="12.95">
      <c r="A1075" s="27" t="s">
        <v>246</v>
      </c>
      <c r="B1075" s="27" t="str">
        <f t="shared" si="16"/>
        <v>GFD/FFA</v>
      </c>
      <c r="C1075" s="37" t="s">
        <v>151</v>
      </c>
      <c r="D1075" s="37" t="s">
        <v>1973</v>
      </c>
      <c r="E1075" s="28" t="s">
        <v>2026</v>
      </c>
      <c r="G1075" s="98"/>
      <c r="J1075" s="37" t="s">
        <v>25</v>
      </c>
      <c r="N1075" s="37" t="s">
        <v>1975</v>
      </c>
    </row>
    <row r="1076" spans="1:14" s="37" customFormat="1" ht="12.95">
      <c r="A1076" s="27" t="s">
        <v>246</v>
      </c>
      <c r="B1076" s="27" t="str">
        <f t="shared" si="16"/>
        <v>GFD/FFA</v>
      </c>
      <c r="C1076" s="37" t="s">
        <v>22</v>
      </c>
      <c r="D1076" s="37" t="s">
        <v>1976</v>
      </c>
      <c r="E1076" s="28" t="s">
        <v>2027</v>
      </c>
      <c r="G1076" s="98" t="s">
        <v>1928</v>
      </c>
      <c r="J1076" s="37" t="s">
        <v>25</v>
      </c>
      <c r="N1076" s="37" t="s">
        <v>1972</v>
      </c>
    </row>
    <row r="1077" spans="1:14" s="37" customFormat="1" ht="12.95">
      <c r="A1077" s="27" t="s">
        <v>246</v>
      </c>
      <c r="B1077" s="27" t="str">
        <f t="shared" si="16"/>
        <v>GFD/FFA</v>
      </c>
      <c r="C1077" s="37" t="s">
        <v>22</v>
      </c>
      <c r="D1077" s="37" t="s">
        <v>1978</v>
      </c>
      <c r="E1077" s="99" t="s">
        <v>2028</v>
      </c>
      <c r="G1077" s="98"/>
      <c r="J1077" s="37" t="s">
        <v>25</v>
      </c>
    </row>
    <row r="1078" spans="1:14" s="37" customFormat="1" ht="12.95">
      <c r="A1078" s="27" t="s">
        <v>246</v>
      </c>
      <c r="B1078" s="27" t="str">
        <f t="shared" si="16"/>
        <v>GFD/FFA</v>
      </c>
      <c r="C1078" s="37" t="s">
        <v>22</v>
      </c>
      <c r="D1078" s="37" t="s">
        <v>1980</v>
      </c>
      <c r="E1078" s="99" t="s">
        <v>2029</v>
      </c>
      <c r="G1078" s="98"/>
      <c r="J1078" s="37" t="s">
        <v>25</v>
      </c>
    </row>
    <row r="1079" spans="1:14" s="37" customFormat="1" ht="12.95">
      <c r="A1079" s="27" t="s">
        <v>246</v>
      </c>
      <c r="B1079" s="27" t="str">
        <f t="shared" si="16"/>
        <v>GFD/FFA</v>
      </c>
      <c r="C1079" s="37" t="s">
        <v>1982</v>
      </c>
      <c r="D1079" s="37" t="s">
        <v>1983</v>
      </c>
      <c r="E1079" s="99" t="s">
        <v>2030</v>
      </c>
      <c r="G1079" s="98"/>
      <c r="J1079" s="37" t="s">
        <v>25</v>
      </c>
      <c r="N1079" s="37" t="s">
        <v>1985</v>
      </c>
    </row>
    <row r="1080" spans="1:14" s="37" customFormat="1" ht="12.95">
      <c r="A1080" s="27" t="s">
        <v>246</v>
      </c>
      <c r="B1080" s="27" t="str">
        <f t="shared" si="16"/>
        <v>GFD/FFA</v>
      </c>
      <c r="C1080" s="37" t="s">
        <v>49</v>
      </c>
      <c r="D1080" s="37" t="s">
        <v>1986</v>
      </c>
      <c r="E1080" s="99" t="s">
        <v>2031</v>
      </c>
      <c r="G1080" s="98"/>
      <c r="J1080" s="37" t="s">
        <v>25</v>
      </c>
      <c r="N1080" s="37" t="s">
        <v>2032</v>
      </c>
    </row>
    <row r="1081" spans="1:14" s="37" customFormat="1" ht="12.95">
      <c r="A1081" s="27" t="s">
        <v>246</v>
      </c>
      <c r="B1081" s="27" t="str">
        <f t="shared" si="16"/>
        <v>FFA</v>
      </c>
      <c r="C1081" s="37" t="s">
        <v>26</v>
      </c>
      <c r="D1081" s="37" t="s">
        <v>2033</v>
      </c>
      <c r="E1081" s="99"/>
      <c r="G1081" s="98"/>
      <c r="N1081" s="37" t="s">
        <v>1985</v>
      </c>
    </row>
    <row r="1082" spans="1:14" s="37" customFormat="1" ht="12.95">
      <c r="A1082" s="27" t="s">
        <v>246</v>
      </c>
      <c r="B1082" s="27" t="str">
        <f t="shared" si="16"/>
        <v>FFA</v>
      </c>
      <c r="C1082" s="37" t="s">
        <v>20</v>
      </c>
      <c r="D1082" s="37" t="s">
        <v>855</v>
      </c>
      <c r="E1082" s="99" t="s">
        <v>2034</v>
      </c>
      <c r="G1082" s="98"/>
      <c r="K1082" s="37" t="s">
        <v>168</v>
      </c>
      <c r="N1082" s="37" t="s">
        <v>1985</v>
      </c>
    </row>
    <row r="1083" spans="1:14" s="37" customFormat="1" ht="12.95">
      <c r="A1083" s="27" t="s">
        <v>246</v>
      </c>
      <c r="B1083" s="27" t="str">
        <f t="shared" si="16"/>
        <v>GFD/FFA</v>
      </c>
      <c r="C1083" s="37" t="s">
        <v>151</v>
      </c>
      <c r="D1083" s="37" t="s">
        <v>1994</v>
      </c>
      <c r="E1083" s="99" t="s">
        <v>2035</v>
      </c>
      <c r="G1083" s="98"/>
      <c r="H1083" s="37" t="s">
        <v>2036</v>
      </c>
      <c r="J1083" s="37" t="s">
        <v>25</v>
      </c>
    </row>
    <row r="1084" spans="1:14" s="37" customFormat="1" ht="12.95">
      <c r="A1084" s="27" t="s">
        <v>246</v>
      </c>
      <c r="B1084" s="27" t="str">
        <f t="shared" si="16"/>
        <v>GFD/FFA</v>
      </c>
      <c r="C1084" s="37" t="s">
        <v>139</v>
      </c>
      <c r="D1084" s="37" t="s">
        <v>1996</v>
      </c>
      <c r="E1084" s="99" t="s">
        <v>2037</v>
      </c>
      <c r="G1084" s="98"/>
      <c r="J1084" s="37" t="s">
        <v>25</v>
      </c>
    </row>
    <row r="1085" spans="1:14" s="37" customFormat="1" ht="12.95">
      <c r="A1085" s="27" t="s">
        <v>246</v>
      </c>
      <c r="B1085" s="27" t="str">
        <f t="shared" si="16"/>
        <v>FFA</v>
      </c>
      <c r="C1085" s="37" t="s">
        <v>151</v>
      </c>
      <c r="D1085" s="37" t="s">
        <v>2038</v>
      </c>
      <c r="E1085" s="99" t="s">
        <v>2039</v>
      </c>
      <c r="G1085" s="98"/>
      <c r="H1085" s="37" t="s">
        <v>2036</v>
      </c>
      <c r="J1085" s="37" t="s">
        <v>25</v>
      </c>
    </row>
    <row r="1086" spans="1:14" s="37" customFormat="1" ht="12.95">
      <c r="A1086" s="27" t="s">
        <v>246</v>
      </c>
      <c r="B1086" s="27" t="str">
        <f t="shared" si="16"/>
        <v>FFA</v>
      </c>
      <c r="C1086" s="37" t="s">
        <v>139</v>
      </c>
      <c r="D1086" s="37" t="s">
        <v>2040</v>
      </c>
      <c r="E1086" s="99" t="s">
        <v>2041</v>
      </c>
      <c r="G1086" s="98"/>
      <c r="J1086" s="37" t="s">
        <v>25</v>
      </c>
    </row>
    <row r="1087" spans="1:14" s="37" customFormat="1" ht="12.95">
      <c r="A1087" s="27" t="s">
        <v>246</v>
      </c>
      <c r="B1087" s="27" t="str">
        <f t="shared" si="16"/>
        <v>FFA</v>
      </c>
      <c r="C1087" s="37" t="s">
        <v>151</v>
      </c>
      <c r="D1087" s="37" t="s">
        <v>2042</v>
      </c>
      <c r="E1087" s="99" t="s">
        <v>2043</v>
      </c>
      <c r="G1087" s="98"/>
      <c r="H1087" s="37" t="s">
        <v>2036</v>
      </c>
      <c r="J1087" s="37" t="s">
        <v>25</v>
      </c>
    </row>
    <row r="1088" spans="1:14" s="37" customFormat="1" ht="12.95">
      <c r="A1088" s="27" t="s">
        <v>246</v>
      </c>
      <c r="B1088" s="27" t="str">
        <f t="shared" si="16"/>
        <v>FFA</v>
      </c>
      <c r="C1088" s="37" t="s">
        <v>139</v>
      </c>
      <c r="D1088" s="37" t="s">
        <v>2044</v>
      </c>
      <c r="E1088" s="99" t="s">
        <v>2045</v>
      </c>
      <c r="G1088" s="98"/>
      <c r="J1088" s="37" t="s">
        <v>25</v>
      </c>
    </row>
    <row r="1089" spans="1:16" s="37" customFormat="1" ht="12.95">
      <c r="A1089" s="27" t="s">
        <v>246</v>
      </c>
      <c r="B1089" s="27" t="str">
        <f t="shared" ref="B1089:B1152" si="17">IFERROR(VLOOKUP(D1089,validity,4,0),"")</f>
        <v>FFA</v>
      </c>
      <c r="C1089" s="37" t="s">
        <v>117</v>
      </c>
      <c r="D1089" s="37" t="s">
        <v>2033</v>
      </c>
      <c r="E1089" s="99"/>
      <c r="G1089" s="98"/>
    </row>
    <row r="1090" spans="1:16" s="37" customFormat="1" ht="12.95">
      <c r="A1090" s="27" t="s">
        <v>246</v>
      </c>
      <c r="B1090" s="27" t="str">
        <f t="shared" si="17"/>
        <v>GFD/FFA</v>
      </c>
      <c r="C1090" s="37" t="s">
        <v>22</v>
      </c>
      <c r="D1090" s="37" t="s">
        <v>1998</v>
      </c>
      <c r="E1090" s="99" t="s">
        <v>2046</v>
      </c>
      <c r="G1090" s="98" t="s">
        <v>2000</v>
      </c>
      <c r="J1090" s="37" t="s">
        <v>25</v>
      </c>
    </row>
    <row r="1091" spans="1:16" s="37" customFormat="1" ht="12.95">
      <c r="A1091" s="27" t="s">
        <v>246</v>
      </c>
      <c r="B1091" s="27" t="str">
        <f t="shared" si="17"/>
        <v>GFD/FFA</v>
      </c>
      <c r="C1091" s="37" t="s">
        <v>2001</v>
      </c>
      <c r="D1091" s="37" t="s">
        <v>2002</v>
      </c>
      <c r="E1091" s="99" t="s">
        <v>2047</v>
      </c>
      <c r="G1091" s="98"/>
      <c r="J1091" s="37" t="s">
        <v>25</v>
      </c>
      <c r="N1091" s="37" t="s">
        <v>2004</v>
      </c>
    </row>
    <row r="1092" spans="1:16" s="37" customFormat="1" ht="12.95">
      <c r="A1092" s="27" t="s">
        <v>246</v>
      </c>
      <c r="B1092" s="27" t="str">
        <f t="shared" si="17"/>
        <v>GFD/FFA</v>
      </c>
      <c r="C1092" s="37" t="s">
        <v>49</v>
      </c>
      <c r="D1092" s="37" t="s">
        <v>2005</v>
      </c>
      <c r="E1092" s="99" t="s">
        <v>2048</v>
      </c>
      <c r="G1092" s="98"/>
      <c r="J1092" s="37" t="s">
        <v>25</v>
      </c>
      <c r="N1092" s="37" t="s">
        <v>2007</v>
      </c>
    </row>
    <row r="1093" spans="1:16" s="37" customFormat="1" ht="12.95">
      <c r="A1093" s="27" t="s">
        <v>246</v>
      </c>
      <c r="B1093" s="27" t="str">
        <f t="shared" si="17"/>
        <v>GFD/FFA</v>
      </c>
      <c r="C1093" s="37" t="s">
        <v>22</v>
      </c>
      <c r="D1093" s="37" t="s">
        <v>2008</v>
      </c>
      <c r="E1093" s="99" t="s">
        <v>2049</v>
      </c>
      <c r="G1093" s="98"/>
      <c r="J1093" s="37" t="s">
        <v>25</v>
      </c>
      <c r="N1093" s="38" t="s">
        <v>2004</v>
      </c>
    </row>
    <row r="1094" spans="1:16" s="37" customFormat="1" ht="12.95">
      <c r="A1094" s="27" t="s">
        <v>246</v>
      </c>
      <c r="B1094" s="27" t="str">
        <f t="shared" si="17"/>
        <v>GFD/FFA</v>
      </c>
      <c r="C1094" s="37" t="s">
        <v>49</v>
      </c>
      <c r="D1094" s="37" t="s">
        <v>2010</v>
      </c>
      <c r="E1094" s="99" t="s">
        <v>2050</v>
      </c>
      <c r="G1094" s="98"/>
      <c r="J1094" s="37" t="s">
        <v>25</v>
      </c>
      <c r="N1094" s="38" t="s">
        <v>2004</v>
      </c>
    </row>
    <row r="1095" spans="1:16" s="35" customFormat="1" ht="12.95">
      <c r="A1095" s="27" t="s">
        <v>246</v>
      </c>
      <c r="B1095" s="27" t="str">
        <f t="shared" si="17"/>
        <v>GFD/FFA</v>
      </c>
      <c r="C1095" s="32" t="s">
        <v>117</v>
      </c>
      <c r="D1095" s="32" t="s">
        <v>2012</v>
      </c>
      <c r="E1095" s="32"/>
      <c r="F1095" s="32"/>
      <c r="G1095" s="32"/>
      <c r="H1095" s="32"/>
      <c r="I1095" s="32"/>
      <c r="J1095" s="32"/>
      <c r="K1095" s="32"/>
      <c r="L1095" s="32"/>
      <c r="M1095" s="32"/>
      <c r="N1095" s="32"/>
      <c r="O1095" s="32"/>
      <c r="P1095" s="32"/>
    </row>
    <row r="1096" spans="1:16" s="66" customFormat="1" ht="12.95">
      <c r="A1096" s="80" t="s">
        <v>246</v>
      </c>
      <c r="B1096" s="27" t="str">
        <f t="shared" si="17"/>
        <v>GFD/FFA</v>
      </c>
      <c r="C1096" s="33" t="s">
        <v>26</v>
      </c>
      <c r="D1096" s="33" t="s">
        <v>531</v>
      </c>
      <c r="E1096" s="33" t="s">
        <v>575</v>
      </c>
      <c r="F1096" s="33"/>
      <c r="G1096" s="54"/>
      <c r="H1096" s="33"/>
      <c r="I1096" s="33"/>
      <c r="J1096" s="33"/>
      <c r="K1096" s="33"/>
      <c r="L1096" s="33"/>
      <c r="M1096" s="33"/>
      <c r="N1096" s="33" t="s">
        <v>248</v>
      </c>
      <c r="O1096" s="33"/>
      <c r="P1096" s="33"/>
    </row>
    <row r="1097" spans="1:16" s="27" customFormat="1" ht="12.95">
      <c r="A1097" s="80" t="s">
        <v>246</v>
      </c>
      <c r="B1097" s="27" t="str">
        <f t="shared" si="17"/>
        <v>FFA</v>
      </c>
      <c r="C1097" s="27" t="s">
        <v>22</v>
      </c>
      <c r="D1097" s="27" t="s">
        <v>576</v>
      </c>
      <c r="E1097" s="69" t="s">
        <v>577</v>
      </c>
      <c r="J1097" s="27" t="s">
        <v>25</v>
      </c>
    </row>
    <row r="1098" spans="1:16" s="27" customFormat="1" ht="12.95">
      <c r="A1098" s="80" t="s">
        <v>246</v>
      </c>
      <c r="B1098" s="27" t="str">
        <f t="shared" si="17"/>
        <v>FFA</v>
      </c>
      <c r="C1098" s="27" t="s">
        <v>578</v>
      </c>
      <c r="D1098" s="27" t="s">
        <v>579</v>
      </c>
      <c r="E1098" s="27" t="s">
        <v>580</v>
      </c>
      <c r="J1098" s="27" t="s">
        <v>25</v>
      </c>
      <c r="N1098" s="27" t="s">
        <v>581</v>
      </c>
    </row>
    <row r="1099" spans="1:16" s="27" customFormat="1" ht="12.95">
      <c r="A1099" s="80" t="s">
        <v>246</v>
      </c>
      <c r="B1099" s="27" t="str">
        <f t="shared" si="17"/>
        <v>FFA</v>
      </c>
      <c r="C1099" s="27" t="s">
        <v>49</v>
      </c>
      <c r="D1099" s="27" t="s">
        <v>582</v>
      </c>
      <c r="E1099" s="27" t="s">
        <v>583</v>
      </c>
      <c r="J1099" s="27" t="s">
        <v>25</v>
      </c>
      <c r="N1099" s="27" t="s">
        <v>584</v>
      </c>
    </row>
    <row r="1100" spans="1:16" s="27" customFormat="1" ht="12.95">
      <c r="A1100" s="80" t="s">
        <v>246</v>
      </c>
      <c r="B1100" s="27" t="str">
        <f t="shared" si="17"/>
        <v>FFA</v>
      </c>
      <c r="C1100" s="27" t="s">
        <v>585</v>
      </c>
      <c r="D1100" s="27" t="s">
        <v>586</v>
      </c>
      <c r="E1100" s="27" t="s">
        <v>587</v>
      </c>
      <c r="J1100" s="27" t="s">
        <v>25</v>
      </c>
      <c r="N1100" s="27" t="s">
        <v>251</v>
      </c>
    </row>
    <row r="1101" spans="1:16" s="27" customFormat="1" ht="12.95">
      <c r="A1101" s="80" t="s">
        <v>246</v>
      </c>
      <c r="B1101" s="27" t="str">
        <f t="shared" si="17"/>
        <v>FFA</v>
      </c>
      <c r="C1101" s="27" t="s">
        <v>49</v>
      </c>
      <c r="D1101" s="27" t="s">
        <v>588</v>
      </c>
      <c r="E1101" s="27" t="s">
        <v>589</v>
      </c>
      <c r="J1101" s="27" t="s">
        <v>25</v>
      </c>
      <c r="N1101" s="27" t="s">
        <v>590</v>
      </c>
    </row>
    <row r="1102" spans="1:16" s="27" customFormat="1" ht="12.95">
      <c r="A1102" s="80" t="s">
        <v>246</v>
      </c>
      <c r="B1102" s="27" t="str">
        <f t="shared" si="17"/>
        <v>FFA</v>
      </c>
      <c r="C1102" s="27" t="s">
        <v>22</v>
      </c>
      <c r="D1102" s="27" t="s">
        <v>591</v>
      </c>
      <c r="E1102" s="27" t="s">
        <v>592</v>
      </c>
      <c r="J1102" s="27" t="s">
        <v>25</v>
      </c>
      <c r="N1102" s="27" t="s">
        <v>251</v>
      </c>
    </row>
    <row r="1103" spans="1:16" s="27" customFormat="1" ht="12.95">
      <c r="A1103" s="80" t="s">
        <v>246</v>
      </c>
      <c r="B1103" s="27" t="str">
        <f t="shared" si="17"/>
        <v>FFA</v>
      </c>
      <c r="C1103" s="27" t="s">
        <v>593</v>
      </c>
      <c r="D1103" s="27" t="s">
        <v>594</v>
      </c>
      <c r="E1103" s="27" t="s">
        <v>595</v>
      </c>
      <c r="J1103" s="27" t="s">
        <v>25</v>
      </c>
      <c r="N1103" s="27" t="s">
        <v>596</v>
      </c>
    </row>
    <row r="1104" spans="1:16" s="27" customFormat="1" ht="12.95">
      <c r="A1104" s="80" t="s">
        <v>246</v>
      </c>
      <c r="B1104" s="27" t="str">
        <f t="shared" si="17"/>
        <v>FFA</v>
      </c>
      <c r="C1104" s="27" t="s">
        <v>22</v>
      </c>
      <c r="D1104" s="27" t="s">
        <v>597</v>
      </c>
      <c r="E1104" s="27" t="s">
        <v>598</v>
      </c>
      <c r="J1104" s="27" t="s">
        <v>25</v>
      </c>
      <c r="N1104" s="27" t="s">
        <v>251</v>
      </c>
    </row>
    <row r="1105" spans="1:14" s="27" customFormat="1" ht="12.95">
      <c r="A1105" s="80" t="s">
        <v>246</v>
      </c>
      <c r="B1105" s="27" t="str">
        <f t="shared" si="17"/>
        <v>FFA</v>
      </c>
      <c r="C1105" s="27" t="s">
        <v>599</v>
      </c>
      <c r="D1105" s="27" t="s">
        <v>600</v>
      </c>
      <c r="E1105" s="27" t="s">
        <v>601</v>
      </c>
      <c r="J1105" s="27" t="s">
        <v>25</v>
      </c>
      <c r="N1105" s="27" t="s">
        <v>602</v>
      </c>
    </row>
    <row r="1106" spans="1:14" s="27" customFormat="1" ht="12.95">
      <c r="A1106" s="80" t="s">
        <v>246</v>
      </c>
      <c r="B1106" s="27" t="str">
        <f t="shared" si="17"/>
        <v>FFA</v>
      </c>
      <c r="C1106" s="27" t="s">
        <v>22</v>
      </c>
      <c r="D1106" s="27" t="s">
        <v>603</v>
      </c>
      <c r="E1106" s="27" t="s">
        <v>604</v>
      </c>
      <c r="J1106" s="27" t="s">
        <v>25</v>
      </c>
      <c r="N1106" s="27" t="s">
        <v>251</v>
      </c>
    </row>
    <row r="1107" spans="1:14" s="27" customFormat="1" ht="12.95">
      <c r="A1107" s="80" t="s">
        <v>246</v>
      </c>
      <c r="B1107" s="27" t="str">
        <f t="shared" si="17"/>
        <v>FFA</v>
      </c>
      <c r="C1107" s="27" t="s">
        <v>605</v>
      </c>
      <c r="D1107" s="27" t="s">
        <v>606</v>
      </c>
      <c r="E1107" s="27" t="s">
        <v>607</v>
      </c>
      <c r="J1107" s="27" t="s">
        <v>25</v>
      </c>
      <c r="N1107" s="27" t="s">
        <v>608</v>
      </c>
    </row>
    <row r="1108" spans="1:14" s="27" customFormat="1" ht="12.95">
      <c r="A1108" s="80" t="s">
        <v>246</v>
      </c>
      <c r="B1108" s="27" t="str">
        <f t="shared" si="17"/>
        <v>FFA</v>
      </c>
      <c r="C1108" s="27" t="s">
        <v>609</v>
      </c>
      <c r="D1108" s="27" t="s">
        <v>610</v>
      </c>
      <c r="E1108" s="27" t="s">
        <v>611</v>
      </c>
      <c r="N1108" s="27" t="s">
        <v>612</v>
      </c>
    </row>
    <row r="1109" spans="1:14" s="27" customFormat="1" ht="12.95">
      <c r="A1109" s="80" t="s">
        <v>246</v>
      </c>
      <c r="B1109" s="27" t="str">
        <f t="shared" si="17"/>
        <v>FFA</v>
      </c>
      <c r="C1109" s="27" t="s">
        <v>22</v>
      </c>
      <c r="D1109" s="27" t="s">
        <v>613</v>
      </c>
      <c r="E1109" s="27" t="s">
        <v>614</v>
      </c>
      <c r="J1109" s="27" t="s">
        <v>25</v>
      </c>
      <c r="N1109" s="27" t="s">
        <v>251</v>
      </c>
    </row>
    <row r="1110" spans="1:14" s="27" customFormat="1" ht="12.95">
      <c r="A1110" s="80" t="s">
        <v>246</v>
      </c>
      <c r="B1110" s="27" t="str">
        <f t="shared" si="17"/>
        <v>FFA</v>
      </c>
      <c r="C1110" s="27" t="s">
        <v>615</v>
      </c>
      <c r="D1110" s="27" t="s">
        <v>616</v>
      </c>
      <c r="E1110" s="27" t="s">
        <v>617</v>
      </c>
      <c r="J1110" s="27" t="s">
        <v>25</v>
      </c>
      <c r="N1110" s="27" t="s">
        <v>618</v>
      </c>
    </row>
    <row r="1111" spans="1:14" s="27" customFormat="1" ht="12.95">
      <c r="A1111" s="80" t="s">
        <v>246</v>
      </c>
      <c r="B1111" s="27" t="str">
        <f t="shared" si="17"/>
        <v>FFA</v>
      </c>
      <c r="C1111" s="27" t="s">
        <v>22</v>
      </c>
      <c r="D1111" s="27" t="s">
        <v>619</v>
      </c>
      <c r="E1111" s="27" t="s">
        <v>620</v>
      </c>
      <c r="J1111" s="27" t="s">
        <v>25</v>
      </c>
      <c r="N1111" s="27" t="s">
        <v>397</v>
      </c>
    </row>
    <row r="1112" spans="1:14" s="27" customFormat="1" ht="12.95">
      <c r="A1112" s="80" t="s">
        <v>246</v>
      </c>
      <c r="B1112" s="27" t="str">
        <f t="shared" si="17"/>
        <v>FFA</v>
      </c>
      <c r="C1112" s="27" t="s">
        <v>621</v>
      </c>
      <c r="D1112" s="27" t="s">
        <v>622</v>
      </c>
      <c r="E1112" s="27" t="s">
        <v>623</v>
      </c>
      <c r="J1112" s="27" t="s">
        <v>25</v>
      </c>
      <c r="N1112" s="27" t="s">
        <v>624</v>
      </c>
    </row>
    <row r="1113" spans="1:14" s="27" customFormat="1" ht="12.95">
      <c r="A1113" s="80" t="s">
        <v>246</v>
      </c>
      <c r="B1113" s="27" t="str">
        <f t="shared" si="17"/>
        <v>FFA</v>
      </c>
      <c r="C1113" s="27" t="s">
        <v>625</v>
      </c>
      <c r="D1113" s="27" t="s">
        <v>626</v>
      </c>
      <c r="E1113" s="27" t="s">
        <v>627</v>
      </c>
      <c r="J1113" s="27" t="s">
        <v>25</v>
      </c>
      <c r="N1113" s="27" t="s">
        <v>624</v>
      </c>
    </row>
    <row r="1114" spans="1:14" s="27" customFormat="1" ht="12.95">
      <c r="A1114" s="80" t="s">
        <v>246</v>
      </c>
      <c r="B1114" s="27" t="str">
        <f t="shared" si="17"/>
        <v>FFA</v>
      </c>
      <c r="C1114" s="27" t="s">
        <v>625</v>
      </c>
      <c r="D1114" s="27" t="s">
        <v>628</v>
      </c>
      <c r="E1114" s="27" t="s">
        <v>629</v>
      </c>
      <c r="J1114" s="27" t="s">
        <v>25</v>
      </c>
      <c r="N1114" s="27" t="s">
        <v>397</v>
      </c>
    </row>
    <row r="1115" spans="1:14" s="27" customFormat="1" ht="12.95">
      <c r="A1115" s="80" t="s">
        <v>246</v>
      </c>
      <c r="B1115" s="27" t="str">
        <f t="shared" si="17"/>
        <v>FFA</v>
      </c>
      <c r="C1115" s="27" t="s">
        <v>22</v>
      </c>
      <c r="D1115" s="27" t="s">
        <v>630</v>
      </c>
      <c r="E1115" s="27" t="s">
        <v>631</v>
      </c>
      <c r="J1115" s="27" t="s">
        <v>25</v>
      </c>
      <c r="N1115" s="27" t="s">
        <v>397</v>
      </c>
    </row>
    <row r="1116" spans="1:14" s="27" customFormat="1" ht="12.95">
      <c r="A1116" s="80" t="s">
        <v>246</v>
      </c>
      <c r="B1116" s="27" t="str">
        <f t="shared" si="17"/>
        <v>FFA</v>
      </c>
      <c r="C1116" s="27" t="s">
        <v>632</v>
      </c>
      <c r="D1116" s="27" t="s">
        <v>633</v>
      </c>
      <c r="E1116" s="27" t="s">
        <v>634</v>
      </c>
      <c r="J1116" s="27" t="s">
        <v>25</v>
      </c>
      <c r="N1116" s="27" t="s">
        <v>635</v>
      </c>
    </row>
    <row r="1117" spans="1:14" s="27" customFormat="1" ht="12.95">
      <c r="A1117" s="80" t="s">
        <v>246</v>
      </c>
      <c r="B1117" s="27" t="str">
        <f t="shared" si="17"/>
        <v>FFA</v>
      </c>
      <c r="C1117" s="27" t="s">
        <v>49</v>
      </c>
      <c r="D1117" s="27" t="s">
        <v>636</v>
      </c>
      <c r="E1117" s="27" t="s">
        <v>637</v>
      </c>
      <c r="J1117" s="27" t="s">
        <v>25</v>
      </c>
      <c r="N1117" s="27" t="s">
        <v>638</v>
      </c>
    </row>
    <row r="1118" spans="1:14" s="27" customFormat="1" ht="12.95">
      <c r="A1118" s="80" t="s">
        <v>246</v>
      </c>
      <c r="B1118" s="27" t="str">
        <f t="shared" si="17"/>
        <v>FFA</v>
      </c>
      <c r="C1118" s="27" t="s">
        <v>22</v>
      </c>
      <c r="D1118" s="27" t="s">
        <v>639</v>
      </c>
      <c r="E1118" s="27" t="s">
        <v>640</v>
      </c>
      <c r="J1118" s="27" t="s">
        <v>25</v>
      </c>
      <c r="N1118" s="27" t="s">
        <v>397</v>
      </c>
    </row>
    <row r="1119" spans="1:14" s="27" customFormat="1" ht="12.95">
      <c r="A1119" s="80" t="s">
        <v>246</v>
      </c>
      <c r="B1119" s="27" t="str">
        <f t="shared" si="17"/>
        <v>FFA</v>
      </c>
      <c r="C1119" s="27" t="s">
        <v>641</v>
      </c>
      <c r="D1119" s="27" t="s">
        <v>642</v>
      </c>
      <c r="E1119" s="27" t="s">
        <v>643</v>
      </c>
      <c r="J1119" s="27" t="s">
        <v>25</v>
      </c>
      <c r="N1119" s="27" t="s">
        <v>644</v>
      </c>
    </row>
    <row r="1120" spans="1:14" s="27" customFormat="1" ht="12.95">
      <c r="A1120" s="80" t="s">
        <v>246</v>
      </c>
      <c r="B1120" s="27" t="str">
        <f t="shared" si="17"/>
        <v>FFA</v>
      </c>
      <c r="C1120" s="27" t="s">
        <v>49</v>
      </c>
      <c r="D1120" s="27" t="s">
        <v>645</v>
      </c>
      <c r="E1120" s="27" t="s">
        <v>646</v>
      </c>
      <c r="J1120" s="27" t="s">
        <v>25</v>
      </c>
      <c r="N1120" s="27" t="s">
        <v>647</v>
      </c>
    </row>
    <row r="1121" spans="1:16" s="27" customFormat="1" ht="12.95">
      <c r="A1121" s="80" t="s">
        <v>246</v>
      </c>
      <c r="B1121" s="27" t="str">
        <f t="shared" si="17"/>
        <v>FFA</v>
      </c>
      <c r="C1121" s="27" t="s">
        <v>22</v>
      </c>
      <c r="D1121" s="27" t="s">
        <v>648</v>
      </c>
      <c r="E1121" s="27" t="s">
        <v>649</v>
      </c>
      <c r="J1121" s="27" t="s">
        <v>25</v>
      </c>
      <c r="N1121" s="27" t="s">
        <v>397</v>
      </c>
    </row>
    <row r="1122" spans="1:16" s="66" customFormat="1" ht="12.95">
      <c r="A1122" s="80" t="s">
        <v>246</v>
      </c>
      <c r="B1122" s="27" t="str">
        <f t="shared" si="17"/>
        <v>GFD/FFA</v>
      </c>
      <c r="C1122" s="33" t="s">
        <v>117</v>
      </c>
      <c r="D1122" s="33" t="s">
        <v>531</v>
      </c>
      <c r="E1122" s="33"/>
      <c r="F1122" s="33"/>
      <c r="G1122" s="54"/>
      <c r="H1122" s="33"/>
      <c r="I1122" s="33"/>
      <c r="J1122" s="33"/>
      <c r="K1122" s="33"/>
      <c r="L1122" s="33"/>
      <c r="M1122" s="33"/>
      <c r="N1122" s="33"/>
      <c r="O1122" s="33"/>
      <c r="P1122" s="33"/>
    </row>
    <row r="1123" spans="1:16" s="5" customFormat="1">
      <c r="A1123" s="4"/>
      <c r="B1123" s="2" t="str">
        <f t="shared" si="17"/>
        <v>GFD</v>
      </c>
      <c r="C1123" s="24" t="s">
        <v>26</v>
      </c>
      <c r="D1123" s="24" t="s">
        <v>2051</v>
      </c>
      <c r="E1123" s="10" t="s">
        <v>2052</v>
      </c>
      <c r="F1123" s="24"/>
      <c r="G1123" s="24"/>
      <c r="H1123" s="24"/>
      <c r="I1123" s="24"/>
      <c r="J1123" s="24"/>
      <c r="K1123" s="24"/>
      <c r="L1123" s="24"/>
      <c r="M1123" s="24"/>
      <c r="N1123" s="24" t="s">
        <v>2053</v>
      </c>
      <c r="O1123" s="24"/>
      <c r="P1123" s="24"/>
    </row>
    <row r="1124" spans="1:16" s="22" customFormat="1">
      <c r="A1124" s="138"/>
      <c r="B1124" s="2" t="str">
        <f t="shared" si="17"/>
        <v/>
      </c>
      <c r="C1124" s="22" t="s">
        <v>20</v>
      </c>
      <c r="E1124" s="18" t="s">
        <v>2054</v>
      </c>
      <c r="G1124" s="139"/>
    </row>
    <row r="1125" spans="1:16" s="140" customFormat="1">
      <c r="A1125" s="138"/>
      <c r="B1125" s="2" t="str">
        <f t="shared" si="17"/>
        <v>GFD</v>
      </c>
      <c r="C1125" s="22" t="s">
        <v>2055</v>
      </c>
      <c r="D1125" s="22" t="s">
        <v>2056</v>
      </c>
      <c r="E1125" s="18" t="s">
        <v>2057</v>
      </c>
      <c r="F1125" s="22"/>
      <c r="G1125" s="139"/>
      <c r="H1125" s="22"/>
      <c r="I1125" s="22"/>
      <c r="J1125" s="22" t="s">
        <v>25</v>
      </c>
      <c r="K1125" s="22"/>
      <c r="L1125" s="22"/>
      <c r="M1125" s="22"/>
      <c r="N1125" s="22"/>
      <c r="O1125" s="22"/>
      <c r="P1125" s="22"/>
    </row>
    <row r="1126" spans="1:16" s="140" customFormat="1">
      <c r="A1126" s="138"/>
      <c r="B1126" s="2" t="str">
        <f t="shared" si="17"/>
        <v>GFD</v>
      </c>
      <c r="C1126" s="22" t="s">
        <v>2058</v>
      </c>
      <c r="D1126" s="22" t="s">
        <v>2059</v>
      </c>
      <c r="E1126" s="18" t="s">
        <v>2060</v>
      </c>
      <c r="F1126" s="22"/>
      <c r="G1126" s="139"/>
      <c r="H1126" s="22"/>
      <c r="I1126" s="22"/>
      <c r="J1126" s="22" t="s">
        <v>25</v>
      </c>
      <c r="K1126" s="22"/>
      <c r="L1126" s="22"/>
      <c r="M1126" s="22"/>
      <c r="N1126" s="22"/>
      <c r="O1126" s="22"/>
      <c r="P1126" s="22"/>
    </row>
    <row r="1127" spans="1:16" s="140" customFormat="1">
      <c r="A1127" s="138"/>
      <c r="B1127" s="2" t="str">
        <f t="shared" si="17"/>
        <v>GFD</v>
      </c>
      <c r="C1127" s="22" t="s">
        <v>22</v>
      </c>
      <c r="D1127" s="22" t="s">
        <v>2061</v>
      </c>
      <c r="E1127" s="18" t="s">
        <v>2062</v>
      </c>
      <c r="F1127" s="22"/>
      <c r="G1127" s="139"/>
      <c r="H1127" s="22"/>
      <c r="I1127" s="22"/>
      <c r="J1127" s="22" t="s">
        <v>25</v>
      </c>
      <c r="K1127" s="22"/>
      <c r="L1127" s="22"/>
      <c r="M1127" s="22"/>
      <c r="N1127" s="22"/>
      <c r="O1127" s="22"/>
      <c r="P1127" s="22"/>
    </row>
    <row r="1128" spans="1:16" s="5" customFormat="1">
      <c r="A1128" s="4"/>
      <c r="B1128" s="2" t="str">
        <f t="shared" si="17"/>
        <v>GFD</v>
      </c>
      <c r="C1128" s="24" t="s">
        <v>117</v>
      </c>
      <c r="D1128" s="24" t="s">
        <v>2051</v>
      </c>
      <c r="E1128" s="10"/>
      <c r="F1128" s="24"/>
      <c r="G1128" s="24"/>
      <c r="H1128" s="24"/>
      <c r="I1128" s="24"/>
      <c r="J1128" s="24"/>
      <c r="K1128" s="24"/>
      <c r="L1128" s="24"/>
      <c r="M1128" s="24"/>
      <c r="N1128" s="24"/>
      <c r="O1128" s="24"/>
      <c r="P1128" s="24"/>
    </row>
    <row r="1129" spans="1:16" s="66" customFormat="1" ht="12.95">
      <c r="A1129" s="27" t="s">
        <v>246</v>
      </c>
      <c r="B1129" s="27" t="str">
        <f t="shared" si="17"/>
        <v>FFA</v>
      </c>
      <c r="C1129" s="33" t="s">
        <v>26</v>
      </c>
      <c r="D1129" s="33" t="s">
        <v>2063</v>
      </c>
      <c r="E1129" s="33" t="s">
        <v>2064</v>
      </c>
      <c r="F1129" s="33"/>
      <c r="G1129" s="54"/>
      <c r="H1129" s="33"/>
      <c r="I1129" s="33"/>
      <c r="J1129" s="33"/>
      <c r="K1129" s="33"/>
      <c r="L1129" s="33"/>
      <c r="M1129" s="33"/>
      <c r="N1129" s="33" t="s">
        <v>248</v>
      </c>
      <c r="O1129" s="33"/>
      <c r="P1129" s="33"/>
    </row>
    <row r="1130" spans="1:16" s="27" customFormat="1" ht="12.95">
      <c r="A1130" s="27" t="s">
        <v>246</v>
      </c>
      <c r="B1130" s="27" t="str">
        <f t="shared" si="17"/>
        <v>FFA</v>
      </c>
      <c r="C1130" s="27" t="s">
        <v>2065</v>
      </c>
      <c r="D1130" s="27" t="s">
        <v>2066</v>
      </c>
      <c r="E1130" s="74" t="s">
        <v>2067</v>
      </c>
      <c r="J1130" s="37" t="s">
        <v>25</v>
      </c>
      <c r="N1130" s="27" t="s">
        <v>251</v>
      </c>
    </row>
    <row r="1131" spans="1:16" s="27" customFormat="1" ht="12.95">
      <c r="A1131" s="27" t="s">
        <v>246</v>
      </c>
      <c r="B1131" s="27" t="str">
        <f t="shared" si="17"/>
        <v>FFA</v>
      </c>
      <c r="C1131" s="27" t="s">
        <v>2068</v>
      </c>
      <c r="D1131" s="27" t="s">
        <v>2069</v>
      </c>
      <c r="E1131" s="74" t="s">
        <v>2070</v>
      </c>
      <c r="J1131" s="37" t="s">
        <v>25</v>
      </c>
      <c r="N1131" s="27" t="s">
        <v>251</v>
      </c>
    </row>
    <row r="1132" spans="1:16" s="27" customFormat="1" ht="12.95">
      <c r="A1132" s="27" t="s">
        <v>246</v>
      </c>
      <c r="B1132" s="27" t="str">
        <f t="shared" si="17"/>
        <v>FFA</v>
      </c>
      <c r="C1132" s="37" t="s">
        <v>22</v>
      </c>
      <c r="D1132" s="27" t="s">
        <v>2071</v>
      </c>
      <c r="E1132" s="74" t="s">
        <v>2072</v>
      </c>
      <c r="J1132" s="37" t="s">
        <v>25</v>
      </c>
      <c r="N1132" s="27" t="s">
        <v>251</v>
      </c>
    </row>
    <row r="1133" spans="1:16" s="27" customFormat="1" ht="12.95">
      <c r="A1133" s="27" t="s">
        <v>246</v>
      </c>
      <c r="B1133" s="27" t="str">
        <f t="shared" si="17"/>
        <v>FFA</v>
      </c>
      <c r="C1133" s="27" t="s">
        <v>2065</v>
      </c>
      <c r="D1133" s="27" t="s">
        <v>2073</v>
      </c>
      <c r="E1133" s="74" t="s">
        <v>2074</v>
      </c>
      <c r="J1133" s="37" t="s">
        <v>25</v>
      </c>
      <c r="N1133" s="27" t="s">
        <v>397</v>
      </c>
    </row>
    <row r="1134" spans="1:16" s="27" customFormat="1" ht="12.95">
      <c r="A1134" s="27" t="s">
        <v>246</v>
      </c>
      <c r="B1134" s="27" t="str">
        <f t="shared" si="17"/>
        <v>FFA</v>
      </c>
      <c r="C1134" s="27" t="s">
        <v>2075</v>
      </c>
      <c r="D1134" s="27" t="s">
        <v>2076</v>
      </c>
      <c r="E1134" s="74" t="s">
        <v>2077</v>
      </c>
      <c r="J1134" s="37" t="s">
        <v>25</v>
      </c>
      <c r="N1134" s="27" t="s">
        <v>397</v>
      </c>
    </row>
    <row r="1135" spans="1:16" s="27" customFormat="1" ht="12.95">
      <c r="A1135" s="27" t="s">
        <v>246</v>
      </c>
      <c r="B1135" s="27" t="str">
        <f t="shared" si="17"/>
        <v>FFA</v>
      </c>
      <c r="C1135" s="37" t="s">
        <v>2078</v>
      </c>
      <c r="D1135" s="27" t="s">
        <v>2079</v>
      </c>
      <c r="E1135" s="74" t="s">
        <v>2072</v>
      </c>
      <c r="J1135" s="37" t="s">
        <v>25</v>
      </c>
      <c r="N1135" s="27" t="s">
        <v>397</v>
      </c>
    </row>
    <row r="1136" spans="1:16" s="66" customFormat="1" ht="12.95">
      <c r="A1136" s="27" t="s">
        <v>246</v>
      </c>
      <c r="B1136" s="27" t="str">
        <f t="shared" si="17"/>
        <v>FFA</v>
      </c>
      <c r="C1136" s="33" t="s">
        <v>117</v>
      </c>
      <c r="D1136" s="33" t="s">
        <v>2063</v>
      </c>
      <c r="E1136" s="33" t="s">
        <v>2080</v>
      </c>
      <c r="F1136" s="33"/>
      <c r="G1136" s="54"/>
      <c r="H1136" s="33"/>
      <c r="I1136" s="33"/>
      <c r="J1136" s="33"/>
      <c r="K1136" s="33"/>
      <c r="L1136" s="33"/>
      <c r="M1136" s="33"/>
      <c r="N1136" s="33"/>
      <c r="O1136" s="33"/>
      <c r="P1136" s="33"/>
    </row>
    <row r="1137" spans="1:16" s="5" customFormat="1">
      <c r="A1137" s="4"/>
      <c r="B1137" s="2" t="str">
        <f t="shared" si="17"/>
        <v>GFD/FFA</v>
      </c>
      <c r="C1137" s="24" t="s">
        <v>26</v>
      </c>
      <c r="D1137" s="24" t="s">
        <v>2081</v>
      </c>
      <c r="E1137" s="10" t="s">
        <v>2082</v>
      </c>
      <c r="F1137" s="24"/>
      <c r="G1137" s="24"/>
      <c r="H1137" s="24"/>
      <c r="I1137" s="24"/>
      <c r="J1137" s="24"/>
      <c r="K1137" s="24"/>
      <c r="L1137" s="24"/>
      <c r="M1137" s="24"/>
      <c r="N1137" s="24" t="s">
        <v>105</v>
      </c>
      <c r="O1137" s="24"/>
      <c r="P1137" s="24"/>
    </row>
    <row r="1138" spans="1:16" s="3" customFormat="1">
      <c r="A1138" s="4"/>
      <c r="B1138" s="2" t="str">
        <f t="shared" si="17"/>
        <v>GFD/FFA</v>
      </c>
      <c r="C1138" s="3" t="s">
        <v>549</v>
      </c>
      <c r="D1138" s="3" t="s">
        <v>2083</v>
      </c>
      <c r="E1138" s="114" t="s">
        <v>2084</v>
      </c>
      <c r="G1138" s="40" t="s">
        <v>2085</v>
      </c>
      <c r="J1138" s="3" t="s">
        <v>25</v>
      </c>
    </row>
    <row r="1139" spans="1:16" s="3" customFormat="1">
      <c r="A1139" s="4"/>
      <c r="B1139" s="2" t="str">
        <f t="shared" si="17"/>
        <v>GFD</v>
      </c>
      <c r="C1139" s="3" t="s">
        <v>22</v>
      </c>
      <c r="D1139" s="3" t="s">
        <v>2086</v>
      </c>
      <c r="E1139" s="114" t="s">
        <v>2087</v>
      </c>
      <c r="G1139" s="40"/>
      <c r="J1139" s="3" t="s">
        <v>25</v>
      </c>
      <c r="N1139" s="3" t="s">
        <v>2088</v>
      </c>
    </row>
    <row r="1140" spans="1:16" s="3" customFormat="1">
      <c r="A1140" s="4"/>
      <c r="B1140" s="2" t="str">
        <f t="shared" si="17"/>
        <v>GFD/FFA</v>
      </c>
      <c r="C1140" s="3" t="s">
        <v>151</v>
      </c>
      <c r="D1140" s="3" t="s">
        <v>2089</v>
      </c>
      <c r="E1140" s="114" t="s">
        <v>2090</v>
      </c>
      <c r="G1140" s="40"/>
      <c r="H1140" s="3" t="s">
        <v>2091</v>
      </c>
      <c r="J1140" s="3" t="s">
        <v>25</v>
      </c>
      <c r="N1140" s="3" t="s">
        <v>2092</v>
      </c>
    </row>
    <row r="1141" spans="1:16" s="3" customFormat="1">
      <c r="A1141" s="4"/>
      <c r="B1141" s="2" t="str">
        <f t="shared" si="17"/>
        <v>GFD/FFA</v>
      </c>
      <c r="C1141" s="3" t="s">
        <v>151</v>
      </c>
      <c r="D1141" s="3" t="s">
        <v>2093</v>
      </c>
      <c r="E1141" s="114" t="s">
        <v>2094</v>
      </c>
      <c r="G1141" s="40"/>
      <c r="H1141" s="3" t="s">
        <v>2095</v>
      </c>
      <c r="J1141" s="3" t="s">
        <v>25</v>
      </c>
      <c r="N1141" s="3" t="s">
        <v>2092</v>
      </c>
    </row>
    <row r="1142" spans="1:16" s="3" customFormat="1">
      <c r="A1142" s="4"/>
      <c r="B1142" s="2" t="str">
        <f t="shared" si="17"/>
        <v>GFD/FFA</v>
      </c>
      <c r="C1142" s="3" t="s">
        <v>2096</v>
      </c>
      <c r="D1142" s="3" t="s">
        <v>2097</v>
      </c>
      <c r="E1142" s="17" t="s">
        <v>2098</v>
      </c>
      <c r="G1142" s="40"/>
      <c r="J1142" s="3" t="s">
        <v>25</v>
      </c>
      <c r="N1142" s="3" t="s">
        <v>2099</v>
      </c>
    </row>
    <row r="1143" spans="1:16" s="3" customFormat="1">
      <c r="A1143" s="4"/>
      <c r="B1143" s="2" t="str">
        <f t="shared" si="17"/>
        <v>GFD/FFA</v>
      </c>
      <c r="C1143" s="3" t="s">
        <v>22</v>
      </c>
      <c r="D1143" s="3" t="s">
        <v>2100</v>
      </c>
      <c r="E1143" s="17" t="s">
        <v>2101</v>
      </c>
      <c r="G1143" s="40"/>
      <c r="J1143" s="3" t="s">
        <v>25</v>
      </c>
      <c r="N1143" s="3" t="s">
        <v>2088</v>
      </c>
    </row>
    <row r="1144" spans="1:16" s="3" customFormat="1">
      <c r="A1144" s="4"/>
      <c r="B1144" s="2" t="str">
        <f t="shared" si="17"/>
        <v>GFD/FFA</v>
      </c>
      <c r="C1144" s="3" t="s">
        <v>22</v>
      </c>
      <c r="D1144" s="3" t="s">
        <v>2102</v>
      </c>
      <c r="E1144" s="17" t="s">
        <v>2103</v>
      </c>
      <c r="G1144" s="40"/>
      <c r="J1144" s="3" t="s">
        <v>25</v>
      </c>
      <c r="N1144" s="3" t="s">
        <v>2088</v>
      </c>
    </row>
    <row r="1145" spans="1:16" s="3" customFormat="1">
      <c r="A1145" s="4"/>
      <c r="B1145" s="2" t="str">
        <f t="shared" si="17"/>
        <v>GFD/FFA</v>
      </c>
      <c r="C1145" s="3" t="s">
        <v>22</v>
      </c>
      <c r="D1145" s="3" t="s">
        <v>2104</v>
      </c>
      <c r="E1145" s="17" t="s">
        <v>2105</v>
      </c>
      <c r="G1145" s="40" t="s">
        <v>2106</v>
      </c>
      <c r="J1145" s="3" t="s">
        <v>25</v>
      </c>
      <c r="N1145" s="3" t="s">
        <v>2088</v>
      </c>
    </row>
    <row r="1146" spans="1:16" s="3" customFormat="1">
      <c r="A1146" s="4"/>
      <c r="B1146" s="2" t="str">
        <f t="shared" si="17"/>
        <v>GFD/FFA</v>
      </c>
      <c r="C1146" s="3" t="s">
        <v>2107</v>
      </c>
      <c r="D1146" s="3" t="s">
        <v>2108</v>
      </c>
      <c r="E1146" s="101" t="s">
        <v>2109</v>
      </c>
      <c r="G1146" s="40" t="s">
        <v>1236</v>
      </c>
      <c r="J1146" s="3" t="s">
        <v>25</v>
      </c>
      <c r="N1146" s="3" t="s">
        <v>2088</v>
      </c>
    </row>
    <row r="1147" spans="1:16" s="3" customFormat="1">
      <c r="A1147" s="4"/>
      <c r="B1147" s="2" t="str">
        <f t="shared" si="17"/>
        <v>GFD</v>
      </c>
      <c r="C1147" s="3" t="s">
        <v>49</v>
      </c>
      <c r="D1147" s="3" t="s">
        <v>2110</v>
      </c>
      <c r="E1147" s="101" t="s">
        <v>2111</v>
      </c>
      <c r="G1147" s="40"/>
      <c r="J1147" s="3" t="s">
        <v>25</v>
      </c>
      <c r="N1147" s="3" t="s">
        <v>2112</v>
      </c>
    </row>
    <row r="1148" spans="1:16" s="5" customFormat="1">
      <c r="A1148" s="4"/>
      <c r="B1148" s="2" t="str">
        <f t="shared" si="17"/>
        <v>GFD/FFA</v>
      </c>
      <c r="C1148" s="24" t="s">
        <v>117</v>
      </c>
      <c r="D1148" s="24" t="s">
        <v>2081</v>
      </c>
      <c r="E1148" s="10"/>
      <c r="F1148" s="24"/>
      <c r="G1148" s="24"/>
      <c r="H1148" s="24"/>
      <c r="I1148" s="24"/>
      <c r="J1148" s="24"/>
      <c r="K1148" s="24"/>
      <c r="L1148" s="24"/>
      <c r="M1148" s="24"/>
      <c r="N1148" s="24"/>
      <c r="O1148" s="24"/>
      <c r="P1148" s="24"/>
    </row>
    <row r="1149" spans="1:16" s="66" customFormat="1" ht="12.95">
      <c r="A1149" s="27" t="s">
        <v>246</v>
      </c>
      <c r="B1149" s="27" t="str">
        <f t="shared" si="17"/>
        <v>GFD/FFA</v>
      </c>
      <c r="C1149" s="33" t="s">
        <v>26</v>
      </c>
      <c r="D1149" s="33" t="s">
        <v>1771</v>
      </c>
      <c r="E1149" s="33" t="s">
        <v>2113</v>
      </c>
      <c r="F1149" s="33"/>
      <c r="G1149" s="54"/>
      <c r="H1149" s="33"/>
      <c r="I1149" s="33"/>
      <c r="J1149" s="33"/>
      <c r="K1149" s="33"/>
      <c r="L1149" s="33"/>
      <c r="M1149" s="33"/>
      <c r="N1149" s="33" t="s">
        <v>248</v>
      </c>
      <c r="O1149" s="33"/>
      <c r="P1149" s="33"/>
    </row>
    <row r="1150" spans="1:16" s="37" customFormat="1" ht="12.95">
      <c r="A1150" s="27" t="s">
        <v>246</v>
      </c>
      <c r="B1150" s="27" t="str">
        <f t="shared" si="17"/>
        <v>GFD/FFA</v>
      </c>
      <c r="C1150" s="37" t="s">
        <v>22</v>
      </c>
      <c r="D1150" s="37" t="s">
        <v>2083</v>
      </c>
      <c r="E1150" s="104" t="s">
        <v>2114</v>
      </c>
      <c r="G1150" s="98" t="s">
        <v>2085</v>
      </c>
      <c r="J1150" s="37" t="s">
        <v>25</v>
      </c>
    </row>
    <row r="1151" spans="1:16" s="37" customFormat="1">
      <c r="A1151" s="27" t="s">
        <v>246</v>
      </c>
      <c r="B1151" s="27" t="str">
        <f t="shared" si="17"/>
        <v>GFD/FFA</v>
      </c>
      <c r="C1151" s="37" t="s">
        <v>151</v>
      </c>
      <c r="D1151" s="37" t="s">
        <v>2089</v>
      </c>
      <c r="E1151" s="104" t="s">
        <v>2115</v>
      </c>
      <c r="G1151" t="s">
        <v>2116</v>
      </c>
      <c r="H1151" s="37" t="s">
        <v>2091</v>
      </c>
      <c r="J1151" s="37" t="s">
        <v>25</v>
      </c>
      <c r="N1151" s="37" t="s">
        <v>2088</v>
      </c>
    </row>
    <row r="1152" spans="1:16" s="37" customFormat="1">
      <c r="A1152" s="27" t="s">
        <v>246</v>
      </c>
      <c r="B1152" s="27" t="str">
        <f t="shared" si="17"/>
        <v>GFD/FFA</v>
      </c>
      <c r="C1152" s="37" t="s">
        <v>151</v>
      </c>
      <c r="D1152" s="37" t="s">
        <v>2093</v>
      </c>
      <c r="E1152" s="104" t="s">
        <v>2117</v>
      </c>
      <c r="G1152" t="s">
        <v>2116</v>
      </c>
      <c r="H1152" s="37" t="s">
        <v>2091</v>
      </c>
      <c r="J1152" s="37" t="s">
        <v>25</v>
      </c>
      <c r="N1152" s="37" t="s">
        <v>2088</v>
      </c>
    </row>
    <row r="1153" spans="1:16" s="37" customFormat="1" ht="12.95">
      <c r="A1153" s="27" t="s">
        <v>246</v>
      </c>
      <c r="B1153" s="27" t="str">
        <f t="shared" ref="B1153:B1216" si="18">IFERROR(VLOOKUP(D1153,validity,4,0),"")</f>
        <v>GFD/FFA</v>
      </c>
      <c r="C1153" s="37" t="s">
        <v>2096</v>
      </c>
      <c r="D1153" s="37" t="s">
        <v>2097</v>
      </c>
      <c r="E1153" s="28" t="s">
        <v>2118</v>
      </c>
      <c r="G1153" s="98"/>
      <c r="J1153" s="37" t="s">
        <v>25</v>
      </c>
      <c r="N1153" s="37" t="s">
        <v>2099</v>
      </c>
    </row>
    <row r="1154" spans="1:16" s="37" customFormat="1" ht="12.95">
      <c r="A1154" s="27" t="s">
        <v>246</v>
      </c>
      <c r="B1154" s="27" t="str">
        <f t="shared" si="18"/>
        <v>GFD/FFA</v>
      </c>
      <c r="C1154" s="37" t="s">
        <v>22</v>
      </c>
      <c r="D1154" s="37" t="s">
        <v>2100</v>
      </c>
      <c r="E1154" s="28" t="s">
        <v>2119</v>
      </c>
      <c r="G1154" s="98"/>
      <c r="J1154" s="37" t="s">
        <v>25</v>
      </c>
      <c r="N1154" s="37" t="s">
        <v>2088</v>
      </c>
    </row>
    <row r="1155" spans="1:16" s="37" customFormat="1" ht="12.95">
      <c r="A1155" s="27" t="s">
        <v>246</v>
      </c>
      <c r="B1155" s="27" t="str">
        <f t="shared" si="18"/>
        <v>GFD/FFA</v>
      </c>
      <c r="C1155" s="37" t="s">
        <v>22</v>
      </c>
      <c r="D1155" s="37" t="s">
        <v>2102</v>
      </c>
      <c r="E1155" s="28" t="s">
        <v>2120</v>
      </c>
      <c r="G1155" s="98"/>
      <c r="J1155" s="37" t="s">
        <v>25</v>
      </c>
      <c r="N1155" s="37" t="s">
        <v>2088</v>
      </c>
    </row>
    <row r="1156" spans="1:16" s="37" customFormat="1" ht="12.95">
      <c r="A1156" s="27" t="s">
        <v>246</v>
      </c>
      <c r="B1156" s="27" t="str">
        <f t="shared" si="18"/>
        <v>GFD/FFA</v>
      </c>
      <c r="C1156" s="37" t="s">
        <v>22</v>
      </c>
      <c r="D1156" s="37" t="s">
        <v>2104</v>
      </c>
      <c r="E1156" s="28" t="s">
        <v>2121</v>
      </c>
      <c r="G1156" s="98" t="s">
        <v>2106</v>
      </c>
      <c r="J1156" s="37" t="s">
        <v>25</v>
      </c>
      <c r="N1156" s="37" t="s">
        <v>2088</v>
      </c>
    </row>
    <row r="1157" spans="1:16" s="37" customFormat="1" ht="12.95">
      <c r="A1157" s="27" t="s">
        <v>246</v>
      </c>
      <c r="B1157" s="27" t="str">
        <f t="shared" si="18"/>
        <v>GFD/FFA</v>
      </c>
      <c r="C1157" s="37" t="s">
        <v>2107</v>
      </c>
      <c r="D1157" s="37" t="s">
        <v>2108</v>
      </c>
      <c r="E1157" s="99" t="s">
        <v>2122</v>
      </c>
      <c r="G1157" s="98" t="s">
        <v>1236</v>
      </c>
      <c r="J1157" s="37" t="s">
        <v>25</v>
      </c>
      <c r="N1157" s="37" t="s">
        <v>2088</v>
      </c>
    </row>
    <row r="1158" spans="1:16" s="27" customFormat="1" ht="12.95">
      <c r="A1158" s="27" t="s">
        <v>246</v>
      </c>
      <c r="B1158" s="27" t="str">
        <f t="shared" si="18"/>
        <v>FFA</v>
      </c>
      <c r="C1158" s="27" t="s">
        <v>49</v>
      </c>
      <c r="D1158" s="37" t="s">
        <v>2123</v>
      </c>
      <c r="E1158" s="74" t="s">
        <v>1831</v>
      </c>
      <c r="J1158" s="27" t="s">
        <v>25</v>
      </c>
      <c r="N1158" s="27" t="s">
        <v>2112</v>
      </c>
    </row>
    <row r="1159" spans="1:16" s="66" customFormat="1" ht="12.95">
      <c r="A1159" s="27" t="s">
        <v>246</v>
      </c>
      <c r="B1159" s="27" t="str">
        <f t="shared" si="18"/>
        <v>GFD/FFA</v>
      </c>
      <c r="C1159" s="33" t="s">
        <v>117</v>
      </c>
      <c r="D1159" s="33" t="s">
        <v>1771</v>
      </c>
      <c r="E1159" s="33"/>
      <c r="F1159" s="33"/>
      <c r="G1159" s="54"/>
      <c r="H1159" s="33"/>
      <c r="I1159" s="33"/>
      <c r="J1159" s="33"/>
      <c r="K1159" s="33"/>
      <c r="L1159" s="33"/>
      <c r="M1159" s="33"/>
      <c r="N1159" s="33"/>
      <c r="O1159" s="33"/>
      <c r="P1159" s="33"/>
    </row>
    <row r="1160" spans="1:16" s="5" customFormat="1">
      <c r="A1160" s="4"/>
      <c r="B1160" s="2" t="str">
        <f t="shared" si="18"/>
        <v>GFD/FFA</v>
      </c>
      <c r="C1160" s="24" t="s">
        <v>26</v>
      </c>
      <c r="D1160" s="24" t="s">
        <v>2124</v>
      </c>
      <c r="E1160" s="10" t="s">
        <v>2125</v>
      </c>
      <c r="F1160" s="24"/>
      <c r="G1160" s="24"/>
      <c r="H1160" s="24"/>
      <c r="I1160" s="24"/>
      <c r="J1160" s="24"/>
      <c r="K1160" s="24"/>
      <c r="L1160" s="24"/>
      <c r="M1160" s="24"/>
      <c r="N1160" s="24" t="s">
        <v>105</v>
      </c>
      <c r="O1160" s="24"/>
      <c r="P1160" s="24"/>
    </row>
    <row r="1161" spans="1:16" s="3" customFormat="1">
      <c r="A1161" s="4"/>
      <c r="B1161" s="2" t="str">
        <f t="shared" si="18"/>
        <v>GFD/FFA</v>
      </c>
      <c r="C1161" s="3" t="s">
        <v>2126</v>
      </c>
      <c r="D1161" s="3" t="s">
        <v>2127</v>
      </c>
      <c r="E1161" s="114" t="s">
        <v>2128</v>
      </c>
      <c r="G1161" s="40"/>
      <c r="J1161" s="3" t="s">
        <v>25</v>
      </c>
      <c r="N1161" s="3" t="s">
        <v>2129</v>
      </c>
    </row>
    <row r="1162" spans="1:16" s="3" customFormat="1">
      <c r="A1162" s="4"/>
      <c r="B1162" s="2" t="str">
        <f t="shared" si="18"/>
        <v>GFD/FFA</v>
      </c>
      <c r="C1162" s="3" t="s">
        <v>2126</v>
      </c>
      <c r="D1162" s="3" t="s">
        <v>2130</v>
      </c>
      <c r="E1162" s="114" t="s">
        <v>2131</v>
      </c>
      <c r="G1162" s="40"/>
      <c r="J1162" s="3" t="s">
        <v>25</v>
      </c>
      <c r="N1162" s="3" t="s">
        <v>785</v>
      </c>
    </row>
    <row r="1163" spans="1:16" s="3" customFormat="1">
      <c r="A1163" s="4"/>
      <c r="B1163" s="2" t="str">
        <f t="shared" si="18"/>
        <v>GFD</v>
      </c>
      <c r="C1163" s="3" t="s">
        <v>2126</v>
      </c>
      <c r="D1163" s="3" t="s">
        <v>2132</v>
      </c>
      <c r="E1163" s="114" t="s">
        <v>2133</v>
      </c>
      <c r="G1163" s="40"/>
      <c r="J1163" s="3" t="s">
        <v>25</v>
      </c>
      <c r="N1163" s="3" t="s">
        <v>2134</v>
      </c>
    </row>
    <row r="1164" spans="1:16" s="3" customFormat="1">
      <c r="A1164" s="4"/>
      <c r="B1164" s="2" t="str">
        <f t="shared" si="18"/>
        <v>GFD/FFA</v>
      </c>
      <c r="C1164" s="3" t="s">
        <v>22</v>
      </c>
      <c r="D1164" s="3" t="s">
        <v>2135</v>
      </c>
      <c r="E1164" s="17" t="s">
        <v>2136</v>
      </c>
      <c r="G1164" s="40"/>
      <c r="J1164" s="3" t="s">
        <v>25</v>
      </c>
    </row>
    <row r="1165" spans="1:16">
      <c r="B1165" s="2" t="str">
        <f t="shared" si="18"/>
        <v>GFD/FFA</v>
      </c>
      <c r="C1165" s="2" t="s">
        <v>22</v>
      </c>
      <c r="D1165" s="2" t="s">
        <v>2137</v>
      </c>
      <c r="E1165" s="1" t="s">
        <v>2138</v>
      </c>
      <c r="J1165" s="2" t="s">
        <v>25</v>
      </c>
      <c r="N1165" s="2" t="s">
        <v>2139</v>
      </c>
    </row>
    <row r="1166" spans="1:16">
      <c r="B1166" s="2" t="str">
        <f t="shared" si="18"/>
        <v>GFD/FFA</v>
      </c>
      <c r="C1166" s="2" t="s">
        <v>22</v>
      </c>
      <c r="D1166" s="2" t="s">
        <v>2140</v>
      </c>
      <c r="E1166" s="1" t="s">
        <v>2141</v>
      </c>
      <c r="J1166" s="2" t="s">
        <v>25</v>
      </c>
      <c r="N1166" s="2" t="s">
        <v>2139</v>
      </c>
    </row>
    <row r="1167" spans="1:16">
      <c r="B1167" s="2" t="str">
        <f t="shared" si="18"/>
        <v>GFD/FFA</v>
      </c>
      <c r="C1167" s="2" t="s">
        <v>22</v>
      </c>
      <c r="D1167" s="2" t="s">
        <v>2142</v>
      </c>
      <c r="E1167" s="1" t="s">
        <v>2143</v>
      </c>
      <c r="J1167" s="2" t="s">
        <v>25</v>
      </c>
      <c r="N1167" s="2" t="s">
        <v>2139</v>
      </c>
    </row>
    <row r="1168" spans="1:16">
      <c r="B1168" s="2" t="str">
        <f t="shared" si="18"/>
        <v>GFD/FFA</v>
      </c>
      <c r="C1168" s="2" t="s">
        <v>22</v>
      </c>
      <c r="D1168" s="2" t="s">
        <v>2144</v>
      </c>
      <c r="E1168" s="1" t="s">
        <v>2145</v>
      </c>
      <c r="J1168" s="2" t="s">
        <v>25</v>
      </c>
      <c r="N1168" s="2" t="s">
        <v>2139</v>
      </c>
    </row>
    <row r="1169" spans="1:16">
      <c r="B1169" s="2" t="str">
        <f t="shared" si="18"/>
        <v>GFD/FFA</v>
      </c>
      <c r="C1169" s="2" t="s">
        <v>49</v>
      </c>
      <c r="D1169" s="2" t="s">
        <v>2146</v>
      </c>
      <c r="E1169" s="1" t="s">
        <v>2147</v>
      </c>
      <c r="J1169" s="2" t="s">
        <v>25</v>
      </c>
      <c r="N1169" s="2" t="s">
        <v>2139</v>
      </c>
    </row>
    <row r="1170" spans="1:16" s="5" customFormat="1">
      <c r="A1170" s="4"/>
      <c r="B1170" s="2" t="str">
        <f t="shared" si="18"/>
        <v>GFD/FFA</v>
      </c>
      <c r="C1170" s="24" t="s">
        <v>117</v>
      </c>
      <c r="D1170" s="24" t="s">
        <v>2124</v>
      </c>
      <c r="E1170" s="10"/>
      <c r="F1170" s="24"/>
      <c r="G1170" s="24"/>
      <c r="H1170" s="24"/>
      <c r="I1170" s="24"/>
      <c r="J1170" s="24"/>
      <c r="K1170" s="24"/>
      <c r="L1170" s="24"/>
      <c r="M1170" s="24"/>
      <c r="N1170" s="24"/>
      <c r="O1170" s="24"/>
      <c r="P1170" s="24"/>
    </row>
    <row r="1171" spans="1:16" s="35" customFormat="1" ht="12.95">
      <c r="A1171" s="27" t="s">
        <v>246</v>
      </c>
      <c r="B1171" s="27" t="str">
        <f t="shared" si="18"/>
        <v>GFD/FFA</v>
      </c>
      <c r="C1171" s="32" t="s">
        <v>26</v>
      </c>
      <c r="D1171" s="32" t="s">
        <v>2148</v>
      </c>
      <c r="E1171" s="32" t="s">
        <v>2149</v>
      </c>
      <c r="F1171" s="32"/>
      <c r="G1171" s="32"/>
      <c r="H1171" s="32"/>
      <c r="I1171" s="32"/>
      <c r="J1171" s="32"/>
      <c r="K1171" s="32"/>
      <c r="L1171" s="32"/>
      <c r="M1171" s="32"/>
      <c r="N1171" s="33" t="s">
        <v>248</v>
      </c>
      <c r="O1171" s="32"/>
      <c r="P1171" s="32"/>
    </row>
    <row r="1172" spans="1:16" s="37" customFormat="1" ht="12.95">
      <c r="A1172" s="27" t="s">
        <v>246</v>
      </c>
      <c r="B1172" s="27" t="str">
        <f t="shared" si="18"/>
        <v>GFD/FFA</v>
      </c>
      <c r="C1172" s="37" t="s">
        <v>2126</v>
      </c>
      <c r="D1172" s="37" t="s">
        <v>2127</v>
      </c>
      <c r="E1172" s="104" t="s">
        <v>2150</v>
      </c>
      <c r="G1172" s="98"/>
      <c r="J1172" s="37" t="s">
        <v>25</v>
      </c>
      <c r="N1172" s="37" t="s">
        <v>2151</v>
      </c>
    </row>
    <row r="1173" spans="1:16" s="37" customFormat="1" ht="12.95">
      <c r="A1173" s="27" t="s">
        <v>246</v>
      </c>
      <c r="B1173" s="27" t="str">
        <f t="shared" si="18"/>
        <v>GFD/FFA</v>
      </c>
      <c r="C1173" s="37" t="s">
        <v>2126</v>
      </c>
      <c r="D1173" s="37" t="s">
        <v>2130</v>
      </c>
      <c r="E1173" s="104" t="s">
        <v>2152</v>
      </c>
      <c r="G1173" s="98"/>
      <c r="J1173" s="37" t="s">
        <v>25</v>
      </c>
      <c r="N1173" s="37" t="s">
        <v>2153</v>
      </c>
    </row>
    <row r="1174" spans="1:16" s="37" customFormat="1" ht="12.95">
      <c r="A1174" s="27" t="s">
        <v>246</v>
      </c>
      <c r="B1174" s="27" t="str">
        <f t="shared" si="18"/>
        <v>FFA</v>
      </c>
      <c r="C1174" s="37" t="s">
        <v>2126</v>
      </c>
      <c r="D1174" s="37" t="s">
        <v>2154</v>
      </c>
      <c r="E1174" s="104" t="s">
        <v>2155</v>
      </c>
      <c r="G1174" s="98"/>
      <c r="J1174" s="37" t="s">
        <v>25</v>
      </c>
      <c r="N1174" s="37" t="s">
        <v>2156</v>
      </c>
    </row>
    <row r="1175" spans="1:16" s="37" customFormat="1" ht="12.95">
      <c r="A1175" s="27" t="s">
        <v>246</v>
      </c>
      <c r="B1175" s="27" t="str">
        <f t="shared" si="18"/>
        <v>FFA</v>
      </c>
      <c r="C1175" s="37" t="s">
        <v>2126</v>
      </c>
      <c r="D1175" s="37" t="s">
        <v>2157</v>
      </c>
      <c r="E1175" s="104" t="s">
        <v>2158</v>
      </c>
      <c r="G1175" s="98"/>
      <c r="J1175" s="37" t="s">
        <v>25</v>
      </c>
      <c r="N1175" s="37" t="s">
        <v>2159</v>
      </c>
    </row>
    <row r="1176" spans="1:16" s="37" customFormat="1" ht="12.95">
      <c r="A1176" s="27" t="s">
        <v>246</v>
      </c>
      <c r="B1176" s="27" t="str">
        <f t="shared" si="18"/>
        <v>GFD/FFA</v>
      </c>
      <c r="C1176" s="37" t="s">
        <v>22</v>
      </c>
      <c r="D1176" s="37" t="s">
        <v>2135</v>
      </c>
      <c r="E1176" s="28" t="s">
        <v>2160</v>
      </c>
      <c r="G1176" s="98"/>
      <c r="J1176" s="37" t="s">
        <v>25</v>
      </c>
      <c r="N1176" s="37" t="s">
        <v>251</v>
      </c>
    </row>
    <row r="1177" spans="1:16" s="37" customFormat="1" ht="12.95">
      <c r="A1177" s="27" t="s">
        <v>246</v>
      </c>
      <c r="B1177" s="27" t="str">
        <f t="shared" si="18"/>
        <v>FFA</v>
      </c>
      <c r="C1177" s="37" t="s">
        <v>22</v>
      </c>
      <c r="D1177" s="37" t="s">
        <v>2161</v>
      </c>
      <c r="E1177" s="28" t="s">
        <v>2162</v>
      </c>
      <c r="G1177" s="98"/>
      <c r="J1177" s="37" t="s">
        <v>25</v>
      </c>
      <c r="N1177" s="37" t="s">
        <v>397</v>
      </c>
    </row>
    <row r="1178" spans="1:16" s="38" customFormat="1" ht="12.95">
      <c r="A1178" s="27" t="s">
        <v>246</v>
      </c>
      <c r="B1178" s="27" t="str">
        <f t="shared" si="18"/>
        <v>GFD/FFA</v>
      </c>
      <c r="C1178" s="38" t="s">
        <v>22</v>
      </c>
      <c r="D1178" s="38" t="s">
        <v>2137</v>
      </c>
      <c r="E1178" s="38" t="s">
        <v>2163</v>
      </c>
      <c r="J1178" s="38" t="s">
        <v>25</v>
      </c>
      <c r="N1178" s="37" t="s">
        <v>251</v>
      </c>
    </row>
    <row r="1179" spans="1:16" s="38" customFormat="1" ht="12.95">
      <c r="A1179" s="27" t="s">
        <v>246</v>
      </c>
      <c r="B1179" s="27" t="str">
        <f t="shared" si="18"/>
        <v>GFD/FFA</v>
      </c>
      <c r="C1179" s="38" t="s">
        <v>22</v>
      </c>
      <c r="D1179" s="38" t="s">
        <v>2140</v>
      </c>
      <c r="E1179" s="38" t="s">
        <v>2164</v>
      </c>
      <c r="J1179" s="38" t="s">
        <v>25</v>
      </c>
      <c r="N1179" s="37" t="s">
        <v>251</v>
      </c>
    </row>
    <row r="1180" spans="1:16" s="38" customFormat="1" ht="12.95">
      <c r="A1180" s="27" t="s">
        <v>246</v>
      </c>
      <c r="B1180" s="27" t="str">
        <f t="shared" si="18"/>
        <v>GFD/FFA</v>
      </c>
      <c r="C1180" s="38" t="s">
        <v>22</v>
      </c>
      <c r="D1180" s="38" t="s">
        <v>2142</v>
      </c>
      <c r="E1180" s="38" t="s">
        <v>2165</v>
      </c>
      <c r="J1180" s="38" t="s">
        <v>25</v>
      </c>
      <c r="N1180" s="37" t="s">
        <v>251</v>
      </c>
    </row>
    <row r="1181" spans="1:16" s="38" customFormat="1" ht="12.95">
      <c r="A1181" s="27" t="s">
        <v>246</v>
      </c>
      <c r="B1181" s="27" t="str">
        <f t="shared" si="18"/>
        <v>GFD/FFA</v>
      </c>
      <c r="C1181" s="38" t="s">
        <v>22</v>
      </c>
      <c r="D1181" s="38" t="s">
        <v>2144</v>
      </c>
      <c r="E1181" s="38" t="s">
        <v>2166</v>
      </c>
      <c r="J1181" s="38" t="s">
        <v>25</v>
      </c>
      <c r="N1181" s="37" t="s">
        <v>251</v>
      </c>
    </row>
    <row r="1182" spans="1:16" s="38" customFormat="1" ht="12.95">
      <c r="A1182" s="27" t="s">
        <v>246</v>
      </c>
      <c r="B1182" s="27" t="str">
        <f t="shared" si="18"/>
        <v>GFD/FFA</v>
      </c>
      <c r="C1182" s="38" t="s">
        <v>49</v>
      </c>
      <c r="D1182" s="38" t="s">
        <v>2146</v>
      </c>
      <c r="E1182" s="38" t="s">
        <v>2167</v>
      </c>
      <c r="J1182" s="38" t="s">
        <v>25</v>
      </c>
      <c r="N1182" s="37" t="s">
        <v>251</v>
      </c>
    </row>
    <row r="1183" spans="1:16" s="37" customFormat="1" ht="12.95">
      <c r="A1183" s="27" t="s">
        <v>246</v>
      </c>
      <c r="B1183" s="27" t="str">
        <f t="shared" si="18"/>
        <v>FFA</v>
      </c>
      <c r="C1183" s="37" t="s">
        <v>22</v>
      </c>
      <c r="D1183" s="37" t="s">
        <v>2168</v>
      </c>
      <c r="E1183" s="28" t="s">
        <v>2169</v>
      </c>
      <c r="G1183" s="98"/>
      <c r="J1183" s="37" t="s">
        <v>25</v>
      </c>
      <c r="N1183" s="37" t="s">
        <v>397</v>
      </c>
    </row>
    <row r="1184" spans="1:16" s="35" customFormat="1" ht="12.95">
      <c r="A1184" s="27" t="s">
        <v>246</v>
      </c>
      <c r="B1184" s="27" t="str">
        <f t="shared" si="18"/>
        <v>GFD/FFA</v>
      </c>
      <c r="C1184" s="32" t="s">
        <v>117</v>
      </c>
      <c r="D1184" s="32" t="s">
        <v>2148</v>
      </c>
      <c r="E1184" s="32"/>
      <c r="F1184" s="32"/>
      <c r="G1184" s="32"/>
      <c r="H1184" s="32"/>
      <c r="I1184" s="32"/>
      <c r="J1184" s="32"/>
      <c r="K1184" s="32"/>
      <c r="L1184" s="32"/>
      <c r="M1184" s="32"/>
      <c r="N1184" s="32"/>
      <c r="O1184" s="32"/>
      <c r="P1184" s="32"/>
    </row>
    <row r="1185" spans="1:16" s="5" customFormat="1">
      <c r="A1185" s="4"/>
      <c r="B1185" s="2" t="str">
        <f t="shared" si="18"/>
        <v>GFD/FFA</v>
      </c>
      <c r="C1185" s="24" t="s">
        <v>26</v>
      </c>
      <c r="D1185" s="24" t="s">
        <v>2170</v>
      </c>
      <c r="E1185" s="10" t="s">
        <v>2171</v>
      </c>
      <c r="F1185" s="24"/>
      <c r="G1185" s="24"/>
      <c r="H1185" s="24"/>
      <c r="I1185" s="24"/>
      <c r="J1185" s="24"/>
      <c r="K1185" s="24"/>
      <c r="L1185" s="24"/>
      <c r="M1185" s="24"/>
      <c r="N1185" s="24"/>
      <c r="O1185" s="24"/>
      <c r="P1185" s="24"/>
    </row>
    <row r="1186" spans="1:16" s="3" customFormat="1">
      <c r="A1186" s="4"/>
      <c r="B1186" s="2" t="str">
        <f t="shared" si="18"/>
        <v>GFD</v>
      </c>
      <c r="C1186" s="3" t="s">
        <v>22</v>
      </c>
      <c r="D1186" s="3" t="s">
        <v>2172</v>
      </c>
      <c r="E1186" s="17" t="s">
        <v>2173</v>
      </c>
      <c r="G1186" s="40"/>
      <c r="J1186" s="3" t="s">
        <v>25</v>
      </c>
    </row>
    <row r="1187" spans="1:16" s="5" customFormat="1">
      <c r="A1187" s="4"/>
      <c r="B1187" s="2" t="str">
        <f t="shared" si="18"/>
        <v>GFD</v>
      </c>
      <c r="C1187" s="2" t="s">
        <v>2174</v>
      </c>
      <c r="D1187" s="3" t="s">
        <v>2175</v>
      </c>
      <c r="E1187" s="17" t="s">
        <v>2176</v>
      </c>
      <c r="H1187" s="3"/>
      <c r="J1187" s="3" t="s">
        <v>25</v>
      </c>
      <c r="N1187" s="3"/>
    </row>
    <row r="1188" spans="1:16" s="5" customFormat="1">
      <c r="A1188" s="4"/>
      <c r="B1188" s="2" t="str">
        <f t="shared" si="18"/>
        <v>GFD</v>
      </c>
      <c r="C1188" s="2" t="s">
        <v>49</v>
      </c>
      <c r="D1188" s="3" t="s">
        <v>2177</v>
      </c>
      <c r="E1188" t="s">
        <v>2178</v>
      </c>
      <c r="J1188" s="3" t="s">
        <v>25</v>
      </c>
      <c r="N1188" s="3" t="s">
        <v>2179</v>
      </c>
    </row>
    <row r="1189" spans="1:16" s="3" customFormat="1">
      <c r="A1189" s="4"/>
      <c r="B1189" s="2" t="str">
        <f t="shared" si="18"/>
        <v>GFD</v>
      </c>
      <c r="C1189" s="3" t="s">
        <v>22</v>
      </c>
      <c r="D1189" s="3" t="s">
        <v>2180</v>
      </c>
      <c r="E1189" s="23" t="s">
        <v>2181</v>
      </c>
      <c r="G1189" s="3" t="s">
        <v>2182</v>
      </c>
      <c r="J1189" s="3" t="s">
        <v>25</v>
      </c>
      <c r="N1189" s="3" t="s">
        <v>2183</v>
      </c>
    </row>
    <row r="1190" spans="1:16" s="3" customFormat="1">
      <c r="A1190" s="4"/>
      <c r="B1190" s="2" t="str">
        <f t="shared" si="18"/>
        <v>GFD</v>
      </c>
      <c r="C1190" s="3" t="s">
        <v>2184</v>
      </c>
      <c r="D1190" s="3" t="s">
        <v>2185</v>
      </c>
      <c r="E1190" s="23" t="s">
        <v>2186</v>
      </c>
      <c r="G1190" s="3" t="s">
        <v>2182</v>
      </c>
      <c r="J1190" s="3" t="s">
        <v>25</v>
      </c>
      <c r="N1190" s="3" t="s">
        <v>2187</v>
      </c>
    </row>
    <row r="1191" spans="1:16" s="3" customFormat="1">
      <c r="A1191" s="4"/>
      <c r="B1191" s="2" t="str">
        <f t="shared" si="18"/>
        <v>GFD</v>
      </c>
      <c r="C1191" s="3" t="s">
        <v>22</v>
      </c>
      <c r="D1191" s="3" t="s">
        <v>2188</v>
      </c>
      <c r="E1191" s="17" t="s">
        <v>2189</v>
      </c>
      <c r="G1191" s="40"/>
      <c r="J1191" s="3" t="s">
        <v>25</v>
      </c>
      <c r="N1191" s="3" t="s">
        <v>2183</v>
      </c>
    </row>
    <row r="1192" spans="1:16" s="3" customFormat="1">
      <c r="A1192" s="4"/>
      <c r="B1192" s="2" t="str">
        <f t="shared" si="18"/>
        <v>GFD</v>
      </c>
      <c r="C1192" s="3" t="s">
        <v>22</v>
      </c>
      <c r="D1192" s="3" t="s">
        <v>2190</v>
      </c>
      <c r="E1192" s="17" t="s">
        <v>2191</v>
      </c>
      <c r="G1192" s="40"/>
      <c r="J1192" s="3" t="s">
        <v>25</v>
      </c>
      <c r="N1192" s="3" t="s">
        <v>2192</v>
      </c>
    </row>
    <row r="1193" spans="1:16" s="3" customFormat="1">
      <c r="A1193" s="4"/>
      <c r="B1193" s="2" t="str">
        <f t="shared" si="18"/>
        <v>GFD</v>
      </c>
      <c r="C1193" s="3" t="s">
        <v>22</v>
      </c>
      <c r="D1193" s="3" t="s">
        <v>2193</v>
      </c>
      <c r="E1193" s="17" t="s">
        <v>2194</v>
      </c>
      <c r="G1193" s="40"/>
      <c r="J1193" s="3" t="s">
        <v>25</v>
      </c>
      <c r="N1193" s="3" t="s">
        <v>2192</v>
      </c>
    </row>
    <row r="1194" spans="1:16" s="3" customFormat="1">
      <c r="A1194" s="4"/>
      <c r="B1194" s="2" t="str">
        <f t="shared" si="18"/>
        <v>GFD</v>
      </c>
      <c r="C1194" s="3" t="s">
        <v>22</v>
      </c>
      <c r="D1194" s="3" t="s">
        <v>2195</v>
      </c>
      <c r="E1194" s="17" t="s">
        <v>2196</v>
      </c>
      <c r="G1194" s="40"/>
      <c r="J1194" s="3" t="s">
        <v>25</v>
      </c>
      <c r="N1194" s="3" t="s">
        <v>2197</v>
      </c>
    </row>
    <row r="1195" spans="1:16" s="3" customFormat="1">
      <c r="A1195" s="4"/>
      <c r="B1195" s="2" t="str">
        <f t="shared" si="18"/>
        <v>GFD</v>
      </c>
      <c r="C1195" s="3" t="s">
        <v>2198</v>
      </c>
      <c r="D1195" s="3" t="s">
        <v>2199</v>
      </c>
      <c r="E1195" s="17" t="s">
        <v>2200</v>
      </c>
      <c r="G1195" s="40"/>
      <c r="J1195" s="3" t="s">
        <v>25</v>
      </c>
      <c r="N1195" s="3" t="s">
        <v>2183</v>
      </c>
    </row>
    <row r="1196" spans="1:16" s="3" customFormat="1">
      <c r="A1196" s="4"/>
      <c r="B1196" s="2" t="str">
        <f t="shared" si="18"/>
        <v>GFD</v>
      </c>
      <c r="C1196" s="3" t="s">
        <v>49</v>
      </c>
      <c r="D1196" s="3" t="s">
        <v>2201</v>
      </c>
      <c r="E1196" s="17" t="s">
        <v>2202</v>
      </c>
      <c r="G1196" s="40"/>
      <c r="J1196" s="3" t="s">
        <v>25</v>
      </c>
      <c r="N1196" s="3" t="s">
        <v>2203</v>
      </c>
    </row>
    <row r="1197" spans="1:16" s="3" customFormat="1">
      <c r="A1197" s="4"/>
      <c r="B1197" s="2" t="str">
        <f t="shared" si="18"/>
        <v>GFD</v>
      </c>
      <c r="C1197" s="3" t="s">
        <v>22</v>
      </c>
      <c r="D1197" s="3" t="s">
        <v>2204</v>
      </c>
      <c r="E1197" s="17" t="s">
        <v>2205</v>
      </c>
      <c r="G1197" s="40"/>
      <c r="J1197" s="3" t="s">
        <v>25</v>
      </c>
      <c r="N1197" s="3" t="s">
        <v>2206</v>
      </c>
    </row>
    <row r="1198" spans="1:16" s="3" customFormat="1">
      <c r="A1198" s="4"/>
      <c r="B1198" s="2" t="str">
        <f t="shared" si="18"/>
        <v>GFD</v>
      </c>
      <c r="C1198" s="3" t="s">
        <v>2207</v>
      </c>
      <c r="D1198" s="3" t="s">
        <v>2208</v>
      </c>
      <c r="E1198" s="17" t="s">
        <v>2209</v>
      </c>
      <c r="G1198" s="40"/>
      <c r="J1198" s="3" t="s">
        <v>25</v>
      </c>
      <c r="N1198" s="3" t="s">
        <v>2210</v>
      </c>
    </row>
    <row r="1199" spans="1:16" s="3" customFormat="1">
      <c r="A1199" s="4"/>
      <c r="B1199" s="2" t="str">
        <f t="shared" si="18"/>
        <v>GFD</v>
      </c>
      <c r="C1199" s="3" t="s">
        <v>49</v>
      </c>
      <c r="D1199" s="3" t="s">
        <v>2211</v>
      </c>
      <c r="E1199" s="17" t="s">
        <v>2212</v>
      </c>
      <c r="G1199" s="40"/>
      <c r="J1199" s="3" t="s">
        <v>25</v>
      </c>
      <c r="N1199" s="3" t="s">
        <v>2213</v>
      </c>
    </row>
    <row r="1200" spans="1:16" s="3" customFormat="1">
      <c r="A1200" s="4"/>
      <c r="B1200" s="2" t="str">
        <f t="shared" si="18"/>
        <v>GFD</v>
      </c>
      <c r="C1200" s="3" t="s">
        <v>2207</v>
      </c>
      <c r="D1200" s="3" t="s">
        <v>2214</v>
      </c>
      <c r="E1200" s="17" t="s">
        <v>2215</v>
      </c>
      <c r="G1200" s="40"/>
      <c r="J1200" s="3" t="s">
        <v>25</v>
      </c>
      <c r="N1200" s="3" t="s">
        <v>2210</v>
      </c>
    </row>
    <row r="1201" spans="1:29" s="3" customFormat="1">
      <c r="A1201" s="4"/>
      <c r="B1201" s="2" t="str">
        <f t="shared" si="18"/>
        <v>GFD</v>
      </c>
      <c r="C1201" s="3" t="s">
        <v>49</v>
      </c>
      <c r="D1201" s="3" t="s">
        <v>2216</v>
      </c>
      <c r="E1201" s="17" t="s">
        <v>2217</v>
      </c>
      <c r="G1201" s="40"/>
      <c r="J1201" s="3" t="s">
        <v>25</v>
      </c>
      <c r="N1201" s="3" t="s">
        <v>2218</v>
      </c>
    </row>
    <row r="1202" spans="1:29" s="3" customFormat="1">
      <c r="A1202" s="4"/>
      <c r="B1202" s="2" t="str">
        <f t="shared" si="18"/>
        <v>GFD</v>
      </c>
      <c r="C1202" s="3" t="s">
        <v>49</v>
      </c>
      <c r="D1202" s="3" t="s">
        <v>2219</v>
      </c>
      <c r="E1202" s="17" t="s">
        <v>2220</v>
      </c>
      <c r="G1202" s="40"/>
      <c r="J1202" s="3" t="s">
        <v>25</v>
      </c>
    </row>
    <row r="1203" spans="1:29" s="5" customFormat="1">
      <c r="A1203" s="4"/>
      <c r="B1203" s="2" t="str">
        <f t="shared" si="18"/>
        <v>GFD/FFA</v>
      </c>
      <c r="C1203" s="24" t="s">
        <v>117</v>
      </c>
      <c r="D1203" s="24" t="s">
        <v>2170</v>
      </c>
      <c r="E1203" s="10"/>
      <c r="F1203" s="24"/>
      <c r="G1203" s="24"/>
      <c r="H1203" s="24"/>
      <c r="I1203" s="24"/>
      <c r="J1203" s="24"/>
      <c r="K1203" s="24"/>
      <c r="L1203" s="24"/>
      <c r="M1203" s="24"/>
      <c r="N1203" s="24"/>
      <c r="O1203" s="24"/>
      <c r="P1203" s="24"/>
    </row>
    <row r="1204" spans="1:29" s="5" customFormat="1">
      <c r="A1204" s="4"/>
      <c r="B1204" s="2" t="str">
        <f t="shared" si="18"/>
        <v>GFD/FFA</v>
      </c>
      <c r="C1204" s="24" t="s">
        <v>26</v>
      </c>
      <c r="D1204" s="24" t="s">
        <v>2221</v>
      </c>
      <c r="E1204" s="10" t="s">
        <v>2222</v>
      </c>
      <c r="F1204" s="24"/>
      <c r="G1204" s="24"/>
      <c r="H1204" s="24"/>
      <c r="I1204" s="24"/>
      <c r="J1204" s="24"/>
      <c r="K1204" s="24"/>
      <c r="L1204" s="24"/>
      <c r="M1204" s="24"/>
      <c r="N1204" s="24"/>
      <c r="O1204" s="24"/>
      <c r="P1204" s="24"/>
    </row>
    <row r="1205" spans="1:29" s="3" customFormat="1">
      <c r="A1205" s="4"/>
      <c r="B1205" s="2" t="str">
        <f t="shared" si="18"/>
        <v>GFD</v>
      </c>
      <c r="C1205" s="3" t="s">
        <v>22</v>
      </c>
      <c r="D1205" s="3" t="s">
        <v>2223</v>
      </c>
      <c r="E1205" s="17" t="s">
        <v>2224</v>
      </c>
      <c r="G1205" s="40"/>
      <c r="J1205" s="3" t="s">
        <v>25</v>
      </c>
    </row>
    <row r="1206" spans="1:29" s="3" customFormat="1">
      <c r="A1206" s="4"/>
      <c r="B1206" s="2" t="str">
        <f t="shared" si="18"/>
        <v>GFD</v>
      </c>
      <c r="C1206" s="3" t="s">
        <v>22</v>
      </c>
      <c r="D1206" s="3" t="s">
        <v>2225</v>
      </c>
      <c r="E1206" s="17" t="s">
        <v>2226</v>
      </c>
      <c r="G1206" s="40"/>
      <c r="J1206" s="3" t="s">
        <v>25</v>
      </c>
      <c r="N1206" s="3" t="s">
        <v>105</v>
      </c>
    </row>
    <row r="1207" spans="1:29" s="3" customFormat="1">
      <c r="A1207" s="4"/>
      <c r="B1207" s="2" t="str">
        <f t="shared" si="18"/>
        <v>GFD</v>
      </c>
      <c r="C1207" s="3" t="s">
        <v>22</v>
      </c>
      <c r="D1207" s="3" t="s">
        <v>2227</v>
      </c>
      <c r="E1207" s="17" t="s">
        <v>2228</v>
      </c>
      <c r="G1207" s="40"/>
      <c r="J1207" s="3" t="s">
        <v>25</v>
      </c>
    </row>
    <row r="1208" spans="1:29" s="3" customFormat="1">
      <c r="A1208" s="4"/>
      <c r="B1208" s="2" t="str">
        <f t="shared" si="18"/>
        <v>GFD</v>
      </c>
      <c r="C1208" s="3" t="s">
        <v>2229</v>
      </c>
      <c r="D1208" s="3" t="s">
        <v>2230</v>
      </c>
      <c r="E1208" s="17" t="s">
        <v>2231</v>
      </c>
      <c r="G1208" s="40"/>
      <c r="J1208" s="3" t="s">
        <v>25</v>
      </c>
      <c r="N1208" s="3" t="s">
        <v>2232</v>
      </c>
    </row>
    <row r="1209" spans="1:29" s="3" customFormat="1">
      <c r="A1209" s="4"/>
      <c r="B1209" s="2" t="str">
        <f t="shared" si="18"/>
        <v>GFD</v>
      </c>
      <c r="C1209" s="3" t="s">
        <v>2233</v>
      </c>
      <c r="D1209" s="3" t="s">
        <v>2234</v>
      </c>
      <c r="E1209" s="17" t="s">
        <v>2235</v>
      </c>
      <c r="G1209" s="40" t="s">
        <v>1224</v>
      </c>
      <c r="J1209" s="3" t="s">
        <v>25</v>
      </c>
      <c r="N1209" s="3" t="s">
        <v>2232</v>
      </c>
    </row>
    <row r="1210" spans="1:29" s="3" customFormat="1">
      <c r="A1210" s="4"/>
      <c r="B1210" s="2" t="str">
        <f t="shared" si="18"/>
        <v>GFD</v>
      </c>
      <c r="C1210" s="3" t="s">
        <v>22</v>
      </c>
      <c r="D1210" s="3" t="s">
        <v>2236</v>
      </c>
      <c r="E1210" s="17" t="s">
        <v>2237</v>
      </c>
      <c r="G1210" s="40"/>
      <c r="J1210" s="3" t="s">
        <v>25</v>
      </c>
      <c r="N1210" s="3" t="s">
        <v>2232</v>
      </c>
    </row>
    <row r="1211" spans="1:29" s="3" customFormat="1">
      <c r="A1211" s="4"/>
      <c r="B1211" s="2" t="str">
        <f t="shared" si="18"/>
        <v>GFD</v>
      </c>
      <c r="C1211" s="3" t="s">
        <v>2238</v>
      </c>
      <c r="D1211" s="3" t="s">
        <v>2239</v>
      </c>
      <c r="E1211" s="17" t="s">
        <v>2240</v>
      </c>
      <c r="G1211" s="40"/>
      <c r="J1211" s="3" t="s">
        <v>25</v>
      </c>
      <c r="N1211" s="3" t="s">
        <v>2241</v>
      </c>
    </row>
    <row r="1212" spans="1:29" s="3" customFormat="1">
      <c r="A1212" s="4"/>
      <c r="B1212" s="2" t="str">
        <f t="shared" si="18"/>
        <v>GFD</v>
      </c>
      <c r="C1212" s="3" t="s">
        <v>49</v>
      </c>
      <c r="D1212" s="3" t="s">
        <v>2242</v>
      </c>
      <c r="E1212" s="17" t="s">
        <v>2243</v>
      </c>
      <c r="G1212" s="40"/>
      <c r="J1212" s="3" t="s">
        <v>25</v>
      </c>
      <c r="N1212" s="3" t="s">
        <v>2244</v>
      </c>
    </row>
    <row r="1213" spans="1:29" s="3" customFormat="1">
      <c r="A1213" s="4"/>
      <c r="B1213" s="2" t="str">
        <f t="shared" si="18"/>
        <v>GFD</v>
      </c>
      <c r="C1213" s="3" t="s">
        <v>22</v>
      </c>
      <c r="D1213" s="3" t="s">
        <v>2245</v>
      </c>
      <c r="E1213" s="17" t="s">
        <v>2246</v>
      </c>
      <c r="G1213" s="40" t="s">
        <v>2247</v>
      </c>
      <c r="J1213" s="3" t="s">
        <v>25</v>
      </c>
    </row>
    <row r="1214" spans="1:29" s="5" customFormat="1">
      <c r="A1214" s="4"/>
      <c r="B1214" s="2" t="str">
        <f t="shared" si="18"/>
        <v>GFD/FFA</v>
      </c>
      <c r="C1214" s="24" t="s">
        <v>117</v>
      </c>
      <c r="D1214" s="24" t="s">
        <v>2221</v>
      </c>
      <c r="E1214" s="10"/>
      <c r="F1214" s="24"/>
      <c r="G1214" s="24"/>
      <c r="H1214" s="24"/>
      <c r="I1214" s="24"/>
      <c r="J1214" s="24"/>
      <c r="K1214" s="24"/>
      <c r="L1214" s="24"/>
      <c r="M1214" s="24"/>
      <c r="N1214" s="24"/>
      <c r="O1214" s="24"/>
      <c r="P1214" s="24"/>
      <c r="AC1214" s="5" t="s">
        <v>497</v>
      </c>
    </row>
    <row r="1215" spans="1:29" s="5" customFormat="1">
      <c r="A1215" s="4"/>
      <c r="B1215" s="2" t="str">
        <f t="shared" si="18"/>
        <v>GFD/FFA</v>
      </c>
      <c r="C1215" s="24" t="s">
        <v>26</v>
      </c>
      <c r="D1215" s="24" t="s">
        <v>2248</v>
      </c>
      <c r="E1215" s="141" t="s">
        <v>2249</v>
      </c>
      <c r="F1215" s="24"/>
      <c r="G1215" s="24"/>
      <c r="H1215" s="24"/>
      <c r="I1215" s="24"/>
      <c r="J1215" s="24"/>
      <c r="K1215" s="24"/>
      <c r="L1215" s="24"/>
      <c r="M1215" s="24"/>
      <c r="N1215" s="24"/>
      <c r="O1215" s="24"/>
      <c r="P1215" s="24"/>
    </row>
    <row r="1216" spans="1:29" s="3" customFormat="1">
      <c r="A1216" s="4"/>
      <c r="B1216" s="2" t="str">
        <f t="shared" si="18"/>
        <v>GFD</v>
      </c>
      <c r="C1216" s="3" t="s">
        <v>151</v>
      </c>
      <c r="D1216" s="3" t="s">
        <v>2250</v>
      </c>
      <c r="E1216" s="17" t="s">
        <v>2251</v>
      </c>
      <c r="G1216" s="40" t="s">
        <v>2252</v>
      </c>
      <c r="H1216" s="142" t="s">
        <v>2253</v>
      </c>
      <c r="I1216" s="142" t="s">
        <v>2254</v>
      </c>
      <c r="J1216" s="3" t="s">
        <v>25</v>
      </c>
    </row>
    <row r="1217" spans="1:14" s="3" customFormat="1">
      <c r="A1217" s="4"/>
      <c r="B1217" s="2" t="str">
        <f t="shared" ref="B1217:B1280" si="19">IFERROR(VLOOKUP(D1217,validity,4,0),"")</f>
        <v>GFD</v>
      </c>
      <c r="C1217" s="3" t="s">
        <v>151</v>
      </c>
      <c r="D1217" s="3" t="s">
        <v>2255</v>
      </c>
      <c r="E1217" s="17" t="s">
        <v>2256</v>
      </c>
      <c r="G1217" s="40"/>
      <c r="H1217" s="142" t="s">
        <v>2257</v>
      </c>
      <c r="I1217" s="142" t="s">
        <v>2258</v>
      </c>
      <c r="J1217" s="3" t="s">
        <v>25</v>
      </c>
      <c r="N1217" s="3" t="s">
        <v>2259</v>
      </c>
    </row>
    <row r="1218" spans="1:14" s="27" customFormat="1" ht="12.95">
      <c r="A1218" s="27" t="s">
        <v>246</v>
      </c>
      <c r="B1218" s="27" t="str">
        <f t="shared" si="19"/>
        <v>FFA</v>
      </c>
      <c r="C1218" s="27" t="s">
        <v>151</v>
      </c>
      <c r="D1218" s="27" t="s">
        <v>2260</v>
      </c>
      <c r="E1218" s="27" t="s">
        <v>2261</v>
      </c>
      <c r="G1218" s="27" t="s">
        <v>2262</v>
      </c>
      <c r="J1218" s="37" t="s">
        <v>25</v>
      </c>
    </row>
    <row r="1219" spans="1:14" s="27" customFormat="1" ht="12.95">
      <c r="A1219" s="27" t="s">
        <v>246</v>
      </c>
      <c r="B1219" s="27" t="str">
        <f t="shared" si="19"/>
        <v>FFA</v>
      </c>
      <c r="C1219" s="27" t="s">
        <v>151</v>
      </c>
      <c r="D1219" s="27" t="s">
        <v>2263</v>
      </c>
      <c r="E1219" s="27" t="s">
        <v>2264</v>
      </c>
      <c r="G1219" s="27" t="s">
        <v>2262</v>
      </c>
      <c r="J1219" s="37" t="s">
        <v>25</v>
      </c>
    </row>
    <row r="1220" spans="1:14" s="27" customFormat="1" ht="12.95">
      <c r="A1220" s="27" t="s">
        <v>246</v>
      </c>
      <c r="B1220" s="27" t="str">
        <f t="shared" si="19"/>
        <v>FFA</v>
      </c>
      <c r="C1220" s="27" t="s">
        <v>151</v>
      </c>
      <c r="D1220" s="27" t="s">
        <v>2265</v>
      </c>
      <c r="E1220" s="27" t="s">
        <v>2266</v>
      </c>
      <c r="G1220" s="27" t="s">
        <v>2262</v>
      </c>
      <c r="J1220" s="37" t="s">
        <v>25</v>
      </c>
      <c r="N1220" s="27" t="s">
        <v>2267</v>
      </c>
    </row>
    <row r="1221" spans="1:14" s="3" customFormat="1">
      <c r="A1221" s="4"/>
      <c r="B1221" s="2" t="str">
        <f t="shared" si="19"/>
        <v>GFD/FFA</v>
      </c>
      <c r="C1221" s="3" t="s">
        <v>26</v>
      </c>
      <c r="D1221" s="3" t="s">
        <v>2268</v>
      </c>
      <c r="E1221" s="17" t="s">
        <v>2269</v>
      </c>
    </row>
    <row r="1222" spans="1:14" s="3" customFormat="1">
      <c r="A1222" s="4"/>
      <c r="B1222" s="2" t="str">
        <f t="shared" si="19"/>
        <v>GFD/FFA</v>
      </c>
      <c r="C1222" s="3" t="s">
        <v>151</v>
      </c>
      <c r="D1222" s="3" t="s">
        <v>2270</v>
      </c>
      <c r="E1222" s="143" t="s">
        <v>2271</v>
      </c>
      <c r="G1222" s="40" t="s">
        <v>2272</v>
      </c>
      <c r="H1222" s="142" t="s">
        <v>2273</v>
      </c>
      <c r="I1222" s="142" t="s">
        <v>2274</v>
      </c>
      <c r="J1222" s="3" t="s">
        <v>25</v>
      </c>
    </row>
    <row r="1223" spans="1:14" s="3" customFormat="1">
      <c r="A1223" s="4"/>
      <c r="B1223" s="2" t="str">
        <f t="shared" si="19"/>
        <v>GFD/FFA</v>
      </c>
      <c r="C1223" s="3" t="s">
        <v>2275</v>
      </c>
      <c r="D1223" s="3" t="s">
        <v>2276</v>
      </c>
      <c r="E1223" s="17" t="s">
        <v>2277</v>
      </c>
      <c r="G1223" s="40"/>
      <c r="J1223" s="3" t="s">
        <v>25</v>
      </c>
      <c r="N1223" s="3" t="s">
        <v>2278</v>
      </c>
    </row>
    <row r="1224" spans="1:14" s="3" customFormat="1">
      <c r="A1224" s="4"/>
      <c r="B1224" s="2" t="str">
        <f t="shared" si="19"/>
        <v>GFD/FFA</v>
      </c>
      <c r="C1224" s="3" t="s">
        <v>151</v>
      </c>
      <c r="D1224" s="3" t="s">
        <v>2279</v>
      </c>
      <c r="E1224" s="17" t="s">
        <v>2280</v>
      </c>
      <c r="G1224" s="40" t="s">
        <v>2281</v>
      </c>
      <c r="H1224" s="142" t="s">
        <v>2273</v>
      </c>
      <c r="I1224" s="142" t="s">
        <v>2274</v>
      </c>
      <c r="J1224" s="3" t="s">
        <v>25</v>
      </c>
    </row>
    <row r="1225" spans="1:14" s="3" customFormat="1">
      <c r="A1225" s="4"/>
      <c r="B1225" s="2" t="str">
        <f t="shared" si="19"/>
        <v>GFD/FFA</v>
      </c>
      <c r="C1225" s="3" t="s">
        <v>2275</v>
      </c>
      <c r="D1225" s="3" t="s">
        <v>2282</v>
      </c>
      <c r="E1225" s="17" t="s">
        <v>2283</v>
      </c>
      <c r="G1225" s="40"/>
      <c r="J1225" s="3" t="s">
        <v>25</v>
      </c>
      <c r="N1225" s="3" t="s">
        <v>2284</v>
      </c>
    </row>
    <row r="1226" spans="1:14" s="3" customFormat="1">
      <c r="A1226" s="4"/>
      <c r="B1226" s="2" t="str">
        <f t="shared" si="19"/>
        <v>GFD/FFA</v>
      </c>
      <c r="C1226" s="3" t="s">
        <v>151</v>
      </c>
      <c r="D1226" s="3" t="s">
        <v>2285</v>
      </c>
      <c r="E1226" s="17" t="s">
        <v>2286</v>
      </c>
      <c r="G1226" s="75" t="s">
        <v>2287</v>
      </c>
      <c r="H1226" s="142" t="s">
        <v>2273</v>
      </c>
      <c r="I1226" s="142" t="s">
        <v>2274</v>
      </c>
      <c r="J1226" s="3" t="s">
        <v>25</v>
      </c>
    </row>
    <row r="1227" spans="1:14" s="3" customFormat="1">
      <c r="A1227" s="4"/>
      <c r="B1227" s="2" t="str">
        <f t="shared" si="19"/>
        <v>GFD/FFA</v>
      </c>
      <c r="C1227" s="3" t="s">
        <v>2275</v>
      </c>
      <c r="D1227" s="3" t="s">
        <v>2288</v>
      </c>
      <c r="E1227" s="17" t="s">
        <v>2289</v>
      </c>
      <c r="G1227" s="40"/>
      <c r="J1227" s="3" t="s">
        <v>25</v>
      </c>
      <c r="N1227" s="3" t="s">
        <v>2290</v>
      </c>
    </row>
    <row r="1228" spans="1:14" s="3" customFormat="1">
      <c r="A1228" s="4"/>
      <c r="B1228" s="2" t="str">
        <f t="shared" si="19"/>
        <v>GFD/FFA</v>
      </c>
      <c r="C1228" s="3" t="s">
        <v>151</v>
      </c>
      <c r="D1228" s="3" t="s">
        <v>2291</v>
      </c>
      <c r="E1228" s="17" t="s">
        <v>2292</v>
      </c>
      <c r="G1228" s="40"/>
      <c r="H1228" s="142" t="s">
        <v>2273</v>
      </c>
      <c r="I1228" s="142" t="s">
        <v>2274</v>
      </c>
      <c r="J1228" s="3" t="s">
        <v>25</v>
      </c>
    </row>
    <row r="1229" spans="1:14" s="3" customFormat="1">
      <c r="A1229" s="4"/>
      <c r="B1229" s="2" t="str">
        <f t="shared" si="19"/>
        <v>GFD/FFA</v>
      </c>
      <c r="C1229" s="3" t="s">
        <v>2275</v>
      </c>
      <c r="D1229" s="3" t="s">
        <v>2293</v>
      </c>
      <c r="E1229" s="17" t="s">
        <v>2294</v>
      </c>
      <c r="G1229" s="40"/>
      <c r="J1229" s="3" t="s">
        <v>25</v>
      </c>
      <c r="N1229" s="3" t="s">
        <v>2295</v>
      </c>
    </row>
    <row r="1230" spans="1:14" s="3" customFormat="1">
      <c r="A1230" s="4"/>
      <c r="B1230" s="2" t="str">
        <f t="shared" si="19"/>
        <v>GFD/FFA</v>
      </c>
      <c r="C1230" s="3" t="s">
        <v>151</v>
      </c>
      <c r="D1230" s="3" t="s">
        <v>2296</v>
      </c>
      <c r="E1230" s="17" t="s">
        <v>2297</v>
      </c>
      <c r="G1230" s="40" t="s">
        <v>2298</v>
      </c>
      <c r="H1230" s="142" t="s">
        <v>2299</v>
      </c>
      <c r="I1230" s="142" t="s">
        <v>2300</v>
      </c>
      <c r="J1230" s="3" t="s">
        <v>25</v>
      </c>
      <c r="N1230" s="3" t="s">
        <v>2295</v>
      </c>
    </row>
    <row r="1231" spans="1:14" s="3" customFormat="1">
      <c r="A1231" s="4"/>
      <c r="B1231" s="2" t="str">
        <f t="shared" si="19"/>
        <v>GFD/FFA</v>
      </c>
      <c r="C1231" s="3" t="s">
        <v>2275</v>
      </c>
      <c r="D1231" s="3" t="s">
        <v>2301</v>
      </c>
      <c r="E1231" s="17" t="s">
        <v>2302</v>
      </c>
      <c r="G1231" s="40"/>
      <c r="J1231" s="3" t="s">
        <v>25</v>
      </c>
      <c r="N1231" s="3" t="s">
        <v>2303</v>
      </c>
    </row>
    <row r="1232" spans="1:14" s="3" customFormat="1">
      <c r="A1232" s="4"/>
      <c r="B1232" s="2" t="str">
        <f t="shared" si="19"/>
        <v>GFD/FFA</v>
      </c>
      <c r="C1232" s="3" t="s">
        <v>151</v>
      </c>
      <c r="D1232" s="3" t="s">
        <v>2304</v>
      </c>
      <c r="E1232" s="17" t="s">
        <v>2305</v>
      </c>
      <c r="G1232" s="40" t="s">
        <v>2306</v>
      </c>
      <c r="H1232" s="142" t="s">
        <v>2299</v>
      </c>
      <c r="I1232" s="142" t="s">
        <v>2300</v>
      </c>
      <c r="J1232" s="3" t="s">
        <v>25</v>
      </c>
      <c r="N1232" s="3" t="s">
        <v>2295</v>
      </c>
    </row>
    <row r="1233" spans="1:14" s="3" customFormat="1">
      <c r="A1233" s="4"/>
      <c r="B1233" s="2" t="str">
        <f t="shared" si="19"/>
        <v>GFD/FFA</v>
      </c>
      <c r="C1233" s="3" t="s">
        <v>2275</v>
      </c>
      <c r="D1233" s="3" t="s">
        <v>2307</v>
      </c>
      <c r="E1233" s="17" t="s">
        <v>2308</v>
      </c>
      <c r="G1233" s="40"/>
      <c r="J1233" s="3" t="s">
        <v>25</v>
      </c>
      <c r="N1233" s="3" t="s">
        <v>2309</v>
      </c>
    </row>
    <row r="1234" spans="1:14" s="3" customFormat="1">
      <c r="A1234" s="4"/>
      <c r="B1234" s="2" t="str">
        <f t="shared" si="19"/>
        <v>GFD/FFA</v>
      </c>
      <c r="C1234" s="3" t="s">
        <v>151</v>
      </c>
      <c r="D1234" s="3" t="s">
        <v>2310</v>
      </c>
      <c r="E1234" s="17" t="s">
        <v>2311</v>
      </c>
      <c r="G1234" s="40" t="s">
        <v>2312</v>
      </c>
      <c r="H1234" s="142" t="s">
        <v>2299</v>
      </c>
      <c r="I1234" s="142" t="s">
        <v>2300</v>
      </c>
      <c r="J1234" s="3" t="s">
        <v>25</v>
      </c>
      <c r="N1234" s="3" t="s">
        <v>2295</v>
      </c>
    </row>
    <row r="1235" spans="1:14" s="3" customFormat="1">
      <c r="A1235" s="4"/>
      <c r="B1235" s="2" t="str">
        <f t="shared" si="19"/>
        <v>GFD/FFA</v>
      </c>
      <c r="C1235" s="3" t="s">
        <v>2275</v>
      </c>
      <c r="D1235" s="3" t="s">
        <v>2313</v>
      </c>
      <c r="E1235" s="17" t="s">
        <v>2314</v>
      </c>
      <c r="G1235" s="40"/>
      <c r="J1235" s="3" t="s">
        <v>25</v>
      </c>
      <c r="N1235" s="3" t="s">
        <v>2315</v>
      </c>
    </row>
    <row r="1236" spans="1:14" s="3" customFormat="1">
      <c r="A1236" s="4"/>
      <c r="B1236" s="2" t="str">
        <f t="shared" si="19"/>
        <v>GFD/FFA</v>
      </c>
      <c r="C1236" s="3" t="s">
        <v>151</v>
      </c>
      <c r="D1236" s="3" t="s">
        <v>2316</v>
      </c>
      <c r="E1236" s="17" t="s">
        <v>2317</v>
      </c>
      <c r="G1236" s="40"/>
      <c r="H1236" s="142" t="s">
        <v>2299</v>
      </c>
      <c r="I1236" s="142" t="s">
        <v>2300</v>
      </c>
      <c r="J1236" s="3" t="s">
        <v>25</v>
      </c>
      <c r="N1236" s="3" t="s">
        <v>2295</v>
      </c>
    </row>
    <row r="1237" spans="1:14" s="3" customFormat="1">
      <c r="A1237" s="4"/>
      <c r="B1237" s="2" t="str">
        <f t="shared" si="19"/>
        <v>GFD/FFA</v>
      </c>
      <c r="C1237" s="3" t="s">
        <v>2275</v>
      </c>
      <c r="D1237" s="3" t="s">
        <v>2318</v>
      </c>
      <c r="E1237" s="17" t="s">
        <v>2319</v>
      </c>
      <c r="G1237" s="40"/>
      <c r="J1237" s="3" t="s">
        <v>25</v>
      </c>
      <c r="N1237" s="3" t="s">
        <v>2320</v>
      </c>
    </row>
    <row r="1238" spans="1:14" s="3" customFormat="1">
      <c r="A1238" s="4"/>
      <c r="B1238" s="2" t="str">
        <f t="shared" si="19"/>
        <v>GFD/FFA</v>
      </c>
      <c r="C1238" s="3" t="s">
        <v>151</v>
      </c>
      <c r="D1238" s="3" t="s">
        <v>2321</v>
      </c>
      <c r="E1238" s="17" t="s">
        <v>2322</v>
      </c>
      <c r="G1238" s="40" t="s">
        <v>2323</v>
      </c>
      <c r="H1238" s="142" t="s">
        <v>2273</v>
      </c>
      <c r="I1238" s="142" t="s">
        <v>2274</v>
      </c>
      <c r="J1238" s="3" t="s">
        <v>25</v>
      </c>
    </row>
    <row r="1239" spans="1:14" s="3" customFormat="1">
      <c r="A1239" s="4"/>
      <c r="B1239" s="2" t="str">
        <f t="shared" si="19"/>
        <v>GFD/FFA</v>
      </c>
      <c r="C1239" s="3" t="s">
        <v>2275</v>
      </c>
      <c r="D1239" s="3" t="s">
        <v>2324</v>
      </c>
      <c r="E1239" s="17" t="s">
        <v>2325</v>
      </c>
      <c r="G1239" s="40"/>
      <c r="J1239" s="3" t="s">
        <v>25</v>
      </c>
      <c r="N1239" s="3" t="s">
        <v>2326</v>
      </c>
    </row>
    <row r="1240" spans="1:14" s="3" customFormat="1">
      <c r="A1240" s="4"/>
      <c r="B1240" s="2" t="str">
        <f t="shared" si="19"/>
        <v>GFD/FFA</v>
      </c>
      <c r="C1240" s="3" t="s">
        <v>151</v>
      </c>
      <c r="D1240" s="3" t="s">
        <v>2327</v>
      </c>
      <c r="E1240" s="17" t="s">
        <v>2328</v>
      </c>
      <c r="G1240" s="40" t="s">
        <v>2329</v>
      </c>
      <c r="H1240" s="142" t="s">
        <v>2330</v>
      </c>
      <c r="I1240" s="142" t="s">
        <v>2331</v>
      </c>
      <c r="J1240" s="3" t="s">
        <v>25</v>
      </c>
      <c r="N1240" s="3" t="s">
        <v>2326</v>
      </c>
    </row>
    <row r="1241" spans="1:14" s="3" customFormat="1">
      <c r="A1241" s="4"/>
      <c r="B1241" s="2" t="str">
        <f t="shared" si="19"/>
        <v>GFD/FFA</v>
      </c>
      <c r="C1241" s="3" t="s">
        <v>2275</v>
      </c>
      <c r="D1241" s="3" t="s">
        <v>2332</v>
      </c>
      <c r="E1241" s="17" t="s">
        <v>2333</v>
      </c>
      <c r="G1241" s="40"/>
      <c r="J1241" s="3" t="s">
        <v>25</v>
      </c>
      <c r="N1241" s="3" t="s">
        <v>2334</v>
      </c>
    </row>
    <row r="1242" spans="1:14" s="3" customFormat="1">
      <c r="A1242" s="4"/>
      <c r="B1242" s="2" t="str">
        <f t="shared" si="19"/>
        <v>GFD/FFA</v>
      </c>
      <c r="C1242" s="3" t="s">
        <v>151</v>
      </c>
      <c r="D1242" s="3" t="s">
        <v>2335</v>
      </c>
      <c r="E1242" s="17" t="s">
        <v>2336</v>
      </c>
      <c r="G1242" s="3" t="s">
        <v>2337</v>
      </c>
      <c r="H1242" s="142" t="s">
        <v>2330</v>
      </c>
      <c r="I1242" s="142" t="s">
        <v>2331</v>
      </c>
      <c r="J1242" s="3" t="s">
        <v>25</v>
      </c>
      <c r="N1242" s="3" t="s">
        <v>2326</v>
      </c>
    </row>
    <row r="1243" spans="1:14" s="3" customFormat="1">
      <c r="A1243" s="4"/>
      <c r="B1243" s="2" t="str">
        <f t="shared" si="19"/>
        <v>GFD/FFA</v>
      </c>
      <c r="C1243" s="3" t="s">
        <v>2275</v>
      </c>
      <c r="D1243" s="3" t="s">
        <v>2338</v>
      </c>
      <c r="E1243" s="17" t="s">
        <v>2339</v>
      </c>
      <c r="G1243" s="40"/>
      <c r="J1243" s="3" t="s">
        <v>25</v>
      </c>
      <c r="N1243" s="3" t="s">
        <v>2340</v>
      </c>
    </row>
    <row r="1244" spans="1:14" s="3" customFormat="1">
      <c r="A1244" s="4"/>
      <c r="B1244" s="2" t="str">
        <f t="shared" si="19"/>
        <v>GFD/FFA</v>
      </c>
      <c r="C1244" s="3" t="s">
        <v>151</v>
      </c>
      <c r="D1244" s="3" t="s">
        <v>2341</v>
      </c>
      <c r="E1244" s="17" t="s">
        <v>2342</v>
      </c>
      <c r="G1244" s="40" t="s">
        <v>2343</v>
      </c>
      <c r="H1244" s="142" t="s">
        <v>2273</v>
      </c>
      <c r="I1244" s="142" t="s">
        <v>2274</v>
      </c>
      <c r="J1244" s="3" t="s">
        <v>25</v>
      </c>
    </row>
    <row r="1245" spans="1:14" s="3" customFormat="1">
      <c r="A1245" s="4"/>
      <c r="B1245" s="2" t="str">
        <f t="shared" si="19"/>
        <v>GFD/FFA</v>
      </c>
      <c r="C1245" s="3" t="s">
        <v>2275</v>
      </c>
      <c r="D1245" s="3" t="s">
        <v>2344</v>
      </c>
      <c r="E1245" s="17" t="s">
        <v>2345</v>
      </c>
      <c r="G1245" s="40"/>
      <c r="J1245" s="3" t="s">
        <v>25</v>
      </c>
      <c r="N1245" s="3" t="s">
        <v>2346</v>
      </c>
    </row>
    <row r="1246" spans="1:14" s="3" customFormat="1">
      <c r="A1246" s="4"/>
      <c r="B1246" s="2" t="str">
        <f t="shared" si="19"/>
        <v>GFD/FFA</v>
      </c>
      <c r="C1246" s="3" t="s">
        <v>151</v>
      </c>
      <c r="D1246" s="3" t="s">
        <v>2347</v>
      </c>
      <c r="E1246" s="17" t="s">
        <v>2348</v>
      </c>
      <c r="G1246" s="40" t="s">
        <v>2349</v>
      </c>
      <c r="H1246" s="142" t="s">
        <v>2350</v>
      </c>
      <c r="I1246" s="142" t="s">
        <v>2351</v>
      </c>
      <c r="J1246" s="3" t="s">
        <v>25</v>
      </c>
      <c r="N1246" s="3" t="s">
        <v>2346</v>
      </c>
    </row>
    <row r="1247" spans="1:14" s="3" customFormat="1">
      <c r="A1247" s="4"/>
      <c r="B1247" s="2" t="str">
        <f t="shared" si="19"/>
        <v>GFD/FFA</v>
      </c>
      <c r="C1247" s="3" t="s">
        <v>2275</v>
      </c>
      <c r="D1247" s="3" t="s">
        <v>2352</v>
      </c>
      <c r="E1247" s="17" t="s">
        <v>2353</v>
      </c>
      <c r="G1247" s="40"/>
      <c r="J1247" s="3" t="s">
        <v>25</v>
      </c>
      <c r="N1247" s="3" t="s">
        <v>2354</v>
      </c>
    </row>
    <row r="1248" spans="1:14" s="3" customFormat="1">
      <c r="A1248" s="4"/>
      <c r="B1248" s="2" t="str">
        <f t="shared" si="19"/>
        <v>GFD/FFA</v>
      </c>
      <c r="C1248" s="3" t="s">
        <v>151</v>
      </c>
      <c r="D1248" s="3" t="s">
        <v>2355</v>
      </c>
      <c r="E1248" s="17" t="s">
        <v>2356</v>
      </c>
      <c r="G1248" s="40" t="s">
        <v>2357</v>
      </c>
      <c r="H1248" s="142" t="s">
        <v>2273</v>
      </c>
      <c r="I1248" s="142" t="s">
        <v>2274</v>
      </c>
      <c r="J1248" s="3" t="s">
        <v>25</v>
      </c>
    </row>
    <row r="1249" spans="1:16" s="3" customFormat="1">
      <c r="A1249" s="4"/>
      <c r="B1249" s="2" t="str">
        <f t="shared" si="19"/>
        <v>GFD/FFA</v>
      </c>
      <c r="C1249" s="3" t="s">
        <v>2275</v>
      </c>
      <c r="D1249" s="3" t="s">
        <v>2358</v>
      </c>
      <c r="E1249" s="17" t="s">
        <v>2359</v>
      </c>
      <c r="G1249" s="40"/>
      <c r="J1249" s="3" t="s">
        <v>25</v>
      </c>
      <c r="N1249" s="3" t="s">
        <v>2360</v>
      </c>
    </row>
    <row r="1250" spans="1:16" s="3" customFormat="1">
      <c r="A1250" s="4"/>
      <c r="B1250" s="2" t="str">
        <f t="shared" si="19"/>
        <v>GFD/FFA</v>
      </c>
      <c r="C1250" s="3" t="s">
        <v>151</v>
      </c>
      <c r="D1250" s="3" t="s">
        <v>2361</v>
      </c>
      <c r="E1250" s="17" t="s">
        <v>2362</v>
      </c>
      <c r="G1250" s="40" t="s">
        <v>2363</v>
      </c>
      <c r="H1250" s="142" t="s">
        <v>2273</v>
      </c>
      <c r="I1250" s="142" t="s">
        <v>2274</v>
      </c>
      <c r="J1250" s="3" t="s">
        <v>25</v>
      </c>
    </row>
    <row r="1251" spans="1:16" s="3" customFormat="1">
      <c r="A1251" s="4"/>
      <c r="B1251" s="2" t="str">
        <f t="shared" si="19"/>
        <v>GFD/FFA</v>
      </c>
      <c r="C1251" s="3" t="s">
        <v>2275</v>
      </c>
      <c r="D1251" s="3" t="s">
        <v>2364</v>
      </c>
      <c r="E1251" s="17" t="s">
        <v>2365</v>
      </c>
      <c r="G1251" s="40"/>
      <c r="J1251" s="3" t="s">
        <v>25</v>
      </c>
      <c r="N1251" s="3" t="s">
        <v>2366</v>
      </c>
    </row>
    <row r="1252" spans="1:16" s="3" customFormat="1">
      <c r="A1252" s="4"/>
      <c r="B1252" s="2" t="str">
        <f t="shared" si="19"/>
        <v>GFD/FFA</v>
      </c>
      <c r="C1252" s="3" t="s">
        <v>117</v>
      </c>
      <c r="D1252" s="3" t="s">
        <v>2268</v>
      </c>
      <c r="E1252" s="17"/>
      <c r="G1252" s="40"/>
    </row>
    <row r="1253" spans="1:16" s="3" customFormat="1">
      <c r="A1253" s="4"/>
      <c r="B1253" s="2" t="str">
        <f t="shared" si="19"/>
        <v>GFD/FFA</v>
      </c>
      <c r="C1253" s="3" t="s">
        <v>151</v>
      </c>
      <c r="D1253" s="3" t="s">
        <v>2367</v>
      </c>
      <c r="E1253" s="17" t="s">
        <v>2368</v>
      </c>
      <c r="G1253" s="40"/>
      <c r="H1253" s="142" t="s">
        <v>2273</v>
      </c>
      <c r="J1253" s="3" t="s">
        <v>25</v>
      </c>
    </row>
    <row r="1254" spans="1:16" s="3" customFormat="1">
      <c r="A1254" s="4"/>
      <c r="B1254" s="2" t="str">
        <f t="shared" si="19"/>
        <v>GFD/FFA</v>
      </c>
      <c r="C1254" s="3" t="s">
        <v>2369</v>
      </c>
      <c r="D1254" s="3" t="s">
        <v>2370</v>
      </c>
      <c r="E1254" s="17" t="s">
        <v>2371</v>
      </c>
      <c r="G1254" s="40"/>
      <c r="J1254" s="3" t="s">
        <v>25</v>
      </c>
      <c r="N1254" s="3" t="s">
        <v>2372</v>
      </c>
    </row>
    <row r="1255" spans="1:16" s="3" customFormat="1">
      <c r="A1255" s="4"/>
      <c r="B1255" s="2" t="str">
        <f t="shared" si="19"/>
        <v>GFD/FFA</v>
      </c>
      <c r="C1255" s="3" t="s">
        <v>801</v>
      </c>
      <c r="D1255" s="3" t="s">
        <v>2373</v>
      </c>
      <c r="E1255" s="17" t="s">
        <v>2374</v>
      </c>
      <c r="G1255" s="40"/>
      <c r="O1255" s="3" t="s">
        <v>25</v>
      </c>
      <c r="P1255" s="3" t="s">
        <v>2375</v>
      </c>
    </row>
    <row r="1256" spans="1:16" s="3" customFormat="1">
      <c r="A1256" s="4"/>
      <c r="B1256" s="2" t="str">
        <f t="shared" si="19"/>
        <v>GFD/FFA</v>
      </c>
      <c r="C1256" s="3" t="s">
        <v>20</v>
      </c>
      <c r="D1256" s="3" t="s">
        <v>2376</v>
      </c>
      <c r="E1256" s="17" t="s">
        <v>2377</v>
      </c>
      <c r="G1256" s="40"/>
      <c r="N1256" s="3" t="s">
        <v>2378</v>
      </c>
      <c r="O1256" s="3" t="s">
        <v>25</v>
      </c>
    </row>
    <row r="1257" spans="1:16" s="3" customFormat="1">
      <c r="A1257" s="4"/>
      <c r="B1257" s="2" t="str">
        <f t="shared" si="19"/>
        <v>GFD/FFA</v>
      </c>
      <c r="C1257" s="3" t="s">
        <v>2379</v>
      </c>
      <c r="D1257" s="3" t="s">
        <v>2380</v>
      </c>
      <c r="E1257" s="17" t="s">
        <v>2381</v>
      </c>
      <c r="G1257" s="40"/>
      <c r="O1257" s="3" t="s">
        <v>25</v>
      </c>
      <c r="P1257" s="3" t="s">
        <v>2382</v>
      </c>
    </row>
    <row r="1258" spans="1:16" s="3" customFormat="1">
      <c r="A1258" s="4"/>
      <c r="B1258" s="2" t="str">
        <f t="shared" si="19"/>
        <v>GFD/FFA</v>
      </c>
      <c r="C1258" s="3" t="s">
        <v>151</v>
      </c>
      <c r="D1258" s="3" t="s">
        <v>2383</v>
      </c>
      <c r="E1258" s="17" t="s">
        <v>2384</v>
      </c>
      <c r="G1258" s="40"/>
      <c r="O1258" s="3" t="s">
        <v>25</v>
      </c>
      <c r="P1258" s="3" t="s">
        <v>2385</v>
      </c>
    </row>
    <row r="1259" spans="1:16" s="3" customFormat="1">
      <c r="A1259" s="4"/>
      <c r="B1259" s="2" t="str">
        <f t="shared" si="19"/>
        <v>GFD/FFA</v>
      </c>
      <c r="C1259" s="3" t="s">
        <v>151</v>
      </c>
      <c r="D1259" s="3" t="s">
        <v>2386</v>
      </c>
      <c r="E1259" s="17" t="s">
        <v>2387</v>
      </c>
      <c r="G1259" s="40"/>
      <c r="O1259" s="3" t="s">
        <v>25</v>
      </c>
      <c r="P1259" s="3" t="s">
        <v>2388</v>
      </c>
    </row>
    <row r="1260" spans="1:16" s="3" customFormat="1">
      <c r="A1260" s="4"/>
      <c r="B1260" s="2" t="str">
        <f t="shared" si="19"/>
        <v>GFD/FFA</v>
      </c>
      <c r="C1260" s="3" t="s">
        <v>151</v>
      </c>
      <c r="D1260" s="3" t="s">
        <v>2389</v>
      </c>
      <c r="E1260" s="17" t="s">
        <v>2390</v>
      </c>
      <c r="G1260" s="40"/>
      <c r="O1260" s="3" t="s">
        <v>25</v>
      </c>
      <c r="P1260" s="3" t="s">
        <v>2391</v>
      </c>
    </row>
    <row r="1261" spans="1:16" s="3" customFormat="1">
      <c r="A1261" s="4"/>
      <c r="B1261" s="2" t="str">
        <f t="shared" si="19"/>
        <v>GFD/FFA</v>
      </c>
      <c r="C1261" s="3" t="s">
        <v>2392</v>
      </c>
      <c r="D1261" s="3" t="s">
        <v>2393</v>
      </c>
      <c r="E1261" s="17" t="s">
        <v>2394</v>
      </c>
      <c r="G1261" s="40"/>
      <c r="O1261" s="3" t="s">
        <v>25</v>
      </c>
      <c r="P1261" s="3" t="s">
        <v>2395</v>
      </c>
    </row>
    <row r="1262" spans="1:16" s="3" customFormat="1">
      <c r="A1262" s="4"/>
      <c r="B1262" s="2" t="str">
        <f t="shared" si="19"/>
        <v>GFD/FFA</v>
      </c>
      <c r="C1262" s="3" t="s">
        <v>2392</v>
      </c>
      <c r="D1262" s="3" t="s">
        <v>2396</v>
      </c>
      <c r="E1262" s="17" t="s">
        <v>2397</v>
      </c>
      <c r="G1262" s="40"/>
      <c r="O1262" s="3" t="s">
        <v>25</v>
      </c>
      <c r="P1262" s="3" t="s">
        <v>2398</v>
      </c>
    </row>
    <row r="1263" spans="1:16" s="3" customFormat="1">
      <c r="A1263" s="4"/>
      <c r="B1263" s="2" t="str">
        <f t="shared" si="19"/>
        <v>GFD/FFA</v>
      </c>
      <c r="C1263" s="3" t="s">
        <v>2392</v>
      </c>
      <c r="D1263" s="3" t="s">
        <v>2399</v>
      </c>
      <c r="E1263" s="17" t="s">
        <v>2400</v>
      </c>
      <c r="G1263" s="40"/>
      <c r="O1263" s="3" t="s">
        <v>25</v>
      </c>
      <c r="P1263" s="3" t="s">
        <v>2401</v>
      </c>
    </row>
    <row r="1264" spans="1:16" s="5" customFormat="1">
      <c r="A1264" s="4"/>
      <c r="B1264" s="2" t="str">
        <f t="shared" si="19"/>
        <v>GFD/FFA</v>
      </c>
      <c r="C1264" s="24" t="s">
        <v>117</v>
      </c>
      <c r="D1264" s="24" t="s">
        <v>2248</v>
      </c>
      <c r="E1264" s="10"/>
      <c r="F1264" s="24"/>
      <c r="G1264" s="24"/>
      <c r="H1264" s="24"/>
      <c r="I1264" s="24"/>
      <c r="J1264" s="24"/>
      <c r="K1264" s="24"/>
      <c r="L1264" s="24"/>
      <c r="M1264" s="24"/>
      <c r="N1264" s="24"/>
      <c r="O1264" s="24"/>
      <c r="P1264" s="24"/>
    </row>
    <row r="1265" spans="1:16" s="5" customFormat="1">
      <c r="A1265" s="4"/>
      <c r="B1265" s="2" t="str">
        <f t="shared" si="19"/>
        <v>GFD/FFA</v>
      </c>
      <c r="C1265" s="24" t="s">
        <v>26</v>
      </c>
      <c r="D1265" s="24" t="s">
        <v>786</v>
      </c>
      <c r="E1265" s="10" t="s">
        <v>2402</v>
      </c>
      <c r="F1265" s="24"/>
      <c r="G1265" s="24" t="s">
        <v>2403</v>
      </c>
      <c r="H1265" s="24"/>
      <c r="I1265" s="24"/>
      <c r="J1265" s="24"/>
      <c r="K1265" s="24"/>
      <c r="L1265" s="24"/>
      <c r="M1265" s="24"/>
      <c r="N1265" s="24" t="s">
        <v>2404</v>
      </c>
      <c r="O1265" s="24"/>
      <c r="P1265" s="24"/>
    </row>
    <row r="1266" spans="1:16" s="3" customFormat="1">
      <c r="A1266" s="4"/>
      <c r="B1266" s="2" t="str">
        <f t="shared" si="19"/>
        <v>GFD/FFA</v>
      </c>
      <c r="C1266" s="3" t="s">
        <v>151</v>
      </c>
      <c r="D1266" s="3" t="s">
        <v>2405</v>
      </c>
      <c r="E1266" s="1" t="s">
        <v>2406</v>
      </c>
      <c r="G1266" s="19"/>
      <c r="H1266" s="3" t="s">
        <v>2407</v>
      </c>
      <c r="I1266" s="3" t="s">
        <v>2408</v>
      </c>
      <c r="J1266" s="2" t="s">
        <v>25</v>
      </c>
      <c r="N1266" s="2"/>
    </row>
    <row r="1267" spans="1:16" s="44" customFormat="1">
      <c r="A1267" s="41"/>
      <c r="B1267" s="2" t="str">
        <f t="shared" si="19"/>
        <v>GFD/FFA</v>
      </c>
      <c r="C1267" s="42" t="s">
        <v>26</v>
      </c>
      <c r="D1267" s="42" t="s">
        <v>2409</v>
      </c>
      <c r="E1267" s="144"/>
      <c r="F1267" s="42"/>
      <c r="G1267" s="145"/>
      <c r="H1267" s="42"/>
      <c r="I1267" s="42"/>
      <c r="J1267" s="146"/>
      <c r="K1267" s="42"/>
      <c r="L1267" s="42"/>
      <c r="M1267" s="42"/>
      <c r="N1267" s="42"/>
      <c r="O1267" s="42"/>
      <c r="P1267" s="42"/>
    </row>
    <row r="1268" spans="1:16" s="3" customFormat="1">
      <c r="A1268" s="4"/>
      <c r="B1268" s="2" t="str">
        <f t="shared" si="19"/>
        <v>GFD/FFA</v>
      </c>
      <c r="C1268" s="147" t="s">
        <v>212</v>
      </c>
      <c r="D1268" s="147" t="s">
        <v>2410</v>
      </c>
      <c r="E1268" s="148"/>
      <c r="F1268" s="147"/>
      <c r="G1268" s="149"/>
      <c r="H1268" s="147"/>
      <c r="I1268" s="147"/>
      <c r="J1268" s="150"/>
      <c r="K1268" s="147"/>
      <c r="L1268" s="147"/>
      <c r="M1268" s="147" t="s">
        <v>2411</v>
      </c>
      <c r="N1268" s="147"/>
      <c r="O1268" s="147"/>
      <c r="P1268" s="147"/>
    </row>
    <row r="1269" spans="1:16" s="3" customFormat="1">
      <c r="A1269" s="4"/>
      <c r="B1269" s="2" t="str">
        <f t="shared" si="19"/>
        <v>GFD/FFA</v>
      </c>
      <c r="C1269" s="3" t="s">
        <v>151</v>
      </c>
      <c r="D1269" s="3" t="s">
        <v>2412</v>
      </c>
      <c r="E1269" s="17" t="s">
        <v>2413</v>
      </c>
      <c r="G1269" s="40"/>
      <c r="H1269" s="3" t="s">
        <v>2414</v>
      </c>
      <c r="I1269" s="3" t="s">
        <v>2415</v>
      </c>
      <c r="J1269" s="3" t="s">
        <v>25</v>
      </c>
    </row>
    <row r="1270" spans="1:16" s="44" customFormat="1">
      <c r="A1270" s="41"/>
      <c r="B1270" s="2" t="str">
        <f t="shared" si="19"/>
        <v>GFD/FFA</v>
      </c>
      <c r="C1270" s="42" t="s">
        <v>26</v>
      </c>
      <c r="D1270" s="42" t="s">
        <v>2416</v>
      </c>
      <c r="E1270" s="43" t="s">
        <v>2417</v>
      </c>
      <c r="F1270" s="42"/>
      <c r="G1270" s="45" t="s">
        <v>2418</v>
      </c>
      <c r="H1270" s="42"/>
      <c r="I1270" s="42"/>
      <c r="J1270" s="42" t="s">
        <v>25</v>
      </c>
      <c r="K1270" s="42" t="s">
        <v>168</v>
      </c>
      <c r="L1270" s="42"/>
      <c r="M1270" s="42"/>
      <c r="N1270" s="42"/>
      <c r="O1270" s="42"/>
      <c r="P1270" s="42"/>
    </row>
    <row r="1271" spans="1:16" s="3" customFormat="1">
      <c r="A1271" s="4"/>
      <c r="B1271" s="2" t="str">
        <f t="shared" si="19"/>
        <v>GFD/FFA</v>
      </c>
      <c r="C1271" s="3" t="s">
        <v>2419</v>
      </c>
      <c r="D1271" s="3" t="s">
        <v>2420</v>
      </c>
      <c r="E1271" s="17" t="s">
        <v>2421</v>
      </c>
      <c r="G1271" s="40"/>
      <c r="J1271" s="3" t="s">
        <v>25</v>
      </c>
    </row>
    <row r="1272" spans="1:16" s="3" customFormat="1">
      <c r="A1272" s="4"/>
      <c r="B1272" s="2" t="str">
        <f t="shared" si="19"/>
        <v>GFD/FFA</v>
      </c>
      <c r="C1272" s="3" t="s">
        <v>2419</v>
      </c>
      <c r="D1272" s="3" t="s">
        <v>2422</v>
      </c>
      <c r="E1272" s="17" t="s">
        <v>2423</v>
      </c>
      <c r="G1272" s="40"/>
      <c r="J1272" s="3" t="s">
        <v>25</v>
      </c>
    </row>
    <row r="1273" spans="1:16" s="3" customFormat="1">
      <c r="A1273" s="4"/>
      <c r="B1273" s="2" t="str">
        <f t="shared" si="19"/>
        <v>GFD/FFA</v>
      </c>
      <c r="C1273" s="3" t="s">
        <v>2419</v>
      </c>
      <c r="D1273" s="3" t="s">
        <v>2424</v>
      </c>
      <c r="E1273" s="17" t="s">
        <v>2425</v>
      </c>
      <c r="G1273" s="40"/>
      <c r="J1273" s="3" t="s">
        <v>25</v>
      </c>
    </row>
    <row r="1274" spans="1:16" s="3" customFormat="1">
      <c r="A1274" s="4"/>
      <c r="B1274" s="2" t="str">
        <f t="shared" si="19"/>
        <v>GFD/FFA</v>
      </c>
      <c r="C1274" s="3" t="s">
        <v>2419</v>
      </c>
      <c r="D1274" s="3" t="s">
        <v>2426</v>
      </c>
      <c r="E1274" s="17" t="s">
        <v>2427</v>
      </c>
      <c r="G1274" s="40"/>
      <c r="J1274" s="3" t="s">
        <v>25</v>
      </c>
    </row>
    <row r="1275" spans="1:16" s="3" customFormat="1">
      <c r="A1275" s="4"/>
      <c r="B1275" s="2" t="str">
        <f t="shared" si="19"/>
        <v>GFD/FFA</v>
      </c>
      <c r="C1275" s="3" t="s">
        <v>2419</v>
      </c>
      <c r="D1275" s="3" t="s">
        <v>2428</v>
      </c>
      <c r="E1275" s="17" t="s">
        <v>2429</v>
      </c>
      <c r="G1275" s="40"/>
      <c r="J1275" s="3" t="s">
        <v>25</v>
      </c>
    </row>
    <row r="1276" spans="1:16" s="3" customFormat="1">
      <c r="A1276" s="4"/>
      <c r="B1276" s="2" t="str">
        <f t="shared" si="19"/>
        <v>GFD/FFA</v>
      </c>
      <c r="C1276" s="3" t="s">
        <v>2419</v>
      </c>
      <c r="D1276" s="3" t="s">
        <v>2430</v>
      </c>
      <c r="E1276" s="17" t="s">
        <v>2431</v>
      </c>
      <c r="G1276" s="40"/>
      <c r="J1276" s="3" t="s">
        <v>25</v>
      </c>
    </row>
    <row r="1277" spans="1:16" s="3" customFormat="1">
      <c r="A1277" s="4"/>
      <c r="B1277" s="2" t="str">
        <f t="shared" si="19"/>
        <v>GFD/FFA</v>
      </c>
      <c r="C1277" s="3" t="s">
        <v>2419</v>
      </c>
      <c r="D1277" s="3" t="s">
        <v>2432</v>
      </c>
      <c r="E1277" s="17" t="s">
        <v>2433</v>
      </c>
      <c r="G1277" s="40"/>
      <c r="J1277" s="3" t="s">
        <v>25</v>
      </c>
    </row>
    <row r="1278" spans="1:16" s="3" customFormat="1">
      <c r="A1278" s="4"/>
      <c r="B1278" s="2" t="str">
        <f t="shared" si="19"/>
        <v>GFD/FFA</v>
      </c>
      <c r="C1278" s="3" t="s">
        <v>2419</v>
      </c>
      <c r="D1278" s="3" t="s">
        <v>2434</v>
      </c>
      <c r="E1278" s="17" t="s">
        <v>2435</v>
      </c>
      <c r="G1278" s="40"/>
      <c r="J1278" s="3" t="s">
        <v>25</v>
      </c>
    </row>
    <row r="1279" spans="1:16" s="3" customFormat="1">
      <c r="A1279" s="4"/>
      <c r="B1279" s="2" t="str">
        <f t="shared" si="19"/>
        <v>GFD/FFA</v>
      </c>
      <c r="C1279" s="3" t="s">
        <v>2419</v>
      </c>
      <c r="D1279" s="3" t="s">
        <v>2436</v>
      </c>
      <c r="E1279" s="17" t="s">
        <v>2437</v>
      </c>
      <c r="G1279" s="40"/>
      <c r="J1279" s="3" t="s">
        <v>25</v>
      </c>
    </row>
    <row r="1280" spans="1:16" s="3" customFormat="1">
      <c r="A1280" s="4"/>
      <c r="B1280" s="2" t="str">
        <f t="shared" si="19"/>
        <v>GFD/FFA</v>
      </c>
      <c r="C1280" s="3" t="s">
        <v>2419</v>
      </c>
      <c r="D1280" s="3" t="s">
        <v>2438</v>
      </c>
      <c r="E1280" s="17" t="s">
        <v>2439</v>
      </c>
      <c r="G1280" s="40"/>
      <c r="J1280" s="3" t="s">
        <v>25</v>
      </c>
    </row>
    <row r="1281" spans="1:16" s="3" customFormat="1">
      <c r="A1281" s="4"/>
      <c r="B1281" s="2" t="str">
        <f t="shared" ref="B1281:B1344" si="20">IFERROR(VLOOKUP(D1281,validity,4,0),"")</f>
        <v>GFD/FFA</v>
      </c>
      <c r="C1281" s="3" t="s">
        <v>2419</v>
      </c>
      <c r="D1281" s="3" t="s">
        <v>2440</v>
      </c>
      <c r="E1281" s="17" t="s">
        <v>2441</v>
      </c>
      <c r="G1281" s="40"/>
      <c r="J1281" s="3" t="s">
        <v>25</v>
      </c>
    </row>
    <row r="1282" spans="1:16" s="3" customFormat="1">
      <c r="A1282" s="4"/>
      <c r="B1282" s="2" t="str">
        <f t="shared" si="20"/>
        <v>GFD/FFA</v>
      </c>
      <c r="C1282" s="42" t="s">
        <v>117</v>
      </c>
      <c r="D1282" s="42" t="s">
        <v>2416</v>
      </c>
      <c r="E1282" s="43"/>
      <c r="F1282" s="42"/>
      <c r="G1282" s="45"/>
      <c r="H1282" s="42"/>
      <c r="I1282" s="42"/>
      <c r="J1282" s="42"/>
      <c r="K1282" s="42"/>
      <c r="L1282" s="42"/>
      <c r="M1282" s="42"/>
      <c r="N1282" s="42"/>
      <c r="O1282" s="42"/>
      <c r="P1282" s="42"/>
    </row>
    <row r="1283" spans="1:16" s="3" customFormat="1">
      <c r="A1283" s="4"/>
      <c r="B1283" s="2" t="str">
        <f t="shared" si="20"/>
        <v>GFD/FFA</v>
      </c>
      <c r="C1283" s="3" t="s">
        <v>151</v>
      </c>
      <c r="D1283" s="3" t="s">
        <v>2442</v>
      </c>
      <c r="E1283" s="17" t="s">
        <v>2443</v>
      </c>
      <c r="G1283" s="40"/>
      <c r="J1283" s="3" t="s">
        <v>25</v>
      </c>
    </row>
    <row r="1284" spans="1:16" s="3" customFormat="1">
      <c r="A1284" s="4"/>
      <c r="B1284" s="2" t="str">
        <f t="shared" si="20"/>
        <v>GFD/FFA</v>
      </c>
      <c r="C1284" s="42" t="s">
        <v>26</v>
      </c>
      <c r="D1284" s="42" t="s">
        <v>2444</v>
      </c>
      <c r="E1284" s="43"/>
      <c r="F1284" s="42"/>
      <c r="G1284" s="45"/>
      <c r="H1284" s="42"/>
      <c r="I1284" s="42"/>
      <c r="J1284" s="42"/>
      <c r="K1284" s="42"/>
      <c r="L1284" s="42"/>
      <c r="M1284" s="42"/>
      <c r="N1284" s="42"/>
      <c r="O1284" s="42"/>
      <c r="P1284" s="42"/>
    </row>
    <row r="1285" spans="1:16" s="3" customFormat="1">
      <c r="A1285" s="4"/>
      <c r="B1285" s="2" t="str">
        <f t="shared" si="20"/>
        <v>GFD/FFA</v>
      </c>
      <c r="C1285" s="3" t="s">
        <v>2419</v>
      </c>
      <c r="D1285" s="3" t="s">
        <v>2445</v>
      </c>
      <c r="E1285" s="17" t="s">
        <v>2446</v>
      </c>
      <c r="G1285" s="40" t="s">
        <v>2447</v>
      </c>
      <c r="J1285" s="3" t="s">
        <v>25</v>
      </c>
    </row>
    <row r="1286" spans="1:16" s="3" customFormat="1">
      <c r="A1286" s="4"/>
      <c r="B1286" s="2" t="str">
        <f t="shared" si="20"/>
        <v>GFD/FFA</v>
      </c>
      <c r="C1286" s="3" t="s">
        <v>2448</v>
      </c>
      <c r="D1286" s="3" t="s">
        <v>2449</v>
      </c>
      <c r="E1286" s="17" t="s">
        <v>2450</v>
      </c>
      <c r="G1286" s="40"/>
      <c r="J1286" s="3" t="s">
        <v>25</v>
      </c>
      <c r="N1286" s="3" t="s">
        <v>2451</v>
      </c>
    </row>
    <row r="1287" spans="1:16" s="3" customFormat="1">
      <c r="A1287" s="4"/>
      <c r="B1287" s="2" t="str">
        <f t="shared" si="20"/>
        <v>GFD/FFA</v>
      </c>
      <c r="C1287" s="3" t="s">
        <v>151</v>
      </c>
      <c r="D1287" s="3" t="s">
        <v>2452</v>
      </c>
      <c r="E1287" s="17" t="s">
        <v>2453</v>
      </c>
      <c r="G1287" s="40" t="s">
        <v>2454</v>
      </c>
      <c r="J1287" s="3" t="s">
        <v>25</v>
      </c>
      <c r="N1287" s="3" t="s">
        <v>2451</v>
      </c>
    </row>
    <row r="1288" spans="1:16" s="3" customFormat="1">
      <c r="A1288" s="4"/>
      <c r="B1288" s="2" t="str">
        <f t="shared" si="20"/>
        <v>GFD/FFA</v>
      </c>
      <c r="C1288" s="3" t="s">
        <v>2419</v>
      </c>
      <c r="D1288" s="3" t="s">
        <v>2455</v>
      </c>
      <c r="E1288" s="17" t="s">
        <v>2456</v>
      </c>
      <c r="G1288" s="40"/>
      <c r="J1288" s="3" t="s">
        <v>25</v>
      </c>
    </row>
    <row r="1289" spans="1:16" s="3" customFormat="1">
      <c r="A1289" s="4"/>
      <c r="B1289" s="2" t="str">
        <f t="shared" si="20"/>
        <v>GFD</v>
      </c>
      <c r="C1289" s="3" t="s">
        <v>151</v>
      </c>
      <c r="D1289" s="3" t="s">
        <v>2457</v>
      </c>
      <c r="E1289" s="17" t="s">
        <v>2458</v>
      </c>
      <c r="G1289" s="40"/>
      <c r="J1289" s="3" t="s">
        <v>25</v>
      </c>
      <c r="N1289" s="3" t="s">
        <v>2459</v>
      </c>
    </row>
    <row r="1290" spans="1:16" s="3" customFormat="1">
      <c r="A1290" s="4"/>
      <c r="B1290" s="2" t="str">
        <f t="shared" si="20"/>
        <v>GFD/FFA</v>
      </c>
      <c r="C1290" s="3" t="s">
        <v>2460</v>
      </c>
      <c r="D1290" s="3" t="s">
        <v>2461</v>
      </c>
      <c r="E1290" s="17" t="s">
        <v>2462</v>
      </c>
      <c r="G1290" s="40"/>
      <c r="J1290" s="3" t="s">
        <v>25</v>
      </c>
      <c r="N1290" s="3" t="s">
        <v>2459</v>
      </c>
    </row>
    <row r="1291" spans="1:16" s="3" customFormat="1">
      <c r="A1291" s="4"/>
      <c r="B1291" s="2" t="str">
        <f t="shared" si="20"/>
        <v>GFD/FFA</v>
      </c>
      <c r="C1291" s="3" t="s">
        <v>49</v>
      </c>
      <c r="D1291" s="3" t="s">
        <v>2463</v>
      </c>
      <c r="E1291" s="17" t="s">
        <v>2464</v>
      </c>
      <c r="G1291" s="40"/>
      <c r="J1291" s="3" t="s">
        <v>25</v>
      </c>
      <c r="N1291" s="3" t="s">
        <v>2465</v>
      </c>
    </row>
    <row r="1292" spans="1:16" s="3" customFormat="1">
      <c r="A1292" s="4"/>
      <c r="B1292" s="2" t="str">
        <f t="shared" si="20"/>
        <v>GFD/FFA</v>
      </c>
      <c r="C1292" s="3" t="s">
        <v>49</v>
      </c>
      <c r="D1292" s="3" t="s">
        <v>2466</v>
      </c>
      <c r="E1292" s="17" t="s">
        <v>2467</v>
      </c>
      <c r="G1292" s="40"/>
      <c r="J1292" s="3" t="s">
        <v>25</v>
      </c>
      <c r="N1292" s="3" t="s">
        <v>2459</v>
      </c>
    </row>
    <row r="1293" spans="1:16" s="3" customFormat="1">
      <c r="A1293" s="4"/>
      <c r="B1293" s="2" t="str">
        <f t="shared" si="20"/>
        <v>GFD/FFA</v>
      </c>
      <c r="C1293" s="3" t="s">
        <v>2468</v>
      </c>
      <c r="D1293" s="3" t="s">
        <v>2469</v>
      </c>
      <c r="E1293" s="17" t="s">
        <v>2470</v>
      </c>
      <c r="G1293" s="40"/>
      <c r="J1293" s="3" t="s">
        <v>25</v>
      </c>
    </row>
    <row r="1294" spans="1:16" s="3" customFormat="1">
      <c r="A1294" s="4"/>
      <c r="B1294" s="2" t="str">
        <f t="shared" si="20"/>
        <v>GFD/FFA</v>
      </c>
      <c r="C1294" s="3" t="s">
        <v>49</v>
      </c>
      <c r="D1294" s="3" t="s">
        <v>2471</v>
      </c>
      <c r="E1294" s="17" t="s">
        <v>2472</v>
      </c>
      <c r="G1294" s="40"/>
      <c r="J1294" s="3" t="s">
        <v>25</v>
      </c>
      <c r="N1294" s="3" t="s">
        <v>2473</v>
      </c>
    </row>
    <row r="1295" spans="1:16" s="3" customFormat="1">
      <c r="A1295" s="4"/>
      <c r="B1295" s="2" t="str">
        <f t="shared" si="20"/>
        <v>GFD/FFA</v>
      </c>
      <c r="C1295" s="3" t="s">
        <v>2474</v>
      </c>
      <c r="D1295" s="3" t="s">
        <v>2475</v>
      </c>
      <c r="E1295" s="17" t="s">
        <v>2476</v>
      </c>
      <c r="G1295" s="40"/>
      <c r="J1295" s="3" t="s">
        <v>25</v>
      </c>
    </row>
    <row r="1296" spans="1:16" s="3" customFormat="1">
      <c r="A1296" s="4"/>
      <c r="B1296" s="2" t="str">
        <f t="shared" si="20"/>
        <v>GFD/FFA</v>
      </c>
      <c r="C1296" s="3" t="s">
        <v>49</v>
      </c>
      <c r="D1296" s="3" t="s">
        <v>2477</v>
      </c>
      <c r="E1296" s="17" t="s">
        <v>2478</v>
      </c>
      <c r="G1296" s="40"/>
      <c r="J1296" s="3" t="s">
        <v>25</v>
      </c>
      <c r="N1296" s="3" t="s">
        <v>2479</v>
      </c>
    </row>
    <row r="1297" spans="1:16" s="3" customFormat="1">
      <c r="A1297" s="4"/>
      <c r="B1297" s="2" t="str">
        <f t="shared" si="20"/>
        <v>GFD/FFA</v>
      </c>
      <c r="C1297" s="3" t="s">
        <v>2419</v>
      </c>
      <c r="D1297" s="3" t="s">
        <v>2480</v>
      </c>
      <c r="E1297" s="17" t="s">
        <v>2481</v>
      </c>
      <c r="G1297" s="40"/>
      <c r="J1297" s="3" t="s">
        <v>25</v>
      </c>
    </row>
    <row r="1298" spans="1:16" s="3" customFormat="1">
      <c r="A1298" s="4"/>
      <c r="B1298" s="2" t="str">
        <f t="shared" si="20"/>
        <v>GFD/FFA</v>
      </c>
      <c r="C1298" s="3" t="s">
        <v>49</v>
      </c>
      <c r="D1298" s="3" t="s">
        <v>2482</v>
      </c>
      <c r="E1298" s="17" t="s">
        <v>2483</v>
      </c>
      <c r="G1298" s="40"/>
      <c r="J1298" s="3" t="s">
        <v>25</v>
      </c>
      <c r="N1298" s="3" t="s">
        <v>2484</v>
      </c>
    </row>
    <row r="1299" spans="1:16" s="3" customFormat="1">
      <c r="A1299" s="4"/>
      <c r="B1299" s="2" t="str">
        <f t="shared" si="20"/>
        <v>GFD/FFA</v>
      </c>
      <c r="C1299" s="3" t="s">
        <v>2419</v>
      </c>
      <c r="D1299" s="3" t="s">
        <v>2485</v>
      </c>
      <c r="E1299" s="17" t="s">
        <v>2486</v>
      </c>
      <c r="G1299" s="40"/>
      <c r="J1299" s="3" t="s">
        <v>25</v>
      </c>
    </row>
    <row r="1300" spans="1:16" s="3" customFormat="1">
      <c r="A1300" s="4"/>
      <c r="B1300" s="2" t="str">
        <f t="shared" si="20"/>
        <v>GFD/FFA</v>
      </c>
      <c r="C1300" s="3" t="s">
        <v>49</v>
      </c>
      <c r="D1300" s="3" t="s">
        <v>2487</v>
      </c>
      <c r="E1300" s="17" t="s">
        <v>2488</v>
      </c>
      <c r="G1300" s="40"/>
      <c r="J1300" s="3" t="s">
        <v>25</v>
      </c>
      <c r="N1300" s="3" t="s">
        <v>2489</v>
      </c>
    </row>
    <row r="1301" spans="1:16" s="37" customFormat="1" ht="12.95">
      <c r="A1301" s="27" t="s">
        <v>246</v>
      </c>
      <c r="B1301" s="27" t="str">
        <f t="shared" si="20"/>
        <v>FFA</v>
      </c>
      <c r="C1301" s="37" t="s">
        <v>49</v>
      </c>
      <c r="D1301" s="37" t="s">
        <v>2490</v>
      </c>
      <c r="E1301" s="151" t="s">
        <v>2491</v>
      </c>
      <c r="G1301" s="98"/>
      <c r="J1301" s="37" t="s">
        <v>25</v>
      </c>
    </row>
    <row r="1302" spans="1:16" s="3" customFormat="1">
      <c r="A1302" s="4"/>
      <c r="B1302" s="2" t="str">
        <f t="shared" si="20"/>
        <v>GFD/FFA</v>
      </c>
      <c r="C1302" s="3" t="s">
        <v>49</v>
      </c>
      <c r="D1302" s="3" t="s">
        <v>2492</v>
      </c>
      <c r="E1302" s="17" t="s">
        <v>2493</v>
      </c>
      <c r="G1302" s="40"/>
      <c r="J1302" s="3" t="s">
        <v>25</v>
      </c>
    </row>
    <row r="1303" spans="1:16" s="3" customFormat="1">
      <c r="A1303" s="4"/>
      <c r="B1303" s="2" t="str">
        <f t="shared" si="20"/>
        <v>GFD/FFA</v>
      </c>
      <c r="C1303" s="3" t="s">
        <v>49</v>
      </c>
      <c r="D1303" s="3" t="s">
        <v>2494</v>
      </c>
      <c r="E1303" s="17" t="s">
        <v>2495</v>
      </c>
      <c r="G1303" s="40"/>
      <c r="J1303" s="3" t="s">
        <v>25</v>
      </c>
    </row>
    <row r="1304" spans="1:16" s="3" customFormat="1">
      <c r="A1304" s="4"/>
      <c r="B1304" s="2" t="str">
        <f t="shared" si="20"/>
        <v>GFD/FFA</v>
      </c>
      <c r="C1304" s="3" t="s">
        <v>49</v>
      </c>
      <c r="D1304" s="3" t="s">
        <v>2496</v>
      </c>
      <c r="E1304" s="17" t="s">
        <v>2497</v>
      </c>
      <c r="G1304" s="40"/>
      <c r="J1304" s="3" t="s">
        <v>25</v>
      </c>
    </row>
    <row r="1305" spans="1:16" s="44" customFormat="1">
      <c r="A1305" s="41"/>
      <c r="B1305" s="2" t="str">
        <f t="shared" si="20"/>
        <v>GFD/FFA</v>
      </c>
      <c r="C1305" s="42" t="s">
        <v>117</v>
      </c>
      <c r="D1305" s="42" t="s">
        <v>2444</v>
      </c>
      <c r="E1305" s="43"/>
      <c r="F1305" s="42"/>
      <c r="G1305" s="45"/>
      <c r="H1305" s="42"/>
      <c r="I1305" s="42"/>
      <c r="J1305" s="42"/>
      <c r="K1305" s="42"/>
      <c r="L1305" s="42"/>
      <c r="M1305" s="42"/>
      <c r="N1305" s="42"/>
      <c r="O1305" s="42"/>
      <c r="P1305" s="42"/>
    </row>
    <row r="1306" spans="1:16" s="44" customFormat="1">
      <c r="A1306" s="41"/>
      <c r="B1306" s="2" t="str">
        <f t="shared" si="20"/>
        <v>GFD/FFA</v>
      </c>
      <c r="C1306" s="42" t="s">
        <v>26</v>
      </c>
      <c r="D1306" s="42" t="s">
        <v>2498</v>
      </c>
      <c r="E1306" s="43"/>
      <c r="F1306" s="42"/>
      <c r="G1306" s="45"/>
      <c r="H1306" s="42"/>
      <c r="I1306" s="42"/>
      <c r="J1306" s="42"/>
      <c r="K1306" s="42"/>
      <c r="L1306" s="42"/>
      <c r="M1306" s="42"/>
      <c r="N1306" s="42"/>
      <c r="O1306" s="42"/>
      <c r="P1306" s="42"/>
    </row>
    <row r="1307" spans="1:16" s="3" customFormat="1">
      <c r="A1307" s="4"/>
      <c r="B1307" s="2" t="str">
        <f t="shared" si="20"/>
        <v>GFD/FFA</v>
      </c>
      <c r="C1307" s="3" t="s">
        <v>151</v>
      </c>
      <c r="D1307" s="3" t="s">
        <v>2499</v>
      </c>
      <c r="E1307" s="17" t="s">
        <v>2500</v>
      </c>
      <c r="G1307" s="40" t="s">
        <v>2501</v>
      </c>
      <c r="J1307" s="3" t="s">
        <v>25</v>
      </c>
    </row>
    <row r="1308" spans="1:16" s="3" customFormat="1">
      <c r="A1308" s="4"/>
      <c r="B1308" s="2" t="str">
        <f t="shared" si="20"/>
        <v>GFD/FFA</v>
      </c>
      <c r="C1308" s="3" t="s">
        <v>151</v>
      </c>
      <c r="D1308" s="3" t="s">
        <v>2502</v>
      </c>
      <c r="E1308" s="17" t="s">
        <v>2503</v>
      </c>
      <c r="G1308" s="40"/>
      <c r="J1308" s="3" t="s">
        <v>25</v>
      </c>
    </row>
    <row r="1309" spans="1:16" s="3" customFormat="1">
      <c r="A1309" s="4"/>
      <c r="B1309" s="2" t="str">
        <f t="shared" si="20"/>
        <v>GFD/FFA</v>
      </c>
      <c r="C1309" s="3" t="s">
        <v>151</v>
      </c>
      <c r="D1309" s="3" t="s">
        <v>2504</v>
      </c>
      <c r="E1309" s="17" t="s">
        <v>2505</v>
      </c>
      <c r="G1309" s="40"/>
      <c r="J1309" s="3" t="s">
        <v>25</v>
      </c>
    </row>
    <row r="1310" spans="1:16" s="3" customFormat="1">
      <c r="A1310" s="4"/>
      <c r="B1310" s="2" t="str">
        <f t="shared" si="20"/>
        <v>GFD/FFA</v>
      </c>
      <c r="C1310" s="3" t="s">
        <v>151</v>
      </c>
      <c r="D1310" s="3" t="s">
        <v>2506</v>
      </c>
      <c r="E1310" s="17" t="s">
        <v>2507</v>
      </c>
      <c r="G1310" s="40"/>
      <c r="J1310" s="3" t="s">
        <v>25</v>
      </c>
    </row>
    <row r="1311" spans="1:16" s="3" customFormat="1">
      <c r="A1311" s="4"/>
      <c r="B1311" s="2" t="str">
        <f t="shared" si="20"/>
        <v>GFD/FFA</v>
      </c>
      <c r="C1311" s="3" t="s">
        <v>151</v>
      </c>
      <c r="D1311" s="3" t="s">
        <v>2508</v>
      </c>
      <c r="E1311" s="17" t="s">
        <v>2509</v>
      </c>
      <c r="G1311" s="40"/>
      <c r="J1311" s="3" t="s">
        <v>25</v>
      </c>
    </row>
    <row r="1312" spans="1:16" s="3" customFormat="1">
      <c r="A1312" s="4"/>
      <c r="B1312" s="2" t="str">
        <f t="shared" si="20"/>
        <v>GFD/FFA</v>
      </c>
      <c r="C1312" s="3" t="s">
        <v>151</v>
      </c>
      <c r="D1312" s="3" t="s">
        <v>2510</v>
      </c>
      <c r="E1312" s="17" t="s">
        <v>2511</v>
      </c>
      <c r="G1312" s="40"/>
      <c r="J1312" s="3" t="s">
        <v>25</v>
      </c>
    </row>
    <row r="1313" spans="1:16" s="3" customFormat="1">
      <c r="A1313" s="4"/>
      <c r="B1313" s="2" t="str">
        <f t="shared" si="20"/>
        <v>GFD/FFA</v>
      </c>
      <c r="C1313" s="3" t="s">
        <v>2512</v>
      </c>
      <c r="D1313" s="3" t="s">
        <v>2513</v>
      </c>
      <c r="E1313" s="17" t="s">
        <v>2514</v>
      </c>
      <c r="G1313" s="40"/>
      <c r="J1313" s="3" t="s">
        <v>25</v>
      </c>
    </row>
    <row r="1314" spans="1:16" s="3" customFormat="1">
      <c r="A1314" s="4"/>
      <c r="B1314" s="2" t="str">
        <f t="shared" si="20"/>
        <v>GFD/FFA</v>
      </c>
      <c r="C1314" s="3" t="s">
        <v>2515</v>
      </c>
      <c r="D1314" s="3" t="s">
        <v>2516</v>
      </c>
      <c r="E1314" s="17" t="s">
        <v>2517</v>
      </c>
      <c r="G1314" s="40"/>
      <c r="J1314" s="3" t="s">
        <v>25</v>
      </c>
    </row>
    <row r="1315" spans="1:16" s="3" customFormat="1">
      <c r="A1315" s="4"/>
      <c r="B1315" s="2" t="str">
        <f t="shared" si="20"/>
        <v>GFD/FFA</v>
      </c>
      <c r="C1315" s="3" t="s">
        <v>151</v>
      </c>
      <c r="D1315" s="3" t="s">
        <v>2518</v>
      </c>
      <c r="E1315" s="17" t="s">
        <v>2519</v>
      </c>
      <c r="G1315" s="40"/>
      <c r="J1315" s="3" t="s">
        <v>25</v>
      </c>
    </row>
    <row r="1316" spans="1:16" s="3" customFormat="1">
      <c r="A1316" s="4"/>
      <c r="B1316" s="2" t="str">
        <f t="shared" si="20"/>
        <v>GFD/FFA</v>
      </c>
      <c r="C1316" s="3" t="s">
        <v>2419</v>
      </c>
      <c r="D1316" s="3" t="s">
        <v>2520</v>
      </c>
      <c r="E1316" s="17" t="s">
        <v>2521</v>
      </c>
      <c r="G1316" s="40"/>
      <c r="J1316" s="3" t="s">
        <v>25</v>
      </c>
    </row>
    <row r="1317" spans="1:16" s="3" customFormat="1">
      <c r="A1317" s="4"/>
      <c r="B1317" s="2" t="str">
        <f t="shared" si="20"/>
        <v>GFD/FFA</v>
      </c>
      <c r="C1317" s="42" t="s">
        <v>117</v>
      </c>
      <c r="D1317" s="42" t="s">
        <v>2498</v>
      </c>
      <c r="E1317" s="43"/>
      <c r="F1317" s="42"/>
      <c r="G1317" s="45"/>
      <c r="H1317" s="42"/>
      <c r="I1317" s="42"/>
      <c r="J1317" s="42"/>
      <c r="K1317" s="42"/>
      <c r="L1317" s="42"/>
      <c r="M1317" s="42"/>
      <c r="N1317" s="42"/>
      <c r="O1317" s="42"/>
      <c r="P1317" s="42"/>
    </row>
    <row r="1318" spans="1:16">
      <c r="B1318" s="2" t="str">
        <f t="shared" si="20"/>
        <v>GFD/FFA</v>
      </c>
      <c r="C1318" s="147" t="s">
        <v>224</v>
      </c>
      <c r="D1318" s="147" t="s">
        <v>2410</v>
      </c>
      <c r="E1318" s="148"/>
      <c r="F1318" s="147"/>
      <c r="G1318" s="149"/>
      <c r="H1318" s="147"/>
      <c r="I1318" s="147"/>
      <c r="J1318" s="150"/>
      <c r="K1318" s="147"/>
      <c r="L1318" s="147"/>
      <c r="M1318" s="147"/>
      <c r="N1318" s="147"/>
      <c r="O1318" s="147"/>
      <c r="P1318" s="147"/>
    </row>
    <row r="1319" spans="1:16" s="153" customFormat="1">
      <c r="A1319" s="152"/>
      <c r="B1319" s="2" t="str">
        <f t="shared" si="20"/>
        <v>GFD/FFA</v>
      </c>
      <c r="C1319" s="42" t="s">
        <v>117</v>
      </c>
      <c r="D1319" s="42" t="s">
        <v>2409</v>
      </c>
      <c r="E1319" s="144"/>
      <c r="F1319" s="42"/>
      <c r="G1319" s="145"/>
      <c r="H1319" s="42"/>
      <c r="I1319" s="42"/>
      <c r="J1319" s="146"/>
      <c r="K1319" s="42"/>
      <c r="L1319" s="42"/>
      <c r="M1319" s="42"/>
      <c r="N1319" s="42"/>
      <c r="O1319" s="42"/>
      <c r="P1319" s="42"/>
    </row>
    <row r="1320" spans="1:16" s="5" customFormat="1">
      <c r="A1320" s="4"/>
      <c r="B1320" s="2" t="str">
        <f t="shared" si="20"/>
        <v>GFD/FFA</v>
      </c>
      <c r="C1320" s="24" t="s">
        <v>117</v>
      </c>
      <c r="D1320" s="24" t="s">
        <v>786</v>
      </c>
      <c r="E1320" s="10"/>
      <c r="F1320" s="24"/>
      <c r="G1320" s="24"/>
      <c r="H1320" s="24"/>
      <c r="I1320" s="24"/>
      <c r="J1320" s="24"/>
      <c r="K1320" s="24"/>
      <c r="L1320" s="24"/>
      <c r="M1320" s="24"/>
      <c r="N1320" s="24"/>
      <c r="O1320" s="24"/>
      <c r="P1320" s="24"/>
    </row>
    <row r="1321" spans="1:16" s="5" customFormat="1">
      <c r="A1321" s="4"/>
      <c r="B1321" s="2" t="str">
        <f t="shared" si="20"/>
        <v>GFD</v>
      </c>
      <c r="C1321" s="24" t="s">
        <v>26</v>
      </c>
      <c r="D1321" s="24" t="s">
        <v>2522</v>
      </c>
      <c r="E1321" s="10" t="s">
        <v>2523</v>
      </c>
      <c r="F1321" s="24"/>
      <c r="G1321" s="24"/>
      <c r="H1321" s="24"/>
      <c r="I1321" s="24"/>
      <c r="J1321" s="24"/>
      <c r="K1321" s="24"/>
      <c r="L1321" s="24"/>
      <c r="M1321" s="24"/>
      <c r="N1321" s="24" t="s">
        <v>2524</v>
      </c>
      <c r="O1321" s="24"/>
      <c r="P1321" s="24"/>
    </row>
    <row r="1322" spans="1:16" s="3" customFormat="1">
      <c r="A1322" s="4"/>
      <c r="B1322" s="2" t="str">
        <f t="shared" si="20"/>
        <v>GFD/FFA</v>
      </c>
      <c r="C1322" s="3" t="s">
        <v>151</v>
      </c>
      <c r="D1322" s="3" t="s">
        <v>2525</v>
      </c>
      <c r="E1322" s="1" t="s">
        <v>2526</v>
      </c>
      <c r="G1322" s="19"/>
      <c r="H1322" s="3" t="s">
        <v>2527</v>
      </c>
      <c r="J1322" s="2"/>
      <c r="N1322" s="154"/>
      <c r="O1322" s="3" t="s">
        <v>62</v>
      </c>
      <c r="P1322" s="3" t="s">
        <v>2528</v>
      </c>
    </row>
    <row r="1323" spans="1:16" s="3" customFormat="1">
      <c r="A1323" s="4"/>
      <c r="B1323" s="2" t="str">
        <f t="shared" si="20"/>
        <v>GFD/FFA</v>
      </c>
      <c r="C1323" s="3" t="s">
        <v>151</v>
      </c>
      <c r="D1323" s="3" t="s">
        <v>2529</v>
      </c>
      <c r="E1323" s="1" t="s">
        <v>2530</v>
      </c>
      <c r="G1323" s="19"/>
      <c r="H1323" s="3" t="s">
        <v>2531</v>
      </c>
      <c r="I1323" s="3" t="s">
        <v>2532</v>
      </c>
      <c r="J1323" s="2"/>
      <c r="N1323" s="154"/>
    </row>
    <row r="1324" spans="1:16" s="3" customFormat="1">
      <c r="A1324" s="4"/>
      <c r="B1324" s="2" t="str">
        <f t="shared" si="20"/>
        <v>GFD/FFA</v>
      </c>
      <c r="C1324" s="147" t="s">
        <v>212</v>
      </c>
      <c r="D1324" s="147" t="s">
        <v>2533</v>
      </c>
      <c r="E1324" s="148"/>
      <c r="F1324" s="147"/>
      <c r="G1324" s="149"/>
      <c r="H1324" s="147"/>
      <c r="I1324" s="147"/>
      <c r="J1324" s="150"/>
      <c r="K1324" s="147"/>
      <c r="L1324" s="147"/>
      <c r="M1324" s="147" t="s">
        <v>2534</v>
      </c>
      <c r="N1324" s="147"/>
      <c r="O1324" s="147"/>
      <c r="P1324" s="147"/>
    </row>
    <row r="1325" spans="1:16">
      <c r="B1325" s="2" t="str">
        <f t="shared" si="20"/>
        <v>GFD/FFA</v>
      </c>
      <c r="C1325" s="2" t="s">
        <v>151</v>
      </c>
      <c r="D1325" s="3" t="s">
        <v>2535</v>
      </c>
      <c r="E1325" s="1" t="s">
        <v>2536</v>
      </c>
      <c r="F1325" s="3"/>
      <c r="G1325" s="102"/>
      <c r="H1325" s="3" t="s">
        <v>2537</v>
      </c>
      <c r="I1325" s="3" t="s">
        <v>2538</v>
      </c>
      <c r="J1325" s="2" t="s">
        <v>25</v>
      </c>
      <c r="K1325" s="3"/>
      <c r="L1325" s="3"/>
      <c r="M1325" s="3"/>
      <c r="N1325" s="3"/>
      <c r="O1325" s="3"/>
      <c r="P1325" s="3"/>
    </row>
    <row r="1326" spans="1:16">
      <c r="B1326" s="2" t="str">
        <f t="shared" si="20"/>
        <v>GFD/FFA</v>
      </c>
      <c r="C1326" s="155" t="s">
        <v>26</v>
      </c>
      <c r="D1326" s="155" t="s">
        <v>2539</v>
      </c>
      <c r="E1326" s="156" t="s">
        <v>2540</v>
      </c>
      <c r="F1326" s="155"/>
      <c r="G1326" s="157"/>
      <c r="H1326" s="155"/>
      <c r="I1326" s="155"/>
      <c r="J1326" s="158"/>
      <c r="K1326" s="155"/>
      <c r="L1326" s="155"/>
      <c r="M1326" s="155"/>
      <c r="N1326" s="155"/>
      <c r="O1326" s="155"/>
      <c r="P1326" s="155"/>
    </row>
    <row r="1327" spans="1:16">
      <c r="B1327" s="2" t="str">
        <f t="shared" si="20"/>
        <v>GFD/FFA</v>
      </c>
      <c r="C1327" s="3" t="s">
        <v>22</v>
      </c>
      <c r="D1327" s="3" t="s">
        <v>2541</v>
      </c>
      <c r="E1327" s="17" t="s">
        <v>2542</v>
      </c>
      <c r="G1327" s="159" t="s">
        <v>2543</v>
      </c>
      <c r="H1327" s="3"/>
      <c r="I1327" s="3"/>
      <c r="J1327" s="2" t="s">
        <v>25</v>
      </c>
      <c r="K1327" s="3"/>
      <c r="L1327" s="3"/>
      <c r="M1327" s="3"/>
      <c r="N1327" s="3"/>
      <c r="O1327" s="3"/>
      <c r="P1327" s="3"/>
    </row>
    <row r="1328" spans="1:16">
      <c r="B1328" s="2" t="str">
        <f t="shared" si="20"/>
        <v>GFD/FFA</v>
      </c>
      <c r="C1328" s="3" t="s">
        <v>22</v>
      </c>
      <c r="D1328" s="3" t="s">
        <v>2544</v>
      </c>
      <c r="E1328" s="17" t="s">
        <v>2545</v>
      </c>
      <c r="H1328" s="3"/>
      <c r="I1328" s="3"/>
      <c r="J1328" s="2" t="s">
        <v>25</v>
      </c>
      <c r="K1328" s="3"/>
      <c r="L1328" s="3"/>
      <c r="M1328" s="3"/>
      <c r="N1328" s="3"/>
      <c r="O1328" s="3"/>
      <c r="P1328" s="3"/>
    </row>
    <row r="1329" spans="1:16">
      <c r="B1329" s="2" t="str">
        <f t="shared" si="20"/>
        <v>GFD/FFA</v>
      </c>
      <c r="C1329" s="3" t="s">
        <v>22</v>
      </c>
      <c r="D1329" s="3" t="s">
        <v>2546</v>
      </c>
      <c r="E1329" s="17" t="s">
        <v>2547</v>
      </c>
      <c r="G1329" s="40"/>
      <c r="H1329" s="3"/>
      <c r="I1329" s="3"/>
      <c r="J1329" s="2" t="s">
        <v>25</v>
      </c>
      <c r="K1329" s="3"/>
      <c r="L1329" s="3"/>
      <c r="M1329" s="3"/>
      <c r="N1329" s="3"/>
      <c r="O1329" s="3"/>
      <c r="P1329" s="3"/>
    </row>
    <row r="1330" spans="1:16">
      <c r="B1330" s="2" t="str">
        <f t="shared" si="20"/>
        <v>GFD/FFA</v>
      </c>
      <c r="C1330" s="3" t="s">
        <v>22</v>
      </c>
      <c r="D1330" s="3" t="s">
        <v>2548</v>
      </c>
      <c r="E1330" s="17" t="s">
        <v>2549</v>
      </c>
      <c r="H1330" s="3"/>
      <c r="I1330" s="3"/>
      <c r="J1330" s="2" t="s">
        <v>25</v>
      </c>
      <c r="K1330" s="3"/>
      <c r="L1330" s="3"/>
      <c r="M1330" s="3"/>
      <c r="N1330" s="3"/>
      <c r="O1330" s="3"/>
      <c r="P1330" s="3"/>
    </row>
    <row r="1331" spans="1:16">
      <c r="B1331" s="2" t="str">
        <f t="shared" si="20"/>
        <v>GFD/FFA</v>
      </c>
      <c r="C1331" s="3" t="s">
        <v>22</v>
      </c>
      <c r="D1331" s="3" t="s">
        <v>2550</v>
      </c>
      <c r="E1331" s="17" t="s">
        <v>2551</v>
      </c>
      <c r="H1331" s="3"/>
      <c r="I1331" s="3"/>
      <c r="J1331" s="2" t="s">
        <v>25</v>
      </c>
      <c r="K1331" s="3"/>
      <c r="L1331" s="3"/>
      <c r="M1331" s="3"/>
      <c r="N1331" s="3"/>
      <c r="O1331" s="3"/>
      <c r="P1331" s="3"/>
    </row>
    <row r="1332" spans="1:16">
      <c r="B1332" s="2" t="str">
        <f t="shared" si="20"/>
        <v>GFD/FFA</v>
      </c>
      <c r="C1332" s="3" t="s">
        <v>22</v>
      </c>
      <c r="D1332" s="3" t="s">
        <v>2552</v>
      </c>
      <c r="E1332" s="17" t="s">
        <v>2553</v>
      </c>
      <c r="H1332" s="3"/>
      <c r="I1332" s="3"/>
      <c r="J1332" s="2" t="s">
        <v>25</v>
      </c>
      <c r="K1332" s="3"/>
      <c r="L1332" s="3"/>
      <c r="M1332" s="3"/>
      <c r="N1332" s="3"/>
      <c r="O1332" s="3"/>
      <c r="P1332" s="3"/>
    </row>
    <row r="1333" spans="1:16">
      <c r="B1333" s="2" t="str">
        <f t="shared" si="20"/>
        <v>GFD/FFA</v>
      </c>
      <c r="C1333" s="3" t="s">
        <v>22</v>
      </c>
      <c r="D1333" s="3" t="s">
        <v>2554</v>
      </c>
      <c r="E1333" s="17" t="s">
        <v>2555</v>
      </c>
      <c r="H1333" s="3"/>
      <c r="I1333" s="3"/>
      <c r="J1333" s="2" t="s">
        <v>25</v>
      </c>
      <c r="K1333" s="3"/>
      <c r="L1333" s="3"/>
      <c r="M1333" s="3"/>
      <c r="N1333" s="3"/>
      <c r="O1333" s="3"/>
      <c r="P1333" s="3"/>
    </row>
    <row r="1334" spans="1:16">
      <c r="B1334" s="2" t="str">
        <f t="shared" si="20"/>
        <v>GFD/FFA</v>
      </c>
      <c r="C1334" s="3" t="s">
        <v>22</v>
      </c>
      <c r="D1334" s="3" t="s">
        <v>2556</v>
      </c>
      <c r="E1334" s="17" t="s">
        <v>2557</v>
      </c>
      <c r="H1334" s="3"/>
      <c r="I1334" s="3"/>
      <c r="J1334" s="2" t="s">
        <v>25</v>
      </c>
      <c r="K1334" s="3"/>
      <c r="L1334" s="3"/>
      <c r="M1334" s="3"/>
      <c r="N1334" s="3"/>
      <c r="O1334" s="3"/>
      <c r="P1334" s="3"/>
    </row>
    <row r="1335" spans="1:16">
      <c r="B1335" s="2" t="str">
        <f t="shared" si="20"/>
        <v>GFD/FFA</v>
      </c>
      <c r="C1335" s="3" t="s">
        <v>22</v>
      </c>
      <c r="D1335" s="3" t="s">
        <v>2558</v>
      </c>
      <c r="E1335" s="17" t="s">
        <v>2559</v>
      </c>
      <c r="H1335" s="3"/>
      <c r="I1335" s="3"/>
      <c r="J1335" s="2" t="s">
        <v>25</v>
      </c>
      <c r="K1335" s="3"/>
      <c r="L1335" s="3"/>
      <c r="M1335" s="3"/>
      <c r="N1335" s="3"/>
      <c r="O1335" s="3"/>
      <c r="P1335" s="3"/>
    </row>
    <row r="1336" spans="1:16">
      <c r="B1336" s="2" t="str">
        <f t="shared" si="20"/>
        <v>GFD/FFA</v>
      </c>
      <c r="C1336" s="3" t="s">
        <v>22</v>
      </c>
      <c r="D1336" s="3" t="s">
        <v>2560</v>
      </c>
      <c r="E1336" s="17" t="s">
        <v>2561</v>
      </c>
      <c r="H1336" s="3"/>
      <c r="I1336" s="3"/>
      <c r="J1336" s="2" t="s">
        <v>25</v>
      </c>
      <c r="K1336" s="3"/>
      <c r="L1336" s="3"/>
      <c r="M1336" s="3"/>
      <c r="N1336" s="3"/>
      <c r="O1336" s="3"/>
      <c r="P1336" s="3"/>
    </row>
    <row r="1337" spans="1:16">
      <c r="B1337" s="2" t="str">
        <f t="shared" si="20"/>
        <v>GFD/FFA</v>
      </c>
      <c r="C1337" s="3" t="s">
        <v>22</v>
      </c>
      <c r="D1337" s="3" t="s">
        <v>2562</v>
      </c>
      <c r="E1337" s="17" t="s">
        <v>2563</v>
      </c>
      <c r="H1337" s="3"/>
      <c r="I1337" s="3"/>
      <c r="J1337" s="2" t="s">
        <v>25</v>
      </c>
      <c r="K1337" s="3"/>
      <c r="L1337" s="3"/>
      <c r="M1337" s="3"/>
      <c r="N1337" s="3"/>
      <c r="O1337" s="3"/>
      <c r="P1337" s="3"/>
    </row>
    <row r="1338" spans="1:16" s="3" customFormat="1">
      <c r="A1338" s="4"/>
      <c r="B1338" s="2" t="str">
        <f t="shared" si="20"/>
        <v>GFD/FFA</v>
      </c>
      <c r="C1338" s="3" t="s">
        <v>2564</v>
      </c>
      <c r="D1338" s="3" t="s">
        <v>2565</v>
      </c>
      <c r="E1338" s="17"/>
      <c r="G1338" s="40"/>
      <c r="O1338" s="3" t="s">
        <v>25</v>
      </c>
      <c r="P1338" s="3" t="s">
        <v>2566</v>
      </c>
    </row>
    <row r="1339" spans="1:16" s="3" customFormat="1">
      <c r="A1339" s="4"/>
      <c r="B1339" s="2" t="str">
        <f t="shared" si="20"/>
        <v>GFD/FFA</v>
      </c>
      <c r="C1339" s="3" t="s">
        <v>2564</v>
      </c>
      <c r="D1339" s="3" t="s">
        <v>2567</v>
      </c>
      <c r="E1339" s="17"/>
      <c r="G1339" s="40"/>
      <c r="O1339" s="3" t="s">
        <v>25</v>
      </c>
      <c r="P1339" s="3" t="s">
        <v>2568</v>
      </c>
    </row>
    <row r="1340" spans="1:16" s="3" customFormat="1">
      <c r="A1340" s="4"/>
      <c r="B1340" s="2" t="str">
        <f t="shared" si="20"/>
        <v>GFD/FFA</v>
      </c>
      <c r="C1340" s="3" t="s">
        <v>2564</v>
      </c>
      <c r="D1340" s="3" t="s">
        <v>2569</v>
      </c>
      <c r="E1340" s="17"/>
      <c r="G1340" s="40"/>
      <c r="O1340" s="3" t="s">
        <v>25</v>
      </c>
      <c r="P1340" s="3" t="s">
        <v>2570</v>
      </c>
    </row>
    <row r="1341" spans="1:16" s="3" customFormat="1">
      <c r="A1341" s="4"/>
      <c r="B1341" s="2" t="str">
        <f t="shared" si="20"/>
        <v>GFD/FFA</v>
      </c>
      <c r="C1341" s="3" t="s">
        <v>2564</v>
      </c>
      <c r="D1341" s="3" t="s">
        <v>2571</v>
      </c>
      <c r="E1341" s="17"/>
      <c r="G1341" s="40"/>
      <c r="O1341" s="3" t="s">
        <v>25</v>
      </c>
      <c r="P1341" s="3" t="s">
        <v>2572</v>
      </c>
    </row>
    <row r="1342" spans="1:16" s="3" customFormat="1">
      <c r="A1342" s="4"/>
      <c r="B1342" s="2" t="str">
        <f t="shared" si="20"/>
        <v>GFD/FFA</v>
      </c>
      <c r="C1342" s="3" t="s">
        <v>2564</v>
      </c>
      <c r="D1342" s="3" t="s">
        <v>2573</v>
      </c>
      <c r="E1342" s="17"/>
      <c r="G1342" s="40"/>
      <c r="O1342" s="3" t="s">
        <v>25</v>
      </c>
      <c r="P1342" s="3" t="s">
        <v>2574</v>
      </c>
    </row>
    <row r="1343" spans="1:16" s="3" customFormat="1">
      <c r="A1343" s="4"/>
      <c r="B1343" s="2" t="str">
        <f t="shared" si="20"/>
        <v>GFD/FFA</v>
      </c>
      <c r="C1343" s="3" t="s">
        <v>2564</v>
      </c>
      <c r="D1343" s="3" t="s">
        <v>2575</v>
      </c>
      <c r="E1343" s="17"/>
      <c r="G1343" s="40"/>
      <c r="O1343" s="3" t="s">
        <v>25</v>
      </c>
      <c r="P1343" s="3" t="s">
        <v>2576</v>
      </c>
    </row>
    <row r="1344" spans="1:16" s="3" customFormat="1">
      <c r="A1344" s="4"/>
      <c r="B1344" s="2" t="str">
        <f t="shared" si="20"/>
        <v>GFD/FFA</v>
      </c>
      <c r="C1344" s="3" t="s">
        <v>2564</v>
      </c>
      <c r="D1344" s="3" t="s">
        <v>2577</v>
      </c>
      <c r="E1344" s="17"/>
      <c r="G1344" s="40"/>
      <c r="O1344" s="3" t="s">
        <v>25</v>
      </c>
      <c r="P1344" s="3" t="s">
        <v>2578</v>
      </c>
    </row>
    <row r="1345" spans="1:16" s="3" customFormat="1">
      <c r="A1345" s="4"/>
      <c r="B1345" s="2" t="str">
        <f t="shared" ref="B1345:B1408" si="21">IFERROR(VLOOKUP(D1345,validity,4,0),"")</f>
        <v>GFD/FFA</v>
      </c>
      <c r="C1345" s="3" t="s">
        <v>2564</v>
      </c>
      <c r="D1345" s="3" t="s">
        <v>2579</v>
      </c>
      <c r="E1345" s="17"/>
      <c r="G1345" s="40"/>
      <c r="O1345" s="3" t="s">
        <v>25</v>
      </c>
      <c r="P1345" s="3" t="s">
        <v>2580</v>
      </c>
    </row>
    <row r="1346" spans="1:16" s="3" customFormat="1">
      <c r="A1346" s="4"/>
      <c r="B1346" s="2" t="str">
        <f t="shared" si="21"/>
        <v>GFD/FFA</v>
      </c>
      <c r="C1346" s="3" t="s">
        <v>2564</v>
      </c>
      <c r="D1346" s="3" t="s">
        <v>2581</v>
      </c>
      <c r="E1346" s="17"/>
      <c r="G1346" s="40"/>
      <c r="O1346" s="3" t="s">
        <v>25</v>
      </c>
      <c r="P1346" s="3" t="s">
        <v>2582</v>
      </c>
    </row>
    <row r="1347" spans="1:16" s="3" customFormat="1">
      <c r="A1347" s="4"/>
      <c r="B1347" s="2" t="str">
        <f t="shared" si="21"/>
        <v>GFD/FFA</v>
      </c>
      <c r="C1347" s="3" t="s">
        <v>2564</v>
      </c>
      <c r="D1347" s="3" t="s">
        <v>2583</v>
      </c>
      <c r="E1347" s="17"/>
      <c r="G1347" s="40"/>
      <c r="O1347" s="3" t="s">
        <v>25</v>
      </c>
      <c r="P1347" s="3" t="s">
        <v>2584</v>
      </c>
    </row>
    <row r="1348" spans="1:16" s="3" customFormat="1">
      <c r="A1348" s="4"/>
      <c r="B1348" s="2" t="str">
        <f t="shared" si="21"/>
        <v>GFD/FFA</v>
      </c>
      <c r="C1348" s="3" t="s">
        <v>2564</v>
      </c>
      <c r="D1348" s="3" t="s">
        <v>2585</v>
      </c>
      <c r="E1348" s="17"/>
      <c r="G1348" s="40"/>
      <c r="O1348" s="3" t="s">
        <v>25</v>
      </c>
      <c r="P1348" s="3" t="s">
        <v>2586</v>
      </c>
    </row>
    <row r="1349" spans="1:16" s="3" customFormat="1">
      <c r="A1349" s="4"/>
      <c r="B1349" s="2" t="str">
        <f t="shared" si="21"/>
        <v>GFD/FFA</v>
      </c>
      <c r="C1349" s="3" t="s">
        <v>2564</v>
      </c>
      <c r="D1349" s="3" t="s">
        <v>2587</v>
      </c>
      <c r="E1349" s="17"/>
      <c r="G1349" s="40"/>
      <c r="O1349" s="3" t="s">
        <v>25</v>
      </c>
      <c r="P1349" s="3" t="s">
        <v>2588</v>
      </c>
    </row>
    <row r="1350" spans="1:16" s="3" customFormat="1">
      <c r="A1350" s="4"/>
      <c r="B1350" s="2" t="str">
        <f t="shared" si="21"/>
        <v>GFD/FFA</v>
      </c>
      <c r="C1350" s="3" t="s">
        <v>2564</v>
      </c>
      <c r="D1350" s="3" t="s">
        <v>2589</v>
      </c>
      <c r="E1350" s="17"/>
      <c r="G1350" s="40"/>
      <c r="O1350" s="3" t="s">
        <v>25</v>
      </c>
      <c r="P1350" s="3" t="s">
        <v>2590</v>
      </c>
    </row>
    <row r="1351" spans="1:16">
      <c r="B1351" s="2" t="str">
        <f t="shared" si="21"/>
        <v>GFD/FFA</v>
      </c>
      <c r="C1351" s="155" t="s">
        <v>117</v>
      </c>
      <c r="D1351" s="155" t="s">
        <v>2539</v>
      </c>
      <c r="E1351" s="156"/>
      <c r="F1351" s="155"/>
      <c r="G1351" s="157"/>
      <c r="H1351" s="155"/>
      <c r="I1351" s="155"/>
      <c r="J1351" s="158"/>
      <c r="K1351" s="155"/>
      <c r="L1351" s="155"/>
      <c r="M1351" s="155"/>
      <c r="N1351" s="155"/>
      <c r="O1351" s="155"/>
      <c r="P1351" s="155"/>
    </row>
    <row r="1352" spans="1:16">
      <c r="B1352" s="2" t="str">
        <f t="shared" si="21"/>
        <v>GFD/FFA</v>
      </c>
      <c r="C1352" s="147" t="s">
        <v>224</v>
      </c>
      <c r="D1352" s="147" t="s">
        <v>2533</v>
      </c>
      <c r="E1352" s="148"/>
      <c r="F1352" s="147"/>
      <c r="G1352" s="149"/>
      <c r="H1352" s="147"/>
      <c r="I1352" s="147"/>
      <c r="J1352" s="150"/>
      <c r="K1352" s="147"/>
      <c r="L1352" s="147"/>
      <c r="M1352" s="147"/>
      <c r="N1352" s="147"/>
      <c r="O1352" s="147"/>
      <c r="P1352" s="147"/>
    </row>
    <row r="1353" spans="1:16">
      <c r="B1353" s="2" t="str">
        <f t="shared" si="21"/>
        <v>GFD/FFA</v>
      </c>
      <c r="C1353" s="3" t="s">
        <v>2564</v>
      </c>
      <c r="D1353" s="3" t="s">
        <v>2591</v>
      </c>
      <c r="F1353" s="3"/>
      <c r="G1353" s="102"/>
      <c r="H1353" s="3"/>
      <c r="I1353" s="3"/>
      <c r="K1353" s="3"/>
      <c r="L1353" s="3"/>
      <c r="M1353" s="3"/>
      <c r="N1353" s="3"/>
      <c r="O1353" s="3" t="s">
        <v>25</v>
      </c>
      <c r="P1353" s="3" t="s">
        <v>2592</v>
      </c>
    </row>
    <row r="1354" spans="1:16">
      <c r="B1354" s="2" t="str">
        <f t="shared" si="21"/>
        <v>GFD</v>
      </c>
      <c r="C1354" s="3" t="s">
        <v>2564</v>
      </c>
      <c r="D1354" s="3" t="s">
        <v>2593</v>
      </c>
      <c r="F1354" s="3"/>
      <c r="G1354" s="102"/>
      <c r="H1354" s="3"/>
      <c r="I1354" s="3"/>
      <c r="K1354" s="3"/>
      <c r="L1354" s="3"/>
      <c r="M1354" s="3"/>
      <c r="N1354" s="3"/>
      <c r="O1354" s="3" t="s">
        <v>25</v>
      </c>
      <c r="P1354" s="3" t="s">
        <v>2594</v>
      </c>
    </row>
    <row r="1355" spans="1:16" s="5" customFormat="1">
      <c r="A1355" s="4"/>
      <c r="B1355" s="2" t="str">
        <f t="shared" si="21"/>
        <v>GFD</v>
      </c>
      <c r="C1355" s="24" t="s">
        <v>117</v>
      </c>
      <c r="D1355" s="24" t="s">
        <v>2522</v>
      </c>
      <c r="E1355" s="10"/>
      <c r="F1355" s="24"/>
      <c r="G1355" s="24"/>
      <c r="H1355" s="24"/>
      <c r="I1355" s="24"/>
      <c r="J1355" s="24"/>
      <c r="K1355" s="24"/>
      <c r="L1355" s="24"/>
      <c r="M1355" s="24"/>
      <c r="N1355" s="24"/>
      <c r="O1355" s="24"/>
      <c r="P1355" s="24"/>
    </row>
    <row r="1356" spans="1:16" s="5" customFormat="1">
      <c r="A1356" s="4"/>
      <c r="B1356" s="2" t="str">
        <f t="shared" si="21"/>
        <v>GFD/FFA</v>
      </c>
      <c r="C1356" s="24" t="s">
        <v>26</v>
      </c>
      <c r="D1356" s="24" t="s">
        <v>2148</v>
      </c>
      <c r="E1356" s="10" t="s">
        <v>2595</v>
      </c>
      <c r="F1356" s="24"/>
      <c r="G1356" s="24"/>
      <c r="H1356" s="24"/>
      <c r="I1356" s="24"/>
      <c r="J1356" s="24"/>
      <c r="K1356" s="24"/>
      <c r="L1356" s="24"/>
      <c r="M1356" s="24"/>
      <c r="N1356" s="24"/>
      <c r="O1356" s="24"/>
      <c r="P1356" s="24"/>
    </row>
    <row r="1357" spans="1:16" s="5" customFormat="1">
      <c r="A1357" s="4"/>
      <c r="B1357" s="2" t="str">
        <f t="shared" si="21"/>
        <v/>
      </c>
      <c r="C1357" s="3" t="s">
        <v>20</v>
      </c>
      <c r="D1357" s="3"/>
      <c r="E1357" s="17" t="s">
        <v>2596</v>
      </c>
    </row>
    <row r="1358" spans="1:16" s="162" customFormat="1">
      <c r="A1358" s="160"/>
      <c r="B1358" s="2" t="str">
        <f t="shared" si="21"/>
        <v>GFD/FFA</v>
      </c>
      <c r="C1358" s="155" t="s">
        <v>26</v>
      </c>
      <c r="D1358" s="155" t="s">
        <v>2597</v>
      </c>
      <c r="E1358" s="161"/>
      <c r="F1358" s="155"/>
      <c r="G1358" s="155"/>
      <c r="H1358" s="155"/>
      <c r="I1358" s="155"/>
      <c r="J1358" s="155"/>
    </row>
    <row r="1359" spans="1:16">
      <c r="B1359" s="2" t="str">
        <f t="shared" si="21"/>
        <v>GFD/FFA</v>
      </c>
      <c r="C1359" s="2" t="s">
        <v>151</v>
      </c>
      <c r="D1359" s="2" t="s">
        <v>2598</v>
      </c>
      <c r="E1359" s="1" t="s">
        <v>2599</v>
      </c>
      <c r="G1359" s="19"/>
      <c r="J1359" s="2" t="s">
        <v>25</v>
      </c>
    </row>
    <row r="1360" spans="1:16">
      <c r="B1360" s="2" t="str">
        <f t="shared" si="21"/>
        <v>GFD/FFA</v>
      </c>
      <c r="C1360" s="2" t="s">
        <v>151</v>
      </c>
      <c r="D1360" s="2" t="s">
        <v>2600</v>
      </c>
      <c r="E1360" s="1" t="s">
        <v>2601</v>
      </c>
      <c r="G1360" s="19"/>
      <c r="J1360" s="2" t="s">
        <v>25</v>
      </c>
    </row>
    <row r="1361" spans="1:10" s="158" customFormat="1">
      <c r="A1361" s="160"/>
      <c r="B1361" s="2" t="str">
        <f t="shared" si="21"/>
        <v>GFD/FFA</v>
      </c>
      <c r="C1361" s="158" t="s">
        <v>117</v>
      </c>
      <c r="D1361" s="155" t="s">
        <v>2597</v>
      </c>
      <c r="E1361" s="156"/>
      <c r="G1361" s="157"/>
    </row>
    <row r="1362" spans="1:10" s="162" customFormat="1">
      <c r="A1362" s="160"/>
      <c r="B1362" s="2" t="str">
        <f t="shared" si="21"/>
        <v>GFD/FFA</v>
      </c>
      <c r="C1362" s="155" t="s">
        <v>26</v>
      </c>
      <c r="D1362" s="155" t="s">
        <v>2602</v>
      </c>
      <c r="E1362" s="161"/>
      <c r="F1362" s="155"/>
      <c r="G1362" s="155"/>
      <c r="H1362" s="155"/>
      <c r="I1362" s="155"/>
      <c r="J1362" s="155"/>
    </row>
    <row r="1363" spans="1:10" s="5" customFormat="1">
      <c r="A1363" s="4"/>
      <c r="B1363" s="2" t="str">
        <f t="shared" si="21"/>
        <v/>
      </c>
      <c r="C1363" s="3" t="s">
        <v>20</v>
      </c>
      <c r="D1363" s="3"/>
      <c r="E1363" s="17" t="s">
        <v>2596</v>
      </c>
    </row>
    <row r="1364" spans="1:10">
      <c r="B1364" s="2" t="str">
        <f t="shared" si="21"/>
        <v>GFD/FFA</v>
      </c>
      <c r="C1364" s="2" t="s">
        <v>151</v>
      </c>
      <c r="D1364" s="2" t="s">
        <v>2603</v>
      </c>
      <c r="E1364" s="1" t="s">
        <v>2604</v>
      </c>
      <c r="G1364" s="19"/>
      <c r="J1364" s="2" t="s">
        <v>25</v>
      </c>
    </row>
    <row r="1365" spans="1:10">
      <c r="B1365" s="2" t="str">
        <f t="shared" si="21"/>
        <v>GFD/FFA</v>
      </c>
      <c r="C1365" s="2" t="s">
        <v>151</v>
      </c>
      <c r="D1365" s="2" t="s">
        <v>2605</v>
      </c>
      <c r="E1365" s="1" t="s">
        <v>2606</v>
      </c>
      <c r="G1365" s="19"/>
      <c r="J1365" s="2" t="s">
        <v>25</v>
      </c>
    </row>
    <row r="1366" spans="1:10" s="158" customFormat="1">
      <c r="A1366" s="160"/>
      <c r="B1366" s="2" t="str">
        <f t="shared" si="21"/>
        <v>GFD/FFA</v>
      </c>
      <c r="C1366" s="158" t="s">
        <v>117</v>
      </c>
      <c r="D1366" s="155" t="s">
        <v>2602</v>
      </c>
      <c r="E1366" s="156"/>
      <c r="G1366" s="157"/>
    </row>
    <row r="1367" spans="1:10" s="162" customFormat="1">
      <c r="A1367" s="160"/>
      <c r="B1367" s="2" t="str">
        <f t="shared" si="21"/>
        <v>GFD/FFA</v>
      </c>
      <c r="C1367" s="155" t="s">
        <v>26</v>
      </c>
      <c r="D1367" s="155" t="s">
        <v>2607</v>
      </c>
      <c r="E1367" s="161"/>
      <c r="F1367" s="155"/>
      <c r="G1367" s="155"/>
      <c r="H1367" s="155"/>
      <c r="I1367" s="155"/>
      <c r="J1367" s="155"/>
    </row>
    <row r="1368" spans="1:10" s="5" customFormat="1">
      <c r="A1368" s="4"/>
      <c r="B1368" s="2" t="str">
        <f t="shared" si="21"/>
        <v/>
      </c>
      <c r="C1368" s="3" t="s">
        <v>20</v>
      </c>
      <c r="D1368" s="3"/>
      <c r="E1368" s="17" t="s">
        <v>2596</v>
      </c>
    </row>
    <row r="1369" spans="1:10">
      <c r="B1369" s="2" t="str">
        <f t="shared" si="21"/>
        <v>GFD/FFA</v>
      </c>
      <c r="C1369" s="2" t="s">
        <v>151</v>
      </c>
      <c r="D1369" s="2" t="s">
        <v>2608</v>
      </c>
      <c r="E1369" s="1" t="s">
        <v>2609</v>
      </c>
      <c r="G1369" s="19"/>
      <c r="J1369" s="2" t="s">
        <v>25</v>
      </c>
    </row>
    <row r="1370" spans="1:10">
      <c r="B1370" s="2" t="str">
        <f t="shared" si="21"/>
        <v>GFD/FFA</v>
      </c>
      <c r="C1370" s="2" t="s">
        <v>151</v>
      </c>
      <c r="D1370" s="2" t="s">
        <v>2610</v>
      </c>
      <c r="E1370" s="1" t="s">
        <v>2611</v>
      </c>
      <c r="G1370" s="19"/>
      <c r="J1370" s="2" t="s">
        <v>25</v>
      </c>
    </row>
    <row r="1371" spans="1:10" s="158" customFormat="1">
      <c r="A1371" s="160"/>
      <c r="B1371" s="2" t="str">
        <f t="shared" si="21"/>
        <v>GFD/FFA</v>
      </c>
      <c r="C1371" s="158" t="s">
        <v>117</v>
      </c>
      <c r="D1371" s="155" t="s">
        <v>2607</v>
      </c>
      <c r="E1371" s="156"/>
      <c r="G1371" s="157"/>
    </row>
    <row r="1372" spans="1:10" s="162" customFormat="1">
      <c r="A1372" s="160"/>
      <c r="B1372" s="2" t="str">
        <f t="shared" si="21"/>
        <v>GFD/FFA</v>
      </c>
      <c r="C1372" s="155" t="s">
        <v>26</v>
      </c>
      <c r="D1372" s="155" t="s">
        <v>2612</v>
      </c>
      <c r="E1372" s="161"/>
      <c r="F1372" s="155"/>
      <c r="G1372" s="155"/>
      <c r="H1372" s="155"/>
      <c r="I1372" s="155"/>
      <c r="J1372" s="155"/>
    </row>
    <row r="1373" spans="1:10" s="5" customFormat="1">
      <c r="A1373" s="4"/>
      <c r="B1373" s="2" t="str">
        <f t="shared" si="21"/>
        <v/>
      </c>
      <c r="C1373" s="3" t="s">
        <v>20</v>
      </c>
      <c r="D1373" s="3"/>
      <c r="E1373" s="17" t="s">
        <v>2596</v>
      </c>
    </row>
    <row r="1374" spans="1:10">
      <c r="B1374" s="2" t="str">
        <f t="shared" si="21"/>
        <v>GFD/FFA</v>
      </c>
      <c r="C1374" s="2" t="s">
        <v>151</v>
      </c>
      <c r="D1374" s="2" t="s">
        <v>2613</v>
      </c>
      <c r="E1374" s="1" t="s">
        <v>2614</v>
      </c>
      <c r="G1374" s="19"/>
      <c r="J1374" s="2" t="s">
        <v>25</v>
      </c>
    </row>
    <row r="1375" spans="1:10">
      <c r="B1375" s="2" t="str">
        <f t="shared" si="21"/>
        <v>GFD/FFA</v>
      </c>
      <c r="C1375" s="2" t="s">
        <v>151</v>
      </c>
      <c r="D1375" s="2" t="s">
        <v>2615</v>
      </c>
      <c r="E1375" s="1" t="s">
        <v>2616</v>
      </c>
      <c r="G1375" s="19"/>
      <c r="J1375" s="2" t="s">
        <v>25</v>
      </c>
    </row>
    <row r="1376" spans="1:10" s="158" customFormat="1">
      <c r="A1376" s="160"/>
      <c r="B1376" s="2" t="str">
        <f t="shared" si="21"/>
        <v>GFD/FFA</v>
      </c>
      <c r="C1376" s="158" t="s">
        <v>117</v>
      </c>
      <c r="D1376" s="155" t="s">
        <v>2612</v>
      </c>
      <c r="E1376" s="156"/>
      <c r="G1376" s="157"/>
    </row>
    <row r="1377" spans="1:10" s="162" customFormat="1">
      <c r="A1377" s="160"/>
      <c r="B1377" s="2" t="str">
        <f t="shared" si="21"/>
        <v>GFD/FFA</v>
      </c>
      <c r="C1377" s="155" t="s">
        <v>26</v>
      </c>
      <c r="D1377" s="155" t="s">
        <v>2617</v>
      </c>
      <c r="E1377" s="161"/>
      <c r="F1377" s="155"/>
      <c r="G1377" s="155"/>
      <c r="H1377" s="155"/>
      <c r="I1377" s="155"/>
      <c r="J1377" s="155"/>
    </row>
    <row r="1378" spans="1:10" s="5" customFormat="1">
      <c r="A1378" s="4"/>
      <c r="B1378" s="2" t="str">
        <f t="shared" si="21"/>
        <v/>
      </c>
      <c r="C1378" s="3" t="s">
        <v>20</v>
      </c>
      <c r="D1378" s="3"/>
      <c r="E1378" s="17" t="s">
        <v>2596</v>
      </c>
    </row>
    <row r="1379" spans="1:10">
      <c r="B1379" s="2" t="str">
        <f t="shared" si="21"/>
        <v>GFD/FFA</v>
      </c>
      <c r="C1379" s="2" t="s">
        <v>151</v>
      </c>
      <c r="D1379" s="2" t="s">
        <v>2618</v>
      </c>
      <c r="E1379" s="1" t="s">
        <v>2619</v>
      </c>
      <c r="G1379" s="19"/>
      <c r="J1379" s="2" t="s">
        <v>25</v>
      </c>
    </row>
    <row r="1380" spans="1:10">
      <c r="B1380" s="2" t="str">
        <f t="shared" si="21"/>
        <v>GFD/FFA</v>
      </c>
      <c r="C1380" s="2" t="s">
        <v>151</v>
      </c>
      <c r="D1380" s="2" t="s">
        <v>2620</v>
      </c>
      <c r="E1380" s="1" t="s">
        <v>2621</v>
      </c>
      <c r="G1380" s="19"/>
      <c r="J1380" s="2" t="s">
        <v>25</v>
      </c>
    </row>
    <row r="1381" spans="1:10" s="158" customFormat="1">
      <c r="A1381" s="160"/>
      <c r="B1381" s="2" t="str">
        <f t="shared" si="21"/>
        <v>GFD/FFA</v>
      </c>
      <c r="C1381" s="158" t="s">
        <v>117</v>
      </c>
      <c r="D1381" s="155" t="s">
        <v>2617</v>
      </c>
      <c r="E1381" s="156"/>
      <c r="G1381" s="157"/>
    </row>
    <row r="1382" spans="1:10" s="162" customFormat="1">
      <c r="A1382" s="160"/>
      <c r="B1382" s="2" t="str">
        <f t="shared" si="21"/>
        <v>GFD/FFA</v>
      </c>
      <c r="C1382" s="155" t="s">
        <v>26</v>
      </c>
      <c r="D1382" s="155" t="s">
        <v>2622</v>
      </c>
      <c r="E1382" s="161"/>
      <c r="F1382" s="155"/>
      <c r="G1382" s="155"/>
      <c r="H1382" s="155"/>
      <c r="I1382" s="155"/>
      <c r="J1382" s="155"/>
    </row>
    <row r="1383" spans="1:10" s="5" customFormat="1">
      <c r="A1383" s="4"/>
      <c r="B1383" s="2" t="str">
        <f t="shared" si="21"/>
        <v/>
      </c>
      <c r="C1383" s="3" t="s">
        <v>20</v>
      </c>
      <c r="D1383" s="3"/>
      <c r="E1383" s="17" t="s">
        <v>2596</v>
      </c>
    </row>
    <row r="1384" spans="1:10">
      <c r="B1384" s="2" t="str">
        <f t="shared" si="21"/>
        <v>GFD/FFA</v>
      </c>
      <c r="C1384" s="2" t="s">
        <v>151</v>
      </c>
      <c r="D1384" s="2" t="s">
        <v>2623</v>
      </c>
      <c r="E1384" s="1" t="s">
        <v>2624</v>
      </c>
      <c r="G1384" s="19"/>
      <c r="J1384" s="2" t="s">
        <v>25</v>
      </c>
    </row>
    <row r="1385" spans="1:10">
      <c r="B1385" s="2" t="str">
        <f t="shared" si="21"/>
        <v>GFD/FFA</v>
      </c>
      <c r="C1385" s="2" t="s">
        <v>151</v>
      </c>
      <c r="D1385" s="2" t="s">
        <v>2625</v>
      </c>
      <c r="E1385" s="1" t="s">
        <v>2626</v>
      </c>
      <c r="G1385" s="19"/>
      <c r="J1385" s="2" t="s">
        <v>25</v>
      </c>
    </row>
    <row r="1386" spans="1:10" s="158" customFormat="1">
      <c r="A1386" s="160"/>
      <c r="B1386" s="2" t="str">
        <f t="shared" si="21"/>
        <v>GFD/FFA</v>
      </c>
      <c r="C1386" s="158" t="s">
        <v>117</v>
      </c>
      <c r="D1386" s="155" t="s">
        <v>2622</v>
      </c>
      <c r="E1386" s="156"/>
      <c r="G1386" s="157"/>
    </row>
    <row r="1387" spans="1:10" s="162" customFormat="1">
      <c r="A1387" s="160"/>
      <c r="B1387" s="2" t="str">
        <f t="shared" si="21"/>
        <v>GFD/FFA</v>
      </c>
      <c r="C1387" s="155" t="s">
        <v>26</v>
      </c>
      <c r="D1387" s="155" t="s">
        <v>2627</v>
      </c>
      <c r="E1387" s="161"/>
      <c r="F1387" s="155"/>
      <c r="G1387" s="155"/>
      <c r="H1387" s="155"/>
      <c r="I1387" s="155"/>
      <c r="J1387" s="155"/>
    </row>
    <row r="1388" spans="1:10" s="5" customFormat="1">
      <c r="A1388" s="4"/>
      <c r="B1388" s="2" t="str">
        <f t="shared" si="21"/>
        <v/>
      </c>
      <c r="C1388" s="3" t="s">
        <v>20</v>
      </c>
      <c r="D1388" s="3"/>
      <c r="E1388" s="17" t="s">
        <v>2596</v>
      </c>
    </row>
    <row r="1389" spans="1:10">
      <c r="B1389" s="2" t="str">
        <f t="shared" si="21"/>
        <v>GFD/FFA</v>
      </c>
      <c r="C1389" s="2" t="s">
        <v>151</v>
      </c>
      <c r="D1389" s="2" t="s">
        <v>2628</v>
      </c>
      <c r="E1389" s="1" t="s">
        <v>2629</v>
      </c>
      <c r="G1389" s="19"/>
      <c r="J1389" s="2" t="s">
        <v>25</v>
      </c>
    </row>
    <row r="1390" spans="1:10">
      <c r="B1390" s="2" t="str">
        <f t="shared" si="21"/>
        <v>GFD/FFA</v>
      </c>
      <c r="C1390" s="2" t="s">
        <v>151</v>
      </c>
      <c r="D1390" s="2" t="s">
        <v>2630</v>
      </c>
      <c r="E1390" s="1" t="s">
        <v>2631</v>
      </c>
      <c r="G1390" s="19"/>
      <c r="J1390" s="2" t="s">
        <v>25</v>
      </c>
    </row>
    <row r="1391" spans="1:10" s="158" customFormat="1">
      <c r="A1391" s="160"/>
      <c r="B1391" s="2" t="str">
        <f t="shared" si="21"/>
        <v>GFD/FFA</v>
      </c>
      <c r="C1391" s="158" t="s">
        <v>117</v>
      </c>
      <c r="D1391" s="155" t="s">
        <v>2627</v>
      </c>
      <c r="E1391" s="156"/>
      <c r="G1391" s="157"/>
    </row>
    <row r="1392" spans="1:10" s="162" customFormat="1">
      <c r="A1392" s="160"/>
      <c r="B1392" s="2" t="str">
        <f t="shared" si="21"/>
        <v>GFD/FFA</v>
      </c>
      <c r="C1392" s="155" t="s">
        <v>26</v>
      </c>
      <c r="D1392" s="155" t="s">
        <v>2632</v>
      </c>
      <c r="E1392" s="161"/>
      <c r="F1392" s="155"/>
      <c r="G1392" s="155"/>
      <c r="H1392" s="155"/>
      <c r="I1392" s="155"/>
      <c r="J1392" s="155"/>
    </row>
    <row r="1393" spans="1:10" s="5" customFormat="1">
      <c r="A1393" s="4"/>
      <c r="B1393" s="2" t="str">
        <f t="shared" si="21"/>
        <v/>
      </c>
      <c r="C1393" s="3" t="s">
        <v>20</v>
      </c>
      <c r="D1393" s="3"/>
      <c r="E1393" s="17" t="s">
        <v>2596</v>
      </c>
    </row>
    <row r="1394" spans="1:10">
      <c r="B1394" s="2" t="str">
        <f t="shared" si="21"/>
        <v>GFD/FFA</v>
      </c>
      <c r="C1394" s="2" t="s">
        <v>151</v>
      </c>
      <c r="D1394" s="2" t="s">
        <v>2633</v>
      </c>
      <c r="E1394" s="1" t="s">
        <v>2634</v>
      </c>
      <c r="G1394" s="19"/>
      <c r="J1394" s="2" t="s">
        <v>25</v>
      </c>
    </row>
    <row r="1395" spans="1:10">
      <c r="B1395" s="2" t="str">
        <f t="shared" si="21"/>
        <v>GFD/FFA</v>
      </c>
      <c r="C1395" s="2" t="s">
        <v>151</v>
      </c>
      <c r="D1395" s="2" t="s">
        <v>2635</v>
      </c>
      <c r="E1395" s="1" t="s">
        <v>2636</v>
      </c>
      <c r="G1395" s="19"/>
      <c r="J1395" s="2" t="s">
        <v>25</v>
      </c>
    </row>
    <row r="1396" spans="1:10" s="158" customFormat="1">
      <c r="A1396" s="160"/>
      <c r="B1396" s="2" t="str">
        <f t="shared" si="21"/>
        <v>GFD/FFA</v>
      </c>
      <c r="C1396" s="158" t="s">
        <v>117</v>
      </c>
      <c r="D1396" s="155" t="s">
        <v>2632</v>
      </c>
      <c r="E1396" s="156"/>
      <c r="G1396" s="157"/>
    </row>
    <row r="1397" spans="1:10" s="158" customFormat="1">
      <c r="A1397" s="160"/>
      <c r="B1397" s="2" t="str">
        <f t="shared" si="21"/>
        <v>GFD/FFA</v>
      </c>
      <c r="C1397" s="158" t="s">
        <v>26</v>
      </c>
      <c r="D1397" s="158" t="s">
        <v>2637</v>
      </c>
      <c r="E1397" s="156"/>
      <c r="G1397" s="157"/>
    </row>
    <row r="1398" spans="1:10" s="5" customFormat="1">
      <c r="A1398" s="4"/>
      <c r="B1398" s="2" t="str">
        <f t="shared" si="21"/>
        <v/>
      </c>
      <c r="C1398" s="3" t="s">
        <v>20</v>
      </c>
      <c r="D1398" s="3"/>
      <c r="E1398" s="17" t="s">
        <v>2596</v>
      </c>
    </row>
    <row r="1399" spans="1:10">
      <c r="B1399" s="2" t="str">
        <f t="shared" si="21"/>
        <v>GFD/FFA</v>
      </c>
      <c r="C1399" s="2" t="s">
        <v>151</v>
      </c>
      <c r="D1399" s="2" t="s">
        <v>2638</v>
      </c>
      <c r="E1399" s="1" t="s">
        <v>2639</v>
      </c>
      <c r="G1399" s="19"/>
      <c r="J1399" s="2" t="s">
        <v>25</v>
      </c>
    </row>
    <row r="1400" spans="1:10">
      <c r="B1400" s="2" t="str">
        <f t="shared" si="21"/>
        <v>GFD/FFA</v>
      </c>
      <c r="C1400" s="2" t="s">
        <v>151</v>
      </c>
      <c r="D1400" s="2" t="s">
        <v>2640</v>
      </c>
      <c r="E1400" s="1" t="s">
        <v>2641</v>
      </c>
      <c r="G1400" s="19"/>
      <c r="J1400" s="2" t="s">
        <v>25</v>
      </c>
    </row>
    <row r="1401" spans="1:10" s="158" customFormat="1">
      <c r="A1401" s="160"/>
      <c r="B1401" s="2" t="str">
        <f t="shared" si="21"/>
        <v>GFD/FFA</v>
      </c>
      <c r="C1401" s="158" t="s">
        <v>117</v>
      </c>
      <c r="D1401" s="158" t="s">
        <v>2637</v>
      </c>
      <c r="E1401" s="156"/>
      <c r="G1401" s="157"/>
    </row>
    <row r="1402" spans="1:10" s="158" customFormat="1">
      <c r="A1402" s="160"/>
      <c r="B1402" s="2" t="str">
        <f t="shared" si="21"/>
        <v>GFD/FFA</v>
      </c>
      <c r="C1402" s="158" t="s">
        <v>26</v>
      </c>
      <c r="D1402" s="158" t="s">
        <v>2642</v>
      </c>
      <c r="E1402" s="156"/>
      <c r="G1402" s="157"/>
    </row>
    <row r="1403" spans="1:10" s="5" customFormat="1">
      <c r="A1403" s="4"/>
      <c r="B1403" s="2" t="str">
        <f t="shared" si="21"/>
        <v/>
      </c>
      <c r="C1403" s="3" t="s">
        <v>20</v>
      </c>
      <c r="D1403" s="3"/>
      <c r="E1403" s="17" t="s">
        <v>2596</v>
      </c>
    </row>
    <row r="1404" spans="1:10">
      <c r="B1404" s="2" t="str">
        <f t="shared" si="21"/>
        <v>GFD/FFA</v>
      </c>
      <c r="C1404" s="2" t="s">
        <v>151</v>
      </c>
      <c r="D1404" s="2" t="s">
        <v>2643</v>
      </c>
      <c r="E1404" s="17" t="s">
        <v>2644</v>
      </c>
      <c r="G1404" s="19"/>
      <c r="J1404" s="2" t="s">
        <v>25</v>
      </c>
    </row>
    <row r="1405" spans="1:10">
      <c r="B1405" s="2" t="str">
        <f t="shared" si="21"/>
        <v>GFD/FFA</v>
      </c>
      <c r="C1405" s="2" t="s">
        <v>151</v>
      </c>
      <c r="D1405" s="2" t="s">
        <v>2645</v>
      </c>
      <c r="E1405" s="17" t="s">
        <v>2646</v>
      </c>
      <c r="G1405" s="19"/>
      <c r="J1405" s="2" t="s">
        <v>25</v>
      </c>
    </row>
    <row r="1406" spans="1:10" s="158" customFormat="1">
      <c r="A1406" s="160"/>
      <c r="B1406" s="2" t="str">
        <f t="shared" si="21"/>
        <v>GFD/FFA</v>
      </c>
      <c r="C1406" s="158" t="s">
        <v>117</v>
      </c>
      <c r="D1406" s="158" t="s">
        <v>2642</v>
      </c>
      <c r="E1406" s="161"/>
      <c r="G1406" s="157"/>
    </row>
    <row r="1407" spans="1:10" s="158" customFormat="1">
      <c r="A1407" s="160"/>
      <c r="B1407" s="2" t="str">
        <f t="shared" si="21"/>
        <v>GFD/FFA</v>
      </c>
      <c r="C1407" s="158" t="s">
        <v>26</v>
      </c>
      <c r="D1407" s="158" t="s">
        <v>2647</v>
      </c>
      <c r="E1407" s="156"/>
      <c r="G1407" s="157"/>
    </row>
    <row r="1408" spans="1:10" s="5" customFormat="1">
      <c r="A1408" s="4"/>
      <c r="B1408" s="2" t="str">
        <f t="shared" si="21"/>
        <v/>
      </c>
      <c r="C1408" s="3" t="s">
        <v>20</v>
      </c>
      <c r="D1408" s="3"/>
      <c r="E1408" s="17" t="s">
        <v>2596</v>
      </c>
    </row>
    <row r="1409" spans="1:10">
      <c r="B1409" s="2" t="str">
        <f t="shared" ref="B1409:B1472" si="22">IFERROR(VLOOKUP(D1409,validity,4,0),"")</f>
        <v>GFD/FFA</v>
      </c>
      <c r="C1409" s="2" t="s">
        <v>151</v>
      </c>
      <c r="D1409" s="2" t="s">
        <v>2648</v>
      </c>
      <c r="E1409" s="1" t="s">
        <v>2649</v>
      </c>
      <c r="G1409" s="19"/>
      <c r="J1409" s="2" t="s">
        <v>25</v>
      </c>
    </row>
    <row r="1410" spans="1:10">
      <c r="B1410" s="2" t="str">
        <f t="shared" si="22"/>
        <v>GFD/FFA</v>
      </c>
      <c r="C1410" s="2" t="s">
        <v>151</v>
      </c>
      <c r="D1410" s="2" t="s">
        <v>2650</v>
      </c>
      <c r="E1410" s="1" t="s">
        <v>2651</v>
      </c>
      <c r="G1410" s="19"/>
      <c r="J1410" s="2" t="s">
        <v>25</v>
      </c>
    </row>
    <row r="1411" spans="1:10" s="158" customFormat="1">
      <c r="A1411" s="160"/>
      <c r="B1411" s="2" t="str">
        <f t="shared" si="22"/>
        <v>GFD/FFA</v>
      </c>
      <c r="C1411" s="158" t="s">
        <v>117</v>
      </c>
      <c r="D1411" s="158" t="s">
        <v>2647</v>
      </c>
      <c r="E1411" s="156"/>
      <c r="G1411" s="157"/>
    </row>
    <row r="1412" spans="1:10" s="158" customFormat="1">
      <c r="A1412" s="160"/>
      <c r="B1412" s="2" t="str">
        <f t="shared" si="22"/>
        <v>GFD/FFA</v>
      </c>
      <c r="C1412" s="158" t="s">
        <v>26</v>
      </c>
      <c r="D1412" s="158" t="s">
        <v>2652</v>
      </c>
      <c r="E1412" s="156"/>
      <c r="G1412" s="157"/>
    </row>
    <row r="1413" spans="1:10" s="5" customFormat="1">
      <c r="A1413" s="4"/>
      <c r="B1413" s="2" t="str">
        <f t="shared" si="22"/>
        <v/>
      </c>
      <c r="C1413" s="3" t="s">
        <v>20</v>
      </c>
      <c r="D1413" s="3"/>
      <c r="E1413" s="17" t="s">
        <v>2596</v>
      </c>
    </row>
    <row r="1414" spans="1:10">
      <c r="B1414" s="2" t="str">
        <f t="shared" si="22"/>
        <v>GFD/FFA</v>
      </c>
      <c r="C1414" s="2" t="s">
        <v>151</v>
      </c>
      <c r="D1414" s="2" t="s">
        <v>2653</v>
      </c>
      <c r="E1414" s="1" t="s">
        <v>2654</v>
      </c>
      <c r="G1414" s="19"/>
      <c r="J1414" s="2" t="s">
        <v>25</v>
      </c>
    </row>
    <row r="1415" spans="1:10">
      <c r="B1415" s="2" t="str">
        <f t="shared" si="22"/>
        <v>GFD/FFA</v>
      </c>
      <c r="C1415" s="2" t="s">
        <v>151</v>
      </c>
      <c r="D1415" s="2" t="s">
        <v>2655</v>
      </c>
      <c r="E1415" s="1" t="s">
        <v>2656</v>
      </c>
      <c r="G1415" s="19"/>
      <c r="J1415" s="2" t="s">
        <v>25</v>
      </c>
    </row>
    <row r="1416" spans="1:10" s="158" customFormat="1">
      <c r="A1416" s="160"/>
      <c r="B1416" s="2" t="str">
        <f t="shared" si="22"/>
        <v>GFD/FFA</v>
      </c>
      <c r="C1416" s="158" t="s">
        <v>117</v>
      </c>
      <c r="D1416" s="158" t="s">
        <v>2652</v>
      </c>
      <c r="E1416" s="156"/>
      <c r="G1416" s="157"/>
    </row>
    <row r="1417" spans="1:10" s="158" customFormat="1">
      <c r="A1417" s="160"/>
      <c r="B1417" s="2" t="str">
        <f t="shared" si="22"/>
        <v>GFD/FFA</v>
      </c>
      <c r="C1417" s="158" t="s">
        <v>26</v>
      </c>
      <c r="D1417" s="158" t="s">
        <v>2657</v>
      </c>
      <c r="E1417" s="156"/>
      <c r="G1417" s="157"/>
    </row>
    <row r="1418" spans="1:10" s="5" customFormat="1">
      <c r="A1418" s="4"/>
      <c r="B1418" s="2" t="str">
        <f t="shared" si="22"/>
        <v/>
      </c>
      <c r="C1418" s="3" t="s">
        <v>20</v>
      </c>
      <c r="D1418" s="3"/>
      <c r="E1418" s="17" t="s">
        <v>2596</v>
      </c>
    </row>
    <row r="1419" spans="1:10">
      <c r="B1419" s="2" t="str">
        <f t="shared" si="22"/>
        <v>GFD/FFA</v>
      </c>
      <c r="C1419" s="2" t="s">
        <v>151</v>
      </c>
      <c r="D1419" s="2" t="s">
        <v>2658</v>
      </c>
      <c r="E1419" s="1" t="s">
        <v>2659</v>
      </c>
      <c r="G1419" s="19"/>
      <c r="J1419" s="2" t="s">
        <v>25</v>
      </c>
    </row>
    <row r="1420" spans="1:10">
      <c r="B1420" s="2" t="str">
        <f t="shared" si="22"/>
        <v>GFD/FFA</v>
      </c>
      <c r="C1420" s="2" t="s">
        <v>151</v>
      </c>
      <c r="D1420" s="2" t="s">
        <v>2660</v>
      </c>
      <c r="E1420" s="1" t="s">
        <v>2661</v>
      </c>
      <c r="G1420" s="19"/>
      <c r="J1420" s="2" t="s">
        <v>25</v>
      </c>
    </row>
    <row r="1421" spans="1:10" s="158" customFormat="1">
      <c r="A1421" s="160"/>
      <c r="B1421" s="2" t="str">
        <f t="shared" si="22"/>
        <v>GFD/FFA</v>
      </c>
      <c r="C1421" s="158" t="s">
        <v>117</v>
      </c>
      <c r="D1421" s="158" t="s">
        <v>2657</v>
      </c>
      <c r="E1421" s="156"/>
      <c r="G1421" s="157"/>
    </row>
    <row r="1422" spans="1:10" s="158" customFormat="1">
      <c r="A1422" s="160"/>
      <c r="B1422" s="2" t="str">
        <f t="shared" si="22"/>
        <v>GFD/FFA</v>
      </c>
      <c r="C1422" s="158" t="s">
        <v>26</v>
      </c>
      <c r="D1422" s="158" t="s">
        <v>2662</v>
      </c>
      <c r="E1422" s="156"/>
      <c r="G1422" s="157"/>
    </row>
    <row r="1423" spans="1:10" s="5" customFormat="1">
      <c r="A1423" s="4"/>
      <c r="B1423" s="2" t="str">
        <f t="shared" si="22"/>
        <v/>
      </c>
      <c r="C1423" s="3" t="s">
        <v>20</v>
      </c>
      <c r="D1423" s="3"/>
      <c r="E1423" s="17" t="s">
        <v>2596</v>
      </c>
    </row>
    <row r="1424" spans="1:10">
      <c r="B1424" s="2" t="str">
        <f t="shared" si="22"/>
        <v>GFD/FFA</v>
      </c>
      <c r="C1424" s="2" t="s">
        <v>151</v>
      </c>
      <c r="D1424" s="2" t="s">
        <v>2663</v>
      </c>
      <c r="E1424" s="1" t="s">
        <v>2664</v>
      </c>
      <c r="G1424" s="19"/>
      <c r="J1424" s="2" t="s">
        <v>25</v>
      </c>
    </row>
    <row r="1425" spans="1:10">
      <c r="B1425" s="2" t="str">
        <f t="shared" si="22"/>
        <v>GFD/FFA</v>
      </c>
      <c r="C1425" s="2" t="s">
        <v>151</v>
      </c>
      <c r="D1425" s="2" t="s">
        <v>2665</v>
      </c>
      <c r="E1425" s="1" t="s">
        <v>2666</v>
      </c>
      <c r="G1425" s="19"/>
      <c r="J1425" s="2" t="s">
        <v>25</v>
      </c>
    </row>
    <row r="1426" spans="1:10" s="158" customFormat="1">
      <c r="A1426" s="160"/>
      <c r="B1426" s="2" t="str">
        <f t="shared" si="22"/>
        <v>GFD/FFA</v>
      </c>
      <c r="C1426" s="158" t="s">
        <v>117</v>
      </c>
      <c r="D1426" s="158" t="s">
        <v>2662</v>
      </c>
      <c r="E1426" s="156"/>
      <c r="G1426" s="157"/>
    </row>
    <row r="1427" spans="1:10" s="158" customFormat="1">
      <c r="A1427" s="160"/>
      <c r="B1427" s="2" t="str">
        <f t="shared" si="22"/>
        <v>GFD/FFA</v>
      </c>
      <c r="C1427" s="158" t="s">
        <v>26</v>
      </c>
      <c r="D1427" s="158" t="s">
        <v>2667</v>
      </c>
      <c r="E1427" s="156"/>
      <c r="G1427" s="157"/>
    </row>
    <row r="1428" spans="1:10" s="5" customFormat="1">
      <c r="A1428" s="4"/>
      <c r="B1428" s="2" t="str">
        <f t="shared" si="22"/>
        <v/>
      </c>
      <c r="C1428" s="3" t="s">
        <v>20</v>
      </c>
      <c r="D1428" s="3"/>
      <c r="E1428" s="17" t="s">
        <v>2596</v>
      </c>
    </row>
    <row r="1429" spans="1:10">
      <c r="B1429" s="2" t="str">
        <f t="shared" si="22"/>
        <v>GFD/FFA</v>
      </c>
      <c r="C1429" s="2" t="s">
        <v>151</v>
      </c>
      <c r="D1429" s="2" t="s">
        <v>2668</v>
      </c>
      <c r="E1429" s="1" t="s">
        <v>2669</v>
      </c>
      <c r="G1429" s="19"/>
      <c r="J1429" s="2" t="s">
        <v>25</v>
      </c>
    </row>
    <row r="1430" spans="1:10">
      <c r="B1430" s="2" t="str">
        <f t="shared" si="22"/>
        <v>GFD/FFA</v>
      </c>
      <c r="C1430" s="2" t="s">
        <v>151</v>
      </c>
      <c r="D1430" s="2" t="s">
        <v>2670</v>
      </c>
      <c r="E1430" s="1" t="s">
        <v>2671</v>
      </c>
      <c r="G1430" s="19"/>
      <c r="J1430" s="2" t="s">
        <v>25</v>
      </c>
    </row>
    <row r="1431" spans="1:10" s="158" customFormat="1">
      <c r="A1431" s="160"/>
      <c r="B1431" s="2" t="str">
        <f t="shared" si="22"/>
        <v>GFD/FFA</v>
      </c>
      <c r="C1431" s="158" t="s">
        <v>117</v>
      </c>
      <c r="D1431" s="158" t="s">
        <v>2667</v>
      </c>
      <c r="E1431" s="156"/>
      <c r="G1431" s="157"/>
    </row>
    <row r="1432" spans="1:10" s="158" customFormat="1">
      <c r="A1432" s="160"/>
      <c r="B1432" s="2" t="str">
        <f t="shared" si="22"/>
        <v>GFD/FFA</v>
      </c>
      <c r="C1432" s="158" t="s">
        <v>26</v>
      </c>
      <c r="D1432" s="158" t="s">
        <v>2672</v>
      </c>
      <c r="E1432" s="156"/>
      <c r="G1432" s="157"/>
    </row>
    <row r="1433" spans="1:10" s="5" customFormat="1">
      <c r="A1433" s="4"/>
      <c r="B1433" s="2" t="str">
        <f t="shared" si="22"/>
        <v/>
      </c>
      <c r="C1433" s="3" t="s">
        <v>20</v>
      </c>
      <c r="D1433" s="3"/>
      <c r="E1433" s="17" t="s">
        <v>2596</v>
      </c>
    </row>
    <row r="1434" spans="1:10">
      <c r="B1434" s="2" t="str">
        <f t="shared" si="22"/>
        <v>GFD/FFA</v>
      </c>
      <c r="C1434" s="2" t="s">
        <v>151</v>
      </c>
      <c r="D1434" s="2" t="s">
        <v>2673</v>
      </c>
      <c r="E1434" s="1" t="s">
        <v>2674</v>
      </c>
      <c r="G1434" s="19"/>
      <c r="J1434" s="2" t="s">
        <v>25</v>
      </c>
    </row>
    <row r="1435" spans="1:10">
      <c r="B1435" s="2" t="str">
        <f t="shared" si="22"/>
        <v>GFD/FFA</v>
      </c>
      <c r="C1435" s="2" t="s">
        <v>151</v>
      </c>
      <c r="D1435" s="2" t="s">
        <v>2675</v>
      </c>
      <c r="E1435" s="1" t="s">
        <v>2676</v>
      </c>
      <c r="G1435" s="19"/>
      <c r="J1435" s="2" t="s">
        <v>25</v>
      </c>
    </row>
    <row r="1436" spans="1:10" s="158" customFormat="1">
      <c r="A1436" s="160"/>
      <c r="B1436" s="2" t="str">
        <f t="shared" si="22"/>
        <v>GFD/FFA</v>
      </c>
      <c r="C1436" s="158" t="s">
        <v>117</v>
      </c>
      <c r="D1436" s="158" t="s">
        <v>2672</v>
      </c>
      <c r="E1436" s="156"/>
      <c r="G1436" s="157"/>
    </row>
    <row r="1437" spans="1:10" s="158" customFormat="1">
      <c r="A1437" s="160"/>
      <c r="B1437" s="2" t="str">
        <f t="shared" si="22"/>
        <v>GFD/FFA</v>
      </c>
      <c r="C1437" s="158" t="s">
        <v>26</v>
      </c>
      <c r="D1437" s="158" t="s">
        <v>2677</v>
      </c>
      <c r="E1437" s="156"/>
      <c r="G1437" s="157"/>
    </row>
    <row r="1438" spans="1:10" s="5" customFormat="1">
      <c r="A1438" s="4"/>
      <c r="B1438" s="2" t="str">
        <f t="shared" si="22"/>
        <v/>
      </c>
      <c r="C1438" s="3" t="s">
        <v>20</v>
      </c>
      <c r="D1438" s="3"/>
      <c r="E1438" s="17" t="s">
        <v>2596</v>
      </c>
    </row>
    <row r="1439" spans="1:10">
      <c r="B1439" s="2" t="str">
        <f t="shared" si="22"/>
        <v>GFD/FFA</v>
      </c>
      <c r="C1439" s="2" t="s">
        <v>151</v>
      </c>
      <c r="D1439" s="2" t="s">
        <v>2678</v>
      </c>
      <c r="E1439" s="1" t="s">
        <v>2679</v>
      </c>
      <c r="G1439" s="19"/>
      <c r="J1439" s="2" t="s">
        <v>25</v>
      </c>
    </row>
    <row r="1440" spans="1:10">
      <c r="B1440" s="2" t="str">
        <f t="shared" si="22"/>
        <v>GFD/FFA</v>
      </c>
      <c r="C1440" s="2" t="s">
        <v>151</v>
      </c>
      <c r="D1440" s="2" t="s">
        <v>2680</v>
      </c>
      <c r="E1440" s="1" t="s">
        <v>2681</v>
      </c>
      <c r="G1440" s="19"/>
      <c r="J1440" s="2" t="s">
        <v>25</v>
      </c>
    </row>
    <row r="1441" spans="1:10" s="158" customFormat="1">
      <c r="A1441" s="160"/>
      <c r="B1441" s="2" t="str">
        <f t="shared" si="22"/>
        <v>GFD/FFA</v>
      </c>
      <c r="C1441" s="158" t="s">
        <v>117</v>
      </c>
      <c r="D1441" s="158" t="s">
        <v>2677</v>
      </c>
      <c r="E1441" s="156"/>
      <c r="G1441" s="157"/>
    </row>
    <row r="1442" spans="1:10" s="158" customFormat="1">
      <c r="A1442" s="160"/>
      <c r="B1442" s="2" t="str">
        <f t="shared" si="22"/>
        <v>GFD/FFA</v>
      </c>
      <c r="C1442" s="158" t="s">
        <v>26</v>
      </c>
      <c r="D1442" s="158" t="s">
        <v>2682</v>
      </c>
      <c r="E1442" s="156"/>
      <c r="G1442" s="157"/>
    </row>
    <row r="1443" spans="1:10" s="5" customFormat="1">
      <c r="A1443" s="4"/>
      <c r="B1443" s="2" t="str">
        <f t="shared" si="22"/>
        <v/>
      </c>
      <c r="C1443" s="3" t="s">
        <v>20</v>
      </c>
      <c r="D1443" s="3"/>
      <c r="E1443" s="17" t="s">
        <v>2596</v>
      </c>
    </row>
    <row r="1444" spans="1:10">
      <c r="B1444" s="2" t="str">
        <f t="shared" si="22"/>
        <v>GFD/FFA</v>
      </c>
      <c r="C1444" s="2" t="s">
        <v>151</v>
      </c>
      <c r="D1444" s="2" t="s">
        <v>2683</v>
      </c>
      <c r="E1444" s="1" t="s">
        <v>2684</v>
      </c>
      <c r="G1444" s="19"/>
      <c r="J1444" s="2" t="s">
        <v>25</v>
      </c>
    </row>
    <row r="1445" spans="1:10">
      <c r="B1445" s="2" t="str">
        <f t="shared" si="22"/>
        <v>GFD/FFA</v>
      </c>
      <c r="C1445" s="2" t="s">
        <v>151</v>
      </c>
      <c r="D1445" s="2" t="s">
        <v>2685</v>
      </c>
      <c r="E1445" s="1" t="s">
        <v>2686</v>
      </c>
      <c r="G1445" s="19"/>
      <c r="J1445" s="2" t="s">
        <v>25</v>
      </c>
    </row>
    <row r="1446" spans="1:10" s="158" customFormat="1">
      <c r="A1446" s="160"/>
      <c r="B1446" s="2" t="str">
        <f t="shared" si="22"/>
        <v>GFD/FFA</v>
      </c>
      <c r="C1446" s="158" t="s">
        <v>117</v>
      </c>
      <c r="D1446" s="158" t="s">
        <v>2682</v>
      </c>
      <c r="E1446" s="156"/>
      <c r="G1446" s="157"/>
    </row>
    <row r="1447" spans="1:10">
      <c r="B1447" s="2" t="str">
        <f t="shared" si="22"/>
        <v/>
      </c>
      <c r="C1447" s="2" t="s">
        <v>20</v>
      </c>
      <c r="E1447" s="1" t="s">
        <v>2687</v>
      </c>
      <c r="G1447" s="19"/>
    </row>
    <row r="1448" spans="1:10" s="158" customFormat="1">
      <c r="A1448" s="160"/>
      <c r="B1448" s="2" t="str">
        <f t="shared" si="22"/>
        <v>GFD/FFA</v>
      </c>
      <c r="C1448" s="158" t="s">
        <v>26</v>
      </c>
      <c r="D1448" s="158" t="s">
        <v>2688</v>
      </c>
      <c r="E1448" s="156"/>
      <c r="G1448" s="157"/>
    </row>
    <row r="1449" spans="1:10">
      <c r="B1449" s="2" t="str">
        <f t="shared" si="22"/>
        <v>GFD/FFA</v>
      </c>
      <c r="C1449" s="2" t="s">
        <v>151</v>
      </c>
      <c r="D1449" s="2" t="s">
        <v>2689</v>
      </c>
      <c r="E1449" s="17" t="s">
        <v>2690</v>
      </c>
      <c r="G1449" s="19"/>
      <c r="J1449" s="2" t="s">
        <v>25</v>
      </c>
    </row>
    <row r="1450" spans="1:10">
      <c r="B1450" s="2" t="str">
        <f t="shared" si="22"/>
        <v>GFD/FFA</v>
      </c>
      <c r="C1450" s="2" t="s">
        <v>151</v>
      </c>
      <c r="D1450" s="2" t="s">
        <v>2691</v>
      </c>
      <c r="E1450" s="17" t="s">
        <v>2692</v>
      </c>
      <c r="G1450" s="19"/>
      <c r="J1450" s="2" t="s">
        <v>25</v>
      </c>
    </row>
    <row r="1451" spans="1:10" s="158" customFormat="1">
      <c r="A1451" s="160"/>
      <c r="B1451" s="2" t="str">
        <f t="shared" si="22"/>
        <v>GFD/FFA</v>
      </c>
      <c r="C1451" s="158" t="s">
        <v>117</v>
      </c>
      <c r="D1451" s="158" t="s">
        <v>2688</v>
      </c>
      <c r="E1451" s="156"/>
      <c r="G1451" s="157"/>
    </row>
    <row r="1452" spans="1:10" s="158" customFormat="1">
      <c r="A1452" s="160"/>
      <c r="B1452" s="2" t="str">
        <f t="shared" si="22"/>
        <v>GFD/FFA</v>
      </c>
      <c r="C1452" s="158" t="s">
        <v>26</v>
      </c>
      <c r="D1452" s="158" t="s">
        <v>2693</v>
      </c>
      <c r="E1452" s="156"/>
      <c r="G1452" s="157"/>
    </row>
    <row r="1453" spans="1:10">
      <c r="B1453" s="2" t="str">
        <f t="shared" si="22"/>
        <v>GFD/FFA</v>
      </c>
      <c r="C1453" s="2" t="s">
        <v>151</v>
      </c>
      <c r="D1453" s="2" t="s">
        <v>2694</v>
      </c>
      <c r="E1453" s="17" t="s">
        <v>2695</v>
      </c>
      <c r="G1453" s="19"/>
      <c r="J1453" s="2" t="s">
        <v>25</v>
      </c>
    </row>
    <row r="1454" spans="1:10">
      <c r="B1454" s="2" t="str">
        <f t="shared" si="22"/>
        <v>GFD/FFA</v>
      </c>
      <c r="C1454" s="2" t="s">
        <v>151</v>
      </c>
      <c r="D1454" s="2" t="s">
        <v>2696</v>
      </c>
      <c r="E1454" s="17" t="s">
        <v>2697</v>
      </c>
      <c r="G1454" s="19"/>
      <c r="J1454" s="2" t="s">
        <v>25</v>
      </c>
    </row>
    <row r="1455" spans="1:10" s="158" customFormat="1">
      <c r="A1455" s="160"/>
      <c r="B1455" s="2" t="str">
        <f t="shared" si="22"/>
        <v>GFD/FFA</v>
      </c>
      <c r="C1455" s="158" t="s">
        <v>117</v>
      </c>
      <c r="D1455" s="158" t="s">
        <v>2693</v>
      </c>
      <c r="E1455" s="156"/>
      <c r="G1455" s="157"/>
    </row>
    <row r="1456" spans="1:10" s="158" customFormat="1">
      <c r="A1456" s="160"/>
      <c r="B1456" s="2" t="str">
        <f t="shared" si="22"/>
        <v>GFD/FFA</v>
      </c>
      <c r="C1456" s="158" t="s">
        <v>26</v>
      </c>
      <c r="D1456" s="158" t="s">
        <v>2698</v>
      </c>
      <c r="E1456" s="156"/>
      <c r="G1456" s="157"/>
    </row>
    <row r="1457" spans="1:10">
      <c r="B1457" s="2" t="str">
        <f t="shared" si="22"/>
        <v>GFD/FFA</v>
      </c>
      <c r="C1457" s="2" t="s">
        <v>151</v>
      </c>
      <c r="D1457" s="2" t="s">
        <v>2699</v>
      </c>
      <c r="E1457" s="1" t="s">
        <v>2700</v>
      </c>
      <c r="G1457" s="19"/>
      <c r="J1457" s="2" t="s">
        <v>25</v>
      </c>
    </row>
    <row r="1458" spans="1:10">
      <c r="B1458" s="2" t="str">
        <f t="shared" si="22"/>
        <v>GFD/FFA</v>
      </c>
      <c r="C1458" s="2" t="s">
        <v>151</v>
      </c>
      <c r="D1458" s="2" t="s">
        <v>2701</v>
      </c>
      <c r="E1458" s="1" t="s">
        <v>2702</v>
      </c>
      <c r="G1458" s="19"/>
      <c r="J1458" s="2" t="s">
        <v>25</v>
      </c>
    </row>
    <row r="1459" spans="1:10" s="158" customFormat="1">
      <c r="A1459" s="160"/>
      <c r="B1459" s="2" t="str">
        <f t="shared" si="22"/>
        <v>GFD/FFA</v>
      </c>
      <c r="C1459" s="158" t="s">
        <v>117</v>
      </c>
      <c r="D1459" s="158" t="s">
        <v>2698</v>
      </c>
      <c r="E1459" s="156"/>
      <c r="G1459" s="157"/>
    </row>
    <row r="1460" spans="1:10" s="158" customFormat="1">
      <c r="A1460" s="160"/>
      <c r="B1460" s="2" t="str">
        <f t="shared" si="22"/>
        <v>GFD/FFA</v>
      </c>
      <c r="C1460" s="158" t="s">
        <v>26</v>
      </c>
      <c r="D1460" s="158" t="s">
        <v>2703</v>
      </c>
      <c r="E1460" s="156"/>
      <c r="G1460" s="157"/>
    </row>
    <row r="1461" spans="1:10">
      <c r="B1461" s="2" t="str">
        <f t="shared" si="22"/>
        <v>GFD/FFA</v>
      </c>
      <c r="C1461" s="2" t="s">
        <v>151</v>
      </c>
      <c r="D1461" s="2" t="s">
        <v>2704</v>
      </c>
      <c r="E1461" s="1" t="s">
        <v>2705</v>
      </c>
      <c r="G1461" s="19"/>
      <c r="J1461" s="2" t="s">
        <v>25</v>
      </c>
    </row>
    <row r="1462" spans="1:10">
      <c r="B1462" s="2" t="str">
        <f t="shared" si="22"/>
        <v>GFD/FFA</v>
      </c>
      <c r="C1462" s="2" t="s">
        <v>151</v>
      </c>
      <c r="D1462" s="2" t="s">
        <v>2706</v>
      </c>
      <c r="E1462" s="1" t="s">
        <v>2707</v>
      </c>
      <c r="G1462" s="19"/>
      <c r="J1462" s="2" t="s">
        <v>25</v>
      </c>
    </row>
    <row r="1463" spans="1:10" s="158" customFormat="1">
      <c r="A1463" s="160"/>
      <c r="B1463" s="2" t="str">
        <f t="shared" si="22"/>
        <v>GFD/FFA</v>
      </c>
      <c r="C1463" s="158" t="s">
        <v>117</v>
      </c>
      <c r="D1463" s="158" t="s">
        <v>2703</v>
      </c>
      <c r="E1463" s="156"/>
      <c r="G1463" s="157"/>
    </row>
    <row r="1464" spans="1:10" s="158" customFormat="1">
      <c r="A1464" s="160"/>
      <c r="B1464" s="2" t="str">
        <f t="shared" si="22"/>
        <v>GFD/FFA</v>
      </c>
      <c r="C1464" s="158" t="s">
        <v>26</v>
      </c>
      <c r="D1464" s="158" t="s">
        <v>2708</v>
      </c>
      <c r="E1464" s="156"/>
      <c r="G1464" s="157"/>
    </row>
    <row r="1465" spans="1:10">
      <c r="B1465" s="2" t="str">
        <f t="shared" si="22"/>
        <v>GFD/FFA</v>
      </c>
      <c r="C1465" s="2" t="s">
        <v>151</v>
      </c>
      <c r="D1465" s="2" t="s">
        <v>2709</v>
      </c>
      <c r="E1465" s="1" t="s">
        <v>2710</v>
      </c>
      <c r="G1465" s="19"/>
      <c r="J1465" s="2" t="s">
        <v>25</v>
      </c>
    </row>
    <row r="1466" spans="1:10">
      <c r="B1466" s="2" t="str">
        <f t="shared" si="22"/>
        <v>GFD/FFA</v>
      </c>
      <c r="C1466" s="2" t="s">
        <v>151</v>
      </c>
      <c r="D1466" s="2" t="s">
        <v>2711</v>
      </c>
      <c r="E1466" s="1" t="s">
        <v>2712</v>
      </c>
      <c r="G1466" s="19"/>
      <c r="J1466" s="2" t="s">
        <v>25</v>
      </c>
    </row>
    <row r="1467" spans="1:10" s="158" customFormat="1">
      <c r="A1467" s="160"/>
      <c r="B1467" s="2" t="str">
        <f t="shared" si="22"/>
        <v>GFD/FFA</v>
      </c>
      <c r="C1467" s="158" t="s">
        <v>117</v>
      </c>
      <c r="D1467" s="158" t="s">
        <v>2708</v>
      </c>
      <c r="E1467" s="156"/>
      <c r="G1467" s="157"/>
    </row>
    <row r="1468" spans="1:10" s="158" customFormat="1">
      <c r="A1468" s="160"/>
      <c r="B1468" s="2" t="str">
        <f t="shared" si="22"/>
        <v>GFD/FFA</v>
      </c>
      <c r="C1468" s="158" t="s">
        <v>26</v>
      </c>
      <c r="D1468" s="158" t="s">
        <v>2713</v>
      </c>
      <c r="E1468" s="156"/>
      <c r="G1468" s="157"/>
    </row>
    <row r="1469" spans="1:10">
      <c r="B1469" s="2" t="str">
        <f t="shared" si="22"/>
        <v>GFD/FFA</v>
      </c>
      <c r="C1469" s="2" t="s">
        <v>151</v>
      </c>
      <c r="D1469" s="2" t="s">
        <v>2714</v>
      </c>
      <c r="E1469" s="1" t="s">
        <v>2715</v>
      </c>
      <c r="G1469" s="19"/>
      <c r="J1469" s="2" t="s">
        <v>25</v>
      </c>
    </row>
    <row r="1470" spans="1:10">
      <c r="B1470" s="2" t="str">
        <f t="shared" si="22"/>
        <v>GFD/FFA</v>
      </c>
      <c r="C1470" s="2" t="s">
        <v>151</v>
      </c>
      <c r="D1470" s="2" t="s">
        <v>2716</v>
      </c>
      <c r="E1470" s="1" t="s">
        <v>2717</v>
      </c>
      <c r="G1470" s="19"/>
      <c r="J1470" s="2" t="s">
        <v>25</v>
      </c>
    </row>
    <row r="1471" spans="1:10" s="158" customFormat="1">
      <c r="A1471" s="160"/>
      <c r="B1471" s="2" t="str">
        <f t="shared" si="22"/>
        <v>GFD/FFA</v>
      </c>
      <c r="C1471" s="158" t="s">
        <v>117</v>
      </c>
      <c r="D1471" s="158" t="s">
        <v>2713</v>
      </c>
      <c r="E1471" s="156"/>
      <c r="G1471" s="157"/>
    </row>
    <row r="1472" spans="1:10" s="158" customFormat="1">
      <c r="A1472" s="160"/>
      <c r="B1472" s="2" t="str">
        <f t="shared" si="22"/>
        <v>GFD/FFA</v>
      </c>
      <c r="C1472" s="158" t="s">
        <v>26</v>
      </c>
      <c r="D1472" s="158" t="s">
        <v>2718</v>
      </c>
      <c r="E1472" s="156"/>
      <c r="G1472" s="157"/>
    </row>
    <row r="1473" spans="1:10">
      <c r="B1473" s="2" t="str">
        <f t="shared" ref="B1473:B1536" si="23">IFERROR(VLOOKUP(D1473,validity,4,0),"")</f>
        <v>GFD/FFA</v>
      </c>
      <c r="C1473" s="2" t="s">
        <v>151</v>
      </c>
      <c r="D1473" s="2" t="s">
        <v>2719</v>
      </c>
      <c r="E1473" s="1" t="s">
        <v>2720</v>
      </c>
      <c r="G1473" s="19"/>
      <c r="J1473" s="2" t="s">
        <v>25</v>
      </c>
    </row>
    <row r="1474" spans="1:10">
      <c r="B1474" s="2" t="str">
        <f t="shared" si="23"/>
        <v>GFD/FFA</v>
      </c>
      <c r="C1474" s="2" t="s">
        <v>151</v>
      </c>
      <c r="D1474" s="2" t="s">
        <v>2721</v>
      </c>
      <c r="E1474" s="1" t="s">
        <v>2722</v>
      </c>
      <c r="G1474" s="19"/>
      <c r="J1474" s="2" t="s">
        <v>25</v>
      </c>
    </row>
    <row r="1475" spans="1:10" s="158" customFormat="1">
      <c r="A1475" s="160"/>
      <c r="B1475" s="2" t="str">
        <f t="shared" si="23"/>
        <v>GFD/FFA</v>
      </c>
      <c r="C1475" s="158" t="s">
        <v>117</v>
      </c>
      <c r="D1475" s="158" t="s">
        <v>2718</v>
      </c>
      <c r="E1475" s="156"/>
      <c r="G1475" s="157"/>
    </row>
    <row r="1476" spans="1:10" s="158" customFormat="1">
      <c r="A1476" s="160"/>
      <c r="B1476" s="2" t="str">
        <f t="shared" si="23"/>
        <v>GFD/FFA</v>
      </c>
      <c r="C1476" s="158" t="s">
        <v>26</v>
      </c>
      <c r="D1476" s="158" t="s">
        <v>2723</v>
      </c>
      <c r="E1476" s="156"/>
      <c r="G1476" s="157"/>
    </row>
    <row r="1477" spans="1:10">
      <c r="B1477" s="2" t="str">
        <f t="shared" si="23"/>
        <v>GFD/FFA</v>
      </c>
      <c r="C1477" s="2" t="s">
        <v>151</v>
      </c>
      <c r="D1477" s="2" t="s">
        <v>2724</v>
      </c>
      <c r="E1477" s="1" t="s">
        <v>2725</v>
      </c>
      <c r="G1477" s="19"/>
      <c r="J1477" s="2" t="s">
        <v>25</v>
      </c>
    </row>
    <row r="1478" spans="1:10">
      <c r="B1478" s="2" t="str">
        <f t="shared" si="23"/>
        <v>GFD/FFA</v>
      </c>
      <c r="C1478" s="2" t="s">
        <v>151</v>
      </c>
      <c r="D1478" s="2" t="s">
        <v>2726</v>
      </c>
      <c r="E1478" s="1" t="s">
        <v>2727</v>
      </c>
      <c r="G1478" s="19"/>
      <c r="J1478" s="2" t="s">
        <v>25</v>
      </c>
    </row>
    <row r="1479" spans="1:10" s="158" customFormat="1">
      <c r="A1479" s="160"/>
      <c r="B1479" s="2" t="str">
        <f t="shared" si="23"/>
        <v>GFD/FFA</v>
      </c>
      <c r="C1479" s="158" t="s">
        <v>117</v>
      </c>
      <c r="D1479" s="158" t="s">
        <v>2723</v>
      </c>
      <c r="E1479" s="156"/>
      <c r="G1479" s="157"/>
    </row>
    <row r="1480" spans="1:10" s="158" customFormat="1">
      <c r="A1480" s="160"/>
      <c r="B1480" s="2" t="str">
        <f t="shared" si="23"/>
        <v>GFD/FFA</v>
      </c>
      <c r="C1480" s="158" t="s">
        <v>26</v>
      </c>
      <c r="D1480" s="158" t="s">
        <v>2728</v>
      </c>
      <c r="E1480" s="156"/>
      <c r="G1480" s="157"/>
    </row>
    <row r="1481" spans="1:10">
      <c r="B1481" s="2" t="str">
        <f t="shared" si="23"/>
        <v>GFD/FFA</v>
      </c>
      <c r="C1481" s="2" t="s">
        <v>151</v>
      </c>
      <c r="D1481" s="2" t="s">
        <v>2729</v>
      </c>
      <c r="E1481" s="1" t="s">
        <v>2730</v>
      </c>
      <c r="G1481" s="19"/>
      <c r="J1481" s="2" t="s">
        <v>25</v>
      </c>
    </row>
    <row r="1482" spans="1:10">
      <c r="B1482" s="2" t="str">
        <f t="shared" si="23"/>
        <v>GFD/FFA</v>
      </c>
      <c r="C1482" s="2" t="s">
        <v>151</v>
      </c>
      <c r="D1482" s="2" t="s">
        <v>2731</v>
      </c>
      <c r="E1482" s="1" t="s">
        <v>2732</v>
      </c>
      <c r="G1482" s="19"/>
      <c r="J1482" s="2" t="s">
        <v>25</v>
      </c>
    </row>
    <row r="1483" spans="1:10" s="158" customFormat="1">
      <c r="A1483" s="160"/>
      <c r="B1483" s="2" t="str">
        <f t="shared" si="23"/>
        <v>GFD/FFA</v>
      </c>
      <c r="C1483" s="158" t="s">
        <v>117</v>
      </c>
      <c r="D1483" s="158" t="s">
        <v>2728</v>
      </c>
      <c r="E1483" s="156"/>
      <c r="G1483" s="157"/>
    </row>
    <row r="1484" spans="1:10" s="158" customFormat="1">
      <c r="A1484" s="160"/>
      <c r="B1484" s="2" t="str">
        <f t="shared" si="23"/>
        <v>GFD/FFA</v>
      </c>
      <c r="C1484" s="158" t="s">
        <v>26</v>
      </c>
      <c r="D1484" s="158" t="s">
        <v>2733</v>
      </c>
      <c r="E1484" s="156"/>
      <c r="G1484" s="157"/>
    </row>
    <row r="1485" spans="1:10">
      <c r="B1485" s="2" t="str">
        <f t="shared" si="23"/>
        <v>GFD/FFA</v>
      </c>
      <c r="C1485" s="2" t="s">
        <v>151</v>
      </c>
      <c r="D1485" s="2" t="s">
        <v>2734</v>
      </c>
      <c r="E1485" s="1" t="s">
        <v>2735</v>
      </c>
      <c r="G1485" s="19"/>
      <c r="J1485" s="2" t="s">
        <v>25</v>
      </c>
    </row>
    <row r="1486" spans="1:10">
      <c r="B1486" s="2" t="str">
        <f t="shared" si="23"/>
        <v>GFD/FFA</v>
      </c>
      <c r="C1486" s="2" t="s">
        <v>151</v>
      </c>
      <c r="D1486" s="2" t="s">
        <v>2736</v>
      </c>
      <c r="E1486" s="1" t="s">
        <v>2737</v>
      </c>
      <c r="G1486" s="19"/>
      <c r="J1486" s="2" t="s">
        <v>25</v>
      </c>
    </row>
    <row r="1487" spans="1:10" s="158" customFormat="1">
      <c r="A1487" s="160"/>
      <c r="B1487" s="2" t="str">
        <f t="shared" si="23"/>
        <v>GFD/FFA</v>
      </c>
      <c r="C1487" s="158" t="s">
        <v>117</v>
      </c>
      <c r="D1487" s="158" t="s">
        <v>2733</v>
      </c>
      <c r="E1487" s="156"/>
      <c r="G1487" s="157"/>
    </row>
    <row r="1488" spans="1:10" s="158" customFormat="1">
      <c r="A1488" s="160"/>
      <c r="B1488" s="2" t="str">
        <f t="shared" si="23"/>
        <v>GFD/FFA</v>
      </c>
      <c r="C1488" s="158" t="s">
        <v>26</v>
      </c>
      <c r="D1488" s="158" t="s">
        <v>2738</v>
      </c>
      <c r="E1488" s="156"/>
      <c r="G1488" s="157"/>
    </row>
    <row r="1489" spans="1:16">
      <c r="B1489" s="2" t="str">
        <f t="shared" si="23"/>
        <v>GFD/FFA</v>
      </c>
      <c r="C1489" s="2" t="s">
        <v>151</v>
      </c>
      <c r="D1489" s="2" t="s">
        <v>2739</v>
      </c>
      <c r="E1489" s="1" t="s">
        <v>2740</v>
      </c>
      <c r="G1489" s="19"/>
      <c r="J1489" s="2" t="s">
        <v>25</v>
      </c>
    </row>
    <row r="1490" spans="1:16">
      <c r="B1490" s="2" t="str">
        <f t="shared" si="23"/>
        <v>GFD/FFA</v>
      </c>
      <c r="C1490" s="2" t="s">
        <v>151</v>
      </c>
      <c r="D1490" s="2" t="s">
        <v>2741</v>
      </c>
      <c r="E1490" s="1" t="s">
        <v>2742</v>
      </c>
      <c r="G1490" s="19"/>
      <c r="J1490" s="2" t="s">
        <v>25</v>
      </c>
    </row>
    <row r="1491" spans="1:16" s="158" customFormat="1">
      <c r="A1491" s="160"/>
      <c r="B1491" s="2" t="str">
        <f t="shared" si="23"/>
        <v>GFD/FFA</v>
      </c>
      <c r="C1491" s="158" t="s">
        <v>117</v>
      </c>
      <c r="D1491" s="158" t="s">
        <v>2738</v>
      </c>
      <c r="E1491" s="156"/>
      <c r="G1491" s="157"/>
    </row>
    <row r="1492" spans="1:16" s="158" customFormat="1">
      <c r="A1492" s="160"/>
      <c r="B1492" s="2" t="str">
        <f t="shared" si="23"/>
        <v>GFD/FFA</v>
      </c>
      <c r="C1492" s="158" t="s">
        <v>26</v>
      </c>
      <c r="D1492" s="158" t="s">
        <v>2743</v>
      </c>
      <c r="E1492" s="156"/>
      <c r="G1492" s="157"/>
    </row>
    <row r="1493" spans="1:16">
      <c r="B1493" s="2" t="str">
        <f t="shared" si="23"/>
        <v>GFD/FFA</v>
      </c>
      <c r="C1493" s="2" t="s">
        <v>151</v>
      </c>
      <c r="D1493" s="2" t="s">
        <v>2744</v>
      </c>
      <c r="E1493" s="1" t="s">
        <v>2745</v>
      </c>
      <c r="G1493" s="19"/>
      <c r="J1493" s="2" t="s">
        <v>25</v>
      </c>
    </row>
    <row r="1494" spans="1:16">
      <c r="B1494" s="2" t="str">
        <f t="shared" si="23"/>
        <v>GFD/FFA</v>
      </c>
      <c r="C1494" s="2" t="s">
        <v>151</v>
      </c>
      <c r="D1494" s="2" t="s">
        <v>2746</v>
      </c>
      <c r="E1494" s="1" t="s">
        <v>2747</v>
      </c>
      <c r="G1494" s="19"/>
      <c r="J1494" s="2" t="s">
        <v>25</v>
      </c>
    </row>
    <row r="1495" spans="1:16" s="158" customFormat="1">
      <c r="A1495" s="160"/>
      <c r="B1495" s="2" t="str">
        <f t="shared" si="23"/>
        <v>GFD/FFA</v>
      </c>
      <c r="C1495" s="158" t="s">
        <v>117</v>
      </c>
      <c r="D1495" s="158" t="s">
        <v>2743</v>
      </c>
      <c r="E1495" s="156"/>
      <c r="G1495" s="157"/>
    </row>
    <row r="1496" spans="1:16">
      <c r="B1496" s="2" t="str">
        <f t="shared" si="23"/>
        <v>GFD/FFA</v>
      </c>
      <c r="C1496" s="158" t="s">
        <v>26</v>
      </c>
      <c r="D1496" s="158" t="s">
        <v>2748</v>
      </c>
      <c r="E1496" s="156"/>
      <c r="F1496" s="158"/>
      <c r="G1496" s="157"/>
      <c r="H1496" s="158"/>
      <c r="I1496" s="158"/>
      <c r="J1496" s="158"/>
      <c r="K1496" s="158"/>
      <c r="L1496" s="158"/>
      <c r="M1496" s="158"/>
      <c r="N1496" s="158"/>
      <c r="O1496" s="158"/>
      <c r="P1496" s="158"/>
    </row>
    <row r="1497" spans="1:16">
      <c r="B1497" s="2" t="str">
        <f t="shared" si="23"/>
        <v>GFD/FFA</v>
      </c>
      <c r="C1497" s="2" t="s">
        <v>151</v>
      </c>
      <c r="D1497" s="2" t="s">
        <v>2749</v>
      </c>
      <c r="E1497" s="1" t="s">
        <v>2750</v>
      </c>
      <c r="G1497" s="19" t="s">
        <v>2751</v>
      </c>
      <c r="J1497" s="2" t="s">
        <v>25</v>
      </c>
    </row>
    <row r="1498" spans="1:16">
      <c r="B1498" s="2" t="str">
        <f t="shared" si="23"/>
        <v>GFD/FFA</v>
      </c>
      <c r="C1498" s="2" t="s">
        <v>151</v>
      </c>
      <c r="D1498" s="2" t="s">
        <v>2752</v>
      </c>
      <c r="E1498" s="1" t="s">
        <v>2753</v>
      </c>
      <c r="G1498" s="19" t="s">
        <v>2751</v>
      </c>
      <c r="J1498" s="2" t="s">
        <v>25</v>
      </c>
    </row>
    <row r="1499" spans="1:16">
      <c r="B1499" s="2" t="str">
        <f t="shared" si="23"/>
        <v>GFD/FFA</v>
      </c>
      <c r="C1499" s="158" t="s">
        <v>117</v>
      </c>
      <c r="D1499" s="158" t="s">
        <v>2748</v>
      </c>
      <c r="E1499" s="156"/>
      <c r="F1499" s="158"/>
      <c r="G1499" s="157"/>
      <c r="H1499" s="158"/>
      <c r="I1499" s="158"/>
      <c r="J1499" s="158"/>
      <c r="K1499" s="158"/>
      <c r="L1499" s="158"/>
      <c r="M1499" s="158"/>
      <c r="N1499" s="158"/>
      <c r="O1499" s="158"/>
      <c r="P1499" s="158"/>
    </row>
    <row r="1500" spans="1:16" s="5" customFormat="1">
      <c r="A1500" s="4"/>
      <c r="B1500" s="2" t="str">
        <f t="shared" si="23"/>
        <v>GFD/FFA</v>
      </c>
      <c r="C1500" s="24" t="s">
        <v>117</v>
      </c>
      <c r="D1500" s="24" t="s">
        <v>2148</v>
      </c>
      <c r="E1500" s="10"/>
      <c r="F1500" s="24"/>
      <c r="G1500" s="24"/>
      <c r="H1500" s="24"/>
      <c r="I1500" s="24"/>
      <c r="J1500" s="24"/>
      <c r="K1500" s="24"/>
      <c r="L1500" s="24"/>
      <c r="M1500" s="24"/>
      <c r="N1500" s="24"/>
      <c r="O1500" s="24"/>
      <c r="P1500" s="24"/>
    </row>
    <row r="1501" spans="1:16" s="5" customFormat="1">
      <c r="A1501" s="4"/>
      <c r="B1501" s="2" t="str">
        <f t="shared" si="23"/>
        <v>GFD</v>
      </c>
      <c r="C1501" s="24" t="s">
        <v>26</v>
      </c>
      <c r="D1501" s="24" t="s">
        <v>2754</v>
      </c>
      <c r="E1501" s="10" t="s">
        <v>2755</v>
      </c>
      <c r="F1501" s="24"/>
      <c r="G1501" s="24"/>
      <c r="H1501" s="24"/>
      <c r="I1501" s="24"/>
      <c r="J1501" s="24"/>
      <c r="K1501" s="24"/>
      <c r="L1501" s="24"/>
      <c r="M1501" s="24"/>
      <c r="N1501" s="24" t="s">
        <v>105</v>
      </c>
      <c r="O1501" s="24"/>
      <c r="P1501" s="24"/>
    </row>
    <row r="1502" spans="1:16" s="3" customFormat="1">
      <c r="A1502" s="4"/>
      <c r="B1502" s="2" t="str">
        <f t="shared" si="23"/>
        <v>GFD/FFA</v>
      </c>
      <c r="C1502" s="3" t="s">
        <v>2756</v>
      </c>
      <c r="D1502" s="3" t="s">
        <v>2757</v>
      </c>
      <c r="E1502" s="17" t="s">
        <v>2758</v>
      </c>
      <c r="G1502" s="19" t="s">
        <v>2759</v>
      </c>
      <c r="J1502" s="2" t="s">
        <v>25</v>
      </c>
    </row>
    <row r="1503" spans="1:16" s="3" customFormat="1">
      <c r="A1503" s="4"/>
      <c r="B1503" s="2" t="str">
        <f t="shared" si="23"/>
        <v>GFD</v>
      </c>
      <c r="C1503" s="3" t="s">
        <v>49</v>
      </c>
      <c r="D1503" s="3" t="s">
        <v>2760</v>
      </c>
      <c r="E1503" s="17" t="s">
        <v>2761</v>
      </c>
      <c r="G1503" s="19"/>
      <c r="J1503" s="2" t="s">
        <v>25</v>
      </c>
      <c r="N1503" s="3" t="s">
        <v>2762</v>
      </c>
    </row>
    <row r="1504" spans="1:16" s="3" customFormat="1">
      <c r="A1504" s="4"/>
      <c r="B1504" s="2" t="str">
        <f t="shared" si="23"/>
        <v>GFD</v>
      </c>
      <c r="C1504" s="3" t="s">
        <v>2763</v>
      </c>
      <c r="D1504" s="3" t="s">
        <v>2764</v>
      </c>
      <c r="E1504" s="17" t="s">
        <v>2765</v>
      </c>
      <c r="G1504" s="19" t="s">
        <v>2766</v>
      </c>
      <c r="J1504" s="2" t="s">
        <v>25</v>
      </c>
    </row>
    <row r="1505" spans="1:16" s="3" customFormat="1">
      <c r="A1505" s="4"/>
      <c r="B1505" s="2" t="str">
        <f t="shared" si="23"/>
        <v>GFD</v>
      </c>
      <c r="C1505" s="3" t="s">
        <v>49</v>
      </c>
      <c r="D1505" s="3" t="s">
        <v>2767</v>
      </c>
      <c r="E1505" s="17" t="s">
        <v>2768</v>
      </c>
      <c r="G1505" s="19"/>
      <c r="J1505" s="2" t="s">
        <v>25</v>
      </c>
      <c r="N1505" s="3" t="s">
        <v>2769</v>
      </c>
    </row>
    <row r="1506" spans="1:16" s="5" customFormat="1">
      <c r="A1506" s="4"/>
      <c r="B1506" s="2" t="str">
        <f t="shared" si="23"/>
        <v>GFD</v>
      </c>
      <c r="C1506" s="24" t="s">
        <v>117</v>
      </c>
      <c r="D1506" s="24" t="s">
        <v>2754</v>
      </c>
      <c r="E1506" s="10"/>
      <c r="F1506" s="24"/>
      <c r="G1506" s="24"/>
      <c r="H1506" s="24"/>
      <c r="I1506" s="24"/>
      <c r="J1506" s="24"/>
      <c r="K1506" s="24"/>
      <c r="L1506" s="24"/>
      <c r="M1506" s="24"/>
      <c r="N1506" s="24"/>
      <c r="O1506" s="24"/>
      <c r="P1506" s="24"/>
    </row>
    <row r="1507" spans="1:16" s="35" customFormat="1" ht="12.95">
      <c r="A1507" s="27" t="s">
        <v>246</v>
      </c>
      <c r="B1507" s="27" t="str">
        <f t="shared" si="23"/>
        <v>GFD/FFA</v>
      </c>
      <c r="C1507" s="32" t="s">
        <v>26</v>
      </c>
      <c r="D1507" s="32" t="s">
        <v>2248</v>
      </c>
      <c r="E1507" s="32" t="s">
        <v>2770</v>
      </c>
      <c r="F1507" s="32"/>
      <c r="G1507" s="32"/>
      <c r="H1507" s="32"/>
      <c r="I1507" s="32"/>
      <c r="J1507" s="32"/>
      <c r="K1507" s="32"/>
      <c r="L1507" s="32"/>
      <c r="M1507" s="32"/>
      <c r="N1507" s="33" t="s">
        <v>431</v>
      </c>
      <c r="O1507" s="32"/>
      <c r="P1507" s="32"/>
    </row>
    <row r="1508" spans="1:16" s="37" customFormat="1" ht="12.95">
      <c r="A1508" s="27" t="s">
        <v>246</v>
      </c>
      <c r="B1508" s="27" t="str">
        <f t="shared" si="23"/>
        <v>GFD/FFA</v>
      </c>
      <c r="C1508" s="37" t="s">
        <v>2756</v>
      </c>
      <c r="D1508" s="37" t="s">
        <v>2757</v>
      </c>
      <c r="E1508" s="59" t="s">
        <v>2771</v>
      </c>
      <c r="G1508" s="39" t="s">
        <v>2759</v>
      </c>
      <c r="J1508" s="38" t="s">
        <v>25</v>
      </c>
    </row>
    <row r="1509" spans="1:16" s="37" customFormat="1" ht="12.95">
      <c r="A1509" s="27" t="s">
        <v>246</v>
      </c>
      <c r="B1509" s="27" t="str">
        <f t="shared" si="23"/>
        <v>FFA</v>
      </c>
      <c r="C1509" s="37" t="s">
        <v>2756</v>
      </c>
      <c r="D1509" s="37" t="s">
        <v>2772</v>
      </c>
      <c r="E1509" s="59" t="s">
        <v>2773</v>
      </c>
      <c r="G1509" s="39" t="s">
        <v>2759</v>
      </c>
      <c r="J1509" s="38" t="s">
        <v>25</v>
      </c>
    </row>
    <row r="1510" spans="1:16" s="37" customFormat="1" ht="12.95">
      <c r="A1510" s="27" t="s">
        <v>246</v>
      </c>
      <c r="B1510" s="27" t="str">
        <f t="shared" si="23"/>
        <v>FFA</v>
      </c>
      <c r="C1510" s="37" t="s">
        <v>2756</v>
      </c>
      <c r="D1510" s="37" t="s">
        <v>2774</v>
      </c>
      <c r="E1510" s="59" t="s">
        <v>2775</v>
      </c>
      <c r="G1510" s="39" t="s">
        <v>2759</v>
      </c>
      <c r="J1510" s="38" t="s">
        <v>25</v>
      </c>
    </row>
    <row r="1511" spans="1:16" s="37" customFormat="1" ht="12.95">
      <c r="A1511" s="27" t="s">
        <v>246</v>
      </c>
      <c r="B1511" s="27" t="str">
        <f t="shared" si="23"/>
        <v>FFA</v>
      </c>
      <c r="C1511" s="37" t="s">
        <v>2763</v>
      </c>
      <c r="D1511" s="37" t="s">
        <v>2776</v>
      </c>
      <c r="E1511" s="59" t="s">
        <v>2777</v>
      </c>
      <c r="G1511" s="39" t="s">
        <v>2766</v>
      </c>
      <c r="J1511" s="38" t="s">
        <v>25</v>
      </c>
    </row>
    <row r="1512" spans="1:16" s="37" customFormat="1" ht="12.95">
      <c r="A1512" s="27" t="s">
        <v>246</v>
      </c>
      <c r="B1512" s="27" t="str">
        <f t="shared" si="23"/>
        <v>FFA</v>
      </c>
      <c r="C1512" s="37" t="s">
        <v>2763</v>
      </c>
      <c r="D1512" s="37" t="s">
        <v>2778</v>
      </c>
      <c r="E1512" s="59" t="s">
        <v>2779</v>
      </c>
      <c r="G1512" s="39" t="s">
        <v>2766</v>
      </c>
      <c r="J1512" s="38" t="s">
        <v>25</v>
      </c>
    </row>
    <row r="1513" spans="1:16" s="37" customFormat="1" ht="12.95">
      <c r="A1513" s="27" t="s">
        <v>246</v>
      </c>
      <c r="B1513" s="27" t="str">
        <f t="shared" si="23"/>
        <v>FFA</v>
      </c>
      <c r="C1513" s="37" t="s">
        <v>2763</v>
      </c>
      <c r="D1513" s="37" t="s">
        <v>2780</v>
      </c>
      <c r="E1513" s="59" t="s">
        <v>2781</v>
      </c>
      <c r="G1513" s="39" t="s">
        <v>2766</v>
      </c>
      <c r="J1513" s="38" t="s">
        <v>25</v>
      </c>
    </row>
    <row r="1514" spans="1:16" s="35" customFormat="1" ht="12.95">
      <c r="A1514" s="27" t="s">
        <v>246</v>
      </c>
      <c r="B1514" s="27" t="str">
        <f t="shared" si="23"/>
        <v>GFD/FFA</v>
      </c>
      <c r="C1514" s="32" t="s">
        <v>117</v>
      </c>
      <c r="D1514" s="32" t="s">
        <v>2248</v>
      </c>
      <c r="E1514" s="32"/>
      <c r="F1514" s="32"/>
      <c r="G1514" s="32"/>
      <c r="H1514" s="32"/>
      <c r="I1514" s="32"/>
      <c r="J1514" s="32"/>
      <c r="K1514" s="32"/>
      <c r="L1514" s="32"/>
      <c r="M1514" s="32"/>
      <c r="N1514" s="32"/>
      <c r="O1514" s="32"/>
      <c r="P1514" s="32"/>
    </row>
    <row r="1515" spans="1:16" s="5" customFormat="1">
      <c r="A1515" s="4"/>
      <c r="B1515" s="2" t="str">
        <f t="shared" si="23"/>
        <v>GFD/FFA</v>
      </c>
      <c r="C1515" s="24" t="s">
        <v>26</v>
      </c>
      <c r="D1515" s="24" t="s">
        <v>2012</v>
      </c>
      <c r="E1515" s="10" t="s">
        <v>2782</v>
      </c>
      <c r="F1515" s="24"/>
      <c r="G1515" s="24"/>
      <c r="H1515" s="24"/>
      <c r="I1515" s="24"/>
      <c r="J1515" s="24"/>
      <c r="K1515" s="24"/>
      <c r="L1515" s="24"/>
      <c r="M1515" s="24"/>
      <c r="N1515" s="24"/>
      <c r="O1515" s="24"/>
      <c r="P1515" s="24"/>
    </row>
    <row r="1516" spans="1:16">
      <c r="B1516" s="2" t="str">
        <f t="shared" si="23"/>
        <v>GFD</v>
      </c>
      <c r="C1516" s="2" t="s">
        <v>22</v>
      </c>
      <c r="D1516" s="3" t="s">
        <v>2783</v>
      </c>
      <c r="E1516" s="1" t="s">
        <v>2784</v>
      </c>
      <c r="F1516" s="163"/>
      <c r="G1516" s="19"/>
      <c r="J1516" s="2" t="s">
        <v>25</v>
      </c>
    </row>
    <row r="1517" spans="1:16" s="155" customFormat="1">
      <c r="A1517" s="160"/>
      <c r="B1517" s="2" t="str">
        <f t="shared" si="23"/>
        <v>GFD/FFA</v>
      </c>
      <c r="C1517" s="155" t="s">
        <v>26</v>
      </c>
      <c r="D1517" s="155" t="s">
        <v>2785</v>
      </c>
      <c r="E1517" s="161" t="s">
        <v>2786</v>
      </c>
      <c r="K1517" s="155" t="s">
        <v>168</v>
      </c>
      <c r="N1517" s="155" t="s">
        <v>2787</v>
      </c>
    </row>
    <row r="1518" spans="1:16" s="3" customFormat="1">
      <c r="A1518" s="4"/>
      <c r="B1518" s="2" t="str">
        <f t="shared" si="23"/>
        <v>GFD/FFA</v>
      </c>
      <c r="C1518" s="3" t="s">
        <v>151</v>
      </c>
      <c r="D1518" s="3" t="s">
        <v>2788</v>
      </c>
      <c r="E1518" s="17" t="s">
        <v>2789</v>
      </c>
      <c r="G1518" s="40"/>
      <c r="H1518" s="3" t="s">
        <v>2273</v>
      </c>
      <c r="I1518" s="142" t="s">
        <v>2790</v>
      </c>
      <c r="J1518" s="3" t="s">
        <v>25</v>
      </c>
    </row>
    <row r="1519" spans="1:16" s="3" customFormat="1">
      <c r="A1519" s="4"/>
      <c r="B1519" s="2" t="str">
        <f t="shared" si="23"/>
        <v>GFD/FFA</v>
      </c>
      <c r="C1519" s="3" t="s">
        <v>151</v>
      </c>
      <c r="D1519" s="3" t="s">
        <v>2791</v>
      </c>
      <c r="E1519" s="17" t="s">
        <v>2792</v>
      </c>
      <c r="G1519" s="40"/>
      <c r="H1519" s="3" t="s">
        <v>2273</v>
      </c>
      <c r="I1519" s="142" t="s">
        <v>2790</v>
      </c>
      <c r="J1519" s="3" t="s">
        <v>25</v>
      </c>
    </row>
    <row r="1520" spans="1:16" s="3" customFormat="1">
      <c r="A1520" s="4"/>
      <c r="B1520" s="2" t="str">
        <f t="shared" si="23"/>
        <v>GFD/FFA</v>
      </c>
      <c r="C1520" s="3" t="s">
        <v>151</v>
      </c>
      <c r="D1520" s="3" t="s">
        <v>2793</v>
      </c>
      <c r="E1520" s="17" t="s">
        <v>2794</v>
      </c>
      <c r="G1520" s="40"/>
      <c r="H1520" s="3" t="s">
        <v>2273</v>
      </c>
      <c r="I1520" s="142" t="s">
        <v>2790</v>
      </c>
      <c r="J1520" s="3" t="s">
        <v>25</v>
      </c>
    </row>
    <row r="1521" spans="1:11" s="3" customFormat="1">
      <c r="A1521" s="4"/>
      <c r="B1521" s="2" t="str">
        <f t="shared" si="23"/>
        <v>GFD/FFA</v>
      </c>
      <c r="C1521" s="3" t="s">
        <v>151</v>
      </c>
      <c r="D1521" s="3" t="s">
        <v>2795</v>
      </c>
      <c r="E1521" s="17" t="s">
        <v>2796</v>
      </c>
      <c r="G1521" s="40"/>
      <c r="H1521" s="3" t="s">
        <v>2273</v>
      </c>
      <c r="I1521" s="142" t="s">
        <v>2790</v>
      </c>
      <c r="J1521" s="3" t="s">
        <v>25</v>
      </c>
    </row>
    <row r="1522" spans="1:11" s="3" customFormat="1">
      <c r="A1522" s="4"/>
      <c r="B1522" s="2" t="str">
        <f t="shared" si="23"/>
        <v>GFD/FFA</v>
      </c>
      <c r="C1522" s="3" t="s">
        <v>151</v>
      </c>
      <c r="D1522" s="3" t="s">
        <v>2797</v>
      </c>
      <c r="E1522" s="17" t="s">
        <v>2798</v>
      </c>
      <c r="G1522" s="40"/>
      <c r="H1522" s="3" t="s">
        <v>2273</v>
      </c>
      <c r="I1522" s="142" t="s">
        <v>2790</v>
      </c>
      <c r="J1522" s="3" t="s">
        <v>25</v>
      </c>
    </row>
    <row r="1523" spans="1:11" s="3" customFormat="1">
      <c r="A1523" s="4"/>
      <c r="B1523" s="2" t="str">
        <f t="shared" si="23"/>
        <v>GFD/FFA</v>
      </c>
      <c r="C1523" s="3" t="s">
        <v>151</v>
      </c>
      <c r="D1523" s="3" t="s">
        <v>2799</v>
      </c>
      <c r="E1523" s="17" t="s">
        <v>2800</v>
      </c>
      <c r="G1523" s="40" t="s">
        <v>2801</v>
      </c>
      <c r="H1523" s="3" t="s">
        <v>2273</v>
      </c>
      <c r="I1523" s="142" t="s">
        <v>2790</v>
      </c>
      <c r="J1523" s="3" t="s">
        <v>25</v>
      </c>
    </row>
    <row r="1524" spans="1:11" s="3" customFormat="1">
      <c r="A1524" s="4"/>
      <c r="B1524" s="2" t="str">
        <f t="shared" si="23"/>
        <v>GFD/FFA</v>
      </c>
      <c r="C1524" s="3" t="s">
        <v>151</v>
      </c>
      <c r="D1524" s="3" t="s">
        <v>2802</v>
      </c>
      <c r="E1524" s="17" t="s">
        <v>2803</v>
      </c>
      <c r="G1524" s="40"/>
      <c r="H1524" s="3" t="s">
        <v>2273</v>
      </c>
      <c r="I1524" s="142" t="s">
        <v>2790</v>
      </c>
      <c r="J1524" s="3" t="s">
        <v>25</v>
      </c>
    </row>
    <row r="1525" spans="1:11" s="3" customFormat="1">
      <c r="A1525" s="4"/>
      <c r="B1525" s="2" t="str">
        <f t="shared" si="23"/>
        <v>GFD/FFA</v>
      </c>
      <c r="C1525" s="3" t="s">
        <v>151</v>
      </c>
      <c r="D1525" s="3" t="s">
        <v>2804</v>
      </c>
      <c r="E1525" s="17" t="s">
        <v>2805</v>
      </c>
      <c r="G1525" s="40"/>
      <c r="H1525" s="3" t="s">
        <v>2273</v>
      </c>
      <c r="I1525" s="142" t="s">
        <v>2790</v>
      </c>
      <c r="J1525" s="3" t="s">
        <v>25</v>
      </c>
    </row>
    <row r="1526" spans="1:11" s="155" customFormat="1">
      <c r="A1526" s="160"/>
      <c r="B1526" s="2" t="str">
        <f t="shared" si="23"/>
        <v>GFD/FFA</v>
      </c>
      <c r="C1526" s="155" t="s">
        <v>117</v>
      </c>
      <c r="D1526" s="155" t="s">
        <v>2785</v>
      </c>
      <c r="E1526" s="161"/>
    </row>
    <row r="1527" spans="1:11" s="155" customFormat="1">
      <c r="A1527" s="160"/>
      <c r="B1527" s="2" t="str">
        <f t="shared" si="23"/>
        <v>GFD/FFA</v>
      </c>
      <c r="C1527" s="155" t="s">
        <v>26</v>
      </c>
      <c r="D1527" s="155" t="s">
        <v>2806</v>
      </c>
      <c r="E1527" s="161" t="s">
        <v>2807</v>
      </c>
      <c r="K1527" s="155" t="s">
        <v>168</v>
      </c>
    </row>
    <row r="1528" spans="1:11" s="3" customFormat="1">
      <c r="A1528" s="4"/>
      <c r="B1528" s="2" t="str">
        <f t="shared" si="23"/>
        <v>GFD/FFA</v>
      </c>
      <c r="C1528" s="3" t="s">
        <v>2808</v>
      </c>
      <c r="D1528" s="3" t="s">
        <v>2809</v>
      </c>
      <c r="E1528" s="17" t="s">
        <v>2810</v>
      </c>
      <c r="G1528" s="40" t="s">
        <v>2811</v>
      </c>
      <c r="J1528" s="3" t="s">
        <v>25</v>
      </c>
    </row>
    <row r="1529" spans="1:11" s="3" customFormat="1">
      <c r="A1529" s="4"/>
      <c r="B1529" s="2" t="str">
        <f t="shared" si="23"/>
        <v>GFD/FFA</v>
      </c>
      <c r="C1529" s="3" t="s">
        <v>2812</v>
      </c>
      <c r="D1529" s="3" t="s">
        <v>2813</v>
      </c>
      <c r="E1529" s="17" t="s">
        <v>2814</v>
      </c>
      <c r="G1529" s="40" t="s">
        <v>2811</v>
      </c>
      <c r="J1529" s="3" t="s">
        <v>25</v>
      </c>
    </row>
    <row r="1530" spans="1:11" s="3" customFormat="1">
      <c r="A1530" s="4"/>
      <c r="B1530" s="2" t="str">
        <f t="shared" si="23"/>
        <v>GFD/FFA</v>
      </c>
      <c r="C1530" s="3" t="s">
        <v>2815</v>
      </c>
      <c r="D1530" s="3" t="s">
        <v>2816</v>
      </c>
      <c r="E1530" s="17" t="s">
        <v>2817</v>
      </c>
      <c r="G1530" s="40" t="s">
        <v>2811</v>
      </c>
      <c r="J1530" s="3" t="s">
        <v>25</v>
      </c>
    </row>
    <row r="1531" spans="1:11" s="3" customFormat="1">
      <c r="A1531" s="4"/>
      <c r="B1531" s="2" t="str">
        <f t="shared" si="23"/>
        <v>GFD/FFA</v>
      </c>
      <c r="C1531" s="3" t="s">
        <v>2818</v>
      </c>
      <c r="D1531" s="3" t="s">
        <v>2819</v>
      </c>
      <c r="E1531" s="17" t="s">
        <v>2820</v>
      </c>
      <c r="G1531" s="40" t="s">
        <v>2821</v>
      </c>
      <c r="J1531" s="3" t="s">
        <v>25</v>
      </c>
    </row>
    <row r="1532" spans="1:11" s="3" customFormat="1">
      <c r="A1532" s="4"/>
      <c r="B1532" s="2" t="str">
        <f t="shared" si="23"/>
        <v>GFD/FFA</v>
      </c>
      <c r="C1532" s="3" t="s">
        <v>2822</v>
      </c>
      <c r="D1532" s="3" t="s">
        <v>2823</v>
      </c>
      <c r="E1532" s="17" t="s">
        <v>2824</v>
      </c>
      <c r="G1532" s="40" t="s">
        <v>2811</v>
      </c>
      <c r="J1532" s="3" t="s">
        <v>25</v>
      </c>
    </row>
    <row r="1533" spans="1:11" s="3" customFormat="1">
      <c r="A1533" s="4"/>
      <c r="B1533" s="2" t="str">
        <f t="shared" si="23"/>
        <v>GFD/FFA</v>
      </c>
      <c r="C1533" s="3" t="s">
        <v>2825</v>
      </c>
      <c r="D1533" s="3" t="s">
        <v>2826</v>
      </c>
      <c r="E1533" s="17" t="s">
        <v>2827</v>
      </c>
      <c r="G1533" s="40" t="s">
        <v>2821</v>
      </c>
      <c r="J1533" s="3" t="s">
        <v>25</v>
      </c>
    </row>
    <row r="1534" spans="1:11" s="3" customFormat="1">
      <c r="A1534" s="4"/>
      <c r="B1534" s="2" t="str">
        <f t="shared" si="23"/>
        <v>GFD/FFA</v>
      </c>
      <c r="C1534" s="3" t="s">
        <v>2828</v>
      </c>
      <c r="D1534" s="3" t="s">
        <v>2829</v>
      </c>
      <c r="E1534" s="17" t="s">
        <v>2830</v>
      </c>
      <c r="G1534" s="40" t="s">
        <v>2831</v>
      </c>
      <c r="J1534" s="3" t="s">
        <v>25</v>
      </c>
    </row>
    <row r="1535" spans="1:11" s="3" customFormat="1">
      <c r="A1535" s="4"/>
      <c r="B1535" s="2" t="str">
        <f t="shared" si="23"/>
        <v>GFD/FFA</v>
      </c>
      <c r="C1535" s="3" t="s">
        <v>2832</v>
      </c>
      <c r="D1535" s="3" t="s">
        <v>2833</v>
      </c>
      <c r="E1535" s="17" t="s">
        <v>2834</v>
      </c>
      <c r="G1535" s="40" t="s">
        <v>2831</v>
      </c>
      <c r="J1535" s="3" t="s">
        <v>25</v>
      </c>
    </row>
    <row r="1536" spans="1:11" s="3" customFormat="1">
      <c r="A1536" s="4"/>
      <c r="B1536" s="2" t="str">
        <f t="shared" si="23"/>
        <v>GFD/FFA</v>
      </c>
      <c r="C1536" s="3" t="s">
        <v>2835</v>
      </c>
      <c r="D1536" s="3" t="s">
        <v>2836</v>
      </c>
      <c r="E1536" s="17" t="s">
        <v>2837</v>
      </c>
      <c r="G1536" s="40" t="s">
        <v>2831</v>
      </c>
      <c r="J1536" s="3" t="s">
        <v>25</v>
      </c>
    </row>
    <row r="1537" spans="1:16" s="158" customFormat="1">
      <c r="A1537" s="160"/>
      <c r="B1537" s="2" t="str">
        <f t="shared" ref="B1537:B1589" si="24">IFERROR(VLOOKUP(D1537,validity,4,0),"")</f>
        <v>GFD/FFA</v>
      </c>
      <c r="C1537" s="158" t="s">
        <v>117</v>
      </c>
      <c r="D1537" s="155" t="s">
        <v>2806</v>
      </c>
      <c r="E1537" s="156"/>
      <c r="G1537" s="157"/>
    </row>
    <row r="1538" spans="1:16" s="5" customFormat="1">
      <c r="A1538" s="4"/>
      <c r="B1538" s="2" t="str">
        <f t="shared" si="24"/>
        <v>GFD/FFA</v>
      </c>
      <c r="C1538" s="24" t="s">
        <v>117</v>
      </c>
      <c r="D1538" s="24" t="s">
        <v>2012</v>
      </c>
      <c r="E1538" s="10"/>
      <c r="F1538" s="24"/>
      <c r="G1538" s="24"/>
      <c r="H1538" s="24"/>
      <c r="I1538" s="24"/>
      <c r="J1538" s="24"/>
      <c r="K1538" s="24"/>
      <c r="L1538" s="24"/>
      <c r="M1538" s="24"/>
      <c r="N1538" s="24"/>
      <c r="O1538" s="24"/>
      <c r="P1538" s="24"/>
    </row>
    <row r="1539" spans="1:16" s="5" customFormat="1">
      <c r="A1539" s="4"/>
      <c r="B1539" s="2" t="str">
        <f t="shared" si="24"/>
        <v>GFD</v>
      </c>
      <c r="C1539" s="24" t="s">
        <v>26</v>
      </c>
      <c r="D1539" s="24" t="s">
        <v>2838</v>
      </c>
      <c r="E1539" s="10" t="s">
        <v>2839</v>
      </c>
      <c r="F1539" s="24"/>
      <c r="G1539" s="24"/>
      <c r="H1539" s="24"/>
      <c r="I1539" s="24"/>
      <c r="J1539" s="24"/>
      <c r="K1539" s="24"/>
      <c r="L1539" s="24"/>
      <c r="M1539" s="24"/>
      <c r="N1539" s="24" t="s">
        <v>2840</v>
      </c>
      <c r="O1539" s="24"/>
      <c r="P1539" s="24"/>
    </row>
    <row r="1540" spans="1:16" s="3" customFormat="1">
      <c r="A1540" s="4"/>
      <c r="B1540" s="2" t="str">
        <f t="shared" si="24"/>
        <v>GFD</v>
      </c>
      <c r="C1540" s="3" t="s">
        <v>22</v>
      </c>
      <c r="D1540" s="3" t="s">
        <v>2841</v>
      </c>
      <c r="E1540" s="17" t="s">
        <v>2842</v>
      </c>
      <c r="J1540" s="3" t="s">
        <v>25</v>
      </c>
    </row>
    <row r="1541" spans="1:16" s="3" customFormat="1">
      <c r="A1541" s="4"/>
      <c r="B1541" s="2" t="str">
        <f t="shared" si="24"/>
        <v>GFD</v>
      </c>
      <c r="C1541" s="3" t="s">
        <v>22</v>
      </c>
      <c r="D1541" s="3" t="s">
        <v>2843</v>
      </c>
      <c r="E1541" s="17" t="s">
        <v>2844</v>
      </c>
      <c r="J1541" s="3" t="s">
        <v>25</v>
      </c>
      <c r="N1541" s="3" t="s">
        <v>2845</v>
      </c>
    </row>
    <row r="1542" spans="1:16" s="3" customFormat="1">
      <c r="A1542" s="4"/>
      <c r="B1542" s="2" t="str">
        <f t="shared" si="24"/>
        <v>GFD</v>
      </c>
      <c r="C1542" s="3" t="s">
        <v>22</v>
      </c>
      <c r="D1542" s="3" t="s">
        <v>2846</v>
      </c>
      <c r="E1542" s="17" t="s">
        <v>2847</v>
      </c>
      <c r="J1542" s="3" t="s">
        <v>25</v>
      </c>
      <c r="N1542" s="3" t="s">
        <v>2845</v>
      </c>
    </row>
    <row r="1543" spans="1:16" s="3" customFormat="1">
      <c r="A1543" s="4"/>
      <c r="B1543" s="2" t="str">
        <f t="shared" si="24"/>
        <v>GFD</v>
      </c>
      <c r="C1543" s="3" t="s">
        <v>22</v>
      </c>
      <c r="D1543" s="3" t="s">
        <v>2848</v>
      </c>
      <c r="E1543" s="17" t="s">
        <v>2849</v>
      </c>
      <c r="J1543" s="3" t="s">
        <v>25</v>
      </c>
      <c r="N1543" s="3" t="s">
        <v>2845</v>
      </c>
    </row>
    <row r="1544" spans="1:16" s="3" customFormat="1">
      <c r="A1544" s="4"/>
      <c r="B1544" s="2" t="str">
        <f t="shared" si="24"/>
        <v>GFD</v>
      </c>
      <c r="C1544" s="3" t="s">
        <v>2850</v>
      </c>
      <c r="D1544" s="3" t="s">
        <v>2851</v>
      </c>
      <c r="E1544" s="17" t="s">
        <v>2852</v>
      </c>
      <c r="J1544" s="3" t="s">
        <v>25</v>
      </c>
      <c r="N1544" s="3" t="s">
        <v>2845</v>
      </c>
    </row>
    <row r="1545" spans="1:16" s="3" customFormat="1">
      <c r="A1545" s="4"/>
      <c r="B1545" s="2" t="str">
        <f t="shared" si="24"/>
        <v>GFD</v>
      </c>
      <c r="C1545" s="3" t="s">
        <v>151</v>
      </c>
      <c r="D1545" s="3" t="s">
        <v>2853</v>
      </c>
      <c r="E1545" s="17" t="s">
        <v>2854</v>
      </c>
      <c r="G1545" s="3" t="s">
        <v>2855</v>
      </c>
      <c r="J1545" s="3" t="s">
        <v>25</v>
      </c>
      <c r="N1545" s="3" t="s">
        <v>2845</v>
      </c>
    </row>
    <row r="1546" spans="1:16" s="3" customFormat="1">
      <c r="A1546" s="4"/>
      <c r="B1546" s="2" t="str">
        <f t="shared" si="24"/>
        <v>GFD</v>
      </c>
      <c r="C1546" s="24" t="s">
        <v>117</v>
      </c>
      <c r="D1546" s="24" t="s">
        <v>2838</v>
      </c>
      <c r="E1546" s="10"/>
      <c r="F1546" s="24"/>
      <c r="G1546" s="24"/>
      <c r="H1546" s="24"/>
      <c r="I1546" s="24"/>
      <c r="J1546" s="24"/>
      <c r="K1546" s="24"/>
      <c r="L1546" s="24"/>
      <c r="M1546" s="24"/>
      <c r="N1546" s="24"/>
      <c r="O1546" s="24"/>
      <c r="P1546" s="24"/>
    </row>
    <row r="1547" spans="1:16" s="5" customFormat="1">
      <c r="A1547" s="4"/>
      <c r="B1547" s="2" t="str">
        <f t="shared" si="24"/>
        <v>GFD/FFA</v>
      </c>
      <c r="C1547" s="24" t="s">
        <v>26</v>
      </c>
      <c r="D1547" s="24" t="s">
        <v>2856</v>
      </c>
      <c r="E1547" s="10" t="s">
        <v>2857</v>
      </c>
      <c r="F1547" s="24"/>
      <c r="G1547" s="24"/>
      <c r="H1547" s="24"/>
      <c r="I1547" s="24"/>
      <c r="J1547" s="24"/>
      <c r="K1547" s="24"/>
      <c r="L1547" s="24"/>
      <c r="M1547" s="24"/>
      <c r="N1547" s="24"/>
      <c r="O1547" s="24"/>
      <c r="P1547" s="24"/>
    </row>
    <row r="1548" spans="1:16" s="164" customFormat="1">
      <c r="A1548" s="138"/>
      <c r="B1548" s="2" t="str">
        <f t="shared" si="24"/>
        <v>GFD/FFA</v>
      </c>
      <c r="C1548" s="154" t="s">
        <v>20</v>
      </c>
      <c r="D1548" s="154" t="s">
        <v>2858</v>
      </c>
      <c r="E1548" s="78" t="s">
        <v>2859</v>
      </c>
      <c r="N1548" s="154"/>
      <c r="O1548" s="154" t="s">
        <v>62</v>
      </c>
    </row>
    <row r="1549" spans="1:16" s="3" customFormat="1">
      <c r="A1549" s="4"/>
      <c r="B1549" s="2" t="str">
        <f t="shared" si="24"/>
        <v>GFD/FFA</v>
      </c>
      <c r="C1549" s="3" t="s">
        <v>22</v>
      </c>
      <c r="D1549" s="3" t="s">
        <v>2860</v>
      </c>
      <c r="E1549" s="17" t="s">
        <v>2861</v>
      </c>
      <c r="G1549" s="40"/>
      <c r="J1549" s="3" t="s">
        <v>25</v>
      </c>
    </row>
    <row r="1550" spans="1:16" s="3" customFormat="1">
      <c r="A1550" s="4"/>
      <c r="B1550" s="2" t="str">
        <f t="shared" si="24"/>
        <v>GFD/FFA</v>
      </c>
      <c r="C1550" s="3" t="s">
        <v>22</v>
      </c>
      <c r="D1550" s="3" t="s">
        <v>2862</v>
      </c>
      <c r="E1550" s="17" t="s">
        <v>2863</v>
      </c>
      <c r="G1550" s="40"/>
      <c r="J1550" s="3" t="s">
        <v>25</v>
      </c>
      <c r="N1550" s="3" t="s">
        <v>2864</v>
      </c>
    </row>
    <row r="1551" spans="1:16" s="3" customFormat="1">
      <c r="A1551" s="4"/>
      <c r="B1551" s="2" t="str">
        <f t="shared" si="24"/>
        <v>GFD/FFA</v>
      </c>
      <c r="C1551" s="3" t="s">
        <v>2865</v>
      </c>
      <c r="D1551" s="3" t="s">
        <v>2866</v>
      </c>
      <c r="E1551" s="17" t="s">
        <v>2867</v>
      </c>
      <c r="G1551" s="40"/>
      <c r="J1551" s="3" t="s">
        <v>25</v>
      </c>
      <c r="N1551" s="3" t="s">
        <v>2868</v>
      </c>
    </row>
    <row r="1552" spans="1:16" s="3" customFormat="1">
      <c r="A1552" s="4"/>
      <c r="B1552" s="2" t="str">
        <f t="shared" si="24"/>
        <v>GFD/FFA</v>
      </c>
      <c r="C1552" s="3" t="s">
        <v>22</v>
      </c>
      <c r="D1552" s="3" t="s">
        <v>2869</v>
      </c>
      <c r="E1552" s="17" t="s">
        <v>2870</v>
      </c>
      <c r="G1552" s="40"/>
      <c r="H1552" s="142"/>
      <c r="J1552" s="3" t="s">
        <v>25</v>
      </c>
      <c r="N1552" s="3" t="s">
        <v>2868</v>
      </c>
    </row>
    <row r="1553" spans="1:16" s="3" customFormat="1">
      <c r="A1553" s="4"/>
      <c r="B1553" s="2" t="str">
        <f t="shared" si="24"/>
        <v>GFD/FFA</v>
      </c>
      <c r="C1553" s="3" t="s">
        <v>151</v>
      </c>
      <c r="D1553" s="3" t="s">
        <v>2871</v>
      </c>
      <c r="E1553" s="17" t="s">
        <v>2872</v>
      </c>
      <c r="G1553" s="40"/>
      <c r="H1553" s="142"/>
      <c r="J1553" s="3" t="s">
        <v>25</v>
      </c>
      <c r="N1553" s="3" t="s">
        <v>2873</v>
      </c>
    </row>
    <row r="1554" spans="1:16" s="3" customFormat="1">
      <c r="A1554" s="4"/>
      <c r="B1554" s="2" t="str">
        <f t="shared" si="24"/>
        <v>GFD/FFA</v>
      </c>
      <c r="C1554" s="3" t="s">
        <v>151</v>
      </c>
      <c r="D1554" s="3" t="s">
        <v>2874</v>
      </c>
      <c r="E1554" s="17" t="s">
        <v>2875</v>
      </c>
      <c r="G1554" s="40" t="s">
        <v>2876</v>
      </c>
      <c r="H1554" s="142"/>
      <c r="N1554" s="3" t="s">
        <v>2873</v>
      </c>
    </row>
    <row r="1555" spans="1:16" s="3" customFormat="1">
      <c r="A1555" s="4"/>
      <c r="B1555" s="2" t="str">
        <f t="shared" si="24"/>
        <v>GFD/FFA</v>
      </c>
      <c r="C1555" s="3" t="s">
        <v>2877</v>
      </c>
      <c r="D1555" s="3" t="s">
        <v>2878</v>
      </c>
      <c r="E1555" s="17" t="s">
        <v>2879</v>
      </c>
      <c r="G1555" s="40"/>
      <c r="H1555" s="142"/>
      <c r="J1555" s="3" t="s">
        <v>25</v>
      </c>
      <c r="N1555" s="3" t="s">
        <v>2873</v>
      </c>
    </row>
    <row r="1556" spans="1:16" s="3" customFormat="1">
      <c r="A1556" s="4"/>
      <c r="B1556" s="2" t="str">
        <f t="shared" si="24"/>
        <v>GFD/FFA</v>
      </c>
      <c r="C1556" s="24" t="s">
        <v>117</v>
      </c>
      <c r="D1556" s="24" t="s">
        <v>2856</v>
      </c>
      <c r="E1556" s="10"/>
      <c r="F1556" s="24"/>
      <c r="G1556" s="25"/>
      <c r="H1556" s="165"/>
      <c r="I1556" s="24"/>
      <c r="J1556" s="24"/>
      <c r="K1556" s="24"/>
      <c r="L1556" s="24"/>
      <c r="M1556" s="24"/>
      <c r="N1556" s="24"/>
      <c r="O1556" s="24"/>
      <c r="P1556" s="24"/>
    </row>
    <row r="1557" spans="1:16" s="5" customFormat="1">
      <c r="A1557" s="4"/>
      <c r="B1557" s="2" t="str">
        <f t="shared" si="24"/>
        <v>GFD/FFA</v>
      </c>
      <c r="C1557" s="135" t="s">
        <v>20</v>
      </c>
      <c r="D1557" s="135" t="s">
        <v>2880</v>
      </c>
      <c r="E1557" s="136" t="s">
        <v>2881</v>
      </c>
      <c r="F1557" s="135"/>
      <c r="G1557" s="135"/>
      <c r="H1557" s="135"/>
      <c r="I1557" s="135"/>
      <c r="J1557" s="135"/>
      <c r="K1557" s="135"/>
      <c r="L1557" s="135"/>
      <c r="M1557" s="135"/>
      <c r="N1557" s="135"/>
      <c r="O1557" s="135" t="s">
        <v>25</v>
      </c>
      <c r="P1557" s="135"/>
    </row>
    <row r="1558" spans="1:16">
      <c r="B1558" s="2" t="str">
        <f t="shared" si="24"/>
        <v>GFD/FFA</v>
      </c>
      <c r="C1558" s="2" t="s">
        <v>49</v>
      </c>
      <c r="D1558" s="3" t="s">
        <v>2882</v>
      </c>
      <c r="E1558" s="17" t="s">
        <v>2883</v>
      </c>
      <c r="G1558" s="19"/>
    </row>
    <row r="1559" spans="1:16">
      <c r="B1559" s="2" t="str">
        <f t="shared" si="24"/>
        <v>GFD/FFA</v>
      </c>
      <c r="C1559" s="2" t="s">
        <v>49</v>
      </c>
      <c r="D1559" s="2" t="s">
        <v>2884</v>
      </c>
      <c r="E1559" s="1" t="s">
        <v>2885</v>
      </c>
      <c r="G1559" s="19"/>
    </row>
    <row r="1560" spans="1:16">
      <c r="B1560" s="2" t="str">
        <f t="shared" si="24"/>
        <v>GFD/FFA</v>
      </c>
      <c r="C1560" s="135" t="s">
        <v>20</v>
      </c>
      <c r="D1560" s="135" t="s">
        <v>2886</v>
      </c>
      <c r="E1560" s="136" t="s">
        <v>2887</v>
      </c>
      <c r="F1560" s="135"/>
      <c r="G1560" s="137"/>
      <c r="H1560" s="135"/>
      <c r="I1560" s="135"/>
      <c r="J1560" s="135"/>
      <c r="K1560" s="135"/>
      <c r="L1560" s="135"/>
      <c r="M1560" s="135"/>
      <c r="N1560" s="135"/>
      <c r="O1560" s="135" t="s">
        <v>25</v>
      </c>
      <c r="P1560" s="135"/>
    </row>
    <row r="1561" spans="1:16" s="3" customFormat="1">
      <c r="A1561" s="4"/>
      <c r="B1561" s="2" t="str">
        <f t="shared" si="24"/>
        <v>GFD/FFA</v>
      </c>
      <c r="C1561" s="3" t="s">
        <v>2564</v>
      </c>
      <c r="D1561" s="3" t="s">
        <v>2888</v>
      </c>
      <c r="E1561" s="17"/>
      <c r="G1561" s="40"/>
      <c r="O1561" s="3" t="s">
        <v>25</v>
      </c>
      <c r="P1561" s="3" t="s">
        <v>2889</v>
      </c>
    </row>
    <row r="1562" spans="1:16" s="3" customFormat="1">
      <c r="A1562" s="4"/>
      <c r="B1562" s="2" t="str">
        <f t="shared" si="24"/>
        <v>GFD/FFA</v>
      </c>
      <c r="C1562" s="3" t="s">
        <v>2564</v>
      </c>
      <c r="D1562" s="3" t="s">
        <v>2890</v>
      </c>
      <c r="E1562" s="17"/>
      <c r="G1562" s="40"/>
      <c r="O1562" s="3" t="s">
        <v>25</v>
      </c>
      <c r="P1562" s="3" t="s">
        <v>2891</v>
      </c>
    </row>
    <row r="1563" spans="1:16" s="3" customFormat="1">
      <c r="A1563" s="4"/>
      <c r="B1563" s="2" t="str">
        <f t="shared" si="24"/>
        <v>GFD/FFA</v>
      </c>
      <c r="C1563" s="3" t="s">
        <v>2564</v>
      </c>
      <c r="D1563" s="3" t="s">
        <v>2892</v>
      </c>
      <c r="E1563" s="17"/>
      <c r="G1563" s="40"/>
      <c r="O1563" s="3" t="s">
        <v>25</v>
      </c>
      <c r="P1563" s="3" t="s">
        <v>2893</v>
      </c>
    </row>
    <row r="1564" spans="1:16" s="3" customFormat="1">
      <c r="A1564" s="4"/>
      <c r="B1564" s="2" t="str">
        <f t="shared" si="24"/>
        <v>GFD/FFA</v>
      </c>
      <c r="C1564" s="3" t="s">
        <v>2564</v>
      </c>
      <c r="D1564" s="3" t="s">
        <v>2894</v>
      </c>
      <c r="E1564" s="17"/>
      <c r="G1564" s="40"/>
      <c r="O1564" s="3" t="s">
        <v>25</v>
      </c>
      <c r="P1564" s="3" t="s">
        <v>2895</v>
      </c>
    </row>
    <row r="1565" spans="1:16" s="3" customFormat="1">
      <c r="A1565" s="4"/>
      <c r="B1565" s="2" t="str">
        <f t="shared" si="24"/>
        <v>GFD/FFA</v>
      </c>
      <c r="C1565" s="3" t="s">
        <v>2564</v>
      </c>
      <c r="D1565" s="3" t="s">
        <v>2896</v>
      </c>
      <c r="E1565" s="17"/>
      <c r="G1565" s="40"/>
      <c r="O1565" s="3" t="s">
        <v>25</v>
      </c>
      <c r="P1565" s="3" t="s">
        <v>2897</v>
      </c>
    </row>
    <row r="1566" spans="1:16" s="3" customFormat="1">
      <c r="A1566" s="4"/>
      <c r="B1566" s="2" t="str">
        <f t="shared" si="24"/>
        <v>GFD/FFA</v>
      </c>
      <c r="C1566" s="3" t="s">
        <v>2564</v>
      </c>
      <c r="D1566" s="3" t="s">
        <v>2898</v>
      </c>
      <c r="E1566" s="17"/>
      <c r="G1566" s="40"/>
      <c r="O1566" s="3" t="s">
        <v>25</v>
      </c>
      <c r="P1566" s="3" t="s">
        <v>2899</v>
      </c>
    </row>
    <row r="1567" spans="1:16" s="3" customFormat="1">
      <c r="A1567" s="4"/>
      <c r="B1567" s="2" t="str">
        <f t="shared" si="24"/>
        <v>GFD/FFA</v>
      </c>
      <c r="C1567" s="3" t="s">
        <v>2564</v>
      </c>
      <c r="D1567" s="3" t="s">
        <v>2900</v>
      </c>
      <c r="E1567" s="17"/>
      <c r="G1567" s="40"/>
      <c r="O1567" s="3" t="s">
        <v>25</v>
      </c>
      <c r="P1567" s="3" t="s">
        <v>2901</v>
      </c>
    </row>
    <row r="1568" spans="1:16" s="3" customFormat="1">
      <c r="A1568" s="4"/>
      <c r="B1568" s="2" t="str">
        <f t="shared" si="24"/>
        <v>GFD/FFA</v>
      </c>
      <c r="C1568" s="3" t="s">
        <v>151</v>
      </c>
      <c r="D1568" s="3" t="s">
        <v>2902</v>
      </c>
      <c r="E1568" s="17" t="s">
        <v>2903</v>
      </c>
      <c r="G1568" s="40"/>
      <c r="O1568" s="3" t="s">
        <v>25</v>
      </c>
      <c r="P1568" s="3" t="s">
        <v>2904</v>
      </c>
    </row>
    <row r="1569" spans="1:16" s="3" customFormat="1">
      <c r="A1569" s="4"/>
      <c r="B1569" s="2" t="str">
        <f t="shared" si="24"/>
        <v>GFD/FFA</v>
      </c>
      <c r="C1569" s="3" t="s">
        <v>2905</v>
      </c>
      <c r="D1569" s="3" t="s">
        <v>2906</v>
      </c>
      <c r="E1569" s="17" t="s">
        <v>2907</v>
      </c>
      <c r="O1569" s="3" t="s">
        <v>25</v>
      </c>
      <c r="P1569" s="3" t="s">
        <v>2908</v>
      </c>
    </row>
    <row r="1570" spans="1:16" s="3" customFormat="1">
      <c r="A1570" s="4"/>
      <c r="B1570" s="2" t="str">
        <f t="shared" si="24"/>
        <v>GFD/FFA</v>
      </c>
      <c r="C1570" s="3" t="s">
        <v>2564</v>
      </c>
      <c r="D1570" s="3" t="s">
        <v>2909</v>
      </c>
      <c r="E1570" s="17" t="s">
        <v>2910</v>
      </c>
      <c r="G1570" s="40"/>
      <c r="O1570" s="3" t="s">
        <v>25</v>
      </c>
      <c r="P1570" s="3" t="s">
        <v>2911</v>
      </c>
    </row>
    <row r="1571" spans="1:16" s="3" customFormat="1">
      <c r="A1571" s="4"/>
      <c r="B1571" s="2" t="str">
        <f t="shared" si="24"/>
        <v>GFD/FFA</v>
      </c>
      <c r="C1571" s="3" t="s">
        <v>2564</v>
      </c>
      <c r="D1571" s="3" t="s">
        <v>2912</v>
      </c>
      <c r="E1571" s="17" t="s">
        <v>2913</v>
      </c>
      <c r="G1571" s="40"/>
      <c r="O1571" s="3" t="s">
        <v>25</v>
      </c>
      <c r="P1571" s="3" t="s">
        <v>2914</v>
      </c>
    </row>
    <row r="1572" spans="1:16" s="3" customFormat="1">
      <c r="A1572" s="4"/>
      <c r="B1572" s="2" t="str">
        <f t="shared" si="24"/>
        <v>GFD/FFA</v>
      </c>
      <c r="C1572" s="3" t="s">
        <v>2564</v>
      </c>
      <c r="D1572" s="3" t="s">
        <v>2915</v>
      </c>
      <c r="E1572" s="17" t="s">
        <v>2916</v>
      </c>
      <c r="G1572" s="40"/>
      <c r="O1572" s="3" t="s">
        <v>25</v>
      </c>
      <c r="P1572" s="3" t="s">
        <v>2917</v>
      </c>
    </row>
    <row r="1573" spans="1:16" s="3" customFormat="1">
      <c r="A1573" s="4"/>
      <c r="B1573" s="2" t="str">
        <f t="shared" si="24"/>
        <v>GFD/FFA</v>
      </c>
      <c r="C1573" s="3" t="s">
        <v>2564</v>
      </c>
      <c r="D1573" s="3" t="s">
        <v>2918</v>
      </c>
      <c r="E1573" s="17" t="s">
        <v>2919</v>
      </c>
      <c r="G1573" s="40"/>
      <c r="O1573" s="3" t="s">
        <v>25</v>
      </c>
      <c r="P1573" s="3" t="s">
        <v>2920</v>
      </c>
    </row>
    <row r="1574" spans="1:16" s="3" customFormat="1">
      <c r="A1574" s="4"/>
      <c r="B1574" s="2" t="str">
        <f t="shared" si="24"/>
        <v>GFD/FFA</v>
      </c>
      <c r="C1574" s="3" t="s">
        <v>2564</v>
      </c>
      <c r="D1574" s="3" t="s">
        <v>2921</v>
      </c>
      <c r="E1574" s="17" t="s">
        <v>2922</v>
      </c>
      <c r="G1574" s="40"/>
      <c r="O1574" s="3" t="s">
        <v>25</v>
      </c>
      <c r="P1574" s="3" t="s">
        <v>2923</v>
      </c>
    </row>
    <row r="1575" spans="1:16" s="3" customFormat="1">
      <c r="A1575" s="4"/>
      <c r="B1575" s="2" t="str">
        <f t="shared" si="24"/>
        <v>GFD/FFA</v>
      </c>
      <c r="C1575" s="3" t="s">
        <v>2564</v>
      </c>
      <c r="D1575" s="3" t="s">
        <v>2924</v>
      </c>
      <c r="E1575" s="17" t="s">
        <v>2925</v>
      </c>
      <c r="G1575" s="40"/>
      <c r="O1575" s="3" t="s">
        <v>25</v>
      </c>
      <c r="P1575" s="3" t="s">
        <v>2926</v>
      </c>
    </row>
    <row r="1576" spans="1:16" s="3" customFormat="1">
      <c r="A1576" s="4"/>
      <c r="B1576" s="2" t="str">
        <f t="shared" si="24"/>
        <v>GFD/FFA</v>
      </c>
      <c r="C1576" s="3" t="s">
        <v>2564</v>
      </c>
      <c r="D1576" s="3" t="s">
        <v>2927</v>
      </c>
      <c r="E1576" s="17" t="s">
        <v>2928</v>
      </c>
      <c r="G1576" s="40"/>
      <c r="O1576" s="3" t="s">
        <v>25</v>
      </c>
      <c r="P1576" s="3" t="s">
        <v>2929</v>
      </c>
    </row>
    <row r="1577" spans="1:16" s="3" customFormat="1">
      <c r="A1577" s="4"/>
      <c r="B1577" s="2" t="str">
        <f t="shared" si="24"/>
        <v>GFD/FFA</v>
      </c>
      <c r="C1577" s="3" t="s">
        <v>2564</v>
      </c>
      <c r="D1577" s="3" t="s">
        <v>2930</v>
      </c>
      <c r="E1577" s="17" t="s">
        <v>2931</v>
      </c>
      <c r="G1577" s="40"/>
      <c r="O1577" s="3" t="s">
        <v>25</v>
      </c>
      <c r="P1577" s="3" t="s">
        <v>2932</v>
      </c>
    </row>
    <row r="1578" spans="1:16" s="3" customFormat="1">
      <c r="A1578" s="4"/>
      <c r="B1578" s="2" t="str">
        <f t="shared" si="24"/>
        <v>GFD/FFA</v>
      </c>
      <c r="C1578" s="3" t="s">
        <v>2564</v>
      </c>
      <c r="D1578" s="3" t="s">
        <v>2933</v>
      </c>
      <c r="E1578" s="17" t="s">
        <v>2934</v>
      </c>
      <c r="G1578" s="40"/>
      <c r="O1578" s="3" t="s">
        <v>62</v>
      </c>
      <c r="P1578" s="3" t="s">
        <v>2935</v>
      </c>
    </row>
    <row r="1579" spans="1:16" s="3" customFormat="1">
      <c r="A1579" s="4"/>
      <c r="B1579" s="2" t="str">
        <f t="shared" si="24"/>
        <v>GFD/FFA</v>
      </c>
      <c r="C1579" s="3" t="s">
        <v>2564</v>
      </c>
      <c r="D1579" s="3" t="s">
        <v>2811</v>
      </c>
      <c r="E1579" s="17" t="s">
        <v>2936</v>
      </c>
      <c r="G1579" s="40"/>
      <c r="P1579" s="3" t="s">
        <v>2937</v>
      </c>
    </row>
    <row r="1580" spans="1:16" s="3" customFormat="1">
      <c r="A1580" s="4"/>
      <c r="B1580" s="2" t="str">
        <f t="shared" si="24"/>
        <v>GFD/FFA</v>
      </c>
      <c r="C1580" s="3" t="s">
        <v>2564</v>
      </c>
      <c r="D1580" s="3" t="s">
        <v>2938</v>
      </c>
      <c r="E1580" s="17" t="s">
        <v>2939</v>
      </c>
      <c r="G1580" s="40"/>
      <c r="P1580" s="3" t="s">
        <v>2940</v>
      </c>
    </row>
    <row r="1581" spans="1:16" s="3" customFormat="1">
      <c r="A1581" s="4"/>
      <c r="B1581" s="2" t="str">
        <f t="shared" si="24"/>
        <v>GFD/FFA</v>
      </c>
      <c r="C1581" s="3" t="s">
        <v>2564</v>
      </c>
      <c r="D1581" s="3" t="s">
        <v>2831</v>
      </c>
      <c r="E1581" s="17" t="s">
        <v>2941</v>
      </c>
      <c r="G1581" s="40"/>
      <c r="P1581" s="3" t="s">
        <v>2942</v>
      </c>
    </row>
    <row r="1582" spans="1:16" s="3" customFormat="1">
      <c r="A1582" s="4"/>
      <c r="B1582" s="2" t="str">
        <f t="shared" si="24"/>
        <v>GFD/FFA</v>
      </c>
      <c r="C1582" s="3" t="s">
        <v>2943</v>
      </c>
      <c r="D1582" s="3" t="s">
        <v>2944</v>
      </c>
      <c r="E1582" s="17" t="s">
        <v>2945</v>
      </c>
      <c r="G1582" s="40"/>
      <c r="O1582" s="3" t="s">
        <v>25</v>
      </c>
      <c r="P1582" s="3" t="s">
        <v>2946</v>
      </c>
    </row>
    <row r="1583" spans="1:16" s="3" customFormat="1">
      <c r="A1583" s="4"/>
      <c r="B1583" s="2" t="str">
        <f t="shared" si="24"/>
        <v>GFD/FFA</v>
      </c>
      <c r="C1583" s="3" t="s">
        <v>2564</v>
      </c>
      <c r="D1583" s="3" t="s">
        <v>2947</v>
      </c>
      <c r="E1583" s="17"/>
      <c r="G1583" s="40"/>
      <c r="P1583" s="3" t="s">
        <v>2948</v>
      </c>
    </row>
    <row r="1584" spans="1:16" s="3" customFormat="1">
      <c r="A1584" s="4"/>
      <c r="B1584" s="2" t="str">
        <f t="shared" si="24"/>
        <v>GFD/FFA</v>
      </c>
      <c r="C1584" s="3" t="s">
        <v>2564</v>
      </c>
      <c r="D1584" s="3" t="s">
        <v>2949</v>
      </c>
      <c r="E1584" s="17"/>
      <c r="G1584" s="40"/>
      <c r="P1584" s="3" t="s">
        <v>2950</v>
      </c>
    </row>
    <row r="1585" spans="1:16" s="3" customFormat="1">
      <c r="A1585" s="4"/>
      <c r="B1585" s="2" t="str">
        <f t="shared" si="24"/>
        <v>GFD/FFA</v>
      </c>
      <c r="C1585" s="3" t="s">
        <v>2951</v>
      </c>
      <c r="D1585" s="3" t="s">
        <v>2952</v>
      </c>
      <c r="E1585" s="17" t="s">
        <v>2953</v>
      </c>
      <c r="G1585" s="40"/>
      <c r="O1585" s="3" t="s">
        <v>25</v>
      </c>
      <c r="P1585" s="3" t="s">
        <v>2954</v>
      </c>
    </row>
    <row r="1586" spans="1:16" s="3" customFormat="1">
      <c r="A1586" s="4"/>
      <c r="B1586" s="2" t="str">
        <f t="shared" si="24"/>
        <v>GFD/FFA</v>
      </c>
      <c r="C1586" s="3" t="s">
        <v>801</v>
      </c>
      <c r="D1586" s="3" t="s">
        <v>2955</v>
      </c>
      <c r="E1586" s="17" t="s">
        <v>2956</v>
      </c>
      <c r="O1586" s="3" t="s">
        <v>25</v>
      </c>
      <c r="P1586" s="3" t="s">
        <v>2957</v>
      </c>
    </row>
    <row r="1587" spans="1:16" s="3" customFormat="1">
      <c r="A1587" s="4"/>
      <c r="B1587" s="2" t="str">
        <f t="shared" si="24"/>
        <v>GFD/FFA</v>
      </c>
      <c r="C1587" s="3" t="s">
        <v>2958</v>
      </c>
      <c r="D1587" s="3" t="s">
        <v>2959</v>
      </c>
      <c r="E1587" s="17" t="s">
        <v>2960</v>
      </c>
      <c r="O1587" s="3" t="s">
        <v>25</v>
      </c>
      <c r="P1587" s="3" t="s">
        <v>2961</v>
      </c>
    </row>
    <row r="1588" spans="1:16" s="166" customFormat="1">
      <c r="A1588" s="134"/>
      <c r="B1588" s="2" t="str">
        <f t="shared" si="24"/>
        <v>GFD/FFA</v>
      </c>
      <c r="C1588" s="2" t="s">
        <v>2962</v>
      </c>
      <c r="D1588" s="166" t="s">
        <v>2963</v>
      </c>
      <c r="E1588" s="1" t="s">
        <v>2964</v>
      </c>
      <c r="G1588" s="19" t="s">
        <v>2965</v>
      </c>
      <c r="J1588" s="166" t="s">
        <v>25</v>
      </c>
    </row>
    <row r="1589" spans="1:16" s="5" customFormat="1">
      <c r="A1589" s="4"/>
      <c r="B1589" s="2" t="str">
        <f t="shared" si="24"/>
        <v>GFD/FFA</v>
      </c>
      <c r="C1589" s="24" t="s">
        <v>20</v>
      </c>
      <c r="D1589" s="24" t="s">
        <v>2966</v>
      </c>
      <c r="E1589" s="10" t="s">
        <v>2967</v>
      </c>
      <c r="F1589" s="24"/>
      <c r="G1589" s="24"/>
      <c r="H1589" s="24"/>
      <c r="I1589" s="24"/>
      <c r="J1589" s="24"/>
      <c r="K1589" s="24"/>
      <c r="L1589" s="24"/>
      <c r="M1589" s="24"/>
      <c r="N1589" s="24"/>
      <c r="O1589" s="24" t="s">
        <v>25</v>
      </c>
      <c r="P1589" s="24"/>
    </row>
    <row r="1590" spans="1:16" s="187" customFormat="1">
      <c r="A1590" s="184"/>
      <c r="B1590" s="185"/>
      <c r="C1590" s="187" t="s">
        <v>117</v>
      </c>
      <c r="D1590" s="187" t="s">
        <v>27</v>
      </c>
      <c r="E1590" s="188"/>
    </row>
    <row r="1591" spans="1:16">
      <c r="B1591" s="2" t="str">
        <f>IFERROR(VLOOKUP(D1591,validity,4,0),"")</f>
        <v>GFD/FFA</v>
      </c>
      <c r="C1591" s="4" t="s">
        <v>20</v>
      </c>
      <c r="D1591" s="4" t="s">
        <v>2968</v>
      </c>
      <c r="E1591" s="9" t="s">
        <v>2969</v>
      </c>
      <c r="F1591" s="4"/>
      <c r="G1591" s="182" t="s">
        <v>115</v>
      </c>
      <c r="H1591" s="4"/>
      <c r="I1591" s="4"/>
      <c r="J1591" s="4" t="s">
        <v>25</v>
      </c>
      <c r="K1591" s="4"/>
      <c r="L1591" s="4"/>
      <c r="M1591" s="4"/>
      <c r="N1591" s="15" t="s">
        <v>2970</v>
      </c>
      <c r="O1591" s="15"/>
      <c r="P1591" s="4"/>
    </row>
  </sheetData>
  <pageMargins left="0.7" right="0.7" top="0.75" bottom="0.75" header="0.3" footer="0.3"/>
  <pageSetup paperSize="9" scale="16" fitToHeight="0" orientation="landscape"/>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60D72-84D0-8344-B6F5-407D2D80D4AC}">
  <sheetPr>
    <pageSetUpPr fitToPage="1"/>
  </sheetPr>
  <dimension ref="A1:AO853"/>
  <sheetViews>
    <sheetView zoomScale="211" zoomScaleNormal="70" zoomScaleSheetLayoutView="100" workbookViewId="0">
      <pane xSplit="14" ySplit="5" topLeftCell="U9" activePane="bottomRight" state="frozen"/>
      <selection pane="bottomRight" activeCell="N23" sqref="N23"/>
      <selection pane="bottomLeft" activeCell="A6" sqref="A6"/>
      <selection pane="topRight" activeCell="K1" sqref="K1"/>
    </sheetView>
  </sheetViews>
  <sheetFormatPr defaultColWidth="9.140625" defaultRowHeight="11.1"/>
  <cols>
    <col min="1" max="1" width="16.42578125" style="205" hidden="1" customWidth="1"/>
    <col min="2" max="4" width="16.42578125" style="194" hidden="1" customWidth="1"/>
    <col min="5" max="5" width="16.42578125" style="205" hidden="1" customWidth="1"/>
    <col min="6" max="7" width="16.42578125" style="194" hidden="1" customWidth="1"/>
    <col min="8" max="8" width="16.42578125" style="206" hidden="1" customWidth="1"/>
    <col min="9" max="9" width="21.7109375" style="251" customWidth="1"/>
    <col min="10" max="10" width="22.85546875" style="194" customWidth="1"/>
    <col min="11" max="11" width="22.7109375" style="194" bestFit="1" customWidth="1"/>
    <col min="12" max="12" width="8.85546875" style="194" customWidth="1"/>
    <col min="13" max="13" width="4.42578125" style="194" customWidth="1"/>
    <col min="14" max="14" width="41.7109375" style="194" customWidth="1"/>
    <col min="15" max="15" width="41.42578125" style="194" customWidth="1"/>
    <col min="16" max="16" width="2" style="194" customWidth="1"/>
    <col min="17" max="17" width="4.7109375" style="194" customWidth="1"/>
    <col min="18" max="18" width="40.28515625" style="194" bestFit="1" customWidth="1"/>
    <col min="19" max="19" width="46.7109375" style="205" customWidth="1"/>
    <col min="20" max="20" width="29.42578125" style="194" customWidth="1"/>
    <col min="21" max="21" width="19.140625" style="194" customWidth="1"/>
    <col min="22" max="24" width="9.28515625" style="194" customWidth="1"/>
    <col min="25" max="25" width="12.140625" style="194" customWidth="1"/>
    <col min="26" max="26" width="53.42578125" style="194" customWidth="1"/>
    <col min="27" max="27" width="50.85546875" style="194" customWidth="1"/>
    <col min="28" max="28" width="50.42578125" style="271" customWidth="1"/>
    <col min="29" max="16384" width="9.140625" style="194"/>
  </cols>
  <sheetData>
    <row r="1" spans="1:28">
      <c r="A1" s="205" t="s">
        <v>2971</v>
      </c>
      <c r="B1" s="194" t="s">
        <v>2972</v>
      </c>
      <c r="E1" s="205" t="s">
        <v>2973</v>
      </c>
      <c r="F1" s="194" t="s">
        <v>0</v>
      </c>
      <c r="G1" s="194" t="s">
        <v>1</v>
      </c>
      <c r="H1" s="206" t="s">
        <v>2974</v>
      </c>
      <c r="I1" s="251" t="s">
        <v>2975</v>
      </c>
      <c r="J1" s="194" t="s">
        <v>2</v>
      </c>
      <c r="K1" s="194" t="s">
        <v>3</v>
      </c>
      <c r="L1" s="194" t="s">
        <v>2976</v>
      </c>
      <c r="M1" s="194" t="s">
        <v>2977</v>
      </c>
      <c r="N1" s="194" t="s">
        <v>2978</v>
      </c>
      <c r="O1" s="194" t="s">
        <v>2979</v>
      </c>
      <c r="P1" s="194" t="s">
        <v>2980</v>
      </c>
      <c r="Q1" s="194" t="s">
        <v>2981</v>
      </c>
      <c r="R1" s="194" t="s">
        <v>5</v>
      </c>
      <c r="S1" s="205" t="s">
        <v>6</v>
      </c>
      <c r="T1" s="194" t="s">
        <v>7</v>
      </c>
      <c r="U1" s="194" t="s">
        <v>8</v>
      </c>
      <c r="V1" s="194" t="s">
        <v>9</v>
      </c>
      <c r="W1" s="194" t="s">
        <v>10</v>
      </c>
      <c r="X1" s="194" t="s">
        <v>11</v>
      </c>
      <c r="Y1" s="194" t="s">
        <v>12</v>
      </c>
      <c r="Z1" s="194" t="s">
        <v>13</v>
      </c>
      <c r="AA1" s="194" t="s">
        <v>14</v>
      </c>
      <c r="AB1" s="271" t="s">
        <v>15</v>
      </c>
    </row>
    <row r="2" spans="1:28" s="208" customFormat="1">
      <c r="A2" s="207"/>
      <c r="B2" s="208" t="s">
        <v>2982</v>
      </c>
      <c r="E2" s="207"/>
      <c r="G2" s="208" t="s">
        <v>2983</v>
      </c>
      <c r="H2" s="209"/>
      <c r="I2" s="253"/>
      <c r="J2" s="208" t="s">
        <v>16</v>
      </c>
      <c r="K2" s="208" t="s">
        <v>16</v>
      </c>
      <c r="S2" s="207"/>
      <c r="AB2" s="272"/>
    </row>
    <row r="3" spans="1:28" s="208" customFormat="1">
      <c r="A3" s="207"/>
      <c r="B3" s="208" t="s">
        <v>2984</v>
      </c>
      <c r="E3" s="207"/>
      <c r="G3" s="208" t="s">
        <v>2983</v>
      </c>
      <c r="H3" s="209"/>
      <c r="I3" s="253"/>
      <c r="J3" s="208" t="s">
        <v>17</v>
      </c>
      <c r="K3" s="208" t="s">
        <v>17</v>
      </c>
      <c r="S3" s="207"/>
      <c r="AB3" s="272"/>
    </row>
    <row r="4" spans="1:28" s="208" customFormat="1">
      <c r="A4" s="207"/>
      <c r="B4" s="208" t="s">
        <v>2985</v>
      </c>
      <c r="E4" s="207"/>
      <c r="G4" s="208" t="s">
        <v>2983</v>
      </c>
      <c r="H4" s="209"/>
      <c r="I4" s="253"/>
      <c r="J4" s="208" t="s">
        <v>18</v>
      </c>
      <c r="K4" s="208" t="s">
        <v>18</v>
      </c>
      <c r="S4" s="207"/>
      <c r="AB4" s="272"/>
    </row>
    <row r="5" spans="1:28" s="208" customFormat="1">
      <c r="A5" s="207"/>
      <c r="B5" s="208" t="s">
        <v>2986</v>
      </c>
      <c r="E5" s="207"/>
      <c r="G5" s="208" t="s">
        <v>2983</v>
      </c>
      <c r="H5" s="209"/>
      <c r="I5" s="253"/>
      <c r="J5" s="208" t="s">
        <v>19</v>
      </c>
      <c r="K5" s="208" t="s">
        <v>19</v>
      </c>
      <c r="S5" s="207"/>
      <c r="AB5" s="272"/>
    </row>
    <row r="6" spans="1:28" s="198" customFormat="1">
      <c r="A6" s="210"/>
      <c r="B6" s="198" t="s">
        <v>2987</v>
      </c>
      <c r="E6" s="210"/>
      <c r="G6" s="198" t="s">
        <v>2988</v>
      </c>
      <c r="H6" s="211"/>
      <c r="I6" s="258"/>
      <c r="J6" s="198" t="s">
        <v>20</v>
      </c>
      <c r="L6" s="198" t="str">
        <f>IF(AND(ISBLANK(M6),ISBLANK(N6)),"",IF(ISBLANK(M6),N6,_xlfn.CONCAT(TRIM(M6),": ",N6)))</f>
        <v>SOUTH SUDAN 
OUTCOME POST-DISTRIBUTION MONITORING
PDM-2020-Round2 (Oct-2020)</v>
      </c>
      <c r="N6" s="198" t="s">
        <v>2989</v>
      </c>
      <c r="O6" s="198" t="s">
        <v>2989</v>
      </c>
      <c r="P6" s="198">
        <v>1</v>
      </c>
      <c r="S6" s="210"/>
      <c r="AB6" s="273"/>
    </row>
    <row r="7" spans="1:28" s="199" customFormat="1">
      <c r="A7" s="212"/>
      <c r="B7" s="199" t="s">
        <v>2990</v>
      </c>
      <c r="E7" s="212"/>
      <c r="G7" s="199" t="s">
        <v>2983</v>
      </c>
      <c r="H7" s="213"/>
      <c r="I7" s="255"/>
      <c r="J7" s="199" t="s">
        <v>26</v>
      </c>
      <c r="K7" s="199" t="s">
        <v>2991</v>
      </c>
      <c r="L7" s="199" t="str">
        <f t="shared" ref="L7:L31" si="0">IF(AND(ISBLANK(M7),ISBLANK(N7)),"",IF(ISBLANK(M7),N7,_xlfn.CONCAT(TRIM(M7),": ",N7)))</f>
        <v xml:space="preserve">A: GENERAL INFORMATION </v>
      </c>
      <c r="M7" s="199" t="s">
        <v>2992</v>
      </c>
      <c r="N7" s="199" t="s">
        <v>2993</v>
      </c>
      <c r="O7" s="199" t="s">
        <v>2993</v>
      </c>
      <c r="P7" s="199">
        <v>1</v>
      </c>
      <c r="S7" s="199" t="s">
        <v>2994</v>
      </c>
      <c r="W7" s="199" t="s">
        <v>168</v>
      </c>
      <c r="AB7" s="274"/>
    </row>
    <row r="8" spans="1:28" s="238" customFormat="1">
      <c r="C8" s="238" t="str">
        <f>IF(IFERROR(FIND("select_one",J8),0)&gt;0,"select_one",IF(IFERROR(FIND("select_multiple",J8),0)&gt;0,"select_multiple","No"))</f>
        <v>No</v>
      </c>
      <c r="D8" s="238" t="str">
        <f t="shared" ref="D8:D9" si="1">IF(OR(C8="select_one",C8="select_multiple"),TRIM(RIGHT(J8,LEN(J8)-(LEN(C8)+1))),"")</f>
        <v/>
      </c>
      <c r="I8" s="254" t="str" cm="1">
        <f t="array" ref="I8">_xlfn.TEXTJOIN(" ",1,IF(flistname=D8,foption,""))</f>
        <v>0</v>
      </c>
      <c r="J8" s="238" t="s">
        <v>20</v>
      </c>
      <c r="L8" s="238" t="str">
        <f t="shared" si="0"/>
        <v>Information about interview</v>
      </c>
      <c r="N8" s="238" t="s">
        <v>2995</v>
      </c>
      <c r="O8" s="238" t="s">
        <v>2995</v>
      </c>
      <c r="P8" s="238">
        <v>1</v>
      </c>
      <c r="AB8" s="275"/>
    </row>
    <row r="9" spans="1:28">
      <c r="B9" s="194" t="s">
        <v>2996</v>
      </c>
      <c r="C9" s="194" t="str">
        <f t="shared" ref="C9" si="2">IF(IFERROR(FIND("select_one",J9),0)&gt;0,"select_one",IF(IFERROR(FIND("select_multiple",J9),0)&gt;0,"select_multiple","No"))</f>
        <v>No</v>
      </c>
      <c r="D9" s="194" t="str">
        <f t="shared" si="1"/>
        <v/>
      </c>
      <c r="G9" s="194" t="s">
        <v>2983</v>
      </c>
      <c r="I9" s="251" t="str" cm="1">
        <f t="array" ref="I9">_xlfn.TEXTJOIN(" ",1,IF(flistname=D9,foption,""))</f>
        <v>0</v>
      </c>
      <c r="J9" s="194" t="s">
        <v>31</v>
      </c>
      <c r="K9" s="194" t="s">
        <v>32</v>
      </c>
      <c r="L9" s="194" t="str">
        <f t="shared" si="0"/>
        <v>A01: Interview date</v>
      </c>
      <c r="M9" s="194" t="s">
        <v>2997</v>
      </c>
      <c r="N9" s="194" t="s">
        <v>2998</v>
      </c>
      <c r="O9" s="194" t="s">
        <v>2998</v>
      </c>
      <c r="P9" s="194">
        <v>1</v>
      </c>
      <c r="T9" s="194" t="s">
        <v>2999</v>
      </c>
      <c r="U9" s="194" t="s">
        <v>3000</v>
      </c>
      <c r="V9" s="194" t="s">
        <v>25</v>
      </c>
      <c r="W9" s="194" t="s">
        <v>3001</v>
      </c>
      <c r="X9" s="194" t="s">
        <v>3002</v>
      </c>
    </row>
    <row r="10" spans="1:28">
      <c r="B10" s="194" t="s">
        <v>3003</v>
      </c>
      <c r="C10" s="194" t="str">
        <f>IF(IFERROR(FIND("select_one",J10),0)&gt;0,"select_one",IF(IFERROR(FIND("select_multiple",J10),0)&gt;0,"select_multiple","No"))</f>
        <v>select_one</v>
      </c>
      <c r="D10" s="194" t="str">
        <f>IF(OR(C10="select_one",C10="select_multiple"),TRIM(RIGHT(J10,LEN(J10)-(LEN(C10)+1))),"")</f>
        <v>suboffice</v>
      </c>
      <c r="G10" s="194" t="s">
        <v>2983</v>
      </c>
      <c r="I10" s="251" t="str" cm="1">
        <f t="array" ref="I10">_xlfn.TEXTJOIN(" ",1,IF(flistname=D10,foption,""))</f>
        <v>W01: Abyei W02: Aweil W03: Bentiu W04: Bor W05: Juba W06: Kapoeta W07: Kuajok W08: Maban W09: Malakal 0 W10: Mingkaman W11: Rumbek W12: Torit W13: Wau W14: Yambio W15: Yida</v>
      </c>
      <c r="J10" s="194" t="s">
        <v>34</v>
      </c>
      <c r="K10" s="194" t="s">
        <v>35</v>
      </c>
      <c r="L10" s="194" t="str">
        <f t="shared" si="0"/>
        <v>A04: For which field office are you monitoring?</v>
      </c>
      <c r="M10" s="194" t="s">
        <v>3004</v>
      </c>
      <c r="N10" s="194" t="s">
        <v>3005</v>
      </c>
      <c r="O10" s="194" t="s">
        <v>3006</v>
      </c>
      <c r="P10" s="194">
        <v>1</v>
      </c>
      <c r="V10" s="194" t="s">
        <v>25</v>
      </c>
      <c r="W10" s="194" t="s">
        <v>3007</v>
      </c>
    </row>
    <row r="11" spans="1:28">
      <c r="B11" s="194" t="s">
        <v>3008</v>
      </c>
      <c r="C11" s="194" t="str">
        <f t="shared" ref="C11:C31" si="3">IF(IFERROR(FIND("select_one",J11),0)&gt;0,"select_one",IF(IFERROR(FIND("select_multiple",J11),0)&gt;0,"select_multiple","No"))</f>
        <v>select_one</v>
      </c>
      <c r="D11" s="194" t="str">
        <f t="shared" ref="D11:D31" si="4">IF(OR(C11="select_one",C11="select_multiple"),TRIM(RIGHT(J11,LEN(J11)-(LEN(C11)+1))),"")</f>
        <v>enumerator</v>
      </c>
      <c r="G11" s="194" t="s">
        <v>2983</v>
      </c>
      <c r="H11" s="206" t="s">
        <v>3009</v>
      </c>
      <c r="I11" s="251" t="str" cm="1">
        <f t="array" ref="I11">_xlfn.TEXTJOIN(" ",1,IF(flistname=D11,foption,""))</f>
        <v>1: Machar Malok 2: Alexander Makuach 3: Gabriel Bior 4: Mark Maror 5: Martin Kiir 6: Peter Mori 7: Kou Dut 8: Rebecca Makith 9: Malong Michael 10: Mary Akoul 11: James Wieu 12: Peter Marial 13: William Arop 14: Sam Aping 15: Nhiel Mawien 16: Odongo Isaac 0 0 0 0 0 0 0 0 0 0 0 0 0 0 0 32: William Pasquale 33: James Onesimo 34: Abdenego Mondia 35: Amina Thabo 36: Ampeilia Gabriel 37: Concy Leunardo 38: Karlo Nuri 39: Raymond Lagos 40: Thomas Pio 41: Peter Bay 42: Openi Jame 43: Luel Jiel 0 0 0 0 0 0 0 0 0 0 0 0 0 0 0 59: Garang Yak 60: Mayen Deng 61: Ajang Deng 62: Angelo Wek 63: Deng Madut 64: Peter Dut 65: Malong Garang 66: Kon Anyar 67: Sida Joyce. 0 0 0 0 0 0 0 0 0 0 0 0 0 0 0 84: Nixon Sapana 85: Jok Nhial 86: Ihiju Margret 87: Santino Agany 88: John Lodiong 89: Gum Malek 91: Mercy Naji 0 0 0 0 0 0 0 0 0 0 0 0 0 0 0 107: Daniel Dictor Matur 108: Maluk Akoon 109: Awau Martha 110: James Malil 111: Mabior Makuek 112: Joyce Poni 113: Kuoc Makur 114: Paul Manyang 115: Phillip Mading 116: Hakima Monylang 117: Samuel Makol 0 0 0 0 0 0 0 0 0 0 0 0 0 0 0 133: Paska Anena 134: Peter Machar 135: David Marial 136: Reuben Ajok 137: Doru Gladys 138: Dhieu Deng 139: Deng Piol 140: James Malil 0 0 0 0 0 0 0 0 0 0 0 0 0 0 0 156: Makuey Tudeal 157: Annet Jokudu 158: Eric Lokujo 159: Lazarus Nhial 160: Mogga Simon 161: John Gatkuoth 162: Christopher Radio 163: Benson Tebere 0 0 0 0 0 0 0 0 0 0 0 0 0 0 0 179: Stephen Towongo 180: Eric Duwa 181: Jame Bosco 182: Monica Akello 183: Susan Weasley 0 0 0 0 0 0 0 0 0 0 0 0 0 0 0 0 0 201: Joseph Nyarakajo 202: Amulo Josephine 203: Henry Mario 204: Maurice Lokwang 205: Onek James 206: Mou Atak. 207: Tongidyang Julius 208: Nancy Benedict 209: Angelo Abariamoi 210: Angelo Ochang 211: Awau Martha 212: Khemis Robert 213: Nancy Poni Samuel 0 0 0 0 0 0 0 0 0 0 0 0 0 0 0 229: Julia Kiden 230: Isaac Azza 231: Gina Ceazar 232: Husahu Nelson 233: Ladu Emmanuel 234: Stephen Imoi 235: Wani Francis 236: Aling Margreth Emilio 0 0 0 0 0 0 0 0 0 0 0 0 0 0 0 252: Tereza Mariam 253: Simon Aruei 254: Maiku Charles 255: Aloro Joseph 256: Christa Hosea 0 0 0 0 0 0 0 0 0 0 0 0 0 0 0 272: Peter Lunyjok 273: Onorio Oyaha 274: Peter Ding 275: Mamuor Bul 276: Juma Rufas Yatta 277: Bol Malek Dhiew 278: Chol Gabriel 279: Christopher Knight 280: Elisabeth Yar 281: Gabriel Ajaak Matiop 282: David Elisa 283: Gabriel Kuereng 284: Namaru Florence Wayo 285: James Moses 0 0 0 0 0 0 0 0 0 0 0 0 0 0 0 301: Thow Bidit 302: Jamal Ahmed 303: Changkuoth Reath 304: Gak Mathok 305: Lwanyo Papiti 306: Viola Nawal 307: Akol Abiong 0 0 0 0 0 0 0 0 0 0 0 0 0 0 0 323: Andrea Ujang 324: Alfonse Anei 325: Mathew Deng 326: Harriet George 327: Julia Poni 0 0 0 0 0 0 0 0 0 0 0 0 0 0 0 343: Taban ABINA 344: Maneya YOSEKA 345: Rose EJURU 346: Monica Lomoi 347: Nancy Kara 348: Wani Sesnan 349: Gloria Gwoka 350: OlwenyMichael 351: Elia Henry 352: Sujin Pak 353: Agyili Wisdom 354: Emmanuel Sallah 355: Edward Nyilek 356: Chandia Hellen 357: Pandek Michael 358: Mikaya Ali 359: FlorenceLupe 360: James Obale 361: Ohisa Rueben 0 0 0 0 0 0 0 0 0 0 0 0 0 0 0 0 0 0 0 0 0 0 0 0 0 0 0 0 0 0 0 0 0 0 0 0 0 0 0 0 0 0 0 0 0 0 0 0 8888: Guest Monitor</v>
      </c>
      <c r="J11" s="194" t="s">
        <v>40</v>
      </c>
      <c r="K11" s="194" t="s">
        <v>41</v>
      </c>
      <c r="L11" s="194" t="str">
        <f t="shared" si="0"/>
        <v>A02: Enumerator's name</v>
      </c>
      <c r="M11" s="194" t="s">
        <v>3010</v>
      </c>
      <c r="N11" s="194" t="s">
        <v>3011</v>
      </c>
      <c r="O11" s="194" t="s">
        <v>3012</v>
      </c>
      <c r="R11" s="194" t="s">
        <v>3013</v>
      </c>
      <c r="V11" s="194" t="s">
        <v>25</v>
      </c>
      <c r="W11" s="194" t="s">
        <v>3007</v>
      </c>
    </row>
    <row r="12" spans="1:28">
      <c r="B12" s="194" t="s">
        <v>3014</v>
      </c>
      <c r="C12" s="194" t="str">
        <f t="shared" si="3"/>
        <v>No</v>
      </c>
      <c r="D12" s="194" t="str">
        <f t="shared" si="4"/>
        <v/>
      </c>
      <c r="G12" s="194" t="s">
        <v>2983</v>
      </c>
      <c r="I12" s="251" t="str" cm="1">
        <f t="array" ref="I12">_xlfn.TEXTJOIN(" ",1,IF(flistname=D12,foption,""))</f>
        <v>0</v>
      </c>
      <c r="J12" s="194" t="s">
        <v>49</v>
      </c>
      <c r="K12" s="194" t="s">
        <v>50</v>
      </c>
      <c r="L12" s="194" t="str">
        <f t="shared" si="0"/>
        <v>A03: Guest enumerator's name</v>
      </c>
      <c r="M12" s="194" t="s">
        <v>3015</v>
      </c>
      <c r="N12" s="194" t="s">
        <v>3016</v>
      </c>
      <c r="O12" s="194" t="s">
        <v>3017</v>
      </c>
      <c r="P12" s="194">
        <v>1</v>
      </c>
      <c r="V12" s="194" t="s">
        <v>25</v>
      </c>
      <c r="Z12" s="194" t="s">
        <v>3018</v>
      </c>
    </row>
    <row r="13" spans="1:28" s="229" customFormat="1">
      <c r="A13" s="228"/>
      <c r="C13" s="229" t="str">
        <f t="shared" si="3"/>
        <v>No</v>
      </c>
      <c r="D13" s="229" t="str">
        <f t="shared" si="4"/>
        <v/>
      </c>
      <c r="E13" s="228"/>
      <c r="H13" s="230"/>
      <c r="I13" s="252" t="str" cm="1">
        <f t="array" ref="I13">_xlfn.TEXTJOIN(" ",1,IF(flistname=D13,foption,""))</f>
        <v>0</v>
      </c>
      <c r="L13" s="229" t="str">
        <f t="shared" si="0"/>
        <v/>
      </c>
      <c r="N13" s="229" t="s">
        <v>2988</v>
      </c>
      <c r="O13" s="229" t="s">
        <v>2988</v>
      </c>
      <c r="P13" s="229">
        <v>1</v>
      </c>
      <c r="S13" s="228"/>
      <c r="AB13" s="276"/>
    </row>
    <row r="14" spans="1:28">
      <c r="C14" s="194" t="str">
        <f t="shared" si="3"/>
        <v>select_one</v>
      </c>
      <c r="D14" s="194" t="str">
        <f t="shared" si="4"/>
        <v>activity</v>
      </c>
      <c r="E14" s="200"/>
      <c r="I14" s="251" t="str" cm="1">
        <f t="array" ref="I14">_xlfn.TEXTJOIN(" ",1,IF(flistname=D14,foption,""))</f>
        <v>1: GFD activities 2: FFA activities 3: SAMS activities</v>
      </c>
      <c r="J14" s="194" t="s">
        <v>3019</v>
      </c>
      <c r="K14" s="194" t="s">
        <v>3020</v>
      </c>
      <c r="L14" s="194" t="str">
        <f t="shared" si="0"/>
        <v>A05: Activity type</v>
      </c>
      <c r="M14" s="194" t="s">
        <v>3021</v>
      </c>
      <c r="N14" s="194" t="s">
        <v>3022</v>
      </c>
      <c r="O14" s="194" t="s">
        <v>3023</v>
      </c>
      <c r="P14" s="194">
        <v>1</v>
      </c>
      <c r="V14" s="194" t="s">
        <v>25</v>
      </c>
    </row>
    <row r="15" spans="1:28">
      <c r="C15" s="194" t="str">
        <f t="shared" si="3"/>
        <v>select_one</v>
      </c>
      <c r="D15" s="194" t="str">
        <f t="shared" si="4"/>
        <v>subactivity</v>
      </c>
      <c r="E15" s="200"/>
      <c r="H15" s="206" t="s">
        <v>3024</v>
      </c>
      <c r="I15" s="251" t="str" cm="1">
        <f t="array" ref="I15">_xlfn.TEXTJOIN(" ",1,IF(flistname=D15,foption,""))</f>
        <v>1: GFD for Refugees operations 2: GFD for Crisis-affected response 3: GFD for Urban programme</v>
      </c>
      <c r="J15" s="194" t="s">
        <v>3025</v>
      </c>
      <c r="K15" s="194" t="s">
        <v>3026</v>
      </c>
      <c r="L15" s="194" t="str">
        <f t="shared" si="0"/>
        <v>A06: Sub_activity type</v>
      </c>
      <c r="M15" s="194" t="s">
        <v>3027</v>
      </c>
      <c r="N15" s="194" t="s">
        <v>3028</v>
      </c>
      <c r="O15" s="194" t="s">
        <v>3029</v>
      </c>
      <c r="P15" s="194">
        <v>1</v>
      </c>
      <c r="R15" s="234" t="s">
        <v>3030</v>
      </c>
      <c r="V15" s="194" t="s">
        <v>25</v>
      </c>
      <c r="Z15" s="234" t="s">
        <v>3031</v>
      </c>
    </row>
    <row r="16" spans="1:28">
      <c r="B16" s="194" t="s">
        <v>3032</v>
      </c>
      <c r="C16" s="194" t="str">
        <f t="shared" si="3"/>
        <v>select_one</v>
      </c>
      <c r="D16" s="194" t="str">
        <f t="shared" si="4"/>
        <v>cp</v>
      </c>
      <c r="G16" s="194" t="s">
        <v>2983</v>
      </c>
      <c r="I16" s="251" t="str" cm="1">
        <f t="array" ref="I16">_xlfn.TEXTJOIN(" ",1,IF(flistname=D16,foption,""))</f>
        <v>1: World Food Programme (WFP) 2: Abyai Communtiy Action for Development (ACAD) 3: ACROSS (ACROSS) 4: Action Against Hunger (ACF) 5: Action Africa Help International (AAHI) 6: Action for Development (AFOD) 7: Action for Recovery &amp; Transformation (ART) 8: ADRA South Sudan (ADRA) 9: Afro-Canadian Evangelical Mission (ACEM) 10: Agency for Technical Cooperation and Development (ACTED) 11: American Refugee Committee (ARC) 12: Andra Food South Sudan (AFSS) 13: Ark for Humanity (AFH) 14: Arkangelo Ali Association (AAA) 15: Association of Volunteers for International Service (AVSI) 16: Associtaion of People leaving with Aids (APLWHA) 17: Aweil Project for Agriculture Development (APAD) 18: CARE International (CARE) 19: Catholic Church Diocese of Wau (CCDOW) 20: Catholic Medical Mission Board (CMMB) 21: Catholic Organization for Relief and Development AID (CORDAID) 22: Catholic Relief Services (CRS) 23: Child Destiney's Development Organization (CHIDDO) 24: Christian Mission Aid (CMA) 25: Christian Mission for Development (CMD) 26: Comitato Collaborazione Medica (CCM) 27: Community Development Support Services (CDSS) 28: Concern Worldwide (CWW) 29: Danish Refugee Council (DRC) 30: Doctor With Africa (CUAMM) 31: DON-BOSCO (DONBOSCO) 32: DORCAS AID INTERNATIONAL (DORCAS) 33: Farmers' Life Development Agency (FLDA) 34: Food for Hungry (FH) 35: GOAL (GOAL) 36: Grassroot Empowerment &amp; Development Org. (GREDO) 37: Health Links (HLSS) 38: Help Germany (HG) 39: Hold the Child (HTC) 40: Impact Health Organization (IHO) 41: International Medical Corps (IMC) 42: International Organization for Migration (IOM) 43: International Rescue Committee (IRC) 44: Johanniter International Assistance (JIA) 45: John Dau Foundation (JDF) 46: Joint Aid Management (JAM) 47: MADA Women Development Association (MADA) 48: MEDAIR (MEDAIR) 49: Medicines Sans Frontieres - Holland (MSF-H) 50: Medicines Sans Frontieres - Spain (MSF-S) 51: Medicines Sans Frontieres - Switzerland (MSF-CH) 52: Mercy Corps (MC) 53: Mother and Child Development (MACDA) 54: Nile Hope Development Forum (NHDF) 55: Norwagian People Aid (NPA) 56: Norwegian Refugee Council (NRC) 57: Organismo di Volontariato per la Cooperazione Internazionale (OVCI) 58: Organization for Peace Relief and Development (OPRD) 59: Oxfam (OXFAM) 60: Peace Corps Organization (PCO) 61: Plan International (PI) 62: Premiere Urgence Intl (PUI) 63: Real Medicin Foundation (RMF) 64: Relief International (RI) 65: Rural Community Development Initiative (RCDI) 66: Rural Development Action Aid (RDAA) 67: Samaritan Purse (SP) 68: Sate Minister of Health (SMOH) 69: Save the African Child (SAC) 70: Save the Children (SCI) 71: Seeds and Agriculture Organization (SAO) 72: Smile Again Africa Development Organization (SAADO) 73: South Sudan Medical Relief (SSMR) 74: State Minister of Health (SMOH) 75: State Minister of Health Lakes (SMOH) 76: Tear Fund (TF) 77: The Carter Centre (TCC) 78: Unity Culture Development Centre (UCDC) 79: Universal Intervension Intervension for Development Organization (UNIDOR) 80: Welthungerhilfe (WHH) 81: World Relief (WR) 82: World Vision (WV) 83: Wungap Agriculture Development Agency (WADA) 0 88: Other</v>
      </c>
      <c r="J16" s="194" t="s">
        <v>53</v>
      </c>
      <c r="K16" s="194" t="s">
        <v>63</v>
      </c>
      <c r="L16" s="194" t="str">
        <f t="shared" si="0"/>
        <v>A07: Which partner is implementing this activity in this area?</v>
      </c>
      <c r="M16" s="194" t="s">
        <v>3033</v>
      </c>
      <c r="N16" s="194" t="s">
        <v>3034</v>
      </c>
      <c r="O16" s="194" t="s">
        <v>3035</v>
      </c>
      <c r="P16" s="194">
        <v>1</v>
      </c>
      <c r="V16" s="194" t="s">
        <v>25</v>
      </c>
      <c r="W16" s="194" t="s">
        <v>3007</v>
      </c>
    </row>
    <row r="17" spans="2:28" s="224" customFormat="1">
      <c r="C17" s="224" t="str">
        <f t="shared" si="3"/>
        <v>No</v>
      </c>
      <c r="D17" s="224" t="str">
        <f t="shared" si="4"/>
        <v/>
      </c>
      <c r="I17" s="259" t="str" cm="1">
        <f t="array" ref="I17">_xlfn.TEXTJOIN(" ",1,IF(flistname=D17,foption,""))</f>
        <v>0</v>
      </c>
      <c r="J17" s="224" t="s">
        <v>2564</v>
      </c>
      <c r="K17" s="224" t="s">
        <v>3036</v>
      </c>
      <c r="L17" s="224" t="str">
        <f t="shared" si="0"/>
        <v/>
      </c>
      <c r="O17" s="224" t="s">
        <v>3037</v>
      </c>
      <c r="AB17" s="277" t="s">
        <v>3038</v>
      </c>
    </row>
    <row r="18" spans="2:28">
      <c r="B18" s="194" t="s">
        <v>3039</v>
      </c>
      <c r="C18" s="194" t="str">
        <f t="shared" si="3"/>
        <v>select_one</v>
      </c>
      <c r="D18" s="194" t="str">
        <f t="shared" si="4"/>
        <v>poptype</v>
      </c>
      <c r="G18" s="194" t="s">
        <v>3040</v>
      </c>
      <c r="H18" s="206" t="s">
        <v>3041</v>
      </c>
      <c r="I18" s="251" t="str" cm="1">
        <f t="array" ref="I18">_xlfn.TEXTJOIN(" ",1,IF(flistname=D18,foption,""))</f>
        <v>1: Refugees (REF) 2: Internally Displace People (IDP) 3: Community residents (RES)</v>
      </c>
      <c r="J18" s="194" t="s">
        <v>68</v>
      </c>
      <c r="K18" s="194" t="s">
        <v>69</v>
      </c>
      <c r="L18" s="194" t="str">
        <f t="shared" si="0"/>
        <v>A08: Population group</v>
      </c>
      <c r="M18" s="194" t="s">
        <v>3042</v>
      </c>
      <c r="N18" s="194" t="s">
        <v>3043</v>
      </c>
      <c r="O18" s="194" t="s">
        <v>3043</v>
      </c>
      <c r="P18" s="194">
        <v>1</v>
      </c>
      <c r="R18" s="194" t="s">
        <v>3044</v>
      </c>
      <c r="V18" s="194" t="s">
        <v>25</v>
      </c>
    </row>
    <row r="19" spans="2:28" s="224" customFormat="1">
      <c r="C19" s="224" t="str">
        <f t="shared" si="3"/>
        <v>No</v>
      </c>
      <c r="D19" s="224" t="str">
        <f t="shared" si="4"/>
        <v/>
      </c>
      <c r="I19" s="259" t="str" cm="1">
        <f t="array" ref="I19">_xlfn.TEXTJOIN(" ",1,IF(flistname=D19,foption,""))</f>
        <v>0</v>
      </c>
      <c r="J19" s="224" t="s">
        <v>2564</v>
      </c>
      <c r="K19" s="224" t="s">
        <v>3045</v>
      </c>
      <c r="L19" s="224" t="str">
        <f t="shared" si="0"/>
        <v/>
      </c>
      <c r="O19" s="224" t="s">
        <v>3046</v>
      </c>
      <c r="AB19" s="277" t="s">
        <v>3047</v>
      </c>
    </row>
    <row r="20" spans="2:28">
      <c r="B20" s="194" t="s">
        <v>3048</v>
      </c>
      <c r="C20" s="194" t="str">
        <f t="shared" si="3"/>
        <v>select_one</v>
      </c>
      <c r="D20" s="194" t="str">
        <f t="shared" si="4"/>
        <v>main</v>
      </c>
      <c r="E20" s="205" t="s">
        <v>3049</v>
      </c>
      <c r="G20" s="194" t="s">
        <v>3040</v>
      </c>
      <c r="H20" s="206" t="s">
        <v>3050</v>
      </c>
      <c r="I20" s="251" t="str" cm="1">
        <f t="array" ref="I20">_xlfn.TEXTJOIN(" ",1,IF(flistname=D20,foption,""))</f>
        <v>1: Refugees 2: POC 3: IDPs 4: Residents (host community)</v>
      </c>
      <c r="J20" s="194" t="s">
        <v>71</v>
      </c>
      <c r="K20" s="194" t="s">
        <v>72</v>
      </c>
      <c r="L20" s="194" t="str">
        <f t="shared" si="0"/>
        <v>A09: Sub-population group</v>
      </c>
      <c r="M20" s="194" t="s">
        <v>3051</v>
      </c>
      <c r="N20" s="194" t="s">
        <v>3052</v>
      </c>
      <c r="O20" s="194" t="s">
        <v>3052</v>
      </c>
      <c r="P20" s="194">
        <v>1</v>
      </c>
      <c r="R20" s="194" t="s">
        <v>3053</v>
      </c>
      <c r="V20" s="194" t="s">
        <v>25</v>
      </c>
    </row>
    <row r="21" spans="2:28" s="224" customFormat="1">
      <c r="C21" s="224" t="str">
        <f t="shared" si="3"/>
        <v>No</v>
      </c>
      <c r="D21" s="224" t="str">
        <f t="shared" si="4"/>
        <v/>
      </c>
      <c r="I21" s="259" t="str" cm="1">
        <f t="array" ref="I21">_xlfn.TEXTJOIN(" ",1,IF(flistname=D21,foption,""))</f>
        <v>0</v>
      </c>
      <c r="J21" s="224" t="s">
        <v>2564</v>
      </c>
      <c r="K21" s="224" t="s">
        <v>3054</v>
      </c>
      <c r="L21" s="224" t="str">
        <f t="shared" si="0"/>
        <v/>
      </c>
      <c r="O21" s="224" t="s">
        <v>3055</v>
      </c>
      <c r="AB21" s="277" t="s">
        <v>3056</v>
      </c>
    </row>
    <row r="22" spans="2:28">
      <c r="B22" s="194" t="s">
        <v>3057</v>
      </c>
      <c r="C22" s="194" t="str">
        <f t="shared" si="3"/>
        <v>select_one</v>
      </c>
      <c r="D22" s="194" t="str">
        <f t="shared" si="4"/>
        <v>context</v>
      </c>
      <c r="G22" s="194" t="s">
        <v>2983</v>
      </c>
      <c r="I22" s="251" t="str" cm="1">
        <f t="array" ref="I22">_xlfn.TEXTJOIN(" ",1,IF(flistname=D22,foption,""))</f>
        <v>1: Camp (refugees, POC) 2: Community village (host/IDPs)</v>
      </c>
      <c r="J22" s="194" t="s">
        <v>75</v>
      </c>
      <c r="K22" s="194" t="s">
        <v>76</v>
      </c>
      <c r="L22" s="194" t="str">
        <f t="shared" si="0"/>
        <v>A10: Geographical/living style context</v>
      </c>
      <c r="M22" s="194" t="s">
        <v>3058</v>
      </c>
      <c r="N22" s="194" t="s">
        <v>3059</v>
      </c>
      <c r="O22" s="194" t="s">
        <v>3060</v>
      </c>
      <c r="P22" s="194">
        <v>1</v>
      </c>
      <c r="R22" s="194" t="s">
        <v>3061</v>
      </c>
      <c r="V22" s="194" t="s">
        <v>25</v>
      </c>
    </row>
    <row r="23" spans="2:28">
      <c r="B23" s="194" t="s">
        <v>3062</v>
      </c>
      <c r="C23" s="194" t="str">
        <f t="shared" si="3"/>
        <v>select_one</v>
      </c>
      <c r="D23" s="194" t="str">
        <f t="shared" si="4"/>
        <v>stateL</v>
      </c>
      <c r="G23" s="194" t="s">
        <v>2983</v>
      </c>
      <c r="I23" s="251" t="str" cm="1">
        <f t="array" ref="I23">_xlfn.TEXTJOIN(" ",1,IF(flistname=D23,foption,""))</f>
        <v>1: Central Equatoria 2: Eastern Equatoria 3: Jonglei 4: Lakes 5: Northern Bahr el Ghazal 6: Unity 7: Upper Nile 8: Warrap 9: Western Bahr el Ghazal 10: Western Equatoria</v>
      </c>
      <c r="J23" s="194" t="s">
        <v>78</v>
      </c>
      <c r="K23" s="194" t="s">
        <v>79</v>
      </c>
      <c r="L23" s="194" t="str">
        <f t="shared" si="0"/>
        <v>A11: State</v>
      </c>
      <c r="M23" s="194" t="s">
        <v>3063</v>
      </c>
      <c r="N23" s="194" t="s">
        <v>3064</v>
      </c>
      <c r="O23" s="194" t="s">
        <v>3064</v>
      </c>
      <c r="P23" s="194">
        <v>1</v>
      </c>
      <c r="S23" s="205" t="s">
        <v>81</v>
      </c>
      <c r="V23" s="194" t="s">
        <v>25</v>
      </c>
      <c r="W23" s="194" t="s">
        <v>3007</v>
      </c>
    </row>
    <row r="24" spans="2:28">
      <c r="B24" s="194" t="s">
        <v>3065</v>
      </c>
      <c r="C24" s="194" t="str">
        <f t="shared" si="3"/>
        <v>select_one</v>
      </c>
      <c r="D24" s="194" t="str">
        <f t="shared" si="4"/>
        <v>countyL</v>
      </c>
      <c r="G24" s="194" t="s">
        <v>2983</v>
      </c>
      <c r="I24" s="251" t="str" cm="1">
        <f t="array" ref="I24">_xlfn.TEXTJOIN(" ",1,IF(flistname=D24,foption,""))</f>
        <v>1: Juba 2: Kajo-keji 3: Lainya 4: Morobo 5: Terekeka 6: Yei 7: Budi 8: Ikotos 9: Kapoeta East 10: Kapoeta North 11: Kapoeta South 12: Magwi 13: Torit 14: Lafon 15: Akobo 16: Ayod 17: Bor South 18: Duk 19: Fangak 20: Khorflus 21: Nyirol 22: Pibor 23: Pochalla 24: Twic East 25: Uror 26: Awerial 27: Cueibet 28: Rumbek Center 29: Rumbek East 30: Rumbek North 31: Wulu 32: Yirol East 33: Yirol West 34: Aweil Centre 35: Aweil East 36: Aweil North 37: Aweil South 38: Aweil West 39: Abiemnhom 40: Guit 41: Koch 42: Leer 43: Mayendit 44: Mayom 45: Panyijar 46: Pariang 47: Rubkona 48: Baliet 49: Fashoda 50: Longochuk 51: Luakpiny/Nasir 52: Maban 53: Maiwut 54: Malakal 55: Manyo 56: Melut 57: Panyikang 58: Renk 59: Ulang 60: Abyei 61: Gogrial East 62: Gogrial West 63: Tonj East 64: Tonj North 65: Tonj South 66: Twic 67: Jur River 68: Raja 69: Wau 70: Ezo 71: Ibba 72: Maridi 73: Mundri East 74: Mundri West 75: Mvolo 76: Nagero 77: Nzara 78: Tambura 79: Yambio</v>
      </c>
      <c r="J24" s="194" t="s">
        <v>82</v>
      </c>
      <c r="K24" s="194" t="s">
        <v>83</v>
      </c>
      <c r="L24" s="194" t="str">
        <f t="shared" si="0"/>
        <v>A12: County</v>
      </c>
      <c r="M24" s="194" t="s">
        <v>3066</v>
      </c>
      <c r="N24" s="194" t="s">
        <v>3067</v>
      </c>
      <c r="O24" s="194" t="s">
        <v>3067</v>
      </c>
      <c r="P24" s="194">
        <v>1</v>
      </c>
      <c r="R24" s="194" t="s">
        <v>85</v>
      </c>
      <c r="V24" s="194" t="s">
        <v>25</v>
      </c>
      <c r="W24" s="194" t="s">
        <v>3007</v>
      </c>
    </row>
    <row r="25" spans="2:28">
      <c r="B25" s="194" t="s">
        <v>3068</v>
      </c>
      <c r="C25" s="194" t="str">
        <f t="shared" si="3"/>
        <v>select_one</v>
      </c>
      <c r="D25" s="194" t="str">
        <f t="shared" si="4"/>
        <v>PayamL</v>
      </c>
      <c r="G25" s="194" t="s">
        <v>2983</v>
      </c>
      <c r="I25" s="251" t="str" cm="1">
        <f t="array" ref="I25">_xlfn.TEXTJOIN(" ",1,IF(flistname=D25,foption,""))</f>
        <v>1: Bungu 2: Dolo 3: Ganji 4: Gondokoro 5: Juba Town 6: Kator 7: Lirya 8: Lobonok 9: Lokiliri 10: Mangala 11: Munuki 12: Northern Bari 13: Rejaf 14: Rokon 15: Tijor 16: Wonduruba 17: Kangapo One 18: Kangapo Two 19: Lire 20: Liwolo 21: Nyepo 22: Kenyi 23: Kupera 24: Lainya 25: Mukaya 26: Wuji 27: Gulumbi 28: Kimba 29: Lujulo 30: Panyume 31: Wudabi 32: Gameiza 33: Muni 34: Nyori 35: Reggo 36: Rijong 37: Tali 38: Terekeka 39: Tindilo 40: Tombek 41: Lasu 42: Mugwo 43: Otogo 44: Tore 45: Yei Town 46: Kimotong 47: Komori 48: Loriyok 49: Lotukei 50: Loudo 51: Nagishot 52: Napak 53: Nauro 54: Hatire 55: Ikotos 56: Imotong 57: Lomohidang North 58: Lomohidang South 59: Losite 60: Jie 61: Katodori 62: Kauto 63: Lotimor 64: Mogos 65: Narus 66: Natinga 67: Chumakori 68: Karukomuge 69: Lomeyen 70: Mosingo 71: Najie 72: Paringa 73: Kapoeta Town 74: Longeleya 75: Machi One 76: Machi Two 77: Pwata 78: Lobone 79: Magwi 80: Mugali 81: Nimule 82: Pageri 83: Pajok 84: Bur 85: Himodonge 86: Hiyala 87: Ifwotu 88: Imurok 89: Kudo 90: Torit 91: Arihilo 92: Burgilo 93: Imehejek 94: Kurumi 95: Lohutok 96: Longiro 97: Marguna 98: Pachidi 99: Alali 100: Barmach 101: Bilkey 102: Buong 103: Dengjok 104: Diror 105: Nyandit 106: Walgak 107: Ayod 108: Korwai 109: Kuach-deng 110: Mogok 111: Pagil 112: Pajiek 113: Wau 114: Anyidi 115: Baidit 116: Bor 117: Jalle 118: Kolnyang 119: Makuach 120: Ageer 121: Dongchak 122: Padiet 123: Pagak 124: Panyang 125: Payuel 126: Manajang 127: Mareang 128: Old Fangak 129: Paguer 130: Phom 131: Alam 132: Atar 133: Belewach 134: Kadak 135: Korwai 136: Mareng 137: Nyainthokmalual 138: Wuonlam 139: Chuil 140: Nyambor 141: Pading 142: Pulturuk 143: Thol 144: Waat 145: Buma 146: Gumuruk 147: Kiziongora 148: Lekuangole 149: Marow 150: Miwono 151: Pibor 152: Verteth 153: Adongo 154: Akiela 155: Burator 156: Omiela 157: Pochalla 158: Ajuong 159: Kongor 160: Lith 161: Nyuak 162: Pakeer 163: Karam 164: Motot 165: Pathai 166: Payai 167: Pieri 168: Puolchuol 169: Tiam 170: Wuror 171: Abuyong 172: Bun-agok 173: Dor 174: Magok 175: Nile 176: Puluk 177: Abiriu 178: Citcok 179: Duony 180: Malon Pec 181: Ngap 182: Pagor 183: Amongpiny 184: Jiir 185: Malek 186: Matangai 187: Mayom 188: Akot 189: Atiaba 190: Cueicok 191: Maleng-agok 192: Pacong 193: Paloch 194: Aloor 195: Madol 196: Malueeth 197: Maper 198: Mayen 199: Wun-rieng 200: Bargel 201: Domoloto 202: Makundi 203: Wulu 204: Adior 205: Lekakedu 206: Malek 207: Pagarau 208: Tinagau 209: Yali 210: Abang 211: Aluakluak 212: Anuol 213: Geng-geng 214: Ghar 215: Mapuordit 216: Yirol 217: Abul 218: Achana 219: Aroyo 220: Bhar Mayen 221: Chel South 222: Nyalath 223: Baach 224: Madhol 225: Malual-bai 226: Mangar-tong I 227: Mangok 228: Wunlang 229: Yargot 230: Ariath 231: Malual Centre 232: Malual East 233: Malual North 234: Malual West 235: Ayai 236: Gakrol 237: Nyieth 238: Nyocawany I 239: Nyocawany II 240: Panthou 241: Tar-weng 242: Tiar-aleit 243: Wathmuok 244: Achana 245: Aweil Town 246: Ayat Centre 247: Ayat East 248: Ayat West 249: Gomjuer Centre 250: Gomjuer East 251: Gomjuer West 252: Mariem East 253: Mariem West 254: Abiemnhom 255: Aworpiny 256: Manjoga 257: Panyang 258: Guit 259: Kedad 260: Kuach 261: Kuerguini 262: Niemni 263: Nyathoar 264: Boaw 265: Gany 266: Jaak 267: Kuachlual 268: Ngony 269: Norbor 270: Pakur 271: Adok 272: Bou 273: Dok 274: Guat 275: Juong Kang 276: Padeah 277: Pilieny 278: Yang 279: Bor 280: Dablual 281: Luom 282: Maal 283: Pabuong 284: Rubkuay 285: Thaker 286: Tharjiath 287: Bieh 288: Kuerbuone 289: Kueryiek 290: Mankien 291: Ngop 292: Pup 293: Riak 294: Ruathnyibuol 295: Wangbuor I 296: Wangbuor II 297: Wangkei 298: Kol 299: Nyal 300: Pachienjok 301: Panyijiar 302: Ganyliel 303: Mayom 304: Pachaar 305: Pachak 306: Thoarnhoum 307: Tiap 308: Aliiny 309: Biu 310: Jamjang 311: Nyeel 312: Pariang 313: Yida 314: Wunkur 315: Bentiu Town 316: Budaang 317: Dhorbor 318: Ngop 319: Nhialdiu 320: Nhialdiubarkor 321: Panhiany 322: Rubkotne 323: Wathjaak 324: Abwong 325: Adong 326: Akoka 327: Akotweng 328: Gel Achiel 329: Nyongkuach 330: Nyongrial 331: Rom 332: Wunthow 333: Dethok 334: Kodok 335: Kodok Town 336: Lul 337: Dajo 338: Guelguk 339: Longochuk 340: Malual 341: Pamach 342: Wudier 343: Dingkar 344: Jikmir 345: Kiech Kuon 346: Kuerenge-Ke 347: Mading 348: Maker 349: Nasir 350: Roam 351: Banashowa 352: Boung 353: Jinkuata 354: Jinmakda 355: Khor El Amer 356: Jekow 357: Jotoma 358: Kigila 359: Maiwut 360: Olang 361: Pagak 362: Central Malakal 363: Eastern Malakal 364: Lelo 365: Northern Malakal 366: Ogot 367: Southern Malakal 368: Adhidwoi 369: Kaka 370: Magenist 371: Wedakona 372: Bimachuk 373: Galdora 374: Melut 375: Paloch 376: Panomdit 377: Wunamum 378: Anakdiar 379: Dheteim 380: Pakang 381: Panyidwoi 382: Panyikang 383: Tonga 384: Chemmedi 385: Geger 386: Jalhak 387: North Renk 388: South Renk 389: Doma 390: Kurmuot 391: Ulang 392: Yomding 393: Alel 394: Ameth-aguok 395: Mijak 396: Rumameer 397: Nyang 398: Pathuon East 399: Pathuon West 400: Toch East 401: Toch North 402: Toch West 403: Akon North 404: Akon South 405: Alek West 406: Gogrial 407: Kuac North 408: Kuac South 409: Riau 410: Ananatak 411: Makuac 412: Malual-cum 413: Maparah 414: Mayen 415: Pagor 416: Palaal 417: Paliang 418: Pan-nhial 419: Paweng 420: Wun-liit 421: Akop 422: Alabek 423: Aliek 424: Awuul 425: Kirik 426: Man-loor 427: Marial-lou 428: Pagol 429: Rual-bet 430: Warrap 431: Jak 432: Manyang-ngok 433: Thiet 434: Tonj 435: Wath-alel 436: Ajak-kuac 437: Akoc 438: Aweeng 439: Pannyok 440: Turalei 441: Wunrok 442: Kangi 443: Kuajena 444: Marial Bai 445: Rocrocdong 446: Udici 447: Wau Bai 448: Ere 449: Kafakengi 450: Raga 451: Ringi 452: Uyujuku 453: Bagari 454: Besselia 455: Kpaile 456: Wau North 457: Wau South 458: Andari 459: Bagidi 460: Bariguna 461: Ezo Centre 462: Naandi 463: Yangiri 464: Ibba Centre 465: Madebe 466: Manikakara 467: Maruko 468: Nabanga 469: Kozi 470: Landili 471: Mambe 472: Maridi 473: Ngamunde 474: Kediba 475: Lakamadi 476: Lozoh 477: Minga 478: Witto 479: Amadi 480: Bangolo 481: Kotobi 482: Mundri 483: Bagori 484: Bahr El Grindi 485: Dari 486: Kokori 487: Lessi 488: Mvolo 489: Yeri 490: Nagero 491: Basukangbi 492: Nzara Centre 493: Ringasi 494: Sakure 495: Sangua 496: Mupoi 497: Namutina 498: Source Yubu 499: Tambura 500: Bangasu 501: Gangura 502: Li_Rangu 503: Nadiangere 504: Yambio Town</v>
      </c>
      <c r="J25" s="194" t="s">
        <v>86</v>
      </c>
      <c r="K25" s="194" t="s">
        <v>87</v>
      </c>
      <c r="L25" s="194" t="str">
        <f t="shared" si="0"/>
        <v>A13: Payam</v>
      </c>
      <c r="M25" s="194" t="s">
        <v>3069</v>
      </c>
      <c r="N25" s="194" t="s">
        <v>3070</v>
      </c>
      <c r="O25" s="194" t="s">
        <v>3070</v>
      </c>
      <c r="P25" s="194">
        <v>1</v>
      </c>
      <c r="R25" s="194" t="s">
        <v>89</v>
      </c>
      <c r="V25" s="194" t="s">
        <v>25</v>
      </c>
      <c r="W25" s="194" t="s">
        <v>3007</v>
      </c>
    </row>
    <row r="26" spans="2:28" s="234" customFormat="1">
      <c r="B26" s="234" t="s">
        <v>3071</v>
      </c>
      <c r="C26" s="234" t="str">
        <f t="shared" si="3"/>
        <v>No</v>
      </c>
      <c r="D26" s="234" t="str">
        <f t="shared" si="4"/>
        <v/>
      </c>
      <c r="G26" s="234" t="s">
        <v>2983</v>
      </c>
      <c r="I26" s="320" t="str" cm="1">
        <f t="array" ref="I26">_xlfn.TEXTJOIN(" ",1,IF(flistname=D26,foption,""))</f>
        <v>0</v>
      </c>
      <c r="J26" s="234" t="s">
        <v>49</v>
      </c>
      <c r="K26" s="234" t="s">
        <v>90</v>
      </c>
      <c r="L26" s="234" t="str">
        <f t="shared" si="0"/>
        <v>A14: Boma</v>
      </c>
      <c r="M26" s="234" t="s">
        <v>3072</v>
      </c>
      <c r="N26" s="234" t="s">
        <v>3073</v>
      </c>
      <c r="O26" s="234" t="s">
        <v>3073</v>
      </c>
      <c r="P26" s="234">
        <v>1</v>
      </c>
      <c r="V26" s="234" t="s">
        <v>25</v>
      </c>
      <c r="Z26" s="234" t="s">
        <v>92</v>
      </c>
      <c r="AB26" s="321"/>
    </row>
    <row r="27" spans="2:28">
      <c r="B27" s="194" t="s">
        <v>3074</v>
      </c>
      <c r="C27" s="194" t="str">
        <f t="shared" si="3"/>
        <v>select_one</v>
      </c>
      <c r="D27" s="194" t="str">
        <f t="shared" si="4"/>
        <v>block</v>
      </c>
      <c r="G27" s="194" t="s">
        <v>3040</v>
      </c>
      <c r="H27" s="206" t="s">
        <v>3075</v>
      </c>
      <c r="I27" s="251" t="str" cm="1">
        <f t="array" ref="I27">_xlfn.TEXTJOIN(" ",1,IF(flistname=D27,foption,""))</f>
        <v/>
      </c>
      <c r="J27" s="234" t="s">
        <v>93</v>
      </c>
      <c r="K27" s="194" t="s">
        <v>3076</v>
      </c>
      <c r="L27" s="194" t="str">
        <f t="shared" si="0"/>
        <v>A15: Camp</v>
      </c>
      <c r="M27" s="194" t="s">
        <v>3077</v>
      </c>
      <c r="N27" s="194" t="s">
        <v>3078</v>
      </c>
      <c r="O27" s="194" t="s">
        <v>3078</v>
      </c>
      <c r="P27" s="194">
        <v>1</v>
      </c>
      <c r="R27" s="194" t="s">
        <v>96</v>
      </c>
      <c r="V27" s="194" t="s">
        <v>25</v>
      </c>
      <c r="W27" s="194" t="s">
        <v>3007</v>
      </c>
      <c r="Z27" s="194" t="s">
        <v>97</v>
      </c>
    </row>
    <row r="28" spans="2:28" s="234" customFormat="1">
      <c r="B28" s="234" t="s">
        <v>3079</v>
      </c>
      <c r="C28" s="234" t="str">
        <f t="shared" si="3"/>
        <v>No</v>
      </c>
      <c r="D28" s="234" t="str">
        <f t="shared" si="4"/>
        <v/>
      </c>
      <c r="G28" s="234" t="s">
        <v>3040</v>
      </c>
      <c r="H28" s="234" t="s">
        <v>3080</v>
      </c>
      <c r="I28" s="320" t="str" cm="1">
        <f t="array" ref="I28">_xlfn.TEXTJOIN(" ",1,IF(flistname=D28,foption,""))</f>
        <v>0</v>
      </c>
      <c r="J28" s="234" t="s">
        <v>49</v>
      </c>
      <c r="K28" s="234" t="s">
        <v>94</v>
      </c>
      <c r="L28" s="234" t="str">
        <f t="shared" si="0"/>
        <v>A16: Block</v>
      </c>
      <c r="M28" s="234" t="s">
        <v>3081</v>
      </c>
      <c r="N28" s="234" t="s">
        <v>3082</v>
      </c>
      <c r="O28" s="234" t="s">
        <v>3082</v>
      </c>
      <c r="P28" s="234">
        <v>1</v>
      </c>
      <c r="V28" s="234" t="s">
        <v>100</v>
      </c>
      <c r="Z28" s="234" t="s">
        <v>97</v>
      </c>
      <c r="AB28" s="321"/>
    </row>
    <row r="29" spans="2:28" s="199" customFormat="1">
      <c r="C29" s="199" t="str">
        <f t="shared" si="3"/>
        <v>No</v>
      </c>
      <c r="D29" s="199" t="str">
        <f t="shared" si="4"/>
        <v/>
      </c>
      <c r="I29" s="255" t="str" cm="1">
        <f t="array" ref="I29">_xlfn.TEXTJOIN(" ",1,IF(flistname=D29,foption,""))</f>
        <v>0</v>
      </c>
      <c r="J29" s="199" t="s">
        <v>117</v>
      </c>
      <c r="K29" s="199" t="s">
        <v>2991</v>
      </c>
      <c r="L29" s="199" t="str">
        <f t="shared" si="0"/>
        <v/>
      </c>
      <c r="P29" s="199">
        <v>1</v>
      </c>
      <c r="AB29" s="274"/>
    </row>
    <row r="30" spans="2:28" s="224" customFormat="1">
      <c r="C30" s="224" t="str">
        <f t="shared" si="3"/>
        <v>No</v>
      </c>
      <c r="D30" s="224" t="str">
        <f t="shared" si="4"/>
        <v/>
      </c>
      <c r="I30" s="259" t="str" cm="1">
        <f t="array" ref="I30">_xlfn.TEXTJOIN(" ",1,IF(flistname=D30,foption,""))</f>
        <v>0</v>
      </c>
      <c r="J30" s="224" t="s">
        <v>2564</v>
      </c>
      <c r="K30" s="224" t="s">
        <v>3083</v>
      </c>
      <c r="L30" s="224" t="str">
        <f t="shared" si="0"/>
        <v>GFD Filter</v>
      </c>
      <c r="N30" s="224" t="s">
        <v>3084</v>
      </c>
      <c r="O30" s="224" t="s">
        <v>3084</v>
      </c>
      <c r="P30" s="224">
        <v>1</v>
      </c>
      <c r="AB30" s="277" t="s">
        <v>3085</v>
      </c>
    </row>
    <row r="31" spans="2:28" s="224" customFormat="1">
      <c r="C31" s="224" t="str">
        <f t="shared" si="3"/>
        <v>No</v>
      </c>
      <c r="D31" s="224" t="str">
        <f t="shared" si="4"/>
        <v/>
      </c>
      <c r="I31" s="259" t="str" cm="1">
        <f t="array" ref="I31">_xlfn.TEXTJOIN(" ",1,IF(flistname=D31,foption,""))</f>
        <v>0</v>
      </c>
      <c r="J31" s="224" t="s">
        <v>2564</v>
      </c>
      <c r="K31" s="224" t="s">
        <v>3086</v>
      </c>
      <c r="L31" s="224" t="str">
        <f t="shared" si="0"/>
        <v>FFA Filter</v>
      </c>
      <c r="N31" s="224" t="s">
        <v>3087</v>
      </c>
      <c r="O31" s="224" t="s">
        <v>3087</v>
      </c>
      <c r="P31" s="224">
        <v>1</v>
      </c>
      <c r="AB31" s="277" t="s">
        <v>3088</v>
      </c>
    </row>
    <row r="32" spans="2:28" s="218" customFormat="1">
      <c r="I32" s="305"/>
      <c r="AB32" s="280"/>
    </row>
    <row r="33" spans="1:28" s="199" customFormat="1">
      <c r="C33" s="199" t="str">
        <f t="shared" ref="C33:C67" si="5">IF(IFERROR(FIND("select_one",J33),0)&gt;0,"select_one",IF(IFERROR(FIND("select_multiple",J33),0)&gt;0,"select_multiple","No"))</f>
        <v>No</v>
      </c>
      <c r="D33" s="199" t="str">
        <f t="shared" ref="D33:D67" si="6">IF(OR(C33="select_one",C33="select_multiple"),TRIM(RIGHT(J33,LEN(J33)-(LEN(C33)+1))),"")</f>
        <v/>
      </c>
      <c r="I33" s="255" t="str" cm="1">
        <f t="array" ref="I33">_xlfn.TEXTJOIN(" ",1,IF(flistname=D33,foption,""))</f>
        <v>0</v>
      </c>
      <c r="J33" s="199" t="s">
        <v>26</v>
      </c>
      <c r="K33" s="199" t="s">
        <v>3089</v>
      </c>
      <c r="L33" s="199" t="str">
        <f t="shared" ref="L33:L98" si="7">IF(AND(ISBLANK(M33),ISBLANK(N33)),"",IF(ISBLANK(M33),N33,_xlfn.CONCAT(TRIM(M33),": ",N33)))</f>
        <v>B: CONSENT AND ELIGIBILITY</v>
      </c>
      <c r="M33" s="199" t="s">
        <v>3090</v>
      </c>
      <c r="N33" s="199" t="s">
        <v>3091</v>
      </c>
      <c r="O33" s="199" t="s">
        <v>3091</v>
      </c>
      <c r="P33" s="199">
        <v>1</v>
      </c>
      <c r="AB33" s="274"/>
    </row>
    <row r="34" spans="1:28" s="199" customFormat="1">
      <c r="C34" s="199" t="str">
        <f t="shared" si="5"/>
        <v>No</v>
      </c>
      <c r="D34" s="199" t="str">
        <f t="shared" si="6"/>
        <v/>
      </c>
      <c r="I34" s="255" t="str" cm="1">
        <f t="array" ref="I34">_xlfn.TEXTJOIN(" ",1,IF(flistname=D34,foption,""))</f>
        <v>0</v>
      </c>
      <c r="J34" s="199" t="s">
        <v>26</v>
      </c>
      <c r="K34" s="199" t="s">
        <v>3092</v>
      </c>
      <c r="L34" s="199" t="str">
        <f t="shared" si="7"/>
        <v>Consent</v>
      </c>
      <c r="N34" s="199" t="s">
        <v>3093</v>
      </c>
      <c r="O34" s="199" t="s">
        <v>3093</v>
      </c>
      <c r="P34" s="199">
        <v>1</v>
      </c>
      <c r="W34" s="199" t="s">
        <v>168</v>
      </c>
      <c r="AB34" s="274"/>
    </row>
    <row r="35" spans="1:28" s="238" customFormat="1">
      <c r="C35" s="238" t="str">
        <f t="shared" si="5"/>
        <v>No</v>
      </c>
      <c r="D35" s="238" t="str">
        <f t="shared" si="6"/>
        <v/>
      </c>
      <c r="I35" s="254" t="str" cm="1">
        <f t="array" ref="I35">_xlfn.TEXTJOIN(" ",1,IF(flistname=D35,foption,""))</f>
        <v>0</v>
      </c>
      <c r="J35" s="238" t="s">
        <v>20</v>
      </c>
      <c r="L35" s="238" t="str">
        <f t="shared" si="7"/>
        <v>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 
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v>
      </c>
      <c r="N35" s="240" t="s">
        <v>3094</v>
      </c>
      <c r="O35" s="240" t="s">
        <v>3094</v>
      </c>
      <c r="P35" s="240">
        <v>1</v>
      </c>
      <c r="Q35" s="240"/>
      <c r="AB35" s="275"/>
    </row>
    <row r="36" spans="1:28">
      <c r="B36" s="194" t="s">
        <v>3095</v>
      </c>
      <c r="C36" s="194" t="str">
        <f t="shared" si="5"/>
        <v>select_one</v>
      </c>
      <c r="D36" s="194" t="str">
        <f t="shared" si="6"/>
        <v>yes_no</v>
      </c>
      <c r="G36" s="194" t="s">
        <v>2983</v>
      </c>
      <c r="I36" s="251" t="str" cm="1">
        <f t="array" ref="I36">_xlfn.TEXTJOIN(" ",1,IF(flistname=D36,foption,""))</f>
        <v>0: No 1: Yes</v>
      </c>
      <c r="J36" s="194" t="s">
        <v>22</v>
      </c>
      <c r="K36" s="194" t="s">
        <v>3096</v>
      </c>
      <c r="L36" s="194" t="str">
        <f t="shared" si="7"/>
        <v>B01: Do you agree to be interviewed?</v>
      </c>
      <c r="M36" s="194" t="s">
        <v>3097</v>
      </c>
      <c r="N36" s="194" t="s">
        <v>3098</v>
      </c>
      <c r="O36" s="194" t="s">
        <v>3099</v>
      </c>
      <c r="P36" s="194">
        <v>1</v>
      </c>
      <c r="V36" s="194" t="s">
        <v>25</v>
      </c>
    </row>
    <row r="37" spans="1:28" s="199" customFormat="1">
      <c r="C37" s="199" t="str">
        <f t="shared" si="5"/>
        <v>No</v>
      </c>
      <c r="D37" s="199" t="str">
        <f t="shared" si="6"/>
        <v/>
      </c>
      <c r="I37" s="255" t="str" cm="1">
        <f t="array" ref="I37">_xlfn.TEXTJOIN(" ",1,IF(flistname=D37,foption,""))</f>
        <v>0</v>
      </c>
      <c r="J37" s="199" t="s">
        <v>117</v>
      </c>
      <c r="K37" s="199" t="s">
        <v>3092</v>
      </c>
      <c r="L37" s="199" t="str">
        <f t="shared" si="7"/>
        <v/>
      </c>
      <c r="P37" s="199">
        <v>1</v>
      </c>
      <c r="AB37" s="274"/>
    </row>
    <row r="38" spans="1:28" s="214" customFormat="1">
      <c r="A38" s="207"/>
      <c r="C38" s="214" t="str">
        <f t="shared" si="5"/>
        <v>No</v>
      </c>
      <c r="D38" s="214" t="str">
        <f t="shared" si="6"/>
        <v/>
      </c>
      <c r="E38" s="207"/>
      <c r="H38" s="209"/>
      <c r="I38" s="253" t="str" cm="1">
        <f t="array" ref="I38">_xlfn.TEXTJOIN(" ",1,IF(flistname=D38,foption,""))</f>
        <v>0</v>
      </c>
      <c r="L38" s="214" t="str">
        <f t="shared" si="7"/>
        <v/>
      </c>
      <c r="P38" s="214">
        <v>1</v>
      </c>
      <c r="S38" s="207"/>
      <c r="AB38" s="278"/>
    </row>
    <row r="39" spans="1:28" s="199" customFormat="1">
      <c r="C39" s="199" t="str">
        <f t="shared" si="5"/>
        <v>No</v>
      </c>
      <c r="D39" s="199" t="str">
        <f t="shared" si="6"/>
        <v/>
      </c>
      <c r="I39" s="255" t="str" cm="1">
        <f t="array" ref="I39">_xlfn.TEXTJOIN(" ",1,IF(flistname=D39,foption,""))</f>
        <v>0</v>
      </c>
      <c r="J39" s="199" t="s">
        <v>26</v>
      </c>
      <c r="K39" s="199" t="s">
        <v>3100</v>
      </c>
      <c r="L39" s="199" t="str">
        <f t="shared" si="7"/>
        <v>Eligibility</v>
      </c>
      <c r="N39" s="199" t="s">
        <v>3101</v>
      </c>
      <c r="O39" s="199" t="s">
        <v>3101</v>
      </c>
      <c r="P39" s="199">
        <v>1</v>
      </c>
      <c r="W39" s="199" t="s">
        <v>168</v>
      </c>
      <c r="Z39" s="199" t="s">
        <v>3102</v>
      </c>
      <c r="AB39" s="274"/>
    </row>
    <row r="40" spans="1:28">
      <c r="C40" s="194" t="str">
        <f t="shared" si="5"/>
        <v>select_one</v>
      </c>
      <c r="D40" s="194" t="str">
        <f t="shared" si="6"/>
        <v>sex</v>
      </c>
      <c r="I40" s="251" t="str" cm="1">
        <f t="array" ref="I40">_xlfn.TEXTJOIN(" ",1,IF(flistname=D40,foption,""))</f>
        <v>1: Male 2: Female</v>
      </c>
      <c r="J40" s="194" t="s">
        <v>139</v>
      </c>
      <c r="K40" s="194" t="s">
        <v>3103</v>
      </c>
      <c r="L40" s="194" t="str">
        <f t="shared" si="7"/>
        <v>B02: Sex of respondent</v>
      </c>
      <c r="M40" s="194" t="s">
        <v>3104</v>
      </c>
      <c r="N40" s="194" t="s">
        <v>3105</v>
      </c>
      <c r="O40" s="194" t="s">
        <v>3106</v>
      </c>
      <c r="P40" s="194">
        <v>1</v>
      </c>
      <c r="V40" s="194" t="s">
        <v>25</v>
      </c>
    </row>
    <row r="41" spans="1:28">
      <c r="A41" s="194"/>
      <c r="C41" s="194" t="str">
        <f t="shared" si="5"/>
        <v>select_one</v>
      </c>
      <c r="D41" s="194" t="str">
        <f t="shared" si="6"/>
        <v>yes_no</v>
      </c>
      <c r="E41" s="194"/>
      <c r="G41" s="194" t="s">
        <v>2983</v>
      </c>
      <c r="H41" s="194"/>
      <c r="I41" s="251" t="str" cm="1">
        <f t="array" ref="I41">_xlfn.TEXTJOIN(" ",1,IF(flistname=D41,foption,""))</f>
        <v>0: No 1: Yes</v>
      </c>
      <c r="J41" s="194" t="s">
        <v>22</v>
      </c>
      <c r="K41" s="194" t="s">
        <v>3107</v>
      </c>
      <c r="L41" s="194" t="str">
        <f t="shared" si="7"/>
        <v>B03: Are you the head of your household?</v>
      </c>
      <c r="M41" s="194" t="s">
        <v>3108</v>
      </c>
      <c r="N41" s="194" t="s">
        <v>3109</v>
      </c>
      <c r="O41" s="194" t="s">
        <v>3110</v>
      </c>
      <c r="P41" s="194">
        <v>1</v>
      </c>
      <c r="S41" s="194"/>
      <c r="V41" s="194" t="s">
        <v>25</v>
      </c>
    </row>
    <row r="42" spans="1:28">
      <c r="A42" s="194"/>
      <c r="C42" s="194" t="str">
        <f t="shared" si="5"/>
        <v>No</v>
      </c>
      <c r="D42" s="194" t="str">
        <f t="shared" si="6"/>
        <v/>
      </c>
      <c r="E42" s="194"/>
      <c r="G42" s="194" t="s">
        <v>2983</v>
      </c>
      <c r="H42" s="194"/>
      <c r="I42" s="251" t="str" cm="1">
        <f t="array" ref="I42">_xlfn.TEXTJOIN(" ",1,IF(flistname=D42,foption,""))</f>
        <v>0</v>
      </c>
      <c r="J42" s="194" t="s">
        <v>151</v>
      </c>
      <c r="K42" s="194" t="s">
        <v>3111</v>
      </c>
      <c r="L42" s="194" t="str">
        <f t="shared" si="7"/>
        <v>B04: May I please ask how  old you are?</v>
      </c>
      <c r="M42" s="194" t="s">
        <v>3112</v>
      </c>
      <c r="N42" s="194" t="s">
        <v>3113</v>
      </c>
      <c r="O42" s="194" t="s">
        <v>3114</v>
      </c>
      <c r="P42" s="194">
        <v>1</v>
      </c>
      <c r="S42" s="194"/>
      <c r="V42" s="194" t="s">
        <v>25</v>
      </c>
    </row>
    <row r="43" spans="1:28">
      <c r="B43" s="194" t="s">
        <v>3115</v>
      </c>
      <c r="C43" s="194" t="str">
        <f t="shared" si="5"/>
        <v>select_one</v>
      </c>
      <c r="D43" s="194" t="str">
        <f t="shared" si="6"/>
        <v>yes_no</v>
      </c>
      <c r="F43" s="194" t="s">
        <v>246</v>
      </c>
      <c r="I43" s="251" t="str" cm="1">
        <f t="array" ref="I43">_xlfn.TEXTJOIN(" ",1,IF(flistname=D43,foption,""))</f>
        <v>0: No 1: Yes</v>
      </c>
      <c r="J43" s="194" t="s">
        <v>22</v>
      </c>
      <c r="K43" s="194" t="s">
        <v>790</v>
      </c>
      <c r="L43" s="194" t="str">
        <f t="shared" si="7"/>
        <v>B05: Did your household receive WFP assistance during the last three months?</v>
      </c>
      <c r="M43" s="194" t="s">
        <v>3116</v>
      </c>
      <c r="N43" s="194" t="s">
        <v>3117</v>
      </c>
      <c r="O43" s="194" t="s">
        <v>3118</v>
      </c>
      <c r="P43" s="194">
        <v>1</v>
      </c>
      <c r="S43" s="205" t="s">
        <v>3119</v>
      </c>
      <c r="V43" s="194" t="s">
        <v>25</v>
      </c>
    </row>
    <row r="44" spans="1:28">
      <c r="B44" s="194" t="s">
        <v>3120</v>
      </c>
      <c r="C44" s="194" t="str">
        <f t="shared" si="5"/>
        <v>select_one</v>
      </c>
      <c r="D44" s="194" t="str">
        <f t="shared" si="6"/>
        <v>why_received</v>
      </c>
      <c r="F44" s="194" t="s">
        <v>246</v>
      </c>
      <c r="I44" s="251" t="str" cm="1">
        <f t="array" ref="I44">_xlfn.TEXTJOIN(" ",1,IF(flistname=D44,foption,""))</f>
        <v>1: Never received an entitlement card 2: Lost the entitlement card 3: Community has yet to receive their food/cash assistance 4: Distance too far to collect food/cash assistance 5: Too much time required to collect food/cash assistance 6: Did not know they had to collect food/cash assistance 7: Busy with other works 8: Busy with other commitments 9: No longer beneficiary 88: Other (Specify) </v>
      </c>
      <c r="J44" s="194" t="s">
        <v>252</v>
      </c>
      <c r="K44" s="194" t="s">
        <v>3121</v>
      </c>
      <c r="L44" s="194" t="str">
        <f t="shared" si="7"/>
        <v>B06: Why did you not receive any assistance during the last three months?</v>
      </c>
      <c r="M44" s="194" t="s">
        <v>3122</v>
      </c>
      <c r="N44" s="194" t="s">
        <v>3123</v>
      </c>
      <c r="O44" s="194" t="s">
        <v>3124</v>
      </c>
      <c r="P44" s="194">
        <v>1</v>
      </c>
      <c r="V44" s="194" t="s">
        <v>25</v>
      </c>
      <c r="Z44" s="194" t="s">
        <v>3125</v>
      </c>
    </row>
    <row r="45" spans="1:28">
      <c r="B45" s="194" t="s">
        <v>3126</v>
      </c>
      <c r="C45" s="194" t="str">
        <f t="shared" si="5"/>
        <v>No</v>
      </c>
      <c r="D45" s="194" t="str">
        <f t="shared" si="6"/>
        <v/>
      </c>
      <c r="F45" s="194" t="s">
        <v>246</v>
      </c>
      <c r="I45" s="251" t="str" cm="1">
        <f t="array" ref="I45">_xlfn.TEXTJOIN(" ",1,IF(flistname=D45,foption,""))</f>
        <v>0</v>
      </c>
      <c r="J45" s="194" t="s">
        <v>49</v>
      </c>
      <c r="K45" s="194" t="s">
        <v>3127</v>
      </c>
      <c r="L45" s="194" t="str">
        <f t="shared" si="7"/>
        <v>B07: Specify the reason</v>
      </c>
      <c r="M45" s="194" t="s">
        <v>3128</v>
      </c>
      <c r="N45" s="194" t="s">
        <v>3129</v>
      </c>
      <c r="O45" s="194" t="s">
        <v>3130</v>
      </c>
      <c r="P45" s="194">
        <v>1</v>
      </c>
      <c r="V45" s="194" t="s">
        <v>25</v>
      </c>
      <c r="Z45" s="194" t="s">
        <v>3131</v>
      </c>
    </row>
    <row r="46" spans="1:28">
      <c r="C46" s="194" t="str">
        <f t="shared" si="5"/>
        <v>select_one</v>
      </c>
      <c r="D46" s="194" t="str">
        <f t="shared" si="6"/>
        <v>modality</v>
      </c>
      <c r="I46" s="251" t="str" cm="1">
        <f t="array" ref="I46">_xlfn.TEXTJOIN(" ",1,IF(flistname=D46,foption,""))</f>
        <v>1: In-kind food 2: Cash 3: E-Vouchers 4: Cash and Food 5: E-vouchers and Food</v>
      </c>
      <c r="J46" s="194" t="s">
        <v>3132</v>
      </c>
      <c r="K46" s="194" t="s">
        <v>3133</v>
      </c>
      <c r="L46" s="194" t="str">
        <f t="shared" si="7"/>
        <v>B08: Which assistance modality did you receive during the last distribution?</v>
      </c>
      <c r="M46" s="194" t="s">
        <v>3134</v>
      </c>
      <c r="N46" s="194" t="s">
        <v>3135</v>
      </c>
      <c r="O46" s="194" t="s">
        <v>3136</v>
      </c>
      <c r="P46" s="194">
        <v>1</v>
      </c>
      <c r="T46" s="194" t="s">
        <v>3137</v>
      </c>
      <c r="V46" s="194" t="s">
        <v>25</v>
      </c>
      <c r="Z46" s="194" t="s">
        <v>3138</v>
      </c>
    </row>
    <row r="47" spans="1:28">
      <c r="C47" s="194" t="str">
        <f t="shared" si="5"/>
        <v>select_one</v>
      </c>
      <c r="D47" s="194" t="str">
        <f t="shared" si="6"/>
        <v>voucher_type</v>
      </c>
      <c r="I47" s="251" t="str" cm="1">
        <f t="array" ref="I47">_xlfn.TEXTJOIN(" ",1,IF(flistname=D47,foption,""))</f>
        <v>1: Commodity Voucher 2: Value Vouchers</v>
      </c>
      <c r="J47" s="194" t="s">
        <v>3139</v>
      </c>
      <c r="K47" s="194" t="s">
        <v>3140</v>
      </c>
      <c r="L47" s="194" t="str">
        <f t="shared" si="7"/>
        <v>B09: Type of e-vouchers received</v>
      </c>
      <c r="M47" s="194" t="s">
        <v>3141</v>
      </c>
      <c r="N47" s="194" t="s">
        <v>3142</v>
      </c>
      <c r="O47" s="194" t="s">
        <v>3143</v>
      </c>
      <c r="P47" s="194">
        <v>1</v>
      </c>
      <c r="V47" s="194" t="s">
        <v>25</v>
      </c>
      <c r="Z47" s="194" t="s">
        <v>3144</v>
      </c>
    </row>
    <row r="48" spans="1:28">
      <c r="C48" s="194" t="str">
        <f t="shared" si="5"/>
        <v>select_one</v>
      </c>
      <c r="D48" s="194" t="str">
        <f t="shared" si="6"/>
        <v>millingtype</v>
      </c>
      <c r="I48" s="251" t="str" cm="1">
        <f t="array" ref="I48">_xlfn.TEXTJOIN(" ",1,IF(flistname=D48,foption,""))</f>
        <v>1: Yes, Milling voucher 2: Yes, Milling cash 0: No milling cash or voucher</v>
      </c>
      <c r="J48" s="194" t="s">
        <v>3145</v>
      </c>
      <c r="K48" s="194" t="s">
        <v>3146</v>
      </c>
      <c r="L48" s="194" t="str">
        <f t="shared" si="7"/>
        <v>B10: Did you also receive a milling top-up (cash or voucher)?</v>
      </c>
      <c r="M48" s="194" t="s">
        <v>3147</v>
      </c>
      <c r="N48" s="234" t="s">
        <v>3148</v>
      </c>
      <c r="O48" s="194" t="s">
        <v>3149</v>
      </c>
      <c r="P48" s="194">
        <v>1</v>
      </c>
      <c r="V48" s="194" t="s">
        <v>25</v>
      </c>
      <c r="Z48" s="194" t="s">
        <v>3150</v>
      </c>
    </row>
    <row r="49" spans="1:28">
      <c r="C49" s="194" t="str">
        <f t="shared" si="5"/>
        <v>No</v>
      </c>
      <c r="D49" s="194" t="str">
        <f t="shared" si="6"/>
        <v/>
      </c>
      <c r="I49" s="251" t="str" cm="1">
        <f t="array" ref="I49">_xlfn.TEXTJOIN(" ",1,IF(flistname=D49,foption,""))</f>
        <v>0</v>
      </c>
      <c r="J49" s="194" t="s">
        <v>151</v>
      </c>
      <c r="K49" s="194" t="s">
        <v>3151</v>
      </c>
      <c r="L49" s="194" t="str">
        <f t="shared" si="7"/>
        <v>B11: Exactly since how many days did you receive your last ditribution?</v>
      </c>
      <c r="M49" s="194" t="s">
        <v>3152</v>
      </c>
      <c r="N49" s="194" t="s">
        <v>3153</v>
      </c>
      <c r="O49" s="194" t="s">
        <v>3154</v>
      </c>
      <c r="P49" s="194">
        <v>1</v>
      </c>
      <c r="T49" s="194" t="s">
        <v>3155</v>
      </c>
      <c r="U49" s="194" t="s">
        <v>3156</v>
      </c>
      <c r="V49" s="194" t="s">
        <v>25</v>
      </c>
      <c r="Z49" s="194" t="s">
        <v>497</v>
      </c>
    </row>
    <row r="50" spans="1:28" s="199" customFormat="1">
      <c r="C50" s="199" t="str">
        <f t="shared" si="5"/>
        <v>No</v>
      </c>
      <c r="D50" s="199" t="str">
        <f t="shared" si="6"/>
        <v/>
      </c>
      <c r="I50" s="255" t="str" cm="1">
        <f t="array" ref="I50">_xlfn.TEXTJOIN(" ",1,IF(flistname=D50,foption,""))</f>
        <v>0</v>
      </c>
      <c r="J50" s="199" t="s">
        <v>117</v>
      </c>
      <c r="K50" s="199" t="s">
        <v>3100</v>
      </c>
      <c r="L50" s="199" t="str">
        <f t="shared" si="7"/>
        <v/>
      </c>
      <c r="P50" s="199">
        <v>1</v>
      </c>
      <c r="AB50" s="274"/>
    </row>
    <row r="51" spans="1:28" s="246" customFormat="1">
      <c r="A51" s="223"/>
      <c r="C51" s="246" t="str">
        <f t="shared" si="5"/>
        <v>No</v>
      </c>
      <c r="D51" s="246" t="str">
        <f t="shared" si="6"/>
        <v/>
      </c>
      <c r="E51" s="223"/>
      <c r="H51" s="225"/>
      <c r="I51" s="260" t="str" cm="1">
        <f t="array" ref="I51">_xlfn.TEXTJOIN(" ",1,IF(flistname=D51,foption,""))</f>
        <v>0</v>
      </c>
      <c r="J51" s="246" t="s">
        <v>2564</v>
      </c>
      <c r="K51" s="246" t="s">
        <v>3157</v>
      </c>
      <c r="L51" s="246" t="str">
        <f t="shared" si="7"/>
        <v>B13: Food filter</v>
      </c>
      <c r="M51" s="246" t="s">
        <v>3158</v>
      </c>
      <c r="N51" s="246" t="s">
        <v>3159</v>
      </c>
      <c r="O51" s="246" t="s">
        <v>3159</v>
      </c>
      <c r="P51" s="246">
        <v>1</v>
      </c>
      <c r="S51" s="223"/>
      <c r="AB51" s="279" t="s">
        <v>3160</v>
      </c>
    </row>
    <row r="52" spans="1:28" s="246" customFormat="1">
      <c r="A52" s="223"/>
      <c r="C52" s="246" t="str">
        <f t="shared" si="5"/>
        <v>No</v>
      </c>
      <c r="D52" s="246" t="str">
        <f t="shared" si="6"/>
        <v/>
      </c>
      <c r="E52" s="223"/>
      <c r="H52" s="225"/>
      <c r="I52" s="260" t="str" cm="1">
        <f t="array" ref="I52">_xlfn.TEXTJOIN(" ",1,IF(flistname=D52,foption,""))</f>
        <v>0</v>
      </c>
      <c r="J52" s="246" t="s">
        <v>2564</v>
      </c>
      <c r="K52" s="246" t="s">
        <v>3161</v>
      </c>
      <c r="L52" s="246" t="str">
        <f t="shared" si="7"/>
        <v>B14: Cash filter</v>
      </c>
      <c r="M52" s="246" t="s">
        <v>3162</v>
      </c>
      <c r="N52" s="246" t="s">
        <v>3163</v>
      </c>
      <c r="O52" s="246" t="s">
        <v>3163</v>
      </c>
      <c r="P52" s="246">
        <v>1</v>
      </c>
      <c r="S52" s="223"/>
      <c r="AB52" s="279" t="s">
        <v>3164</v>
      </c>
    </row>
    <row r="53" spans="1:28" s="246" customFormat="1">
      <c r="A53" s="223"/>
      <c r="C53" s="246" t="str">
        <f t="shared" si="5"/>
        <v>No</v>
      </c>
      <c r="D53" s="246" t="str">
        <f t="shared" si="6"/>
        <v/>
      </c>
      <c r="E53" s="223"/>
      <c r="H53" s="225"/>
      <c r="I53" s="260" t="str" cm="1">
        <f t="array" ref="I53">_xlfn.TEXTJOIN(" ",1,IF(flistname=D53,foption,""))</f>
        <v>0</v>
      </c>
      <c r="J53" s="246" t="s">
        <v>2564</v>
      </c>
      <c r="K53" s="246" t="s">
        <v>3165</v>
      </c>
      <c r="L53" s="246" t="str">
        <f t="shared" si="7"/>
        <v>B15: Voucher filter</v>
      </c>
      <c r="M53" s="246" t="s">
        <v>3166</v>
      </c>
      <c r="N53" s="246" t="s">
        <v>3167</v>
      </c>
      <c r="O53" s="246" t="s">
        <v>3167</v>
      </c>
      <c r="P53" s="246">
        <v>1</v>
      </c>
      <c r="S53" s="223"/>
      <c r="AB53" s="279" t="s">
        <v>3168</v>
      </c>
    </row>
    <row r="54" spans="1:28" s="246" customFormat="1">
      <c r="A54" s="223"/>
      <c r="C54" s="246" t="str">
        <f t="shared" si="5"/>
        <v>No</v>
      </c>
      <c r="D54" s="246" t="str">
        <f t="shared" si="6"/>
        <v/>
      </c>
      <c r="E54" s="223"/>
      <c r="H54" s="225"/>
      <c r="I54" s="260" t="str" cm="1">
        <f t="array" ref="I54">_xlfn.TEXTJOIN(" ",1,IF(flistname=D54,foption,""))</f>
        <v>0</v>
      </c>
      <c r="J54" s="246" t="s">
        <v>2564</v>
      </c>
      <c r="K54" s="246" t="s">
        <v>3169</v>
      </c>
      <c r="L54" s="246" t="str">
        <f t="shared" si="7"/>
        <v>B16: Milling voucher filter</v>
      </c>
      <c r="M54" s="246" t="s">
        <v>3170</v>
      </c>
      <c r="N54" s="246" t="s">
        <v>3171</v>
      </c>
      <c r="O54" s="246" t="s">
        <v>3171</v>
      </c>
      <c r="P54" s="246">
        <v>1</v>
      </c>
      <c r="S54" s="223"/>
      <c r="AB54" s="279" t="s">
        <v>3172</v>
      </c>
    </row>
    <row r="55" spans="1:28" s="246" customFormat="1">
      <c r="A55" s="223"/>
      <c r="C55" s="246" t="str">
        <f t="shared" si="5"/>
        <v>No</v>
      </c>
      <c r="D55" s="246" t="str">
        <f t="shared" si="6"/>
        <v/>
      </c>
      <c r="E55" s="223"/>
      <c r="H55" s="225"/>
      <c r="I55" s="260" t="str" cm="1">
        <f t="array" ref="I55">_xlfn.TEXTJOIN(" ",1,IF(flistname=D55,foption,""))</f>
        <v>0</v>
      </c>
      <c r="J55" s="246" t="s">
        <v>2564</v>
      </c>
      <c r="K55" s="246" t="s">
        <v>3173</v>
      </c>
      <c r="L55" s="246" t="str">
        <f t="shared" si="7"/>
        <v>B17: Valid interview</v>
      </c>
      <c r="M55" s="246" t="s">
        <v>3174</v>
      </c>
      <c r="N55" s="246" t="s">
        <v>3175</v>
      </c>
      <c r="O55" s="246" t="s">
        <v>3175</v>
      </c>
      <c r="P55" s="246">
        <v>1</v>
      </c>
      <c r="S55" s="223"/>
      <c r="AB55" s="279" t="s">
        <v>3176</v>
      </c>
    </row>
    <row r="56" spans="1:28" s="246" customFormat="1">
      <c r="A56" s="223"/>
      <c r="C56" s="246" t="str">
        <f t="shared" si="5"/>
        <v>No</v>
      </c>
      <c r="D56" s="246" t="str">
        <f t="shared" si="6"/>
        <v/>
      </c>
      <c r="E56" s="223"/>
      <c r="H56" s="225"/>
      <c r="I56" s="260" t="str" cm="1">
        <f t="array" ref="I56">_xlfn.TEXTJOIN(" ",1,IF(flistname=D56,foption,""))</f>
        <v>0</v>
      </c>
      <c r="J56" s="246" t="s">
        <v>2564</v>
      </c>
      <c r="K56" s="246" t="s">
        <v>3177</v>
      </c>
      <c r="L56" s="246" t="str">
        <f t="shared" si="7"/>
        <v>B18: RRM Locations filter</v>
      </c>
      <c r="M56" s="246" t="s">
        <v>3178</v>
      </c>
      <c r="N56" s="246" t="s">
        <v>3179</v>
      </c>
      <c r="O56" s="246" t="s">
        <v>3179</v>
      </c>
      <c r="P56" s="246">
        <v>1</v>
      </c>
      <c r="S56" s="223"/>
      <c r="AB56" s="279">
        <v>1</v>
      </c>
    </row>
    <row r="57" spans="1:28" s="199" customFormat="1">
      <c r="C57" s="199" t="str">
        <f t="shared" si="5"/>
        <v>No</v>
      </c>
      <c r="D57" s="199" t="str">
        <f t="shared" si="6"/>
        <v/>
      </c>
      <c r="I57" s="255" t="str" cm="1">
        <f t="array" ref="I57">_xlfn.TEXTJOIN(" ",1,IF(flistname=D57,foption,""))</f>
        <v>0</v>
      </c>
      <c r="L57" s="199" t="str">
        <f t="shared" si="7"/>
        <v/>
      </c>
      <c r="AB57" s="274"/>
    </row>
    <row r="58" spans="1:28" s="198" customFormat="1">
      <c r="A58" s="210"/>
      <c r="B58" s="198" t="s">
        <v>3180</v>
      </c>
      <c r="C58" s="198" t="str">
        <f t="shared" si="5"/>
        <v>No</v>
      </c>
      <c r="D58" s="198" t="str">
        <f t="shared" si="6"/>
        <v/>
      </c>
      <c r="E58" s="210"/>
      <c r="G58" s="198" t="s">
        <v>3040</v>
      </c>
      <c r="H58" s="211"/>
      <c r="I58" s="258" t="str" cm="1">
        <f t="array" ref="I58">_xlfn.TEXTJOIN(" ",1,IF(flistname=D58,foption,""))</f>
        <v>0</v>
      </c>
      <c r="J58" s="198" t="s">
        <v>20</v>
      </c>
      <c r="L58" s="198" t="str">
        <f t="shared" si="7"/>
        <v>&lt;span style="color:red"&gt;This interview ends here. Please read the note below to respodent&lt;/span&gt;</v>
      </c>
      <c r="N58" s="198" t="s">
        <v>3181</v>
      </c>
      <c r="O58" s="198" t="s">
        <v>3182</v>
      </c>
      <c r="P58" s="198">
        <v>1</v>
      </c>
      <c r="S58" s="210" t="s">
        <v>115</v>
      </c>
      <c r="V58" s="198" t="s">
        <v>25</v>
      </c>
      <c r="Z58" s="198" t="s">
        <v>3183</v>
      </c>
      <c r="AB58" s="273"/>
    </row>
    <row r="59" spans="1:28" s="199" customFormat="1">
      <c r="A59" s="212"/>
      <c r="B59" s="199" t="s">
        <v>3184</v>
      </c>
      <c r="C59" s="199" t="str">
        <f t="shared" si="5"/>
        <v>No</v>
      </c>
      <c r="D59" s="199" t="str">
        <f t="shared" si="6"/>
        <v/>
      </c>
      <c r="E59" s="212"/>
      <c r="G59" s="199" t="s">
        <v>2983</v>
      </c>
      <c r="H59" s="213"/>
      <c r="I59" s="255" t="str" cm="1">
        <f t="array" ref="I59">_xlfn.TEXTJOIN(" ",1,IF(flistname=D59,foption,""))</f>
        <v>0</v>
      </c>
      <c r="J59" s="199" t="s">
        <v>117</v>
      </c>
      <c r="K59" s="199" t="s">
        <v>3089</v>
      </c>
      <c r="L59" s="199" t="str">
        <f t="shared" si="7"/>
        <v/>
      </c>
      <c r="N59" s="199" t="s">
        <v>2988</v>
      </c>
      <c r="O59" s="199" t="s">
        <v>2988</v>
      </c>
      <c r="P59" s="199">
        <v>1</v>
      </c>
      <c r="S59" s="212"/>
      <c r="AB59" s="274"/>
    </row>
    <row r="60" spans="1:28" s="218" customFormat="1">
      <c r="A60" s="207"/>
      <c r="C60" s="218" t="str">
        <f t="shared" si="5"/>
        <v>No</v>
      </c>
      <c r="D60" s="218" t="str">
        <f t="shared" si="6"/>
        <v/>
      </c>
      <c r="E60" s="207"/>
      <c r="H60" s="209"/>
      <c r="I60" s="253" t="str" cm="1">
        <f t="array" ref="I60">_xlfn.TEXTJOIN(" ",1,IF(flistname=D60,foption,""))</f>
        <v>0</v>
      </c>
      <c r="L60" s="218" t="str">
        <f t="shared" si="7"/>
        <v/>
      </c>
      <c r="P60" s="218">
        <v>1</v>
      </c>
      <c r="S60" s="207"/>
      <c r="AB60" s="280"/>
    </row>
    <row r="61" spans="1:28" s="199" customFormat="1">
      <c r="A61" s="212"/>
      <c r="B61" s="199" t="s">
        <v>3185</v>
      </c>
      <c r="C61" s="199" t="str">
        <f t="shared" si="5"/>
        <v>No</v>
      </c>
      <c r="D61" s="199" t="str">
        <f t="shared" si="6"/>
        <v/>
      </c>
      <c r="E61" s="212"/>
      <c r="H61" s="213"/>
      <c r="I61" s="255" t="str" cm="1">
        <f t="array" ref="I61">_xlfn.TEXTJOIN(" ",1,IF(flistname=D61,foption,""))</f>
        <v>0</v>
      </c>
      <c r="J61" s="199" t="s">
        <v>26</v>
      </c>
      <c r="K61" s="199" t="s">
        <v>27</v>
      </c>
      <c r="L61" s="199" t="str">
        <f t="shared" si="7"/>
        <v/>
      </c>
      <c r="N61" s="199" t="s">
        <v>2988</v>
      </c>
      <c r="O61" s="199" t="s">
        <v>2988</v>
      </c>
      <c r="P61" s="199">
        <v>1</v>
      </c>
      <c r="S61" s="212"/>
      <c r="Z61" s="199" t="s">
        <v>3186</v>
      </c>
      <c r="AB61" s="274"/>
    </row>
    <row r="62" spans="1:28" s="199" customFormat="1">
      <c r="A62" s="212"/>
      <c r="B62" s="199" t="s">
        <v>3187</v>
      </c>
      <c r="C62" s="199" t="str">
        <f t="shared" si="5"/>
        <v>No</v>
      </c>
      <c r="D62" s="199" t="str">
        <f t="shared" si="6"/>
        <v/>
      </c>
      <c r="E62" s="212"/>
      <c r="G62" s="199" t="s">
        <v>2983</v>
      </c>
      <c r="H62" s="213"/>
      <c r="I62" s="255" t="str" cm="1">
        <f t="array" ref="I62">_xlfn.TEXTJOIN(" ",1,IF(flistname=D62,foption,""))</f>
        <v>0</v>
      </c>
      <c r="J62" s="199" t="s">
        <v>26</v>
      </c>
      <c r="K62" s="199" t="s">
        <v>3188</v>
      </c>
      <c r="L62" s="199" t="str">
        <f t="shared" si="7"/>
        <v>C: BENEFICIARY INFORMATION</v>
      </c>
      <c r="M62" s="199" t="s">
        <v>3189</v>
      </c>
      <c r="N62" s="199" t="s">
        <v>3190</v>
      </c>
      <c r="O62" s="199" t="s">
        <v>3190</v>
      </c>
      <c r="P62" s="199">
        <v>1</v>
      </c>
      <c r="S62" s="212"/>
      <c r="AB62" s="274"/>
    </row>
    <row r="63" spans="1:28" s="245" customFormat="1">
      <c r="A63" s="228"/>
      <c r="C63" s="245" t="str">
        <f t="shared" si="5"/>
        <v>No</v>
      </c>
      <c r="D63" s="245" t="str">
        <f t="shared" si="6"/>
        <v/>
      </c>
      <c r="E63" s="228"/>
      <c r="H63" s="230"/>
      <c r="I63" s="252" t="str" cm="1">
        <f t="array" ref="I63">_xlfn.TEXTJOIN(" ",1,IF(flistname=D63,foption,""))</f>
        <v>0</v>
      </c>
      <c r="L63" s="245" t="str">
        <f t="shared" si="7"/>
        <v/>
      </c>
      <c r="P63" s="245">
        <v>1</v>
      </c>
      <c r="S63" s="228"/>
      <c r="AB63" s="281"/>
    </row>
    <row r="64" spans="1:28" s="250" customFormat="1">
      <c r="A64" s="231"/>
      <c r="C64" s="250" t="str">
        <f t="shared" si="5"/>
        <v>No</v>
      </c>
      <c r="D64" s="250" t="str">
        <f t="shared" si="6"/>
        <v/>
      </c>
      <c r="E64" s="231"/>
      <c r="H64" s="233"/>
      <c r="I64" s="256" t="str" cm="1">
        <f t="array" ref="I64">_xlfn.TEXTJOIN(" ",1,IF(flistname=D64,foption,""))</f>
        <v>0</v>
      </c>
      <c r="J64" s="250" t="s">
        <v>26</v>
      </c>
      <c r="K64" s="250" t="s">
        <v>3191</v>
      </c>
      <c r="L64" s="250" t="str">
        <f t="shared" si="7"/>
        <v/>
      </c>
      <c r="P64" s="250">
        <v>1</v>
      </c>
      <c r="S64" s="231"/>
      <c r="W64" s="250" t="s">
        <v>168</v>
      </c>
      <c r="AB64" s="282"/>
    </row>
    <row r="65" spans="1:28" s="240" customFormat="1">
      <c r="C65" s="240" t="str">
        <f t="shared" si="5"/>
        <v>No</v>
      </c>
      <c r="D65" s="240" t="str">
        <f t="shared" si="6"/>
        <v/>
      </c>
      <c r="I65" s="254" t="str" cm="1">
        <f t="array" ref="I65">_xlfn.TEXTJOIN(" ",1,IF(flistname=D65,foption,""))</f>
        <v>0</v>
      </c>
      <c r="J65" s="240" t="s">
        <v>20</v>
      </c>
      <c r="L65" s="240" t="str">
        <f t="shared" si="7"/>
        <v>Information of household members (head, main provider and FFA participant)</v>
      </c>
      <c r="N65" s="240" t="s">
        <v>3192</v>
      </c>
      <c r="O65" s="240" t="s">
        <v>3193</v>
      </c>
      <c r="P65" s="240">
        <v>1</v>
      </c>
      <c r="AB65" s="283"/>
    </row>
    <row r="66" spans="1:28">
      <c r="B66" s="194" t="s">
        <v>3194</v>
      </c>
      <c r="C66" s="194" t="str">
        <f t="shared" si="5"/>
        <v>select_one</v>
      </c>
      <c r="D66" s="194" t="str">
        <f t="shared" si="6"/>
        <v>sex</v>
      </c>
      <c r="G66" s="194" t="s">
        <v>2983</v>
      </c>
      <c r="I66" s="251" t="str" cm="1">
        <f t="array" ref="I66">_xlfn.TEXTJOIN(" ",1,IF(flistname=D66,foption,""))</f>
        <v>1: Male 2: Female</v>
      </c>
      <c r="J66" s="194" t="s">
        <v>139</v>
      </c>
      <c r="K66" s="194" t="s">
        <v>3195</v>
      </c>
      <c r="L66" s="194" t="str">
        <f t="shared" si="7"/>
        <v>C01: What is the sex of the head of household?</v>
      </c>
      <c r="M66" s="194" t="s">
        <v>3196</v>
      </c>
      <c r="N66" s="194" t="s">
        <v>3197</v>
      </c>
      <c r="O66" s="194" t="s">
        <v>3198</v>
      </c>
      <c r="P66" s="194">
        <v>1</v>
      </c>
      <c r="Q66" s="194">
        <v>1</v>
      </c>
      <c r="S66" s="205" t="s">
        <v>3199</v>
      </c>
      <c r="V66" s="194" t="s">
        <v>25</v>
      </c>
      <c r="Z66" s="194" t="s">
        <v>3200</v>
      </c>
    </row>
    <row r="67" spans="1:28">
      <c r="B67" s="194" t="s">
        <v>3201</v>
      </c>
      <c r="C67" s="194" t="str">
        <f t="shared" si="5"/>
        <v>No</v>
      </c>
      <c r="D67" s="194" t="str">
        <f t="shared" si="6"/>
        <v/>
      </c>
      <c r="G67" s="194" t="s">
        <v>2983</v>
      </c>
      <c r="I67" s="251" t="str" cm="1">
        <f t="array" ref="I67">_xlfn.TEXTJOIN(" ",1,IF(flistname=D67,foption,""))</f>
        <v>0</v>
      </c>
      <c r="J67" s="194" t="s">
        <v>151</v>
      </c>
      <c r="K67" s="194" t="s">
        <v>3202</v>
      </c>
      <c r="L67" s="194" t="str">
        <f t="shared" si="7"/>
        <v>C02: What is the approximate age of the head of household?</v>
      </c>
      <c r="M67" s="194" t="s">
        <v>3203</v>
      </c>
      <c r="N67" s="194" t="s">
        <v>3204</v>
      </c>
      <c r="O67" s="194" t="s">
        <v>3205</v>
      </c>
      <c r="P67" s="194">
        <v>1</v>
      </c>
      <c r="S67" s="205" t="s">
        <v>154</v>
      </c>
      <c r="T67" s="194" t="s">
        <v>155</v>
      </c>
      <c r="V67" s="194" t="s">
        <v>25</v>
      </c>
      <c r="Z67" s="194" t="s">
        <v>3200</v>
      </c>
    </row>
    <row r="68" spans="1:28">
      <c r="I68" s="251" t="str" cm="1">
        <f t="array" ref="I68">_xlfn.TEXTJOIN(" ",1,IF(flistname=D68,foption,""))</f>
        <v>0</v>
      </c>
      <c r="J68" s="194" t="s">
        <v>3206</v>
      </c>
      <c r="K68" s="194" t="s">
        <v>3207</v>
      </c>
      <c r="L68" s="194" t="str">
        <f t="shared" si="7"/>
        <v>C03: What is the household head's marital status?</v>
      </c>
      <c r="M68" s="194" t="s">
        <v>3208</v>
      </c>
      <c r="N68" s="194" t="s">
        <v>3209</v>
      </c>
      <c r="P68" s="312"/>
      <c r="V68" s="194">
        <v>1</v>
      </c>
    </row>
    <row r="69" spans="1:28">
      <c r="J69" s="194" t="s">
        <v>22</v>
      </c>
      <c r="K69" s="194" t="s">
        <v>3210</v>
      </c>
      <c r="L69" s="194" t="str">
        <f t="shared" si="7"/>
        <v>C04: Is the head of household also the main household provider (resources and means of living)?</v>
      </c>
      <c r="M69" s="194" t="s">
        <v>3211</v>
      </c>
      <c r="N69" s="194" t="s">
        <v>3212</v>
      </c>
      <c r="O69" s="194" t="s">
        <v>3213</v>
      </c>
      <c r="P69" s="194">
        <v>1</v>
      </c>
      <c r="Q69" s="194">
        <v>1</v>
      </c>
      <c r="V69" s="194" t="s">
        <v>25</v>
      </c>
    </row>
    <row r="70" spans="1:28">
      <c r="J70" s="194" t="s">
        <v>3214</v>
      </c>
      <c r="K70" s="194" t="s">
        <v>3215</v>
      </c>
      <c r="L70" s="194" t="str">
        <f t="shared" si="7"/>
        <v>C05: Who is the main household provider (resources and means of living)?</v>
      </c>
      <c r="M70" s="194" t="s">
        <v>3216</v>
      </c>
      <c r="N70" s="194" t="s">
        <v>3217</v>
      </c>
      <c r="O70" s="194" t="s">
        <v>3218</v>
      </c>
      <c r="P70" s="194">
        <v>1</v>
      </c>
      <c r="V70" s="194" t="s">
        <v>25</v>
      </c>
      <c r="Z70" s="194" t="s">
        <v>3219</v>
      </c>
    </row>
    <row r="71" spans="1:28">
      <c r="C71" s="194" t="str">
        <f t="shared" ref="C71:C104" si="8">IF(IFERROR(FIND("select_one",J71),0)&gt;0,"select_one",IF(IFERROR(FIND("select_multiple",J71),0)&gt;0,"select_multiple","No"))</f>
        <v>select_one</v>
      </c>
      <c r="D71" s="194" t="str">
        <f t="shared" ref="D71:D104" si="9">IF(OR(C71="select_one",C71="select_multiple"),TRIM(RIGHT(J71,LEN(J71)-(LEN(C71)+1))),"")</f>
        <v>mainpart</v>
      </c>
      <c r="G71" s="194" t="s">
        <v>118</v>
      </c>
      <c r="I71" s="251" t="str" cm="1">
        <f t="array" ref="I71">_xlfn.TEXTJOIN(" ",1,IF(flistname=D71,foption,""))</f>
        <v>1: Head of household 2: Other adult male member of HH 3: Other adult female member of HH</v>
      </c>
      <c r="J71" s="194" t="s">
        <v>3220</v>
      </c>
      <c r="K71" s="194" t="s">
        <v>3221</v>
      </c>
      <c r="L71" s="194" t="str">
        <f t="shared" si="7"/>
        <v>C06: Who is the main FFA participant in your household?</v>
      </c>
      <c r="M71" s="194" t="s">
        <v>3222</v>
      </c>
      <c r="N71" s="194" t="s">
        <v>3223</v>
      </c>
      <c r="O71" s="194" t="s">
        <v>3224</v>
      </c>
      <c r="P71" s="194">
        <v>1</v>
      </c>
      <c r="Q71" s="194">
        <v>1</v>
      </c>
      <c r="V71" s="194" t="s">
        <v>25</v>
      </c>
      <c r="Z71" s="194" t="s">
        <v>3225</v>
      </c>
    </row>
    <row r="72" spans="1:28">
      <c r="C72" s="194" t="str">
        <f t="shared" si="8"/>
        <v>No</v>
      </c>
      <c r="D72" s="194" t="str">
        <f t="shared" si="9"/>
        <v/>
      </c>
      <c r="G72" s="194" t="s">
        <v>118</v>
      </c>
      <c r="I72" s="251" t="str" cm="1">
        <f t="array" ref="I72">_xlfn.TEXTJOIN(" ",1,IF(flistname=D72,foption,""))</f>
        <v>0</v>
      </c>
      <c r="J72" s="194" t="s">
        <v>151</v>
      </c>
      <c r="K72" s="194" t="s">
        <v>3226</v>
      </c>
      <c r="L72" s="194" t="str">
        <f t="shared" si="7"/>
        <v>C07: How old is the main FFA participant?</v>
      </c>
      <c r="M72" s="194" t="s">
        <v>3227</v>
      </c>
      <c r="N72" s="194" t="s">
        <v>3228</v>
      </c>
      <c r="O72" s="194" t="s">
        <v>3229</v>
      </c>
      <c r="P72" s="194">
        <v>1</v>
      </c>
      <c r="V72" s="194" t="s">
        <v>25</v>
      </c>
      <c r="Z72" s="194" t="s">
        <v>3225</v>
      </c>
    </row>
    <row r="73" spans="1:28">
      <c r="C73" s="194" t="str">
        <f t="shared" si="8"/>
        <v>select_one</v>
      </c>
      <c r="D73" s="194" t="str">
        <f t="shared" si="9"/>
        <v>benyears</v>
      </c>
      <c r="G73" s="194" t="s">
        <v>118</v>
      </c>
      <c r="I73" s="251" t="str" cm="1">
        <f t="array" ref="I73">_xlfn.TEXTJOIN(" ",1,IF(flistname=D73,foption,""))</f>
        <v>1: 1 year 2: 2 years 3: 3 years 4: 4 years or more 77: don't know</v>
      </c>
      <c r="J73" s="194" t="s">
        <v>3230</v>
      </c>
      <c r="K73" s="194" t="s">
        <v>3231</v>
      </c>
      <c r="L73" s="194" t="str">
        <f t="shared" si="7"/>
        <v>C08: How many years have you (or main participant) been participating in FFA for?</v>
      </c>
      <c r="M73" s="194" t="s">
        <v>3232</v>
      </c>
      <c r="N73" s="194" t="s">
        <v>3233</v>
      </c>
      <c r="O73" s="194" t="s">
        <v>3234</v>
      </c>
      <c r="P73" s="194">
        <v>1</v>
      </c>
      <c r="Q73" s="194">
        <v>1</v>
      </c>
      <c r="V73" s="194" t="s">
        <v>25</v>
      </c>
      <c r="Z73" s="194" t="s">
        <v>3225</v>
      </c>
    </row>
    <row r="74" spans="1:28">
      <c r="B74" s="194" t="s">
        <v>3235</v>
      </c>
      <c r="C74" s="194" t="str">
        <f t="shared" si="8"/>
        <v>No</v>
      </c>
      <c r="D74" s="194" t="str">
        <f t="shared" si="9"/>
        <v/>
      </c>
      <c r="G74" s="194" t="s">
        <v>2983</v>
      </c>
      <c r="I74" s="251" t="str" cm="1">
        <f t="array" ref="I74">_xlfn.TEXTJOIN(" ",1,IF(flistname=D74,foption,""))</f>
        <v>0</v>
      </c>
      <c r="J74" s="194" t="s">
        <v>151</v>
      </c>
      <c r="K74" s="194" t="s">
        <v>3236</v>
      </c>
      <c r="L74" s="194" t="str">
        <f t="shared" si="7"/>
        <v>C09: What is the size of the HH ?</v>
      </c>
      <c r="M74" s="194" t="s">
        <v>3237</v>
      </c>
      <c r="N74" s="194" t="s">
        <v>3238</v>
      </c>
      <c r="O74" s="194" t="s">
        <v>3239</v>
      </c>
      <c r="P74" s="194">
        <v>1</v>
      </c>
      <c r="V74" s="194" t="s">
        <v>25</v>
      </c>
    </row>
    <row r="75" spans="1:28" s="232" customFormat="1">
      <c r="A75" s="231"/>
      <c r="C75" s="232" t="str">
        <f t="shared" si="8"/>
        <v>No</v>
      </c>
      <c r="D75" s="232" t="str">
        <f t="shared" si="9"/>
        <v/>
      </c>
      <c r="E75" s="231"/>
      <c r="H75" s="233"/>
      <c r="I75" s="256" t="str" cm="1">
        <f t="array" ref="I75">_xlfn.TEXTJOIN(" ",1,IF(flistname=D75,foption,""))</f>
        <v>0</v>
      </c>
      <c r="J75" s="232" t="s">
        <v>117</v>
      </c>
      <c r="K75" s="232" t="s">
        <v>3191</v>
      </c>
      <c r="L75" s="232" t="str">
        <f t="shared" si="7"/>
        <v/>
      </c>
      <c r="P75" s="232">
        <v>1</v>
      </c>
      <c r="S75" s="231"/>
      <c r="AB75" s="284"/>
    </row>
    <row r="76" spans="1:28" s="229" customFormat="1">
      <c r="A76" s="228"/>
      <c r="C76" s="229" t="str">
        <f t="shared" si="8"/>
        <v>No</v>
      </c>
      <c r="D76" s="229" t="str">
        <f t="shared" si="9"/>
        <v/>
      </c>
      <c r="E76" s="228"/>
      <c r="H76" s="230"/>
      <c r="I76" s="252" t="str" cm="1">
        <f t="array" ref="I76">_xlfn.TEXTJOIN(" ",1,IF(flistname=D76,foption,""))</f>
        <v>0</v>
      </c>
      <c r="L76" s="229" t="str">
        <f t="shared" si="7"/>
        <v/>
      </c>
      <c r="P76" s="229">
        <v>1</v>
      </c>
      <c r="S76" s="228"/>
      <c r="AB76" s="276"/>
    </row>
    <row r="77" spans="1:28" s="250" customFormat="1">
      <c r="A77" s="231"/>
      <c r="B77" s="250" t="s">
        <v>3240</v>
      </c>
      <c r="C77" s="250" t="str">
        <f t="shared" si="8"/>
        <v>No</v>
      </c>
      <c r="D77" s="250" t="str">
        <f t="shared" si="9"/>
        <v/>
      </c>
      <c r="E77" s="231"/>
      <c r="G77" s="250" t="s">
        <v>3040</v>
      </c>
      <c r="H77" s="233"/>
      <c r="I77" s="256" t="str" cm="1">
        <f t="array" ref="I77">_xlfn.TEXTJOIN(" ",1,IF(flistname=D77,foption,""))</f>
        <v>0</v>
      </c>
      <c r="J77" s="250" t="s">
        <v>26</v>
      </c>
      <c r="K77" s="250" t="s">
        <v>3241</v>
      </c>
      <c r="L77" s="250" t="str">
        <f t="shared" si="7"/>
        <v/>
      </c>
      <c r="P77" s="250">
        <v>1</v>
      </c>
      <c r="S77" s="231" t="s">
        <v>167</v>
      </c>
      <c r="W77" s="250" t="s">
        <v>168</v>
      </c>
      <c r="AB77" s="282"/>
    </row>
    <row r="78" spans="1:28" s="240" customFormat="1">
      <c r="C78" s="240" t="str">
        <f t="shared" si="8"/>
        <v>No</v>
      </c>
      <c r="D78" s="240" t="str">
        <f t="shared" si="9"/>
        <v/>
      </c>
      <c r="I78" s="254" t="str" cm="1">
        <f t="array" ref="I78">_xlfn.TEXTJOIN(" ",1,IF(flistname=D78,foption,""))</f>
        <v>0</v>
      </c>
      <c r="J78" s="240" t="s">
        <v>20</v>
      </c>
      <c r="L78" s="240" t="str">
        <f t="shared" si="7"/>
        <v>By sex and age, how many members are in your household?</v>
      </c>
      <c r="N78" s="240" t="s">
        <v>3242</v>
      </c>
      <c r="O78" s="240" t="s">
        <v>3242</v>
      </c>
      <c r="P78" s="240">
        <v>1</v>
      </c>
      <c r="AB78" s="283"/>
    </row>
    <row r="79" spans="1:28">
      <c r="B79" s="194" t="s">
        <v>3243</v>
      </c>
      <c r="C79" s="194" t="str">
        <f t="shared" si="8"/>
        <v>No</v>
      </c>
      <c r="D79" s="194" t="str">
        <f t="shared" si="9"/>
        <v/>
      </c>
      <c r="E79" s="205" t="s">
        <v>3244</v>
      </c>
      <c r="G79" s="194" t="s">
        <v>2983</v>
      </c>
      <c r="I79" s="251" t="str" cm="1">
        <f t="array" ref="I79">_xlfn.TEXTJOIN(" ",1,IF(flistname=D79,foption,""))</f>
        <v>0</v>
      </c>
      <c r="J79" s="194" t="s">
        <v>151</v>
      </c>
      <c r="K79" s="194" t="s">
        <v>3245</v>
      </c>
      <c r="L79" s="194" t="str">
        <f t="shared" si="7"/>
        <v>C10_01: Girls aged 0-2 years:</v>
      </c>
      <c r="M79" s="194" t="s">
        <v>3246</v>
      </c>
      <c r="N79" s="194" t="s">
        <v>3247</v>
      </c>
      <c r="O79" s="194" t="s">
        <v>3248</v>
      </c>
      <c r="P79" s="194">
        <v>1</v>
      </c>
      <c r="T79" s="194" t="s">
        <v>171</v>
      </c>
      <c r="V79" s="194" t="s">
        <v>25</v>
      </c>
      <c r="X79" s="194">
        <v>0</v>
      </c>
    </row>
    <row r="80" spans="1:28">
      <c r="B80" s="194" t="s">
        <v>3249</v>
      </c>
      <c r="C80" s="194" t="str">
        <f t="shared" si="8"/>
        <v>No</v>
      </c>
      <c r="D80" s="194" t="str">
        <f t="shared" si="9"/>
        <v/>
      </c>
      <c r="G80" s="194" t="s">
        <v>2983</v>
      </c>
      <c r="I80" s="251" t="str" cm="1">
        <f t="array" ref="I80">_xlfn.TEXTJOIN(" ",1,IF(flistname=D80,foption,""))</f>
        <v>0</v>
      </c>
      <c r="J80" s="194" t="s">
        <v>151</v>
      </c>
      <c r="K80" s="194" t="s">
        <v>3250</v>
      </c>
      <c r="L80" s="194" t="str">
        <f t="shared" si="7"/>
        <v>C10_02: Boys aged 0-2 years:</v>
      </c>
      <c r="M80" s="194" t="s">
        <v>3251</v>
      </c>
      <c r="N80" s="194" t="s">
        <v>3252</v>
      </c>
      <c r="O80" s="194" t="s">
        <v>3253</v>
      </c>
      <c r="P80" s="194">
        <v>1</v>
      </c>
      <c r="T80" s="194" t="s">
        <v>171</v>
      </c>
      <c r="V80" s="194" t="s">
        <v>25</v>
      </c>
      <c r="X80" s="194">
        <v>0</v>
      </c>
    </row>
    <row r="81" spans="1:28">
      <c r="B81" s="194" t="s">
        <v>3254</v>
      </c>
      <c r="C81" s="194" t="str">
        <f t="shared" si="8"/>
        <v>No</v>
      </c>
      <c r="D81" s="194" t="str">
        <f t="shared" si="9"/>
        <v/>
      </c>
      <c r="G81" s="194" t="s">
        <v>2983</v>
      </c>
      <c r="I81" s="251" t="str" cm="1">
        <f t="array" ref="I81">_xlfn.TEXTJOIN(" ",1,IF(flistname=D81,foption,""))</f>
        <v>0</v>
      </c>
      <c r="J81" s="194" t="s">
        <v>151</v>
      </c>
      <c r="K81" s="194" t="s">
        <v>3255</v>
      </c>
      <c r="L81" s="194" t="str">
        <f t="shared" si="7"/>
        <v>C10_03: Girls aged 3-5 years:</v>
      </c>
      <c r="M81" s="194" t="s">
        <v>3256</v>
      </c>
      <c r="N81" s="194" t="s">
        <v>3257</v>
      </c>
      <c r="O81" s="194" t="s">
        <v>3258</v>
      </c>
      <c r="P81" s="194">
        <v>1</v>
      </c>
      <c r="T81" s="194" t="s">
        <v>171</v>
      </c>
      <c r="V81" s="194" t="s">
        <v>25</v>
      </c>
      <c r="X81" s="194">
        <v>0</v>
      </c>
    </row>
    <row r="82" spans="1:28">
      <c r="B82" s="194" t="s">
        <v>3259</v>
      </c>
      <c r="C82" s="194" t="str">
        <f t="shared" si="8"/>
        <v>No</v>
      </c>
      <c r="D82" s="194" t="str">
        <f t="shared" si="9"/>
        <v/>
      </c>
      <c r="G82" s="194" t="s">
        <v>2983</v>
      </c>
      <c r="I82" s="251" t="str" cm="1">
        <f t="array" ref="I82">_xlfn.TEXTJOIN(" ",1,IF(flistname=D82,foption,""))</f>
        <v>0</v>
      </c>
      <c r="J82" s="194" t="s">
        <v>151</v>
      </c>
      <c r="K82" s="194" t="s">
        <v>3260</v>
      </c>
      <c r="L82" s="194" t="str">
        <f t="shared" si="7"/>
        <v>C10_04: Boys aged 3-5 years:</v>
      </c>
      <c r="M82" s="194" t="s">
        <v>3261</v>
      </c>
      <c r="N82" s="194" t="s">
        <v>3262</v>
      </c>
      <c r="O82" s="194" t="s">
        <v>3263</v>
      </c>
      <c r="P82" s="194">
        <v>1</v>
      </c>
      <c r="T82" s="194" t="s">
        <v>171</v>
      </c>
      <c r="V82" s="194" t="s">
        <v>25</v>
      </c>
      <c r="X82" s="194">
        <v>0</v>
      </c>
    </row>
    <row r="83" spans="1:28">
      <c r="B83" s="194" t="s">
        <v>3264</v>
      </c>
      <c r="C83" s="194" t="str">
        <f t="shared" si="8"/>
        <v>No</v>
      </c>
      <c r="D83" s="194" t="str">
        <f t="shared" si="9"/>
        <v/>
      </c>
      <c r="G83" s="194" t="s">
        <v>2983</v>
      </c>
      <c r="I83" s="251" t="str" cm="1">
        <f t="array" ref="I83">_xlfn.TEXTJOIN(" ",1,IF(flistname=D83,foption,""))</f>
        <v>0</v>
      </c>
      <c r="J83" s="194" t="s">
        <v>151</v>
      </c>
      <c r="K83" s="194" t="s">
        <v>3265</v>
      </c>
      <c r="L83" s="194" t="str">
        <f t="shared" si="7"/>
        <v>C10_05: Female aged 6-17 years:</v>
      </c>
      <c r="M83" s="194" t="s">
        <v>3266</v>
      </c>
      <c r="N83" s="194" t="s">
        <v>3267</v>
      </c>
      <c r="O83" s="194" t="s">
        <v>3268</v>
      </c>
      <c r="P83" s="194">
        <v>1</v>
      </c>
      <c r="T83" s="194" t="s">
        <v>171</v>
      </c>
      <c r="V83" s="194" t="s">
        <v>62</v>
      </c>
      <c r="X83" s="194">
        <v>0</v>
      </c>
    </row>
    <row r="84" spans="1:28">
      <c r="B84" s="194" t="s">
        <v>3269</v>
      </c>
      <c r="C84" s="194" t="str">
        <f t="shared" si="8"/>
        <v>No</v>
      </c>
      <c r="D84" s="194" t="str">
        <f t="shared" si="9"/>
        <v/>
      </c>
      <c r="G84" s="194" t="s">
        <v>2983</v>
      </c>
      <c r="I84" s="251" t="str" cm="1">
        <f t="array" ref="I84">_xlfn.TEXTJOIN(" ",1,IF(flistname=D84,foption,""))</f>
        <v>0</v>
      </c>
      <c r="J84" s="194" t="s">
        <v>151</v>
      </c>
      <c r="K84" s="194" t="s">
        <v>3270</v>
      </c>
      <c r="L84" s="194" t="str">
        <f t="shared" si="7"/>
        <v>C10_06: Male aged 6-17 years:</v>
      </c>
      <c r="M84" s="194" t="s">
        <v>3271</v>
      </c>
      <c r="N84" s="194" t="s">
        <v>3272</v>
      </c>
      <c r="O84" s="194" t="s">
        <v>3273</v>
      </c>
      <c r="P84" s="194">
        <v>1</v>
      </c>
      <c r="T84" s="194" t="s">
        <v>171</v>
      </c>
      <c r="V84" s="194" t="s">
        <v>25</v>
      </c>
      <c r="X84" s="194">
        <v>0</v>
      </c>
    </row>
    <row r="85" spans="1:28">
      <c r="B85" s="194" t="s">
        <v>3274</v>
      </c>
      <c r="C85" s="194" t="str">
        <f t="shared" si="8"/>
        <v>No</v>
      </c>
      <c r="D85" s="194" t="str">
        <f t="shared" si="9"/>
        <v/>
      </c>
      <c r="G85" s="194" t="s">
        <v>2983</v>
      </c>
      <c r="I85" s="251" t="str" cm="1">
        <f t="array" ref="I85">_xlfn.TEXTJOIN(" ",1,IF(flistname=D85,foption,""))</f>
        <v>0</v>
      </c>
      <c r="J85" s="194" t="s">
        <v>151</v>
      </c>
      <c r="K85" s="194" t="s">
        <v>3275</v>
      </c>
      <c r="L85" s="194" t="str">
        <f t="shared" si="7"/>
        <v>C10_07: Female aged 18-59 years:</v>
      </c>
      <c r="M85" s="194" t="s">
        <v>3276</v>
      </c>
      <c r="N85" s="194" t="s">
        <v>3277</v>
      </c>
      <c r="O85" s="194" t="s">
        <v>3278</v>
      </c>
      <c r="P85" s="194">
        <v>1</v>
      </c>
      <c r="T85" s="194" t="s">
        <v>171</v>
      </c>
      <c r="V85" s="194" t="s">
        <v>25</v>
      </c>
      <c r="X85" s="194">
        <v>0</v>
      </c>
    </row>
    <row r="86" spans="1:28">
      <c r="B86" s="194" t="s">
        <v>3279</v>
      </c>
      <c r="C86" s="194" t="str">
        <f t="shared" si="8"/>
        <v>No</v>
      </c>
      <c r="D86" s="194" t="str">
        <f t="shared" si="9"/>
        <v/>
      </c>
      <c r="G86" s="194" t="s">
        <v>2983</v>
      </c>
      <c r="I86" s="251" t="str" cm="1">
        <f t="array" ref="I86">_xlfn.TEXTJOIN(" ",1,IF(flistname=D86,foption,""))</f>
        <v>0</v>
      </c>
      <c r="J86" s="194" t="s">
        <v>151</v>
      </c>
      <c r="K86" s="194" t="s">
        <v>3280</v>
      </c>
      <c r="L86" s="194" t="str">
        <f t="shared" si="7"/>
        <v>C10_08: Male aged 18-59 years:</v>
      </c>
      <c r="M86" s="194" t="s">
        <v>3281</v>
      </c>
      <c r="N86" s="194" t="s">
        <v>3282</v>
      </c>
      <c r="O86" s="194" t="s">
        <v>3283</v>
      </c>
      <c r="P86" s="194">
        <v>1</v>
      </c>
      <c r="T86" s="194" t="s">
        <v>171</v>
      </c>
      <c r="V86" s="194" t="s">
        <v>25</v>
      </c>
      <c r="X86" s="194">
        <v>0</v>
      </c>
    </row>
    <row r="87" spans="1:28">
      <c r="B87" s="194" t="s">
        <v>3284</v>
      </c>
      <c r="C87" s="194" t="str">
        <f t="shared" si="8"/>
        <v>No</v>
      </c>
      <c r="D87" s="194" t="str">
        <f t="shared" si="9"/>
        <v/>
      </c>
      <c r="G87" s="194" t="s">
        <v>2983</v>
      </c>
      <c r="I87" s="251" t="str" cm="1">
        <f t="array" ref="I87">_xlfn.TEXTJOIN(" ",1,IF(flistname=D87,foption,""))</f>
        <v>0</v>
      </c>
      <c r="J87" s="194" t="s">
        <v>151</v>
      </c>
      <c r="K87" s="194" t="s">
        <v>3285</v>
      </c>
      <c r="L87" s="194" t="str">
        <f t="shared" si="7"/>
        <v>C10_09: Female over 60 years:</v>
      </c>
      <c r="M87" s="194" t="s">
        <v>3286</v>
      </c>
      <c r="N87" s="194" t="s">
        <v>187</v>
      </c>
      <c r="O87" s="194" t="s">
        <v>3287</v>
      </c>
      <c r="P87" s="194">
        <v>1</v>
      </c>
      <c r="T87" s="194" t="s">
        <v>171</v>
      </c>
      <c r="V87" s="194" t="s">
        <v>25</v>
      </c>
      <c r="X87" s="194">
        <v>0</v>
      </c>
    </row>
    <row r="88" spans="1:28">
      <c r="B88" s="194" t="s">
        <v>3288</v>
      </c>
      <c r="C88" s="194" t="str">
        <f t="shared" si="8"/>
        <v>No</v>
      </c>
      <c r="D88" s="194" t="str">
        <f t="shared" si="9"/>
        <v/>
      </c>
      <c r="G88" s="194" t="s">
        <v>2983</v>
      </c>
      <c r="I88" s="251" t="str" cm="1">
        <f t="array" ref="I88">_xlfn.TEXTJOIN(" ",1,IF(flistname=D88,foption,""))</f>
        <v>0</v>
      </c>
      <c r="J88" s="194" t="s">
        <v>151</v>
      </c>
      <c r="K88" s="194" t="s">
        <v>3289</v>
      </c>
      <c r="L88" s="194" t="str">
        <f t="shared" si="7"/>
        <v>C10_10: Male over 60 years:</v>
      </c>
      <c r="M88" s="194" t="s">
        <v>3290</v>
      </c>
      <c r="N88" s="194" t="s">
        <v>189</v>
      </c>
      <c r="O88" s="194" t="s">
        <v>3291</v>
      </c>
      <c r="P88" s="194">
        <v>1</v>
      </c>
      <c r="T88" s="194" t="s">
        <v>3292</v>
      </c>
      <c r="V88" s="194" t="s">
        <v>25</v>
      </c>
      <c r="X88" s="194">
        <v>0</v>
      </c>
    </row>
    <row r="89" spans="1:28" s="250" customFormat="1">
      <c r="A89" s="231"/>
      <c r="B89" s="250" t="s">
        <v>3293</v>
      </c>
      <c r="C89" s="250" t="str">
        <f t="shared" si="8"/>
        <v>No</v>
      </c>
      <c r="D89" s="250" t="str">
        <f t="shared" si="9"/>
        <v/>
      </c>
      <c r="E89" s="231"/>
      <c r="G89" s="250" t="s">
        <v>3040</v>
      </c>
      <c r="H89" s="233"/>
      <c r="I89" s="256" t="str" cm="1">
        <f t="array" ref="I89">_xlfn.TEXTJOIN(" ",1,IF(flistname=D89,foption,""))</f>
        <v>0</v>
      </c>
      <c r="J89" s="250" t="s">
        <v>117</v>
      </c>
      <c r="K89" s="250" t="s">
        <v>3241</v>
      </c>
      <c r="L89" s="250" t="str">
        <f t="shared" si="7"/>
        <v/>
      </c>
      <c r="N89" s="250" t="s">
        <v>2988</v>
      </c>
      <c r="O89" s="250" t="s">
        <v>2988</v>
      </c>
      <c r="P89" s="250">
        <v>1</v>
      </c>
      <c r="S89" s="231"/>
      <c r="AB89" s="282"/>
    </row>
    <row r="90" spans="1:28" s="224" customFormat="1">
      <c r="A90" s="223"/>
      <c r="C90" s="224" t="str">
        <f t="shared" si="8"/>
        <v>No</v>
      </c>
      <c r="D90" s="224" t="str">
        <f t="shared" si="9"/>
        <v/>
      </c>
      <c r="E90" s="223"/>
      <c r="H90" s="225"/>
      <c r="I90" s="260" t="str" cm="1">
        <f t="array" ref="I90">_xlfn.TEXTJOIN(" ",1,IF(flistname=D90,foption,""))</f>
        <v>0</v>
      </c>
      <c r="J90" s="224" t="s">
        <v>2564</v>
      </c>
      <c r="K90" s="224" t="s">
        <v>3294</v>
      </c>
      <c r="L90" s="224" t="str">
        <f t="shared" si="7"/>
        <v>Total number of Women 6-59years</v>
      </c>
      <c r="N90" s="224" t="s">
        <v>3295</v>
      </c>
      <c r="O90" s="224" t="s">
        <v>3295</v>
      </c>
      <c r="S90" s="223"/>
      <c r="AB90" s="277" t="s">
        <v>3296</v>
      </c>
    </row>
    <row r="91" spans="1:28" s="224" customFormat="1">
      <c r="A91" s="223"/>
      <c r="C91" s="224" t="str">
        <f t="shared" si="8"/>
        <v>No</v>
      </c>
      <c r="D91" s="224" t="str">
        <f t="shared" si="9"/>
        <v/>
      </c>
      <c r="E91" s="223"/>
      <c r="H91" s="225"/>
      <c r="I91" s="260" t="str" cm="1">
        <f t="array" ref="I91">_xlfn.TEXTJOIN(" ",1,IF(flistname=D91,foption,""))</f>
        <v>0</v>
      </c>
      <c r="J91" s="224" t="s">
        <v>2564</v>
      </c>
      <c r="K91" s="224" t="s">
        <v>3297</v>
      </c>
      <c r="L91" s="224" t="str">
        <f t="shared" si="7"/>
        <v>Total number of Children under 5years</v>
      </c>
      <c r="N91" s="224" t="s">
        <v>3298</v>
      </c>
      <c r="O91" s="224" t="s">
        <v>3298</v>
      </c>
      <c r="S91" s="223"/>
      <c r="AB91" s="277" t="s">
        <v>3296</v>
      </c>
    </row>
    <row r="92" spans="1:28" s="224" customFormat="1">
      <c r="A92" s="223"/>
      <c r="C92" s="224" t="str">
        <f t="shared" si="8"/>
        <v>No</v>
      </c>
      <c r="D92" s="224" t="str">
        <f t="shared" si="9"/>
        <v/>
      </c>
      <c r="E92" s="223"/>
      <c r="H92" s="225"/>
      <c r="I92" s="260" t="str" cm="1">
        <f t="array" ref="I92">_xlfn.TEXTJOIN(" ",1,IF(flistname=D92,foption,""))</f>
        <v>0</v>
      </c>
      <c r="J92" s="224" t="s">
        <v>2564</v>
      </c>
      <c r="K92" s="224" t="s">
        <v>3299</v>
      </c>
      <c r="L92" s="224" t="str">
        <f t="shared" si="7"/>
        <v>Total number of Children under 2years</v>
      </c>
      <c r="N92" s="224" t="s">
        <v>3300</v>
      </c>
      <c r="O92" s="224" t="s">
        <v>3300</v>
      </c>
      <c r="S92" s="223"/>
      <c r="AB92" s="277" t="s">
        <v>3301</v>
      </c>
    </row>
    <row r="93" spans="1:28" s="245" customFormat="1">
      <c r="A93" s="228"/>
      <c r="C93" s="245" t="str">
        <f t="shared" si="8"/>
        <v>No</v>
      </c>
      <c r="D93" s="245" t="str">
        <f t="shared" si="9"/>
        <v/>
      </c>
      <c r="E93" s="228"/>
      <c r="H93" s="230"/>
      <c r="I93" s="252" t="str" cm="1">
        <f t="array" ref="I93">_xlfn.TEXTJOIN(" ",1,IF(flistname=D93,foption,""))</f>
        <v>0</v>
      </c>
      <c r="L93" s="245" t="str">
        <f t="shared" si="7"/>
        <v/>
      </c>
      <c r="P93" s="245">
        <v>1</v>
      </c>
      <c r="S93" s="228"/>
      <c r="AB93" s="281"/>
    </row>
    <row r="94" spans="1:28" s="250" customFormat="1">
      <c r="A94" s="231"/>
      <c r="C94" s="250" t="str">
        <f t="shared" si="8"/>
        <v>No</v>
      </c>
      <c r="D94" s="250" t="str">
        <f t="shared" si="9"/>
        <v/>
      </c>
      <c r="E94" s="231"/>
      <c r="H94" s="233"/>
      <c r="I94" s="256" t="str" cm="1">
        <f t="array" ref="I94">_xlfn.TEXTJOIN(" ",1,IF(flistname=D94,foption,""))</f>
        <v>0</v>
      </c>
      <c r="J94" s="250" t="s">
        <v>26</v>
      </c>
      <c r="K94" s="250" t="s">
        <v>3302</v>
      </c>
      <c r="L94" s="250" t="str">
        <f t="shared" si="7"/>
        <v/>
      </c>
      <c r="P94" s="250">
        <v>1</v>
      </c>
      <c r="S94" s="231"/>
      <c r="W94" s="250" t="s">
        <v>168</v>
      </c>
      <c r="AB94" s="282"/>
    </row>
    <row r="95" spans="1:28" s="240" customFormat="1">
      <c r="C95" s="240" t="str">
        <f t="shared" si="8"/>
        <v>No</v>
      </c>
      <c r="D95" s="240" t="str">
        <f t="shared" si="9"/>
        <v/>
      </c>
      <c r="I95" s="254" t="str" cm="1">
        <f t="array" ref="I95">_xlfn.TEXTJOIN(" ",1,IF(flistname=D95,foption,""))</f>
        <v>0</v>
      </c>
      <c r="J95" s="240" t="s">
        <v>20</v>
      </c>
      <c r="L95" s="240" t="str">
        <f t="shared" si="7"/>
        <v>Information of HH's entitlement/scope card</v>
      </c>
      <c r="N95" s="240" t="s">
        <v>3303</v>
      </c>
      <c r="O95" s="240" t="s">
        <v>3303</v>
      </c>
      <c r="AB95" s="283"/>
    </row>
    <row r="96" spans="1:28">
      <c r="B96" s="194" t="s">
        <v>3304</v>
      </c>
      <c r="C96" s="194" t="str">
        <f t="shared" si="8"/>
        <v>select_one</v>
      </c>
      <c r="D96" s="194" t="str">
        <f t="shared" si="9"/>
        <v>yes_no</v>
      </c>
      <c r="G96" s="194" t="s">
        <v>2983</v>
      </c>
      <c r="I96" s="251" t="str" cm="1">
        <f t="array" ref="I96">_xlfn.TEXTJOIN(" ",1,IF(flistname=D96,foption,""))</f>
        <v>0: No 1: Yes</v>
      </c>
      <c r="J96" s="194" t="s">
        <v>22</v>
      </c>
      <c r="K96" s="194" t="s">
        <v>156</v>
      </c>
      <c r="L96" s="194" t="str">
        <f t="shared" si="7"/>
        <v>C11: Does the household have an entitlement/scope card?</v>
      </c>
      <c r="M96" s="194" t="s">
        <v>3305</v>
      </c>
      <c r="N96" s="194" t="s">
        <v>3306</v>
      </c>
      <c r="O96" s="194" t="s">
        <v>3307</v>
      </c>
      <c r="P96" s="194">
        <v>1</v>
      </c>
      <c r="S96" s="205" t="s">
        <v>158</v>
      </c>
      <c r="V96" s="194" t="s">
        <v>25</v>
      </c>
    </row>
    <row r="97" spans="1:28">
      <c r="B97" s="194" t="s">
        <v>3308</v>
      </c>
      <c r="C97" s="194" t="str">
        <f t="shared" si="8"/>
        <v>select_one</v>
      </c>
      <c r="D97" s="194" t="str">
        <f t="shared" si="9"/>
        <v>card_issue</v>
      </c>
      <c r="G97" s="194" t="s">
        <v>2983</v>
      </c>
      <c r="I97" s="251" t="str" cm="1">
        <f t="array" ref="I97">_xlfn.TEXTJOIN(" ",1,IF(flistname=D97,foption,""))</f>
        <v>1: Deteriorated (water, termites, etc.) 2: Someone has it 3: Lost 4: Never given one 5: Stolen</v>
      </c>
      <c r="J97" s="194" t="s">
        <v>159</v>
      </c>
      <c r="K97" s="194" t="s">
        <v>160</v>
      </c>
      <c r="L97" s="194" t="str">
        <f t="shared" si="7"/>
        <v>C12: What happened to your card?</v>
      </c>
      <c r="M97" s="194" t="s">
        <v>3309</v>
      </c>
      <c r="N97" s="194" t="s">
        <v>3310</v>
      </c>
      <c r="O97" s="194" t="s">
        <v>3311</v>
      </c>
      <c r="P97" s="194">
        <v>1</v>
      </c>
      <c r="V97" s="194" t="s">
        <v>25</v>
      </c>
      <c r="Z97" s="194" t="s">
        <v>162</v>
      </c>
    </row>
    <row r="98" spans="1:28">
      <c r="B98" s="194" t="s">
        <v>3312</v>
      </c>
      <c r="C98" s="194" t="str">
        <f t="shared" si="8"/>
        <v>select_one</v>
      </c>
      <c r="D98" s="194" t="str">
        <f t="shared" si="9"/>
        <v>yes_no</v>
      </c>
      <c r="G98" s="194" t="s">
        <v>2983</v>
      </c>
      <c r="I98" s="251" t="str" cm="1">
        <f t="array" ref="I98">_xlfn.TEXTJOIN(" ",1,IF(flistname=D98,foption,""))</f>
        <v>0: No 1: Yes</v>
      </c>
      <c r="J98" s="194" t="s">
        <v>22</v>
      </c>
      <c r="K98" s="194" t="s">
        <v>191</v>
      </c>
      <c r="L98" s="194" t="str">
        <f t="shared" si="7"/>
        <v>C13: Does the card match the household breakdown provided in previous section?</v>
      </c>
      <c r="M98" s="194" t="s">
        <v>3313</v>
      </c>
      <c r="N98" s="194" t="s">
        <v>3314</v>
      </c>
      <c r="O98" s="194" t="s">
        <v>3315</v>
      </c>
      <c r="P98" s="194">
        <v>1</v>
      </c>
      <c r="S98" s="205" t="s">
        <v>193</v>
      </c>
      <c r="V98" s="194" t="s">
        <v>25</v>
      </c>
      <c r="Z98" s="194" t="s">
        <v>3316</v>
      </c>
    </row>
    <row r="99" spans="1:28">
      <c r="B99" s="194" t="s">
        <v>3317</v>
      </c>
      <c r="C99" s="194" t="str">
        <f t="shared" si="8"/>
        <v>select_one</v>
      </c>
      <c r="D99" s="194" t="str">
        <f t="shared" si="9"/>
        <v>discrepancy</v>
      </c>
      <c r="G99" s="194" t="s">
        <v>2983</v>
      </c>
      <c r="I99" s="251" t="str" cm="1">
        <f t="array" ref="I99">_xlfn.TEXTJOIN(" ",1,IF(flistname=D99,foption,""))</f>
        <v>1: More members in house than on card 2: More members on card than in house</v>
      </c>
      <c r="J99" s="194" t="s">
        <v>3318</v>
      </c>
      <c r="K99" s="194" t="s">
        <v>195</v>
      </c>
      <c r="L99" s="194" t="str">
        <f t="shared" ref="L99:L162" si="10">IF(AND(ISBLANK(M99),ISBLANK(N99)),"",IF(ISBLANK(M99),N99,_xlfn.CONCAT(TRIM(M99),": ",N99)))</f>
        <v>C14: What are the observed discrepancies</v>
      </c>
      <c r="M99" s="194" t="s">
        <v>3319</v>
      </c>
      <c r="N99" s="194" t="s">
        <v>3320</v>
      </c>
      <c r="O99" s="194" t="s">
        <v>3321</v>
      </c>
      <c r="P99" s="194">
        <v>1</v>
      </c>
      <c r="S99" s="205" t="s">
        <v>3322</v>
      </c>
      <c r="V99" s="194" t="s">
        <v>25</v>
      </c>
      <c r="Z99" s="194" t="s">
        <v>197</v>
      </c>
    </row>
    <row r="100" spans="1:28" s="232" customFormat="1">
      <c r="A100" s="231"/>
      <c r="C100" s="232" t="str">
        <f t="shared" si="8"/>
        <v>No</v>
      </c>
      <c r="D100" s="232" t="str">
        <f t="shared" si="9"/>
        <v/>
      </c>
      <c r="E100" s="231"/>
      <c r="H100" s="233"/>
      <c r="I100" s="256" t="str" cm="1">
        <f t="array" ref="I100">_xlfn.TEXTJOIN(" ",1,IF(flistname=D100,foption,""))</f>
        <v>0</v>
      </c>
      <c r="J100" s="232" t="s">
        <v>117</v>
      </c>
      <c r="K100" s="250" t="s">
        <v>3302</v>
      </c>
      <c r="L100" s="250" t="str">
        <f t="shared" si="10"/>
        <v/>
      </c>
      <c r="P100" s="232">
        <v>1</v>
      </c>
      <c r="S100" s="231"/>
      <c r="AB100" s="284"/>
    </row>
    <row r="101" spans="1:28" s="229" customFormat="1">
      <c r="A101" s="228"/>
      <c r="C101" s="229" t="str">
        <f t="shared" si="8"/>
        <v>No</v>
      </c>
      <c r="D101" s="229" t="str">
        <f t="shared" si="9"/>
        <v/>
      </c>
      <c r="E101" s="228"/>
      <c r="H101" s="230"/>
      <c r="I101" s="252" t="str" cm="1">
        <f t="array" ref="I101">_xlfn.TEXTJOIN(" ",1,IF(flistname=D101,foption,""))</f>
        <v>0</v>
      </c>
      <c r="L101" s="229" t="str">
        <f t="shared" si="10"/>
        <v/>
      </c>
      <c r="P101" s="229">
        <v>1</v>
      </c>
      <c r="S101" s="228"/>
      <c r="AB101" s="276"/>
    </row>
    <row r="102" spans="1:28" s="232" customFormat="1">
      <c r="A102" s="231"/>
      <c r="C102" s="232" t="str">
        <f t="shared" si="8"/>
        <v>No</v>
      </c>
      <c r="D102" s="232" t="str">
        <f t="shared" si="9"/>
        <v/>
      </c>
      <c r="E102" s="231"/>
      <c r="H102" s="233"/>
      <c r="I102" s="256" t="str" cm="1">
        <f t="array" ref="I102">_xlfn.TEXTJOIN(" ",1,IF(flistname=D102,foption,""))</f>
        <v>0</v>
      </c>
      <c r="J102" s="250" t="s">
        <v>26</v>
      </c>
      <c r="K102" s="232" t="s">
        <v>3323</v>
      </c>
      <c r="L102" s="232" t="str">
        <f t="shared" si="10"/>
        <v/>
      </c>
      <c r="P102" s="232">
        <v>1</v>
      </c>
      <c r="S102" s="231"/>
      <c r="W102" s="232" t="s">
        <v>168</v>
      </c>
      <c r="AB102" s="284"/>
    </row>
    <row r="103" spans="1:28" s="240" customFormat="1">
      <c r="A103" s="235"/>
      <c r="C103" s="240" t="str">
        <f t="shared" si="8"/>
        <v>No</v>
      </c>
      <c r="D103" s="240" t="str">
        <f t="shared" si="9"/>
        <v/>
      </c>
      <c r="E103" s="235"/>
      <c r="H103" s="237"/>
      <c r="I103" s="254" t="str" cm="1">
        <f t="array" ref="I103">_xlfn.TEXTJOIN(" ",1,IF(flistname=D103,foption,""))</f>
        <v>0</v>
      </c>
      <c r="J103" s="236" t="s">
        <v>20</v>
      </c>
      <c r="L103" s="240" t="str">
        <f t="shared" si="10"/>
        <v>Information on chronically ill members of HHs</v>
      </c>
      <c r="N103" s="240" t="s">
        <v>3324</v>
      </c>
      <c r="O103" s="240" t="s">
        <v>3324</v>
      </c>
      <c r="P103" s="240">
        <v>1</v>
      </c>
      <c r="S103" s="235"/>
      <c r="AB103" s="283"/>
    </row>
    <row r="104" spans="1:28">
      <c r="B104" s="194" t="s">
        <v>3325</v>
      </c>
      <c r="C104" s="194" t="str">
        <f t="shared" si="8"/>
        <v>select_one</v>
      </c>
      <c r="D104" s="194" t="str">
        <f t="shared" si="9"/>
        <v>yes_no</v>
      </c>
      <c r="G104" s="194" t="s">
        <v>2983</v>
      </c>
      <c r="I104" s="251" t="str" cm="1">
        <f t="array" ref="I104">_xlfn.TEXTJOIN(" ",1,IF(flistname=D104,foption,""))</f>
        <v>0: No 1: Yes</v>
      </c>
      <c r="J104" s="194" t="s">
        <v>22</v>
      </c>
      <c r="K104" s="194" t="s">
        <v>198</v>
      </c>
      <c r="L104" s="194" t="str">
        <f t="shared" si="10"/>
        <v>C11: Is any of your household members chronically ill?</v>
      </c>
      <c r="M104" s="194" t="s">
        <v>3305</v>
      </c>
      <c r="N104" s="194" t="s">
        <v>3326</v>
      </c>
      <c r="O104" s="194" t="s">
        <v>3327</v>
      </c>
      <c r="P104" s="194">
        <v>1</v>
      </c>
      <c r="Q104" s="194">
        <v>1</v>
      </c>
      <c r="V104" s="194" t="s">
        <v>25</v>
      </c>
    </row>
    <row r="105" spans="1:28">
      <c r="J105" s="194" t="s">
        <v>22</v>
      </c>
      <c r="K105" s="194" t="s">
        <v>3328</v>
      </c>
      <c r="L105" s="194" t="str">
        <f t="shared" si="10"/>
        <v>C11_01: Is the head of household among these people with chronic illnes?</v>
      </c>
      <c r="M105" s="194" t="s">
        <v>3329</v>
      </c>
      <c r="N105" s="194" t="s">
        <v>3330</v>
      </c>
      <c r="O105" s="194" t="s">
        <v>3331</v>
      </c>
      <c r="Q105" s="194">
        <v>1</v>
      </c>
      <c r="V105" s="194" t="s">
        <v>25</v>
      </c>
      <c r="Z105" s="194" t="s">
        <v>3332</v>
      </c>
    </row>
    <row r="106" spans="1:28">
      <c r="J106" s="194" t="s">
        <v>22</v>
      </c>
      <c r="K106" s="194" t="s">
        <v>3333</v>
      </c>
      <c r="L106" s="194" t="str">
        <f t="shared" si="10"/>
        <v>C11_02: Is the household's primary provider among these people with chronic illnes?</v>
      </c>
      <c r="M106" s="194" t="s">
        <v>3334</v>
      </c>
      <c r="N106" s="194" t="s">
        <v>3335</v>
      </c>
      <c r="O106" s="194" t="s">
        <v>3336</v>
      </c>
      <c r="Q106" s="194">
        <v>1</v>
      </c>
      <c r="V106" s="194" t="s">
        <v>25</v>
      </c>
      <c r="Z106" s="194" t="s">
        <v>3337</v>
      </c>
    </row>
    <row r="107" spans="1:28">
      <c r="B107" s="194" t="s">
        <v>3338</v>
      </c>
      <c r="C107" s="194" t="str">
        <f t="shared" ref="C107:C110" si="11">IF(IFERROR(FIND("select_one",J107),0)&gt;0,"select_one",IF(IFERROR(FIND("select_multiple",J107),0)&gt;0,"select_multiple","No"))</f>
        <v>No</v>
      </c>
      <c r="D107" s="194" t="str">
        <f t="shared" ref="D107:D110" si="12">IF(OR(C107="select_one",C107="select_multiple"),TRIM(RIGHT(J107,LEN(J107)-(LEN(C107)+1))),"")</f>
        <v/>
      </c>
      <c r="G107" s="194" t="s">
        <v>2983</v>
      </c>
      <c r="I107" s="251" t="str" cm="1">
        <f t="array" ref="I107">_xlfn.TEXTJOIN(" ",1,IF(flistname=D107,foption,""))</f>
        <v>0</v>
      </c>
      <c r="J107" s="194" t="s">
        <v>151</v>
      </c>
      <c r="K107" s="194" t="s">
        <v>200</v>
      </c>
      <c r="L107" s="194" t="str">
        <f t="shared" si="10"/>
        <v>C11_03: If yes, How many "chronically ill" HH members are male:</v>
      </c>
      <c r="M107" s="194" t="s">
        <v>3339</v>
      </c>
      <c r="N107" s="194" t="s">
        <v>3340</v>
      </c>
      <c r="O107" s="194" t="s">
        <v>3341</v>
      </c>
      <c r="P107" s="194">
        <v>1</v>
      </c>
      <c r="S107" s="205" t="s">
        <v>202</v>
      </c>
      <c r="V107" s="194" t="s">
        <v>25</v>
      </c>
      <c r="Z107" s="194" t="s">
        <v>203</v>
      </c>
    </row>
    <row r="108" spans="1:28">
      <c r="B108" s="194" t="s">
        <v>3342</v>
      </c>
      <c r="C108" s="194" t="str">
        <f t="shared" si="11"/>
        <v>No</v>
      </c>
      <c r="D108" s="194" t="str">
        <f t="shared" si="12"/>
        <v/>
      </c>
      <c r="G108" s="194" t="s">
        <v>2983</v>
      </c>
      <c r="I108" s="251" t="str" cm="1">
        <f t="array" ref="I108">_xlfn.TEXTJOIN(" ",1,IF(flistname=D108,foption,""))</f>
        <v>0</v>
      </c>
      <c r="J108" s="194" t="s">
        <v>151</v>
      </c>
      <c r="K108" s="194" t="s">
        <v>204</v>
      </c>
      <c r="L108" s="194" t="str">
        <f t="shared" si="10"/>
        <v>C11_04: If yes, How many "chronically ill" HH members are female:</v>
      </c>
      <c r="M108" s="194" t="s">
        <v>3343</v>
      </c>
      <c r="N108" s="194" t="s">
        <v>3344</v>
      </c>
      <c r="O108" s="194" t="s">
        <v>3345</v>
      </c>
      <c r="P108" s="194">
        <v>1</v>
      </c>
      <c r="S108" s="205" t="s">
        <v>206</v>
      </c>
      <c r="T108" s="194" t="s">
        <v>3346</v>
      </c>
      <c r="V108" s="194" t="s">
        <v>62</v>
      </c>
      <c r="Z108" s="194" t="s">
        <v>203</v>
      </c>
    </row>
    <row r="109" spans="1:28" s="232" customFormat="1">
      <c r="A109" s="231"/>
      <c r="C109" s="232" t="str">
        <f t="shared" si="11"/>
        <v>No</v>
      </c>
      <c r="D109" s="232" t="str">
        <f t="shared" si="12"/>
        <v/>
      </c>
      <c r="E109" s="231"/>
      <c r="H109" s="233"/>
      <c r="I109" s="256" t="str" cm="1">
        <f t="array" ref="I109">_xlfn.TEXTJOIN(" ",1,IF(flistname=D109,foption,""))</f>
        <v>0</v>
      </c>
      <c r="J109" s="232" t="s">
        <v>117</v>
      </c>
      <c r="K109" s="232" t="s">
        <v>3323</v>
      </c>
      <c r="L109" s="232" t="str">
        <f t="shared" si="10"/>
        <v/>
      </c>
      <c r="P109" s="232">
        <v>1</v>
      </c>
      <c r="S109" s="231"/>
      <c r="AB109" s="284"/>
    </row>
    <row r="110" spans="1:28">
      <c r="B110" s="194" t="s">
        <v>3347</v>
      </c>
      <c r="C110" s="194" t="str">
        <f t="shared" si="11"/>
        <v>No</v>
      </c>
      <c r="D110" s="194" t="str">
        <f t="shared" si="12"/>
        <v/>
      </c>
      <c r="G110" s="194" t="s">
        <v>2983</v>
      </c>
      <c r="I110" s="251" t="str" cm="1">
        <f t="array" ref="I110">_xlfn.TEXTJOIN(" ",1,IF(flistname=D110,foption,""))</f>
        <v>0</v>
      </c>
      <c r="J110" s="194" t="s">
        <v>151</v>
      </c>
      <c r="K110" s="194" t="s">
        <v>208</v>
      </c>
      <c r="L110" s="194" t="str">
        <f t="shared" si="10"/>
        <v>C12: How many member of your household need help due to long-term difficulties with any of the following? seeing, hearing, communication/ understanding, walking, climbing stairs, dressing or washing?</v>
      </c>
      <c r="M110" s="194" t="s">
        <v>3309</v>
      </c>
      <c r="N110" s="194" t="s">
        <v>3348</v>
      </c>
      <c r="O110" s="194" t="s">
        <v>3349</v>
      </c>
      <c r="P110" s="194">
        <v>1</v>
      </c>
      <c r="Q110" s="194">
        <v>1</v>
      </c>
      <c r="S110" s="205" t="s">
        <v>210</v>
      </c>
      <c r="T110" s="194" t="s">
        <v>3350</v>
      </c>
      <c r="V110" s="194" t="s">
        <v>25</v>
      </c>
    </row>
    <row r="111" spans="1:28">
      <c r="J111" s="194" t="s">
        <v>22</v>
      </c>
      <c r="K111" s="194" t="s">
        <v>3351</v>
      </c>
      <c r="L111" s="194" t="str">
        <f t="shared" si="10"/>
        <v>C12_01: Is the head of household these people living with long-term difficulties?</v>
      </c>
      <c r="M111" s="194" t="s">
        <v>3352</v>
      </c>
      <c r="N111" s="194" t="s">
        <v>3353</v>
      </c>
      <c r="O111" s="194" t="s">
        <v>3354</v>
      </c>
      <c r="Q111" s="194">
        <v>1</v>
      </c>
      <c r="V111" s="194" t="s">
        <v>25</v>
      </c>
      <c r="Z111" s="194" t="s">
        <v>3355</v>
      </c>
    </row>
    <row r="112" spans="1:28">
      <c r="J112" s="194" t="s">
        <v>22</v>
      </c>
      <c r="K112" s="194" t="s">
        <v>3356</v>
      </c>
      <c r="L112" s="194" t="str">
        <f t="shared" si="10"/>
        <v>C12_02: Is the household's primary provider among these people living with long-term difficulties?</v>
      </c>
      <c r="M112" s="194" t="s">
        <v>3357</v>
      </c>
      <c r="N112" s="194" t="s">
        <v>3358</v>
      </c>
      <c r="O112" s="194" t="s">
        <v>3359</v>
      </c>
      <c r="V112" s="194" t="s">
        <v>25</v>
      </c>
      <c r="Z112" s="194" t="s">
        <v>3360</v>
      </c>
    </row>
    <row r="113" spans="1:28" s="216" customFormat="1">
      <c r="A113" s="215"/>
      <c r="B113" s="216" t="s">
        <v>3361</v>
      </c>
      <c r="C113" s="216" t="str">
        <f t="shared" ref="C113:C133" si="13">IF(IFERROR(FIND("select_one",J113),0)&gt;0,"select_one",IF(IFERROR(FIND("select_multiple",J113),0)&gt;0,"select_multiple","No"))</f>
        <v>No</v>
      </c>
      <c r="D113" s="216" t="str">
        <f t="shared" ref="D113:D133" si="14">IF(OR(C113="select_one",C113="select_multiple"),TRIM(RIGHT(J113,LEN(J113)-(LEN(C113)+1))),"")</f>
        <v/>
      </c>
      <c r="E113" s="215"/>
      <c r="G113" s="216" t="s">
        <v>2983</v>
      </c>
      <c r="H113" s="217"/>
      <c r="I113" s="257" t="str" cm="1">
        <f t="array" ref="I113">_xlfn.TEXTJOIN(" ",1,IF(flistname=D113,foption,""))</f>
        <v>0</v>
      </c>
      <c r="J113" s="216" t="s">
        <v>212</v>
      </c>
      <c r="K113" s="216" t="s">
        <v>3362</v>
      </c>
      <c r="L113" s="216" t="str">
        <f t="shared" si="10"/>
        <v/>
      </c>
      <c r="N113" s="216" t="s">
        <v>2988</v>
      </c>
      <c r="O113" s="216" t="s">
        <v>2988</v>
      </c>
      <c r="P113" s="216">
        <v>1</v>
      </c>
      <c r="S113" s="215"/>
      <c r="W113" s="216" t="s">
        <v>168</v>
      </c>
      <c r="Y113" s="216" t="s">
        <v>214</v>
      </c>
      <c r="Z113" s="216" t="s">
        <v>3363</v>
      </c>
      <c r="AB113" s="285"/>
    </row>
    <row r="114" spans="1:28" s="240" customFormat="1">
      <c r="A114" s="235"/>
      <c r="C114" s="240" t="str">
        <f t="shared" si="13"/>
        <v>No</v>
      </c>
      <c r="D114" s="240" t="str">
        <f t="shared" si="14"/>
        <v/>
      </c>
      <c r="E114" s="235"/>
      <c r="H114" s="237"/>
      <c r="I114" s="254" t="str" cm="1">
        <f t="array" ref="I114">_xlfn.TEXTJOIN(" ",1,IF(flistname=D114,foption,""))</f>
        <v>0</v>
      </c>
      <c r="J114" s="240" t="s">
        <v>20</v>
      </c>
      <c r="L114" s="240" t="str">
        <f t="shared" si="10"/>
        <v>Information on HH members with long term difficulties</v>
      </c>
      <c r="N114" s="240" t="s">
        <v>3364</v>
      </c>
      <c r="O114" s="240" t="s">
        <v>3364</v>
      </c>
      <c r="S114" s="235"/>
      <c r="AB114" s="283"/>
    </row>
    <row r="115" spans="1:28">
      <c r="B115" s="194" t="s">
        <v>3365</v>
      </c>
      <c r="C115" s="194" t="str">
        <f t="shared" si="13"/>
        <v>select_one</v>
      </c>
      <c r="D115" s="194" t="str">
        <f t="shared" si="14"/>
        <v>diffuclties</v>
      </c>
      <c r="G115" s="194" t="s">
        <v>2983</v>
      </c>
      <c r="I115" s="251" t="str" cm="1">
        <f t="array" ref="I115">_xlfn.TEXTJOIN(" ",1,IF(flistname=D115,foption,""))</f>
        <v>1: Seeing 2: Hearing 3: Communicating and/or understanding (comprehending) 4: Walking and/or climbing stairs 5: Dressing and/or washing</v>
      </c>
      <c r="J115" s="194" t="s">
        <v>215</v>
      </c>
      <c r="K115" s="194" t="s">
        <v>216</v>
      </c>
      <c r="L115" s="194" t="str">
        <f t="shared" si="10"/>
        <v>C12_03: Which diffculties?</v>
      </c>
      <c r="M115" s="194" t="s">
        <v>3366</v>
      </c>
      <c r="N115" s="194" t="s">
        <v>3367</v>
      </c>
      <c r="O115" s="194" t="s">
        <v>3368</v>
      </c>
      <c r="P115" s="194">
        <v>1</v>
      </c>
      <c r="V115" s="194" t="s">
        <v>25</v>
      </c>
    </row>
    <row r="116" spans="1:28">
      <c r="B116" s="194" t="s">
        <v>3369</v>
      </c>
      <c r="C116" s="194" t="str">
        <f t="shared" si="13"/>
        <v>select_one</v>
      </c>
      <c r="D116" s="194" t="str">
        <f t="shared" si="14"/>
        <v>sex</v>
      </c>
      <c r="G116" s="194" t="s">
        <v>2983</v>
      </c>
      <c r="I116" s="251" t="str" cm="1">
        <f t="array" ref="I116">_xlfn.TEXTJOIN(" ",1,IF(flistname=D116,foption,""))</f>
        <v>1: Male 2: Female</v>
      </c>
      <c r="J116" s="194" t="s">
        <v>139</v>
      </c>
      <c r="K116" s="194" t="s">
        <v>218</v>
      </c>
      <c r="L116" s="194" t="str">
        <f t="shared" si="10"/>
        <v>C12_04: Gender</v>
      </c>
      <c r="M116" s="194" t="s">
        <v>3370</v>
      </c>
      <c r="N116" s="194" t="s">
        <v>3371</v>
      </c>
      <c r="O116" s="194" t="s">
        <v>3372</v>
      </c>
      <c r="P116" s="194">
        <v>1</v>
      </c>
      <c r="V116" s="194" t="s">
        <v>25</v>
      </c>
    </row>
    <row r="117" spans="1:28">
      <c r="B117" s="194" t="s">
        <v>3373</v>
      </c>
      <c r="C117" s="194" t="str">
        <f t="shared" si="13"/>
        <v>select_one</v>
      </c>
      <c r="D117" s="194" t="str">
        <f t="shared" si="14"/>
        <v>age</v>
      </c>
      <c r="G117" s="194" t="s">
        <v>2983</v>
      </c>
      <c r="I117" s="251" t="str" cm="1">
        <f t="array" ref="I117">_xlfn.TEXTJOIN(" ",1,IF(flistname=D117,foption,""))</f>
        <v>1: 0-23 months 2: 24 - 59 months 3: 6-17 years 4: 18-59 years 5: 60 years</v>
      </c>
      <c r="J117" s="194" t="s">
        <v>220</v>
      </c>
      <c r="K117" s="194" t="s">
        <v>221</v>
      </c>
      <c r="L117" s="194" t="str">
        <f t="shared" si="10"/>
        <v>C12_05: Age</v>
      </c>
      <c r="M117" s="194" t="s">
        <v>3374</v>
      </c>
      <c r="N117" s="194" t="s">
        <v>3375</v>
      </c>
      <c r="O117" s="194" t="s">
        <v>3376</v>
      </c>
      <c r="P117" s="194">
        <v>1</v>
      </c>
      <c r="T117" s="194" t="s">
        <v>3377</v>
      </c>
      <c r="U117" s="194" t="s">
        <v>3378</v>
      </c>
      <c r="V117" s="194" t="s">
        <v>25</v>
      </c>
    </row>
    <row r="118" spans="1:28" s="216" customFormat="1">
      <c r="A118" s="215"/>
      <c r="B118" s="216" t="s">
        <v>3379</v>
      </c>
      <c r="C118" s="216" t="str">
        <f t="shared" si="13"/>
        <v>No</v>
      </c>
      <c r="D118" s="216" t="str">
        <f t="shared" si="14"/>
        <v/>
      </c>
      <c r="E118" s="215"/>
      <c r="G118" s="216" t="s">
        <v>2983</v>
      </c>
      <c r="H118" s="217"/>
      <c r="I118" s="257" t="str" cm="1">
        <f t="array" ref="I118">_xlfn.TEXTJOIN(" ",1,IF(flistname=D118,foption,""))</f>
        <v>0</v>
      </c>
      <c r="J118" s="216" t="s">
        <v>224</v>
      </c>
      <c r="K118" s="216" t="s">
        <v>3362</v>
      </c>
      <c r="L118" s="216" t="str">
        <f t="shared" si="10"/>
        <v/>
      </c>
      <c r="N118" s="216" t="s">
        <v>2988</v>
      </c>
      <c r="O118" s="216" t="s">
        <v>2988</v>
      </c>
      <c r="P118" s="216">
        <v>1</v>
      </c>
      <c r="S118" s="215"/>
      <c r="AB118" s="285"/>
    </row>
    <row r="119" spans="1:28" s="229" customFormat="1">
      <c r="A119" s="228"/>
      <c r="C119" s="229" t="str">
        <f t="shared" si="13"/>
        <v>No</v>
      </c>
      <c r="D119" s="229" t="str">
        <f t="shared" si="14"/>
        <v/>
      </c>
      <c r="E119" s="228"/>
      <c r="H119" s="230"/>
      <c r="I119" s="252" t="str" cm="1">
        <f t="array" ref="I119">_xlfn.TEXTJOIN(" ",1,IF(flistname=D119,foption,""))</f>
        <v>0</v>
      </c>
      <c r="L119" s="229" t="str">
        <f t="shared" si="10"/>
        <v/>
      </c>
      <c r="P119" s="229">
        <v>1</v>
      </c>
      <c r="S119" s="228"/>
      <c r="AB119" s="276"/>
    </row>
    <row r="120" spans="1:28" s="232" customFormat="1">
      <c r="A120" s="231"/>
      <c r="C120" s="232" t="str">
        <f t="shared" si="13"/>
        <v>No</v>
      </c>
      <c r="D120" s="232" t="str">
        <f t="shared" si="14"/>
        <v/>
      </c>
      <c r="E120" s="231"/>
      <c r="H120" s="233"/>
      <c r="I120" s="256" t="str" cm="1">
        <f t="array" ref="I120">_xlfn.TEXTJOIN(" ",1,IF(flistname=D120,foption,""))</f>
        <v>0</v>
      </c>
      <c r="J120" s="232" t="s">
        <v>26</v>
      </c>
      <c r="K120" s="232" t="s">
        <v>3380</v>
      </c>
      <c r="L120" s="232" t="str">
        <f t="shared" si="10"/>
        <v/>
      </c>
      <c r="P120" s="232">
        <v>1</v>
      </c>
      <c r="S120" s="231"/>
      <c r="W120" s="232" t="s">
        <v>168</v>
      </c>
      <c r="AB120" s="284"/>
    </row>
    <row r="121" spans="1:28" s="240" customFormat="1">
      <c r="A121" s="235"/>
      <c r="C121" s="240" t="str">
        <f t="shared" si="13"/>
        <v>No</v>
      </c>
      <c r="D121" s="240" t="str">
        <f t="shared" si="14"/>
        <v/>
      </c>
      <c r="E121" s="235"/>
      <c r="H121" s="237"/>
      <c r="I121" s="254" t="str" cm="1">
        <f t="array" ref="I121">_xlfn.TEXTJOIN(" ",1,IF(flistname=D121,foption,""))</f>
        <v>0</v>
      </c>
      <c r="J121" s="240" t="s">
        <v>20</v>
      </c>
      <c r="L121" s="240" t="str">
        <f t="shared" si="10"/>
        <v>Information on unaccompanied minors hosted in HH</v>
      </c>
      <c r="N121" s="240" t="s">
        <v>3381</v>
      </c>
      <c r="O121" s="240" t="s">
        <v>3381</v>
      </c>
      <c r="P121" s="240">
        <v>1</v>
      </c>
      <c r="S121" s="235"/>
      <c r="AB121" s="283"/>
    </row>
    <row r="122" spans="1:28">
      <c r="B122" s="194" t="s">
        <v>3382</v>
      </c>
      <c r="C122" s="194" t="str">
        <f t="shared" si="13"/>
        <v>select_one</v>
      </c>
      <c r="D122" s="194" t="str">
        <f t="shared" si="14"/>
        <v>yes_no</v>
      </c>
      <c r="G122" s="194" t="s">
        <v>2983</v>
      </c>
      <c r="I122" s="251" t="str" cm="1">
        <f t="array" ref="I122">_xlfn.TEXTJOIN(" ",1,IF(flistname=D122,foption,""))</f>
        <v>0: No 1: Yes</v>
      </c>
      <c r="J122" s="194" t="s">
        <v>22</v>
      </c>
      <c r="K122" s="194" t="s">
        <v>228</v>
      </c>
      <c r="L122" s="194" t="str">
        <f t="shared" si="10"/>
        <v>C13: Is there any unaccompanied minors in your household?</v>
      </c>
      <c r="M122" s="194" t="s">
        <v>3313</v>
      </c>
      <c r="N122" s="194" t="s">
        <v>3383</v>
      </c>
      <c r="O122" s="194" t="s">
        <v>3384</v>
      </c>
      <c r="P122" s="194">
        <v>1</v>
      </c>
      <c r="Q122" s="194">
        <v>1</v>
      </c>
      <c r="S122" s="205" t="s">
        <v>230</v>
      </c>
      <c r="V122" s="194" t="s">
        <v>25</v>
      </c>
      <c r="Z122" s="194" t="s">
        <v>3385</v>
      </c>
    </row>
    <row r="123" spans="1:28">
      <c r="B123" s="194" t="s">
        <v>3386</v>
      </c>
      <c r="C123" s="194" t="str">
        <f t="shared" si="13"/>
        <v>No</v>
      </c>
      <c r="D123" s="194" t="str">
        <f t="shared" si="14"/>
        <v/>
      </c>
      <c r="G123" s="194" t="s">
        <v>2983</v>
      </c>
      <c r="I123" s="251" t="str" cm="1">
        <f t="array" ref="I123">_xlfn.TEXTJOIN(" ",1,IF(flistname=D123,foption,""))</f>
        <v>0</v>
      </c>
      <c r="J123" s="194" t="s">
        <v>151</v>
      </c>
      <c r="K123" s="194" t="s">
        <v>232</v>
      </c>
      <c r="L123" s="194" t="str">
        <f t="shared" si="10"/>
        <v>C13_01: If yes, How many "unaccompanied minors" in the HH are male</v>
      </c>
      <c r="M123" s="194" t="s">
        <v>3387</v>
      </c>
      <c r="N123" s="194" t="s">
        <v>3388</v>
      </c>
      <c r="O123" s="194" t="s">
        <v>3389</v>
      </c>
      <c r="P123" s="194">
        <v>1</v>
      </c>
      <c r="S123" s="205" t="s">
        <v>202</v>
      </c>
      <c r="T123" s="194" t="s">
        <v>3390</v>
      </c>
      <c r="V123" s="194" t="s">
        <v>25</v>
      </c>
      <c r="Z123" s="194" t="s">
        <v>235</v>
      </c>
    </row>
    <row r="124" spans="1:28">
      <c r="B124" s="194" t="s">
        <v>3391</v>
      </c>
      <c r="C124" s="194" t="str">
        <f t="shared" si="13"/>
        <v>No</v>
      </c>
      <c r="D124" s="194" t="str">
        <f t="shared" si="14"/>
        <v/>
      </c>
      <c r="G124" s="194" t="s">
        <v>2983</v>
      </c>
      <c r="I124" s="251" t="str" cm="1">
        <f t="array" ref="I124">_xlfn.TEXTJOIN(" ",1,IF(flistname=D124,foption,""))</f>
        <v>0</v>
      </c>
      <c r="J124" s="194" t="s">
        <v>151</v>
      </c>
      <c r="K124" s="194" t="s">
        <v>236</v>
      </c>
      <c r="L124" s="194" t="str">
        <f t="shared" si="10"/>
        <v>C13_02: If yes, How many "unaccompanied minors" in the HH are female</v>
      </c>
      <c r="M124" s="194" t="s">
        <v>3392</v>
      </c>
      <c r="N124" s="194" t="s">
        <v>3393</v>
      </c>
      <c r="O124" s="194" t="s">
        <v>3394</v>
      </c>
      <c r="P124" s="194">
        <v>1</v>
      </c>
      <c r="S124" s="205" t="s">
        <v>206</v>
      </c>
      <c r="T124" s="194" t="s">
        <v>3395</v>
      </c>
      <c r="V124" s="194" t="s">
        <v>25</v>
      </c>
      <c r="Z124" s="194" t="s">
        <v>235</v>
      </c>
    </row>
    <row r="125" spans="1:28" s="232" customFormat="1">
      <c r="A125" s="231"/>
      <c r="C125" s="232" t="str">
        <f t="shared" si="13"/>
        <v>No</v>
      </c>
      <c r="D125" s="232" t="str">
        <f t="shared" si="14"/>
        <v/>
      </c>
      <c r="E125" s="231"/>
      <c r="H125" s="233"/>
      <c r="I125" s="256" t="str" cm="1">
        <f t="array" ref="I125">_xlfn.TEXTJOIN(" ",1,IF(flistname=D125,foption,""))</f>
        <v>0</v>
      </c>
      <c r="J125" s="232" t="s">
        <v>117</v>
      </c>
      <c r="K125" s="232" t="s">
        <v>3380</v>
      </c>
      <c r="L125" s="232" t="str">
        <f t="shared" si="10"/>
        <v/>
      </c>
      <c r="P125" s="232">
        <v>1</v>
      </c>
      <c r="S125" s="231"/>
      <c r="AB125" s="284"/>
    </row>
    <row r="126" spans="1:28" s="229" customFormat="1">
      <c r="A126" s="228"/>
      <c r="C126" s="229" t="str">
        <f t="shared" si="13"/>
        <v>No</v>
      </c>
      <c r="D126" s="229" t="str">
        <f t="shared" si="14"/>
        <v/>
      </c>
      <c r="E126" s="228"/>
      <c r="H126" s="230"/>
      <c r="I126" s="252" t="str" cm="1">
        <f t="array" ref="I126">_xlfn.TEXTJOIN(" ",1,IF(flistname=D126,foption,""))</f>
        <v>0</v>
      </c>
      <c r="L126" s="229" t="str">
        <f t="shared" si="10"/>
        <v/>
      </c>
      <c r="P126" s="229">
        <v>1</v>
      </c>
      <c r="S126" s="228"/>
      <c r="AB126" s="276"/>
    </row>
    <row r="127" spans="1:28" s="232" customFormat="1">
      <c r="A127" s="231"/>
      <c r="C127" s="232" t="str">
        <f t="shared" si="13"/>
        <v>No</v>
      </c>
      <c r="D127" s="232" t="str">
        <f t="shared" si="14"/>
        <v/>
      </c>
      <c r="E127" s="231"/>
      <c r="H127" s="233"/>
      <c r="I127" s="256" t="str" cm="1">
        <f t="array" ref="I127">_xlfn.TEXTJOIN(" ",1,IF(flistname=D127,foption,""))</f>
        <v>0</v>
      </c>
      <c r="J127" s="232" t="s">
        <v>26</v>
      </c>
      <c r="K127" s="232" t="s">
        <v>3396</v>
      </c>
      <c r="L127" s="232" t="str">
        <f t="shared" si="10"/>
        <v/>
      </c>
      <c r="P127" s="232">
        <v>1</v>
      </c>
      <c r="S127" s="231"/>
      <c r="W127" s="232" t="s">
        <v>168</v>
      </c>
      <c r="AB127" s="284"/>
    </row>
    <row r="128" spans="1:28" s="240" customFormat="1">
      <c r="A128" s="235"/>
      <c r="C128" s="240" t="str">
        <f t="shared" si="13"/>
        <v>No</v>
      </c>
      <c r="D128" s="240" t="str">
        <f t="shared" si="14"/>
        <v/>
      </c>
      <c r="E128" s="235"/>
      <c r="H128" s="237"/>
      <c r="I128" s="254" t="str" cm="1">
        <f t="array" ref="I128">_xlfn.TEXTJOIN(" ",1,IF(flistname=D128,foption,""))</f>
        <v>0</v>
      </c>
      <c r="J128" s="240" t="s">
        <v>20</v>
      </c>
      <c r="L128" s="240" t="str">
        <f t="shared" si="10"/>
        <v>Informations on orphans hosted by HH</v>
      </c>
      <c r="N128" s="240" t="s">
        <v>3397</v>
      </c>
      <c r="O128" s="240" t="s">
        <v>3398</v>
      </c>
      <c r="P128" s="240">
        <v>1</v>
      </c>
      <c r="S128" s="235"/>
      <c r="AB128" s="283"/>
    </row>
    <row r="129" spans="1:28">
      <c r="B129" s="194" t="s">
        <v>3399</v>
      </c>
      <c r="C129" s="194" t="str">
        <f t="shared" si="13"/>
        <v>select_one</v>
      </c>
      <c r="D129" s="194" t="str">
        <f t="shared" si="14"/>
        <v>yes_no</v>
      </c>
      <c r="G129" s="194" t="s">
        <v>2983</v>
      </c>
      <c r="I129" s="251" t="str" cm="1">
        <f t="array" ref="I129">_xlfn.TEXTJOIN(" ",1,IF(flistname=D129,foption,""))</f>
        <v>0: No 1: Yes</v>
      </c>
      <c r="J129" s="194" t="s">
        <v>22</v>
      </c>
      <c r="K129" s="194" t="s">
        <v>239</v>
      </c>
      <c r="L129" s="194" t="str">
        <f t="shared" si="10"/>
        <v>C14: Is there any "orphaned child" in the household?</v>
      </c>
      <c r="M129" s="194" t="s">
        <v>3319</v>
      </c>
      <c r="N129" s="194" t="s">
        <v>3400</v>
      </c>
      <c r="O129" s="194" t="s">
        <v>3401</v>
      </c>
      <c r="P129" s="194">
        <v>1</v>
      </c>
      <c r="Q129" s="194">
        <v>1</v>
      </c>
      <c r="V129" s="194" t="s">
        <v>25</v>
      </c>
      <c r="Z129" s="194" t="s">
        <v>3385</v>
      </c>
    </row>
    <row r="130" spans="1:28">
      <c r="B130" s="194" t="s">
        <v>3402</v>
      </c>
      <c r="C130" s="194" t="str">
        <f t="shared" si="13"/>
        <v>No</v>
      </c>
      <c r="D130" s="194" t="str">
        <f t="shared" si="14"/>
        <v/>
      </c>
      <c r="G130" s="194" t="s">
        <v>2983</v>
      </c>
      <c r="I130" s="251" t="str" cm="1">
        <f t="array" ref="I130">_xlfn.TEXTJOIN(" ",1,IF(flistname=D130,foption,""))</f>
        <v>0</v>
      </c>
      <c r="J130" s="194" t="s">
        <v>151</v>
      </c>
      <c r="K130" s="194" t="s">
        <v>241</v>
      </c>
      <c r="L130" s="194" t="str">
        <f t="shared" si="10"/>
        <v>C14_01: How many "orphaned children " in the HH are male?</v>
      </c>
      <c r="M130" s="194" t="s">
        <v>3403</v>
      </c>
      <c r="N130" s="194" t="s">
        <v>3404</v>
      </c>
      <c r="O130" s="194" t="s">
        <v>3405</v>
      </c>
      <c r="P130" s="194">
        <v>1</v>
      </c>
      <c r="S130" s="205" t="s">
        <v>202</v>
      </c>
      <c r="T130" s="194" t="s">
        <v>3390</v>
      </c>
      <c r="V130" s="194" t="s">
        <v>25</v>
      </c>
      <c r="Z130" s="194" t="s">
        <v>243</v>
      </c>
    </row>
    <row r="131" spans="1:28">
      <c r="B131" s="194" t="s">
        <v>3406</v>
      </c>
      <c r="C131" s="194" t="str">
        <f t="shared" si="13"/>
        <v>No</v>
      </c>
      <c r="D131" s="194" t="str">
        <f t="shared" si="14"/>
        <v/>
      </c>
      <c r="G131" s="194" t="s">
        <v>2983</v>
      </c>
      <c r="I131" s="251" t="str" cm="1">
        <f t="array" ref="I131">_xlfn.TEXTJOIN(" ",1,IF(flistname=D131,foption,""))</f>
        <v>0</v>
      </c>
      <c r="J131" s="194" t="s">
        <v>151</v>
      </c>
      <c r="K131" s="194" t="s">
        <v>244</v>
      </c>
      <c r="L131" s="194" t="str">
        <f t="shared" si="10"/>
        <v>C14_02: How many "orphaned children " in the HH are female?</v>
      </c>
      <c r="M131" s="194" t="s">
        <v>3407</v>
      </c>
      <c r="N131" s="194" t="s">
        <v>3408</v>
      </c>
      <c r="O131" s="194" t="s">
        <v>3409</v>
      </c>
      <c r="P131" s="194">
        <v>1</v>
      </c>
      <c r="S131" s="205" t="s">
        <v>206</v>
      </c>
      <c r="T131" s="194" t="s">
        <v>3395</v>
      </c>
      <c r="V131" s="194" t="s">
        <v>25</v>
      </c>
      <c r="Z131" s="194" t="s">
        <v>243</v>
      </c>
    </row>
    <row r="132" spans="1:28" s="232" customFormat="1">
      <c r="A132" s="231"/>
      <c r="C132" s="232" t="str">
        <f t="shared" si="13"/>
        <v>No</v>
      </c>
      <c r="D132" s="232" t="str">
        <f t="shared" si="14"/>
        <v/>
      </c>
      <c r="E132" s="231"/>
      <c r="H132" s="233"/>
      <c r="I132" s="256" t="str" cm="1">
        <f t="array" ref="I132">_xlfn.TEXTJOIN(" ",1,IF(flistname=D132,foption,""))</f>
        <v>0</v>
      </c>
      <c r="J132" s="232" t="s">
        <v>117</v>
      </c>
      <c r="K132" s="232" t="s">
        <v>3396</v>
      </c>
      <c r="L132" s="232" t="str">
        <f t="shared" si="10"/>
        <v/>
      </c>
      <c r="P132" s="232">
        <v>1</v>
      </c>
      <c r="S132" s="231"/>
      <c r="AB132" s="284"/>
    </row>
    <row r="133" spans="1:28">
      <c r="B133" s="194" t="s">
        <v>3410</v>
      </c>
      <c r="C133" s="194" t="str">
        <f t="shared" si="13"/>
        <v>No</v>
      </c>
      <c r="D133" s="194" t="str">
        <f t="shared" si="14"/>
        <v/>
      </c>
      <c r="G133" s="194" t="s">
        <v>2983</v>
      </c>
      <c r="I133" s="251" t="str" cm="1">
        <f t="array" ref="I133">_xlfn.TEXTJOIN(" ",1,IF(flistname=D133,foption,""))</f>
        <v>0</v>
      </c>
      <c r="J133" s="194" t="s">
        <v>151</v>
      </c>
      <c r="K133" s="194" t="s">
        <v>225</v>
      </c>
      <c r="L133" s="194" t="str">
        <f t="shared" si="10"/>
        <v>C15: How many of these [${n_plw}] [6-59 years] women in your household are currenlty pregnant and or lactating?</v>
      </c>
      <c r="M133" s="194" t="s">
        <v>3411</v>
      </c>
      <c r="N133" s="194" t="s">
        <v>3412</v>
      </c>
      <c r="O133" s="194" t="s">
        <v>3413</v>
      </c>
      <c r="P133" s="194">
        <v>1</v>
      </c>
      <c r="Q133" s="194">
        <v>1</v>
      </c>
      <c r="V133" s="194" t="s">
        <v>25</v>
      </c>
      <c r="Z133" s="194" t="s">
        <v>3414</v>
      </c>
    </row>
    <row r="134" spans="1:28">
      <c r="J134" s="194" t="s">
        <v>22</v>
      </c>
      <c r="K134" s="194" t="s">
        <v>3415</v>
      </c>
      <c r="L134" s="194" t="str">
        <f t="shared" si="10"/>
        <v>Is the head of household among these pregnant and or lactating women?</v>
      </c>
      <c r="N134" s="194" t="s">
        <v>3416</v>
      </c>
      <c r="O134" s="194" t="s">
        <v>3417</v>
      </c>
      <c r="V134" s="194" t="s">
        <v>25</v>
      </c>
      <c r="Z134" s="194" t="s">
        <v>3418</v>
      </c>
    </row>
    <row r="135" spans="1:28">
      <c r="J135" s="194" t="s">
        <v>22</v>
      </c>
      <c r="K135" s="194" t="s">
        <v>3419</v>
      </c>
      <c r="L135" s="194" t="str">
        <f t="shared" si="10"/>
        <v>Is the household's primary provider among these pregnant and or lactating women?</v>
      </c>
      <c r="N135" s="194" t="s">
        <v>3420</v>
      </c>
      <c r="O135" s="194" t="s">
        <v>3421</v>
      </c>
      <c r="V135" s="194" t="s">
        <v>25</v>
      </c>
      <c r="Z135" s="194" t="s">
        <v>3414</v>
      </c>
    </row>
    <row r="136" spans="1:28" s="199" customFormat="1">
      <c r="A136" s="212"/>
      <c r="B136" s="199" t="s">
        <v>3422</v>
      </c>
      <c r="C136" s="199" t="str">
        <f t="shared" ref="C136:C205" si="15">IF(IFERROR(FIND("select_one",J136),0)&gt;0,"select_one",IF(IFERROR(FIND("select_multiple",J136),0)&gt;0,"select_multiple","No"))</f>
        <v>No</v>
      </c>
      <c r="D136" s="199" t="str">
        <f t="shared" ref="D136:D205" si="16">IF(OR(C136="select_one",C136="select_multiple"),TRIM(RIGHT(J136,LEN(J136)-(LEN(C136)+1))),"")</f>
        <v/>
      </c>
      <c r="E136" s="212"/>
      <c r="G136" s="199" t="s">
        <v>2983</v>
      </c>
      <c r="H136" s="213"/>
      <c r="I136" s="255" t="str" cm="1">
        <f t="array" ref="I136">_xlfn.TEXTJOIN(" ",1,IF(flistname=D136,foption,""))</f>
        <v>0</v>
      </c>
      <c r="J136" s="199" t="s">
        <v>117</v>
      </c>
      <c r="K136" s="199" t="s">
        <v>3188</v>
      </c>
      <c r="L136" s="199" t="str">
        <f t="shared" si="10"/>
        <v/>
      </c>
      <c r="N136" s="199" t="s">
        <v>2988</v>
      </c>
      <c r="O136" s="199" t="s">
        <v>2988</v>
      </c>
      <c r="P136" s="199">
        <v>1</v>
      </c>
      <c r="S136" s="212"/>
      <c r="AB136" s="274"/>
    </row>
    <row r="137" spans="1:28" s="218" customFormat="1">
      <c r="A137" s="207"/>
      <c r="C137" s="218" t="str">
        <f t="shared" si="15"/>
        <v>No</v>
      </c>
      <c r="D137" s="218" t="str">
        <f t="shared" si="16"/>
        <v/>
      </c>
      <c r="E137" s="207"/>
      <c r="H137" s="209"/>
      <c r="I137" s="253" t="str" cm="1">
        <f t="array" ref="I137">_xlfn.TEXTJOIN(" ",1,IF(flistname=D137,foption,""))</f>
        <v>0</v>
      </c>
      <c r="L137" s="218" t="str">
        <f t="shared" si="10"/>
        <v/>
      </c>
      <c r="N137" s="218" t="s">
        <v>2988</v>
      </c>
      <c r="O137" s="218" t="s">
        <v>2988</v>
      </c>
      <c r="P137" s="218">
        <v>1</v>
      </c>
      <c r="S137" s="207"/>
      <c r="AB137" s="280"/>
    </row>
    <row r="138" spans="1:28" s="199" customFormat="1">
      <c r="A138" s="212"/>
      <c r="B138" s="199" t="s">
        <v>3423</v>
      </c>
      <c r="C138" s="199" t="str">
        <f t="shared" si="15"/>
        <v>No</v>
      </c>
      <c r="D138" s="199" t="str">
        <f t="shared" si="16"/>
        <v/>
      </c>
      <c r="E138" s="212"/>
      <c r="F138" s="199" t="s">
        <v>246</v>
      </c>
      <c r="G138" s="199" t="s">
        <v>2983</v>
      </c>
      <c r="H138" s="213"/>
      <c r="I138" s="255" t="str" cm="1">
        <f t="array" ref="I138">_xlfn.TEXTJOIN(" ",1,IF(flistname=D138,foption,""))</f>
        <v>0</v>
      </c>
      <c r="J138" s="199" t="s">
        <v>26</v>
      </c>
      <c r="K138" s="199" t="s">
        <v>3424</v>
      </c>
      <c r="L138" s="199" t="str">
        <f t="shared" si="10"/>
        <v>D: ADHERENCE and Programme Linkages</v>
      </c>
      <c r="M138" s="199" t="s">
        <v>3425</v>
      </c>
      <c r="N138" s="199" t="s">
        <v>3426</v>
      </c>
      <c r="O138" s="199" t="s">
        <v>3427</v>
      </c>
      <c r="P138" s="199">
        <v>1</v>
      </c>
      <c r="S138" s="212"/>
      <c r="Z138" s="199" t="s">
        <v>3428</v>
      </c>
      <c r="AB138" s="274"/>
    </row>
    <row r="139" spans="1:28">
      <c r="A139" s="205" t="s">
        <v>3429</v>
      </c>
      <c r="B139" s="194" t="s">
        <v>3430</v>
      </c>
      <c r="C139" s="194" t="str">
        <f t="shared" si="15"/>
        <v>select_one</v>
      </c>
      <c r="D139" s="194" t="str">
        <f t="shared" si="16"/>
        <v>plwnumber</v>
      </c>
      <c r="G139" s="194" t="s">
        <v>2983</v>
      </c>
      <c r="I139" s="251" t="str" cm="1">
        <f t="array" ref="I139">_xlfn.TEXTJOIN(" ",1,IF(flistname=D139,foption,""))</f>
        <v>0: None of them 1: Yes all of them, 2: Yes, some of them</v>
      </c>
      <c r="J139" s="194" t="s">
        <v>3431</v>
      </c>
      <c r="K139" s="194" t="s">
        <v>3432</v>
      </c>
      <c r="L139" s="194" t="str">
        <f t="shared" si="10"/>
        <v>D01: Is any of these [${c_hh_plw}] pregnant and or lactating women currently receiving a special nutritious ration?</v>
      </c>
      <c r="M139" s="194" t="s">
        <v>3433</v>
      </c>
      <c r="N139" s="194" t="s">
        <v>3434</v>
      </c>
      <c r="O139" s="194" t="s">
        <v>3435</v>
      </c>
      <c r="P139" s="194">
        <v>1</v>
      </c>
      <c r="S139" s="205" t="s">
        <v>477</v>
      </c>
      <c r="V139" s="194" t="s">
        <v>25</v>
      </c>
      <c r="Z139" s="194" t="s">
        <v>3436</v>
      </c>
    </row>
    <row r="140" spans="1:28">
      <c r="A140" s="205" t="s">
        <v>3429</v>
      </c>
      <c r="B140" s="194" t="s">
        <v>3437</v>
      </c>
      <c r="C140" s="194" t="str">
        <f t="shared" si="15"/>
        <v>select_one</v>
      </c>
      <c r="D140" s="194" t="str">
        <f t="shared" si="16"/>
        <v>plwnumber</v>
      </c>
      <c r="G140" s="194" t="s">
        <v>2983</v>
      </c>
      <c r="I140" s="251" t="str" cm="1">
        <f t="array" ref="I140">_xlfn.TEXTJOIN(" ",1,IF(flistname=D140,foption,""))</f>
        <v>0: None of them 1: Yes all of them, 2: Yes, some of them</v>
      </c>
      <c r="J140" s="194" t="s">
        <v>3431</v>
      </c>
      <c r="K140" s="194" t="s">
        <v>3438</v>
      </c>
      <c r="L140" s="194" t="str">
        <f t="shared" si="10"/>
        <v>D02: Is any of these [${n_u5}] children under 5years in your household currently receiving a special nutritious ration?</v>
      </c>
      <c r="M140" s="194" t="s">
        <v>3439</v>
      </c>
      <c r="N140" s="194" t="s">
        <v>3440</v>
      </c>
      <c r="O140" s="194" t="s">
        <v>3441</v>
      </c>
      <c r="P140" s="194">
        <v>1</v>
      </c>
      <c r="S140" s="205" t="s">
        <v>477</v>
      </c>
      <c r="V140" s="194" t="s">
        <v>25</v>
      </c>
      <c r="Z140" s="194" t="s">
        <v>3442</v>
      </c>
    </row>
    <row r="141" spans="1:28">
      <c r="C141" s="194" t="str">
        <f t="shared" si="15"/>
        <v>No</v>
      </c>
      <c r="D141" s="194" t="str">
        <f t="shared" si="16"/>
        <v/>
      </c>
      <c r="I141" s="251" t="str" cm="1">
        <f t="array" ref="I141">_xlfn.TEXTJOIN(" ",1,IF(flistname=D141,foption,""))</f>
        <v>0</v>
      </c>
      <c r="J141" s="194" t="s">
        <v>151</v>
      </c>
      <c r="K141" s="194" t="s">
        <v>3443</v>
      </c>
      <c r="L141" s="194" t="str">
        <f t="shared" si="10"/>
        <v>D03: How many distribution were you told you will participate in?</v>
      </c>
      <c r="M141" s="194" t="s">
        <v>3444</v>
      </c>
      <c r="N141" s="194" t="s">
        <v>3445</v>
      </c>
      <c r="O141" s="194" t="s">
        <v>3446</v>
      </c>
      <c r="P141" s="194">
        <v>1</v>
      </c>
      <c r="V141" s="194" t="s">
        <v>25</v>
      </c>
      <c r="Z141" s="194" t="s">
        <v>3447</v>
      </c>
    </row>
    <row r="142" spans="1:28">
      <c r="C142" s="194" t="str">
        <f t="shared" si="15"/>
        <v>No</v>
      </c>
      <c r="D142" s="194" t="str">
        <f t="shared" si="16"/>
        <v/>
      </c>
      <c r="I142" s="251" t="str" cm="1">
        <f t="array" ref="I142">_xlfn.TEXTJOIN(" ",1,IF(flistname=D142,foption,""))</f>
        <v>0</v>
      </c>
      <c r="J142" s="194" t="s">
        <v>151</v>
      </c>
      <c r="K142" s="194" t="s">
        <v>3448</v>
      </c>
      <c r="L142" s="194" t="str">
        <f t="shared" si="10"/>
        <v>D04: How many distribution have you participated in so far?</v>
      </c>
      <c r="M142" s="194" t="s">
        <v>3449</v>
      </c>
      <c r="N142" s="194" t="s">
        <v>3450</v>
      </c>
      <c r="O142" s="194" t="s">
        <v>3451</v>
      </c>
      <c r="P142" s="194">
        <v>1</v>
      </c>
      <c r="V142" s="194" t="s">
        <v>25</v>
      </c>
      <c r="Z142" s="194" t="s">
        <v>3447</v>
      </c>
    </row>
    <row r="143" spans="1:28">
      <c r="A143" s="205" t="s">
        <v>3429</v>
      </c>
      <c r="B143" s="194" t="s">
        <v>3452</v>
      </c>
      <c r="C143" s="194" t="str">
        <f t="shared" si="15"/>
        <v>select_one</v>
      </c>
      <c r="D143" s="194" t="str">
        <f t="shared" si="16"/>
        <v>yes_no</v>
      </c>
      <c r="G143" s="194" t="s">
        <v>2983</v>
      </c>
      <c r="I143" s="251" t="str" cm="1">
        <f t="array" ref="I143">_xlfn.TEXTJOIN(" ",1,IF(flistname=D143,foption,""))</f>
        <v>0: No 1: Yes</v>
      </c>
      <c r="J143" s="194" t="s">
        <v>22</v>
      </c>
      <c r="K143" s="194" t="s">
        <v>3453</v>
      </c>
      <c r="L143" s="194" t="str">
        <f t="shared" si="10"/>
        <v>D05: If you have a beneficiary ration card for the special nutritious ration, may I please see it?</v>
      </c>
      <c r="M143" s="194" t="s">
        <v>3454</v>
      </c>
      <c r="N143" s="194" t="s">
        <v>3455</v>
      </c>
      <c r="O143" s="194" t="s">
        <v>3456</v>
      </c>
      <c r="P143" s="194">
        <v>1</v>
      </c>
      <c r="S143" s="205" t="s">
        <v>484</v>
      </c>
      <c r="V143" s="194" t="s">
        <v>25</v>
      </c>
      <c r="Z143" s="194" t="s">
        <v>3447</v>
      </c>
    </row>
    <row r="144" spans="1:28">
      <c r="C144" s="194" t="str">
        <f t="shared" si="15"/>
        <v>No</v>
      </c>
      <c r="D144" s="194" t="str">
        <f t="shared" si="16"/>
        <v/>
      </c>
      <c r="I144" s="251" t="str" cm="1">
        <f t="array" ref="I144">_xlfn.TEXTJOIN(" ",1,IF(flistname=D144,foption,""))</f>
        <v>0</v>
      </c>
      <c r="J144" s="194" t="s">
        <v>151</v>
      </c>
      <c r="K144" s="194" t="s">
        <v>3457</v>
      </c>
      <c r="L144" s="194" t="str">
        <f t="shared" si="10"/>
        <v>D06: [Enumerator] from the card record number of planned distributions</v>
      </c>
      <c r="M144" s="194" t="s">
        <v>3458</v>
      </c>
      <c r="N144" s="234" t="s">
        <v>3459</v>
      </c>
      <c r="O144" s="234" t="s">
        <v>3460</v>
      </c>
      <c r="P144" s="234">
        <v>1</v>
      </c>
      <c r="Q144" s="234"/>
      <c r="V144" s="194" t="s">
        <v>25</v>
      </c>
      <c r="Z144" s="194" t="s">
        <v>3461</v>
      </c>
    </row>
    <row r="145" spans="1:28">
      <c r="C145" s="194" t="str">
        <f t="shared" si="15"/>
        <v>No</v>
      </c>
      <c r="D145" s="194" t="str">
        <f t="shared" si="16"/>
        <v/>
      </c>
      <c r="I145" s="251" t="str" cm="1">
        <f t="array" ref="I145">_xlfn.TEXTJOIN(" ",1,IF(flistname=D145,foption,""))</f>
        <v>0</v>
      </c>
      <c r="J145" s="194" t="s">
        <v>151</v>
      </c>
      <c r="K145" s="194" t="s">
        <v>3462</v>
      </c>
      <c r="L145" s="194" t="str">
        <f t="shared" si="10"/>
        <v>D07: [Enumerator] from the card record number of actual attended distributions</v>
      </c>
      <c r="M145" s="194" t="s">
        <v>3463</v>
      </c>
      <c r="N145" s="234" t="s">
        <v>3464</v>
      </c>
      <c r="O145" s="234" t="s">
        <v>3465</v>
      </c>
      <c r="P145" s="234">
        <v>1</v>
      </c>
      <c r="Q145" s="234"/>
      <c r="V145" s="194" t="s">
        <v>25</v>
      </c>
      <c r="Z145" s="194" t="s">
        <v>3461</v>
      </c>
    </row>
    <row r="146" spans="1:28">
      <c r="A146" s="205" t="s">
        <v>3429</v>
      </c>
      <c r="B146" s="194" t="s">
        <v>3466</v>
      </c>
      <c r="C146" s="194" t="str">
        <f t="shared" si="15"/>
        <v>select_one</v>
      </c>
      <c r="D146" s="194" t="str">
        <f t="shared" si="16"/>
        <v>card_lost</v>
      </c>
      <c r="G146" s="194" t="s">
        <v>2983</v>
      </c>
      <c r="I146" s="251" t="str" cm="1">
        <f t="array" ref="I146">_xlfn.TEXTJOIN(" ",1,IF(flistname=D146,foption,""))</f>
        <v>1: Not given one 2: Lost It 88: Others</v>
      </c>
      <c r="J146" s="194" t="s">
        <v>486</v>
      </c>
      <c r="K146" s="194" t="s">
        <v>3467</v>
      </c>
      <c r="L146" s="194" t="str">
        <f t="shared" si="10"/>
        <v>D08: Why do you not have a beneficiary ration/scope card?</v>
      </c>
      <c r="M146" s="194" t="s">
        <v>3468</v>
      </c>
      <c r="N146" s="194" t="s">
        <v>3469</v>
      </c>
      <c r="O146" s="194" t="s">
        <v>3470</v>
      </c>
      <c r="P146" s="194">
        <v>1</v>
      </c>
      <c r="V146" s="194" t="s">
        <v>25</v>
      </c>
      <c r="Z146" s="194" t="s">
        <v>3471</v>
      </c>
    </row>
    <row r="147" spans="1:28">
      <c r="A147" s="205" t="s">
        <v>3429</v>
      </c>
      <c r="B147" s="194" t="s">
        <v>3472</v>
      </c>
      <c r="C147" s="194" t="str">
        <f t="shared" si="15"/>
        <v>No</v>
      </c>
      <c r="D147" s="194" t="str">
        <f t="shared" si="16"/>
        <v/>
      </c>
      <c r="G147" s="194" t="s">
        <v>2983</v>
      </c>
      <c r="I147" s="251" t="str" cm="1">
        <f t="array" ref="I147">_xlfn.TEXTJOIN(" ",1,IF(flistname=D147,foption,""))</f>
        <v>0</v>
      </c>
      <c r="J147" s="194" t="s">
        <v>49</v>
      </c>
      <c r="K147" s="194" t="s">
        <v>3473</v>
      </c>
      <c r="L147" s="194" t="str">
        <f t="shared" si="10"/>
        <v>D09: Other reason household doesn’t have a ration card</v>
      </c>
      <c r="M147" s="194" t="s">
        <v>3474</v>
      </c>
      <c r="N147" s="194" t="s">
        <v>3475</v>
      </c>
      <c r="O147" s="194" t="s">
        <v>3476</v>
      </c>
      <c r="P147" s="194">
        <v>1</v>
      </c>
      <c r="V147" s="194" t="s">
        <v>25</v>
      </c>
      <c r="Z147" s="194" t="s">
        <v>3477</v>
      </c>
    </row>
    <row r="148" spans="1:28">
      <c r="A148" s="205" t="s">
        <v>3429</v>
      </c>
      <c r="B148" s="194" t="s">
        <v>3478</v>
      </c>
      <c r="C148" s="194" t="str">
        <f t="shared" si="15"/>
        <v>select_one</v>
      </c>
      <c r="D148" s="194" t="str">
        <f t="shared" si="16"/>
        <v>yes_no</v>
      </c>
      <c r="G148" s="194" t="s">
        <v>2983</v>
      </c>
      <c r="I148" s="251" t="str" cm="1">
        <f t="array" ref="I148">_xlfn.TEXTJOIN(" ",1,IF(flistname=D148,foption,""))</f>
        <v>0: No 1: Yes</v>
      </c>
      <c r="J148" s="194" t="s">
        <v>22</v>
      </c>
      <c r="K148" s="194" t="s">
        <v>3479</v>
      </c>
      <c r="L148" s="194" t="str">
        <f t="shared" si="10"/>
        <v>D10: Did you miss any planned distribution?</v>
      </c>
      <c r="M148" s="194" t="s">
        <v>3480</v>
      </c>
      <c r="N148" s="194" t="s">
        <v>3481</v>
      </c>
      <c r="O148" s="194" t="s">
        <v>3482</v>
      </c>
      <c r="P148" s="194">
        <v>1</v>
      </c>
      <c r="V148" s="194" t="s">
        <v>25</v>
      </c>
      <c r="Z148" s="194" t="s">
        <v>3447</v>
      </c>
    </row>
    <row r="149" spans="1:28">
      <c r="A149" s="205" t="s">
        <v>3429</v>
      </c>
      <c r="B149" s="194" t="s">
        <v>3483</v>
      </c>
      <c r="C149" s="194" t="str">
        <f t="shared" si="15"/>
        <v>select_one</v>
      </c>
      <c r="D149" s="194" t="str">
        <f t="shared" si="16"/>
        <v>BSFP_participate</v>
      </c>
      <c r="G149" s="194" t="s">
        <v>2983</v>
      </c>
      <c r="I149" s="251" t="str" cm="1">
        <f t="array" ref="I149">_xlfn.TEXTJOIN(" ",1,IF(flistname=D149,foption,""))</f>
        <v>1: Distance too far to collect specialized nutritious food 2: Too much time required to collect specialized nutritious food 3: Did not know I had to collect the specialized nutritious food 4: I had to work 5: I had other commitments 88: Other</v>
      </c>
      <c r="J149" s="194" t="s">
        <v>506</v>
      </c>
      <c r="K149" s="194" t="s">
        <v>3484</v>
      </c>
      <c r="L149" s="194" t="str">
        <f t="shared" si="10"/>
        <v>D11: What were the reasons of missing some of the planned distributions?</v>
      </c>
      <c r="M149" s="194" t="s">
        <v>3485</v>
      </c>
      <c r="N149" s="194" t="s">
        <v>3486</v>
      </c>
      <c r="O149" s="194" t="s">
        <v>3487</v>
      </c>
      <c r="P149" s="194">
        <v>1</v>
      </c>
      <c r="V149" s="194" t="s">
        <v>25</v>
      </c>
      <c r="Z149" s="194" t="s">
        <v>3488</v>
      </c>
    </row>
    <row r="150" spans="1:28">
      <c r="A150" s="205" t="s">
        <v>3429</v>
      </c>
      <c r="B150" s="194" t="s">
        <v>3489</v>
      </c>
      <c r="C150" s="194" t="str">
        <f t="shared" si="15"/>
        <v>No</v>
      </c>
      <c r="D150" s="194" t="str">
        <f t="shared" si="16"/>
        <v/>
      </c>
      <c r="G150" s="194" t="s">
        <v>2983</v>
      </c>
      <c r="I150" s="251" t="str" cm="1">
        <f t="array" ref="I150">_xlfn.TEXTJOIN(" ",1,IF(flistname=D150,foption,""))</f>
        <v>0</v>
      </c>
      <c r="J150" s="194" t="s">
        <v>49</v>
      </c>
      <c r="K150" s="194" t="s">
        <v>3490</v>
      </c>
      <c r="L150" s="194" t="str">
        <f t="shared" si="10"/>
        <v>D12: Please specify</v>
      </c>
      <c r="M150" s="194" t="s">
        <v>3491</v>
      </c>
      <c r="N150" s="194" t="s">
        <v>3492</v>
      </c>
      <c r="O150" s="194" t="s">
        <v>3493</v>
      </c>
      <c r="P150" s="194">
        <v>1</v>
      </c>
      <c r="V150" s="194" t="s">
        <v>25</v>
      </c>
      <c r="Z150" s="194" t="s">
        <v>3494</v>
      </c>
    </row>
    <row r="151" spans="1:28">
      <c r="A151" s="205" t="s">
        <v>3429</v>
      </c>
      <c r="B151" s="194" t="s">
        <v>3495</v>
      </c>
      <c r="C151" s="194" t="str">
        <f t="shared" si="15"/>
        <v>select_one</v>
      </c>
      <c r="D151" s="194" t="str">
        <f t="shared" si="16"/>
        <v>yes_no_na</v>
      </c>
      <c r="G151" s="194" t="s">
        <v>2983</v>
      </c>
      <c r="I151" s="251" t="str" cm="1">
        <f t="array" ref="I151">_xlfn.TEXTJOIN(" ",1,IF(flistname=D151,foption,""))</f>
        <v>0: No 1: Yes 2: N/A</v>
      </c>
      <c r="J151" s="194" t="s">
        <v>474</v>
      </c>
      <c r="K151" s="194" t="s">
        <v>3496</v>
      </c>
      <c r="L151" s="194" t="str">
        <f t="shared" si="10"/>
        <v>D13: Is any of the pregnant and or lactating women in your household currently benefiting from malnutrition treatment programme (TSFP)</v>
      </c>
      <c r="M151" s="194" t="s">
        <v>3497</v>
      </c>
      <c r="N151" s="194" t="s">
        <v>3498</v>
      </c>
      <c r="O151" s="194" t="s">
        <v>3499</v>
      </c>
      <c r="P151" s="194">
        <v>1</v>
      </c>
      <c r="S151" s="205" t="s">
        <v>515</v>
      </c>
      <c r="V151" s="194" t="s">
        <v>25</v>
      </c>
      <c r="Z151" s="194" t="s">
        <v>3436</v>
      </c>
    </row>
    <row r="152" spans="1:28">
      <c r="A152" s="205" t="s">
        <v>3429</v>
      </c>
      <c r="B152" s="194" t="s">
        <v>3500</v>
      </c>
      <c r="C152" s="194" t="str">
        <f t="shared" si="15"/>
        <v>select_one</v>
      </c>
      <c r="D152" s="194" t="str">
        <f t="shared" si="16"/>
        <v>yes_no_na</v>
      </c>
      <c r="G152" s="194" t="s">
        <v>2983</v>
      </c>
      <c r="I152" s="251" t="str" cm="1">
        <f t="array" ref="I152">_xlfn.TEXTJOIN(" ",1,IF(flistname=D152,foption,""))</f>
        <v>0: No 1: Yes 2: N/A</v>
      </c>
      <c r="J152" s="194" t="s">
        <v>474</v>
      </c>
      <c r="K152" s="194" t="s">
        <v>3501</v>
      </c>
      <c r="L152" s="194" t="str">
        <f t="shared" si="10"/>
        <v>D14: Is any of the U5 children in your household currently benefiting from malnutrition treatment programme (TSFP)</v>
      </c>
      <c r="M152" s="194" t="s">
        <v>3502</v>
      </c>
      <c r="N152" s="194" t="s">
        <v>3503</v>
      </c>
      <c r="O152" s="194" t="s">
        <v>3504</v>
      </c>
      <c r="P152" s="194">
        <v>1</v>
      </c>
      <c r="S152" s="205" t="s">
        <v>519</v>
      </c>
      <c r="V152" s="194" t="s">
        <v>25</v>
      </c>
      <c r="Z152" s="194" t="s">
        <v>3505</v>
      </c>
    </row>
    <row r="153" spans="1:28" s="199" customFormat="1">
      <c r="A153" s="212"/>
      <c r="B153" s="199" t="s">
        <v>3506</v>
      </c>
      <c r="C153" s="199" t="str">
        <f t="shared" si="15"/>
        <v>No</v>
      </c>
      <c r="D153" s="199" t="str">
        <f t="shared" si="16"/>
        <v/>
      </c>
      <c r="E153" s="212"/>
      <c r="F153" s="199" t="s">
        <v>246</v>
      </c>
      <c r="G153" s="199" t="s">
        <v>2983</v>
      </c>
      <c r="H153" s="213"/>
      <c r="I153" s="255" t="str" cm="1">
        <f t="array" ref="I153">_xlfn.TEXTJOIN(" ",1,IF(flistname=D153,foption,""))</f>
        <v>0</v>
      </c>
      <c r="J153" s="199" t="s">
        <v>117</v>
      </c>
      <c r="K153" s="199" t="s">
        <v>3424</v>
      </c>
      <c r="L153" s="199" t="str">
        <f t="shared" si="10"/>
        <v/>
      </c>
      <c r="N153" s="199" t="s">
        <v>2988</v>
      </c>
      <c r="O153" s="199" t="s">
        <v>2988</v>
      </c>
      <c r="P153" s="199">
        <v>1</v>
      </c>
      <c r="S153" s="212"/>
      <c r="AB153" s="274"/>
    </row>
    <row r="154" spans="1:28" s="218" customFormat="1">
      <c r="A154" s="207"/>
      <c r="C154" s="218" t="str">
        <f t="shared" si="15"/>
        <v>No</v>
      </c>
      <c r="D154" s="218" t="str">
        <f t="shared" si="16"/>
        <v/>
      </c>
      <c r="E154" s="207"/>
      <c r="H154" s="209"/>
      <c r="I154" s="253" t="str" cm="1">
        <f t="array" ref="I154">_xlfn.TEXTJOIN(" ",1,IF(flistname=D154,foption,""))</f>
        <v>0</v>
      </c>
      <c r="L154" s="218" t="str">
        <f t="shared" si="10"/>
        <v/>
      </c>
      <c r="S154" s="207"/>
      <c r="AB154" s="280"/>
    </row>
    <row r="155" spans="1:28" s="199" customFormat="1">
      <c r="A155" s="212"/>
      <c r="B155" s="199" t="s">
        <v>3507</v>
      </c>
      <c r="C155" s="199" t="str">
        <f t="shared" si="15"/>
        <v>No</v>
      </c>
      <c r="D155" s="199" t="str">
        <f t="shared" si="16"/>
        <v/>
      </c>
      <c r="E155" s="212"/>
      <c r="F155" s="199" t="s">
        <v>246</v>
      </c>
      <c r="G155" s="199" t="s">
        <v>118</v>
      </c>
      <c r="H155" s="213"/>
      <c r="I155" s="255" t="str" cm="1">
        <f t="array" ref="I155">_xlfn.TEXTJOIN(" ",1,IF(flistname=D155,foption,""))</f>
        <v>0</v>
      </c>
      <c r="J155" s="199" t="s">
        <v>26</v>
      </c>
      <c r="K155" s="199" t="s">
        <v>3508</v>
      </c>
      <c r="L155" s="199" t="str">
        <f t="shared" si="10"/>
        <v>E: FFA Participation</v>
      </c>
      <c r="M155" s="199" t="s">
        <v>3509</v>
      </c>
      <c r="N155" s="199" t="s">
        <v>3510</v>
      </c>
      <c r="O155" s="199" t="s">
        <v>3510</v>
      </c>
      <c r="P155" s="199">
        <v>1</v>
      </c>
      <c r="S155" s="212"/>
      <c r="Z155" s="199" t="s">
        <v>3225</v>
      </c>
      <c r="AB155" s="274"/>
    </row>
    <row r="156" spans="1:28">
      <c r="B156" s="194" t="s">
        <v>3511</v>
      </c>
      <c r="C156" s="194" t="str">
        <f t="shared" si="15"/>
        <v>select_multiple</v>
      </c>
      <c r="D156" s="194" t="str">
        <f t="shared" si="16"/>
        <v>pillar_type</v>
      </c>
      <c r="F156" s="194" t="s">
        <v>246</v>
      </c>
      <c r="G156" s="194" t="s">
        <v>118</v>
      </c>
      <c r="I156" s="251" t="str" cm="1">
        <f t="array" ref="I156">_xlfn.TEXTJOIN(" ",1,IF(flistname=D156,foption,""))</f>
        <v>1: Pillar 1: Capacity of arable land 2: Pillar 2: Community infrastructure 3: Pillar 3: Natural resource management and climate adaptation 4: Pillar 4. Skills development</v>
      </c>
      <c r="J156" s="194" t="s">
        <v>343</v>
      </c>
      <c r="K156" s="194" t="s">
        <v>3512</v>
      </c>
      <c r="L156" s="194" t="str">
        <f t="shared" si="10"/>
        <v>E01: Under which pillar of F/CFA is this assets activity being implemented?</v>
      </c>
      <c r="M156" s="194" t="s">
        <v>3513</v>
      </c>
      <c r="N156" s="194" t="s">
        <v>3514</v>
      </c>
      <c r="O156" s="194" t="s">
        <v>3515</v>
      </c>
      <c r="P156" s="194">
        <v>1</v>
      </c>
      <c r="Q156" s="194">
        <v>1</v>
      </c>
      <c r="V156" s="194" t="s">
        <v>25</v>
      </c>
    </row>
    <row r="157" spans="1:28" s="232" customFormat="1">
      <c r="A157" s="231"/>
      <c r="C157" s="232" t="str">
        <f t="shared" si="15"/>
        <v>No</v>
      </c>
      <c r="D157" s="232" t="str">
        <f t="shared" si="16"/>
        <v/>
      </c>
      <c r="E157" s="231"/>
      <c r="H157" s="233"/>
      <c r="I157" s="256" t="str" cm="1">
        <f t="array" ref="I157">_xlfn.TEXTJOIN(" ",1,IF(flistname=D157,foption,""))</f>
        <v>0</v>
      </c>
      <c r="J157" s="232" t="s">
        <v>26</v>
      </c>
      <c r="K157" s="232" t="s">
        <v>3516</v>
      </c>
      <c r="L157" s="232" t="str">
        <f t="shared" si="10"/>
        <v/>
      </c>
      <c r="S157" s="231"/>
      <c r="W157" s="232" t="s">
        <v>168</v>
      </c>
      <c r="AB157" s="284"/>
    </row>
    <row r="158" spans="1:28" s="240" customFormat="1">
      <c r="A158" s="235"/>
      <c r="C158" s="240" t="str">
        <f t="shared" si="15"/>
        <v>No</v>
      </c>
      <c r="D158" s="240" t="str">
        <f t="shared" si="16"/>
        <v/>
      </c>
      <c r="E158" s="235"/>
      <c r="H158" s="237"/>
      <c r="I158" s="254" t="str" cm="1">
        <f t="array" ref="I158">_xlfn.TEXTJOIN(" ",1,IF(flistname=D158,foption,""))</f>
        <v>0</v>
      </c>
      <c r="J158" s="240" t="s">
        <v>20</v>
      </c>
      <c r="L158" s="240" t="str">
        <f t="shared" si="10"/>
        <v>What is the exact activity / asset being implemented under the pillars you participated in?</v>
      </c>
      <c r="N158" s="240" t="s">
        <v>3517</v>
      </c>
      <c r="O158" s="240" t="s">
        <v>3517</v>
      </c>
      <c r="P158" s="240">
        <v>1</v>
      </c>
      <c r="S158" s="235"/>
      <c r="AB158" s="283"/>
    </row>
    <row r="159" spans="1:28">
      <c r="B159" s="194" t="s">
        <v>3518</v>
      </c>
      <c r="C159" s="194" t="str">
        <f t="shared" si="15"/>
        <v>select_one</v>
      </c>
      <c r="D159" s="194" t="str">
        <f t="shared" si="16"/>
        <v>ffa_activity1</v>
      </c>
      <c r="F159" s="194" t="s">
        <v>246</v>
      </c>
      <c r="G159" s="194" t="s">
        <v>118</v>
      </c>
      <c r="I159" s="251" t="str" cm="1">
        <f t="array" ref="I159">_xlfn.TEXTJOIN(" ",1,IF(flistname=D159,foption,""))</f>
        <v>101: PI: Land clearing and plantation 102: PI: Vegetable gardening 103: PI: Compost preparation 104: PI: Construction of solar driers 105: PI: Construction of grain stores 106: PI: Beekeeping 188: PI: Other</v>
      </c>
      <c r="J159" s="194" t="s">
        <v>346</v>
      </c>
      <c r="K159" s="194" t="s">
        <v>3519</v>
      </c>
      <c r="L159" s="194" t="str">
        <f t="shared" si="10"/>
        <v>E02: Restoration of productive capacity of arable lands (Pillar I)</v>
      </c>
      <c r="M159" s="194" t="s">
        <v>3520</v>
      </c>
      <c r="N159" s="194" t="s">
        <v>3521</v>
      </c>
      <c r="O159" s="194" t="s">
        <v>3522</v>
      </c>
      <c r="P159" s="194">
        <v>1</v>
      </c>
      <c r="Q159" s="194">
        <v>1</v>
      </c>
      <c r="V159" s="194" t="s">
        <v>25</v>
      </c>
      <c r="Z159" s="194" t="s">
        <v>3523</v>
      </c>
    </row>
    <row r="160" spans="1:28">
      <c r="B160" s="194" t="s">
        <v>3524</v>
      </c>
      <c r="C160" s="194" t="str">
        <f t="shared" si="15"/>
        <v>select_one</v>
      </c>
      <c r="D160" s="194" t="str">
        <f t="shared" si="16"/>
        <v>ffa_activity2</v>
      </c>
      <c r="F160" s="194" t="s">
        <v>246</v>
      </c>
      <c r="G160" s="194" t="s">
        <v>118</v>
      </c>
      <c r="I160" s="251" t="str" cm="1">
        <f t="array" ref="I160">_xlfn.TEXTJOIN(" ",1,IF(flistname=D160,foption,""))</f>
        <v>201: PII: Community access road construction 210: PII: Nutrition centre 202: PII: Dyke construction (roads) 203: PII: Multi-purpose water pond construction 204: PII: Fish pond construction 205: PII: Shallow wells construction 206: PII: School class room construction 207: PII: Youth centre 208: PII: Clinic 209: PII: Grain store 288: PII: Other</v>
      </c>
      <c r="J160" s="194" t="s">
        <v>350</v>
      </c>
      <c r="K160" s="194" t="s">
        <v>3525</v>
      </c>
      <c r="L160" s="194" t="str">
        <f t="shared" si="10"/>
        <v>E03: Development of Community Infrastructure (Pillar II)</v>
      </c>
      <c r="M160" s="194" t="s">
        <v>3526</v>
      </c>
      <c r="N160" s="194" t="s">
        <v>3527</v>
      </c>
      <c r="O160" s="194" t="s">
        <v>3528</v>
      </c>
      <c r="P160" s="194">
        <v>1</v>
      </c>
      <c r="Q160" s="194">
        <v>1</v>
      </c>
      <c r="V160" s="194" t="s">
        <v>25</v>
      </c>
      <c r="Z160" s="194" t="s">
        <v>3529</v>
      </c>
    </row>
    <row r="161" spans="1:28">
      <c r="B161" s="194" t="s">
        <v>3530</v>
      </c>
      <c r="C161" s="194" t="str">
        <f t="shared" si="15"/>
        <v>select_one</v>
      </c>
      <c r="D161" s="194" t="str">
        <f t="shared" si="16"/>
        <v>ffa_activity3</v>
      </c>
      <c r="F161" s="194" t="s">
        <v>246</v>
      </c>
      <c r="G161" s="194" t="s">
        <v>118</v>
      </c>
      <c r="I161" s="251" t="str" cm="1">
        <f t="array" ref="I161">_xlfn.TEXTJOIN(" ",1,IF(flistname=D161,foption,""))</f>
        <v>301: PIII: Tree nursery - seedling production/plantation 302: PIII: Seedling pit excavation 303: PIII: Dyke construction (flood-control) 304: PIII: Vetiver multiplication 306: PIII: Water canal/drainage  305: PIII: Other</v>
      </c>
      <c r="J161" s="194" t="s">
        <v>354</v>
      </c>
      <c r="K161" s="194" t="s">
        <v>3531</v>
      </c>
      <c r="L161" s="194" t="str">
        <f t="shared" si="10"/>
        <v>E04: Natural resource management for climate change adaptation (Pillar III)</v>
      </c>
      <c r="M161" s="194" t="s">
        <v>3532</v>
      </c>
      <c r="N161" s="194" t="s">
        <v>3533</v>
      </c>
      <c r="O161" s="194" t="s">
        <v>3534</v>
      </c>
      <c r="P161" s="194">
        <v>1</v>
      </c>
      <c r="Q161" s="194">
        <v>1</v>
      </c>
      <c r="V161" s="194" t="s">
        <v>25</v>
      </c>
      <c r="Z161" s="194" t="s">
        <v>3535</v>
      </c>
    </row>
    <row r="162" spans="1:28">
      <c r="B162" s="194" t="s">
        <v>3536</v>
      </c>
      <c r="C162" s="194" t="str">
        <f t="shared" si="15"/>
        <v>select_multiple</v>
      </c>
      <c r="D162" s="194" t="str">
        <f t="shared" si="16"/>
        <v>ffa_activity4</v>
      </c>
      <c r="F162" s="194" t="s">
        <v>246</v>
      </c>
      <c r="G162" s="194" t="s">
        <v>118</v>
      </c>
      <c r="I162" s="251" t="str" cm="1">
        <f t="array" ref="I162">_xlfn.TEXTJOIN(" ",1,IF(flistname=D162,foption,""))</f>
        <v>401: PIV: Training in Livelihood developmen 402: PIV: Training in Infrastructure development 403: PIV: Training in Environmental rehabilitation 404: PIV: Training in Cross-cutting issues 0 0 0 0 0 488: Other</v>
      </c>
      <c r="J162" s="194" t="s">
        <v>3537</v>
      </c>
      <c r="K162" s="194" t="s">
        <v>3538</v>
      </c>
      <c r="L162" s="194" t="str">
        <f t="shared" si="10"/>
        <v>E05: Skills development (Pillar IV)</v>
      </c>
      <c r="M162" s="194" t="s">
        <v>3539</v>
      </c>
      <c r="N162" s="194" t="s">
        <v>3540</v>
      </c>
      <c r="O162" s="194" t="s">
        <v>3541</v>
      </c>
      <c r="P162" s="194">
        <v>1</v>
      </c>
      <c r="Q162" s="194">
        <v>1</v>
      </c>
      <c r="V162" s="194" t="s">
        <v>25</v>
      </c>
      <c r="Z162" s="194" t="s">
        <v>3542</v>
      </c>
    </row>
    <row r="163" spans="1:28" s="232" customFormat="1">
      <c r="A163" s="231"/>
      <c r="C163" s="232" t="str">
        <f t="shared" si="15"/>
        <v>No</v>
      </c>
      <c r="D163" s="232" t="str">
        <f t="shared" si="16"/>
        <v/>
      </c>
      <c r="E163" s="231"/>
      <c r="H163" s="233"/>
      <c r="I163" s="256" t="str" cm="1">
        <f t="array" ref="I163">_xlfn.TEXTJOIN(" ",1,IF(flistname=D163,foption,""))</f>
        <v>0</v>
      </c>
      <c r="J163" s="232" t="s">
        <v>117</v>
      </c>
      <c r="K163" s="232" t="s">
        <v>3516</v>
      </c>
      <c r="L163" s="232" t="str">
        <f t="shared" ref="L163:L193" si="17">IF(AND(ISBLANK(M163),ISBLANK(N163)),"",IF(ISBLANK(M163),N163,_xlfn.CONCAT(TRIM(M163),": ",N163)))</f>
        <v/>
      </c>
      <c r="S163" s="231"/>
      <c r="AB163" s="284"/>
    </row>
    <row r="164" spans="1:28" s="240" customFormat="1">
      <c r="A164" s="235"/>
      <c r="C164" s="240" t="str">
        <f t="shared" si="15"/>
        <v>No</v>
      </c>
      <c r="D164" s="240" t="str">
        <f t="shared" si="16"/>
        <v/>
      </c>
      <c r="E164" s="235"/>
      <c r="H164" s="237"/>
      <c r="I164" s="254" t="str" cm="1">
        <f t="array" ref="I164">_xlfn.TEXTJOIN(" ",1,IF(flistname=D164,foption,""))</f>
        <v>0</v>
      </c>
      <c r="J164" s="240" t="s">
        <v>20</v>
      </c>
      <c r="L164" s="240" t="str">
        <f t="shared" si="17"/>
        <v>Please tell me what you think about the following statement</v>
      </c>
      <c r="N164" s="240" t="s">
        <v>3543</v>
      </c>
      <c r="O164" s="240" t="s">
        <v>3543</v>
      </c>
      <c r="P164" s="240">
        <v>1</v>
      </c>
      <c r="S164" s="235"/>
      <c r="AB164" s="283"/>
    </row>
    <row r="165" spans="1:28" s="232" customFormat="1">
      <c r="A165" s="231"/>
      <c r="C165" s="232" t="str">
        <f t="shared" si="15"/>
        <v>No</v>
      </c>
      <c r="D165" s="232" t="str">
        <f t="shared" si="16"/>
        <v/>
      </c>
      <c r="E165" s="231"/>
      <c r="H165" s="233"/>
      <c r="I165" s="256" t="str" cm="1">
        <f t="array" ref="I165">_xlfn.TEXTJOIN(" ",1,IF(flistname=D165,foption,""))</f>
        <v>0</v>
      </c>
      <c r="J165" s="232" t="s">
        <v>26</v>
      </c>
      <c r="K165" s="232" t="s">
        <v>3544</v>
      </c>
      <c r="L165" s="232" t="str">
        <f t="shared" si="17"/>
        <v/>
      </c>
      <c r="S165" s="231"/>
      <c r="W165" s="232" t="s">
        <v>168</v>
      </c>
      <c r="AB165" s="284"/>
    </row>
    <row r="166" spans="1:28" s="240" customFormat="1">
      <c r="A166" s="235"/>
      <c r="C166" s="240" t="str">
        <f t="shared" si="15"/>
        <v>No</v>
      </c>
      <c r="D166" s="240" t="str">
        <f t="shared" si="16"/>
        <v/>
      </c>
      <c r="E166" s="235"/>
      <c r="H166" s="237"/>
      <c r="I166" s="254" t="str" cm="1">
        <f t="array" ref="I166">_xlfn.TEXTJOIN(" ",1,IF(flistname=D166,foption,""))</f>
        <v>0</v>
      </c>
      <c r="J166" s="240" t="s">
        <v>20</v>
      </c>
      <c r="L166" s="240" t="str">
        <f t="shared" si="17"/>
        <v>Do you think that "due to the assets that were built or rehabilitated in your community":</v>
      </c>
      <c r="N166" s="240" t="s">
        <v>3545</v>
      </c>
      <c r="O166" s="240" t="s">
        <v>3545</v>
      </c>
      <c r="P166" s="240">
        <v>1</v>
      </c>
      <c r="S166" s="235" t="s">
        <v>3546</v>
      </c>
      <c r="AB166" s="283"/>
    </row>
    <row r="167" spans="1:28">
      <c r="B167" s="194" t="s">
        <v>3547</v>
      </c>
      <c r="C167" s="194" t="str">
        <f t="shared" si="15"/>
        <v>select_one</v>
      </c>
      <c r="D167" s="194" t="str">
        <f t="shared" si="16"/>
        <v>ffa_think</v>
      </c>
      <c r="F167" s="194" t="s">
        <v>246</v>
      </c>
      <c r="G167" s="194" t="s">
        <v>118</v>
      </c>
      <c r="I167" s="251" t="str" cm="1">
        <f t="array" ref="I167">_xlfn.TEXTJOIN(" ",1,IF(flistname=D167,foption,""))</f>
        <v>0: No 1: Partially 2: Fully</v>
      </c>
      <c r="J167" s="194" t="s">
        <v>362</v>
      </c>
      <c r="K167" s="194" t="s">
        <v>3548</v>
      </c>
      <c r="L167" s="194" t="str">
        <f t="shared" si="17"/>
        <v>E06_01: are better protecting your household, its belongings and its production capacities (fields, equipment, etc.) from floods / drought / landslides / mudslides?</v>
      </c>
      <c r="M167" s="194" t="s">
        <v>3549</v>
      </c>
      <c r="N167" s="194" t="s">
        <v>3550</v>
      </c>
      <c r="O167" s="194" t="s">
        <v>3551</v>
      </c>
      <c r="P167" s="194">
        <v>1</v>
      </c>
      <c r="V167" s="194" t="s">
        <v>25</v>
      </c>
      <c r="W167" s="194" t="s">
        <v>3552</v>
      </c>
    </row>
    <row r="168" spans="1:28">
      <c r="B168" s="194" t="s">
        <v>3553</v>
      </c>
      <c r="C168" s="194" t="str">
        <f t="shared" si="15"/>
        <v>select_one</v>
      </c>
      <c r="D168" s="194" t="str">
        <f t="shared" si="16"/>
        <v>ffa_think_na</v>
      </c>
      <c r="F168" s="194" t="s">
        <v>246</v>
      </c>
      <c r="G168" s="194" t="s">
        <v>118</v>
      </c>
      <c r="I168" s="251" t="str" cm="1">
        <f t="array" ref="I168">_xlfn.TEXTJOIN(" ",1,IF(flistname=D168,foption,""))</f>
        <v>0: No 1: Partially 2: Fully 99: N/A</v>
      </c>
      <c r="J168" s="194" t="s">
        <v>365</v>
      </c>
      <c r="K168" s="194" t="s">
        <v>3554</v>
      </c>
      <c r="L168" s="194" t="str">
        <f t="shared" si="17"/>
        <v>E06_02: have allowed your household to increase or diversify its production (agriculture / livestock / other)?</v>
      </c>
      <c r="M168" s="194" t="s">
        <v>3555</v>
      </c>
      <c r="N168" s="194" t="s">
        <v>3556</v>
      </c>
      <c r="O168" s="194" t="s">
        <v>3557</v>
      </c>
      <c r="P168" s="194">
        <v>1</v>
      </c>
      <c r="V168" s="194" t="s">
        <v>25</v>
      </c>
      <c r="W168" s="194" t="s">
        <v>3552</v>
      </c>
    </row>
    <row r="169" spans="1:28">
      <c r="B169" s="194" t="s">
        <v>3558</v>
      </c>
      <c r="C169" s="194" t="str">
        <f t="shared" si="15"/>
        <v>select_one</v>
      </c>
      <c r="D169" s="194" t="str">
        <f t="shared" si="16"/>
        <v>ffa_think</v>
      </c>
      <c r="F169" s="194" t="s">
        <v>246</v>
      </c>
      <c r="G169" s="194" t="s">
        <v>118</v>
      </c>
      <c r="I169" s="251" t="str" cm="1">
        <f t="array" ref="I169">_xlfn.TEXTJOIN(" ",1,IF(flistname=D169,foption,""))</f>
        <v>0: No 1: Partially 2: Fully</v>
      </c>
      <c r="J169" s="194" t="s">
        <v>362</v>
      </c>
      <c r="K169" s="194" t="s">
        <v>3559</v>
      </c>
      <c r="L169" s="194" t="str">
        <f t="shared" si="17"/>
        <v>E06_03: have decreased the day-to-day hardship and released time for any of your family members (including women and children)?</v>
      </c>
      <c r="M169" s="194" t="s">
        <v>3560</v>
      </c>
      <c r="N169" s="194" t="s">
        <v>3561</v>
      </c>
      <c r="O169" s="194" t="s">
        <v>3562</v>
      </c>
      <c r="P169" s="194">
        <v>1</v>
      </c>
      <c r="V169" s="194" t="s">
        <v>25</v>
      </c>
      <c r="W169" s="194" t="s">
        <v>3552</v>
      </c>
    </row>
    <row r="170" spans="1:28">
      <c r="B170" s="194" t="s">
        <v>3563</v>
      </c>
      <c r="C170" s="194" t="str">
        <f t="shared" si="15"/>
        <v>select_one</v>
      </c>
      <c r="D170" s="194" t="str">
        <f t="shared" si="16"/>
        <v>ffa_think</v>
      </c>
      <c r="F170" s="194" t="s">
        <v>246</v>
      </c>
      <c r="G170" s="194" t="s">
        <v>118</v>
      </c>
      <c r="I170" s="251" t="str" cm="1">
        <f t="array" ref="I170">_xlfn.TEXTJOIN(" ",1,IF(flistname=D170,foption,""))</f>
        <v>0: No 1: Partially 2: Fully</v>
      </c>
      <c r="J170" s="194" t="s">
        <v>362</v>
      </c>
      <c r="K170" s="194" t="s">
        <v>3564</v>
      </c>
      <c r="L170" s="194" t="str">
        <f t="shared" si="17"/>
        <v>E06_04: have improved the ability of any of your household member to access markets and/or basic services ?</v>
      </c>
      <c r="M170" s="194" t="s">
        <v>3565</v>
      </c>
      <c r="N170" s="194" t="s">
        <v>3566</v>
      </c>
      <c r="O170" s="194" t="s">
        <v>3567</v>
      </c>
      <c r="P170" s="194">
        <v>1</v>
      </c>
      <c r="S170" s="205" t="s">
        <v>3568</v>
      </c>
      <c r="V170" s="194" t="s">
        <v>25</v>
      </c>
      <c r="W170" s="194" t="s">
        <v>3552</v>
      </c>
    </row>
    <row r="171" spans="1:28">
      <c r="B171" s="194" t="s">
        <v>3569</v>
      </c>
      <c r="C171" s="194" t="str">
        <f t="shared" si="15"/>
        <v>select_one</v>
      </c>
      <c r="D171" s="194" t="str">
        <f t="shared" si="16"/>
        <v>ffa_think</v>
      </c>
      <c r="F171" s="194" t="s">
        <v>246</v>
      </c>
      <c r="G171" s="194" t="s">
        <v>118</v>
      </c>
      <c r="I171" s="251" t="str" cm="1">
        <f t="array" ref="I171">_xlfn.TEXTJOIN(" ",1,IF(flistname=D171,foption,""))</f>
        <v>0: No 1: Partially 2: Fully</v>
      </c>
      <c r="J171" s="194" t="s">
        <v>362</v>
      </c>
      <c r="K171" s="194" t="s">
        <v>3570</v>
      </c>
      <c r="L171" s="194" t="str">
        <f t="shared" si="17"/>
        <v>E06_05: have improved your household’s ability to manage and maintain assets?</v>
      </c>
      <c r="M171" s="194" t="s">
        <v>3571</v>
      </c>
      <c r="N171" s="194" t="s">
        <v>3572</v>
      </c>
      <c r="O171" s="194" t="s">
        <v>3573</v>
      </c>
      <c r="P171" s="194">
        <v>1</v>
      </c>
      <c r="V171" s="194" t="s">
        <v>25</v>
      </c>
      <c r="W171" s="194" t="s">
        <v>3552</v>
      </c>
    </row>
    <row r="172" spans="1:28">
      <c r="B172" s="194" t="s">
        <v>3574</v>
      </c>
      <c r="C172" s="194" t="str">
        <f t="shared" si="15"/>
        <v>select_one</v>
      </c>
      <c r="D172" s="194" t="str">
        <f t="shared" si="16"/>
        <v>ffa_think</v>
      </c>
      <c r="F172" s="194" t="s">
        <v>246</v>
      </c>
      <c r="G172" s="194" t="s">
        <v>118</v>
      </c>
      <c r="I172" s="251" t="str" cm="1">
        <f t="array" ref="I172">_xlfn.TEXTJOIN(" ",1,IF(flistname=D172,foption,""))</f>
        <v>0: No 1: Partially 2: Fully</v>
      </c>
      <c r="J172" s="194" t="s">
        <v>362</v>
      </c>
      <c r="K172" s="194" t="s">
        <v>3575</v>
      </c>
      <c r="L172" s="194" t="str">
        <f t="shared" si="17"/>
        <v>E06_06: have improved your natural environment?</v>
      </c>
      <c r="M172" s="194" t="s">
        <v>3576</v>
      </c>
      <c r="N172" s="194" t="s">
        <v>3577</v>
      </c>
      <c r="O172" s="194" t="s">
        <v>3578</v>
      </c>
      <c r="P172" s="194">
        <v>1</v>
      </c>
      <c r="S172" s="205" t="s">
        <v>3579</v>
      </c>
      <c r="V172" s="194" t="s">
        <v>25</v>
      </c>
      <c r="W172" s="194" t="s">
        <v>3552</v>
      </c>
    </row>
    <row r="173" spans="1:28">
      <c r="B173" s="194" t="s">
        <v>3580</v>
      </c>
      <c r="C173" s="194" t="str">
        <f t="shared" si="15"/>
        <v>select_one</v>
      </c>
      <c r="D173" s="194" t="str">
        <f t="shared" si="16"/>
        <v>ffa_think_na</v>
      </c>
      <c r="F173" s="194" t="s">
        <v>246</v>
      </c>
      <c r="G173" s="194" t="s">
        <v>118</v>
      </c>
      <c r="I173" s="251" t="str" cm="1">
        <f t="array" ref="I173">_xlfn.TEXTJOIN(" ",1,IF(flistname=D173,foption,""))</f>
        <v>0: No 1: Partially 2: Fully 99: N/A</v>
      </c>
      <c r="J173" s="194" t="s">
        <v>365</v>
      </c>
      <c r="K173" s="194" t="s">
        <v>3581</v>
      </c>
      <c r="L173" s="194" t="str">
        <f t="shared" si="17"/>
        <v>E06_07: have allowed to increase agricultural potential due to greater water availability and/or soil fertility?</v>
      </c>
      <c r="M173" s="194" t="s">
        <v>3582</v>
      </c>
      <c r="N173" s="194" t="s">
        <v>3583</v>
      </c>
      <c r="O173" s="194" t="s">
        <v>3584</v>
      </c>
      <c r="P173" s="194">
        <v>1</v>
      </c>
      <c r="S173" s="205" t="s">
        <v>3585</v>
      </c>
      <c r="V173" s="194" t="s">
        <v>25</v>
      </c>
      <c r="W173" s="194" t="s">
        <v>3552</v>
      </c>
    </row>
    <row r="174" spans="1:28">
      <c r="B174" s="194" t="s">
        <v>3586</v>
      </c>
      <c r="C174" s="194" t="str">
        <f t="shared" si="15"/>
        <v>select_one</v>
      </c>
      <c r="D174" s="194" t="str">
        <f t="shared" si="16"/>
        <v>ffa_think_na</v>
      </c>
      <c r="F174" s="194" t="s">
        <v>246</v>
      </c>
      <c r="G174" s="194" t="s">
        <v>118</v>
      </c>
      <c r="I174" s="251" t="str" cm="1">
        <f t="array" ref="I174">_xlfn.TEXTJOIN(" ",1,IF(flistname=D174,foption,""))</f>
        <v>0: No 1: Partially 2: Fully 99: N/A</v>
      </c>
      <c r="J174" s="194" t="s">
        <v>365</v>
      </c>
      <c r="K174" s="194" t="s">
        <v>3587</v>
      </c>
      <c r="L174" s="194" t="str">
        <f t="shared" si="17"/>
        <v>E06_08: have improved natural environment due to land stabilization and restoration?</v>
      </c>
      <c r="M174" s="194" t="s">
        <v>3588</v>
      </c>
      <c r="N174" s="194" t="s">
        <v>3589</v>
      </c>
      <c r="O174" s="194" t="s">
        <v>3590</v>
      </c>
      <c r="P174" s="194">
        <v>1</v>
      </c>
      <c r="S174" s="205" t="s">
        <v>3591</v>
      </c>
      <c r="V174" s="194" t="s">
        <v>25</v>
      </c>
      <c r="W174" s="194" t="s">
        <v>3552</v>
      </c>
    </row>
    <row r="175" spans="1:28">
      <c r="B175" s="194" t="s">
        <v>3592</v>
      </c>
      <c r="C175" s="194" t="str">
        <f t="shared" si="15"/>
        <v>select_one</v>
      </c>
      <c r="D175" s="194" t="str">
        <f t="shared" si="16"/>
        <v>ffa_think_na</v>
      </c>
      <c r="F175" s="194" t="s">
        <v>246</v>
      </c>
      <c r="G175" s="194" t="s">
        <v>118</v>
      </c>
      <c r="I175" s="251" t="str" cm="1">
        <f t="array" ref="I175">_xlfn.TEXTJOIN(" ",1,IF(flistname=D175,foption,""))</f>
        <v>0: No 1: Partially 2: Fully 99: N/A</v>
      </c>
      <c r="J175" s="194" t="s">
        <v>365</v>
      </c>
      <c r="K175" s="194" t="s">
        <v>3593</v>
      </c>
      <c r="L175" s="194" t="str">
        <f t="shared" si="17"/>
        <v>E06_09: have improved environmental surroundings due to the enhanced water and sanitation measures?</v>
      </c>
      <c r="M175" s="194" t="s">
        <v>3594</v>
      </c>
      <c r="N175" s="194" t="s">
        <v>3595</v>
      </c>
      <c r="O175" s="194" t="s">
        <v>3596</v>
      </c>
      <c r="P175" s="194">
        <v>1</v>
      </c>
      <c r="S175" s="205" t="s">
        <v>3597</v>
      </c>
      <c r="V175" s="194" t="s">
        <v>25</v>
      </c>
      <c r="W175" s="194" t="s">
        <v>3552</v>
      </c>
    </row>
    <row r="176" spans="1:28" s="232" customFormat="1">
      <c r="A176" s="231"/>
      <c r="C176" s="232" t="str">
        <f t="shared" si="15"/>
        <v>No</v>
      </c>
      <c r="D176" s="232" t="str">
        <f t="shared" si="16"/>
        <v/>
      </c>
      <c r="E176" s="231"/>
      <c r="H176" s="233"/>
      <c r="I176" s="256" t="str" cm="1">
        <f t="array" ref="I176">_xlfn.TEXTJOIN(" ",1,IF(flistname=D176,foption,""))</f>
        <v>0</v>
      </c>
      <c r="J176" s="232" t="s">
        <v>117</v>
      </c>
      <c r="K176" s="232" t="s">
        <v>3544</v>
      </c>
      <c r="L176" s="232" t="str">
        <f t="shared" si="17"/>
        <v/>
      </c>
      <c r="S176" s="231"/>
      <c r="AB176" s="284"/>
    </row>
    <row r="177" spans="1:28" s="229" customFormat="1">
      <c r="A177" s="228"/>
      <c r="C177" s="229" t="str">
        <f t="shared" si="15"/>
        <v>No</v>
      </c>
      <c r="D177" s="229" t="str">
        <f t="shared" si="16"/>
        <v/>
      </c>
      <c r="E177" s="228"/>
      <c r="H177" s="230"/>
      <c r="I177" s="252" t="str" cm="1">
        <f t="array" ref="I177">_xlfn.TEXTJOIN(" ",1,IF(flistname=D177,foption,""))</f>
        <v>0</v>
      </c>
      <c r="L177" s="229" t="str">
        <f t="shared" si="17"/>
        <v/>
      </c>
      <c r="S177" s="228"/>
      <c r="AB177" s="276"/>
    </row>
    <row r="178" spans="1:28" s="250" customFormat="1">
      <c r="A178" s="231"/>
      <c r="B178" s="250" t="s">
        <v>3598</v>
      </c>
      <c r="C178" s="250" t="str">
        <f t="shared" si="15"/>
        <v>No</v>
      </c>
      <c r="D178" s="250" t="str">
        <f t="shared" si="16"/>
        <v/>
      </c>
      <c r="E178" s="231"/>
      <c r="F178" s="250" t="s">
        <v>246</v>
      </c>
      <c r="G178" s="250" t="s">
        <v>2983</v>
      </c>
      <c r="H178" s="233"/>
      <c r="I178" s="256" t="str" cm="1">
        <f t="array" ref="I178">_xlfn.TEXTJOIN(" ",1,IF(flistname=D178,foption,""))</f>
        <v>0</v>
      </c>
      <c r="J178" s="250" t="s">
        <v>26</v>
      </c>
      <c r="K178" s="250" t="s">
        <v>3599</v>
      </c>
      <c r="L178" s="250" t="str">
        <f t="shared" si="17"/>
        <v>FFA Training/hand-in-hand coaching</v>
      </c>
      <c r="N178" s="250" t="s">
        <v>3600</v>
      </c>
      <c r="O178" s="250" t="s">
        <v>3600</v>
      </c>
      <c r="P178" s="250">
        <v>1</v>
      </c>
      <c r="S178" s="231"/>
      <c r="W178" s="250" t="s">
        <v>168</v>
      </c>
      <c r="AB178" s="282"/>
    </row>
    <row r="179" spans="1:28" s="238" customFormat="1">
      <c r="C179" s="238" t="str">
        <f t="shared" si="15"/>
        <v>No</v>
      </c>
      <c r="D179" s="238" t="str">
        <f t="shared" si="16"/>
        <v/>
      </c>
      <c r="I179" s="254" t="str" cm="1">
        <f t="array" ref="I179">_xlfn.TEXTJOIN(" ",1,IF(flistname=D179,foption,""))</f>
        <v>0</v>
      </c>
      <c r="J179" s="238" t="s">
        <v>20</v>
      </c>
      <c r="L179" s="238" t="str">
        <f t="shared" si="17"/>
        <v>Information on FFA trainings received by beneficiary</v>
      </c>
      <c r="N179" s="238" t="s">
        <v>3601</v>
      </c>
      <c r="O179" s="238" t="s">
        <v>3601</v>
      </c>
      <c r="P179" s="238">
        <v>1</v>
      </c>
      <c r="AB179" s="275"/>
    </row>
    <row r="180" spans="1:28">
      <c r="B180" s="194" t="s">
        <v>3602</v>
      </c>
      <c r="C180" s="194" t="str">
        <f t="shared" si="15"/>
        <v>select_one</v>
      </c>
      <c r="D180" s="194" t="str">
        <f t="shared" si="16"/>
        <v>yes_no</v>
      </c>
      <c r="F180" s="194" t="s">
        <v>246</v>
      </c>
      <c r="G180" s="194" t="s">
        <v>118</v>
      </c>
      <c r="I180" s="251" t="str" cm="1">
        <f t="array" ref="I180">_xlfn.TEXTJOIN(" ",1,IF(flistname=D180,foption,""))</f>
        <v>0: No 1: Yes</v>
      </c>
      <c r="J180" s="194" t="s">
        <v>22</v>
      </c>
      <c r="K180" s="194" t="s">
        <v>3603</v>
      </c>
      <c r="L180" s="194" t="str">
        <f t="shared" si="17"/>
        <v>E07: Have you received supplementary training on the FFA activity you participating in?</v>
      </c>
      <c r="M180" s="194" t="s">
        <v>3604</v>
      </c>
      <c r="N180" s="194" t="s">
        <v>3605</v>
      </c>
      <c r="O180" s="194" t="s">
        <v>3606</v>
      </c>
      <c r="P180" s="194">
        <v>1</v>
      </c>
      <c r="V180" s="194" t="s">
        <v>25</v>
      </c>
    </row>
    <row r="181" spans="1:28">
      <c r="B181" s="194" t="s">
        <v>3607</v>
      </c>
      <c r="C181" s="194" t="str">
        <f t="shared" si="15"/>
        <v>select_multiple</v>
      </c>
      <c r="D181" s="194" t="str">
        <f t="shared" si="16"/>
        <v>training</v>
      </c>
      <c r="F181" s="194" t="s">
        <v>246</v>
      </c>
      <c r="G181" s="194" t="s">
        <v>118</v>
      </c>
      <c r="I181" s="251" t="str" cm="1">
        <f t="array" ref="I181">_xlfn.TEXTJOIN(" ",1,IF(flistname=D181,foption,""))</f>
        <v>1: Establishment of nurseries and seedling production 2: Seedling planting including fruit trees 3: Development of flood control dykes 4: Improved technologies on livelihood activities 5: Environmental issues 6: Project management 88: Other</v>
      </c>
      <c r="J181" s="194" t="s">
        <v>729</v>
      </c>
      <c r="K181" s="194" t="s">
        <v>3608</v>
      </c>
      <c r="L181" s="194" t="str">
        <f t="shared" si="17"/>
        <v>E08: What type of training or skill development have you received</v>
      </c>
      <c r="M181" s="194" t="s">
        <v>3609</v>
      </c>
      <c r="N181" s="194" t="s">
        <v>3610</v>
      </c>
      <c r="O181" s="194" t="s">
        <v>3611</v>
      </c>
      <c r="P181" s="194">
        <v>1</v>
      </c>
      <c r="V181" s="194" t="s">
        <v>25</v>
      </c>
      <c r="Z181" s="194" t="s">
        <v>3612</v>
      </c>
    </row>
    <row r="182" spans="1:28">
      <c r="B182" s="194" t="s">
        <v>3613</v>
      </c>
      <c r="C182" s="194" t="str">
        <f t="shared" si="15"/>
        <v>select_one</v>
      </c>
      <c r="D182" s="194" t="str">
        <f t="shared" si="16"/>
        <v>training_improve</v>
      </c>
      <c r="F182" s="194" t="s">
        <v>246</v>
      </c>
      <c r="G182" s="194" t="s">
        <v>118</v>
      </c>
      <c r="I182" s="251" t="str" cm="1">
        <f t="array" ref="I182">_xlfn.TEXTJOIN(" ",1,IF(flistname=D182,foption,""))</f>
        <v>1: a complete change 2: improved slightly 3: improved 4: no change 0 6: improved and diversified</v>
      </c>
      <c r="J182" s="194" t="s">
        <v>733</v>
      </c>
      <c r="K182" s="194" t="s">
        <v>3614</v>
      </c>
      <c r="L182" s="194" t="str">
        <f t="shared" si="17"/>
        <v>E09: Has the training helped in improving your livelihoods</v>
      </c>
      <c r="M182" s="194" t="s">
        <v>3615</v>
      </c>
      <c r="N182" s="194" t="s">
        <v>3616</v>
      </c>
      <c r="O182" s="194" t="s">
        <v>3617</v>
      </c>
      <c r="P182" s="194">
        <v>1</v>
      </c>
      <c r="V182" s="194" t="s">
        <v>25</v>
      </c>
      <c r="Z182" s="194" t="s">
        <v>3612</v>
      </c>
    </row>
    <row r="183" spans="1:28">
      <c r="B183" s="194" t="s">
        <v>3618</v>
      </c>
      <c r="C183" s="194" t="str">
        <f t="shared" si="15"/>
        <v>select_one</v>
      </c>
      <c r="D183" s="194" t="str">
        <f t="shared" si="16"/>
        <v>assets_change</v>
      </c>
      <c r="F183" s="194" t="s">
        <v>246</v>
      </c>
      <c r="G183" s="194" t="s">
        <v>118</v>
      </c>
      <c r="I183" s="251" t="str" cm="1">
        <f t="array" ref="I183">_xlfn.TEXTJOIN(" ",1,IF(flistname=D183,foption,""))</f>
        <v>1: a complete change 2: improved slightly 3: improved 4: no change 5: deteriorated</v>
      </c>
      <c r="J183" s="194" t="s">
        <v>736</v>
      </c>
      <c r="K183" s="194" t="s">
        <v>3619</v>
      </c>
      <c r="L183" s="194" t="str">
        <f t="shared" si="17"/>
        <v>E10: How has the assets created through the activities changed your livelihoods</v>
      </c>
      <c r="M183" s="194" t="s">
        <v>3620</v>
      </c>
      <c r="N183" s="194" t="s">
        <v>3621</v>
      </c>
      <c r="O183" s="194" t="s">
        <v>3622</v>
      </c>
      <c r="P183" s="194">
        <v>1</v>
      </c>
      <c r="V183" s="194" t="s">
        <v>25</v>
      </c>
      <c r="Z183" s="194" t="s">
        <v>3612</v>
      </c>
    </row>
    <row r="184" spans="1:28" s="250" customFormat="1">
      <c r="A184" s="231"/>
      <c r="B184" s="250" t="s">
        <v>3623</v>
      </c>
      <c r="C184" s="250" t="str">
        <f t="shared" si="15"/>
        <v>No</v>
      </c>
      <c r="D184" s="250" t="str">
        <f t="shared" si="16"/>
        <v/>
      </c>
      <c r="E184" s="231"/>
      <c r="F184" s="250" t="s">
        <v>246</v>
      </c>
      <c r="G184" s="250" t="s">
        <v>2983</v>
      </c>
      <c r="H184" s="233"/>
      <c r="I184" s="256" t="str" cm="1">
        <f t="array" ref="I184">_xlfn.TEXTJOIN(" ",1,IF(flistname=D184,foption,""))</f>
        <v>0</v>
      </c>
      <c r="J184" s="250" t="s">
        <v>117</v>
      </c>
      <c r="K184" s="250" t="s">
        <v>3599</v>
      </c>
      <c r="L184" s="250" t="str">
        <f t="shared" si="17"/>
        <v/>
      </c>
      <c r="N184" s="250" t="s">
        <v>2988</v>
      </c>
      <c r="O184" s="250" t="s">
        <v>2988</v>
      </c>
      <c r="P184" s="250">
        <v>1</v>
      </c>
      <c r="S184" s="231"/>
      <c r="AB184" s="282"/>
    </row>
    <row r="185" spans="1:28" s="245" customFormat="1">
      <c r="A185" s="228"/>
      <c r="C185" s="245" t="str">
        <f t="shared" si="15"/>
        <v>No</v>
      </c>
      <c r="D185" s="245" t="str">
        <f t="shared" si="16"/>
        <v/>
      </c>
      <c r="E185" s="228"/>
      <c r="H185" s="230"/>
      <c r="I185" s="252" t="str" cm="1">
        <f t="array" ref="I185">_xlfn.TEXTJOIN(" ",1,IF(flistname=D185,foption,""))</f>
        <v>0</v>
      </c>
      <c r="L185" s="245" t="str">
        <f t="shared" si="17"/>
        <v/>
      </c>
      <c r="P185" s="245">
        <v>1</v>
      </c>
      <c r="S185" s="228"/>
      <c r="AB185" s="281"/>
    </row>
    <row r="186" spans="1:28" s="250" customFormat="1">
      <c r="A186" s="231"/>
      <c r="B186" s="250" t="s">
        <v>3624</v>
      </c>
      <c r="C186" s="250" t="str">
        <f t="shared" si="15"/>
        <v>No</v>
      </c>
      <c r="D186" s="250" t="str">
        <f t="shared" si="16"/>
        <v/>
      </c>
      <c r="E186" s="231"/>
      <c r="F186" s="250" t="s">
        <v>246</v>
      </c>
      <c r="G186" s="250" t="s">
        <v>118</v>
      </c>
      <c r="H186" s="233"/>
      <c r="I186" s="256" t="str" cm="1">
        <f t="array" ref="I186">_xlfn.TEXTJOIN(" ",1,IF(flistname=D186,foption,""))</f>
        <v>0</v>
      </c>
      <c r="J186" s="250" t="s">
        <v>26</v>
      </c>
      <c r="K186" s="250" t="s">
        <v>3625</v>
      </c>
      <c r="L186" s="250" t="str">
        <f t="shared" si="17"/>
        <v/>
      </c>
      <c r="P186" s="250">
        <v>1</v>
      </c>
      <c r="S186" s="231"/>
      <c r="W186" s="250" t="s">
        <v>168</v>
      </c>
      <c r="Z186" s="250" t="s">
        <v>3225</v>
      </c>
      <c r="AB186" s="282"/>
    </row>
    <row r="187" spans="1:28" s="238" customFormat="1">
      <c r="C187" s="238" t="str">
        <f t="shared" si="15"/>
        <v>No</v>
      </c>
      <c r="D187" s="238" t="str">
        <f t="shared" si="16"/>
        <v/>
      </c>
      <c r="I187" s="254" t="str" cm="1">
        <f t="array" ref="I187">_xlfn.TEXTJOIN(" ",1,IF(flistname=D187,foption,""))</f>
        <v>0</v>
      </c>
      <c r="J187" s="238" t="s">
        <v>20</v>
      </c>
      <c r="L187" s="238" t="str">
        <f t="shared" si="17"/>
        <v>NEW SOCIAL NETWORKS AMONG FFA COMMUNITY</v>
      </c>
      <c r="N187" s="238" t="s">
        <v>3626</v>
      </c>
      <c r="O187" s="238" t="s">
        <v>3626</v>
      </c>
      <c r="P187" s="238">
        <v>1</v>
      </c>
      <c r="S187" s="238" t="s">
        <v>2054</v>
      </c>
      <c r="AB187" s="275"/>
    </row>
    <row r="188" spans="1:28">
      <c r="B188" s="194" t="s">
        <v>3627</v>
      </c>
      <c r="C188" s="194" t="str">
        <f t="shared" si="15"/>
        <v>select_one</v>
      </c>
      <c r="D188" s="194" t="str">
        <f t="shared" si="16"/>
        <v>relationship_other</v>
      </c>
      <c r="F188" s="194" t="s">
        <v>246</v>
      </c>
      <c r="G188" s="194" t="s">
        <v>118</v>
      </c>
      <c r="I188" s="251" t="str" cm="1">
        <f t="array" ref="I188">_xlfn.TEXTJOIN(" ",1,IF(flistname=D188,foption,""))</f>
        <v>1: Excellent, we collaborate well with no issues 2: Friendly, we can get along and work out our issues on our own 3: Acceptable, we can get along but would need mediation to work out our issues 4: Uncomfortable, we do not interact by choice</v>
      </c>
      <c r="J188" s="194" t="s">
        <v>2065</v>
      </c>
      <c r="K188" s="194" t="s">
        <v>2066</v>
      </c>
      <c r="L188" s="194" t="str">
        <f t="shared" si="17"/>
        <v>E11: How do you perceive your relationships with other groups?</v>
      </c>
      <c r="M188" s="194" t="s">
        <v>3628</v>
      </c>
      <c r="N188" s="194" t="s">
        <v>3629</v>
      </c>
      <c r="O188" s="194" t="s">
        <v>3630</v>
      </c>
      <c r="P188" s="194">
        <v>1</v>
      </c>
      <c r="V188" s="194" t="s">
        <v>25</v>
      </c>
    </row>
    <row r="189" spans="1:28">
      <c r="B189" s="194" t="s">
        <v>3631</v>
      </c>
      <c r="C189" s="194" t="str">
        <f t="shared" si="15"/>
        <v>select_one</v>
      </c>
      <c r="D189" s="194" t="str">
        <f t="shared" si="16"/>
        <v>incl_excl</v>
      </c>
      <c r="F189" s="194" t="s">
        <v>246</v>
      </c>
      <c r="G189" s="194" t="s">
        <v>118</v>
      </c>
      <c r="I189" s="251" t="str" cm="1">
        <f t="array" ref="I189">_xlfn.TEXTJOIN(" ",1,IF(flistname=D189,foption,""))</f>
        <v>1: Included 2: Excluded</v>
      </c>
      <c r="J189" s="194" t="s">
        <v>2068</v>
      </c>
      <c r="K189" s="194" t="s">
        <v>2069</v>
      </c>
      <c r="L189" s="194" t="str">
        <f t="shared" si="17"/>
        <v>E12: Do you feel you are included in or excluded from your community structure?</v>
      </c>
      <c r="M189" s="194" t="s">
        <v>3632</v>
      </c>
      <c r="N189" s="194" t="s">
        <v>3633</v>
      </c>
      <c r="O189" s="194" t="s">
        <v>3634</v>
      </c>
      <c r="P189" s="194">
        <v>1</v>
      </c>
      <c r="V189" s="194" t="s">
        <v>25</v>
      </c>
    </row>
    <row r="190" spans="1:28">
      <c r="B190" s="194" t="s">
        <v>3635</v>
      </c>
      <c r="C190" s="194" t="str">
        <f t="shared" si="15"/>
        <v>select_one</v>
      </c>
      <c r="D190" s="194" t="str">
        <f t="shared" si="16"/>
        <v>yes_no</v>
      </c>
      <c r="F190" s="194" t="s">
        <v>246</v>
      </c>
      <c r="G190" s="194" t="s">
        <v>118</v>
      </c>
      <c r="I190" s="251" t="str" cm="1">
        <f t="array" ref="I190">_xlfn.TEXTJOIN(" ",1,IF(flistname=D190,foption,""))</f>
        <v>0: No 1: Yes</v>
      </c>
      <c r="J190" s="194" t="s">
        <v>22</v>
      </c>
      <c r="K190" s="194" t="s">
        <v>2071</v>
      </c>
      <c r="L190" s="194" t="str">
        <f t="shared" si="17"/>
        <v>E13: Do you think the cooperation and inclusion of other groups would promote cooperation and better social relationships among the entire community?</v>
      </c>
      <c r="M190" s="194" t="s">
        <v>3636</v>
      </c>
      <c r="N190" s="194" t="s">
        <v>3637</v>
      </c>
      <c r="O190" s="194" t="s">
        <v>3638</v>
      </c>
      <c r="P190" s="194">
        <v>1</v>
      </c>
      <c r="V190" s="194" t="s">
        <v>25</v>
      </c>
    </row>
    <row r="191" spans="1:28">
      <c r="B191" s="194" t="s">
        <v>3639</v>
      </c>
      <c r="C191" s="194" t="str">
        <f t="shared" si="15"/>
        <v>select_one</v>
      </c>
      <c r="D191" s="194" t="str">
        <f t="shared" si="16"/>
        <v>relationship_other</v>
      </c>
      <c r="F191" s="194" t="s">
        <v>246</v>
      </c>
      <c r="G191" s="194" t="s">
        <v>118</v>
      </c>
      <c r="I191" s="251" t="str" cm="1">
        <f t="array" ref="I191">_xlfn.TEXTJOIN(" ",1,IF(flistname=D191,foption,""))</f>
        <v>1: Excellent, we collaborate well with no issues 2: Friendly, we can get along and work out our issues on our own 3: Acceptable, we can get along but would need mediation to work out our issues 4: Uncomfortable, we do not interact by choice</v>
      </c>
      <c r="J191" s="194" t="s">
        <v>2065</v>
      </c>
      <c r="K191" s="194" t="s">
        <v>2073</v>
      </c>
      <c r="L191" s="194" t="str">
        <f t="shared" si="17"/>
        <v>E14: How did you perceive your relationships with other groups/communities at the end of the programme?</v>
      </c>
      <c r="M191" s="194" t="s">
        <v>3640</v>
      </c>
      <c r="N191" s="194" t="s">
        <v>3641</v>
      </c>
      <c r="O191" s="194" t="s">
        <v>3642</v>
      </c>
      <c r="P191" s="194">
        <v>1</v>
      </c>
      <c r="V191" s="194" t="s">
        <v>25</v>
      </c>
      <c r="Z191" s="194" t="s">
        <v>3643</v>
      </c>
    </row>
    <row r="192" spans="1:28">
      <c r="B192" s="194" t="s">
        <v>3644</v>
      </c>
      <c r="C192" s="194" t="str">
        <f t="shared" si="15"/>
        <v>select_one</v>
      </c>
      <c r="D192" s="194" t="str">
        <f t="shared" si="16"/>
        <v>incl_excl_grad</v>
      </c>
      <c r="F192" s="194" t="s">
        <v>246</v>
      </c>
      <c r="G192" s="194" t="s">
        <v>118</v>
      </c>
      <c r="I192" s="251" t="str" cm="1">
        <f t="array" ref="I192">_xlfn.TEXTJOIN(" ",1,IF(flistname=D192,foption,""))</f>
        <v>1: More Included 2: Excluded 3: No changes</v>
      </c>
      <c r="J192" s="194" t="s">
        <v>2075</v>
      </c>
      <c r="K192" s="194" t="s">
        <v>2076</v>
      </c>
      <c r="L192" s="194" t="str">
        <f t="shared" si="17"/>
        <v>E15: Compared to the BEFORE the programme, do you feel you are MORE included in or excluded from your community structure through the project?</v>
      </c>
      <c r="M192" s="194" t="s">
        <v>3645</v>
      </c>
      <c r="N192" s="194" t="s">
        <v>3646</v>
      </c>
      <c r="O192" s="194" t="s">
        <v>3647</v>
      </c>
      <c r="P192" s="194">
        <v>1</v>
      </c>
      <c r="V192" s="194" t="s">
        <v>25</v>
      </c>
      <c r="Z192" s="194" t="s">
        <v>3643</v>
      </c>
    </row>
    <row r="193" spans="1:28">
      <c r="B193" s="194" t="s">
        <v>3648</v>
      </c>
      <c r="C193" s="194" t="str">
        <f t="shared" si="15"/>
        <v>select_one</v>
      </c>
      <c r="D193" s="194" t="str">
        <f t="shared" si="16"/>
        <v>yes_no_partial</v>
      </c>
      <c r="F193" s="194" t="s">
        <v>246</v>
      </c>
      <c r="G193" s="194" t="s">
        <v>118</v>
      </c>
      <c r="I193" s="251" t="str" cm="1">
        <f t="array" ref="I193">_xlfn.TEXTJOIN(" ",1,IF(flistname=D193,foption,""))</f>
        <v>1: Yes 0: No 3: Partially</v>
      </c>
      <c r="J193" s="194" t="s">
        <v>2078</v>
      </c>
      <c r="K193" s="194" t="s">
        <v>2079</v>
      </c>
      <c r="L193" s="194" t="str">
        <f t="shared" si="17"/>
        <v>E16: Do you think the cooperation and inclusion of other groups would promote cooperation and better social relationships among the entire community?</v>
      </c>
      <c r="M193" s="194" t="s">
        <v>3649</v>
      </c>
      <c r="N193" s="194" t="s">
        <v>3637</v>
      </c>
      <c r="O193" s="194" t="s">
        <v>3650</v>
      </c>
      <c r="P193" s="194">
        <v>1</v>
      </c>
      <c r="V193" s="194" t="s">
        <v>25</v>
      </c>
      <c r="Z193" s="194" t="s">
        <v>3643</v>
      </c>
    </row>
    <row r="194" spans="1:28" s="250" customFormat="1">
      <c r="A194" s="231"/>
      <c r="B194" s="250" t="s">
        <v>3651</v>
      </c>
      <c r="C194" s="250" t="str">
        <f t="shared" si="15"/>
        <v>No</v>
      </c>
      <c r="D194" s="250" t="str">
        <f t="shared" si="16"/>
        <v/>
      </c>
      <c r="E194" s="231"/>
      <c r="F194" s="250" t="s">
        <v>246</v>
      </c>
      <c r="G194" s="250" t="s">
        <v>118</v>
      </c>
      <c r="H194" s="233"/>
      <c r="I194" s="256" t="str" cm="1">
        <f t="array" ref="I194">_xlfn.TEXTJOIN(" ",1,IF(flistname=D194,foption,""))</f>
        <v>0</v>
      </c>
      <c r="J194" s="250" t="s">
        <v>117</v>
      </c>
      <c r="K194" s="250" t="s">
        <v>3625</v>
      </c>
      <c r="P194" s="250">
        <v>1</v>
      </c>
      <c r="S194" s="231"/>
      <c r="AB194" s="282"/>
    </row>
    <row r="195" spans="1:28" s="199" customFormat="1">
      <c r="A195" s="212"/>
      <c r="C195" s="199" t="str">
        <f t="shared" si="15"/>
        <v>No</v>
      </c>
      <c r="D195" s="199" t="str">
        <f t="shared" si="16"/>
        <v/>
      </c>
      <c r="E195" s="212"/>
      <c r="H195" s="213"/>
      <c r="I195" s="255" t="str" cm="1">
        <f t="array" ref="I195">_xlfn.TEXTJOIN(" ",1,IF(flistname=D195,foption,""))</f>
        <v>0</v>
      </c>
      <c r="J195" s="199" t="s">
        <v>117</v>
      </c>
      <c r="K195" s="199" t="s">
        <v>3508</v>
      </c>
      <c r="L195" s="199" t="str">
        <f t="shared" ref="L195:L258" si="18">IF(AND(ISBLANK(M195),ISBLANK(N195)),"",IF(ISBLANK(M195),N195,_xlfn.CONCAT(TRIM(M195),": ",N195)))</f>
        <v/>
      </c>
      <c r="S195" s="212"/>
      <c r="AB195" s="274"/>
    </row>
    <row r="196" spans="1:28" s="218" customFormat="1">
      <c r="A196" s="207"/>
      <c r="C196" s="218" t="str">
        <f t="shared" si="15"/>
        <v>No</v>
      </c>
      <c r="D196" s="218" t="str">
        <f t="shared" si="16"/>
        <v/>
      </c>
      <c r="E196" s="207"/>
      <c r="H196" s="209"/>
      <c r="I196" s="253" t="str" cm="1">
        <f t="array" ref="I196">_xlfn.TEXTJOIN(" ",1,IF(flistname=D196,foption,""))</f>
        <v>0</v>
      </c>
      <c r="L196" s="218" t="str">
        <f t="shared" si="18"/>
        <v/>
      </c>
      <c r="N196" s="218" t="s">
        <v>2988</v>
      </c>
      <c r="O196" s="218" t="s">
        <v>2988</v>
      </c>
      <c r="P196" s="218">
        <v>1</v>
      </c>
      <c r="S196" s="207"/>
      <c r="AB196" s="280"/>
    </row>
    <row r="197" spans="1:28" s="199" customFormat="1">
      <c r="A197" s="212"/>
      <c r="B197" s="199" t="s">
        <v>3652</v>
      </c>
      <c r="C197" s="199" t="str">
        <f t="shared" si="15"/>
        <v>No</v>
      </c>
      <c r="D197" s="199" t="str">
        <f t="shared" si="16"/>
        <v/>
      </c>
      <c r="E197" s="212"/>
      <c r="G197" s="199" t="s">
        <v>2983</v>
      </c>
      <c r="H197" s="213"/>
      <c r="I197" s="255" t="str" cm="1">
        <f t="array" ref="I197">_xlfn.TEXTJOIN(" ",1,IF(flistname=D197,foption,""))</f>
        <v>0</v>
      </c>
      <c r="J197" s="199" t="s">
        <v>26</v>
      </c>
      <c r="K197" s="199" t="s">
        <v>3653</v>
      </c>
      <c r="L197" s="199" t="str">
        <f t="shared" si="18"/>
        <v>F: BENEFICIARY SELECTION (TARGETING)</v>
      </c>
      <c r="M197" s="199" t="s">
        <v>3654</v>
      </c>
      <c r="N197" s="199" t="s">
        <v>3655</v>
      </c>
      <c r="O197" s="199" t="s">
        <v>3655</v>
      </c>
      <c r="P197" s="199">
        <v>1</v>
      </c>
      <c r="S197" s="212"/>
      <c r="Z197" s="199" t="s">
        <v>3428</v>
      </c>
      <c r="AB197" s="274"/>
    </row>
    <row r="198" spans="1:28">
      <c r="B198" s="194" t="s">
        <v>3656</v>
      </c>
      <c r="C198" s="194" t="str">
        <f t="shared" si="15"/>
        <v>select_one</v>
      </c>
      <c r="D198" s="194" t="str">
        <f t="shared" si="16"/>
        <v>yes_no</v>
      </c>
      <c r="G198" s="194" t="s">
        <v>3040</v>
      </c>
      <c r="I198" s="251" t="str" cm="1">
        <f t="array" ref="I198">_xlfn.TEXTJOIN(" ",1,IF(flistname=D198,foption,""))</f>
        <v>0: No 1: Yes</v>
      </c>
      <c r="J198" s="194" t="s">
        <v>22</v>
      </c>
      <c r="K198" s="194" t="s">
        <v>533</v>
      </c>
      <c r="L198" s="194" t="str">
        <f t="shared" si="18"/>
        <v>F01: Do you know how people were chosen to receive assistance?</v>
      </c>
      <c r="M198" s="194" t="s">
        <v>3657</v>
      </c>
      <c r="N198" s="194" t="s">
        <v>3658</v>
      </c>
      <c r="O198" s="194" t="s">
        <v>3659</v>
      </c>
      <c r="P198" s="194">
        <v>1</v>
      </c>
      <c r="S198" s="205" t="s">
        <v>535</v>
      </c>
      <c r="V198" s="194" t="s">
        <v>25</v>
      </c>
    </row>
    <row r="199" spans="1:28">
      <c r="B199" s="194" t="s">
        <v>3660</v>
      </c>
      <c r="C199" s="194" t="str">
        <f t="shared" si="15"/>
        <v>select_multiple</v>
      </c>
      <c r="D199" s="194" t="str">
        <f t="shared" si="16"/>
        <v>bens_criteria</v>
      </c>
      <c r="G199" s="194" t="s">
        <v>3040</v>
      </c>
      <c r="I199" s="251" t="str" cm="1">
        <f t="array" ref="I199">_xlfn.TEXTJOIN(" ",1,IF(flistname=D199,foption,""))</f>
        <v>101: Families with children under 5 years on malnutrition treatment 102: Families with pregnant and/or lactating Women on malnutrition treatment 103: Families headed by children 104: Families with low income or headed by vulnerables 105: Food insecure housheolds 106: Families with high dependency ratio or with very few income earning members 201: Households with a high dependency ratio 202: Female-headed households (recently widowed/abandoned) 203: Households a member discharged/cured from an OTP/TSFP 204: Households with chronically ill/disabled members 205: Split up households (food scarcity) 206: Households facing zero-sum coping 207: Households without access to productive assets 208: Daily wage-earners or households with no reliable income 88: Other CBPP defined criteria</v>
      </c>
      <c r="J199" s="194" t="s">
        <v>3661</v>
      </c>
      <c r="K199" s="194" t="s">
        <v>537</v>
      </c>
      <c r="L199" s="194" t="str">
        <f t="shared" si="18"/>
        <v>F02: Please explain how people are selected?</v>
      </c>
      <c r="M199" s="194" t="s">
        <v>3662</v>
      </c>
      <c r="N199" s="194" t="s">
        <v>3663</v>
      </c>
      <c r="O199" s="194" t="s">
        <v>3664</v>
      </c>
      <c r="P199" s="194">
        <v>1</v>
      </c>
      <c r="V199" s="194" t="s">
        <v>25</v>
      </c>
      <c r="Z199" s="194" t="s">
        <v>3665</v>
      </c>
    </row>
    <row r="200" spans="1:28">
      <c r="B200" s="194" t="s">
        <v>3666</v>
      </c>
      <c r="C200" s="194" t="str">
        <f t="shared" si="15"/>
        <v>No</v>
      </c>
      <c r="D200" s="194" t="str">
        <f t="shared" si="16"/>
        <v/>
      </c>
      <c r="G200" s="194" t="s">
        <v>3040</v>
      </c>
      <c r="I200" s="251" t="str" cm="1">
        <f t="array" ref="I200">_xlfn.TEXTJOIN(" ",1,IF(flistname=D200,foption,""))</f>
        <v>0</v>
      </c>
      <c r="J200" s="194" t="s">
        <v>49</v>
      </c>
      <c r="K200" s="194" t="s">
        <v>540</v>
      </c>
      <c r="L200" s="194" t="str">
        <f t="shared" si="18"/>
        <v>F03: Specify</v>
      </c>
      <c r="M200" s="194" t="s">
        <v>3667</v>
      </c>
      <c r="N200" s="194" t="s">
        <v>1312</v>
      </c>
      <c r="O200" s="194" t="s">
        <v>3668</v>
      </c>
      <c r="P200" s="194">
        <v>1</v>
      </c>
      <c r="V200" s="194" t="s">
        <v>25</v>
      </c>
      <c r="Z200" s="194" t="s">
        <v>3669</v>
      </c>
    </row>
    <row r="201" spans="1:28">
      <c r="B201" s="194" t="s">
        <v>3670</v>
      </c>
      <c r="C201" s="194" t="str">
        <f t="shared" si="15"/>
        <v>select_multiple</v>
      </c>
      <c r="D201" s="194" t="str">
        <f t="shared" si="16"/>
        <v>selection</v>
      </c>
      <c r="F201" s="194" t="s">
        <v>246</v>
      </c>
      <c r="G201" s="194" t="s">
        <v>118</v>
      </c>
      <c r="I201" s="251" t="str" cm="1">
        <f t="array" ref="I201">_xlfn.TEXTJOIN(" ",1,IF(flistname=D201,foption,""))</f>
        <v/>
      </c>
      <c r="J201" s="194" t="s">
        <v>3671</v>
      </c>
      <c r="K201" s="194" t="s">
        <v>579</v>
      </c>
      <c r="L201" s="194" t="str">
        <f t="shared" si="18"/>
        <v>F04: Please explain how people are selected?</v>
      </c>
      <c r="M201" s="194" t="s">
        <v>3672</v>
      </c>
      <c r="N201" s="194" t="s">
        <v>3663</v>
      </c>
      <c r="O201" s="194" t="s">
        <v>3673</v>
      </c>
      <c r="P201" s="194">
        <v>1</v>
      </c>
      <c r="V201" s="194" t="s">
        <v>25</v>
      </c>
      <c r="Z201" s="194" t="s">
        <v>3674</v>
      </c>
    </row>
    <row r="202" spans="1:28">
      <c r="B202" s="194" t="s">
        <v>3675</v>
      </c>
      <c r="C202" s="194" t="str">
        <f t="shared" si="15"/>
        <v>No</v>
      </c>
      <c r="D202" s="194" t="str">
        <f t="shared" si="16"/>
        <v/>
      </c>
      <c r="F202" s="194" t="s">
        <v>246</v>
      </c>
      <c r="G202" s="194" t="s">
        <v>118</v>
      </c>
      <c r="I202" s="251" t="str" cm="1">
        <f t="array" ref="I202">_xlfn.TEXTJOIN(" ",1,IF(flistname=D202,foption,""))</f>
        <v>0</v>
      </c>
      <c r="J202" s="194" t="s">
        <v>49</v>
      </c>
      <c r="K202" s="194" t="s">
        <v>582</v>
      </c>
      <c r="L202" s="194" t="str">
        <f t="shared" si="18"/>
        <v>F05: Specify</v>
      </c>
      <c r="M202" s="194" t="s">
        <v>3676</v>
      </c>
      <c r="N202" s="194" t="s">
        <v>1312</v>
      </c>
      <c r="O202" s="194" t="s">
        <v>3677</v>
      </c>
      <c r="P202" s="194">
        <v>1</v>
      </c>
      <c r="V202" s="194" t="s">
        <v>25</v>
      </c>
      <c r="Z202" s="194" t="s">
        <v>3678</v>
      </c>
    </row>
    <row r="203" spans="1:28">
      <c r="B203" s="194" t="s">
        <v>3679</v>
      </c>
      <c r="C203" s="194" t="str">
        <f t="shared" si="15"/>
        <v>select_multiple</v>
      </c>
      <c r="D203" s="194" t="str">
        <f t="shared" si="16"/>
        <v>bens_selection</v>
      </c>
      <c r="G203" s="194" t="s">
        <v>3040</v>
      </c>
      <c r="I203" s="251" t="str" cm="1">
        <f t="array" ref="I203">_xlfn.TEXTJOIN(" ",1,IF(flistname=D203,foption,""))</f>
        <v>1: Community/traditional leader 2: Distribution staff 3: Local Authorities 4: Management committee 5: Partner 6: WFP 77: I do not know 88: Other</v>
      </c>
      <c r="J203" s="194" t="s">
        <v>3680</v>
      </c>
      <c r="K203" s="194" t="s">
        <v>544</v>
      </c>
      <c r="L203" s="194" t="str">
        <f t="shared" si="18"/>
        <v>F06: Who selects the beneficiaries to receive assistance?</v>
      </c>
      <c r="M203" s="194" t="s">
        <v>3681</v>
      </c>
      <c r="N203" s="194" t="s">
        <v>3682</v>
      </c>
      <c r="O203" s="194" t="s">
        <v>3683</v>
      </c>
      <c r="P203" s="194">
        <v>1</v>
      </c>
      <c r="V203" s="194" t="s">
        <v>25</v>
      </c>
      <c r="Z203" s="194" t="s">
        <v>539</v>
      </c>
    </row>
    <row r="204" spans="1:28">
      <c r="B204" s="194" t="s">
        <v>3684</v>
      </c>
      <c r="C204" s="194" t="str">
        <f t="shared" si="15"/>
        <v>No</v>
      </c>
      <c r="D204" s="194" t="str">
        <f t="shared" si="16"/>
        <v/>
      </c>
      <c r="G204" s="194" t="s">
        <v>3040</v>
      </c>
      <c r="I204" s="251" t="str" cm="1">
        <f t="array" ref="I204">_xlfn.TEXTJOIN(" ",1,IF(flistname=D204,foption,""))</f>
        <v>0</v>
      </c>
      <c r="J204" s="194" t="s">
        <v>49</v>
      </c>
      <c r="K204" s="194" t="s">
        <v>546</v>
      </c>
      <c r="L204" s="194" t="str">
        <f t="shared" si="18"/>
        <v>F07: Specify</v>
      </c>
      <c r="M204" s="194" t="s">
        <v>3685</v>
      </c>
      <c r="N204" s="194" t="s">
        <v>1312</v>
      </c>
      <c r="O204" s="194" t="s">
        <v>3686</v>
      </c>
      <c r="P204" s="194">
        <v>1</v>
      </c>
      <c r="V204" s="194" t="s">
        <v>25</v>
      </c>
      <c r="Z204" s="194" t="s">
        <v>3687</v>
      </c>
    </row>
    <row r="205" spans="1:28">
      <c r="B205" s="194" t="s">
        <v>3688</v>
      </c>
      <c r="C205" s="194" t="str">
        <f t="shared" si="15"/>
        <v>select_one</v>
      </c>
      <c r="D205" s="194" t="str">
        <f t="shared" si="16"/>
        <v>yes_no_dk</v>
      </c>
      <c r="G205" s="194" t="s">
        <v>3040</v>
      </c>
      <c r="I205" s="251" t="str" cm="1">
        <f t="array" ref="I205">_xlfn.TEXTJOIN(" ",1,IF(flistname=D205,foption,""))</f>
        <v>0: No 1: Yes 98: Don’t know</v>
      </c>
      <c r="J205" s="194" t="s">
        <v>549</v>
      </c>
      <c r="K205" s="194" t="s">
        <v>550</v>
      </c>
      <c r="L205" s="194" t="str">
        <f t="shared" si="18"/>
        <v>F08: Were people who do not need assistance selected?</v>
      </c>
      <c r="M205" s="194" t="s">
        <v>3689</v>
      </c>
      <c r="N205" s="194" t="s">
        <v>3690</v>
      </c>
      <c r="O205" s="194" t="s">
        <v>3691</v>
      </c>
      <c r="P205" s="194">
        <v>1</v>
      </c>
      <c r="V205" s="194" t="s">
        <v>25</v>
      </c>
    </row>
    <row r="206" spans="1:28">
      <c r="B206" s="194" t="s">
        <v>3692</v>
      </c>
      <c r="C206" s="194" t="str">
        <f t="shared" ref="C206:C269" si="19">IF(IFERROR(FIND("select_one",J206),0)&gt;0,"select_one",IF(IFERROR(FIND("select_multiple",J206),0)&gt;0,"select_multiple","No"))</f>
        <v>No</v>
      </c>
      <c r="D206" s="194" t="str">
        <f t="shared" ref="D206:D269" si="20">IF(OR(C206="select_one",C206="select_multiple"),TRIM(RIGHT(J206,LEN(J206)-(LEN(C206)+1))),"")</f>
        <v/>
      </c>
      <c r="G206" s="194" t="s">
        <v>3040</v>
      </c>
      <c r="I206" s="251" t="str" cm="1">
        <f t="array" ref="I206">_xlfn.TEXTJOIN(" ",1,IF(flistname=D206,foption,""))</f>
        <v>0</v>
      </c>
      <c r="J206" s="194" t="s">
        <v>49</v>
      </c>
      <c r="K206" s="194" t="s">
        <v>552</v>
      </c>
      <c r="L206" s="194" t="str">
        <f t="shared" si="18"/>
        <v>F09: Explain why</v>
      </c>
      <c r="M206" s="194" t="s">
        <v>3693</v>
      </c>
      <c r="N206" s="194" t="s">
        <v>3694</v>
      </c>
      <c r="O206" s="194" t="s">
        <v>3695</v>
      </c>
      <c r="P206" s="194">
        <v>1</v>
      </c>
      <c r="V206" s="194" t="s">
        <v>25</v>
      </c>
      <c r="Z206" s="194" t="s">
        <v>554</v>
      </c>
    </row>
    <row r="207" spans="1:28">
      <c r="B207" s="194" t="s">
        <v>3696</v>
      </c>
      <c r="C207" s="194" t="str">
        <f t="shared" si="19"/>
        <v>select_one</v>
      </c>
      <c r="D207" s="194" t="str">
        <f t="shared" si="20"/>
        <v>yes_no</v>
      </c>
      <c r="G207" s="194" t="s">
        <v>3040</v>
      </c>
      <c r="I207" s="251" t="str" cm="1">
        <f t="array" ref="I207">_xlfn.TEXTJOIN(" ",1,IF(flistname=D207,foption,""))</f>
        <v>0: No 1: Yes</v>
      </c>
      <c r="J207" s="194" t="s">
        <v>22</v>
      </c>
      <c r="K207" s="194" t="s">
        <v>555</v>
      </c>
      <c r="L207" s="194" t="str">
        <f t="shared" si="18"/>
        <v>F10: Were people who need assistance missed from selection?</v>
      </c>
      <c r="M207" s="194" t="s">
        <v>3697</v>
      </c>
      <c r="N207" s="194" t="s">
        <v>3698</v>
      </c>
      <c r="O207" s="194" t="s">
        <v>3699</v>
      </c>
      <c r="P207" s="194">
        <v>1</v>
      </c>
      <c r="S207" s="205" t="s">
        <v>557</v>
      </c>
      <c r="V207" s="194" t="s">
        <v>25</v>
      </c>
    </row>
    <row r="208" spans="1:28">
      <c r="B208" s="194" t="s">
        <v>3700</v>
      </c>
      <c r="C208" s="194" t="str">
        <f t="shared" si="19"/>
        <v>No</v>
      </c>
      <c r="D208" s="194" t="str">
        <f t="shared" si="20"/>
        <v/>
      </c>
      <c r="G208" s="194" t="s">
        <v>3040</v>
      </c>
      <c r="I208" s="251" t="str" cm="1">
        <f t="array" ref="I208">_xlfn.TEXTJOIN(" ",1,IF(flistname=D208,foption,""))</f>
        <v>0</v>
      </c>
      <c r="J208" s="194" t="s">
        <v>49</v>
      </c>
      <c r="K208" s="194" t="s">
        <v>558</v>
      </c>
      <c r="L208" s="194" t="str">
        <f t="shared" si="18"/>
        <v>F11: Explain why</v>
      </c>
      <c r="M208" s="194" t="s">
        <v>3701</v>
      </c>
      <c r="N208" s="194" t="s">
        <v>3694</v>
      </c>
      <c r="O208" s="194" t="s">
        <v>3702</v>
      </c>
      <c r="P208" s="194">
        <v>1</v>
      </c>
      <c r="V208" s="194" t="s">
        <v>25</v>
      </c>
      <c r="Z208" s="194" t="s">
        <v>560</v>
      </c>
    </row>
    <row r="209" spans="1:28">
      <c r="B209" s="194" t="s">
        <v>3703</v>
      </c>
      <c r="C209" s="194" t="str">
        <f t="shared" si="19"/>
        <v>select_multiple</v>
      </c>
      <c r="D209" s="194" t="str">
        <f t="shared" si="20"/>
        <v>reason_notselect</v>
      </c>
      <c r="F209" s="194" t="s">
        <v>246</v>
      </c>
      <c r="G209" s="194" t="s">
        <v>118</v>
      </c>
      <c r="I209" s="251" t="str" cm="1">
        <f t="array" ref="I209">_xlfn.TEXTJOIN(" ",1,IF(flistname=D209,foption,""))</f>
        <v>1: Low assistance coverage (more people in need) 2: The selection process was Corrupted, had to pay money 3: Because they did not meet the targeting requirements 4: Because they were absent during selection and registration 5: The area covered was too small to include all the vulnerable 6: Fewer registration cards provided 7: Because they are not farming households 8: Because they were not related to those who did the selection 9: Household did not have members who could participate in the work 10: Priority was given the most vulnerable 11: The selection criteria were not clear 77: Don’t know 88: Other</v>
      </c>
      <c r="J209" s="194" t="s">
        <v>3704</v>
      </c>
      <c r="K209" s="194" t="s">
        <v>600</v>
      </c>
      <c r="L209" s="194" t="str">
        <f t="shared" si="18"/>
        <v>F12: What are the reasons why they were not selected</v>
      </c>
      <c r="M209" s="194" t="s">
        <v>3705</v>
      </c>
      <c r="N209" s="194" t="s">
        <v>3706</v>
      </c>
      <c r="O209" s="194" t="s">
        <v>3707</v>
      </c>
      <c r="P209" s="194">
        <v>1</v>
      </c>
      <c r="V209" s="194" t="s">
        <v>25</v>
      </c>
      <c r="Z209" s="194" t="s">
        <v>3708</v>
      </c>
    </row>
    <row r="210" spans="1:28">
      <c r="B210" s="194" t="s">
        <v>3709</v>
      </c>
      <c r="C210" s="194" t="str">
        <f t="shared" si="19"/>
        <v>select_one</v>
      </c>
      <c r="D210" s="194" t="str">
        <f t="shared" si="20"/>
        <v>yes_no</v>
      </c>
      <c r="G210" s="194" t="s">
        <v>3040</v>
      </c>
      <c r="I210" s="251" t="str" cm="1">
        <f t="array" ref="I210">_xlfn.TEXTJOIN(" ",1,IF(flistname=D210,foption,""))</f>
        <v>0: No 1: Yes</v>
      </c>
      <c r="J210" s="194" t="s">
        <v>22</v>
      </c>
      <c r="K210" s="194" t="s">
        <v>561</v>
      </c>
      <c r="L210" s="194" t="str">
        <f t="shared" si="18"/>
        <v>F13: Did your household pay to be selected?</v>
      </c>
      <c r="M210" s="194" t="s">
        <v>3710</v>
      </c>
      <c r="N210" s="194" t="s">
        <v>3711</v>
      </c>
      <c r="O210" s="194" t="s">
        <v>3712</v>
      </c>
      <c r="P210" s="194">
        <v>1</v>
      </c>
      <c r="V210" s="194" t="s">
        <v>25</v>
      </c>
    </row>
    <row r="211" spans="1:28">
      <c r="B211" s="194" t="s">
        <v>3713</v>
      </c>
      <c r="C211" s="194" t="str">
        <f t="shared" si="19"/>
        <v>select_one</v>
      </c>
      <c r="D211" s="194" t="str">
        <f t="shared" si="20"/>
        <v>payment_recepient</v>
      </c>
      <c r="G211" s="194" t="s">
        <v>3040</v>
      </c>
      <c r="I211" s="251" t="str" cm="1">
        <f t="array" ref="I211">_xlfn.TEXTJOIN(" ",1,IF(flistname=D211,foption,""))</f>
        <v>1: Community/traditional Leader 2: Local authorities 3: Project management committee (PMC) 4: Cooperating partner 5: WFP Staff 6: Armed actors 88: Other</v>
      </c>
      <c r="J211" s="194" t="s">
        <v>563</v>
      </c>
      <c r="K211" s="194" t="s">
        <v>564</v>
      </c>
      <c r="L211" s="194" t="str">
        <f t="shared" si="18"/>
        <v>F14: Who did you have to pay?</v>
      </c>
      <c r="M211" s="194" t="s">
        <v>3714</v>
      </c>
      <c r="N211" s="194" t="s">
        <v>3715</v>
      </c>
      <c r="O211" s="194" t="s">
        <v>3716</v>
      </c>
      <c r="P211" s="194">
        <v>1</v>
      </c>
      <c r="V211" s="194" t="s">
        <v>25</v>
      </c>
      <c r="Z211" s="194" t="s">
        <v>566</v>
      </c>
    </row>
    <row r="212" spans="1:28">
      <c r="B212" s="194" t="s">
        <v>3717</v>
      </c>
      <c r="C212" s="194" t="str">
        <f t="shared" si="19"/>
        <v>select_one</v>
      </c>
      <c r="D212" s="194" t="str">
        <f t="shared" si="20"/>
        <v>voluntary_forced</v>
      </c>
      <c r="G212" s="194" t="s">
        <v>3040</v>
      </c>
      <c r="I212" s="251" t="str" cm="1">
        <f t="array" ref="I212">_xlfn.TEXTJOIN(" ",1,IF(flistname=D212,foption,""))</f>
        <v>1: Voluntary 2: Forced</v>
      </c>
      <c r="J212" s="194" t="s">
        <v>567</v>
      </c>
      <c r="K212" s="194" t="s">
        <v>568</v>
      </c>
      <c r="L212" s="194" t="str">
        <f t="shared" si="18"/>
        <v>F15: Was it voluntary or were you forced to pay?</v>
      </c>
      <c r="M212" s="194" t="s">
        <v>3718</v>
      </c>
      <c r="N212" s="194" t="s">
        <v>569</v>
      </c>
      <c r="O212" s="194" t="s">
        <v>3719</v>
      </c>
      <c r="P212" s="194">
        <v>1</v>
      </c>
      <c r="V212" s="194" t="s">
        <v>25</v>
      </c>
      <c r="Z212" s="194" t="s">
        <v>566</v>
      </c>
    </row>
    <row r="213" spans="1:28">
      <c r="B213" s="194" t="s">
        <v>3720</v>
      </c>
      <c r="C213" s="194" t="str">
        <f t="shared" si="19"/>
        <v>select_one</v>
      </c>
      <c r="D213" s="194" t="str">
        <f t="shared" si="20"/>
        <v>yes_no</v>
      </c>
      <c r="G213" s="194" t="s">
        <v>3040</v>
      </c>
      <c r="I213" s="251" t="str" cm="1">
        <f t="array" ref="I213">_xlfn.TEXTJOIN(" ",1,IF(flistname=D213,foption,""))</f>
        <v>0: No 1: Yes</v>
      </c>
      <c r="J213" s="194" t="s">
        <v>22</v>
      </c>
      <c r="K213" s="194" t="s">
        <v>570</v>
      </c>
      <c r="L213" s="194" t="str">
        <f t="shared" si="18"/>
        <v>F16: Have you or any of your family members been harassed because of being selected?</v>
      </c>
      <c r="M213" s="194" t="s">
        <v>3721</v>
      </c>
      <c r="N213" s="194" t="s">
        <v>3722</v>
      </c>
      <c r="O213" s="194" t="s">
        <v>3723</v>
      </c>
      <c r="P213" s="194">
        <v>1</v>
      </c>
      <c r="V213" s="194" t="s">
        <v>25</v>
      </c>
    </row>
    <row r="214" spans="1:28">
      <c r="B214" s="194" t="s">
        <v>3724</v>
      </c>
      <c r="C214" s="194" t="str">
        <f t="shared" si="19"/>
        <v>No</v>
      </c>
      <c r="D214" s="194" t="str">
        <f t="shared" si="20"/>
        <v/>
      </c>
      <c r="G214" s="194" t="s">
        <v>3040</v>
      </c>
      <c r="I214" s="251" t="str" cm="1">
        <f t="array" ref="I214">_xlfn.TEXTJOIN(" ",1,IF(flistname=D214,foption,""))</f>
        <v>0</v>
      </c>
      <c r="J214" s="194" t="s">
        <v>49</v>
      </c>
      <c r="K214" s="194" t="s">
        <v>572</v>
      </c>
      <c r="L214" s="194" t="str">
        <f t="shared" si="18"/>
        <v>F17: Please describe the incident.</v>
      </c>
      <c r="M214" s="194" t="s">
        <v>3725</v>
      </c>
      <c r="N214" s="194" t="s">
        <v>3726</v>
      </c>
      <c r="O214" s="194" t="s">
        <v>3727</v>
      </c>
      <c r="P214" s="194">
        <v>1</v>
      </c>
      <c r="V214" s="194" t="s">
        <v>25</v>
      </c>
      <c r="Z214" s="194" t="s">
        <v>574</v>
      </c>
    </row>
    <row r="215" spans="1:28">
      <c r="B215" s="194" t="s">
        <v>3728</v>
      </c>
      <c r="C215" s="194" t="str">
        <f t="shared" si="19"/>
        <v>select_one</v>
      </c>
      <c r="D215" s="194" t="str">
        <f t="shared" si="20"/>
        <v>yes_no</v>
      </c>
      <c r="F215" s="194" t="s">
        <v>246</v>
      </c>
      <c r="G215" s="194" t="s">
        <v>118</v>
      </c>
      <c r="I215" s="251" t="str" cm="1">
        <f t="array" ref="I215">_xlfn.TEXTJOIN(" ",1,IF(flistname=D215,foption,""))</f>
        <v>0: No 1: Yes</v>
      </c>
      <c r="J215" s="194" t="s">
        <v>22</v>
      </c>
      <c r="K215" s="194" t="s">
        <v>619</v>
      </c>
      <c r="L215" s="194" t="str">
        <f t="shared" si="18"/>
        <v>F18: Were the graduation criteria clearly communicated to you?</v>
      </c>
      <c r="M215" s="194" t="s">
        <v>3729</v>
      </c>
      <c r="N215" s="194" t="s">
        <v>3730</v>
      </c>
      <c r="O215" s="194" t="s">
        <v>3731</v>
      </c>
      <c r="P215" s="194">
        <v>1</v>
      </c>
      <c r="V215" s="194" t="s">
        <v>25</v>
      </c>
      <c r="Z215" s="194" t="s">
        <v>3225</v>
      </c>
    </row>
    <row r="216" spans="1:28">
      <c r="B216" s="194" t="s">
        <v>3732</v>
      </c>
      <c r="C216" s="194" t="str">
        <f t="shared" si="19"/>
        <v>select_multiple</v>
      </c>
      <c r="D216" s="194" t="str">
        <f t="shared" si="20"/>
        <v>grad_crite</v>
      </c>
      <c r="F216" s="194" t="s">
        <v>246</v>
      </c>
      <c r="G216" s="194" t="s">
        <v>118</v>
      </c>
      <c r="I216" s="251" t="str" cm="1">
        <f t="array" ref="I216">_xlfn.TEXTJOIN(" ",1,IF(flistname=D216,foption,""))</f>
        <v>1: Completed 3 years in the FFA programme 2: HH was food sufficient (able to withstand shocks without FFA assistance) 3: Created 2-3 feddans of crop farm on top of the farm around the homestead 4: Created 400 m2 of vegetable gardening that can be utilised 2-3 times a year.</v>
      </c>
      <c r="J216" s="194" t="s">
        <v>621</v>
      </c>
      <c r="K216" s="194" t="s">
        <v>622</v>
      </c>
      <c r="L216" s="194" t="str">
        <f t="shared" si="18"/>
        <v>F19: Please describe what was communicated about graduation criteria?</v>
      </c>
      <c r="M216" s="194" t="s">
        <v>3733</v>
      </c>
      <c r="N216" s="194" t="s">
        <v>3734</v>
      </c>
      <c r="O216" s="194" t="s">
        <v>3735</v>
      </c>
      <c r="P216" s="194">
        <v>1</v>
      </c>
      <c r="V216" s="194" t="s">
        <v>25</v>
      </c>
      <c r="Z216" s="194" t="s">
        <v>624</v>
      </c>
    </row>
    <row r="217" spans="1:28">
      <c r="B217" s="194" t="s">
        <v>3736</v>
      </c>
      <c r="C217" s="194" t="str">
        <f t="shared" si="19"/>
        <v>select_one</v>
      </c>
      <c r="D217" s="194" t="str">
        <f t="shared" si="20"/>
        <v>grad_who_comm</v>
      </c>
      <c r="F217" s="194" t="s">
        <v>246</v>
      </c>
      <c r="G217" s="194" t="s">
        <v>118</v>
      </c>
      <c r="I217" s="251" t="str" cm="1">
        <f t="array" ref="I217">_xlfn.TEXTJOIN(" ",1,IF(flistname=D217,foption,""))</f>
        <v>1: Cooperating Partner (CP) 2: WFP 3: Project Management Committee 4: Boma Chief 5: Agricultural Office 6: RRC</v>
      </c>
      <c r="J217" s="194" t="s">
        <v>625</v>
      </c>
      <c r="K217" s="194" t="s">
        <v>626</v>
      </c>
      <c r="L217" s="194" t="str">
        <f t="shared" si="18"/>
        <v>F20: Who provided this communication?</v>
      </c>
      <c r="M217" s="194" t="s">
        <v>3737</v>
      </c>
      <c r="N217" s="194" t="s">
        <v>3738</v>
      </c>
      <c r="O217" s="194" t="s">
        <v>3739</v>
      </c>
      <c r="P217" s="194">
        <v>1</v>
      </c>
      <c r="V217" s="194" t="s">
        <v>25</v>
      </c>
      <c r="Z217" s="194" t="s">
        <v>624</v>
      </c>
    </row>
    <row r="218" spans="1:28">
      <c r="B218" s="194" t="s">
        <v>3740</v>
      </c>
      <c r="C218" s="194" t="str">
        <f t="shared" si="19"/>
        <v>select_one</v>
      </c>
      <c r="D218" s="194" t="str">
        <f t="shared" si="20"/>
        <v>grad_who_comm</v>
      </c>
      <c r="F218" s="194" t="s">
        <v>246</v>
      </c>
      <c r="G218" s="194" t="s">
        <v>118</v>
      </c>
      <c r="I218" s="251" t="str" cm="1">
        <f t="array" ref="I218">_xlfn.TEXTJOIN(" ",1,IF(flistname=D218,foption,""))</f>
        <v>1: Cooperating Partner (CP) 2: WFP 3: Project Management Committee 4: Boma Chief 5: Agricultural Office 6: RRC</v>
      </c>
      <c r="J218" s="194" t="s">
        <v>625</v>
      </c>
      <c r="K218" s="194" t="s">
        <v>628</v>
      </c>
      <c r="L218" s="194" t="str">
        <f t="shared" si="18"/>
        <v>F21: How would you have preferred to provide you with information on graduation?</v>
      </c>
      <c r="M218" s="194" t="s">
        <v>3741</v>
      </c>
      <c r="N218" s="194" t="s">
        <v>3742</v>
      </c>
      <c r="O218" s="194" t="s">
        <v>3743</v>
      </c>
      <c r="P218" s="194">
        <v>1</v>
      </c>
      <c r="V218" s="194" t="s">
        <v>25</v>
      </c>
      <c r="Z218" s="194" t="s">
        <v>3225</v>
      </c>
    </row>
    <row r="219" spans="1:28" s="199" customFormat="1">
      <c r="A219" s="212"/>
      <c r="B219" s="199" t="s">
        <v>3744</v>
      </c>
      <c r="C219" s="199" t="str">
        <f t="shared" si="19"/>
        <v>No</v>
      </c>
      <c r="D219" s="199" t="str">
        <f t="shared" si="20"/>
        <v/>
      </c>
      <c r="E219" s="212"/>
      <c r="G219" s="199" t="s">
        <v>2983</v>
      </c>
      <c r="H219" s="213"/>
      <c r="I219" s="255" t="str" cm="1">
        <f t="array" ref="I219">_xlfn.TEXTJOIN(" ",1,IF(flistname=D219,foption,""))</f>
        <v>0</v>
      </c>
      <c r="J219" s="199" t="s">
        <v>117</v>
      </c>
      <c r="K219" s="199" t="s">
        <v>3653</v>
      </c>
      <c r="L219" s="199" t="str">
        <f t="shared" si="18"/>
        <v/>
      </c>
      <c r="N219" s="199" t="s">
        <v>2988</v>
      </c>
      <c r="O219" s="199" t="s">
        <v>2988</v>
      </c>
      <c r="P219" s="199">
        <v>1</v>
      </c>
      <c r="S219" s="212"/>
      <c r="AB219" s="274"/>
    </row>
    <row r="220" spans="1:28" s="218" customFormat="1">
      <c r="A220" s="207"/>
      <c r="C220" s="218" t="str">
        <f t="shared" si="19"/>
        <v>No</v>
      </c>
      <c r="D220" s="218" t="str">
        <f t="shared" si="20"/>
        <v/>
      </c>
      <c r="E220" s="207"/>
      <c r="H220" s="209"/>
      <c r="I220" s="253" t="str" cm="1">
        <f t="array" ref="I220">_xlfn.TEXTJOIN(" ",1,IF(flistname=D220,foption,""))</f>
        <v>0</v>
      </c>
      <c r="L220" s="218" t="str">
        <f t="shared" si="18"/>
        <v/>
      </c>
      <c r="P220" s="218">
        <v>1</v>
      </c>
      <c r="S220" s="207"/>
      <c r="AB220" s="280"/>
    </row>
    <row r="221" spans="1:28" s="199" customFormat="1">
      <c r="A221" s="212"/>
      <c r="B221" s="199" t="s">
        <v>3745</v>
      </c>
      <c r="C221" s="199" t="str">
        <f t="shared" si="19"/>
        <v>No</v>
      </c>
      <c r="D221" s="199" t="str">
        <f t="shared" si="20"/>
        <v/>
      </c>
      <c r="E221" s="212"/>
      <c r="F221" s="199" t="s">
        <v>246</v>
      </c>
      <c r="G221" s="199" t="s">
        <v>2983</v>
      </c>
      <c r="H221" s="213"/>
      <c r="I221" s="255" t="str" cm="1">
        <f t="array" ref="I221">_xlfn.TEXTJOIN(" ",1,IF(flistname=D221,foption,""))</f>
        <v>0</v>
      </c>
      <c r="J221" s="199" t="s">
        <v>26</v>
      </c>
      <c r="K221" s="199" t="s">
        <v>3746</v>
      </c>
      <c r="L221" s="199" t="str">
        <f t="shared" si="18"/>
        <v>G: TRANSFER MODALITY SELECTION (TARGETING)</v>
      </c>
      <c r="M221" s="199" t="s">
        <v>3747</v>
      </c>
      <c r="N221" s="199" t="s">
        <v>3748</v>
      </c>
      <c r="O221" s="199" t="s">
        <v>3748</v>
      </c>
      <c r="P221" s="199">
        <v>1</v>
      </c>
      <c r="S221" s="212"/>
      <c r="W221" s="199" t="s">
        <v>168</v>
      </c>
      <c r="Z221" s="199" t="s">
        <v>3428</v>
      </c>
      <c r="AB221" s="274"/>
    </row>
    <row r="222" spans="1:28">
      <c r="B222" s="194" t="s">
        <v>3749</v>
      </c>
      <c r="C222" s="194" t="str">
        <f t="shared" si="19"/>
        <v>select_one</v>
      </c>
      <c r="D222" s="194" t="str">
        <f t="shared" si="20"/>
        <v>mod_preferred</v>
      </c>
      <c r="F222" s="194" t="s">
        <v>246</v>
      </c>
      <c r="G222" s="194" t="s">
        <v>2983</v>
      </c>
      <c r="I222" s="251" t="str" cm="1">
        <f t="array" ref="I222">_xlfn.TEXTJOIN(" ",1,IF(flistname=D222,foption,""))</f>
        <v>1: Cash only 2: Cash and food 3: In-kind food only 4: Vouchers only 5: Vouchers and food</v>
      </c>
      <c r="J222" s="194" t="s">
        <v>652</v>
      </c>
      <c r="K222" s="194" t="s">
        <v>653</v>
      </c>
      <c r="L222" s="194" t="str">
        <f t="shared" si="18"/>
        <v>G01: If you were able to choose, in what form would you most prefer to receive your entitlement?</v>
      </c>
      <c r="M222" s="194" t="s">
        <v>3750</v>
      </c>
      <c r="N222" s="194" t="s">
        <v>3751</v>
      </c>
      <c r="O222" s="194" t="s">
        <v>3752</v>
      </c>
      <c r="P222" s="194">
        <v>1</v>
      </c>
      <c r="V222" s="194" t="s">
        <v>25</v>
      </c>
    </row>
    <row r="223" spans="1:28">
      <c r="B223" s="194" t="s">
        <v>3753</v>
      </c>
      <c r="C223" s="194" t="str">
        <f t="shared" si="19"/>
        <v>select_multiple</v>
      </c>
      <c r="D223" s="194" t="str">
        <f t="shared" si="20"/>
        <v>reason_inkind</v>
      </c>
      <c r="F223" s="194" t="s">
        <v>246</v>
      </c>
      <c r="G223" s="194" t="s">
        <v>2983</v>
      </c>
      <c r="I223" s="251" t="str" cm="1">
        <f t="array" ref="I223">_xlfn.TEXTJOIN(" ",1,IF(flistname=D223,foption,""))</f>
        <v>1: Food is better for nutrition 2: Food meets food shortage 3: Food prices are high in local market 4: Food is not available in the market 5: Better for children nutrition 6: Easy to share in case of need 7: Food is better controlled by women for household’s food needs 8: Market places for food commodities are too far 9: Quality of humanitarian food is better 10: Cash could be controlled/abused by men (drinking etc.) 11: Women have more control on food compared to cash 88: Other</v>
      </c>
      <c r="J223" s="194" t="s">
        <v>3754</v>
      </c>
      <c r="K223" s="194" t="s">
        <v>656</v>
      </c>
      <c r="L223" s="194" t="str">
        <f t="shared" si="18"/>
        <v>G02: For what two main reasons would you prefer in-kind food?</v>
      </c>
      <c r="M223" s="194" t="s">
        <v>3755</v>
      </c>
      <c r="N223" s="194" t="s">
        <v>3756</v>
      </c>
      <c r="O223" s="194" t="s">
        <v>3757</v>
      </c>
      <c r="P223" s="194">
        <v>1</v>
      </c>
      <c r="S223" s="205" t="s">
        <v>658</v>
      </c>
      <c r="T223" s="194" t="s">
        <v>3758</v>
      </c>
      <c r="V223" s="194" t="s">
        <v>25</v>
      </c>
      <c r="Z223" s="194" t="s">
        <v>659</v>
      </c>
    </row>
    <row r="224" spans="1:28">
      <c r="B224" s="194" t="s">
        <v>3759</v>
      </c>
      <c r="C224" s="194" t="str">
        <f t="shared" si="19"/>
        <v>select_multiple</v>
      </c>
      <c r="D224" s="194" t="str">
        <f t="shared" si="20"/>
        <v>reason_cash</v>
      </c>
      <c r="F224" s="194" t="s">
        <v>246</v>
      </c>
      <c r="G224" s="194" t="s">
        <v>2983</v>
      </c>
      <c r="I224" s="251" t="str" cm="1">
        <f t="array" ref="I224">_xlfn.TEXTJOIN(" ",1,IF(flistname=D224,foption,""))</f>
        <v>1: Flexibility of cash 2: Ability to buy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24" s="194" t="s">
        <v>3760</v>
      </c>
      <c r="K224" s="194" t="s">
        <v>665</v>
      </c>
      <c r="L224" s="194" t="str">
        <f t="shared" si="18"/>
        <v>G03: For what two main reasons would you prefer cash only?</v>
      </c>
      <c r="M224" s="194" t="s">
        <v>3761</v>
      </c>
      <c r="N224" s="194" t="s">
        <v>3762</v>
      </c>
      <c r="O224" s="194" t="s">
        <v>3763</v>
      </c>
      <c r="P224" s="194">
        <v>1</v>
      </c>
      <c r="S224" s="205" t="s">
        <v>667</v>
      </c>
      <c r="T224" s="194" t="s">
        <v>3758</v>
      </c>
      <c r="V224" s="194" t="s">
        <v>25</v>
      </c>
      <c r="Z224" s="194" t="s">
        <v>668</v>
      </c>
    </row>
    <row r="225" spans="1:28">
      <c r="B225" s="194" t="s">
        <v>3764</v>
      </c>
      <c r="C225" s="194" t="str">
        <f t="shared" si="19"/>
        <v>select_multiple</v>
      </c>
      <c r="D225" s="194" t="str">
        <f t="shared" si="20"/>
        <v>reason_voucher</v>
      </c>
      <c r="F225" s="194" t="s">
        <v>246</v>
      </c>
      <c r="G225" s="194" t="s">
        <v>118</v>
      </c>
      <c r="I225" s="251" t="str" cm="1">
        <f t="array" ref="I225">_xlfn.TEXTJOIN(" ",1,IF(flistname=D225,foption,""))</f>
        <v>1: Flexibility of Voucher 2: It can be used to get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25" s="194" t="s">
        <v>3765</v>
      </c>
      <c r="K225" s="194" t="s">
        <v>702</v>
      </c>
      <c r="L225" s="194" t="str">
        <f t="shared" si="18"/>
        <v>G04: For what two main reasons would you prefer E-vouchers only?</v>
      </c>
      <c r="M225" s="194" t="s">
        <v>3766</v>
      </c>
      <c r="N225" s="194" t="s">
        <v>3767</v>
      </c>
      <c r="O225" s="194" t="s">
        <v>3768</v>
      </c>
      <c r="P225" s="194">
        <v>1</v>
      </c>
      <c r="S225" s="205" t="s">
        <v>667</v>
      </c>
      <c r="T225" s="194" t="s">
        <v>3758</v>
      </c>
      <c r="V225" s="194" t="s">
        <v>25</v>
      </c>
      <c r="Z225" s="194" t="s">
        <v>704</v>
      </c>
    </row>
    <row r="226" spans="1:28">
      <c r="B226" s="194" t="s">
        <v>3769</v>
      </c>
      <c r="C226" s="194" t="str">
        <f t="shared" si="19"/>
        <v>select_multiple</v>
      </c>
      <c r="D226" s="194" t="str">
        <f t="shared" si="20"/>
        <v>reason_both</v>
      </c>
      <c r="F226" s="194" t="s">
        <v>246</v>
      </c>
      <c r="G226" s="194" t="s">
        <v>2983</v>
      </c>
      <c r="I226" s="251" t="str" cm="1">
        <f t="array" ref="I226">_xlfn.TEXTJOIN(" ",1,IF(flistname=D226,foption,""))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26" s="194" t="s">
        <v>3770</v>
      </c>
      <c r="K226" s="194" t="s">
        <v>674</v>
      </c>
      <c r="L226" s="194" t="str">
        <f t="shared" si="18"/>
        <v>G05: For what two main reasons would you prefer both cash and food?</v>
      </c>
      <c r="M226" s="194" t="s">
        <v>3771</v>
      </c>
      <c r="N226" s="194" t="s">
        <v>3772</v>
      </c>
      <c r="O226" s="194" t="s">
        <v>3773</v>
      </c>
      <c r="P226" s="194">
        <v>1</v>
      </c>
      <c r="S226" s="205" t="s">
        <v>667</v>
      </c>
      <c r="T226" s="194" t="s">
        <v>3758</v>
      </c>
      <c r="V226" s="194" t="s">
        <v>25</v>
      </c>
      <c r="Z226" s="194" t="s">
        <v>676</v>
      </c>
    </row>
    <row r="227" spans="1:28">
      <c r="B227" s="194" t="s">
        <v>3774</v>
      </c>
      <c r="C227" s="194" t="str">
        <f t="shared" si="19"/>
        <v>select_multiple</v>
      </c>
      <c r="D227" s="194" t="str">
        <f t="shared" si="20"/>
        <v>reason_both</v>
      </c>
      <c r="F227" s="194" t="s">
        <v>246</v>
      </c>
      <c r="G227" s="194" t="s">
        <v>118</v>
      </c>
      <c r="I227" s="251" t="str" cm="1">
        <f t="array" ref="I227">_xlfn.TEXTJOIN(" ",1,IF(flistname=D227,foption,""))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27" s="194" t="s">
        <v>3770</v>
      </c>
      <c r="K227" s="194" t="s">
        <v>710</v>
      </c>
      <c r="L227" s="194" t="str">
        <f t="shared" si="18"/>
        <v>G06: For what two main reasons would you prefer both food and vouchers?</v>
      </c>
      <c r="M227" s="194" t="s">
        <v>3775</v>
      </c>
      <c r="N227" s="194" t="s">
        <v>3776</v>
      </c>
      <c r="O227" s="194" t="s">
        <v>3777</v>
      </c>
      <c r="P227" s="194">
        <v>1</v>
      </c>
      <c r="S227" s="205" t="s">
        <v>667</v>
      </c>
      <c r="T227" s="194" t="s">
        <v>3758</v>
      </c>
      <c r="V227" s="194" t="s">
        <v>25</v>
      </c>
      <c r="Z227" s="194" t="s">
        <v>712</v>
      </c>
    </row>
    <row r="228" spans="1:28">
      <c r="B228" s="194" t="s">
        <v>3778</v>
      </c>
      <c r="C228" s="194" t="str">
        <f t="shared" si="19"/>
        <v>select_multiple</v>
      </c>
      <c r="D228" s="194" t="str">
        <f t="shared" si="20"/>
        <v>food_to_cash</v>
      </c>
      <c r="F228" s="194" t="s">
        <v>246</v>
      </c>
      <c r="G228" s="194" t="s">
        <v>2983</v>
      </c>
      <c r="I228" s="251" t="str" cm="1">
        <f t="array" ref="I228">_xlfn.TEXTJOIN(" ",1,IF(flistname=D228,foption,""))</f>
        <v>1: Cereal 2: Pulses 3: Cooking Oil 4: Salt</v>
      </c>
      <c r="J228" s="194" t="s">
        <v>3779</v>
      </c>
      <c r="K228" s="194" t="s">
        <v>680</v>
      </c>
      <c r="L228" s="194" t="str">
        <f t="shared" si="18"/>
        <v>G07: If you prefer cash and food combined,  which commodities would you like to receive in cash?</v>
      </c>
      <c r="M228" s="194" t="s">
        <v>3780</v>
      </c>
      <c r="N228" s="194" t="s">
        <v>3781</v>
      </c>
      <c r="O228" s="194" t="s">
        <v>3782</v>
      </c>
      <c r="P228" s="194">
        <v>1</v>
      </c>
      <c r="V228" s="194" t="s">
        <v>25</v>
      </c>
      <c r="Z228" s="194" t="s">
        <v>676</v>
      </c>
    </row>
    <row r="229" spans="1:28">
      <c r="B229" s="194" t="s">
        <v>3783</v>
      </c>
      <c r="C229" s="194" t="str">
        <f t="shared" si="19"/>
        <v>select_multiple</v>
      </c>
      <c r="D229" s="194" t="str">
        <f t="shared" si="20"/>
        <v>food_to_cash</v>
      </c>
      <c r="F229" s="194" t="s">
        <v>246</v>
      </c>
      <c r="G229" s="194" t="s">
        <v>118</v>
      </c>
      <c r="I229" s="251" t="str" cm="1">
        <f t="array" ref="I229">_xlfn.TEXTJOIN(" ",1,IF(flistname=D229,foption,""))</f>
        <v>1: Cereal 2: Pulses 3: Cooking Oil 4: Salt</v>
      </c>
      <c r="J229" s="194" t="s">
        <v>3779</v>
      </c>
      <c r="K229" s="194" t="s">
        <v>718</v>
      </c>
      <c r="L229" s="194" t="str">
        <f t="shared" si="18"/>
        <v>G08: If E-Voucher and food combined is the preference which commodity would you like to receive in E-Voucher?</v>
      </c>
      <c r="M229" s="194" t="s">
        <v>3784</v>
      </c>
      <c r="N229" s="194" t="s">
        <v>3785</v>
      </c>
      <c r="O229" s="194" t="s">
        <v>3786</v>
      </c>
      <c r="P229" s="194">
        <v>1</v>
      </c>
      <c r="V229" s="194" t="s">
        <v>25</v>
      </c>
      <c r="Z229" s="194" t="s">
        <v>712</v>
      </c>
    </row>
    <row r="230" spans="1:28" s="199" customFormat="1">
      <c r="A230" s="212"/>
      <c r="B230" s="199" t="s">
        <v>3787</v>
      </c>
      <c r="C230" s="199" t="str">
        <f t="shared" si="19"/>
        <v>No</v>
      </c>
      <c r="D230" s="199" t="str">
        <f t="shared" si="20"/>
        <v/>
      </c>
      <c r="E230" s="212"/>
      <c r="F230" s="199" t="s">
        <v>246</v>
      </c>
      <c r="G230" s="199" t="s">
        <v>2983</v>
      </c>
      <c r="H230" s="213"/>
      <c r="I230" s="255" t="str" cm="1">
        <f t="array" ref="I230">_xlfn.TEXTJOIN(" ",1,IF(flistname=D230,foption,""))</f>
        <v>0</v>
      </c>
      <c r="J230" s="199" t="s">
        <v>117</v>
      </c>
      <c r="K230" s="199" t="s">
        <v>3746</v>
      </c>
      <c r="L230" s="199" t="str">
        <f t="shared" si="18"/>
        <v/>
      </c>
      <c r="N230" s="199" t="s">
        <v>2988</v>
      </c>
      <c r="O230" s="199" t="s">
        <v>2988</v>
      </c>
      <c r="P230" s="199">
        <v>1</v>
      </c>
      <c r="S230" s="212"/>
      <c r="AB230" s="274"/>
    </row>
    <row r="231" spans="1:28" s="214" customFormat="1">
      <c r="A231" s="207"/>
      <c r="C231" s="214" t="str">
        <f t="shared" si="19"/>
        <v>No</v>
      </c>
      <c r="D231" s="214" t="str">
        <f t="shared" si="20"/>
        <v/>
      </c>
      <c r="E231" s="207"/>
      <c r="H231" s="209"/>
      <c r="I231" s="253" t="str" cm="1">
        <f t="array" ref="I231">_xlfn.TEXTJOIN(" ",1,IF(flistname=D231,foption,""))</f>
        <v>0</v>
      </c>
      <c r="L231" s="214" t="str">
        <f t="shared" si="18"/>
        <v/>
      </c>
      <c r="P231" s="214">
        <v>1</v>
      </c>
      <c r="S231" s="207"/>
      <c r="AB231" s="278"/>
    </row>
    <row r="232" spans="1:28" s="199" customFormat="1">
      <c r="A232" s="212"/>
      <c r="B232" s="199" t="s">
        <v>3788</v>
      </c>
      <c r="C232" s="199" t="str">
        <f t="shared" si="19"/>
        <v>No</v>
      </c>
      <c r="D232" s="199" t="str">
        <f t="shared" si="20"/>
        <v/>
      </c>
      <c r="E232" s="212"/>
      <c r="G232" s="199" t="s">
        <v>2983</v>
      </c>
      <c r="H232" s="213"/>
      <c r="I232" s="255" t="str" cm="1">
        <f t="array" ref="I232">_xlfn.TEXTJOIN(" ",1,IF(flistname=D232,foption,""))</f>
        <v>0</v>
      </c>
      <c r="J232" s="199" t="s">
        <v>26</v>
      </c>
      <c r="K232" s="199" t="s">
        <v>3789</v>
      </c>
      <c r="L232" s="199" t="str">
        <f t="shared" si="18"/>
        <v>H: ACCESS TO ASSISTANCE</v>
      </c>
      <c r="M232" s="199" t="s">
        <v>3790</v>
      </c>
      <c r="N232" s="199" t="s">
        <v>3791</v>
      </c>
      <c r="O232" s="199" t="s">
        <v>3791</v>
      </c>
      <c r="P232" s="199">
        <v>1</v>
      </c>
      <c r="S232" s="212"/>
      <c r="T232" s="199" t="s">
        <v>3428</v>
      </c>
      <c r="Z232" s="199" t="s">
        <v>3428</v>
      </c>
      <c r="AB232" s="274"/>
    </row>
    <row r="233" spans="1:28">
      <c r="B233" s="194" t="s">
        <v>3792</v>
      </c>
      <c r="C233" s="194" t="str">
        <f t="shared" si="19"/>
        <v>select_one</v>
      </c>
      <c r="D233" s="194" t="str">
        <f t="shared" si="20"/>
        <v>yes_no</v>
      </c>
      <c r="G233" s="194" t="s">
        <v>2983</v>
      </c>
      <c r="I233" s="251" t="str" cm="1">
        <f t="array" ref="I233">_xlfn.TEXTJOIN(" ",1,IF(flistname=D233,foption,""))</f>
        <v>0: No 1: Yes</v>
      </c>
      <c r="J233" s="194" t="s">
        <v>22</v>
      </c>
      <c r="K233" s="194" t="s">
        <v>740</v>
      </c>
      <c r="L233" s="194" t="str">
        <f t="shared" si="18"/>
        <v>H01: Have you been told exactly what you are entitled to receive?</v>
      </c>
      <c r="M233" s="194" t="s">
        <v>433</v>
      </c>
      <c r="N233" s="194" t="s">
        <v>3793</v>
      </c>
      <c r="O233" s="194" t="s">
        <v>3794</v>
      </c>
      <c r="P233" s="194">
        <v>1</v>
      </c>
      <c r="S233" s="205" t="s">
        <v>742</v>
      </c>
      <c r="V233" s="194" t="s">
        <v>25</v>
      </c>
    </row>
    <row r="234" spans="1:28">
      <c r="B234" s="194" t="s">
        <v>3795</v>
      </c>
      <c r="C234" s="194" t="str">
        <f t="shared" si="19"/>
        <v>select_one</v>
      </c>
      <c r="D234" s="194" t="str">
        <f t="shared" si="20"/>
        <v>yes_no</v>
      </c>
      <c r="G234" s="194" t="s">
        <v>2983</v>
      </c>
      <c r="I234" s="251" t="str" cm="1">
        <f t="array" ref="I234">_xlfn.TEXTJOIN(" ",1,IF(flistname=D234,foption,""))</f>
        <v>0: No 1: Yes</v>
      </c>
      <c r="J234" s="194" t="s">
        <v>22</v>
      </c>
      <c r="K234" s="194" t="s">
        <v>743</v>
      </c>
      <c r="L234" s="194" t="str">
        <f t="shared" si="18"/>
        <v>H02: For the last distribution, were you able to collect your food and return home in one day?</v>
      </c>
      <c r="M234" s="194" t="s">
        <v>450</v>
      </c>
      <c r="N234" s="194" t="s">
        <v>3796</v>
      </c>
      <c r="O234" s="194" t="s">
        <v>3797</v>
      </c>
      <c r="P234" s="194">
        <v>1</v>
      </c>
      <c r="S234" s="205" t="s">
        <v>745</v>
      </c>
      <c r="V234" s="194" t="s">
        <v>25</v>
      </c>
    </row>
    <row r="235" spans="1:28">
      <c r="B235" s="194" t="s">
        <v>3798</v>
      </c>
      <c r="C235" s="194" t="str">
        <f t="shared" si="19"/>
        <v>select_one</v>
      </c>
      <c r="D235" s="194" t="str">
        <f t="shared" si="20"/>
        <v>yes_no</v>
      </c>
      <c r="G235" s="194" t="s">
        <v>2983</v>
      </c>
      <c r="I235" s="251" t="str" cm="1">
        <f t="array" ref="I235">_xlfn.TEXTJOIN(" ",1,IF(flistname=D235,foption,""))</f>
        <v>0: No 1: Yes</v>
      </c>
      <c r="J235" s="194" t="s">
        <v>22</v>
      </c>
      <c r="K235" s="194" t="s">
        <v>747</v>
      </c>
      <c r="L235" s="194" t="str">
        <f t="shared" si="18"/>
        <v>H03: Were you informed when to go to collect your assistance?</v>
      </c>
      <c r="M235" s="194" t="s">
        <v>459</v>
      </c>
      <c r="N235" s="194" t="s">
        <v>3799</v>
      </c>
      <c r="O235" s="194" t="s">
        <v>3800</v>
      </c>
      <c r="P235" s="194">
        <v>1</v>
      </c>
      <c r="V235" s="194" t="s">
        <v>25</v>
      </c>
    </row>
    <row r="236" spans="1:28">
      <c r="B236" s="194" t="s">
        <v>3801</v>
      </c>
      <c r="C236" s="194" t="str">
        <f t="shared" si="19"/>
        <v>select_one</v>
      </c>
      <c r="D236" s="194" t="str">
        <f t="shared" si="20"/>
        <v>dist_info</v>
      </c>
      <c r="G236" s="194" t="s">
        <v>2983</v>
      </c>
      <c r="I236" s="251" t="str" cm="1">
        <f t="array" ref="I236">_xlfn.TEXTJOIN(" ",1,IF(flistname=D236,foption,""))</f>
        <v>1: WFP directly 2: Cooperating Partners ( WVI, ACTED etc.) 3: Project Management Committee (PMC) 4: RRC 88: Other</v>
      </c>
      <c r="J236" s="194" t="s">
        <v>749</v>
      </c>
      <c r="K236" s="194" t="s">
        <v>750</v>
      </c>
      <c r="L236" s="194" t="str">
        <f t="shared" si="18"/>
        <v>H04: By who were you informed of the distribution?</v>
      </c>
      <c r="M236" s="194" t="s">
        <v>462</v>
      </c>
      <c r="N236" s="194" t="s">
        <v>3802</v>
      </c>
      <c r="O236" s="194" t="s">
        <v>3803</v>
      </c>
      <c r="P236" s="194">
        <v>1</v>
      </c>
      <c r="V236" s="194" t="s">
        <v>25</v>
      </c>
      <c r="Z236" s="194" t="s">
        <v>752</v>
      </c>
    </row>
    <row r="237" spans="1:28">
      <c r="B237" s="194" t="s">
        <v>3804</v>
      </c>
      <c r="C237" s="194" t="str">
        <f t="shared" si="19"/>
        <v>No</v>
      </c>
      <c r="D237" s="194" t="str">
        <f t="shared" si="20"/>
        <v/>
      </c>
      <c r="G237" s="194" t="s">
        <v>2983</v>
      </c>
      <c r="I237" s="251" t="str" cm="1">
        <f t="array" ref="I237">_xlfn.TEXTJOIN(" ",1,IF(flistname=D237,foption,""))</f>
        <v>0</v>
      </c>
      <c r="J237" s="194" t="s">
        <v>49</v>
      </c>
      <c r="K237" s="194" t="s">
        <v>753</v>
      </c>
      <c r="L237" s="194" t="str">
        <f t="shared" si="18"/>
        <v>H05: Specify</v>
      </c>
      <c r="M237" s="194" t="s">
        <v>467</v>
      </c>
      <c r="N237" s="194" t="s">
        <v>1312</v>
      </c>
      <c r="O237" s="194" t="s">
        <v>3805</v>
      </c>
      <c r="P237" s="194">
        <v>1</v>
      </c>
      <c r="V237" s="194" t="s">
        <v>25</v>
      </c>
      <c r="Z237" s="194" t="s">
        <v>3806</v>
      </c>
    </row>
    <row r="238" spans="1:28">
      <c r="B238" s="194" t="s">
        <v>3807</v>
      </c>
      <c r="C238" s="194" t="str">
        <f t="shared" si="19"/>
        <v>select_one</v>
      </c>
      <c r="D238" s="194" t="str">
        <f t="shared" si="20"/>
        <v>yes_no</v>
      </c>
      <c r="G238" s="194" t="s">
        <v>2983</v>
      </c>
      <c r="I238" s="251" t="str" cm="1">
        <f t="array" ref="I238">_xlfn.TEXTJOIN(" ",1,IF(flistname=D238,foption,""))</f>
        <v>0: No 1: Yes</v>
      </c>
      <c r="J238" s="194" t="s">
        <v>22</v>
      </c>
      <c r="K238" s="194" t="s">
        <v>756</v>
      </c>
      <c r="L238" s="194" t="str">
        <f t="shared" si="18"/>
        <v>H06: Did you arrive on the day you were scheduled to receive your entitlement?</v>
      </c>
      <c r="M238" s="194" t="s">
        <v>469</v>
      </c>
      <c r="N238" s="194" t="s">
        <v>3808</v>
      </c>
      <c r="O238" s="194" t="s">
        <v>3809</v>
      </c>
      <c r="P238" s="194">
        <v>1</v>
      </c>
      <c r="V238" s="194" t="s">
        <v>25</v>
      </c>
    </row>
    <row r="239" spans="1:28">
      <c r="B239" s="194" t="s">
        <v>3810</v>
      </c>
      <c r="C239" s="194" t="str">
        <f t="shared" si="19"/>
        <v>select_one</v>
      </c>
      <c r="D239" s="194" t="str">
        <f t="shared" si="20"/>
        <v>wait_time</v>
      </c>
      <c r="G239" s="194" t="s">
        <v>2983</v>
      </c>
      <c r="I239" s="251" t="str" cm="1">
        <f t="array" ref="I239">_xlfn.TEXTJOIN(" ",1,IF(flistname=D239,foption,""))</f>
        <v>1: &lt; 1hour 2: 1-3 hours 3: 4-6 hour 4: 7-12 hours 5: &gt;24 hours</v>
      </c>
      <c r="J239" s="194" t="s">
        <v>758</v>
      </c>
      <c r="K239" s="194" t="s">
        <v>759</v>
      </c>
      <c r="L239" s="194" t="str">
        <f t="shared" si="18"/>
        <v>H07: Once the distribution began, how long did you have to wait to receive your entitlement/ration?</v>
      </c>
      <c r="M239" s="194" t="s">
        <v>3811</v>
      </c>
      <c r="N239" s="194" t="s">
        <v>3812</v>
      </c>
      <c r="O239" s="194" t="s">
        <v>3813</v>
      </c>
      <c r="P239" s="194">
        <v>1</v>
      </c>
      <c r="S239" s="205" t="s">
        <v>761</v>
      </c>
      <c r="V239" s="194" t="s">
        <v>25</v>
      </c>
    </row>
    <row r="240" spans="1:28">
      <c r="B240" s="194" t="s">
        <v>3814</v>
      </c>
      <c r="C240" s="194" t="str">
        <f t="shared" si="19"/>
        <v>select_one</v>
      </c>
      <c r="D240" s="194" t="str">
        <f t="shared" si="20"/>
        <v>wait_time</v>
      </c>
      <c r="G240" s="194" t="s">
        <v>2983</v>
      </c>
      <c r="I240" s="251" t="str" cm="1">
        <f t="array" ref="I240">_xlfn.TEXTJOIN(" ",1,IF(flistname=D240,foption,""))</f>
        <v>1: &lt; 1hour 2: 1-3 hours 3: 4-6 hour 4: 7-12 hours 5: &gt;24 hours</v>
      </c>
      <c r="J240" s="194" t="s">
        <v>758</v>
      </c>
      <c r="K240" s="194" t="s">
        <v>762</v>
      </c>
      <c r="L240" s="194" t="str">
        <f t="shared" si="18"/>
        <v>H08: How long does it take to get from the distribution point to your home?</v>
      </c>
      <c r="M240" s="194" t="s">
        <v>3815</v>
      </c>
      <c r="N240" s="194" t="s">
        <v>3816</v>
      </c>
      <c r="O240" s="194" t="s">
        <v>3817</v>
      </c>
      <c r="P240" s="194">
        <v>1</v>
      </c>
      <c r="S240" s="205" t="s">
        <v>761</v>
      </c>
      <c r="V240" s="194" t="s">
        <v>25</v>
      </c>
    </row>
    <row r="241" spans="1:28">
      <c r="B241" s="194" t="s">
        <v>3818</v>
      </c>
      <c r="C241" s="194" t="str">
        <f t="shared" si="19"/>
        <v>select_one</v>
      </c>
      <c r="D241" s="194" t="str">
        <f t="shared" si="20"/>
        <v>yes_no</v>
      </c>
      <c r="G241" s="194" t="s">
        <v>2983</v>
      </c>
      <c r="I241" s="251" t="str" cm="1">
        <f t="array" ref="I241">_xlfn.TEXTJOIN(" ",1,IF(flistname=D241,foption,""))</f>
        <v>0: No 1: Yes</v>
      </c>
      <c r="J241" s="194" t="s">
        <v>22</v>
      </c>
      <c r="K241" s="194" t="s">
        <v>767</v>
      </c>
      <c r="L241" s="194" t="str">
        <f t="shared" si="18"/>
        <v>H10: Did you or other family member who collects the entitlement experienced any difficulty in accessing the site?</v>
      </c>
      <c r="M241" s="194" t="s">
        <v>3819</v>
      </c>
      <c r="N241" s="194" t="s">
        <v>3820</v>
      </c>
      <c r="O241" s="194" t="s">
        <v>3821</v>
      </c>
      <c r="P241" s="194">
        <v>1</v>
      </c>
      <c r="V241" s="194" t="s">
        <v>25</v>
      </c>
    </row>
    <row r="242" spans="1:28">
      <c r="B242" s="194" t="s">
        <v>3822</v>
      </c>
      <c r="C242" s="194" t="str">
        <f t="shared" si="19"/>
        <v>select_one</v>
      </c>
      <c r="D242" s="194" t="str">
        <f t="shared" si="20"/>
        <v>site_difficult</v>
      </c>
      <c r="G242" s="194" t="s">
        <v>2983</v>
      </c>
      <c r="I242" s="251" t="str" cm="1">
        <f t="array" ref="I242">_xlfn.TEXTJOIN(" ",1,IF(flistname=D242,foption,""))</f>
        <v>1: Children 2: Disabled 3: Elderly 4: Ill persons 5: Men 6: Women 88: Other</v>
      </c>
      <c r="J242" s="194" t="s">
        <v>769</v>
      </c>
      <c r="K242" s="194" t="s">
        <v>770</v>
      </c>
      <c r="L242" s="194" t="str">
        <f t="shared" si="18"/>
        <v>H11: For whom is the site most difficult to access?</v>
      </c>
      <c r="M242" s="194" t="s">
        <v>3823</v>
      </c>
      <c r="N242" s="194" t="s">
        <v>3824</v>
      </c>
      <c r="O242" s="194" t="s">
        <v>3825</v>
      </c>
      <c r="P242" s="194">
        <v>1</v>
      </c>
      <c r="V242" s="194" t="s">
        <v>25</v>
      </c>
      <c r="Z242" s="194" t="s">
        <v>772</v>
      </c>
    </row>
    <row r="243" spans="1:28">
      <c r="B243" s="194" t="s">
        <v>3826</v>
      </c>
      <c r="C243" s="194" t="str">
        <f t="shared" si="19"/>
        <v>No</v>
      </c>
      <c r="D243" s="194" t="str">
        <f t="shared" si="20"/>
        <v/>
      </c>
      <c r="G243" s="194" t="s">
        <v>2983</v>
      </c>
      <c r="I243" s="251" t="str" cm="1">
        <f t="array" ref="I243">_xlfn.TEXTJOIN(" ",1,IF(flistname=D243,foption,""))</f>
        <v>0</v>
      </c>
      <c r="J243" s="194" t="s">
        <v>49</v>
      </c>
      <c r="K243" s="194" t="s">
        <v>773</v>
      </c>
      <c r="L243" s="194" t="str">
        <f t="shared" si="18"/>
        <v>H12: Specify</v>
      </c>
      <c r="M243" s="194" t="s">
        <v>3827</v>
      </c>
      <c r="N243" s="194" t="s">
        <v>1312</v>
      </c>
      <c r="O243" s="194" t="s">
        <v>3828</v>
      </c>
      <c r="P243" s="194">
        <v>1</v>
      </c>
      <c r="V243" s="194" t="s">
        <v>25</v>
      </c>
      <c r="Z243" s="194" t="s">
        <v>3829</v>
      </c>
    </row>
    <row r="244" spans="1:28">
      <c r="B244" s="194" t="s">
        <v>3830</v>
      </c>
      <c r="C244" s="194" t="str">
        <f t="shared" si="19"/>
        <v>select_one</v>
      </c>
      <c r="D244" s="194" t="str">
        <f t="shared" si="20"/>
        <v>access_diff</v>
      </c>
      <c r="G244" s="194" t="s">
        <v>2983</v>
      </c>
      <c r="I244" s="251" t="str" cm="1">
        <f t="array" ref="I244">_xlfn.TEXTJOIN(" ",1,IF(flistname=D244,foption,""))</f>
        <v>1: No shelter along the way 2: Site itself is not appropriate 3: Terrain is difficult 4: Too far 5: Unsafe 88: Other</v>
      </c>
      <c r="J244" s="194" t="s">
        <v>776</v>
      </c>
      <c r="K244" s="194" t="s">
        <v>777</v>
      </c>
      <c r="L244" s="194" t="str">
        <f t="shared" si="18"/>
        <v>H13: What makes the site difficult to access?</v>
      </c>
      <c r="M244" s="194" t="s">
        <v>3831</v>
      </c>
      <c r="N244" s="194" t="s">
        <v>3832</v>
      </c>
      <c r="O244" s="194" t="s">
        <v>3833</v>
      </c>
      <c r="P244" s="194">
        <v>1</v>
      </c>
      <c r="V244" s="194" t="s">
        <v>25</v>
      </c>
      <c r="Z244" s="194" t="s">
        <v>772</v>
      </c>
    </row>
    <row r="245" spans="1:28">
      <c r="B245" s="194" t="s">
        <v>3834</v>
      </c>
      <c r="C245" s="194" t="str">
        <f t="shared" si="19"/>
        <v>No</v>
      </c>
      <c r="D245" s="194" t="str">
        <f t="shared" si="20"/>
        <v/>
      </c>
      <c r="G245" s="194" t="s">
        <v>2983</v>
      </c>
      <c r="I245" s="251" t="str" cm="1">
        <f t="array" ref="I245">_xlfn.TEXTJOIN(" ",1,IF(flistname=D245,foption,""))</f>
        <v>0</v>
      </c>
      <c r="J245" s="194" t="s">
        <v>49</v>
      </c>
      <c r="K245" s="194" t="s">
        <v>779</v>
      </c>
      <c r="L245" s="194" t="str">
        <f t="shared" si="18"/>
        <v>H14: Specify</v>
      </c>
      <c r="M245" s="194" t="s">
        <v>3835</v>
      </c>
      <c r="N245" s="194" t="s">
        <v>1312</v>
      </c>
      <c r="O245" s="194" t="s">
        <v>3836</v>
      </c>
      <c r="P245" s="194">
        <v>1</v>
      </c>
      <c r="V245" s="194" t="s">
        <v>25</v>
      </c>
      <c r="Z245" s="194" t="s">
        <v>3837</v>
      </c>
    </row>
    <row r="246" spans="1:28">
      <c r="A246" s="205" t="s">
        <v>3838</v>
      </c>
      <c r="B246" s="194" t="s">
        <v>3839</v>
      </c>
      <c r="C246" s="194" t="str">
        <f t="shared" si="19"/>
        <v>select_one</v>
      </c>
      <c r="D246" s="194" t="str">
        <f t="shared" si="20"/>
        <v>yes_no</v>
      </c>
      <c r="F246" s="194" t="s">
        <v>246</v>
      </c>
      <c r="G246" s="194" t="s">
        <v>2983</v>
      </c>
      <c r="I246" s="251" t="str" cm="1">
        <f t="array" ref="I246">_xlfn.TEXTJOIN(" ",1,IF(flistname=D246,foption,""))</f>
        <v>0: No 1: Yes</v>
      </c>
      <c r="J246" s="194" t="s">
        <v>22</v>
      </c>
      <c r="K246" s="194" t="s">
        <v>1116</v>
      </c>
      <c r="L246" s="194" t="str">
        <f t="shared" si="18"/>
        <v>H15: Do you know when the assistance and programme you are participating in will end?</v>
      </c>
      <c r="M246" s="194" t="s">
        <v>3840</v>
      </c>
      <c r="N246" s="194" t="s">
        <v>3841</v>
      </c>
      <c r="O246" s="194" t="s">
        <v>3842</v>
      </c>
      <c r="P246" s="194">
        <v>1</v>
      </c>
      <c r="V246" s="194" t="s">
        <v>25</v>
      </c>
      <c r="Z246" s="194" t="s">
        <v>3225</v>
      </c>
    </row>
    <row r="247" spans="1:28">
      <c r="A247" s="205" t="s">
        <v>3843</v>
      </c>
      <c r="B247" s="194" t="s">
        <v>3844</v>
      </c>
      <c r="C247" s="194" t="str">
        <f t="shared" si="19"/>
        <v>select_one</v>
      </c>
      <c r="D247" s="194" t="str">
        <f t="shared" si="20"/>
        <v>assist_endyear</v>
      </c>
      <c r="F247" s="194" t="s">
        <v>246</v>
      </c>
      <c r="G247" s="194" t="s">
        <v>2983</v>
      </c>
      <c r="I247" s="251" t="str" cm="1">
        <f t="array" ref="I247">_xlfn.TEXTJOIN(" ",1,IF(flistname=D247,foption,""))</f>
        <v>1: 2021 (this year) 2: 2022 (next year) 3: 2023 (the year after next)</v>
      </c>
      <c r="J247" s="194" t="s">
        <v>1118</v>
      </c>
      <c r="K247" s="194" t="s">
        <v>1119</v>
      </c>
      <c r="L247" s="194" t="str">
        <f t="shared" si="18"/>
        <v>H16: Please specify the year your participation in the programme will end?</v>
      </c>
      <c r="M247" s="194" t="s">
        <v>3845</v>
      </c>
      <c r="N247" s="194" t="s">
        <v>3846</v>
      </c>
      <c r="O247" s="194" t="s">
        <v>3847</v>
      </c>
      <c r="P247" s="194">
        <v>1</v>
      </c>
      <c r="V247" s="194" t="s">
        <v>25</v>
      </c>
      <c r="Z247" s="194" t="s">
        <v>1121</v>
      </c>
    </row>
    <row r="248" spans="1:28">
      <c r="B248" s="194" t="s">
        <v>3848</v>
      </c>
      <c r="C248" s="194" t="str">
        <f t="shared" si="19"/>
        <v>select_multiple</v>
      </c>
      <c r="D248" s="194" t="str">
        <f t="shared" si="20"/>
        <v>commodity_type</v>
      </c>
      <c r="E248" s="205" t="s">
        <v>3849</v>
      </c>
      <c r="G248" s="194" t="s">
        <v>2983</v>
      </c>
      <c r="I248" s="251" t="str" cm="1">
        <f t="array" ref="I248">_xlfn.TEXTJOIN(" ",1,IF(flistname=D248,foption,""))</f>
        <v>1: Cereals 2: Pulses 3: Vegetable Oil 4: Salt 5: CSB++ 6: Plumpy Sup/Acha Mum 0</v>
      </c>
      <c r="J248" s="194" t="s">
        <v>782</v>
      </c>
      <c r="K248" s="194" t="s">
        <v>783</v>
      </c>
      <c r="L248" s="194" t="str">
        <f t="shared" si="18"/>
        <v>H17: Screening question for next sections. Which standard commodities were part of your last ration?</v>
      </c>
      <c r="M248" s="194" t="s">
        <v>3850</v>
      </c>
      <c r="N248" s="194" t="s">
        <v>3851</v>
      </c>
      <c r="O248" s="194" t="s">
        <v>3852</v>
      </c>
      <c r="P248" s="194">
        <v>1</v>
      </c>
      <c r="V248" s="194" t="s">
        <v>25</v>
      </c>
      <c r="Z248" s="194" t="s">
        <v>3853</v>
      </c>
    </row>
    <row r="249" spans="1:28" s="199" customFormat="1">
      <c r="A249" s="212"/>
      <c r="B249" s="199" t="s">
        <v>3854</v>
      </c>
      <c r="C249" s="199" t="str">
        <f t="shared" si="19"/>
        <v>No</v>
      </c>
      <c r="D249" s="199" t="str">
        <f t="shared" si="20"/>
        <v/>
      </c>
      <c r="E249" s="212"/>
      <c r="G249" s="199" t="s">
        <v>2983</v>
      </c>
      <c r="H249" s="213"/>
      <c r="I249" s="255" t="str" cm="1">
        <f t="array" ref="I249">_xlfn.TEXTJOIN(" ",1,IF(flistname=D249,foption,""))</f>
        <v>0</v>
      </c>
      <c r="J249" s="199" t="s">
        <v>117</v>
      </c>
      <c r="K249" s="199" t="s">
        <v>3789</v>
      </c>
      <c r="L249" s="199" t="str">
        <f t="shared" si="18"/>
        <v/>
      </c>
      <c r="N249" s="199" t="s">
        <v>2988</v>
      </c>
      <c r="O249" s="199" t="s">
        <v>2988</v>
      </c>
      <c r="P249" s="199">
        <v>1</v>
      </c>
      <c r="S249" s="212"/>
      <c r="AB249" s="274"/>
    </row>
    <row r="250" spans="1:28" s="218" customFormat="1">
      <c r="A250" s="207"/>
      <c r="C250" s="218" t="str">
        <f t="shared" si="19"/>
        <v>No</v>
      </c>
      <c r="D250" s="218" t="str">
        <f t="shared" si="20"/>
        <v/>
      </c>
      <c r="E250" s="207"/>
      <c r="H250" s="209"/>
      <c r="I250" s="253" t="str" cm="1">
        <f t="array" ref="I250">_xlfn.TEXTJOIN(" ",1,IF(flistname=D250,foption,""))</f>
        <v>0</v>
      </c>
      <c r="L250" s="218" t="str">
        <f t="shared" si="18"/>
        <v/>
      </c>
      <c r="N250" s="218" t="s">
        <v>2988</v>
      </c>
      <c r="O250" s="218" t="s">
        <v>2988</v>
      </c>
      <c r="P250" s="218">
        <v>1</v>
      </c>
      <c r="S250" s="207"/>
      <c r="AB250" s="280"/>
    </row>
    <row r="251" spans="1:28" s="219" customFormat="1">
      <c r="A251" s="215"/>
      <c r="C251" s="219" t="str">
        <f t="shared" si="19"/>
        <v>No</v>
      </c>
      <c r="D251" s="219" t="str">
        <f t="shared" si="20"/>
        <v/>
      </c>
      <c r="E251" s="215"/>
      <c r="H251" s="217"/>
      <c r="I251" s="257" t="str" cm="1">
        <f t="array" ref="I251">_xlfn.TEXTJOIN(" ",1,IF(flistname=D251,foption,""))</f>
        <v>0</v>
      </c>
      <c r="J251" s="219" t="s">
        <v>212</v>
      </c>
      <c r="K251" s="219" t="s">
        <v>3855</v>
      </c>
      <c r="L251" s="219" t="str">
        <f t="shared" si="18"/>
        <v/>
      </c>
      <c r="N251" s="219" t="s">
        <v>2988</v>
      </c>
      <c r="O251" s="219" t="s">
        <v>2988</v>
      </c>
      <c r="P251" s="219">
        <v>1</v>
      </c>
      <c r="S251" s="215"/>
      <c r="Y251" s="219" t="s">
        <v>3856</v>
      </c>
      <c r="Z251" s="219" t="s">
        <v>3853</v>
      </c>
      <c r="AB251" s="286"/>
    </row>
    <row r="252" spans="1:28" s="232" customFormat="1">
      <c r="C252" s="232" t="str">
        <f t="shared" si="19"/>
        <v>No</v>
      </c>
      <c r="D252" s="232" t="str">
        <f t="shared" si="20"/>
        <v/>
      </c>
      <c r="G252" s="232" t="s">
        <v>2983</v>
      </c>
      <c r="H252" s="232" t="s">
        <v>3857</v>
      </c>
      <c r="I252" s="256" t="str" cm="1">
        <f t="array" ref="I252">_xlfn.TEXTJOIN(" ",1,IF(flistname=D252,foption,""))</f>
        <v>0</v>
      </c>
      <c r="J252" s="232" t="s">
        <v>26</v>
      </c>
      <c r="K252" s="232" t="s">
        <v>3858</v>
      </c>
      <c r="L252" s="232" t="str">
        <f t="shared" si="18"/>
        <v/>
      </c>
      <c r="P252" s="232">
        <v>1</v>
      </c>
      <c r="W252" s="232" t="s">
        <v>168</v>
      </c>
      <c r="AB252" s="284"/>
    </row>
    <row r="253" spans="1:28" s="240" customFormat="1">
      <c r="C253" s="240" t="str">
        <f t="shared" si="19"/>
        <v>No</v>
      </c>
      <c r="D253" s="240" t="str">
        <f t="shared" si="20"/>
        <v/>
      </c>
      <c r="I253" s="254" t="str" cm="1">
        <f t="array" ref="I253">_xlfn.TEXTJOIN(" ",1,IF(flistname=D253,foption,""))</f>
        <v>0</v>
      </c>
      <c r="J253" s="240" t="s">
        <v>20</v>
      </c>
      <c r="L253" s="240" t="str">
        <f t="shared" si="18"/>
        <v>I now want to ask you few questions with regards to ${comname} you received the last distribution</v>
      </c>
      <c r="N253" s="240" t="s">
        <v>3859</v>
      </c>
      <c r="O253" s="240" t="s">
        <v>3859</v>
      </c>
      <c r="AB253" s="283"/>
    </row>
    <row r="254" spans="1:28" s="224" customFormat="1">
      <c r="A254" s="223"/>
      <c r="C254" s="224" t="str">
        <f t="shared" si="19"/>
        <v>No</v>
      </c>
      <c r="D254" s="224" t="str">
        <f t="shared" si="20"/>
        <v/>
      </c>
      <c r="E254" s="223"/>
      <c r="H254" s="225"/>
      <c r="I254" s="260" t="str" cm="1">
        <f t="array" ref="I254">_xlfn.TEXTJOIN(" ",1,IF(flistname=D254,foption,""))</f>
        <v>0</v>
      </c>
      <c r="J254" s="224" t="s">
        <v>2564</v>
      </c>
      <c r="K254" s="224" t="s">
        <v>3860</v>
      </c>
      <c r="L254" s="224" t="str">
        <f t="shared" si="18"/>
        <v/>
      </c>
      <c r="S254" s="223"/>
      <c r="AB254" s="277" t="s">
        <v>3861</v>
      </c>
    </row>
    <row r="255" spans="1:28" s="224" customFormat="1">
      <c r="C255" s="194" t="str">
        <f t="shared" si="19"/>
        <v>select_one</v>
      </c>
      <c r="D255" s="194" t="str">
        <f t="shared" si="20"/>
        <v>commodity_type</v>
      </c>
      <c r="E255" s="205"/>
      <c r="I255" s="259" t="str" cm="1">
        <f t="array" ref="I255">_xlfn.TEXTJOIN(" ",1,IF(flistname=D255,foption,""))</f>
        <v>1: Cereals 2: Pulses 3: Vegetable Oil 4: Salt 5: CSB++ 6: Plumpy Sup/Acha Mum 0</v>
      </c>
      <c r="J255" s="224" t="s">
        <v>523</v>
      </c>
      <c r="K255" s="224" t="s">
        <v>3862</v>
      </c>
      <c r="L255" s="224" t="str">
        <f t="shared" si="18"/>
        <v>H18: Asking questions for:</v>
      </c>
      <c r="M255" s="224" t="s">
        <v>3863</v>
      </c>
      <c r="N255" s="224" t="s">
        <v>3864</v>
      </c>
      <c r="O255" s="224" t="s">
        <v>3864</v>
      </c>
      <c r="W255" s="224" t="s">
        <v>3865</v>
      </c>
      <c r="AA255" s="224">
        <v>1</v>
      </c>
      <c r="AB255" s="277" t="s">
        <v>3866</v>
      </c>
    </row>
    <row r="256" spans="1:28" s="220" customFormat="1">
      <c r="A256" s="205"/>
      <c r="C256" s="220" t="str">
        <f t="shared" si="19"/>
        <v>select_one</v>
      </c>
      <c r="D256" s="220" t="str">
        <f t="shared" si="20"/>
        <v>yes_no</v>
      </c>
      <c r="E256" s="205"/>
      <c r="G256" s="194" t="s">
        <v>2983</v>
      </c>
      <c r="H256" s="206" t="s">
        <v>3867</v>
      </c>
      <c r="I256" s="251" t="str" cm="1">
        <f t="array" ref="I256">_xlfn.TEXTJOIN(" ",1,IF(flistname=D256,foption,""))</f>
        <v>0: No 1: Yes</v>
      </c>
      <c r="J256" s="194" t="s">
        <v>22</v>
      </c>
      <c r="K256" s="194" t="s">
        <v>3868</v>
      </c>
      <c r="L256" s="194" t="str">
        <f t="shared" si="18"/>
        <v>H18_01: From the last distribution, do you have any ${comname} rations remaining at your home?</v>
      </c>
      <c r="M256" s="194" t="s">
        <v>3869</v>
      </c>
      <c r="N256" s="194" t="s">
        <v>3870</v>
      </c>
      <c r="O256" s="194" t="s">
        <v>3871</v>
      </c>
      <c r="P256" s="194">
        <v>1</v>
      </c>
      <c r="Q256" s="194"/>
      <c r="S256" s="205"/>
      <c r="V256" s="220">
        <v>1</v>
      </c>
      <c r="Z256" s="205"/>
      <c r="AB256" s="287"/>
    </row>
    <row r="257" spans="1:28" s="220" customFormat="1">
      <c r="A257" s="205"/>
      <c r="C257" s="220" t="str">
        <f t="shared" si="19"/>
        <v>No</v>
      </c>
      <c r="D257" s="220" t="str">
        <f t="shared" si="20"/>
        <v/>
      </c>
      <c r="E257" s="205"/>
      <c r="G257" s="194" t="s">
        <v>2983</v>
      </c>
      <c r="H257" s="206" t="s">
        <v>3867</v>
      </c>
      <c r="I257" s="251" t="str" cm="1">
        <f t="array" ref="I257">_xlfn.TEXTJOIN(" ",1,IF(flistname=D257,foption,""))</f>
        <v>0</v>
      </c>
      <c r="J257" s="194" t="s">
        <v>151</v>
      </c>
      <c r="K257" s="194" t="s">
        <v>3872</v>
      </c>
      <c r="L257" s="194" t="str">
        <f t="shared" si="18"/>
        <v>H18_02: How many days did the ${comname} ration last?</v>
      </c>
      <c r="M257" s="194" t="s">
        <v>3873</v>
      </c>
      <c r="N257" s="194" t="s">
        <v>3874</v>
      </c>
      <c r="O257" s="194" t="s">
        <v>3875</v>
      </c>
      <c r="P257" s="194">
        <v>1</v>
      </c>
      <c r="Q257" s="194"/>
      <c r="S257" s="205"/>
      <c r="V257" s="220">
        <v>1</v>
      </c>
      <c r="Z257" s="205" t="s">
        <v>3876</v>
      </c>
      <c r="AB257" s="287"/>
    </row>
    <row r="258" spans="1:28" s="220" customFormat="1">
      <c r="A258" s="205"/>
      <c r="C258" s="220" t="str">
        <f t="shared" si="19"/>
        <v>No</v>
      </c>
      <c r="D258" s="220" t="str">
        <f t="shared" si="20"/>
        <v/>
      </c>
      <c r="E258" s="205"/>
      <c r="G258" s="194" t="s">
        <v>2983</v>
      </c>
      <c r="H258" s="206" t="s">
        <v>3867</v>
      </c>
      <c r="I258" s="251" t="str" cm="1">
        <f t="array" ref="I258">_xlfn.TEXTJOIN(" ",1,IF(flistname=D258,foption,""))</f>
        <v>0</v>
      </c>
      <c r="J258" s="194" t="s">
        <v>151</v>
      </c>
      <c r="K258" s="194" t="s">
        <v>3877</v>
      </c>
      <c r="L258" s="194" t="str">
        <f t="shared" si="18"/>
        <v>H18_03: From today, how many more days will you be able to use the ${comname} ration before it is finished?</v>
      </c>
      <c r="M258" s="194" t="s">
        <v>3878</v>
      </c>
      <c r="N258" s="194" t="s">
        <v>3879</v>
      </c>
      <c r="O258" s="194" t="s">
        <v>3880</v>
      </c>
      <c r="P258" s="194">
        <v>1</v>
      </c>
      <c r="Q258" s="194"/>
      <c r="S258" s="205"/>
      <c r="T258" s="220" t="s">
        <v>3881</v>
      </c>
      <c r="V258" s="220">
        <v>1</v>
      </c>
      <c r="Z258" s="205" t="s">
        <v>3882</v>
      </c>
      <c r="AB258" s="287"/>
    </row>
    <row r="259" spans="1:28" s="220" customFormat="1">
      <c r="A259" s="205"/>
      <c r="C259" s="220" t="str">
        <f t="shared" si="19"/>
        <v>select_one</v>
      </c>
      <c r="D259" s="220" t="str">
        <f t="shared" si="20"/>
        <v>yes_no</v>
      </c>
      <c r="E259" s="205"/>
      <c r="G259" s="194" t="s">
        <v>2983</v>
      </c>
      <c r="H259" s="206" t="s">
        <v>3867</v>
      </c>
      <c r="I259" s="251" t="str" cm="1">
        <f t="array" ref="I259">_xlfn.TEXTJOIN(" ",1,IF(flistname=D259,foption,""))</f>
        <v>0: No 1: Yes</v>
      </c>
      <c r="J259" s="194" t="s">
        <v>22</v>
      </c>
      <c r="K259" s="194" t="s">
        <v>3883</v>
      </c>
      <c r="L259" s="194" t="str">
        <f t="shared" ref="L259:L322" si="21">IF(AND(ISBLANK(M259),ISBLANK(N259)),"",IF(ISBLANK(M259),N259,_xlfn.CONCAT(TRIM(M259),": ",N259)))</f>
        <v>H18_04: Were the ${comname} received in good condition?</v>
      </c>
      <c r="M259" s="194" t="s">
        <v>3884</v>
      </c>
      <c r="N259" s="194" t="s">
        <v>3885</v>
      </c>
      <c r="O259" s="194" t="s">
        <v>3886</v>
      </c>
      <c r="P259" s="194">
        <v>1</v>
      </c>
      <c r="Q259" s="194"/>
      <c r="S259" s="205"/>
      <c r="V259" s="220">
        <v>1</v>
      </c>
      <c r="Z259" s="205"/>
      <c r="AB259" s="287"/>
    </row>
    <row r="260" spans="1:28" s="220" customFormat="1">
      <c r="A260" s="205"/>
      <c r="C260" s="220" t="str">
        <f t="shared" si="19"/>
        <v>select_multiple</v>
      </c>
      <c r="D260" s="220" t="str">
        <f t="shared" si="20"/>
        <v>bad_condition</v>
      </c>
      <c r="E260" s="205"/>
      <c r="G260" s="194" t="s">
        <v>2983</v>
      </c>
      <c r="H260" s="206" t="s">
        <v>3867</v>
      </c>
      <c r="I260" s="251" t="str" cm="1">
        <f t="array" ref="I260">_xlfn.TEXTJOIN(" ",1,IF(flistname=D260,foption,""))</f>
        <v>1: Excessive Moisture 2: Faulty Packaging 3: Foreign Matter 4: Infested 5: Past Expiry/Rotten</v>
      </c>
      <c r="J260" s="194" t="s">
        <v>822</v>
      </c>
      <c r="K260" s="194" t="s">
        <v>3887</v>
      </c>
      <c r="L260" s="194" t="str">
        <f t="shared" si="21"/>
        <v>H18_05: What was the issue with the condition of received ${comname}?</v>
      </c>
      <c r="M260" s="194" t="s">
        <v>3888</v>
      </c>
      <c r="N260" s="194" t="s">
        <v>3889</v>
      </c>
      <c r="O260" s="194" t="s">
        <v>3890</v>
      </c>
      <c r="P260" s="194">
        <v>1</v>
      </c>
      <c r="Q260" s="194"/>
      <c r="S260" s="205"/>
      <c r="V260" s="220">
        <v>1</v>
      </c>
      <c r="Z260" s="205" t="s">
        <v>3891</v>
      </c>
      <c r="AB260" s="287"/>
    </row>
    <row r="261" spans="1:28" s="220" customFormat="1">
      <c r="A261" s="205"/>
      <c r="C261" s="220" t="str">
        <f t="shared" si="19"/>
        <v>select_one</v>
      </c>
      <c r="D261" s="220" t="str">
        <f t="shared" si="20"/>
        <v>yes_no</v>
      </c>
      <c r="E261" s="205"/>
      <c r="G261" s="194" t="s">
        <v>2983</v>
      </c>
      <c r="H261" s="206" t="s">
        <v>3867</v>
      </c>
      <c r="I261" s="251" t="str" cm="1">
        <f t="array" ref="I261">_xlfn.TEXTJOIN(" ",1,IF(flistname=D261,foption,""))</f>
        <v>0: No 1: Yes</v>
      </c>
      <c r="J261" s="194" t="s">
        <v>22</v>
      </c>
      <c r="K261" s="194" t="s">
        <v>3892</v>
      </c>
      <c r="L261" s="194" t="str">
        <f t="shared" si="21"/>
        <v>H18_06: Was the quantity of ${comname} received adequate for your household needs?</v>
      </c>
      <c r="M261" s="194" t="s">
        <v>3893</v>
      </c>
      <c r="N261" s="194" t="s">
        <v>3894</v>
      </c>
      <c r="O261" s="194" t="s">
        <v>3895</v>
      </c>
      <c r="P261" s="194">
        <v>1</v>
      </c>
      <c r="Q261" s="194"/>
      <c r="S261" s="205"/>
      <c r="V261" s="220">
        <v>1</v>
      </c>
      <c r="Z261" s="205"/>
      <c r="AB261" s="287"/>
    </row>
    <row r="262" spans="1:28" s="250" customFormat="1">
      <c r="A262" s="231"/>
      <c r="C262" s="250" t="str">
        <f t="shared" si="19"/>
        <v>No</v>
      </c>
      <c r="D262" s="250" t="str">
        <f t="shared" si="20"/>
        <v/>
      </c>
      <c r="E262" s="231"/>
      <c r="G262" s="232" t="s">
        <v>2983</v>
      </c>
      <c r="H262" s="233"/>
      <c r="I262" s="256" t="str" cm="1">
        <f t="array" ref="I262">_xlfn.TEXTJOIN(" ",1,IF(flistname=D262,foption,""))</f>
        <v>0</v>
      </c>
      <c r="J262" s="250" t="s">
        <v>117</v>
      </c>
      <c r="K262" s="232" t="s">
        <v>3858</v>
      </c>
      <c r="L262" s="232" t="str">
        <f t="shared" si="21"/>
        <v/>
      </c>
      <c r="N262" s="250" t="s">
        <v>2988</v>
      </c>
      <c r="O262" s="250" t="s">
        <v>2988</v>
      </c>
      <c r="P262" s="250">
        <v>1</v>
      </c>
      <c r="S262" s="231"/>
      <c r="AB262" s="282"/>
    </row>
    <row r="263" spans="1:28" s="245" customFormat="1">
      <c r="A263" s="228"/>
      <c r="C263" s="245" t="str">
        <f t="shared" si="19"/>
        <v>No</v>
      </c>
      <c r="D263" s="245" t="str">
        <f t="shared" si="20"/>
        <v/>
      </c>
      <c r="E263" s="228"/>
      <c r="G263" s="229"/>
      <c r="H263" s="230"/>
      <c r="I263" s="252" t="str" cm="1">
        <f t="array" ref="I263">_xlfn.TEXTJOIN(" ",1,IF(flistname=D263,foption,""))</f>
        <v>0</v>
      </c>
      <c r="L263" s="245" t="str">
        <f t="shared" si="21"/>
        <v/>
      </c>
      <c r="P263" s="245">
        <v>1</v>
      </c>
      <c r="S263" s="228"/>
      <c r="AB263" s="281"/>
    </row>
    <row r="264" spans="1:28" s="250" customFormat="1">
      <c r="A264" s="231"/>
      <c r="C264" s="250" t="str">
        <f t="shared" si="19"/>
        <v>No</v>
      </c>
      <c r="D264" s="250" t="str">
        <f t="shared" si="20"/>
        <v/>
      </c>
      <c r="E264" s="231"/>
      <c r="G264" s="232"/>
      <c r="H264" s="233"/>
      <c r="I264" s="256" t="str" cm="1">
        <f t="array" ref="I264">_xlfn.TEXTJOIN(" ",1,IF(flistname=D264,foption,""))</f>
        <v>0</v>
      </c>
      <c r="J264" s="250" t="s">
        <v>26</v>
      </c>
      <c r="K264" s="250" t="s">
        <v>3896</v>
      </c>
      <c r="L264" s="250" t="str">
        <f t="shared" si="21"/>
        <v/>
      </c>
      <c r="P264" s="250">
        <v>1</v>
      </c>
      <c r="S264" s="231"/>
      <c r="W264" s="250" t="s">
        <v>168</v>
      </c>
      <c r="AB264" s="282"/>
    </row>
    <row r="265" spans="1:28" s="236" customFormat="1">
      <c r="A265" s="235"/>
      <c r="C265" s="236" t="str">
        <f t="shared" si="19"/>
        <v>No</v>
      </c>
      <c r="D265" s="236" t="str">
        <f t="shared" si="20"/>
        <v/>
      </c>
      <c r="E265" s="235"/>
      <c r="G265" s="240" t="s">
        <v>2983</v>
      </c>
      <c r="H265" s="237" t="s">
        <v>3867</v>
      </c>
      <c r="I265" s="254" t="str" cm="1">
        <f t="array" ref="I265">_xlfn.TEXTJOIN(" ",1,IF(flistname=D265,foption,""))</f>
        <v>0</v>
      </c>
      <c r="J265" s="198" t="s">
        <v>20</v>
      </c>
      <c r="K265" s="198" t="s">
        <v>497</v>
      </c>
      <c r="L265" s="198" t="str">
        <f t="shared" si="21"/>
        <v>From the last distribution, what proportion of your ${comname} entitlement was:</v>
      </c>
      <c r="M265" s="198"/>
      <c r="N265" s="198" t="s">
        <v>3897</v>
      </c>
      <c r="O265" s="198" t="s">
        <v>3897</v>
      </c>
      <c r="P265" s="198">
        <v>1</v>
      </c>
      <c r="Q265" s="198"/>
      <c r="S265" s="235" t="s">
        <v>3898</v>
      </c>
      <c r="AB265" s="288"/>
    </row>
    <row r="266" spans="1:28">
      <c r="A266" s="194"/>
      <c r="C266" s="194" t="str">
        <f t="shared" si="19"/>
        <v>No</v>
      </c>
      <c r="D266" s="194" t="str">
        <f t="shared" si="20"/>
        <v/>
      </c>
      <c r="E266" s="194" t="s">
        <v>3899</v>
      </c>
      <c r="G266" s="194" t="s">
        <v>2983</v>
      </c>
      <c r="H266" s="194" t="s">
        <v>3867</v>
      </c>
      <c r="I266" s="251" t="str" cm="1">
        <f t="array" ref="I266">_xlfn.TEXTJOIN(" ",1,IF(flistname=D266,foption,""))</f>
        <v>0</v>
      </c>
      <c r="J266" s="194" t="s">
        <v>151</v>
      </c>
      <c r="K266" s="194" t="s">
        <v>3900</v>
      </c>
      <c r="L266" s="194" t="str">
        <f t="shared" si="21"/>
        <v>H19_01: Eaten/consumed within the household</v>
      </c>
      <c r="M266" s="194" t="s">
        <v>3901</v>
      </c>
      <c r="N266" s="194" t="s">
        <v>3902</v>
      </c>
      <c r="O266" s="194" t="s">
        <v>3903</v>
      </c>
      <c r="P266" s="194">
        <v>1</v>
      </c>
      <c r="S266" s="194"/>
      <c r="T266" s="194" t="s">
        <v>3904</v>
      </c>
      <c r="V266" s="194">
        <v>1</v>
      </c>
    </row>
    <row r="267" spans="1:28">
      <c r="A267" s="194"/>
      <c r="C267" s="194" t="str">
        <f t="shared" si="19"/>
        <v>No</v>
      </c>
      <c r="D267" s="194" t="str">
        <f t="shared" si="20"/>
        <v/>
      </c>
      <c r="E267" s="194"/>
      <c r="G267" s="194" t="s">
        <v>2983</v>
      </c>
      <c r="H267" s="194" t="s">
        <v>3867</v>
      </c>
      <c r="I267" s="251" t="str" cm="1">
        <f t="array" ref="I267">_xlfn.TEXTJOIN(" ",1,IF(flistname=D267,foption,""))</f>
        <v>0</v>
      </c>
      <c r="J267" s="194" t="s">
        <v>151</v>
      </c>
      <c r="K267" s="194" t="s">
        <v>3905</v>
      </c>
      <c r="L267" s="194" t="str">
        <f t="shared" si="21"/>
        <v>H19_02: Sold in the market</v>
      </c>
      <c r="M267" s="194" t="s">
        <v>3906</v>
      </c>
      <c r="N267" s="194" t="s">
        <v>3907</v>
      </c>
      <c r="O267" s="194" t="s">
        <v>3908</v>
      </c>
      <c r="P267" s="194">
        <v>1</v>
      </c>
      <c r="S267" s="194"/>
      <c r="T267" s="194" t="s">
        <v>3904</v>
      </c>
      <c r="V267" s="194">
        <v>1</v>
      </c>
    </row>
    <row r="268" spans="1:28">
      <c r="A268" s="194"/>
      <c r="C268" s="194" t="str">
        <f t="shared" si="19"/>
        <v>No</v>
      </c>
      <c r="D268" s="194" t="str">
        <f t="shared" si="20"/>
        <v/>
      </c>
      <c r="E268" s="194"/>
      <c r="G268" s="194" t="s">
        <v>2983</v>
      </c>
      <c r="H268" s="194" t="s">
        <v>3867</v>
      </c>
      <c r="I268" s="251" t="str" cm="1">
        <f t="array" ref="I268">_xlfn.TEXTJOIN(" ",1,IF(flistname=D268,foption,""))</f>
        <v>0</v>
      </c>
      <c r="J268" s="194" t="s">
        <v>151</v>
      </c>
      <c r="K268" s="194" t="s">
        <v>3909</v>
      </c>
      <c r="L268" s="194" t="str">
        <f t="shared" si="21"/>
        <v>H19_03: Exchanged for other foods or services</v>
      </c>
      <c r="M268" s="194" t="s">
        <v>3910</v>
      </c>
      <c r="N268" s="194" t="s">
        <v>3911</v>
      </c>
      <c r="O268" s="194" t="s">
        <v>3912</v>
      </c>
      <c r="P268" s="194">
        <v>1</v>
      </c>
      <c r="S268" s="194"/>
      <c r="T268" s="194" t="s">
        <v>3904</v>
      </c>
      <c r="V268" s="194">
        <v>1</v>
      </c>
    </row>
    <row r="269" spans="1:28">
      <c r="A269" s="194"/>
      <c r="C269" s="194" t="str">
        <f t="shared" si="19"/>
        <v>No</v>
      </c>
      <c r="D269" s="194" t="str">
        <f t="shared" si="20"/>
        <v/>
      </c>
      <c r="E269" s="194"/>
      <c r="G269" s="194" t="s">
        <v>2983</v>
      </c>
      <c r="H269" s="194" t="s">
        <v>3867</v>
      </c>
      <c r="I269" s="251" t="str" cm="1">
        <f t="array" ref="I269">_xlfn.TEXTJOIN(" ",1,IF(flistname=D269,foption,""))</f>
        <v>0</v>
      </c>
      <c r="J269" s="194" t="s">
        <v>151</v>
      </c>
      <c r="K269" s="194" t="s">
        <v>3913</v>
      </c>
      <c r="L269" s="194" t="str">
        <f t="shared" si="21"/>
        <v>H19_04: Shared with relatives and or other households?</v>
      </c>
      <c r="M269" s="194" t="s">
        <v>3914</v>
      </c>
      <c r="N269" s="194" t="s">
        <v>3915</v>
      </c>
      <c r="O269" s="194" t="s">
        <v>3916</v>
      </c>
      <c r="P269" s="194">
        <v>1</v>
      </c>
      <c r="S269" s="194"/>
      <c r="T269" s="194" t="s">
        <v>3904</v>
      </c>
      <c r="V269" s="194">
        <v>1</v>
      </c>
    </row>
    <row r="270" spans="1:28">
      <c r="A270" s="194"/>
      <c r="C270" s="194" t="str">
        <f t="shared" ref="C270:C273" si="22">IF(IFERROR(FIND("select_one",J270),0)&gt;0,"select_one",IF(IFERROR(FIND("select_multiple",J270),0)&gt;0,"select_multiple","No"))</f>
        <v>No</v>
      </c>
      <c r="D270" s="194" t="str">
        <f t="shared" ref="D270:D273" si="23">IF(OR(C270="select_one",C270="select_multiple"),TRIM(RIGHT(J270,LEN(J270)-(LEN(C270)+1))),"")</f>
        <v/>
      </c>
      <c r="E270" s="194"/>
      <c r="G270" s="194" t="s">
        <v>2983</v>
      </c>
      <c r="H270" s="194" t="s">
        <v>3867</v>
      </c>
      <c r="I270" s="251" t="str" cm="1">
        <f t="array" ref="I270">_xlfn.TEXTJOIN(" ",1,IF(flistname=D270,foption,""))</f>
        <v>0</v>
      </c>
      <c r="J270" s="194" t="s">
        <v>151</v>
      </c>
      <c r="K270" s="194" t="s">
        <v>3917</v>
      </c>
      <c r="L270" s="194" t="str">
        <f t="shared" si="21"/>
        <v>H19_05: Given to authorities (voluntarly of forced)</v>
      </c>
      <c r="M270" s="194" t="s">
        <v>3918</v>
      </c>
      <c r="N270" s="194" t="s">
        <v>3919</v>
      </c>
      <c r="O270" s="194" t="s">
        <v>3920</v>
      </c>
      <c r="P270" s="194">
        <v>1</v>
      </c>
      <c r="S270" s="194"/>
      <c r="T270" s="194" t="s">
        <v>3904</v>
      </c>
      <c r="V270" s="194">
        <v>1</v>
      </c>
    </row>
    <row r="271" spans="1:28" s="250" customFormat="1">
      <c r="A271" s="231"/>
      <c r="C271" s="250" t="str">
        <f t="shared" si="22"/>
        <v>No</v>
      </c>
      <c r="D271" s="250" t="str">
        <f t="shared" si="23"/>
        <v/>
      </c>
      <c r="E271" s="231"/>
      <c r="G271" s="232" t="s">
        <v>2983</v>
      </c>
      <c r="H271" s="233"/>
      <c r="I271" s="256" t="str" cm="1">
        <f t="array" ref="I271">_xlfn.TEXTJOIN(" ",1,IF(flistname=D271,foption,""))</f>
        <v>0</v>
      </c>
      <c r="J271" s="250" t="s">
        <v>117</v>
      </c>
      <c r="K271" s="250" t="s">
        <v>3921</v>
      </c>
      <c r="L271" s="250" t="str">
        <f t="shared" si="21"/>
        <v/>
      </c>
      <c r="N271" s="250" t="s">
        <v>2988</v>
      </c>
      <c r="O271" s="250" t="s">
        <v>2988</v>
      </c>
      <c r="P271" s="250">
        <v>1</v>
      </c>
      <c r="S271" s="231"/>
      <c r="AB271" s="282"/>
    </row>
    <row r="272" spans="1:28" s="224" customFormat="1">
      <c r="A272" s="223"/>
      <c r="C272" s="224" t="str">
        <f t="shared" si="22"/>
        <v>No</v>
      </c>
      <c r="D272" s="224" t="str">
        <f t="shared" si="23"/>
        <v/>
      </c>
      <c r="E272" s="223"/>
      <c r="G272" s="246"/>
      <c r="H272" s="225"/>
      <c r="I272" s="260" t="str" cm="1">
        <f t="array" ref="I272">_xlfn.TEXTJOIN(" ",1,IF(flistname=D272,foption,""))</f>
        <v>0</v>
      </c>
      <c r="J272" s="224" t="s">
        <v>2564</v>
      </c>
      <c r="K272" s="224" t="s">
        <v>3922</v>
      </c>
      <c r="L272" s="224" t="str">
        <f t="shared" si="21"/>
        <v>%s of reported food use</v>
      </c>
      <c r="N272" s="224" t="s">
        <v>3923</v>
      </c>
      <c r="O272" s="224" t="s">
        <v>3924</v>
      </c>
      <c r="S272" s="223"/>
      <c r="AB272" s="277" t="s">
        <v>3925</v>
      </c>
    </row>
    <row r="273" spans="1:28" s="224" customFormat="1">
      <c r="A273" s="223"/>
      <c r="C273" s="224" t="str">
        <f t="shared" si="22"/>
        <v>No</v>
      </c>
      <c r="D273" s="224" t="str">
        <f t="shared" si="23"/>
        <v/>
      </c>
      <c r="E273" s="223"/>
      <c r="G273" s="246"/>
      <c r="H273" s="225"/>
      <c r="I273" s="260" t="str" cm="1">
        <f t="array" ref="I273">_xlfn.TEXTJOIN(" ",1,IF(flistname=D273,foption,""))</f>
        <v>0</v>
      </c>
      <c r="J273" s="224" t="s">
        <v>2564</v>
      </c>
      <c r="K273" s="224" t="s">
        <v>3926</v>
      </c>
      <c r="L273" s="224" t="str">
        <f t="shared" si="21"/>
        <v>%s of reported remaing food</v>
      </c>
      <c r="N273" s="224" t="s">
        <v>3927</v>
      </c>
      <c r="O273" s="224" t="s">
        <v>3928</v>
      </c>
      <c r="S273" s="223"/>
      <c r="AB273" s="277" t="s">
        <v>3929</v>
      </c>
    </row>
    <row r="274" spans="1:28" s="224" customFormat="1">
      <c r="A274" s="223"/>
      <c r="E274" s="223"/>
      <c r="G274" s="246"/>
      <c r="H274" s="225"/>
      <c r="I274" s="260"/>
      <c r="J274" s="224" t="s">
        <v>2564</v>
      </c>
      <c r="K274" s="224" t="s">
        <v>3930</v>
      </c>
      <c r="L274" s="224" t="str">
        <f t="shared" si="21"/>
        <v>Remainder warning</v>
      </c>
      <c r="N274" s="224" t="s">
        <v>3931</v>
      </c>
      <c r="O274" s="224" t="s">
        <v>3931</v>
      </c>
      <c r="S274" s="223"/>
      <c r="AB274" s="277" t="s">
        <v>3643</v>
      </c>
    </row>
    <row r="275" spans="1:28" s="250" customFormat="1">
      <c r="A275" s="231"/>
      <c r="C275" s="250" t="str">
        <f t="shared" ref="C275:C338" si="24">IF(IFERROR(FIND("select_one",J275),0)&gt;0,"select_one",IF(IFERROR(FIND("select_multiple",J275),0)&gt;0,"select_multiple","No"))</f>
        <v>No</v>
      </c>
      <c r="D275" s="250" t="str">
        <f t="shared" ref="D275:D338" si="25">IF(OR(C275="select_one",C275="select_multiple"),TRIM(RIGHT(J275,LEN(J275)-(LEN(C275)+1))),"")</f>
        <v/>
      </c>
      <c r="E275" s="231"/>
      <c r="G275" s="232"/>
      <c r="H275" s="233"/>
      <c r="I275" s="256" t="str" cm="1">
        <f t="array" ref="I275">_xlfn.TEXTJOIN(" ",1,IF(flistname=D275,foption,""))</f>
        <v>0</v>
      </c>
      <c r="J275" s="250" t="s">
        <v>26</v>
      </c>
      <c r="K275" s="250" t="s">
        <v>3921</v>
      </c>
      <c r="L275" s="250" t="str">
        <f t="shared" si="21"/>
        <v/>
      </c>
      <c r="S275" s="231"/>
      <c r="W275" s="250" t="s">
        <v>168</v>
      </c>
      <c r="AB275" s="282"/>
    </row>
    <row r="276" spans="1:28" s="240" customFormat="1">
      <c r="C276" s="240" t="str">
        <f t="shared" si="24"/>
        <v>No</v>
      </c>
      <c r="D276" s="240" t="str">
        <f t="shared" si="25"/>
        <v/>
      </c>
      <c r="I276" s="254" t="str" cm="1">
        <f t="array" ref="I276">_xlfn.TEXTJOIN(" ",1,IF(flistname=D276,foption,""))</f>
        <v>0</v>
      </c>
      <c r="J276" s="240" t="s">
        <v>20</v>
      </c>
      <c r="L276" s="240" t="str">
        <f t="shared" si="21"/>
        <v>It appears the total use exeeds 100% or is 100% while the household still has some remainder.  please revise before you proceed</v>
      </c>
      <c r="N276" s="240" t="s">
        <v>3932</v>
      </c>
      <c r="O276" s="240" t="s">
        <v>3933</v>
      </c>
      <c r="Z276" s="240" t="s">
        <v>3934</v>
      </c>
      <c r="AB276" s="283"/>
    </row>
    <row r="277" spans="1:28">
      <c r="A277" s="194"/>
      <c r="C277" s="194" t="str">
        <f t="shared" si="24"/>
        <v>select_multiple</v>
      </c>
      <c r="D277" s="194" t="str">
        <f t="shared" si="25"/>
        <v>useofremainder</v>
      </c>
      <c r="E277" s="194" t="s">
        <v>3935</v>
      </c>
      <c r="G277" s="194" t="s">
        <v>2983</v>
      </c>
      <c r="H277" s="194" t="s">
        <v>3867</v>
      </c>
      <c r="I277" s="251" t="str" cm="1">
        <f t="array" ref="I277">_xlfn.TEXTJOIN(" ",1,IF(flistname=D277,foption,""))</f>
        <v>1: Consume at home 2: Sell at market 3: Exchanged for other foods or services 4: Share with relatives and or other households 5: Kept for local authorities 88: Other</v>
      </c>
      <c r="J277" s="194" t="s">
        <v>3936</v>
      </c>
      <c r="K277" s="194" t="s">
        <v>3937</v>
      </c>
      <c r="L277" s="194" t="str">
        <f t="shared" si="21"/>
        <v>H20: What do you plan to do with the remainder of received ${comname}?</v>
      </c>
      <c r="M277" s="194" t="s">
        <v>3938</v>
      </c>
      <c r="N277" s="194" t="s">
        <v>3939</v>
      </c>
      <c r="O277" s="194" t="s">
        <v>3940</v>
      </c>
      <c r="P277" s="194">
        <v>1</v>
      </c>
      <c r="S277" s="194" t="s">
        <v>3941</v>
      </c>
      <c r="V277" s="194">
        <v>1</v>
      </c>
      <c r="Z277" s="194" t="s">
        <v>3942</v>
      </c>
    </row>
    <row r="278" spans="1:28">
      <c r="A278" s="194"/>
      <c r="C278" s="194" t="str">
        <f t="shared" si="24"/>
        <v>select_one</v>
      </c>
      <c r="D278" s="194" t="str">
        <f t="shared" si="25"/>
        <v>Pref_CER</v>
      </c>
      <c r="E278" s="194"/>
      <c r="G278" s="194" t="s">
        <v>2983</v>
      </c>
      <c r="H278" s="194" t="s">
        <v>3943</v>
      </c>
      <c r="I278" s="251" t="str" cm="1">
        <f t="array" ref="I278">_xlfn.TEXTJOIN(" ",1,IF(flistname=D278,foption,""))</f>
        <v>1: Red Sorghum 2: White Sorghum 3: Mixed Sorghum 4: Maize 5: Millet 6: Rice 7: Lentils 8: Cow peas 9: Split peas 10: beans 88: other</v>
      </c>
      <c r="J278" s="194" t="s">
        <v>846</v>
      </c>
      <c r="K278" s="194" t="s">
        <v>3944</v>
      </c>
      <c r="L278" s="194" t="str">
        <f t="shared" si="21"/>
        <v>H21: What is the preferred ${comname} to eat in the household?</v>
      </c>
      <c r="M278" s="194" t="s">
        <v>3945</v>
      </c>
      <c r="N278" s="194" t="s">
        <v>3946</v>
      </c>
      <c r="O278" s="194" t="s">
        <v>3947</v>
      </c>
      <c r="P278" s="194">
        <v>1</v>
      </c>
      <c r="R278" s="194" t="s">
        <v>3948</v>
      </c>
      <c r="S278" s="194"/>
      <c r="V278" s="194">
        <v>1</v>
      </c>
      <c r="Z278" s="194" t="s">
        <v>3949</v>
      </c>
    </row>
    <row r="279" spans="1:28">
      <c r="A279" s="194"/>
      <c r="C279" s="194" t="str">
        <f t="shared" si="24"/>
        <v>No</v>
      </c>
      <c r="D279" s="194" t="str">
        <f t="shared" si="25"/>
        <v/>
      </c>
      <c r="E279" s="194"/>
      <c r="G279" s="194" t="s">
        <v>2983</v>
      </c>
      <c r="H279" s="194" t="s">
        <v>3943</v>
      </c>
      <c r="I279" s="251" t="str" cm="1">
        <f t="array" ref="I279">_xlfn.TEXTJOIN(" ",1,IF(flistname=D279,foption,""))</f>
        <v>0</v>
      </c>
      <c r="J279" s="194" t="s">
        <v>49</v>
      </c>
      <c r="K279" s="194" t="s">
        <v>3950</v>
      </c>
      <c r="L279" s="194" t="str">
        <f t="shared" si="21"/>
        <v>H22: If not listed, please specify:</v>
      </c>
      <c r="M279" s="194" t="s">
        <v>3951</v>
      </c>
      <c r="N279" s="194" t="s">
        <v>3952</v>
      </c>
      <c r="O279" s="194" t="s">
        <v>3953</v>
      </c>
      <c r="P279" s="194">
        <v>1</v>
      </c>
      <c r="S279" s="194"/>
      <c r="V279" s="194">
        <v>1</v>
      </c>
      <c r="Z279" s="194" t="s">
        <v>3954</v>
      </c>
    </row>
    <row r="280" spans="1:28" s="250" customFormat="1">
      <c r="A280" s="231"/>
      <c r="C280" s="250" t="str">
        <f t="shared" si="24"/>
        <v>No</v>
      </c>
      <c r="D280" s="250" t="str">
        <f t="shared" si="25"/>
        <v/>
      </c>
      <c r="E280" s="231"/>
      <c r="G280" s="232" t="s">
        <v>2983</v>
      </c>
      <c r="H280" s="233"/>
      <c r="I280" s="256" t="str" cm="1">
        <f t="array" ref="I280">_xlfn.TEXTJOIN(" ",1,IF(flistname=D280,foption,""))</f>
        <v>0</v>
      </c>
      <c r="J280" s="250" t="s">
        <v>117</v>
      </c>
      <c r="K280" s="250" t="s">
        <v>3921</v>
      </c>
      <c r="L280" s="250" t="str">
        <f t="shared" si="21"/>
        <v/>
      </c>
      <c r="N280" s="250" t="s">
        <v>2988</v>
      </c>
      <c r="O280" s="250" t="s">
        <v>2988</v>
      </c>
      <c r="P280" s="250">
        <v>1</v>
      </c>
      <c r="S280" s="231"/>
      <c r="AB280" s="282"/>
    </row>
    <row r="281" spans="1:28" s="245" customFormat="1">
      <c r="A281" s="228"/>
      <c r="C281" s="245" t="str">
        <f t="shared" si="24"/>
        <v>No</v>
      </c>
      <c r="D281" s="245" t="str">
        <f t="shared" si="25"/>
        <v/>
      </c>
      <c r="E281" s="228"/>
      <c r="G281" s="229"/>
      <c r="H281" s="230"/>
      <c r="I281" s="252" t="str" cm="1">
        <f t="array" ref="I281">_xlfn.TEXTJOIN(" ",1,IF(flistname=D281,foption,""))</f>
        <v>0</v>
      </c>
      <c r="L281" s="245" t="str">
        <f t="shared" si="21"/>
        <v/>
      </c>
      <c r="S281" s="228"/>
      <c r="AB281" s="281"/>
    </row>
    <row r="282" spans="1:28" s="250" customFormat="1">
      <c r="A282" s="231"/>
      <c r="C282" s="250" t="str">
        <f t="shared" si="24"/>
        <v>No</v>
      </c>
      <c r="D282" s="250" t="str">
        <f t="shared" si="25"/>
        <v/>
      </c>
      <c r="E282" s="231"/>
      <c r="G282" s="232"/>
      <c r="H282" s="233"/>
      <c r="I282" s="256" t="str" cm="1">
        <f t="array" ref="I282">_xlfn.TEXTJOIN(" ",1,IF(flistname=D282,foption,""))</f>
        <v>0</v>
      </c>
      <c r="J282" s="250" t="s">
        <v>26</v>
      </c>
      <c r="K282" s="250" t="s">
        <v>3955</v>
      </c>
      <c r="L282" s="250" t="str">
        <f t="shared" si="21"/>
        <v/>
      </c>
      <c r="S282" s="231"/>
      <c r="W282" s="250" t="s">
        <v>168</v>
      </c>
      <c r="AB282" s="282"/>
    </row>
    <row r="283" spans="1:28" s="220" customFormat="1">
      <c r="A283" s="205"/>
      <c r="C283" s="220" t="str">
        <f t="shared" si="24"/>
        <v>select_multiple</v>
      </c>
      <c r="D283" s="220" t="str">
        <f t="shared" si="25"/>
        <v>sellexchange</v>
      </c>
      <c r="E283" s="205" t="s">
        <v>3956</v>
      </c>
      <c r="G283" s="194" t="s">
        <v>2983</v>
      </c>
      <c r="H283" s="206" t="s">
        <v>3867</v>
      </c>
      <c r="I283" s="251" t="str" cm="1">
        <f t="array" ref="I283">_xlfn.TEXTJOIN(" ",1,IF(flistname=D283,foption,""))</f>
        <v>1: Sold, exchanged to pay debts 2: Sold, exchanged to pay services 3: Sold, exchanged to purchase other foods 4: Sold, exchanged to purchase goods/assets 5: Sold, exchanged to pay milling services</v>
      </c>
      <c r="J283" s="221" t="s">
        <v>3957</v>
      </c>
      <c r="K283" s="194" t="s">
        <v>3958</v>
      </c>
      <c r="L283" s="194" t="str">
        <f t="shared" si="21"/>
        <v>H23: What's the main reason for selling or exchanging ${comname} received</v>
      </c>
      <c r="M283" s="194" t="s">
        <v>3959</v>
      </c>
      <c r="N283" s="194" t="s">
        <v>3960</v>
      </c>
      <c r="O283" s="194" t="s">
        <v>3961</v>
      </c>
      <c r="P283" s="194">
        <v>1</v>
      </c>
      <c r="Q283" s="194"/>
      <c r="S283" s="205"/>
      <c r="V283" s="220">
        <v>1</v>
      </c>
      <c r="Z283" s="194" t="s">
        <v>3962</v>
      </c>
      <c r="AB283" s="287"/>
    </row>
    <row r="284" spans="1:28">
      <c r="B284" s="194" t="s">
        <v>3963</v>
      </c>
      <c r="C284" s="194" t="str">
        <f t="shared" si="24"/>
        <v>select_one</v>
      </c>
      <c r="D284" s="194" t="str">
        <f t="shared" si="25"/>
        <v>pick_buyer</v>
      </c>
      <c r="E284" s="205" t="s">
        <v>3964</v>
      </c>
      <c r="G284" s="194" t="s">
        <v>3040</v>
      </c>
      <c r="I284" s="251" t="str" cm="1">
        <f t="array" ref="I284">_xlfn.TEXTJOIN(" ",1,IF(flistname=D284,foption,""))</f>
        <v>1: Assembler/collector at the distribution site 2: Traders in the near market 3: Consumers in the neighborhood 4: Trucks waiting at the distribution sites 88: Other buyers (specify)</v>
      </c>
      <c r="J284" s="194" t="s">
        <v>1210</v>
      </c>
      <c r="K284" s="194" t="s">
        <v>1211</v>
      </c>
      <c r="L284" s="194" t="str">
        <f t="shared" si="21"/>
        <v>H24: Who are the main buyer of sold received ${comname}</v>
      </c>
      <c r="M284" s="194" t="s">
        <v>3965</v>
      </c>
      <c r="N284" s="194" t="s">
        <v>3966</v>
      </c>
      <c r="O284" s="194" t="s">
        <v>3967</v>
      </c>
      <c r="P284" s="194">
        <v>1</v>
      </c>
      <c r="V284" s="220">
        <v>1</v>
      </c>
      <c r="Z284" s="194" t="s">
        <v>3962</v>
      </c>
    </row>
    <row r="285" spans="1:28">
      <c r="B285" s="194" t="s">
        <v>3968</v>
      </c>
      <c r="C285" s="194" t="str">
        <f t="shared" si="24"/>
        <v>No</v>
      </c>
      <c r="D285" s="194" t="str">
        <f t="shared" si="25"/>
        <v/>
      </c>
      <c r="G285" s="194" t="s">
        <v>3040</v>
      </c>
      <c r="I285" s="251" t="str" cm="1">
        <f t="array" ref="I285">_xlfn.TEXTJOIN(" ",1,IF(flistname=D285,foption,""))</f>
        <v>0</v>
      </c>
      <c r="J285" s="194" t="s">
        <v>49</v>
      </c>
      <c r="K285" s="194" t="s">
        <v>1214</v>
      </c>
      <c r="L285" s="194" t="str">
        <f t="shared" si="21"/>
        <v>H25: Specify other buyers</v>
      </c>
      <c r="M285" s="194" t="s">
        <v>3969</v>
      </c>
      <c r="N285" s="194" t="s">
        <v>3970</v>
      </c>
      <c r="O285" s="194" t="s">
        <v>3971</v>
      </c>
      <c r="P285" s="194">
        <v>1</v>
      </c>
      <c r="V285" s="220">
        <v>1</v>
      </c>
      <c r="Z285" s="194" t="s">
        <v>3972</v>
      </c>
    </row>
    <row r="286" spans="1:28">
      <c r="A286" s="194"/>
      <c r="C286" s="194" t="str">
        <f t="shared" si="24"/>
        <v>select_one</v>
      </c>
      <c r="D286" s="194" t="str">
        <f t="shared" si="25"/>
        <v>yes_no</v>
      </c>
      <c r="E286" s="194"/>
      <c r="G286" s="194" t="s">
        <v>2983</v>
      </c>
      <c r="H286" s="194" t="s">
        <v>3973</v>
      </c>
      <c r="I286" s="251" t="str" cm="1">
        <f t="array" ref="I286">_xlfn.TEXTJOIN(" ",1,IF(flistname=D286,foption,""))</f>
        <v>0: No 1: Yes</v>
      </c>
      <c r="J286" s="194" t="s">
        <v>22</v>
      </c>
      <c r="K286" s="194" t="s">
        <v>3974</v>
      </c>
      <c r="L286" s="194" t="str">
        <f t="shared" si="21"/>
        <v>H26: Is adequate instruction provided on ${comname} preparation?</v>
      </c>
      <c r="M286" s="194" t="s">
        <v>3975</v>
      </c>
      <c r="N286" s="194" t="s">
        <v>3976</v>
      </c>
      <c r="O286" s="194" t="s">
        <v>3977</v>
      </c>
      <c r="P286" s="194">
        <v>1</v>
      </c>
      <c r="S286" s="194"/>
      <c r="V286" s="220">
        <v>1</v>
      </c>
      <c r="Z286" s="194" t="s">
        <v>3978</v>
      </c>
    </row>
    <row r="287" spans="1:28">
      <c r="A287" s="194"/>
      <c r="C287" s="194" t="str">
        <f t="shared" si="24"/>
        <v>select_one</v>
      </c>
      <c r="D287" s="194" t="str">
        <f t="shared" si="25"/>
        <v>whom_nut_prod</v>
      </c>
      <c r="E287" s="194"/>
      <c r="G287" s="194" t="s">
        <v>2983</v>
      </c>
      <c r="H287" s="194" t="s">
        <v>3973</v>
      </c>
      <c r="I287" s="251" t="str" cm="1">
        <f t="array" ref="I287">_xlfn.TEXTJOIN(" ",1,IF(flistname=D287,foption,""))</f>
        <v>1: All children in the household 2: All children under 5 years 3: Only sick household members 4: Only pregnant/lactating women 5: All malnourished children U5/PLW 6: Entire household/anyone in the household</v>
      </c>
      <c r="J287" s="194" t="s">
        <v>994</v>
      </c>
      <c r="K287" s="194" t="s">
        <v>3979</v>
      </c>
      <c r="L287" s="194" t="str">
        <f t="shared" si="21"/>
        <v>H27: Of your household members, who eats the ${comname}?</v>
      </c>
      <c r="M287" s="194" t="s">
        <v>3980</v>
      </c>
      <c r="N287" s="194" t="s">
        <v>3981</v>
      </c>
      <c r="O287" s="194" t="s">
        <v>3982</v>
      </c>
      <c r="P287" s="194">
        <v>1</v>
      </c>
      <c r="S287" s="194"/>
      <c r="V287" s="220">
        <v>1</v>
      </c>
      <c r="Z287" s="194" t="s">
        <v>3978</v>
      </c>
    </row>
    <row r="288" spans="1:28" s="250" customFormat="1">
      <c r="A288" s="231"/>
      <c r="C288" s="250" t="str">
        <f t="shared" si="24"/>
        <v>No</v>
      </c>
      <c r="D288" s="250" t="str">
        <f t="shared" si="25"/>
        <v/>
      </c>
      <c r="E288" s="231"/>
      <c r="G288" s="232"/>
      <c r="H288" s="233"/>
      <c r="I288" s="256" t="str" cm="1">
        <f t="array" ref="I288">_xlfn.TEXTJOIN(" ",1,IF(flistname=D288,foption,""))</f>
        <v>0</v>
      </c>
      <c r="J288" s="250" t="s">
        <v>117</v>
      </c>
      <c r="K288" s="250" t="s">
        <v>3955</v>
      </c>
      <c r="L288" s="250" t="str">
        <f t="shared" si="21"/>
        <v/>
      </c>
      <c r="M288" s="232"/>
      <c r="N288" s="232"/>
      <c r="O288" s="232"/>
      <c r="P288" s="232"/>
      <c r="Q288" s="232"/>
      <c r="S288" s="231"/>
      <c r="AB288" s="282"/>
    </row>
    <row r="289" spans="1:28" s="219" customFormat="1">
      <c r="A289" s="215"/>
      <c r="C289" s="219" t="str">
        <f t="shared" si="24"/>
        <v>No</v>
      </c>
      <c r="D289" s="219" t="str">
        <f t="shared" si="25"/>
        <v/>
      </c>
      <c r="E289" s="215"/>
      <c r="H289" s="217"/>
      <c r="I289" s="257" t="str" cm="1">
        <f t="array" ref="I289">_xlfn.TEXTJOIN(" ",1,IF(flistname=D289,foption,""))</f>
        <v>0</v>
      </c>
      <c r="J289" s="219" t="s">
        <v>224</v>
      </c>
      <c r="K289" s="219" t="s">
        <v>3855</v>
      </c>
      <c r="L289" s="219" t="str">
        <f t="shared" si="21"/>
        <v/>
      </c>
      <c r="N289" s="219" t="s">
        <v>2988</v>
      </c>
      <c r="O289" s="219" t="s">
        <v>2988</v>
      </c>
      <c r="P289" s="219">
        <v>1</v>
      </c>
      <c r="S289" s="215"/>
      <c r="AB289" s="286"/>
    </row>
    <row r="290" spans="1:28" s="218" customFormat="1">
      <c r="A290" s="207"/>
      <c r="C290" s="218" t="str">
        <f t="shared" si="24"/>
        <v>No</v>
      </c>
      <c r="D290" s="218" t="str">
        <f t="shared" si="25"/>
        <v/>
      </c>
      <c r="E290" s="207"/>
      <c r="H290" s="209"/>
      <c r="I290" s="253" t="str" cm="1">
        <f t="array" ref="I290">_xlfn.TEXTJOIN(" ",1,IF(flistname=D290,foption,""))</f>
        <v>0</v>
      </c>
      <c r="L290" s="218" t="str">
        <f t="shared" si="21"/>
        <v/>
      </c>
      <c r="N290" s="218" t="s">
        <v>2988</v>
      </c>
      <c r="O290" s="218" t="s">
        <v>2988</v>
      </c>
      <c r="P290" s="218">
        <v>1</v>
      </c>
      <c r="S290" s="207"/>
      <c r="AB290" s="280"/>
    </row>
    <row r="291" spans="1:28" s="199" customFormat="1">
      <c r="C291" s="199" t="str">
        <f t="shared" si="24"/>
        <v>No</v>
      </c>
      <c r="D291" s="199" t="str">
        <f t="shared" si="25"/>
        <v/>
      </c>
      <c r="I291" s="270" t="str" cm="1">
        <f t="array" ref="I291">_xlfn.TEXTJOIN(" ",1,IF(flistname=D291,foption,""))</f>
        <v>0</v>
      </c>
      <c r="J291" s="199" t="s">
        <v>26</v>
      </c>
      <c r="K291" s="199" t="s">
        <v>3983</v>
      </c>
      <c r="L291" s="199" t="str">
        <f t="shared" si="21"/>
        <v>${cashorv} ENTITLEMENT UTILIZATION</v>
      </c>
      <c r="N291" s="199" t="s">
        <v>3984</v>
      </c>
      <c r="O291" s="199" t="s">
        <v>3984</v>
      </c>
      <c r="Z291" s="199" t="s">
        <v>3985</v>
      </c>
      <c r="AB291" s="274"/>
    </row>
    <row r="292" spans="1:28" s="240" customFormat="1">
      <c r="C292" s="240" t="str">
        <f t="shared" si="24"/>
        <v>No</v>
      </c>
      <c r="D292" s="240" t="str">
        <f t="shared" si="25"/>
        <v/>
      </c>
      <c r="I292" s="254" t="str" cm="1">
        <f t="array" ref="I292">_xlfn.TEXTJOIN(" ",1,IF(flistname=D292,foption,""))</f>
        <v>0</v>
      </c>
      <c r="J292" s="240" t="s">
        <v>20</v>
      </c>
      <c r="L292" s="240" t="str">
        <f t="shared" si="21"/>
        <v>information of utilization of received ${cashorv}</v>
      </c>
      <c r="N292" s="240" t="s">
        <v>3986</v>
      </c>
      <c r="O292" s="240" t="s">
        <v>3986</v>
      </c>
      <c r="AB292" s="283"/>
    </row>
    <row r="293" spans="1:28" s="250" customFormat="1">
      <c r="A293" s="231"/>
      <c r="B293" s="250" t="s">
        <v>3987</v>
      </c>
      <c r="C293" s="250" t="str">
        <f t="shared" si="24"/>
        <v>No</v>
      </c>
      <c r="D293" s="250" t="str">
        <f t="shared" si="25"/>
        <v/>
      </c>
      <c r="E293" s="231"/>
      <c r="G293" s="250" t="s">
        <v>2983</v>
      </c>
      <c r="H293" s="233"/>
      <c r="I293" s="256" t="str" cm="1">
        <f t="array" ref="I293">_xlfn.TEXTJOIN(" ",1,IF(flistname=D293,foption,""))</f>
        <v>0</v>
      </c>
      <c r="J293" s="250" t="s">
        <v>26</v>
      </c>
      <c r="K293" s="250" t="s">
        <v>3988</v>
      </c>
      <c r="L293" s="250" t="str">
        <f t="shared" si="21"/>
        <v/>
      </c>
      <c r="P293" s="250">
        <v>1</v>
      </c>
      <c r="S293" s="231" t="s">
        <v>1046</v>
      </c>
      <c r="W293" s="250" t="s">
        <v>168</v>
      </c>
      <c r="AB293" s="282"/>
    </row>
    <row r="294" spans="1:28" s="242" customFormat="1">
      <c r="A294" s="241"/>
      <c r="C294" s="242" t="str">
        <f t="shared" si="24"/>
        <v>No</v>
      </c>
      <c r="D294" s="242" t="str">
        <f t="shared" si="25"/>
        <v/>
      </c>
      <c r="E294" s="241"/>
      <c r="H294" s="243"/>
      <c r="I294" s="261" t="str" cm="1">
        <f t="array" ref="I294">_xlfn.TEXTJOIN(" ",1,IF(flistname=D294,foption,""))</f>
        <v>0</v>
      </c>
      <c r="J294" s="242" t="s">
        <v>2564</v>
      </c>
      <c r="K294" s="242" t="s">
        <v>3989</v>
      </c>
      <c r="L294" s="242" t="str">
        <f t="shared" si="21"/>
        <v>Received modality (cash or voucher)</v>
      </c>
      <c r="N294" s="242" t="s">
        <v>3990</v>
      </c>
      <c r="O294" s="242" t="s">
        <v>3990</v>
      </c>
      <c r="P294" s="242">
        <v>1</v>
      </c>
      <c r="S294" s="241"/>
      <c r="AB294" s="289" t="s">
        <v>3991</v>
      </c>
    </row>
    <row r="295" spans="1:28">
      <c r="B295" s="194" t="s">
        <v>3992</v>
      </c>
      <c r="C295" s="194" t="str">
        <f t="shared" si="24"/>
        <v>No</v>
      </c>
      <c r="D295" s="194" t="str">
        <f t="shared" si="25"/>
        <v/>
      </c>
      <c r="G295" s="194" t="s">
        <v>2983</v>
      </c>
      <c r="I295" s="251" t="str" cm="1">
        <f t="array" ref="I295">_xlfn.TEXTJOIN(" ",1,IF(flistname=D295,foption,""))</f>
        <v>0</v>
      </c>
      <c r="J295" s="194" t="s">
        <v>151</v>
      </c>
      <c r="K295" s="194" t="s">
        <v>3993</v>
      </c>
      <c r="L295" s="194" t="str">
        <f t="shared" si="21"/>
        <v>H28_01: How much money in SSP did you receive as ${cashorv} assistance the last diributiion?</v>
      </c>
      <c r="M295" s="194" t="s">
        <v>3994</v>
      </c>
      <c r="N295" s="194" t="s">
        <v>3995</v>
      </c>
      <c r="O295" s="194" t="s">
        <v>3996</v>
      </c>
      <c r="P295" s="194">
        <v>1</v>
      </c>
      <c r="V295" s="194">
        <v>1</v>
      </c>
    </row>
    <row r="296" spans="1:28">
      <c r="B296" s="194" t="s">
        <v>3997</v>
      </c>
      <c r="C296" s="194" t="str">
        <f t="shared" si="24"/>
        <v>select_one</v>
      </c>
      <c r="D296" s="194" t="str">
        <f t="shared" si="25"/>
        <v>yes_no</v>
      </c>
      <c r="G296" s="194" t="s">
        <v>2983</v>
      </c>
      <c r="I296" s="251" t="str" cm="1">
        <f t="array" ref="I296">_xlfn.TEXTJOIN(" ",1,IF(flistname=D296,foption,""))</f>
        <v>0: No 1: Yes</v>
      </c>
      <c r="J296" s="194" t="s">
        <v>22</v>
      </c>
      <c r="K296" s="194" t="s">
        <v>3998</v>
      </c>
      <c r="L296" s="194" t="str">
        <f t="shared" si="21"/>
        <v>H28_02: From the last cash distribution, do you have any ${cashorv} remaining?</v>
      </c>
      <c r="M296" s="194" t="s">
        <v>3999</v>
      </c>
      <c r="N296" s="194" t="s">
        <v>4000</v>
      </c>
      <c r="O296" s="194" t="s">
        <v>4001</v>
      </c>
      <c r="P296" s="194">
        <v>1</v>
      </c>
      <c r="V296" s="194">
        <v>1</v>
      </c>
    </row>
    <row r="297" spans="1:28">
      <c r="B297" s="194" t="s">
        <v>4002</v>
      </c>
      <c r="C297" s="194" t="str">
        <f t="shared" si="24"/>
        <v>No</v>
      </c>
      <c r="D297" s="194" t="str">
        <f t="shared" si="25"/>
        <v/>
      </c>
      <c r="G297" s="194" t="s">
        <v>2983</v>
      </c>
      <c r="I297" s="251" t="str" cm="1">
        <f t="array" ref="I297">_xlfn.TEXTJOIN(" ",1,IF(flistname=D297,foption,""))</f>
        <v>0</v>
      </c>
      <c r="J297" s="194" t="s">
        <v>151</v>
      </c>
      <c r="K297" s="194" t="s">
        <v>4003</v>
      </c>
      <c r="L297" s="194" t="str">
        <f t="shared" si="21"/>
        <v>H28_03: How much money of value in ${cashorv} do you have left?</v>
      </c>
      <c r="M297" s="194" t="s">
        <v>4004</v>
      </c>
      <c r="N297" s="194" t="s">
        <v>4005</v>
      </c>
      <c r="O297" s="194" t="s">
        <v>4006</v>
      </c>
      <c r="P297" s="194">
        <v>1</v>
      </c>
      <c r="T297" s="194" t="s">
        <v>4007</v>
      </c>
      <c r="V297" s="194">
        <v>1</v>
      </c>
      <c r="Z297" s="194" t="s">
        <v>4008</v>
      </c>
    </row>
    <row r="298" spans="1:28">
      <c r="C298" s="194" t="str">
        <f t="shared" si="24"/>
        <v>No</v>
      </c>
      <c r="D298" s="194" t="str">
        <f t="shared" si="25"/>
        <v/>
      </c>
      <c r="I298" s="251" t="str" cm="1">
        <f t="array" ref="I298">_xlfn.TEXTJOIN(" ",1,IF(flistname=D298,foption,""))</f>
        <v>0</v>
      </c>
      <c r="J298" s="194" t="s">
        <v>151</v>
      </c>
      <c r="K298" s="194" t="s">
        <v>4009</v>
      </c>
      <c r="L298" s="194" t="str">
        <f t="shared" si="21"/>
        <v>H28_04: From today, how many more days will you be able to use the remaining ${cashorv} ration before it is finished?</v>
      </c>
      <c r="M298" s="194" t="s">
        <v>4010</v>
      </c>
      <c r="N298" s="194" t="s">
        <v>4011</v>
      </c>
      <c r="O298" s="194" t="s">
        <v>4012</v>
      </c>
      <c r="P298" s="194">
        <v>1</v>
      </c>
      <c r="V298" s="194">
        <v>1</v>
      </c>
      <c r="Z298" s="194" t="s">
        <v>4008</v>
      </c>
    </row>
    <row r="299" spans="1:28">
      <c r="B299" s="194" t="s">
        <v>4013</v>
      </c>
      <c r="C299" s="194" t="str">
        <f t="shared" si="24"/>
        <v>No</v>
      </c>
      <c r="D299" s="194" t="str">
        <f t="shared" si="25"/>
        <v/>
      </c>
      <c r="G299" s="194" t="s">
        <v>2983</v>
      </c>
      <c r="I299" s="251" t="str" cm="1">
        <f t="array" ref="I299">_xlfn.TEXTJOIN(" ",1,IF(flistname=D299,foption,""))</f>
        <v>0</v>
      </c>
      <c r="J299" s="194" t="s">
        <v>151</v>
      </c>
      <c r="K299" s="194" t="s">
        <v>4014</v>
      </c>
      <c r="L299" s="194" t="str">
        <f t="shared" si="21"/>
        <v>H28_05: How many days did the ${cashorv} received last?</v>
      </c>
      <c r="M299" s="194" t="s">
        <v>4015</v>
      </c>
      <c r="N299" s="194" t="s">
        <v>4016</v>
      </c>
      <c r="O299" s="194" t="s">
        <v>4017</v>
      </c>
      <c r="P299" s="194">
        <v>1</v>
      </c>
      <c r="T299" s="194" t="s">
        <v>4018</v>
      </c>
      <c r="V299" s="194">
        <v>1</v>
      </c>
      <c r="Z299" s="194" t="s">
        <v>4019</v>
      </c>
    </row>
    <row r="300" spans="1:28" s="232" customFormat="1">
      <c r="A300" s="231"/>
      <c r="C300" s="232" t="str">
        <f t="shared" si="24"/>
        <v>No</v>
      </c>
      <c r="D300" s="232" t="str">
        <f t="shared" si="25"/>
        <v/>
      </c>
      <c r="E300" s="231"/>
      <c r="H300" s="233"/>
      <c r="I300" s="256" t="str" cm="1">
        <f t="array" ref="I300">_xlfn.TEXTJOIN(" ",1,IF(flistname=D300,foption,""))</f>
        <v>0</v>
      </c>
      <c r="J300" s="250" t="s">
        <v>117</v>
      </c>
      <c r="K300" s="250" t="s">
        <v>3988</v>
      </c>
      <c r="L300" s="250" t="str">
        <f t="shared" si="21"/>
        <v/>
      </c>
      <c r="S300" s="231"/>
      <c r="AB300" s="284"/>
    </row>
    <row r="301" spans="1:28" s="229" customFormat="1">
      <c r="A301" s="228"/>
      <c r="C301" s="229" t="str">
        <f t="shared" si="24"/>
        <v>No</v>
      </c>
      <c r="D301" s="229" t="str">
        <f t="shared" si="25"/>
        <v/>
      </c>
      <c r="E301" s="228"/>
      <c r="H301" s="230"/>
      <c r="I301" s="252" t="str" cm="1">
        <f t="array" ref="I301">_xlfn.TEXTJOIN(" ",1,IF(flistname=D301,foption,""))</f>
        <v>0</v>
      </c>
      <c r="J301" s="245"/>
      <c r="K301" s="245"/>
      <c r="L301" s="245" t="str">
        <f t="shared" si="21"/>
        <v/>
      </c>
      <c r="S301" s="228"/>
      <c r="AB301" s="276"/>
    </row>
    <row r="302" spans="1:28" s="232" customFormat="1">
      <c r="A302" s="231"/>
      <c r="C302" s="232" t="str">
        <f t="shared" si="24"/>
        <v>No</v>
      </c>
      <c r="D302" s="232" t="str">
        <f t="shared" si="25"/>
        <v/>
      </c>
      <c r="E302" s="231"/>
      <c r="H302" s="233"/>
      <c r="I302" s="256" t="str" cm="1">
        <f t="array" ref="I302">_xlfn.TEXTJOIN(" ",1,IF(flistname=D302,foption,""))</f>
        <v>0</v>
      </c>
      <c r="J302" s="250" t="s">
        <v>26</v>
      </c>
      <c r="K302" s="250" t="s">
        <v>4020</v>
      </c>
      <c r="L302" s="250" t="str">
        <f t="shared" si="21"/>
        <v/>
      </c>
      <c r="S302" s="231"/>
      <c r="W302" s="232" t="s">
        <v>168</v>
      </c>
      <c r="AB302" s="284"/>
    </row>
    <row r="303" spans="1:28" s="222" customFormat="1">
      <c r="A303" s="210"/>
      <c r="C303" s="222" t="str">
        <f t="shared" si="24"/>
        <v>No</v>
      </c>
      <c r="D303" s="222" t="str">
        <f t="shared" si="25"/>
        <v/>
      </c>
      <c r="I303" s="258" t="str" cm="1">
        <f t="array" ref="I303">_xlfn.TEXTJOIN(" ",1,IF(flistname=D303,foption,""))</f>
        <v>0</v>
      </c>
      <c r="J303" s="222" t="s">
        <v>20</v>
      </c>
      <c r="L303" s="222" t="str">
        <f t="shared" si="21"/>
        <v>Of all money equivalent received in ${cashorv}:</v>
      </c>
      <c r="N303" s="222" t="s">
        <v>4021</v>
      </c>
      <c r="O303" s="222" t="s">
        <v>4021</v>
      </c>
      <c r="P303" s="222">
        <v>1</v>
      </c>
      <c r="AB303" s="290"/>
    </row>
    <row r="304" spans="1:28">
      <c r="C304" s="194" t="str">
        <f t="shared" si="24"/>
        <v>No</v>
      </c>
      <c r="D304" s="194" t="str">
        <f t="shared" si="25"/>
        <v/>
      </c>
      <c r="I304" s="251" t="str" cm="1">
        <f t="array" ref="I304">_xlfn.TEXTJOIN(" ",1,IF(flistname=D304,foption,""))</f>
        <v>0</v>
      </c>
      <c r="J304" s="194" t="s">
        <v>151</v>
      </c>
      <c r="K304" s="194" t="s">
        <v>4022</v>
      </c>
      <c r="L304" s="194" t="str">
        <f t="shared" si="21"/>
        <v>H29_01: How much was spent in buying food items for home consumptions?</v>
      </c>
      <c r="M304" s="194" t="s">
        <v>4023</v>
      </c>
      <c r="N304" s="194" t="s">
        <v>4024</v>
      </c>
      <c r="O304" s="194" t="s">
        <v>4025</v>
      </c>
      <c r="P304" s="194">
        <v>1</v>
      </c>
      <c r="V304" s="194">
        <v>1</v>
      </c>
    </row>
    <row r="305" spans="1:28">
      <c r="B305" s="194" t="s">
        <v>4026</v>
      </c>
      <c r="C305" s="194" t="str">
        <f t="shared" si="24"/>
        <v>select_multiple</v>
      </c>
      <c r="D305" s="194" t="str">
        <f t="shared" si="25"/>
        <v>main_comm</v>
      </c>
      <c r="G305" s="194" t="s">
        <v>2983</v>
      </c>
      <c r="I305" s="251" t="str" cm="1">
        <f t="array" ref="I305">_xlfn.TEXTJOIN(" ",1,IF(flistname=D305,foption,""))</f>
        <v>1: Cereals grain or flour (maize, sorghum,…) 2: Rice 3: Pulses (lentils, beans, peas, groundnuts, etc.) 4: Vegetables (onions, tomatoes, okra...) or leafy vegetables 5: Fruits 6: Dairy (liquid or dry milk, youghurt, cheese) 7: Vegetable oil 8: Meat, fish, poultry, eggs 9: Sugar, honey 10: Condiments (tea, coffee, salt, herbs, etc.)</v>
      </c>
      <c r="J305" s="194" t="s">
        <v>4027</v>
      </c>
      <c r="K305" s="194" t="s">
        <v>4028</v>
      </c>
      <c r="L305" s="194" t="str">
        <f t="shared" si="21"/>
        <v>H29_02: Which three main food commodities did you purchase with received ${cashorv}?</v>
      </c>
      <c r="M305" s="194" t="s">
        <v>4029</v>
      </c>
      <c r="N305" s="194" t="s">
        <v>4030</v>
      </c>
      <c r="O305" s="194" t="s">
        <v>4031</v>
      </c>
      <c r="P305" s="194">
        <v>1</v>
      </c>
      <c r="V305" s="194">
        <v>1</v>
      </c>
      <c r="Z305" s="194" t="s">
        <v>4032</v>
      </c>
    </row>
    <row r="306" spans="1:28">
      <c r="C306" s="194" t="str">
        <f t="shared" si="24"/>
        <v>No</v>
      </c>
      <c r="D306" s="194" t="str">
        <f t="shared" si="25"/>
        <v/>
      </c>
      <c r="I306" s="251" t="str" cm="1">
        <f t="array" ref="I306">_xlfn.TEXTJOIN(" ",1,IF(flistname=D306,foption,""))</f>
        <v>0</v>
      </c>
      <c r="J306" s="194" t="s">
        <v>151</v>
      </c>
      <c r="K306" s="194" t="s">
        <v>4033</v>
      </c>
      <c r="L306" s="194" t="str">
        <f t="shared" si="21"/>
        <v>H29_03: How much was spent in paying owed depts</v>
      </c>
      <c r="M306" s="194" t="s">
        <v>4034</v>
      </c>
      <c r="N306" s="194" t="s">
        <v>4035</v>
      </c>
      <c r="O306" s="194" t="s">
        <v>4036</v>
      </c>
      <c r="P306" s="194">
        <v>1</v>
      </c>
      <c r="V306" s="194">
        <v>1</v>
      </c>
    </row>
    <row r="307" spans="1:28">
      <c r="C307" s="194" t="str">
        <f t="shared" si="24"/>
        <v>No</v>
      </c>
      <c r="D307" s="194" t="str">
        <f t="shared" si="25"/>
        <v/>
      </c>
      <c r="I307" s="251" t="str" cm="1">
        <f t="array" ref="I307">_xlfn.TEXTJOIN(" ",1,IF(flistname=D307,foption,""))</f>
        <v>0</v>
      </c>
      <c r="J307" s="194" t="s">
        <v>151</v>
      </c>
      <c r="K307" s="194" t="s">
        <v>4037</v>
      </c>
      <c r="L307" s="194" t="str">
        <f t="shared" si="21"/>
        <v>H29_04: How much did you spend in acquiring other non-food needs (goods and services)?</v>
      </c>
      <c r="M307" s="194" t="s">
        <v>4038</v>
      </c>
      <c r="N307" s="194" t="s">
        <v>4039</v>
      </c>
      <c r="O307" s="194" t="s">
        <v>4040</v>
      </c>
      <c r="P307" s="194">
        <v>1</v>
      </c>
      <c r="V307" s="194">
        <v>1</v>
      </c>
    </row>
    <row r="308" spans="1:28">
      <c r="C308" s="194" t="str">
        <f t="shared" si="24"/>
        <v>No</v>
      </c>
      <c r="D308" s="194" t="str">
        <f t="shared" si="25"/>
        <v/>
      </c>
      <c r="I308" s="251" t="str" cm="1">
        <f t="array" ref="I308">_xlfn.TEXTJOIN(" ",1,IF(flistname=D308,foption,""))</f>
        <v>0</v>
      </c>
      <c r="J308" s="194" t="s">
        <v>151</v>
      </c>
      <c r="K308" s="194" t="s">
        <v>4041</v>
      </c>
      <c r="L308" s="194" t="str">
        <f t="shared" si="21"/>
        <v>H29_05: How much did you use/give/share to support your families or other households?</v>
      </c>
      <c r="M308" s="194" t="s">
        <v>4042</v>
      </c>
      <c r="N308" s="194" t="s">
        <v>4043</v>
      </c>
      <c r="O308" s="194" t="s">
        <v>4044</v>
      </c>
      <c r="P308" s="194">
        <v>1</v>
      </c>
      <c r="V308" s="194">
        <v>1</v>
      </c>
    </row>
    <row r="309" spans="1:28">
      <c r="C309" s="194" t="str">
        <f t="shared" si="24"/>
        <v>No</v>
      </c>
      <c r="D309" s="194" t="str">
        <f t="shared" si="25"/>
        <v/>
      </c>
      <c r="I309" s="251" t="str" cm="1">
        <f t="array" ref="I309">_xlfn.TEXTJOIN(" ",1,IF(flistname=D309,foption,""))</f>
        <v>0</v>
      </c>
      <c r="J309" s="194" t="s">
        <v>151</v>
      </c>
      <c r="K309" s="194" t="s">
        <v>4045</v>
      </c>
      <c r="L309" s="194" t="str">
        <f t="shared" si="21"/>
        <v>H29_06: How much did you have to give to local authorities (voluntary or forced)</v>
      </c>
      <c r="M309" s="194" t="s">
        <v>4046</v>
      </c>
      <c r="N309" s="194" t="s">
        <v>4047</v>
      </c>
      <c r="O309" s="194" t="s">
        <v>4048</v>
      </c>
      <c r="P309" s="194">
        <v>1</v>
      </c>
      <c r="V309" s="194">
        <v>1</v>
      </c>
    </row>
    <row r="310" spans="1:28" s="232" customFormat="1">
      <c r="A310" s="231"/>
      <c r="C310" s="232" t="str">
        <f t="shared" si="24"/>
        <v>No</v>
      </c>
      <c r="D310" s="232" t="str">
        <f t="shared" si="25"/>
        <v/>
      </c>
      <c r="E310" s="231"/>
      <c r="H310" s="233"/>
      <c r="I310" s="256" t="str" cm="1">
        <f t="array" ref="I310">_xlfn.TEXTJOIN(" ",1,IF(flistname=D310,foption,""))</f>
        <v>0</v>
      </c>
      <c r="J310" s="250" t="s">
        <v>117</v>
      </c>
      <c r="K310" s="250" t="s">
        <v>4020</v>
      </c>
      <c r="L310" s="250" t="str">
        <f t="shared" si="21"/>
        <v/>
      </c>
      <c r="S310" s="231"/>
      <c r="AB310" s="284"/>
    </row>
    <row r="311" spans="1:28" s="229" customFormat="1">
      <c r="A311" s="228"/>
      <c r="C311" s="229" t="str">
        <f t="shared" si="24"/>
        <v>No</v>
      </c>
      <c r="D311" s="229" t="str">
        <f t="shared" si="25"/>
        <v/>
      </c>
      <c r="E311" s="228"/>
      <c r="H311" s="230"/>
      <c r="I311" s="252" t="str" cm="1">
        <f t="array" ref="I311">_xlfn.TEXTJOIN(" ",1,IF(flistname=D311,foption,""))</f>
        <v>0</v>
      </c>
      <c r="L311" s="229" t="str">
        <f t="shared" si="21"/>
        <v/>
      </c>
      <c r="P311" s="229">
        <v>1</v>
      </c>
      <c r="S311" s="228"/>
      <c r="AB311" s="276"/>
    </row>
    <row r="312" spans="1:28" s="246" customFormat="1">
      <c r="A312" s="223"/>
      <c r="C312" s="246" t="str">
        <f t="shared" si="24"/>
        <v>No</v>
      </c>
      <c r="D312" s="246" t="str">
        <f t="shared" si="25"/>
        <v/>
      </c>
      <c r="E312" s="223"/>
      <c r="H312" s="225"/>
      <c r="I312" s="260" t="str" cm="1">
        <f t="array" ref="I312">_xlfn.TEXTJOIN(" ",1,IF(flistname=D312,foption,""))</f>
        <v>0</v>
      </c>
      <c r="J312" s="224" t="s">
        <v>2564</v>
      </c>
      <c r="K312" s="224" t="s">
        <v>4049</v>
      </c>
      <c r="L312" s="224" t="str">
        <f t="shared" si="21"/>
        <v>Total used cash or voucher value</v>
      </c>
      <c r="M312" s="224"/>
      <c r="N312" s="224" t="s">
        <v>4050</v>
      </c>
      <c r="O312" s="224" t="s">
        <v>4050</v>
      </c>
      <c r="S312" s="223"/>
      <c r="AB312" s="279" t="s">
        <v>4051</v>
      </c>
    </row>
    <row r="313" spans="1:28" s="246" customFormat="1">
      <c r="A313" s="223"/>
      <c r="C313" s="246" t="str">
        <f t="shared" si="24"/>
        <v>No</v>
      </c>
      <c r="D313" s="246" t="str">
        <f t="shared" si="25"/>
        <v/>
      </c>
      <c r="E313" s="223"/>
      <c r="H313" s="225"/>
      <c r="I313" s="260" t="str" cm="1">
        <f t="array" ref="I313">_xlfn.TEXTJOIN(" ",1,IF(flistname=D313,foption,""))</f>
        <v>0</v>
      </c>
      <c r="J313" s="224" t="s">
        <v>2564</v>
      </c>
      <c r="K313" s="224" t="s">
        <v>4052</v>
      </c>
      <c r="L313" s="224" t="str">
        <f t="shared" si="21"/>
        <v>Total remaining cash of voucher value</v>
      </c>
      <c r="M313" s="224"/>
      <c r="N313" s="224" t="s">
        <v>4053</v>
      </c>
      <c r="O313" s="224" t="s">
        <v>4053</v>
      </c>
      <c r="S313" s="223"/>
      <c r="AB313" s="279" t="s">
        <v>4054</v>
      </c>
    </row>
    <row r="314" spans="1:28" s="240" customFormat="1">
      <c r="C314" s="240" t="str">
        <f t="shared" si="24"/>
        <v>No</v>
      </c>
      <c r="D314" s="240" t="str">
        <f t="shared" si="25"/>
        <v/>
      </c>
      <c r="I314" s="254" t="str" cm="1">
        <f t="array" ref="I314">_xlfn.TEXTJOIN(" ",1,IF(flistname=D314,foption,""))</f>
        <v>0</v>
      </c>
      <c r="J314" s="240" t="s">
        <v>20</v>
      </c>
      <c r="L314" s="240" t="str">
        <f t="shared" si="21"/>
        <v>Pardon the interruption, it looks like cash or value spent is more that the value of cash/vucher received. Please revise before you proceed</v>
      </c>
      <c r="N314" s="240" t="s">
        <v>4055</v>
      </c>
      <c r="O314" s="240" t="s">
        <v>4055</v>
      </c>
      <c r="V314" s="240" t="s">
        <v>62</v>
      </c>
      <c r="Z314" s="240" t="s">
        <v>4056</v>
      </c>
      <c r="AB314" s="283"/>
    </row>
    <row r="315" spans="1:28" s="232" customFormat="1">
      <c r="C315" s="232" t="str">
        <f t="shared" si="24"/>
        <v>No</v>
      </c>
      <c r="D315" s="232" t="str">
        <f t="shared" si="25"/>
        <v/>
      </c>
      <c r="I315" s="256" t="str" cm="1">
        <f t="array" ref="I315">_xlfn.TEXTJOIN(" ",1,IF(flistname=D315,foption,""))</f>
        <v>0</v>
      </c>
      <c r="J315" s="250" t="s">
        <v>26</v>
      </c>
      <c r="K315" s="250" t="s">
        <v>4057</v>
      </c>
      <c r="L315" s="250" t="str">
        <f t="shared" si="21"/>
        <v/>
      </c>
      <c r="W315" s="232" t="s">
        <v>168</v>
      </c>
      <c r="AB315" s="284"/>
    </row>
    <row r="316" spans="1:28">
      <c r="B316" s="194" t="s">
        <v>4058</v>
      </c>
      <c r="C316" s="194" t="str">
        <f t="shared" si="24"/>
        <v>select_one</v>
      </c>
      <c r="D316" s="194" t="str">
        <f t="shared" si="25"/>
        <v>cash_used</v>
      </c>
      <c r="G316" s="194" t="s">
        <v>2983</v>
      </c>
      <c r="I316" s="251" t="str" cm="1">
        <f t="array" ref="I316">_xlfn.TEXTJOIN(" ",1,IF(flistname=D316,foption,""))</f>
        <v>1: Milling 2: Repay loans 3: Given outside household 4: Pay for services 5: Buy Non-food items 6: Buy Food items 88: Other</v>
      </c>
      <c r="J316" s="194" t="s">
        <v>1064</v>
      </c>
      <c r="K316" s="194" t="s">
        <v>4059</v>
      </c>
      <c r="L316" s="194" t="str">
        <f t="shared" si="21"/>
        <v>H30_01: What do you plan to use the remainder ${cashorv} for?</v>
      </c>
      <c r="M316" s="194" t="s">
        <v>4060</v>
      </c>
      <c r="N316" s="194" t="s">
        <v>4061</v>
      </c>
      <c r="O316" s="194" t="s">
        <v>4062</v>
      </c>
      <c r="P316" s="194">
        <v>1</v>
      </c>
      <c r="S316" s="205" t="s">
        <v>4063</v>
      </c>
      <c r="V316" s="194" t="s">
        <v>25</v>
      </c>
      <c r="Z316" s="194" t="s">
        <v>4064</v>
      </c>
    </row>
    <row r="317" spans="1:28">
      <c r="B317" s="194" t="s">
        <v>4065</v>
      </c>
      <c r="C317" s="194" t="str">
        <f t="shared" si="24"/>
        <v>select_one</v>
      </c>
      <c r="D317" s="194" t="str">
        <f t="shared" si="25"/>
        <v>yes_no</v>
      </c>
      <c r="G317" s="194" t="s">
        <v>2983</v>
      </c>
      <c r="I317" s="251" t="str" cm="1">
        <f t="array" ref="I317">_xlfn.TEXTJOIN(" ",1,IF(flistname=D317,foption,""))</f>
        <v>0: No 1: Yes</v>
      </c>
      <c r="J317" s="194" t="s">
        <v>22</v>
      </c>
      <c r="K317" s="194" t="s">
        <v>4066</v>
      </c>
      <c r="L317" s="194" t="str">
        <f t="shared" si="21"/>
        <v>H30_02: Are you satisfied with the amount of ${cashorv} received?</v>
      </c>
      <c r="M317" s="194" t="s">
        <v>4067</v>
      </c>
      <c r="N317" s="194" t="s">
        <v>4068</v>
      </c>
      <c r="O317" s="194" t="s">
        <v>4069</v>
      </c>
      <c r="P317" s="194">
        <v>1</v>
      </c>
      <c r="V317" s="194" t="s">
        <v>25</v>
      </c>
    </row>
    <row r="318" spans="1:28">
      <c r="B318" s="194" t="s">
        <v>4070</v>
      </c>
      <c r="C318" s="194" t="str">
        <f t="shared" si="24"/>
        <v>select_one</v>
      </c>
      <c r="D318" s="194" t="str">
        <f t="shared" si="25"/>
        <v>yes_no</v>
      </c>
      <c r="G318" s="194" t="s">
        <v>3040</v>
      </c>
      <c r="H318" s="206" t="s">
        <v>4071</v>
      </c>
      <c r="I318" s="251" t="str" cm="1">
        <f t="array" ref="I318">_xlfn.TEXTJOIN(" ",1,IF(flistname=D318,foption,""))</f>
        <v>0: No 1: Yes</v>
      </c>
      <c r="J318" s="194" t="s">
        <v>22</v>
      </c>
      <c r="K318" s="194" t="s">
        <v>4072</v>
      </c>
      <c r="L318" s="194" t="str">
        <f t="shared" si="21"/>
        <v>H30_03: Did you face any problems while redeeming receiving vouchers?</v>
      </c>
      <c r="M318" s="194" t="s">
        <v>4073</v>
      </c>
      <c r="N318" s="194" t="s">
        <v>4074</v>
      </c>
      <c r="O318" s="194" t="s">
        <v>4075</v>
      </c>
      <c r="P318" s="194">
        <v>1</v>
      </c>
      <c r="V318" s="194" t="s">
        <v>25</v>
      </c>
      <c r="Z318" s="194" t="s">
        <v>4076</v>
      </c>
    </row>
    <row r="319" spans="1:28">
      <c r="B319" s="194" t="s">
        <v>4077</v>
      </c>
      <c r="C319" s="194" t="str">
        <f t="shared" si="24"/>
        <v>select_multiple</v>
      </c>
      <c r="D319" s="194" t="str">
        <f t="shared" si="25"/>
        <v>problemVOU</v>
      </c>
      <c r="G319" s="194" t="s">
        <v>3040</v>
      </c>
      <c r="H319" s="206" t="s">
        <v>4071</v>
      </c>
      <c r="I319" s="251" t="str" cm="1">
        <f t="array" ref="I319">_xlfn.TEXTJOIN(" ",1,IF(flistname=D319,foption,""))</f>
        <v>1: Long wait 2: Non-voucher customers prioritized 3: Overcharging 4: Pay for transport 5: Poor service 6: Receipt not provided 7: Preferred commodities unavailable 8: Poor food quality 9: Trader not giving selected commodities 88: Other</v>
      </c>
      <c r="J319" s="205" t="s">
        <v>4078</v>
      </c>
      <c r="K319" s="194" t="s">
        <v>4079</v>
      </c>
      <c r="L319" s="194" t="str">
        <f t="shared" si="21"/>
        <v>H30_04: Please describe the main two challenges faced</v>
      </c>
      <c r="M319" s="194" t="s">
        <v>4080</v>
      </c>
      <c r="N319" s="194" t="s">
        <v>4081</v>
      </c>
      <c r="O319" s="194" t="s">
        <v>4082</v>
      </c>
      <c r="P319" s="194">
        <v>1</v>
      </c>
      <c r="V319" s="194" t="s">
        <v>25</v>
      </c>
      <c r="Z319" s="194" t="s">
        <v>4083</v>
      </c>
    </row>
    <row r="320" spans="1:28" s="232" customFormat="1">
      <c r="A320" s="231"/>
      <c r="C320" s="232" t="str">
        <f t="shared" si="24"/>
        <v>No</v>
      </c>
      <c r="D320" s="232" t="str">
        <f t="shared" si="25"/>
        <v/>
      </c>
      <c r="E320" s="231"/>
      <c r="H320" s="233"/>
      <c r="I320" s="256" t="str" cm="1">
        <f t="array" ref="I320">_xlfn.TEXTJOIN(" ",1,IF(flistname=D320,foption,""))</f>
        <v>0</v>
      </c>
      <c r="J320" s="250" t="s">
        <v>117</v>
      </c>
      <c r="K320" s="250" t="s">
        <v>4057</v>
      </c>
      <c r="L320" s="250" t="str">
        <f t="shared" si="21"/>
        <v/>
      </c>
      <c r="S320" s="231"/>
      <c r="AB320" s="284"/>
    </row>
    <row r="321" spans="1:28" s="250" customFormat="1">
      <c r="A321" s="231"/>
      <c r="B321" s="250" t="s">
        <v>4084</v>
      </c>
      <c r="C321" s="250" t="str">
        <f t="shared" si="24"/>
        <v>No</v>
      </c>
      <c r="D321" s="250" t="str">
        <f t="shared" si="25"/>
        <v/>
      </c>
      <c r="E321" s="231"/>
      <c r="G321" s="250" t="s">
        <v>2983</v>
      </c>
      <c r="H321" s="233"/>
      <c r="I321" s="256" t="str" cm="1">
        <f t="array" ref="I321">_xlfn.TEXTJOIN(" ",1,IF(flistname=D321,foption,""))</f>
        <v>0</v>
      </c>
      <c r="J321" s="250" t="s">
        <v>117</v>
      </c>
      <c r="K321" s="250" t="s">
        <v>3983</v>
      </c>
      <c r="L321" s="250" t="str">
        <f t="shared" si="21"/>
        <v/>
      </c>
      <c r="N321" s="250" t="s">
        <v>2988</v>
      </c>
      <c r="O321" s="250" t="s">
        <v>2988</v>
      </c>
      <c r="P321" s="250">
        <v>1</v>
      </c>
      <c r="S321" s="231"/>
      <c r="AB321" s="282"/>
    </row>
    <row r="322" spans="1:28" s="219" customFormat="1">
      <c r="A322" s="215"/>
      <c r="C322" s="219" t="str">
        <f t="shared" si="24"/>
        <v>No</v>
      </c>
      <c r="D322" s="219" t="str">
        <f t="shared" si="25"/>
        <v/>
      </c>
      <c r="E322" s="215"/>
      <c r="H322" s="217"/>
      <c r="I322" s="257" t="str" cm="1">
        <f t="array" ref="I322">_xlfn.TEXTJOIN(" ",1,IF(flistname=D322,foption,""))</f>
        <v>0</v>
      </c>
      <c r="L322" s="219" t="str">
        <f t="shared" si="21"/>
        <v/>
      </c>
      <c r="N322" s="219" t="s">
        <v>2988</v>
      </c>
      <c r="O322" s="219" t="s">
        <v>2988</v>
      </c>
      <c r="P322" s="219">
        <v>1</v>
      </c>
      <c r="S322" s="215"/>
      <c r="AB322" s="286"/>
    </row>
    <row r="323" spans="1:28" s="218" customFormat="1">
      <c r="A323" s="207"/>
      <c r="C323" s="218" t="str">
        <f t="shared" si="24"/>
        <v>No</v>
      </c>
      <c r="D323" s="218" t="str">
        <f t="shared" si="25"/>
        <v/>
      </c>
      <c r="E323" s="207"/>
      <c r="H323" s="209"/>
      <c r="I323" s="253" t="str" cm="1">
        <f t="array" ref="I323">_xlfn.TEXTJOIN(" ",1,IF(flistname=D323,foption,""))</f>
        <v>0</v>
      </c>
      <c r="L323" s="218" t="str">
        <f t="shared" ref="L323:L387" si="26">IF(AND(ISBLANK(M323),ISBLANK(N323)),"",IF(ISBLANK(M323),N323,_xlfn.CONCAT(TRIM(M323),": ",N323)))</f>
        <v/>
      </c>
      <c r="N323" s="218" t="s">
        <v>2988</v>
      </c>
      <c r="O323" s="218" t="s">
        <v>2988</v>
      </c>
      <c r="P323" s="218">
        <v>1</v>
      </c>
      <c r="S323" s="207"/>
      <c r="AB323" s="280"/>
    </row>
    <row r="324" spans="1:28" s="199" customFormat="1">
      <c r="A324" s="212"/>
      <c r="B324" s="199" t="s">
        <v>4085</v>
      </c>
      <c r="C324" s="199" t="str">
        <f t="shared" si="24"/>
        <v>No</v>
      </c>
      <c r="D324" s="199" t="str">
        <f t="shared" si="25"/>
        <v/>
      </c>
      <c r="E324" s="212"/>
      <c r="G324" s="199" t="s">
        <v>3040</v>
      </c>
      <c r="H324" s="213"/>
      <c r="I324" s="255" t="str" cm="1">
        <f t="array" ref="I324">_xlfn.TEXTJOIN(" ",1,IF(flistname=D324,foption,""))</f>
        <v>0</v>
      </c>
      <c r="J324" s="199" t="s">
        <v>26</v>
      </c>
      <c r="K324" s="199" t="s">
        <v>4086</v>
      </c>
      <c r="L324" s="199" t="str">
        <f t="shared" si="26"/>
        <v>H_g: MILLING VOUCHER ENTITLEMENT</v>
      </c>
      <c r="M324" s="199" t="s">
        <v>4087</v>
      </c>
      <c r="N324" s="199" t="s">
        <v>4088</v>
      </c>
      <c r="O324" s="199" t="s">
        <v>4088</v>
      </c>
      <c r="P324" s="199">
        <v>1</v>
      </c>
      <c r="S324" s="212"/>
      <c r="W324" s="199" t="s">
        <v>168</v>
      </c>
      <c r="Z324" s="199" t="s">
        <v>4089</v>
      </c>
      <c r="AB324" s="274"/>
    </row>
    <row r="325" spans="1:28" s="240" customFormat="1">
      <c r="C325" s="240" t="str">
        <f t="shared" si="24"/>
        <v>No</v>
      </c>
      <c r="D325" s="240" t="str">
        <f t="shared" si="25"/>
        <v/>
      </c>
      <c r="I325" s="254" t="str" cm="1">
        <f t="array" ref="I325">_xlfn.TEXTJOIN(" ",1,IF(flistname=D325,foption,""))</f>
        <v>0</v>
      </c>
      <c r="J325" s="240" t="s">
        <v>20</v>
      </c>
      <c r="L325" s="240" t="str">
        <f t="shared" si="26"/>
        <v>Information of the use of received milling cash or vouchers</v>
      </c>
      <c r="N325" s="240" t="s">
        <v>4090</v>
      </c>
      <c r="O325" s="240" t="s">
        <v>4090</v>
      </c>
      <c r="AB325" s="283"/>
    </row>
    <row r="326" spans="1:28">
      <c r="B326" s="194" t="s">
        <v>4091</v>
      </c>
      <c r="C326" s="194" t="str">
        <f t="shared" si="24"/>
        <v>No</v>
      </c>
      <c r="D326" s="194" t="str">
        <f t="shared" si="25"/>
        <v/>
      </c>
      <c r="G326" s="194" t="s">
        <v>3040</v>
      </c>
      <c r="I326" s="251" t="str" cm="1">
        <f t="array" ref="I326">_xlfn.TEXTJOIN(" ",1,IF(flistname=D326,foption,""))</f>
        <v>0</v>
      </c>
      <c r="J326" s="194" t="s">
        <v>151</v>
      </c>
      <c r="K326" s="194" t="s">
        <v>4092</v>
      </c>
      <c r="L326" s="194" t="str">
        <f t="shared" si="26"/>
        <v>H31_01: What's the equivalent SSP did you receive in milling vouchers?</v>
      </c>
      <c r="M326" s="194" t="s">
        <v>4093</v>
      </c>
      <c r="N326" s="194" t="s">
        <v>4094</v>
      </c>
      <c r="O326" s="194" t="s">
        <v>4095</v>
      </c>
      <c r="P326" s="194">
        <v>1</v>
      </c>
      <c r="S326" s="205" t="s">
        <v>1174</v>
      </c>
      <c r="V326" s="194" t="s">
        <v>25</v>
      </c>
    </row>
    <row r="327" spans="1:28">
      <c r="B327" s="194" t="s">
        <v>4096</v>
      </c>
      <c r="C327" s="194" t="str">
        <f t="shared" si="24"/>
        <v>select_one</v>
      </c>
      <c r="D327" s="194" t="str">
        <f t="shared" si="25"/>
        <v>yes_no</v>
      </c>
      <c r="G327" s="194" t="s">
        <v>3040</v>
      </c>
      <c r="I327" s="251" t="str" cm="1">
        <f t="array" ref="I327">_xlfn.TEXTJOIN(" ",1,IF(flistname=D327,foption,""))</f>
        <v>0: No 1: Yes</v>
      </c>
      <c r="J327" s="194" t="s">
        <v>22</v>
      </c>
      <c r="K327" s="194" t="s">
        <v>4097</v>
      </c>
      <c r="L327" s="194" t="str">
        <f t="shared" si="26"/>
        <v>H31_02: In the past two months, has the miller increased the price for milling?</v>
      </c>
      <c r="M327" s="194" t="s">
        <v>4098</v>
      </c>
      <c r="N327" s="194" t="s">
        <v>4099</v>
      </c>
      <c r="O327" s="194" t="s">
        <v>4099</v>
      </c>
      <c r="P327" s="194">
        <v>1</v>
      </c>
      <c r="V327" s="194" t="s">
        <v>25</v>
      </c>
    </row>
    <row r="328" spans="1:28">
      <c r="B328" s="194" t="s">
        <v>4100</v>
      </c>
      <c r="C328" s="194" t="str">
        <f t="shared" si="24"/>
        <v>select_one</v>
      </c>
      <c r="D328" s="194" t="str">
        <f t="shared" si="25"/>
        <v>yes_no</v>
      </c>
      <c r="G328" s="194" t="s">
        <v>3040</v>
      </c>
      <c r="I328" s="251" t="str" cm="1">
        <f t="array" ref="I328">_xlfn.TEXTJOIN(" ",1,IF(flistname=D328,foption,""))</f>
        <v>0: No 1: Yes</v>
      </c>
      <c r="J328" s="194" t="s">
        <v>22</v>
      </c>
      <c r="K328" s="194" t="s">
        <v>4101</v>
      </c>
      <c r="L328" s="194" t="str">
        <f t="shared" si="26"/>
        <v>H31_03: Was the number and value of milling vouchers or top-up milling cash received sufficient to mill your entire cereals entitlement?</v>
      </c>
      <c r="M328" s="194" t="s">
        <v>4102</v>
      </c>
      <c r="N328" s="194" t="s">
        <v>4103</v>
      </c>
      <c r="O328" s="194" t="s">
        <v>4103</v>
      </c>
      <c r="P328" s="194">
        <v>1</v>
      </c>
      <c r="V328" s="194" t="s">
        <v>25</v>
      </c>
    </row>
    <row r="329" spans="1:28">
      <c r="B329" s="194" t="s">
        <v>4104</v>
      </c>
      <c r="C329" s="194" t="str">
        <f t="shared" si="24"/>
        <v>select_one</v>
      </c>
      <c r="D329" s="194" t="str">
        <f t="shared" si="25"/>
        <v>pay_milling</v>
      </c>
      <c r="G329" s="194" t="s">
        <v>3040</v>
      </c>
      <c r="I329" s="251" t="str" cm="1">
        <f t="array" ref="I329">_xlfn.TEXTJOIN(" ",1,IF(flistname=D329,foption,""))</f>
        <v>1: In-kind food 2: Cash 88: Other</v>
      </c>
      <c r="J329" s="194" t="s">
        <v>1182</v>
      </c>
      <c r="K329" s="194" t="s">
        <v>4105</v>
      </c>
      <c r="L329" s="194" t="str">
        <f t="shared" si="26"/>
        <v>H31_04: How did you pay for the milling costs that was not covered?</v>
      </c>
      <c r="M329" s="194" t="s">
        <v>4106</v>
      </c>
      <c r="N329" s="194" t="s">
        <v>4107</v>
      </c>
      <c r="O329" s="194" t="s">
        <v>4107</v>
      </c>
      <c r="P329" s="194">
        <v>1</v>
      </c>
      <c r="V329" s="194" t="s">
        <v>25</v>
      </c>
      <c r="Z329" s="194" t="s">
        <v>4108</v>
      </c>
    </row>
    <row r="330" spans="1:28">
      <c r="B330" s="194" t="s">
        <v>4109</v>
      </c>
      <c r="C330" s="194" t="str">
        <f t="shared" si="24"/>
        <v>No</v>
      </c>
      <c r="D330" s="194" t="str">
        <f t="shared" si="25"/>
        <v/>
      </c>
      <c r="G330" s="194" t="s">
        <v>3040</v>
      </c>
      <c r="I330" s="251" t="str" cm="1">
        <f t="array" ref="I330">_xlfn.TEXTJOIN(" ",1,IF(flistname=D330,foption,""))</f>
        <v>0</v>
      </c>
      <c r="J330" s="194" t="s">
        <v>151</v>
      </c>
      <c r="K330" s="194" t="s">
        <v>4110</v>
      </c>
      <c r="L330" s="194" t="str">
        <f t="shared" si="26"/>
        <v>H31_05: How much did you pay in SSP for milling out of your own pocket?</v>
      </c>
      <c r="M330" s="194" t="s">
        <v>4111</v>
      </c>
      <c r="N330" s="194" t="s">
        <v>4112</v>
      </c>
      <c r="O330" s="194" t="s">
        <v>4112</v>
      </c>
      <c r="P330" s="194">
        <v>1</v>
      </c>
      <c r="S330" s="205" t="s">
        <v>1188</v>
      </c>
      <c r="V330" s="194" t="s">
        <v>25</v>
      </c>
      <c r="Z330" s="194" t="s">
        <v>4113</v>
      </c>
    </row>
    <row r="331" spans="1:28">
      <c r="B331" s="194" t="s">
        <v>4114</v>
      </c>
      <c r="C331" s="194" t="str">
        <f t="shared" si="24"/>
        <v>No</v>
      </c>
      <c r="D331" s="194" t="str">
        <f t="shared" si="25"/>
        <v/>
      </c>
      <c r="G331" s="194" t="s">
        <v>3040</v>
      </c>
      <c r="I331" s="251" t="str" cm="1">
        <f t="array" ref="I331">_xlfn.TEXTJOIN(" ",1,IF(flistname=D331,foption,""))</f>
        <v>0</v>
      </c>
      <c r="J331" s="194" t="s">
        <v>151</v>
      </c>
      <c r="K331" s="194" t="s">
        <v>4115</v>
      </c>
      <c r="L331" s="194" t="str">
        <f t="shared" si="26"/>
        <v>H31_06: How much from your food entitlement did you pay for milling?</v>
      </c>
      <c r="M331" s="194" t="s">
        <v>4116</v>
      </c>
      <c r="N331" s="194" t="s">
        <v>4117</v>
      </c>
      <c r="O331" s="194" t="s">
        <v>4117</v>
      </c>
      <c r="P331" s="194">
        <v>1</v>
      </c>
      <c r="S331" s="205" t="s">
        <v>1192</v>
      </c>
      <c r="V331" s="194" t="s">
        <v>25</v>
      </c>
      <c r="Z331" s="194" t="s">
        <v>4118</v>
      </c>
    </row>
    <row r="332" spans="1:28">
      <c r="B332" s="194" t="s">
        <v>4119</v>
      </c>
      <c r="C332" s="194" t="str">
        <f t="shared" si="24"/>
        <v>No</v>
      </c>
      <c r="D332" s="194" t="str">
        <f t="shared" si="25"/>
        <v/>
      </c>
      <c r="G332" s="194" t="s">
        <v>3040</v>
      </c>
      <c r="I332" s="251" t="str" cm="1">
        <f t="array" ref="I332">_xlfn.TEXTJOIN(" ",1,IF(flistname=D332,foption,""))</f>
        <v>0</v>
      </c>
      <c r="J332" s="194" t="s">
        <v>151</v>
      </c>
      <c r="K332" s="194" t="s">
        <v>4120</v>
      </c>
      <c r="L332" s="194" t="str">
        <f t="shared" si="26"/>
        <v>H31_07: In SSP, how much does it cost to mill one malwa of grains?</v>
      </c>
      <c r="M332" s="194" t="s">
        <v>4121</v>
      </c>
      <c r="N332" s="194" t="s">
        <v>4122</v>
      </c>
      <c r="O332" s="194" t="s">
        <v>4122</v>
      </c>
      <c r="P332" s="194">
        <v>1</v>
      </c>
      <c r="S332" s="205" t="s">
        <v>1196</v>
      </c>
      <c r="V332" s="194" t="s">
        <v>25</v>
      </c>
    </row>
    <row r="333" spans="1:28">
      <c r="B333" s="194" t="s">
        <v>4123</v>
      </c>
      <c r="C333" s="194" t="str">
        <f t="shared" si="24"/>
        <v>select_one</v>
      </c>
      <c r="D333" s="194" t="str">
        <f t="shared" si="25"/>
        <v>voucher_premilled</v>
      </c>
      <c r="G333" s="194" t="s">
        <v>3040</v>
      </c>
      <c r="I333" s="251" t="str" cm="1">
        <f t="array" ref="I333">_xlfn.TEXTJOIN(" ",1,IF(flistname=D333,foption,""))</f>
        <v>1: Voucher 2: Cereal flour 3: Doesn’t matter</v>
      </c>
      <c r="J333" s="194" t="s">
        <v>1197</v>
      </c>
      <c r="K333" s="194" t="s">
        <v>4124</v>
      </c>
      <c r="L333" s="194" t="str">
        <f t="shared" si="26"/>
        <v>H31_08: Would you rather receive a milling voucher or cereal flour?</v>
      </c>
      <c r="M333" s="194" t="s">
        <v>4125</v>
      </c>
      <c r="N333" s="194" t="s">
        <v>4126</v>
      </c>
      <c r="O333" s="194" t="s">
        <v>4126</v>
      </c>
      <c r="P333" s="194">
        <v>1</v>
      </c>
      <c r="V333" s="194" t="s">
        <v>25</v>
      </c>
    </row>
    <row r="334" spans="1:28">
      <c r="B334" s="194" t="s">
        <v>4127</v>
      </c>
      <c r="C334" s="194" t="str">
        <f t="shared" si="24"/>
        <v>select_one</v>
      </c>
      <c r="D334" s="194" t="str">
        <f t="shared" si="25"/>
        <v>yes_no</v>
      </c>
      <c r="G334" s="194" t="s">
        <v>3040</v>
      </c>
      <c r="I334" s="251" t="str" cm="1">
        <f t="array" ref="I334">_xlfn.TEXTJOIN(" ",1,IF(flistname=D334,foption,""))</f>
        <v>0: No 1: Yes</v>
      </c>
      <c r="J334" s="194" t="s">
        <v>22</v>
      </c>
      <c r="K334" s="194" t="s">
        <v>4128</v>
      </c>
      <c r="L334" s="194" t="str">
        <f t="shared" si="26"/>
        <v>H31_09: Did you face any problems while redeeming the milling vouchers?</v>
      </c>
      <c r="M334" s="194" t="s">
        <v>4129</v>
      </c>
      <c r="N334" s="194" t="s">
        <v>4130</v>
      </c>
      <c r="O334" s="194" t="s">
        <v>4130</v>
      </c>
      <c r="P334" s="194">
        <v>1</v>
      </c>
      <c r="V334" s="194" t="s">
        <v>25</v>
      </c>
    </row>
    <row r="335" spans="1:28">
      <c r="B335" s="194" t="s">
        <v>4131</v>
      </c>
      <c r="C335" s="194" t="str">
        <f t="shared" si="24"/>
        <v>select_multiple</v>
      </c>
      <c r="D335" s="194" t="str">
        <f t="shared" si="25"/>
        <v>prob_MV</v>
      </c>
      <c r="G335" s="194" t="s">
        <v>3040</v>
      </c>
      <c r="I335" s="251" t="str" cm="1">
        <f t="array" ref="I335">_xlfn.TEXTJOIN(" ",1,IF(flistname=D335,foption,""))</f>
        <v>1: Long wait 2: Non-voucher customers prioritized 3: Overcharging 4: Pay for transport 5: Poor service 6: Receipt not provided 7: Deduction of grains for miller's own use 88: Other</v>
      </c>
      <c r="J335" s="205" t="s">
        <v>4132</v>
      </c>
      <c r="K335" s="194" t="s">
        <v>4133</v>
      </c>
      <c r="L335" s="194" t="str">
        <f t="shared" si="26"/>
        <v>H31_10: Describe the two main problems faced while redeeming the milling vouchers</v>
      </c>
      <c r="M335" s="194" t="s">
        <v>4134</v>
      </c>
      <c r="N335" s="194" t="s">
        <v>4135</v>
      </c>
      <c r="O335" s="194" t="s">
        <v>4135</v>
      </c>
      <c r="P335" s="194">
        <v>1</v>
      </c>
      <c r="V335" s="194" t="s">
        <v>25</v>
      </c>
      <c r="Z335" s="194" t="s">
        <v>4136</v>
      </c>
    </row>
    <row r="336" spans="1:28" s="199" customFormat="1">
      <c r="A336" s="212"/>
      <c r="B336" s="199" t="s">
        <v>4137</v>
      </c>
      <c r="C336" s="199" t="str">
        <f t="shared" si="24"/>
        <v>No</v>
      </c>
      <c r="D336" s="199" t="str">
        <f t="shared" si="25"/>
        <v/>
      </c>
      <c r="E336" s="212"/>
      <c r="G336" s="199" t="s">
        <v>3040</v>
      </c>
      <c r="H336" s="213"/>
      <c r="I336" s="255" t="str" cm="1">
        <f t="array" ref="I336">_xlfn.TEXTJOIN(" ",1,IF(flistname=D336,foption,""))</f>
        <v>0</v>
      </c>
      <c r="J336" s="199" t="s">
        <v>117</v>
      </c>
      <c r="K336" s="199" t="s">
        <v>4086</v>
      </c>
      <c r="L336" s="199" t="str">
        <f t="shared" si="26"/>
        <v/>
      </c>
      <c r="N336" s="199" t="s">
        <v>2988</v>
      </c>
      <c r="O336" s="199" t="s">
        <v>2988</v>
      </c>
      <c r="P336" s="199">
        <v>1</v>
      </c>
      <c r="S336" s="212"/>
      <c r="AB336" s="274"/>
    </row>
    <row r="337" spans="1:28" s="214" customFormat="1">
      <c r="A337" s="207"/>
      <c r="C337" s="214" t="str">
        <f t="shared" si="24"/>
        <v>No</v>
      </c>
      <c r="D337" s="214" t="str">
        <f t="shared" si="25"/>
        <v/>
      </c>
      <c r="E337" s="207"/>
      <c r="H337" s="209"/>
      <c r="I337" s="253" t="str" cm="1">
        <f t="array" ref="I337">_xlfn.TEXTJOIN(" ",1,IF(flistname=D337,foption,""))</f>
        <v>0</v>
      </c>
      <c r="L337" s="214" t="str">
        <f t="shared" si="26"/>
        <v/>
      </c>
      <c r="N337" s="214" t="s">
        <v>2988</v>
      </c>
      <c r="O337" s="214" t="s">
        <v>2988</v>
      </c>
      <c r="P337" s="214">
        <v>1</v>
      </c>
      <c r="S337" s="207"/>
      <c r="AB337" s="278"/>
    </row>
    <row r="338" spans="1:28" s="199" customFormat="1">
      <c r="C338" s="199" t="str">
        <f t="shared" si="24"/>
        <v>No</v>
      </c>
      <c r="D338" s="199" t="str">
        <f t="shared" si="25"/>
        <v/>
      </c>
      <c r="I338" s="270" t="str" cm="1">
        <f t="array" ref="I338">_xlfn.TEXTJOIN(" ",1,IF(flistname=D338,foption,""))</f>
        <v>0</v>
      </c>
      <c r="J338" s="199" t="s">
        <v>26</v>
      </c>
      <c r="K338" s="199" t="s">
        <v>4138</v>
      </c>
      <c r="L338" s="199" t="str">
        <f t="shared" si="26"/>
        <v>I: OTHER FORMS OF ASSISTANCE</v>
      </c>
      <c r="M338" s="199" t="s">
        <v>4139</v>
      </c>
      <c r="N338" s="199" t="s">
        <v>4140</v>
      </c>
      <c r="O338" s="199" t="s">
        <v>4140</v>
      </c>
      <c r="AB338" s="274"/>
    </row>
    <row r="339" spans="1:28" s="250" customFormat="1">
      <c r="A339" s="231"/>
      <c r="B339" s="250" t="s">
        <v>4141</v>
      </c>
      <c r="C339" s="250" t="str">
        <f t="shared" ref="C339:C402" si="27">IF(IFERROR(FIND("select_one",J339),0)&gt;0,"select_one",IF(IFERROR(FIND("select_multiple",J339),0)&gt;0,"select_multiple","No"))</f>
        <v>No</v>
      </c>
      <c r="D339" s="250" t="str">
        <f t="shared" ref="D339:D402" si="28">IF(OR(C339="select_one",C339="select_multiple"),TRIM(RIGHT(J339,LEN(J339)-(LEN(C339)+1))),"")</f>
        <v/>
      </c>
      <c r="E339" s="231"/>
      <c r="G339" s="250" t="s">
        <v>2983</v>
      </c>
      <c r="H339" s="233"/>
      <c r="I339" s="256" t="str" cm="1">
        <f t="array" ref="I339">_xlfn.TEXTJOIN(" ",1,IF(flistname=D339,foption,""))</f>
        <v>0</v>
      </c>
      <c r="J339" s="250" t="s">
        <v>26</v>
      </c>
      <c r="K339" s="250" t="s">
        <v>4142</v>
      </c>
      <c r="L339" s="250" t="str">
        <f t="shared" si="26"/>
        <v/>
      </c>
      <c r="P339" s="250">
        <v>1</v>
      </c>
      <c r="S339" s="231"/>
      <c r="W339" s="250" t="s">
        <v>168</v>
      </c>
      <c r="AB339" s="282"/>
    </row>
    <row r="340" spans="1:28" s="240" customFormat="1">
      <c r="C340" s="240" t="str">
        <f t="shared" si="27"/>
        <v>No</v>
      </c>
      <c r="D340" s="240" t="str">
        <f t="shared" si="28"/>
        <v/>
      </c>
      <c r="I340" s="254" t="str" cm="1">
        <f t="array" ref="I340">_xlfn.TEXTJOIN(" ",1,IF(flistname=D340,foption,""))</f>
        <v>0</v>
      </c>
      <c r="J340" s="240" t="s">
        <v>20</v>
      </c>
      <c r="L340" s="240" t="str">
        <f t="shared" si="26"/>
        <v xml:space="preserve">Information of other assistance HH receives from other HHs and organisations </v>
      </c>
      <c r="N340" s="240" t="s">
        <v>4143</v>
      </c>
      <c r="O340" s="240" t="s">
        <v>4144</v>
      </c>
      <c r="AB340" s="283"/>
    </row>
    <row r="341" spans="1:28">
      <c r="B341" s="194" t="s">
        <v>4145</v>
      </c>
      <c r="C341" s="194" t="str">
        <f t="shared" si="27"/>
        <v>select_one</v>
      </c>
      <c r="D341" s="194" t="str">
        <f t="shared" si="28"/>
        <v>yes_no</v>
      </c>
      <c r="F341" s="194" t="s">
        <v>246</v>
      </c>
      <c r="G341" s="194" t="s">
        <v>2983</v>
      </c>
      <c r="I341" s="251" t="str" cm="1">
        <f t="array" ref="I341">_xlfn.TEXTJOIN(" ",1,IF(flistname=D341,foption,""))</f>
        <v>0: No 1: Yes</v>
      </c>
      <c r="J341" s="194" t="s">
        <v>22</v>
      </c>
      <c r="K341" s="194" t="s">
        <v>4146</v>
      </c>
      <c r="L341" s="194" t="str">
        <f t="shared" si="26"/>
        <v>I01: Did your household receive food assistance from any other households?</v>
      </c>
      <c r="M341" s="194" t="s">
        <v>4147</v>
      </c>
      <c r="N341" s="194" t="s">
        <v>4148</v>
      </c>
      <c r="O341" s="194" t="s">
        <v>4149</v>
      </c>
      <c r="P341" s="194">
        <v>1</v>
      </c>
      <c r="V341" s="194" t="s">
        <v>25</v>
      </c>
    </row>
    <row r="342" spans="1:28">
      <c r="C342" s="194" t="str">
        <f t="shared" si="27"/>
        <v>select_multiple</v>
      </c>
      <c r="D342" s="194" t="str">
        <f t="shared" si="28"/>
        <v>otherassist</v>
      </c>
      <c r="G342" s="194" t="s">
        <v>2983</v>
      </c>
      <c r="H342" s="206" t="s">
        <v>4150</v>
      </c>
      <c r="I342" s="251" t="str" cm="1">
        <f t="array" ref="I342">_xlfn.TEXTJOIN(" ",1,IF(flistname=D342,foption,""))</f>
        <v>1: Cereals 2: Pulses 3: Oil 4: Salt 5: CSB/CSB++ 6: Cash</v>
      </c>
      <c r="J342" s="194" t="s">
        <v>4151</v>
      </c>
      <c r="K342" s="194" t="s">
        <v>4152</v>
      </c>
      <c r="L342" s="194" t="str">
        <f t="shared" si="26"/>
        <v>I02: What do other households share with your household the most?</v>
      </c>
      <c r="M342" s="194" t="s">
        <v>4153</v>
      </c>
      <c r="N342" s="194" t="s">
        <v>4154</v>
      </c>
      <c r="O342" s="194" t="s">
        <v>4155</v>
      </c>
      <c r="P342" s="194">
        <v>1</v>
      </c>
      <c r="V342" s="194">
        <v>1</v>
      </c>
      <c r="Z342" s="194" t="s">
        <v>4156</v>
      </c>
    </row>
    <row r="343" spans="1:28">
      <c r="B343" s="194" t="s">
        <v>4157</v>
      </c>
      <c r="C343" s="194" t="str">
        <f t="shared" si="27"/>
        <v>select_one</v>
      </c>
      <c r="D343" s="194" t="str">
        <f t="shared" si="28"/>
        <v>yes_no</v>
      </c>
      <c r="G343" s="194" t="s">
        <v>2983</v>
      </c>
      <c r="I343" s="251" t="str" cm="1">
        <f t="array" ref="I343">_xlfn.TEXTJOIN(" ",1,IF(flistname=D343,foption,""))</f>
        <v>0: No 1: Yes</v>
      </c>
      <c r="J343" s="194" t="s">
        <v>22</v>
      </c>
      <c r="K343" s="194" t="s">
        <v>4158</v>
      </c>
      <c r="L343" s="194" t="str">
        <f t="shared" si="26"/>
        <v>I03: Do you receive assistance from other agencies or organizations?</v>
      </c>
      <c r="M343" s="194" t="s">
        <v>4159</v>
      </c>
      <c r="N343" s="194" t="s">
        <v>4160</v>
      </c>
      <c r="O343" s="194" t="s">
        <v>4161</v>
      </c>
      <c r="P343" s="194">
        <v>1</v>
      </c>
      <c r="V343" s="194" t="s">
        <v>25</v>
      </c>
    </row>
    <row r="344" spans="1:28">
      <c r="B344" s="194" t="s">
        <v>4162</v>
      </c>
      <c r="C344" s="194" t="str">
        <f t="shared" si="27"/>
        <v>select_multiple</v>
      </c>
      <c r="D344" s="194" t="str">
        <f t="shared" si="28"/>
        <v>org_assistance</v>
      </c>
      <c r="G344" s="194" t="s">
        <v>2983</v>
      </c>
      <c r="I344" s="251" t="str" cm="1">
        <f t="array" ref="I344">_xlfn.TEXTJOIN(" ",1,IF(flistname=D344,foption,""))</f>
        <v>1: Blankets 2: Cooking utensils 3: Medicines 4: Plastic sheeting 5: Seeds/garden tools 6: Soap 7: Water containers 8: Food assistance 88: Other</v>
      </c>
      <c r="J344" s="194" t="s">
        <v>1221</v>
      </c>
      <c r="K344" s="194" t="s">
        <v>4163</v>
      </c>
      <c r="L344" s="194" t="str">
        <f t="shared" si="26"/>
        <v>I04: What types of assistance do you receive other organizations?</v>
      </c>
      <c r="M344" s="194" t="s">
        <v>4164</v>
      </c>
      <c r="N344" s="194" t="s">
        <v>4165</v>
      </c>
      <c r="O344" s="194" t="s">
        <v>4165</v>
      </c>
      <c r="P344" s="194">
        <v>1</v>
      </c>
      <c r="S344" s="205" t="s">
        <v>1224</v>
      </c>
      <c r="V344" s="194" t="s">
        <v>25</v>
      </c>
      <c r="Z344" s="194" t="s">
        <v>4166</v>
      </c>
    </row>
    <row r="345" spans="1:28">
      <c r="B345" s="194" t="s">
        <v>4167</v>
      </c>
      <c r="C345" s="194" t="str">
        <f t="shared" si="27"/>
        <v>No</v>
      </c>
      <c r="D345" s="194" t="str">
        <f t="shared" si="28"/>
        <v/>
      </c>
      <c r="G345" s="194" t="s">
        <v>2983</v>
      </c>
      <c r="I345" s="251" t="str" cm="1">
        <f t="array" ref="I345">_xlfn.TEXTJOIN(" ",1,IF(flistname=D345,foption,""))</f>
        <v>0</v>
      </c>
      <c r="J345" s="194" t="s">
        <v>49</v>
      </c>
      <c r="K345" s="194" t="s">
        <v>4168</v>
      </c>
      <c r="L345" s="194" t="str">
        <f t="shared" si="26"/>
        <v>I05: Specify other assistance received from organizations</v>
      </c>
      <c r="M345" s="194" t="s">
        <v>4169</v>
      </c>
      <c r="N345" s="194" t="s">
        <v>4170</v>
      </c>
      <c r="O345" s="194" t="s">
        <v>4170</v>
      </c>
      <c r="P345" s="194">
        <v>1</v>
      </c>
      <c r="V345" s="194" t="s">
        <v>25</v>
      </c>
      <c r="Z345" s="194" t="s">
        <v>4171</v>
      </c>
    </row>
    <row r="346" spans="1:28" s="250" customFormat="1">
      <c r="A346" s="231"/>
      <c r="B346" s="250" t="s">
        <v>4172</v>
      </c>
      <c r="C346" s="250" t="str">
        <f t="shared" si="27"/>
        <v>No</v>
      </c>
      <c r="D346" s="250" t="str">
        <f t="shared" si="28"/>
        <v/>
      </c>
      <c r="E346" s="231"/>
      <c r="G346" s="250" t="s">
        <v>2983</v>
      </c>
      <c r="H346" s="233"/>
      <c r="I346" s="256" t="str" cm="1">
        <f t="array" ref="I346">_xlfn.TEXTJOIN(" ",1,IF(flistname=D346,foption,""))</f>
        <v>0</v>
      </c>
      <c r="J346" s="250" t="s">
        <v>117</v>
      </c>
      <c r="K346" s="250" t="s">
        <v>4142</v>
      </c>
      <c r="L346" s="250" t="str">
        <f t="shared" si="26"/>
        <v/>
      </c>
      <c r="N346" s="250" t="s">
        <v>2988</v>
      </c>
      <c r="O346" s="250" t="s">
        <v>2988</v>
      </c>
      <c r="P346" s="250">
        <v>1</v>
      </c>
      <c r="S346" s="231"/>
      <c r="AB346" s="282"/>
    </row>
    <row r="347" spans="1:28" s="229" customFormat="1">
      <c r="A347" s="228"/>
      <c r="B347" s="229" t="s">
        <v>4173</v>
      </c>
      <c r="C347" s="229" t="str">
        <f t="shared" si="27"/>
        <v>No</v>
      </c>
      <c r="D347" s="229" t="str">
        <f t="shared" si="28"/>
        <v/>
      </c>
      <c r="E347" s="228"/>
      <c r="H347" s="230"/>
      <c r="I347" s="252" t="str" cm="1">
        <f t="array" ref="I347">_xlfn.TEXTJOIN(" ",1,IF(flistname=D347,foption,""))</f>
        <v>0</v>
      </c>
      <c r="L347" s="229" t="str">
        <f t="shared" si="26"/>
        <v/>
      </c>
      <c r="N347" s="229" t="s">
        <v>2988</v>
      </c>
      <c r="O347" s="229" t="s">
        <v>2988</v>
      </c>
      <c r="P347" s="229">
        <v>1</v>
      </c>
      <c r="S347" s="228"/>
      <c r="AB347" s="276"/>
    </row>
    <row r="348" spans="1:28" s="250" customFormat="1">
      <c r="A348" s="231"/>
      <c r="B348" s="250" t="s">
        <v>4174</v>
      </c>
      <c r="C348" s="250" t="str">
        <f t="shared" si="27"/>
        <v>No</v>
      </c>
      <c r="D348" s="250" t="str">
        <f t="shared" si="28"/>
        <v/>
      </c>
      <c r="E348" s="231"/>
      <c r="G348" s="250" t="s">
        <v>3040</v>
      </c>
      <c r="H348" s="233"/>
      <c r="I348" s="256" t="str" cm="1">
        <f t="array" ref="I348">_xlfn.TEXTJOIN(" ",1,IF(flistname=D348,foption,""))</f>
        <v>0</v>
      </c>
      <c r="J348" s="250" t="s">
        <v>26</v>
      </c>
      <c r="K348" s="250" t="s">
        <v>4175</v>
      </c>
      <c r="L348" s="250" t="str">
        <f t="shared" si="26"/>
        <v>FAO RELATED QUESTIONS FOR GUN (RRM) STATE</v>
      </c>
      <c r="N348" s="250" t="s">
        <v>4176</v>
      </c>
      <c r="O348" s="250" t="s">
        <v>4176</v>
      </c>
      <c r="P348" s="250">
        <v>1</v>
      </c>
      <c r="S348" s="231"/>
      <c r="W348" s="250" t="s">
        <v>168</v>
      </c>
      <c r="Z348" s="250" t="s">
        <v>4177</v>
      </c>
      <c r="AB348" s="282"/>
    </row>
    <row r="349" spans="1:28" s="240" customFormat="1">
      <c r="C349" s="240" t="str">
        <f t="shared" si="27"/>
        <v>No</v>
      </c>
      <c r="D349" s="240" t="str">
        <f t="shared" si="28"/>
        <v/>
      </c>
      <c r="I349" s="254" t="str" cm="1">
        <f t="array" ref="I349">_xlfn.TEXTJOIN(" ",1,IF(flistname=D349,foption,""))</f>
        <v>0</v>
      </c>
      <c r="J349" s="240" t="s">
        <v>20</v>
      </c>
      <c r="L349" s="240" t="str">
        <f t="shared" si="26"/>
        <v>Information on FAO assistance to HHs living in RRM locations</v>
      </c>
      <c r="N349" s="240" t="s">
        <v>4178</v>
      </c>
      <c r="O349" s="240" t="s">
        <v>4178</v>
      </c>
      <c r="AB349" s="283"/>
    </row>
    <row r="350" spans="1:28">
      <c r="B350" s="194" t="s">
        <v>4179</v>
      </c>
      <c r="C350" s="194" t="str">
        <f t="shared" si="27"/>
        <v>select_one</v>
      </c>
      <c r="D350" s="194" t="str">
        <f t="shared" si="28"/>
        <v>yes_no</v>
      </c>
      <c r="G350" s="194" t="s">
        <v>3040</v>
      </c>
      <c r="H350" s="206" t="s">
        <v>4180</v>
      </c>
      <c r="I350" s="251" t="str" cm="1">
        <f t="array" ref="I350">_xlfn.TEXTJOIN(" ",1,IF(flistname=D350,foption,""))</f>
        <v>0: No 1: Yes</v>
      </c>
      <c r="J350" s="194" t="s">
        <v>22</v>
      </c>
      <c r="K350" s="194" t="s">
        <v>2841</v>
      </c>
      <c r="L350" s="194" t="str">
        <f t="shared" si="26"/>
        <v>I06_01: Did you receive fishing and/or vegetable kits?</v>
      </c>
      <c r="M350" s="194" t="s">
        <v>4181</v>
      </c>
      <c r="N350" s="194" t="s">
        <v>4182</v>
      </c>
      <c r="O350" s="194" t="s">
        <v>4183</v>
      </c>
      <c r="P350" s="194">
        <v>1</v>
      </c>
      <c r="V350" s="194" t="s">
        <v>25</v>
      </c>
    </row>
    <row r="351" spans="1:28">
      <c r="B351" s="194" t="s">
        <v>4184</v>
      </c>
      <c r="C351" s="194" t="str">
        <f t="shared" si="27"/>
        <v>select_one</v>
      </c>
      <c r="D351" s="194" t="str">
        <f t="shared" si="28"/>
        <v>yes_no</v>
      </c>
      <c r="G351" s="194" t="s">
        <v>3040</v>
      </c>
      <c r="H351" s="206" t="s">
        <v>4180</v>
      </c>
      <c r="I351" s="251" t="str" cm="1">
        <f t="array" ref="I351">_xlfn.TEXTJOIN(" ",1,IF(flistname=D351,foption,""))</f>
        <v>0: No 1: Yes</v>
      </c>
      <c r="J351" s="194" t="s">
        <v>22</v>
      </c>
      <c r="K351" s="194" t="s">
        <v>2843</v>
      </c>
      <c r="L351" s="194" t="str">
        <f t="shared" si="26"/>
        <v>I06_02: If yes, are you satisfied with the timeliness of distribution?</v>
      </c>
      <c r="M351" s="194" t="s">
        <v>4185</v>
      </c>
      <c r="N351" s="194" t="s">
        <v>4186</v>
      </c>
      <c r="O351" s="194" t="s">
        <v>4187</v>
      </c>
      <c r="P351" s="194">
        <v>1</v>
      </c>
      <c r="V351" s="194" t="s">
        <v>25</v>
      </c>
      <c r="Z351" s="194" t="s">
        <v>2845</v>
      </c>
    </row>
    <row r="352" spans="1:28">
      <c r="B352" s="194" t="s">
        <v>4188</v>
      </c>
      <c r="C352" s="194" t="str">
        <f t="shared" si="27"/>
        <v>select_one</v>
      </c>
      <c r="D352" s="194" t="str">
        <f t="shared" si="28"/>
        <v>yes_no</v>
      </c>
      <c r="G352" s="194" t="s">
        <v>3040</v>
      </c>
      <c r="H352" s="206" t="s">
        <v>4180</v>
      </c>
      <c r="I352" s="251" t="str" cm="1">
        <f t="array" ref="I352">_xlfn.TEXTJOIN(" ",1,IF(flistname=D352,foption,""))</f>
        <v>0: No 1: Yes</v>
      </c>
      <c r="J352" s="194" t="s">
        <v>22</v>
      </c>
      <c r="K352" s="194" t="s">
        <v>2846</v>
      </c>
      <c r="L352" s="194" t="str">
        <f t="shared" si="26"/>
        <v>I06_03: If yes, are you satisfied with the quantity of kits received? </v>
      </c>
      <c r="M352" s="194" t="s">
        <v>4189</v>
      </c>
      <c r="N352" s="194" t="s">
        <v>4190</v>
      </c>
      <c r="O352" s="194" t="s">
        <v>4191</v>
      </c>
      <c r="P352" s="194">
        <v>1</v>
      </c>
      <c r="V352" s="194" t="s">
        <v>25</v>
      </c>
      <c r="Z352" s="194" t="s">
        <v>2845</v>
      </c>
    </row>
    <row r="353" spans="1:28">
      <c r="B353" s="194" t="s">
        <v>4192</v>
      </c>
      <c r="C353" s="194" t="str">
        <f t="shared" si="27"/>
        <v>select_one</v>
      </c>
      <c r="D353" s="194" t="str">
        <f t="shared" si="28"/>
        <v>yes_no</v>
      </c>
      <c r="G353" s="194" t="s">
        <v>3040</v>
      </c>
      <c r="H353" s="206" t="s">
        <v>4180</v>
      </c>
      <c r="I353" s="251" t="str" cm="1">
        <f t="array" ref="I353">_xlfn.TEXTJOIN(" ",1,IF(flistname=D353,foption,""))</f>
        <v>0: No 1: Yes</v>
      </c>
      <c r="J353" s="194" t="s">
        <v>22</v>
      </c>
      <c r="K353" s="194" t="s">
        <v>2848</v>
      </c>
      <c r="L353" s="194" t="str">
        <f t="shared" si="26"/>
        <v>I06_04: If yes, are you satisfied with the type or composition of kits?</v>
      </c>
      <c r="M353" s="194" t="s">
        <v>4193</v>
      </c>
      <c r="N353" s="194" t="s">
        <v>4194</v>
      </c>
      <c r="O353" s="194" t="s">
        <v>4195</v>
      </c>
      <c r="P353" s="194">
        <v>1</v>
      </c>
      <c r="V353" s="194" t="s">
        <v>25</v>
      </c>
      <c r="Z353" s="194" t="s">
        <v>2845</v>
      </c>
    </row>
    <row r="354" spans="1:28">
      <c r="B354" s="194" t="s">
        <v>4196</v>
      </c>
      <c r="C354" s="194" t="str">
        <f t="shared" si="27"/>
        <v>select_multiple</v>
      </c>
      <c r="D354" s="194" t="str">
        <f t="shared" si="28"/>
        <v>Kit_use</v>
      </c>
      <c r="G354" s="194" t="s">
        <v>3040</v>
      </c>
      <c r="H354" s="206" t="s">
        <v>4180</v>
      </c>
      <c r="I354" s="251" t="str" cm="1">
        <f t="array" ref="I354">_xlfn.TEXTJOIN(" ",1,IF(flistname=D354,foption,""))</f>
        <v>1: Fishing/plant 2: Store 3: Sell 4: Exchanged with other goods 5: Share with relatives/friends/neighbors 6: Other</v>
      </c>
      <c r="J354" s="194" t="s">
        <v>2850</v>
      </c>
      <c r="K354" s="194" t="s">
        <v>2851</v>
      </c>
      <c r="L354" s="194" t="str">
        <f t="shared" si="26"/>
        <v>I06_05: How did you use (or plan to use) the kits you received (many answers possible)?</v>
      </c>
      <c r="M354" s="194" t="s">
        <v>4197</v>
      </c>
      <c r="N354" s="194" t="s">
        <v>4198</v>
      </c>
      <c r="O354" s="194" t="s">
        <v>4199</v>
      </c>
      <c r="P354" s="194">
        <v>1</v>
      </c>
      <c r="V354" s="194" t="s">
        <v>25</v>
      </c>
      <c r="Z354" s="194" t="s">
        <v>2845</v>
      </c>
    </row>
    <row r="355" spans="1:28">
      <c r="B355" s="194" t="s">
        <v>4200</v>
      </c>
      <c r="C355" s="194" t="str">
        <f t="shared" si="27"/>
        <v>No</v>
      </c>
      <c r="D355" s="194" t="str">
        <f t="shared" si="28"/>
        <v/>
      </c>
      <c r="G355" s="194" t="s">
        <v>3040</v>
      </c>
      <c r="H355" s="206" t="s">
        <v>4180</v>
      </c>
      <c r="I355" s="251" t="str" cm="1">
        <f t="array" ref="I355">_xlfn.TEXTJOIN(" ",1,IF(flistname=D355,foption,""))</f>
        <v>0</v>
      </c>
      <c r="J355" s="194" t="s">
        <v>151</v>
      </c>
      <c r="K355" s="194" t="s">
        <v>2853</v>
      </c>
      <c r="L355" s="194" t="str">
        <f t="shared" si="26"/>
        <v>I06_06: What is the estimated fish catch per week in kg?</v>
      </c>
      <c r="M355" s="194" t="s">
        <v>4201</v>
      </c>
      <c r="N355" s="194" t="s">
        <v>4202</v>
      </c>
      <c r="O355" s="194" t="s">
        <v>4203</v>
      </c>
      <c r="P355" s="194">
        <v>1</v>
      </c>
      <c r="S355" s="205" t="s">
        <v>2855</v>
      </c>
      <c r="V355" s="194" t="s">
        <v>25</v>
      </c>
      <c r="Z355" s="194" t="s">
        <v>2845</v>
      </c>
    </row>
    <row r="356" spans="1:28" s="250" customFormat="1">
      <c r="A356" s="231"/>
      <c r="B356" s="250" t="s">
        <v>4204</v>
      </c>
      <c r="C356" s="250" t="str">
        <f t="shared" si="27"/>
        <v>No</v>
      </c>
      <c r="D356" s="250" t="str">
        <f t="shared" si="28"/>
        <v/>
      </c>
      <c r="E356" s="231"/>
      <c r="G356" s="250" t="s">
        <v>3040</v>
      </c>
      <c r="H356" s="233"/>
      <c r="I356" s="256" t="str" cm="1">
        <f t="array" ref="I356">_xlfn.TEXTJOIN(" ",1,IF(flistname=D356,foption,""))</f>
        <v>0</v>
      </c>
      <c r="J356" s="250" t="s">
        <v>117</v>
      </c>
      <c r="K356" s="250" t="s">
        <v>4175</v>
      </c>
      <c r="L356" s="250" t="str">
        <f t="shared" si="26"/>
        <v/>
      </c>
      <c r="N356" s="250" t="s">
        <v>2988</v>
      </c>
      <c r="O356" s="250" t="s">
        <v>2988</v>
      </c>
      <c r="P356" s="250">
        <v>1</v>
      </c>
      <c r="S356" s="231"/>
      <c r="AB356" s="282"/>
    </row>
    <row r="357" spans="1:28" s="199" customFormat="1">
      <c r="A357" s="212"/>
      <c r="C357" s="199" t="str">
        <f t="shared" si="27"/>
        <v>No</v>
      </c>
      <c r="D357" s="199" t="str">
        <f t="shared" si="28"/>
        <v/>
      </c>
      <c r="E357" s="212"/>
      <c r="H357" s="213"/>
      <c r="I357" s="255" t="str" cm="1">
        <f t="array" ref="I357">_xlfn.TEXTJOIN(" ",1,IF(flistname=D357,foption,""))</f>
        <v>0</v>
      </c>
      <c r="J357" s="199" t="s">
        <v>117</v>
      </c>
      <c r="K357" s="199" t="s">
        <v>4138</v>
      </c>
      <c r="L357" s="199" t="str">
        <f t="shared" si="26"/>
        <v/>
      </c>
      <c r="S357" s="212"/>
      <c r="AB357" s="274"/>
    </row>
    <row r="358" spans="1:28" s="218" customFormat="1">
      <c r="A358" s="207"/>
      <c r="C358" s="218" t="str">
        <f t="shared" si="27"/>
        <v>No</v>
      </c>
      <c r="D358" s="218" t="str">
        <f t="shared" si="28"/>
        <v/>
      </c>
      <c r="E358" s="207"/>
      <c r="H358" s="209"/>
      <c r="I358" s="253" t="str" cm="1">
        <f t="array" ref="I358">_xlfn.TEXTJOIN(" ",1,IF(flistname=D358,foption,""))</f>
        <v>0</v>
      </c>
      <c r="L358" s="218" t="str">
        <f t="shared" si="26"/>
        <v/>
      </c>
      <c r="N358" s="218" t="s">
        <v>2988</v>
      </c>
      <c r="O358" s="218" t="s">
        <v>2988</v>
      </c>
      <c r="P358" s="218">
        <v>1</v>
      </c>
      <c r="S358" s="207"/>
      <c r="AB358" s="280"/>
    </row>
    <row r="359" spans="1:28" s="199" customFormat="1">
      <c r="A359" s="212"/>
      <c r="B359" s="199" t="s">
        <v>4205</v>
      </c>
      <c r="C359" s="199" t="str">
        <f t="shared" si="27"/>
        <v>No</v>
      </c>
      <c r="D359" s="199" t="str">
        <f t="shared" si="28"/>
        <v/>
      </c>
      <c r="E359" s="212"/>
      <c r="G359" s="199" t="s">
        <v>2983</v>
      </c>
      <c r="H359" s="213"/>
      <c r="I359" s="255" t="str" cm="1">
        <f t="array" ref="I359">_xlfn.TEXTJOIN(" ",1,IF(flistname=D359,foption,""))</f>
        <v>0</v>
      </c>
      <c r="J359" s="199" t="s">
        <v>26</v>
      </c>
      <c r="K359" s="199" t="s">
        <v>4206</v>
      </c>
      <c r="L359" s="199" t="str">
        <f t="shared" si="26"/>
        <v>J: SECTION J. PROTECTION</v>
      </c>
      <c r="M359" s="199" t="s">
        <v>4207</v>
      </c>
      <c r="N359" s="199" t="s">
        <v>1772</v>
      </c>
      <c r="O359" s="199" t="s">
        <v>1772</v>
      </c>
      <c r="P359" s="199">
        <v>1</v>
      </c>
      <c r="S359" s="212" t="s">
        <v>1773</v>
      </c>
      <c r="Z359" s="199" t="s">
        <v>3428</v>
      </c>
      <c r="AB359" s="274"/>
    </row>
    <row r="360" spans="1:28">
      <c r="B360" s="194" t="s">
        <v>4208</v>
      </c>
      <c r="C360" s="194" t="str">
        <f t="shared" si="27"/>
        <v>select_one</v>
      </c>
      <c r="D360" s="194" t="str">
        <f t="shared" si="28"/>
        <v>pay_entitlement</v>
      </c>
      <c r="G360" s="194" t="s">
        <v>2983</v>
      </c>
      <c r="I360" s="251" t="str" cm="1">
        <f t="array" ref="I360">_xlfn.TEXTJOIN(" ",1,IF(flistname=D360,foption,""))</f>
        <v>0: No 1: Yes, in kind 2: Yes, in cash 3: Yes, with vouchers 4: Yes, but I paid using other means</v>
      </c>
      <c r="J360" s="194" t="s">
        <v>1774</v>
      </c>
      <c r="K360" s="194" t="s">
        <v>1775</v>
      </c>
      <c r="L360" s="194" t="str">
        <f t="shared" si="26"/>
        <v>J01: Did you or anyone in your household have to give away part of your ration after receiving it?</v>
      </c>
      <c r="M360" s="194" t="s">
        <v>4209</v>
      </c>
      <c r="N360" s="194" t="s">
        <v>4210</v>
      </c>
      <c r="O360" s="194" t="s">
        <v>4211</v>
      </c>
      <c r="P360" s="194">
        <v>1</v>
      </c>
      <c r="V360" s="194" t="s">
        <v>25</v>
      </c>
    </row>
    <row r="361" spans="1:28">
      <c r="B361" s="194" t="s">
        <v>4212</v>
      </c>
      <c r="C361" s="194" t="str">
        <f t="shared" si="27"/>
        <v>select_one</v>
      </c>
      <c r="D361" s="194" t="str">
        <f t="shared" si="28"/>
        <v>payment_purpose</v>
      </c>
      <c r="G361" s="194" t="s">
        <v>2983</v>
      </c>
      <c r="I361" s="251" t="str" cm="1">
        <f t="array" ref="I361">_xlfn.TEXTJOIN(" ",1,IF(flistname=D361,foption,""))</f>
        <v>1: Forced taxation payment 2: Voluntary taxation payment 3: Shared it with a neighbour/family 4: Payment for services (food transport, etc..) 88: Other</v>
      </c>
      <c r="J361" s="194" t="s">
        <v>1777</v>
      </c>
      <c r="K361" s="194" t="s">
        <v>1778</v>
      </c>
      <c r="L361" s="194" t="str">
        <f t="shared" si="26"/>
        <v>J02: What was the purpose of giving this part of your ration away?</v>
      </c>
      <c r="M361" s="194" t="s">
        <v>4213</v>
      </c>
      <c r="N361" s="194" t="s">
        <v>4214</v>
      </c>
      <c r="O361" s="194" t="s">
        <v>4215</v>
      </c>
      <c r="P361" s="194">
        <v>1</v>
      </c>
      <c r="V361" s="194" t="s">
        <v>25</v>
      </c>
      <c r="Z361" s="194" t="s">
        <v>4216</v>
      </c>
    </row>
    <row r="362" spans="1:28">
      <c r="B362" s="194" t="s">
        <v>4217</v>
      </c>
      <c r="C362" s="194" t="str">
        <f t="shared" si="27"/>
        <v>No</v>
      </c>
      <c r="D362" s="194" t="str">
        <f t="shared" si="28"/>
        <v/>
      </c>
      <c r="G362" s="194" t="s">
        <v>2983</v>
      </c>
      <c r="I362" s="251" t="str" cm="1">
        <f t="array" ref="I362">_xlfn.TEXTJOIN(" ",1,IF(flistname=D362,foption,""))</f>
        <v>0</v>
      </c>
      <c r="J362" s="194" t="s">
        <v>49</v>
      </c>
      <c r="K362" s="194" t="s">
        <v>1781</v>
      </c>
      <c r="L362" s="194" t="str">
        <f t="shared" si="26"/>
        <v>J03: Specify</v>
      </c>
      <c r="M362" s="194" t="s">
        <v>4218</v>
      </c>
      <c r="N362" s="194" t="s">
        <v>1312</v>
      </c>
      <c r="O362" s="194" t="s">
        <v>4219</v>
      </c>
      <c r="P362" s="194">
        <v>1</v>
      </c>
      <c r="V362" s="194" t="s">
        <v>25</v>
      </c>
      <c r="Z362" s="194" t="s">
        <v>4220</v>
      </c>
    </row>
    <row r="363" spans="1:28">
      <c r="A363" s="205" t="s">
        <v>4221</v>
      </c>
      <c r="B363" s="194" t="s">
        <v>4222</v>
      </c>
      <c r="C363" s="194" t="str">
        <f t="shared" si="27"/>
        <v>select_one</v>
      </c>
      <c r="D363" s="194" t="str">
        <f t="shared" si="28"/>
        <v>who_pay</v>
      </c>
      <c r="G363" s="194" t="s">
        <v>2983</v>
      </c>
      <c r="I363" s="251" t="str" cm="1">
        <f t="array" ref="I363">_xlfn.TEXTJOIN(" ",1,IF(flistname=D363,foption,""))</f>
        <v>1: IDPs 2: Local community 3: Refugees 4: Vulnerble groups 5: All of the above</v>
      </c>
      <c r="J363" s="194" t="s">
        <v>1784</v>
      </c>
      <c r="K363" s="194" t="s">
        <v>1785</v>
      </c>
      <c r="L363" s="194" t="str">
        <f t="shared" si="26"/>
        <v>J04: If taxation (forced or voluntary), who is expected to pay this contribution?</v>
      </c>
      <c r="M363" s="194" t="s">
        <v>4223</v>
      </c>
      <c r="N363" s="194" t="s">
        <v>4224</v>
      </c>
      <c r="O363" s="194" t="s">
        <v>4225</v>
      </c>
      <c r="P363" s="194">
        <v>1</v>
      </c>
      <c r="V363" s="194" t="s">
        <v>62</v>
      </c>
      <c r="Z363" s="194" t="s">
        <v>4226</v>
      </c>
    </row>
    <row r="364" spans="1:28">
      <c r="B364" s="194" t="s">
        <v>4227</v>
      </c>
      <c r="C364" s="194" t="str">
        <f t="shared" si="27"/>
        <v>select_one</v>
      </c>
      <c r="D364" s="194" t="str">
        <f t="shared" si="28"/>
        <v>payment_frequently</v>
      </c>
      <c r="G364" s="194" t="s">
        <v>2983</v>
      </c>
      <c r="I364" s="251" t="str" cm="1">
        <f t="array" ref="I364">_xlfn.TEXTJOIN(" ",1,IF(flistname=D364,foption,""))</f>
        <v>1: At every distribution 2: It is once-off 3: Every month regardless of distributions 88: Other</v>
      </c>
      <c r="J364" s="194" t="s">
        <v>1788</v>
      </c>
      <c r="K364" s="194" t="s">
        <v>1789</v>
      </c>
      <c r="L364" s="194" t="str">
        <f t="shared" si="26"/>
        <v>J05: How often do you have to pay this contribution?</v>
      </c>
      <c r="M364" s="194" t="s">
        <v>4228</v>
      </c>
      <c r="N364" s="194" t="s">
        <v>4229</v>
      </c>
      <c r="O364" s="194" t="s">
        <v>4230</v>
      </c>
      <c r="P364" s="194">
        <v>1</v>
      </c>
      <c r="V364" s="194" t="s">
        <v>25</v>
      </c>
      <c r="Z364" s="194" t="s">
        <v>4226</v>
      </c>
    </row>
    <row r="365" spans="1:28">
      <c r="B365" s="194" t="s">
        <v>4231</v>
      </c>
      <c r="C365" s="194" t="str">
        <f t="shared" si="27"/>
        <v>select_one</v>
      </c>
      <c r="D365" s="194" t="str">
        <f t="shared" si="28"/>
        <v>payment_recepient</v>
      </c>
      <c r="G365" s="194" t="s">
        <v>2983</v>
      </c>
      <c r="I365" s="251" t="str" cm="1">
        <f t="array" ref="I365">_xlfn.TEXTJOIN(" ",1,IF(flistname=D365,foption,""))</f>
        <v>1: Community/traditional Leader 2: Local authorities 3: Project management committee (PMC) 4: Cooperating partner 5: WFP Staff 6: Armed actors 88: Other</v>
      </c>
      <c r="J365" s="194" t="s">
        <v>563</v>
      </c>
      <c r="K365" s="194" t="s">
        <v>1792</v>
      </c>
      <c r="L365" s="194" t="str">
        <f t="shared" si="26"/>
        <v>J06: Who did you have to give/pay the contribution to?</v>
      </c>
      <c r="M365" s="194" t="s">
        <v>4232</v>
      </c>
      <c r="N365" s="194" t="s">
        <v>4233</v>
      </c>
      <c r="O365" s="194" t="s">
        <v>4234</v>
      </c>
      <c r="P365" s="194">
        <v>1</v>
      </c>
      <c r="V365" s="194" t="s">
        <v>25</v>
      </c>
      <c r="Z365" s="194" t="s">
        <v>4226</v>
      </c>
    </row>
    <row r="366" spans="1:28">
      <c r="B366" s="194" t="s">
        <v>4235</v>
      </c>
      <c r="C366" s="194" t="str">
        <f t="shared" si="27"/>
        <v>select_one</v>
      </c>
      <c r="D366" s="194" t="str">
        <f t="shared" si="28"/>
        <v>contribution_usage</v>
      </c>
      <c r="G366" s="194" t="s">
        <v>2983</v>
      </c>
      <c r="I366" s="251" t="str" cm="1">
        <f t="array" ref="I366">_xlfn.TEXTJOIN(" ",1,IF(flistname=D366,foption,""))</f>
        <v>1: Towards a community activity 2: For local authority 88: Other 97: Not applicable 98: Don’t know</v>
      </c>
      <c r="J366" s="194" t="s">
        <v>1794</v>
      </c>
      <c r="K366" s="194" t="s">
        <v>1795</v>
      </c>
      <c r="L366" s="194" t="str">
        <f t="shared" si="26"/>
        <v>J07: Do you know what your contribution/payment is used for?</v>
      </c>
      <c r="M366" s="194" t="s">
        <v>4236</v>
      </c>
      <c r="N366" s="194" t="s">
        <v>4237</v>
      </c>
      <c r="O366" s="194" t="s">
        <v>4238</v>
      </c>
      <c r="P366" s="194">
        <v>1</v>
      </c>
      <c r="V366" s="194" t="s">
        <v>25</v>
      </c>
      <c r="Z366" s="194" t="s">
        <v>4226</v>
      </c>
    </row>
    <row r="367" spans="1:28">
      <c r="B367" s="194" t="s">
        <v>4239</v>
      </c>
      <c r="C367" s="194" t="str">
        <f t="shared" si="27"/>
        <v>No</v>
      </c>
      <c r="D367" s="194" t="str">
        <f t="shared" si="28"/>
        <v/>
      </c>
      <c r="G367" s="194" t="s">
        <v>2983</v>
      </c>
      <c r="I367" s="251" t="str" cm="1">
        <f t="array" ref="I367">_xlfn.TEXTJOIN(" ",1,IF(flistname=D367,foption,""))</f>
        <v>0</v>
      </c>
      <c r="J367" s="194" t="s">
        <v>49</v>
      </c>
      <c r="K367" s="194" t="s">
        <v>1797</v>
      </c>
      <c r="L367" s="194" t="str">
        <f t="shared" si="26"/>
        <v>J08: Other usage, please specify?</v>
      </c>
      <c r="M367" s="194" t="s">
        <v>4240</v>
      </c>
      <c r="N367" s="194" t="s">
        <v>4241</v>
      </c>
      <c r="O367" s="194" t="s">
        <v>4242</v>
      </c>
      <c r="P367" s="194">
        <v>1</v>
      </c>
      <c r="V367" s="194" t="s">
        <v>25</v>
      </c>
      <c r="Z367" s="194" t="s">
        <v>4243</v>
      </c>
    </row>
    <row r="368" spans="1:28">
      <c r="B368" s="194" t="s">
        <v>4244</v>
      </c>
      <c r="C368" s="194" t="str">
        <f t="shared" si="27"/>
        <v>select_one</v>
      </c>
      <c r="D368" s="194" t="str">
        <f t="shared" si="28"/>
        <v>yes_no</v>
      </c>
      <c r="G368" s="194" t="s">
        <v>2983</v>
      </c>
      <c r="I368" s="251" t="str" cm="1">
        <f t="array" ref="I368">_xlfn.TEXTJOIN(" ",1,IF(flistname=D368,foption,""))</f>
        <v>0: No 1: Yes</v>
      </c>
      <c r="J368" s="194" t="s">
        <v>22</v>
      </c>
      <c r="K368" s="194" t="s">
        <v>1800</v>
      </c>
      <c r="L368" s="194" t="str">
        <f t="shared" si="26"/>
        <v>J09: If no, were you ever asked to contribute any of your entitlement?</v>
      </c>
      <c r="M368" s="194" t="s">
        <v>4245</v>
      </c>
      <c r="N368" s="194" t="s">
        <v>4246</v>
      </c>
      <c r="O368" s="194" t="s">
        <v>4247</v>
      </c>
      <c r="P368" s="194">
        <v>1</v>
      </c>
      <c r="V368" s="194" t="s">
        <v>25</v>
      </c>
      <c r="Z368" s="194" t="s">
        <v>4248</v>
      </c>
    </row>
    <row r="369" spans="1:28">
      <c r="B369" s="194" t="s">
        <v>4249</v>
      </c>
      <c r="C369" s="194" t="str">
        <f t="shared" si="27"/>
        <v>No</v>
      </c>
      <c r="D369" s="194" t="str">
        <f t="shared" si="28"/>
        <v/>
      </c>
      <c r="G369" s="194" t="s">
        <v>2983</v>
      </c>
      <c r="I369" s="251" t="str" cm="1">
        <f t="array" ref="I369">_xlfn.TEXTJOIN(" ",1,IF(flistname=D369,foption,""))</f>
        <v>0</v>
      </c>
      <c r="J369" s="194" t="s">
        <v>49</v>
      </c>
      <c r="K369" s="194" t="s">
        <v>1803</v>
      </c>
      <c r="L369" s="194" t="str">
        <f t="shared" si="26"/>
        <v>J10: What were the consequences when you or a member of your household refused to contribute/pay?</v>
      </c>
      <c r="M369" s="194" t="s">
        <v>4250</v>
      </c>
      <c r="N369" s="194" t="s">
        <v>4251</v>
      </c>
      <c r="O369" s="194" t="s">
        <v>4252</v>
      </c>
      <c r="P369" s="194">
        <v>1</v>
      </c>
      <c r="V369" s="194" t="s">
        <v>25</v>
      </c>
      <c r="Z369" s="194" t="s">
        <v>1805</v>
      </c>
    </row>
    <row r="370" spans="1:28">
      <c r="B370" s="194" t="s">
        <v>4253</v>
      </c>
      <c r="C370" s="194" t="str">
        <f t="shared" si="27"/>
        <v>select_one</v>
      </c>
      <c r="D370" s="194" t="str">
        <f t="shared" si="28"/>
        <v>safety_level</v>
      </c>
      <c r="G370" s="194" t="s">
        <v>2983</v>
      </c>
      <c r="I370" s="251" t="str" cm="1">
        <f t="array" ref="I370">_xlfn.TEXTJOIN(" ",1,IF(flistname=D370,foption,""))</f>
        <v>1: Very safe 2: Safe 3: Unsafe</v>
      </c>
      <c r="J370" s="194" t="s">
        <v>1806</v>
      </c>
      <c r="K370" s="194" t="s">
        <v>1807</v>
      </c>
      <c r="L370" s="194" t="str">
        <f t="shared" si="26"/>
        <v>J11: How would you rate the level of safety you experienced when traveling to and from, or taking part in WFP’s programmes?</v>
      </c>
      <c r="M370" s="194" t="s">
        <v>4254</v>
      </c>
      <c r="N370" s="194" t="s">
        <v>4255</v>
      </c>
      <c r="O370" s="194" t="s">
        <v>4256</v>
      </c>
      <c r="P370" s="194">
        <v>1</v>
      </c>
      <c r="V370" s="194" t="s">
        <v>25</v>
      </c>
    </row>
    <row r="371" spans="1:28">
      <c r="B371" s="194" t="s">
        <v>4257</v>
      </c>
      <c r="C371" s="194" t="str">
        <f t="shared" si="27"/>
        <v>select_one</v>
      </c>
      <c r="D371" s="194" t="str">
        <f t="shared" si="28"/>
        <v>yes_no</v>
      </c>
      <c r="G371" s="194" t="s">
        <v>2983</v>
      </c>
      <c r="I371" s="251" t="str" cm="1">
        <f t="array" ref="I371">_xlfn.TEXTJOIN(" ",1,IF(flistname=D371,foption,""))</f>
        <v>0: No 1: Yes</v>
      </c>
      <c r="J371" s="194" t="s">
        <v>22</v>
      </c>
      <c r="K371" s="194" t="s">
        <v>1809</v>
      </c>
      <c r="L371" s="194" t="str">
        <f t="shared" si="26"/>
        <v>J12: Have you heard of safety problems experienced by your community on the way to and from, or at WFP programme sites?</v>
      </c>
      <c r="M371" s="194" t="s">
        <v>4258</v>
      </c>
      <c r="N371" s="194" t="s">
        <v>4259</v>
      </c>
      <c r="O371" s="194" t="s">
        <v>4260</v>
      </c>
      <c r="P371" s="194">
        <v>1</v>
      </c>
      <c r="V371" s="194" t="s">
        <v>25</v>
      </c>
    </row>
    <row r="372" spans="1:28">
      <c r="B372" s="194" t="s">
        <v>4261</v>
      </c>
      <c r="C372" s="194" t="str">
        <f t="shared" si="27"/>
        <v>select_one</v>
      </c>
      <c r="D372" s="194" t="str">
        <f t="shared" si="28"/>
        <v>commun_saf_conc</v>
      </c>
      <c r="G372" s="194" t="s">
        <v>2983</v>
      </c>
      <c r="I372" s="251" t="str" cm="1">
        <f t="array" ref="I372">_xlfn.TEXTJOIN(" ",1,IF(flistname=D372,foption,""))</f>
        <v>1: Physical violence, harassment or threats 2: Assault in connection with theft of assistance that has been received 3: Injuries or casualties at programme sites while engaging in WFP activities 4: Abductions 5: Obstruction or restriction of access to assistance 6: Deliberate or unintentional attack by parties to a conflict 7: Forced recruitment into armed group 8: Lack of crowd control measures 9: Transactional sex 88: Other (Specify)</v>
      </c>
      <c r="J372" s="194" t="s">
        <v>1811</v>
      </c>
      <c r="K372" s="194" t="s">
        <v>1812</v>
      </c>
      <c r="L372" s="194" t="str">
        <f t="shared" si="26"/>
        <v>J13: What are the main safety problems you have heard of?</v>
      </c>
      <c r="M372" s="194" t="s">
        <v>4262</v>
      </c>
      <c r="N372" s="194" t="s">
        <v>4263</v>
      </c>
      <c r="O372" s="194" t="s">
        <v>4264</v>
      </c>
      <c r="P372" s="194">
        <v>1</v>
      </c>
      <c r="V372" s="194" t="s">
        <v>25</v>
      </c>
      <c r="Z372" s="194" t="s">
        <v>1814</v>
      </c>
    </row>
    <row r="373" spans="1:28">
      <c r="B373" s="194" t="s">
        <v>4265</v>
      </c>
      <c r="C373" s="194" t="str">
        <f t="shared" si="27"/>
        <v>No</v>
      </c>
      <c r="D373" s="194" t="str">
        <f t="shared" si="28"/>
        <v/>
      </c>
      <c r="G373" s="194" t="s">
        <v>2983</v>
      </c>
      <c r="I373" s="251" t="str" cm="1">
        <f t="array" ref="I373">_xlfn.TEXTJOIN(" ",1,IF(flistname=D373,foption,""))</f>
        <v>0</v>
      </c>
      <c r="J373" s="194" t="s">
        <v>49</v>
      </c>
      <c r="K373" s="194" t="s">
        <v>1815</v>
      </c>
      <c r="L373" s="194" t="str">
        <f t="shared" si="26"/>
        <v>J14: Please specify</v>
      </c>
      <c r="M373" s="194" t="s">
        <v>4266</v>
      </c>
      <c r="N373" s="194" t="s">
        <v>3492</v>
      </c>
      <c r="O373" s="194" t="s">
        <v>4267</v>
      </c>
      <c r="P373" s="194">
        <v>1</v>
      </c>
      <c r="V373" s="194" t="s">
        <v>25</v>
      </c>
      <c r="Z373" s="194" t="s">
        <v>4268</v>
      </c>
    </row>
    <row r="374" spans="1:28">
      <c r="B374" s="194" t="s">
        <v>4269</v>
      </c>
      <c r="C374" s="194" t="str">
        <f t="shared" si="27"/>
        <v>select_multiple</v>
      </c>
      <c r="D374" s="194" t="str">
        <f t="shared" si="28"/>
        <v>security_where</v>
      </c>
      <c r="G374" s="194" t="s">
        <v>2983</v>
      </c>
      <c r="I374" s="251" t="str" cm="1">
        <f t="array" ref="I374">_xlfn.TEXTJOIN(" ",1,IF(flistname=D374,foption,""))</f>
        <v>1: Going to the WFP programme site 2: At the WFP programme site 3: Returnig from the WFP programme sit 88: Elsewhere (Specify)</v>
      </c>
      <c r="J374" s="194" t="s">
        <v>1818</v>
      </c>
      <c r="K374" s="194" t="s">
        <v>1819</v>
      </c>
      <c r="L374" s="194" t="str">
        <f t="shared" si="26"/>
        <v xml:space="preserve">J15: If yes, could you let me know where the problem occurred </v>
      </c>
      <c r="M374" s="194" t="s">
        <v>4270</v>
      </c>
      <c r="N374" s="194" t="s">
        <v>4271</v>
      </c>
      <c r="O374" s="194" t="s">
        <v>4272</v>
      </c>
      <c r="P374" s="194">
        <v>1</v>
      </c>
      <c r="S374" s="205" t="s">
        <v>4273</v>
      </c>
      <c r="V374" s="194" t="s">
        <v>25</v>
      </c>
      <c r="Z374" s="194" t="s">
        <v>1814</v>
      </c>
    </row>
    <row r="375" spans="1:28">
      <c r="B375" s="194" t="s">
        <v>4274</v>
      </c>
      <c r="C375" s="194" t="str">
        <f t="shared" si="27"/>
        <v>No</v>
      </c>
      <c r="D375" s="194" t="str">
        <f t="shared" si="28"/>
        <v/>
      </c>
      <c r="G375" s="194" t="s">
        <v>2983</v>
      </c>
      <c r="I375" s="251" t="str" cm="1">
        <f t="array" ref="I375">_xlfn.TEXTJOIN(" ",1,IF(flistname=D375,foption,""))</f>
        <v>0</v>
      </c>
      <c r="J375" s="194" t="s">
        <v>49</v>
      </c>
      <c r="K375" s="194" t="s">
        <v>1821</v>
      </c>
      <c r="L375" s="194" t="str">
        <f t="shared" si="26"/>
        <v>J16: Please specify</v>
      </c>
      <c r="M375" s="194" t="s">
        <v>4275</v>
      </c>
      <c r="N375" s="194" t="s">
        <v>3492</v>
      </c>
      <c r="O375" s="194" t="s">
        <v>4276</v>
      </c>
      <c r="P375" s="194">
        <v>1</v>
      </c>
      <c r="V375" s="194" t="s">
        <v>25</v>
      </c>
      <c r="Z375" s="194" t="s">
        <v>4277</v>
      </c>
    </row>
    <row r="376" spans="1:28">
      <c r="B376" s="194" t="s">
        <v>4278</v>
      </c>
      <c r="C376" s="194" t="str">
        <f t="shared" si="27"/>
        <v>select_one</v>
      </c>
      <c r="D376" s="194" t="str">
        <f t="shared" si="28"/>
        <v>yes_no</v>
      </c>
      <c r="G376" s="194" t="s">
        <v>2983</v>
      </c>
      <c r="I376" s="251" t="str" cm="1">
        <f t="array" ref="I376">_xlfn.TEXTJOIN(" ",1,IF(flistname=D376,foption,""))</f>
        <v>0: No 1: Yes</v>
      </c>
      <c r="J376" s="194" t="s">
        <v>22</v>
      </c>
      <c r="K376" s="194" t="s">
        <v>1824</v>
      </c>
      <c r="L376" s="194" t="str">
        <f t="shared" si="26"/>
        <v>J17: Has anyone from your household experienced issues of insecurity due to receiving the food/distribution?</v>
      </c>
      <c r="M376" s="194" t="s">
        <v>4279</v>
      </c>
      <c r="N376" s="194" t="s">
        <v>4280</v>
      </c>
      <c r="O376" s="194" t="s">
        <v>4281</v>
      </c>
      <c r="P376" s="194">
        <v>1</v>
      </c>
      <c r="V376" s="194" t="s">
        <v>25</v>
      </c>
    </row>
    <row r="377" spans="1:28">
      <c r="B377" s="194" t="s">
        <v>4282</v>
      </c>
      <c r="C377" s="194" t="str">
        <f t="shared" si="27"/>
        <v>select_one</v>
      </c>
      <c r="D377" s="194" t="str">
        <f t="shared" si="28"/>
        <v>insecurity_pepetrator</v>
      </c>
      <c r="G377" s="194" t="s">
        <v>2983</v>
      </c>
      <c r="I377" s="251" t="str" cm="1">
        <f t="array" ref="I377">_xlfn.TEXTJOIN(" ",1,IF(flistname=D377,foption,""))</f>
        <v>1: Armed actors 2: Community leaders 3: Criminals 88: Other</v>
      </c>
      <c r="J377" s="194" t="s">
        <v>1826</v>
      </c>
      <c r="K377" s="194" t="s">
        <v>1827</v>
      </c>
      <c r="L377" s="194" t="str">
        <f t="shared" si="26"/>
        <v>J18: Who was the pepetrator of the insecurity?</v>
      </c>
      <c r="M377" s="194" t="s">
        <v>4283</v>
      </c>
      <c r="N377" s="194" t="s">
        <v>4284</v>
      </c>
      <c r="O377" s="194" t="s">
        <v>4285</v>
      </c>
      <c r="P377" s="194">
        <v>1</v>
      </c>
      <c r="V377" s="194" t="s">
        <v>25</v>
      </c>
      <c r="Z377" s="194" t="s">
        <v>1829</v>
      </c>
    </row>
    <row r="378" spans="1:28">
      <c r="B378" s="194" t="s">
        <v>4286</v>
      </c>
      <c r="C378" s="194" t="str">
        <f t="shared" si="27"/>
        <v>No</v>
      </c>
      <c r="D378" s="194" t="str">
        <f t="shared" si="28"/>
        <v/>
      </c>
      <c r="G378" s="194" t="s">
        <v>2983</v>
      </c>
      <c r="I378" s="251" t="str" cm="1">
        <f t="array" ref="I378">_xlfn.TEXTJOIN(" ",1,IF(flistname=D378,foption,""))</f>
        <v>0</v>
      </c>
      <c r="J378" s="194" t="s">
        <v>49</v>
      </c>
      <c r="K378" s="194" t="s">
        <v>1830</v>
      </c>
      <c r="L378" s="194" t="str">
        <f t="shared" si="26"/>
        <v>J19: Specify</v>
      </c>
      <c r="M378" s="194" t="s">
        <v>4287</v>
      </c>
      <c r="N378" s="194" t="s">
        <v>1312</v>
      </c>
      <c r="O378" s="194" t="s">
        <v>4288</v>
      </c>
      <c r="P378" s="194">
        <v>1</v>
      </c>
      <c r="V378" s="194" t="s">
        <v>25</v>
      </c>
      <c r="Z378" s="194" t="s">
        <v>4289</v>
      </c>
    </row>
    <row r="379" spans="1:28">
      <c r="B379" s="194" t="s">
        <v>4290</v>
      </c>
      <c r="C379" s="194" t="str">
        <f t="shared" si="27"/>
        <v>No</v>
      </c>
      <c r="D379" s="194" t="str">
        <f t="shared" si="28"/>
        <v/>
      </c>
      <c r="G379" s="194" t="s">
        <v>2983</v>
      </c>
      <c r="I379" s="251" t="str" cm="1">
        <f t="array" ref="I379">_xlfn.TEXTJOIN(" ",1,IF(flistname=D379,foption,""))</f>
        <v>0</v>
      </c>
      <c r="J379" s="194" t="s">
        <v>31</v>
      </c>
      <c r="K379" s="194" t="s">
        <v>1833</v>
      </c>
      <c r="L379" s="194" t="str">
        <f t="shared" si="26"/>
        <v>J20: When did the incident occur?</v>
      </c>
      <c r="M379" s="194" t="s">
        <v>4291</v>
      </c>
      <c r="N379" s="194" t="s">
        <v>4292</v>
      </c>
      <c r="O379" s="194" t="s">
        <v>4293</v>
      </c>
      <c r="P379" s="194">
        <v>1</v>
      </c>
      <c r="V379" s="194" t="s">
        <v>25</v>
      </c>
      <c r="Z379" s="194" t="s">
        <v>1829</v>
      </c>
    </row>
    <row r="380" spans="1:28">
      <c r="B380" s="194" t="s">
        <v>4294</v>
      </c>
      <c r="C380" s="194" t="str">
        <f t="shared" si="27"/>
        <v>select_one</v>
      </c>
      <c r="D380" s="194" t="str">
        <f t="shared" si="28"/>
        <v>security_issue</v>
      </c>
      <c r="G380" s="194" t="s">
        <v>2983</v>
      </c>
      <c r="I380" s="251" t="str" cm="1">
        <f t="array" ref="I380">_xlfn.TEXTJOIN(" ",1,IF(flistname=D380,foption,""))</f>
        <v>1: At the site 2: From the site 3: To the site 4: Elsewhere</v>
      </c>
      <c r="J380" s="194" t="s">
        <v>1835</v>
      </c>
      <c r="K380" s="194" t="s">
        <v>1836</v>
      </c>
      <c r="L380" s="194" t="str">
        <f t="shared" si="26"/>
        <v>J21: Where exactly did your household member experience these issues of insecurity?</v>
      </c>
      <c r="M380" s="194" t="s">
        <v>4295</v>
      </c>
      <c r="N380" s="194" t="s">
        <v>4296</v>
      </c>
      <c r="O380" s="194" t="s">
        <v>4297</v>
      </c>
      <c r="P380" s="194">
        <v>1</v>
      </c>
      <c r="S380" s="205" t="s">
        <v>1838</v>
      </c>
      <c r="V380" s="194" t="s">
        <v>25</v>
      </c>
      <c r="Z380" s="194" t="s">
        <v>1829</v>
      </c>
    </row>
    <row r="381" spans="1:28">
      <c r="B381" s="194" t="s">
        <v>4298</v>
      </c>
      <c r="C381" s="194" t="str">
        <f t="shared" si="27"/>
        <v>No</v>
      </c>
      <c r="D381" s="194" t="str">
        <f t="shared" si="28"/>
        <v/>
      </c>
      <c r="G381" s="194" t="s">
        <v>2983</v>
      </c>
      <c r="I381" s="251" t="str" cm="1">
        <f t="array" ref="I381">_xlfn.TEXTJOIN(" ",1,IF(flistname=D381,foption,""))</f>
        <v>0</v>
      </c>
      <c r="J381" s="194" t="s">
        <v>49</v>
      </c>
      <c r="K381" s="194" t="s">
        <v>1839</v>
      </c>
      <c r="L381" s="194" t="str">
        <f t="shared" si="26"/>
        <v>J22: If elsewhere, please specify:</v>
      </c>
      <c r="M381" s="194" t="s">
        <v>4299</v>
      </c>
      <c r="N381" s="194" t="s">
        <v>4300</v>
      </c>
      <c r="O381" s="194" t="s">
        <v>4301</v>
      </c>
      <c r="P381" s="194">
        <v>1</v>
      </c>
      <c r="V381" s="194" t="s">
        <v>62</v>
      </c>
      <c r="Z381" s="194" t="s">
        <v>1841</v>
      </c>
    </row>
    <row r="382" spans="1:28" s="250" customFormat="1">
      <c r="A382" s="231"/>
      <c r="B382" s="250" t="s">
        <v>4302</v>
      </c>
      <c r="C382" s="250" t="str">
        <f t="shared" si="27"/>
        <v>No</v>
      </c>
      <c r="D382" s="250" t="str">
        <f t="shared" si="28"/>
        <v/>
      </c>
      <c r="E382" s="231"/>
      <c r="G382" s="250" t="s">
        <v>3040</v>
      </c>
      <c r="H382" s="233"/>
      <c r="I382" s="256" t="str" cm="1">
        <f t="array" ref="I382">_xlfn.TEXTJOIN(" ",1,IF(flistname=D382,foption,""))</f>
        <v>0</v>
      </c>
      <c r="J382" s="250" t="s">
        <v>26</v>
      </c>
      <c r="K382" s="250" t="s">
        <v>4303</v>
      </c>
      <c r="L382" s="250" t="str">
        <f t="shared" si="26"/>
        <v/>
      </c>
      <c r="N382" s="250" t="s">
        <v>2988</v>
      </c>
      <c r="O382" s="250" t="s">
        <v>2988</v>
      </c>
      <c r="P382" s="250">
        <v>1</v>
      </c>
      <c r="S382" s="231"/>
      <c r="W382" s="250" t="s">
        <v>168</v>
      </c>
      <c r="Z382" s="250" t="s">
        <v>1829</v>
      </c>
      <c r="AB382" s="282"/>
    </row>
    <row r="383" spans="1:28" s="198" customFormat="1">
      <c r="A383" s="210"/>
      <c r="B383" s="198" t="s">
        <v>4304</v>
      </c>
      <c r="C383" s="198" t="str">
        <f t="shared" si="27"/>
        <v>No</v>
      </c>
      <c r="D383" s="198" t="str">
        <f t="shared" si="28"/>
        <v/>
      </c>
      <c r="E383" s="210"/>
      <c r="G383" s="198" t="s">
        <v>2988</v>
      </c>
      <c r="H383" s="211"/>
      <c r="I383" s="258" t="str" cm="1">
        <f t="array" ref="I383">_xlfn.TEXTJOIN(" ",1,IF(flistname=D383,foption,""))</f>
        <v>0</v>
      </c>
      <c r="J383" s="198" t="s">
        <v>20</v>
      </c>
      <c r="L383" s="198" t="str">
        <f t="shared" si="26"/>
        <v>Please provide the number of the victims of the incident as below:</v>
      </c>
      <c r="N383" s="198" t="s">
        <v>4305</v>
      </c>
      <c r="O383" s="198" t="s">
        <v>4305</v>
      </c>
      <c r="P383" s="198">
        <v>1</v>
      </c>
      <c r="S383" s="210"/>
      <c r="AB383" s="273"/>
    </row>
    <row r="384" spans="1:28">
      <c r="B384" s="194" t="s">
        <v>4306</v>
      </c>
      <c r="C384" s="194" t="str">
        <f t="shared" si="27"/>
        <v>No</v>
      </c>
      <c r="D384" s="194" t="str">
        <f t="shared" si="28"/>
        <v/>
      </c>
      <c r="G384" s="194" t="s">
        <v>2983</v>
      </c>
      <c r="I384" s="251" t="str" cm="1">
        <f t="array" ref="I384">_xlfn.TEXTJOIN(" ",1,IF(flistname=D384,foption,""))</f>
        <v>0</v>
      </c>
      <c r="J384" s="194" t="s">
        <v>151</v>
      </c>
      <c r="K384" s="194" t="s">
        <v>1844</v>
      </c>
      <c r="L384" s="194" t="str">
        <f t="shared" si="26"/>
        <v>J23_01: Male (under 5)</v>
      </c>
      <c r="M384" s="194" t="s">
        <v>4307</v>
      </c>
      <c r="N384" s="194" t="s">
        <v>4308</v>
      </c>
      <c r="O384" s="194" t="s">
        <v>4309</v>
      </c>
      <c r="P384" s="194">
        <v>1</v>
      </c>
      <c r="T384" s="194" t="s">
        <v>4310</v>
      </c>
      <c r="U384" s="194" t="s">
        <v>1878</v>
      </c>
      <c r="V384" s="194" t="s">
        <v>25</v>
      </c>
      <c r="Z384" s="194" t="s">
        <v>4311</v>
      </c>
    </row>
    <row r="385" spans="1:28">
      <c r="B385" s="194" t="s">
        <v>4312</v>
      </c>
      <c r="C385" s="194" t="str">
        <f t="shared" si="27"/>
        <v>No</v>
      </c>
      <c r="D385" s="194" t="str">
        <f t="shared" si="28"/>
        <v/>
      </c>
      <c r="G385" s="194" t="s">
        <v>2983</v>
      </c>
      <c r="I385" s="251" t="str" cm="1">
        <f t="array" ref="I385">_xlfn.TEXTJOIN(" ",1,IF(flistname=D385,foption,""))</f>
        <v>0</v>
      </c>
      <c r="J385" s="194" t="s">
        <v>151</v>
      </c>
      <c r="K385" s="194" t="s">
        <v>1847</v>
      </c>
      <c r="L385" s="194" t="str">
        <f t="shared" si="26"/>
        <v>J23_02: Female (under 5)</v>
      </c>
      <c r="M385" s="194" t="s">
        <v>4313</v>
      </c>
      <c r="N385" s="194" t="s">
        <v>4314</v>
      </c>
      <c r="O385" s="194" t="s">
        <v>4315</v>
      </c>
      <c r="P385" s="194">
        <v>1</v>
      </c>
      <c r="T385" s="194" t="s">
        <v>4316</v>
      </c>
      <c r="U385" s="194" t="s">
        <v>1878</v>
      </c>
      <c r="V385" s="194" t="s">
        <v>25</v>
      </c>
      <c r="Z385" s="194" t="s">
        <v>4317</v>
      </c>
    </row>
    <row r="386" spans="1:28">
      <c r="B386" s="194" t="s">
        <v>4318</v>
      </c>
      <c r="C386" s="194" t="str">
        <f t="shared" si="27"/>
        <v>No</v>
      </c>
      <c r="D386" s="194" t="str">
        <f t="shared" si="28"/>
        <v/>
      </c>
      <c r="G386" s="194" t="s">
        <v>2983</v>
      </c>
      <c r="I386" s="251" t="str" cm="1">
        <f t="array" ref="I386">_xlfn.TEXTJOIN(" ",1,IF(flistname=D386,foption,""))</f>
        <v>0</v>
      </c>
      <c r="J386" s="194" t="s">
        <v>151</v>
      </c>
      <c r="K386" s="194" t="s">
        <v>1849</v>
      </c>
      <c r="L386" s="194" t="str">
        <f t="shared" si="26"/>
        <v>J23_03: Male (6-17)</v>
      </c>
      <c r="M386" s="194" t="s">
        <v>4319</v>
      </c>
      <c r="N386" s="194" t="s">
        <v>4320</v>
      </c>
      <c r="O386" s="194" t="s">
        <v>4321</v>
      </c>
      <c r="P386" s="194">
        <v>1</v>
      </c>
      <c r="T386" s="264" t="s">
        <v>4322</v>
      </c>
      <c r="U386" s="194" t="s">
        <v>1878</v>
      </c>
      <c r="V386" s="194" t="s">
        <v>25</v>
      </c>
      <c r="Z386" s="264" t="s">
        <v>4323</v>
      </c>
    </row>
    <row r="387" spans="1:28">
      <c r="B387" s="194" t="s">
        <v>4324</v>
      </c>
      <c r="C387" s="194" t="str">
        <f t="shared" si="27"/>
        <v>No</v>
      </c>
      <c r="D387" s="194" t="str">
        <f t="shared" si="28"/>
        <v/>
      </c>
      <c r="G387" s="194" t="s">
        <v>2983</v>
      </c>
      <c r="I387" s="251" t="str" cm="1">
        <f t="array" ref="I387">_xlfn.TEXTJOIN(" ",1,IF(flistname=D387,foption,""))</f>
        <v>0</v>
      </c>
      <c r="J387" s="194" t="s">
        <v>151</v>
      </c>
      <c r="K387" s="194" t="s">
        <v>1851</v>
      </c>
      <c r="L387" s="194" t="str">
        <f t="shared" si="26"/>
        <v>J23_04: Female (6-17)</v>
      </c>
      <c r="M387" s="194" t="s">
        <v>4325</v>
      </c>
      <c r="N387" s="194" t="s">
        <v>4326</v>
      </c>
      <c r="O387" s="194" t="s">
        <v>4327</v>
      </c>
      <c r="P387" s="194">
        <v>1</v>
      </c>
      <c r="T387" s="264" t="s">
        <v>4328</v>
      </c>
      <c r="U387" s="194" t="s">
        <v>1878</v>
      </c>
      <c r="V387" s="194" t="s">
        <v>25</v>
      </c>
      <c r="Z387" s="264" t="s">
        <v>4329</v>
      </c>
    </row>
    <row r="388" spans="1:28">
      <c r="B388" s="194" t="s">
        <v>4330</v>
      </c>
      <c r="C388" s="194" t="str">
        <f t="shared" si="27"/>
        <v>No</v>
      </c>
      <c r="D388" s="194" t="str">
        <f t="shared" si="28"/>
        <v/>
      </c>
      <c r="G388" s="194" t="s">
        <v>2983</v>
      </c>
      <c r="I388" s="251" t="str" cm="1">
        <f t="array" ref="I388">_xlfn.TEXTJOIN(" ",1,IF(flistname=D388,foption,""))</f>
        <v>0</v>
      </c>
      <c r="J388" s="194" t="s">
        <v>151</v>
      </c>
      <c r="K388" s="194" t="s">
        <v>1853</v>
      </c>
      <c r="L388" s="194" t="str">
        <f t="shared" ref="L388:L451" si="29">IF(AND(ISBLANK(M388),ISBLANK(N388)),"",IF(ISBLANK(M388),N388,_xlfn.CONCAT(TRIM(M388),": ",N388)))</f>
        <v>J23_05: Male (18-59)</v>
      </c>
      <c r="M388" s="194" t="s">
        <v>4331</v>
      </c>
      <c r="N388" s="194" t="s">
        <v>4332</v>
      </c>
      <c r="O388" s="194" t="s">
        <v>4333</v>
      </c>
      <c r="P388" s="194">
        <v>1</v>
      </c>
      <c r="T388" s="264" t="s">
        <v>4334</v>
      </c>
      <c r="U388" s="194" t="s">
        <v>1878</v>
      </c>
      <c r="V388" s="194" t="s">
        <v>25</v>
      </c>
      <c r="Z388" s="264" t="s">
        <v>4335</v>
      </c>
    </row>
    <row r="389" spans="1:28">
      <c r="B389" s="194" t="s">
        <v>4336</v>
      </c>
      <c r="C389" s="194" t="str">
        <f t="shared" si="27"/>
        <v>No</v>
      </c>
      <c r="D389" s="194" t="str">
        <f t="shared" si="28"/>
        <v/>
      </c>
      <c r="G389" s="194" t="s">
        <v>2983</v>
      </c>
      <c r="I389" s="251" t="str" cm="1">
        <f t="array" ref="I389">_xlfn.TEXTJOIN(" ",1,IF(flistname=D389,foption,""))</f>
        <v>0</v>
      </c>
      <c r="J389" s="194" t="s">
        <v>151</v>
      </c>
      <c r="K389" s="194" t="s">
        <v>1855</v>
      </c>
      <c r="L389" s="194" t="str">
        <f t="shared" si="29"/>
        <v>J23_06: Female (18-59)</v>
      </c>
      <c r="M389" s="194" t="s">
        <v>4337</v>
      </c>
      <c r="N389" s="194" t="s">
        <v>4338</v>
      </c>
      <c r="O389" s="194" t="s">
        <v>4339</v>
      </c>
      <c r="P389" s="194">
        <v>1</v>
      </c>
      <c r="T389" s="264" t="s">
        <v>4340</v>
      </c>
      <c r="U389" s="194" t="s">
        <v>1878</v>
      </c>
      <c r="V389" s="194" t="s">
        <v>25</v>
      </c>
      <c r="Z389" s="264" t="s">
        <v>4341</v>
      </c>
    </row>
    <row r="390" spans="1:28">
      <c r="B390" s="194" t="s">
        <v>4342</v>
      </c>
      <c r="C390" s="194" t="str">
        <f t="shared" si="27"/>
        <v>No</v>
      </c>
      <c r="D390" s="194" t="str">
        <f t="shared" si="28"/>
        <v/>
      </c>
      <c r="G390" s="194" t="s">
        <v>2983</v>
      </c>
      <c r="I390" s="251" t="str" cm="1">
        <f t="array" ref="I390">_xlfn.TEXTJOIN(" ",1,IF(flistname=D390,foption,""))</f>
        <v>0</v>
      </c>
      <c r="J390" s="194" t="s">
        <v>151</v>
      </c>
      <c r="K390" s="194" t="s">
        <v>1857</v>
      </c>
      <c r="L390" s="194" t="str">
        <f t="shared" si="29"/>
        <v>J23_07: Male (60+)</v>
      </c>
      <c r="M390" s="194" t="s">
        <v>4343</v>
      </c>
      <c r="N390" s="194" t="s">
        <v>4344</v>
      </c>
      <c r="O390" s="194" t="s">
        <v>4345</v>
      </c>
      <c r="P390" s="194">
        <v>1</v>
      </c>
      <c r="T390" s="264" t="s">
        <v>4346</v>
      </c>
      <c r="U390" s="194" t="s">
        <v>1878</v>
      </c>
      <c r="V390" s="194" t="s">
        <v>25</v>
      </c>
      <c r="Z390" s="264" t="s">
        <v>4347</v>
      </c>
    </row>
    <row r="391" spans="1:28">
      <c r="B391" s="194" t="s">
        <v>4348</v>
      </c>
      <c r="C391" s="194" t="str">
        <f t="shared" si="27"/>
        <v>No</v>
      </c>
      <c r="D391" s="194" t="str">
        <f t="shared" si="28"/>
        <v/>
      </c>
      <c r="G391" s="194" t="s">
        <v>2983</v>
      </c>
      <c r="I391" s="251" t="str" cm="1">
        <f t="array" ref="I391">_xlfn.TEXTJOIN(" ",1,IF(flistname=D391,foption,""))</f>
        <v>0</v>
      </c>
      <c r="J391" s="194" t="s">
        <v>151</v>
      </c>
      <c r="K391" s="194" t="s">
        <v>1859</v>
      </c>
      <c r="L391" s="194" t="str">
        <f t="shared" si="29"/>
        <v>J23_08: Female (60+)</v>
      </c>
      <c r="M391" s="194" t="s">
        <v>4349</v>
      </c>
      <c r="N391" s="194" t="s">
        <v>4350</v>
      </c>
      <c r="O391" s="194" t="s">
        <v>4351</v>
      </c>
      <c r="P391" s="194">
        <v>1</v>
      </c>
      <c r="T391" s="264" t="s">
        <v>4352</v>
      </c>
      <c r="U391" s="194" t="s">
        <v>1878</v>
      </c>
      <c r="V391" s="194" t="s">
        <v>25</v>
      </c>
      <c r="Z391" s="264" t="s">
        <v>4353</v>
      </c>
    </row>
    <row r="392" spans="1:28" s="250" customFormat="1">
      <c r="A392" s="231"/>
      <c r="B392" s="250" t="s">
        <v>4354</v>
      </c>
      <c r="C392" s="250" t="str">
        <f t="shared" si="27"/>
        <v>No</v>
      </c>
      <c r="D392" s="250" t="str">
        <f t="shared" si="28"/>
        <v/>
      </c>
      <c r="E392" s="231"/>
      <c r="G392" s="250" t="s">
        <v>3040</v>
      </c>
      <c r="H392" s="233"/>
      <c r="I392" s="256" t="str" cm="1">
        <f t="array" ref="I392">_xlfn.TEXTJOIN(" ",1,IF(flistname=D392,foption,""))</f>
        <v>0</v>
      </c>
      <c r="J392" s="250" t="s">
        <v>117</v>
      </c>
      <c r="K392" s="250" t="s">
        <v>4303</v>
      </c>
      <c r="L392" s="250" t="str">
        <f t="shared" si="29"/>
        <v/>
      </c>
      <c r="N392" s="250" t="s">
        <v>2988</v>
      </c>
      <c r="O392" s="250" t="s">
        <v>2988</v>
      </c>
      <c r="P392" s="250">
        <v>1</v>
      </c>
      <c r="S392" s="231"/>
      <c r="AB392" s="282"/>
    </row>
    <row r="393" spans="1:28" s="198" customFormat="1">
      <c r="A393" s="210"/>
      <c r="B393" s="198" t="s">
        <v>4355</v>
      </c>
      <c r="C393" s="198" t="str">
        <f t="shared" si="27"/>
        <v>No</v>
      </c>
      <c r="D393" s="198" t="str">
        <f t="shared" si="28"/>
        <v/>
      </c>
      <c r="E393" s="210"/>
      <c r="G393" s="198" t="s">
        <v>3040</v>
      </c>
      <c r="H393" s="211"/>
      <c r="I393" s="258" t="str" cm="1">
        <f t="array" ref="I393">_xlfn.TEXTJOIN(" ",1,IF(flistname=D393,foption,""))</f>
        <v>0</v>
      </c>
      <c r="J393" s="198" t="s">
        <v>20</v>
      </c>
      <c r="L393" s="198" t="str">
        <f t="shared" si="29"/>
        <v>The total number of victims of the incident is ZERO. Please review your answers and report a number &gt; 0</v>
      </c>
      <c r="N393" s="198" t="s">
        <v>4356</v>
      </c>
      <c r="O393" s="198" t="s">
        <v>4356</v>
      </c>
      <c r="P393" s="198">
        <v>1</v>
      </c>
      <c r="S393" s="210"/>
      <c r="V393" s="198" t="s">
        <v>25</v>
      </c>
      <c r="Z393" s="198" t="s">
        <v>1863</v>
      </c>
      <c r="AB393" s="273"/>
    </row>
    <row r="394" spans="1:28">
      <c r="B394" s="194" t="s">
        <v>4357</v>
      </c>
      <c r="C394" s="194" t="str">
        <f t="shared" si="27"/>
        <v>select_one</v>
      </c>
      <c r="D394" s="194" t="str">
        <f t="shared" si="28"/>
        <v>incident</v>
      </c>
      <c r="G394" s="194" t="s">
        <v>2983</v>
      </c>
      <c r="I394" s="251" t="str" cm="1">
        <f t="array" ref="I394">_xlfn.TEXTJOIN(" ",1,IF(flistname=D394,foption,""))</f>
        <v>1: Bribery to gain assistance 2: Forced conscription to gain assistance 3: Forced labour to gain assistance 4: Physical violence 5: Sexual favour to gain assistance 6: Sexual/gender based violence 7: Verbal harassment 88: Other</v>
      </c>
      <c r="J394" s="194" t="s">
        <v>1864</v>
      </c>
      <c r="K394" s="194" t="s">
        <v>1865</v>
      </c>
      <c r="L394" s="194" t="str">
        <f t="shared" si="29"/>
        <v>J24: Please describe the incident.</v>
      </c>
      <c r="M394" s="194" t="s">
        <v>4358</v>
      </c>
      <c r="N394" s="194" t="s">
        <v>3726</v>
      </c>
      <c r="O394" s="194" t="s">
        <v>4359</v>
      </c>
      <c r="P394" s="194">
        <v>1</v>
      </c>
      <c r="V394" s="194" t="s">
        <v>25</v>
      </c>
      <c r="Z394" s="194" t="s">
        <v>1829</v>
      </c>
    </row>
    <row r="395" spans="1:28">
      <c r="B395" s="194" t="s">
        <v>4360</v>
      </c>
      <c r="C395" s="194" t="str">
        <f t="shared" si="27"/>
        <v>No</v>
      </c>
      <c r="D395" s="194" t="str">
        <f t="shared" si="28"/>
        <v/>
      </c>
      <c r="G395" s="194" t="s">
        <v>2983</v>
      </c>
      <c r="I395" s="251" t="str" cm="1">
        <f t="array" ref="I395">_xlfn.TEXTJOIN(" ",1,IF(flistname=D395,foption,""))</f>
        <v>0</v>
      </c>
      <c r="J395" s="194" t="s">
        <v>49</v>
      </c>
      <c r="K395" s="194" t="s">
        <v>1867</v>
      </c>
      <c r="L395" s="194" t="str">
        <f t="shared" si="29"/>
        <v>J25: Specify the incident.</v>
      </c>
      <c r="M395" s="194" t="s">
        <v>4361</v>
      </c>
      <c r="N395" s="194" t="s">
        <v>4362</v>
      </c>
      <c r="O395" s="194" t="s">
        <v>4363</v>
      </c>
      <c r="P395" s="194">
        <v>1</v>
      </c>
      <c r="V395" s="194" t="s">
        <v>25</v>
      </c>
      <c r="Z395" s="194" t="s">
        <v>4364</v>
      </c>
    </row>
    <row r="396" spans="1:28">
      <c r="B396" s="194" t="s">
        <v>4365</v>
      </c>
      <c r="C396" s="194" t="str">
        <f t="shared" si="27"/>
        <v>select_one</v>
      </c>
      <c r="D396" s="194" t="str">
        <f t="shared" si="28"/>
        <v>yes_no</v>
      </c>
      <c r="G396" s="194" t="s">
        <v>2983</v>
      </c>
      <c r="I396" s="251" t="str" cm="1">
        <f t="array" ref="I396">_xlfn.TEXTJOIN(" ",1,IF(flistname=D396,foption,""))</f>
        <v>0: No 1: Yes</v>
      </c>
      <c r="J396" s="194" t="s">
        <v>22</v>
      </c>
      <c r="K396" s="194" t="s">
        <v>1870</v>
      </c>
      <c r="L396" s="194" t="str">
        <f t="shared" si="29"/>
        <v>J26: Did the incident/problem result in some household members being unable to access the site during the last two months?</v>
      </c>
      <c r="M396" s="194" t="s">
        <v>4366</v>
      </c>
      <c r="N396" s="194" t="s">
        <v>4367</v>
      </c>
      <c r="O396" s="194" t="s">
        <v>4368</v>
      </c>
      <c r="P396" s="194">
        <v>1</v>
      </c>
      <c r="V396" s="194" t="s">
        <v>25</v>
      </c>
      <c r="Z396" s="194" t="s">
        <v>1829</v>
      </c>
    </row>
    <row r="397" spans="1:28" s="250" customFormat="1">
      <c r="A397" s="231"/>
      <c r="B397" s="250" t="s">
        <v>4369</v>
      </c>
      <c r="C397" s="250" t="str">
        <f t="shared" si="27"/>
        <v>No</v>
      </c>
      <c r="D397" s="250" t="str">
        <f t="shared" si="28"/>
        <v/>
      </c>
      <c r="E397" s="231"/>
      <c r="G397" s="250" t="s">
        <v>3040</v>
      </c>
      <c r="H397" s="233"/>
      <c r="I397" s="256" t="str" cm="1">
        <f t="array" ref="I397">_xlfn.TEXTJOIN(" ",1,IF(flistname=D397,foption,""))</f>
        <v>0</v>
      </c>
      <c r="J397" s="250" t="s">
        <v>26</v>
      </c>
      <c r="K397" s="250" t="s">
        <v>4370</v>
      </c>
      <c r="L397" s="250" t="str">
        <f t="shared" si="29"/>
        <v/>
      </c>
      <c r="N397" s="250" t="s">
        <v>2988</v>
      </c>
      <c r="O397" s="250" t="s">
        <v>2988</v>
      </c>
      <c r="P397" s="250">
        <v>1</v>
      </c>
      <c r="S397" s="231"/>
      <c r="W397" s="250" t="s">
        <v>168</v>
      </c>
      <c r="Z397" s="250" t="s">
        <v>1873</v>
      </c>
      <c r="AB397" s="282"/>
    </row>
    <row r="398" spans="1:28" s="198" customFormat="1">
      <c r="A398" s="210"/>
      <c r="B398" s="198" t="s">
        <v>4371</v>
      </c>
      <c r="C398" s="198" t="str">
        <f t="shared" si="27"/>
        <v>No</v>
      </c>
      <c r="D398" s="198" t="str">
        <f t="shared" si="28"/>
        <v/>
      </c>
      <c r="E398" s="210"/>
      <c r="G398" s="198" t="s">
        <v>2988</v>
      </c>
      <c r="H398" s="211"/>
      <c r="I398" s="258" t="str" cm="1">
        <f t="array" ref="I398">_xlfn.TEXTJOIN(" ",1,IF(flistname=D398,foption,""))</f>
        <v>0</v>
      </c>
      <c r="J398" s="198" t="s">
        <v>20</v>
      </c>
      <c r="L398" s="198" t="str">
        <f t="shared" si="29"/>
        <v>Please provide the number of people who no longer access the site?</v>
      </c>
      <c r="N398" s="198" t="s">
        <v>1874</v>
      </c>
      <c r="O398" s="198" t="s">
        <v>1874</v>
      </c>
      <c r="P398" s="198">
        <v>1</v>
      </c>
      <c r="S398" s="210"/>
      <c r="AB398" s="273"/>
    </row>
    <row r="399" spans="1:28">
      <c r="A399" s="205" t="s">
        <v>4372</v>
      </c>
      <c r="B399" s="194" t="s">
        <v>4373</v>
      </c>
      <c r="C399" s="194" t="str">
        <f t="shared" si="27"/>
        <v>No</v>
      </c>
      <c r="D399" s="194" t="str">
        <f t="shared" si="28"/>
        <v/>
      </c>
      <c r="G399" s="194" t="s">
        <v>2983</v>
      </c>
      <c r="I399" s="251" t="str" cm="1">
        <f t="array" ref="I399">_xlfn.TEXTJOIN(" ",1,IF(flistname=D399,foption,""))</f>
        <v>0</v>
      </c>
      <c r="J399" s="194" t="s">
        <v>151</v>
      </c>
      <c r="K399" s="194" t="s">
        <v>1875</v>
      </c>
      <c r="L399" s="194" t="str">
        <f t="shared" si="29"/>
        <v>J27_01: Male (under 5)</v>
      </c>
      <c r="M399" s="194" t="s">
        <v>4374</v>
      </c>
      <c r="N399" s="194" t="s">
        <v>4308</v>
      </c>
      <c r="O399" s="194" t="s">
        <v>4375</v>
      </c>
      <c r="P399" s="194">
        <v>1</v>
      </c>
      <c r="T399" s="194" t="s">
        <v>4310</v>
      </c>
      <c r="U399" s="194" t="s">
        <v>1878</v>
      </c>
      <c r="V399" s="194" t="s">
        <v>25</v>
      </c>
      <c r="Z399" s="194" t="s">
        <v>4311</v>
      </c>
    </row>
    <row r="400" spans="1:28">
      <c r="B400" s="194" t="s">
        <v>4376</v>
      </c>
      <c r="C400" s="194" t="str">
        <f t="shared" si="27"/>
        <v>No</v>
      </c>
      <c r="D400" s="194" t="str">
        <f t="shared" si="28"/>
        <v/>
      </c>
      <c r="G400" s="194" t="s">
        <v>2983</v>
      </c>
      <c r="I400" s="251" t="str" cm="1">
        <f t="array" ref="I400">_xlfn.TEXTJOIN(" ",1,IF(flistname=D400,foption,""))</f>
        <v>0</v>
      </c>
      <c r="J400" s="194" t="s">
        <v>151</v>
      </c>
      <c r="K400" s="194" t="s">
        <v>1879</v>
      </c>
      <c r="L400" s="194" t="str">
        <f t="shared" si="29"/>
        <v>J27_02: Female (under 5)</v>
      </c>
      <c r="M400" s="194" t="s">
        <v>4377</v>
      </c>
      <c r="N400" s="194" t="s">
        <v>4314</v>
      </c>
      <c r="O400" s="194" t="s">
        <v>4378</v>
      </c>
      <c r="P400" s="194">
        <v>1</v>
      </c>
      <c r="T400" s="194" t="s">
        <v>4316</v>
      </c>
      <c r="U400" s="194" t="s">
        <v>1878</v>
      </c>
      <c r="V400" s="194" t="s">
        <v>25</v>
      </c>
      <c r="Z400" s="194" t="s">
        <v>4317</v>
      </c>
    </row>
    <row r="401" spans="1:28">
      <c r="B401" s="194" t="s">
        <v>4379</v>
      </c>
      <c r="C401" s="194" t="str">
        <f t="shared" si="27"/>
        <v>No</v>
      </c>
      <c r="D401" s="194" t="str">
        <f t="shared" si="28"/>
        <v/>
      </c>
      <c r="G401" s="194" t="s">
        <v>2983</v>
      </c>
      <c r="I401" s="251" t="str" cm="1">
        <f t="array" ref="I401">_xlfn.TEXTJOIN(" ",1,IF(flistname=D401,foption,""))</f>
        <v>0</v>
      </c>
      <c r="J401" s="194" t="s">
        <v>151</v>
      </c>
      <c r="K401" s="194" t="s">
        <v>1882</v>
      </c>
      <c r="L401" s="194" t="str">
        <f t="shared" si="29"/>
        <v>J27_03: Male (5-17)</v>
      </c>
      <c r="M401" s="194" t="s">
        <v>4380</v>
      </c>
      <c r="N401" s="194" t="s">
        <v>4381</v>
      </c>
      <c r="O401" s="194" t="s">
        <v>4382</v>
      </c>
      <c r="P401" s="194">
        <v>1</v>
      </c>
      <c r="T401" s="264" t="s">
        <v>4322</v>
      </c>
      <c r="U401" s="194" t="s">
        <v>1878</v>
      </c>
      <c r="V401" s="194" t="s">
        <v>25</v>
      </c>
      <c r="Z401" s="264" t="s">
        <v>4323</v>
      </c>
    </row>
    <row r="402" spans="1:28">
      <c r="B402" s="194" t="s">
        <v>4383</v>
      </c>
      <c r="C402" s="194" t="str">
        <f t="shared" si="27"/>
        <v>No</v>
      </c>
      <c r="D402" s="194" t="str">
        <f t="shared" si="28"/>
        <v/>
      </c>
      <c r="G402" s="194" t="s">
        <v>2983</v>
      </c>
      <c r="I402" s="251" t="str" cm="1">
        <f t="array" ref="I402">_xlfn.TEXTJOIN(" ",1,IF(flistname=D402,foption,""))</f>
        <v>0</v>
      </c>
      <c r="J402" s="194" t="s">
        <v>151</v>
      </c>
      <c r="K402" s="194" t="s">
        <v>1885</v>
      </c>
      <c r="L402" s="194" t="str">
        <f t="shared" si="29"/>
        <v>J27_04: Female (5-17)</v>
      </c>
      <c r="M402" s="194" t="s">
        <v>4384</v>
      </c>
      <c r="N402" s="194" t="s">
        <v>4385</v>
      </c>
      <c r="O402" s="194" t="s">
        <v>4386</v>
      </c>
      <c r="P402" s="194">
        <v>1</v>
      </c>
      <c r="T402" s="264" t="s">
        <v>4328</v>
      </c>
      <c r="U402" s="194" t="s">
        <v>1878</v>
      </c>
      <c r="V402" s="194" t="s">
        <v>25</v>
      </c>
      <c r="Z402" s="264" t="s">
        <v>4329</v>
      </c>
    </row>
    <row r="403" spans="1:28">
      <c r="B403" s="194" t="s">
        <v>4387</v>
      </c>
      <c r="C403" s="194" t="str">
        <f t="shared" ref="C403:C466" si="30">IF(IFERROR(FIND("select_one",J403),0)&gt;0,"select_one",IF(IFERROR(FIND("select_multiple",J403),0)&gt;0,"select_multiple","No"))</f>
        <v>No</v>
      </c>
      <c r="D403" s="194" t="str">
        <f t="shared" ref="D403:D466" si="31">IF(OR(C403="select_one",C403="select_multiple"),TRIM(RIGHT(J403,LEN(J403)-(LEN(C403)+1))),"")</f>
        <v/>
      </c>
      <c r="G403" s="194" t="s">
        <v>2983</v>
      </c>
      <c r="I403" s="251" t="str" cm="1">
        <f t="array" ref="I403">_xlfn.TEXTJOIN(" ",1,IF(flistname=D403,foption,""))</f>
        <v>0</v>
      </c>
      <c r="J403" s="194" t="s">
        <v>151</v>
      </c>
      <c r="K403" s="194" t="s">
        <v>1888</v>
      </c>
      <c r="L403" s="194" t="str">
        <f t="shared" si="29"/>
        <v>J27_05: Male (18-59)</v>
      </c>
      <c r="M403" s="194" t="s">
        <v>4388</v>
      </c>
      <c r="N403" s="194" t="s">
        <v>4332</v>
      </c>
      <c r="O403" s="194" t="s">
        <v>4389</v>
      </c>
      <c r="P403" s="194">
        <v>1</v>
      </c>
      <c r="T403" s="264" t="s">
        <v>4334</v>
      </c>
      <c r="U403" s="194" t="s">
        <v>1878</v>
      </c>
      <c r="V403" s="194" t="s">
        <v>25</v>
      </c>
      <c r="Z403" s="264" t="s">
        <v>4335</v>
      </c>
    </row>
    <row r="404" spans="1:28">
      <c r="B404" s="194" t="s">
        <v>4390</v>
      </c>
      <c r="C404" s="194" t="str">
        <f t="shared" si="30"/>
        <v>No</v>
      </c>
      <c r="D404" s="194" t="str">
        <f t="shared" si="31"/>
        <v/>
      </c>
      <c r="G404" s="194" t="s">
        <v>2983</v>
      </c>
      <c r="I404" s="251" t="str" cm="1">
        <f t="array" ref="I404">_xlfn.TEXTJOIN(" ",1,IF(flistname=D404,foption,""))</f>
        <v>0</v>
      </c>
      <c r="J404" s="194" t="s">
        <v>151</v>
      </c>
      <c r="K404" s="194" t="s">
        <v>1891</v>
      </c>
      <c r="L404" s="194" t="str">
        <f t="shared" si="29"/>
        <v>J27_06: Female (18-59)</v>
      </c>
      <c r="M404" s="194" t="s">
        <v>4391</v>
      </c>
      <c r="N404" s="194" t="s">
        <v>4338</v>
      </c>
      <c r="O404" s="194" t="s">
        <v>4392</v>
      </c>
      <c r="P404" s="194">
        <v>1</v>
      </c>
      <c r="T404" s="264" t="s">
        <v>4340</v>
      </c>
      <c r="U404" s="194" t="s">
        <v>1878</v>
      </c>
      <c r="V404" s="194" t="s">
        <v>25</v>
      </c>
      <c r="Z404" s="264" t="s">
        <v>4341</v>
      </c>
    </row>
    <row r="405" spans="1:28">
      <c r="B405" s="194" t="s">
        <v>4393</v>
      </c>
      <c r="C405" s="194" t="str">
        <f t="shared" si="30"/>
        <v>No</v>
      </c>
      <c r="D405" s="194" t="str">
        <f t="shared" si="31"/>
        <v/>
      </c>
      <c r="G405" s="194" t="s">
        <v>2983</v>
      </c>
      <c r="I405" s="251" t="str" cm="1">
        <f t="array" ref="I405">_xlfn.TEXTJOIN(" ",1,IF(flistname=D405,foption,""))</f>
        <v>0</v>
      </c>
      <c r="J405" s="194" t="s">
        <v>151</v>
      </c>
      <c r="K405" s="194" t="s">
        <v>1894</v>
      </c>
      <c r="L405" s="194" t="str">
        <f t="shared" si="29"/>
        <v>J27_07: Male (60+)</v>
      </c>
      <c r="M405" s="194" t="s">
        <v>4394</v>
      </c>
      <c r="N405" s="194" t="s">
        <v>4344</v>
      </c>
      <c r="O405" s="194" t="s">
        <v>4395</v>
      </c>
      <c r="P405" s="194">
        <v>1</v>
      </c>
      <c r="T405" s="264" t="s">
        <v>4346</v>
      </c>
      <c r="U405" s="194" t="s">
        <v>1878</v>
      </c>
      <c r="V405" s="194" t="s">
        <v>25</v>
      </c>
      <c r="Z405" s="264" t="s">
        <v>4347</v>
      </c>
    </row>
    <row r="406" spans="1:28">
      <c r="B406" s="194" t="s">
        <v>4396</v>
      </c>
      <c r="C406" s="194" t="str">
        <f t="shared" si="30"/>
        <v>No</v>
      </c>
      <c r="D406" s="194" t="str">
        <f t="shared" si="31"/>
        <v/>
      </c>
      <c r="G406" s="194" t="s">
        <v>2983</v>
      </c>
      <c r="I406" s="251" t="str" cm="1">
        <f t="array" ref="I406">_xlfn.TEXTJOIN(" ",1,IF(flistname=D406,foption,""))</f>
        <v>0</v>
      </c>
      <c r="J406" s="194" t="s">
        <v>151</v>
      </c>
      <c r="K406" s="194" t="s">
        <v>1897</v>
      </c>
      <c r="L406" s="194" t="str">
        <f t="shared" si="29"/>
        <v>J27_08: Female (60+)</v>
      </c>
      <c r="M406" s="194" t="s">
        <v>4397</v>
      </c>
      <c r="N406" s="194" t="s">
        <v>4350</v>
      </c>
      <c r="O406" s="194" t="s">
        <v>4398</v>
      </c>
      <c r="P406" s="194">
        <v>1</v>
      </c>
      <c r="T406" s="264" t="s">
        <v>4352</v>
      </c>
      <c r="U406" s="194" t="s">
        <v>1878</v>
      </c>
      <c r="V406" s="194" t="s">
        <v>25</v>
      </c>
      <c r="Z406" s="264" t="s">
        <v>4353</v>
      </c>
    </row>
    <row r="407" spans="1:28" s="250" customFormat="1">
      <c r="A407" s="231"/>
      <c r="B407" s="250" t="s">
        <v>4399</v>
      </c>
      <c r="C407" s="250" t="str">
        <f t="shared" si="30"/>
        <v>No</v>
      </c>
      <c r="D407" s="250" t="str">
        <f t="shared" si="31"/>
        <v/>
      </c>
      <c r="E407" s="231"/>
      <c r="G407" s="250" t="s">
        <v>3040</v>
      </c>
      <c r="H407" s="233"/>
      <c r="I407" s="256" t="str" cm="1">
        <f t="array" ref="I407">_xlfn.TEXTJOIN(" ",1,IF(flistname=D407,foption,""))</f>
        <v>0</v>
      </c>
      <c r="J407" s="250" t="s">
        <v>117</v>
      </c>
      <c r="K407" s="250" t="s">
        <v>4370</v>
      </c>
      <c r="L407" s="250" t="str">
        <f t="shared" si="29"/>
        <v/>
      </c>
      <c r="N407" s="250" t="s">
        <v>2988</v>
      </c>
      <c r="O407" s="250" t="s">
        <v>2988</v>
      </c>
      <c r="P407" s="250">
        <v>1</v>
      </c>
      <c r="S407" s="231"/>
      <c r="AB407" s="282"/>
    </row>
    <row r="408" spans="1:28" s="198" customFormat="1">
      <c r="A408" s="210"/>
      <c r="B408" s="198" t="s">
        <v>4355</v>
      </c>
      <c r="C408" s="198" t="str">
        <f t="shared" si="30"/>
        <v>No</v>
      </c>
      <c r="D408" s="198" t="str">
        <f t="shared" si="31"/>
        <v/>
      </c>
      <c r="E408" s="210"/>
      <c r="G408" s="198" t="s">
        <v>3040</v>
      </c>
      <c r="H408" s="211"/>
      <c r="I408" s="258" t="str" cm="1">
        <f t="array" ref="I408">_xlfn.TEXTJOIN(" ",1,IF(flistname=D408,foption,""))</f>
        <v>0</v>
      </c>
      <c r="J408" s="198" t="s">
        <v>20</v>
      </c>
      <c r="L408" s="198" t="str">
        <f t="shared" si="29"/>
        <v>The total number of members who can't access site is Zero.. Please review your answers and report a number &gt; 0</v>
      </c>
      <c r="N408" s="198" t="s">
        <v>4400</v>
      </c>
      <c r="O408" s="198" t="s">
        <v>4400</v>
      </c>
      <c r="P408" s="198">
        <v>1</v>
      </c>
      <c r="S408" s="210"/>
      <c r="V408" s="198" t="s">
        <v>25</v>
      </c>
      <c r="Z408" s="198" t="s">
        <v>4401</v>
      </c>
      <c r="AB408" s="273"/>
    </row>
    <row r="409" spans="1:28">
      <c r="B409" s="194" t="s">
        <v>4402</v>
      </c>
      <c r="C409" s="194" t="str">
        <f t="shared" si="30"/>
        <v>select_one</v>
      </c>
      <c r="D409" s="194" t="str">
        <f t="shared" si="31"/>
        <v>random</v>
      </c>
      <c r="G409" s="194" t="s">
        <v>2983</v>
      </c>
      <c r="I409" s="251" t="str" cm="1">
        <f t="array" ref="I409">_xlfn.TEXTJOIN(" ",1,IF(flistname=D409,foption,""))</f>
        <v>1: Random 2: Targeted 3: Don't know</v>
      </c>
      <c r="J409" s="194" t="s">
        <v>1900</v>
      </c>
      <c r="K409" s="194" t="s">
        <v>1901</v>
      </c>
      <c r="L409" s="194" t="str">
        <f t="shared" si="29"/>
        <v>J28: Do you feel this was a random incident or was your household member specifically targeted?</v>
      </c>
      <c r="M409" s="194" t="s">
        <v>4403</v>
      </c>
      <c r="N409" s="194" t="s">
        <v>4404</v>
      </c>
      <c r="O409" s="194" t="s">
        <v>4405</v>
      </c>
      <c r="P409" s="194">
        <v>1</v>
      </c>
      <c r="V409" s="194" t="s">
        <v>25</v>
      </c>
      <c r="Z409" s="194" t="s">
        <v>1829</v>
      </c>
    </row>
    <row r="410" spans="1:28">
      <c r="B410" s="194" t="s">
        <v>4406</v>
      </c>
      <c r="C410" s="194" t="str">
        <f t="shared" si="30"/>
        <v>select_one</v>
      </c>
      <c r="D410" s="194" t="str">
        <f t="shared" si="31"/>
        <v>targeted_incident</v>
      </c>
      <c r="G410" s="194" t="s">
        <v>2983</v>
      </c>
      <c r="I410" s="251" t="str" cm="1">
        <f t="array" ref="I410">_xlfn.TEXTJOIN(" ",1,IF(flistname=D410,foption,""))</f>
        <v>1: Age 2: Disabled 3: Was carrying food 4: Ethnicity 5: Illness 6: Sex 88: Other</v>
      </c>
      <c r="J410" s="194" t="s">
        <v>1903</v>
      </c>
      <c r="K410" s="194" t="s">
        <v>1904</v>
      </c>
      <c r="L410" s="194" t="str">
        <f t="shared" si="29"/>
        <v>J29: Why do you think this was a targeted incident?</v>
      </c>
      <c r="M410" s="194" t="s">
        <v>4407</v>
      </c>
      <c r="N410" s="194" t="s">
        <v>4408</v>
      </c>
      <c r="O410" s="194" t="s">
        <v>4409</v>
      </c>
      <c r="P410" s="194">
        <v>1</v>
      </c>
      <c r="V410" s="194" t="s">
        <v>25</v>
      </c>
      <c r="Z410" s="194" t="s">
        <v>1906</v>
      </c>
    </row>
    <row r="411" spans="1:28">
      <c r="B411" s="194" t="s">
        <v>4410</v>
      </c>
      <c r="C411" s="194" t="str">
        <f t="shared" si="30"/>
        <v>No</v>
      </c>
      <c r="D411" s="194" t="str">
        <f t="shared" si="31"/>
        <v/>
      </c>
      <c r="G411" s="194" t="s">
        <v>2983</v>
      </c>
      <c r="I411" s="251" t="str" cm="1">
        <f t="array" ref="I411">_xlfn.TEXTJOIN(" ",1,IF(flistname=D411,foption,""))</f>
        <v>0</v>
      </c>
      <c r="J411" s="194" t="s">
        <v>49</v>
      </c>
      <c r="K411" s="194" t="s">
        <v>1907</v>
      </c>
      <c r="L411" s="194" t="str">
        <f t="shared" si="29"/>
        <v>J30: Specify</v>
      </c>
      <c r="M411" s="194" t="s">
        <v>4411</v>
      </c>
      <c r="N411" s="194" t="s">
        <v>1312</v>
      </c>
      <c r="O411" s="194" t="s">
        <v>4412</v>
      </c>
      <c r="P411" s="194">
        <v>1</v>
      </c>
      <c r="V411" s="194" t="s">
        <v>25</v>
      </c>
      <c r="Z411" s="194" t="s">
        <v>4413</v>
      </c>
    </row>
    <row r="412" spans="1:28">
      <c r="B412" s="194" t="s">
        <v>4414</v>
      </c>
      <c r="C412" s="194" t="str">
        <f t="shared" si="30"/>
        <v>select_one</v>
      </c>
      <c r="D412" s="194" t="str">
        <f t="shared" si="31"/>
        <v>yes_no</v>
      </c>
      <c r="G412" s="194" t="s">
        <v>2983</v>
      </c>
      <c r="I412" s="251" t="str" cm="1">
        <f t="array" ref="I412">_xlfn.TEXTJOIN(" ",1,IF(flistname=D412,foption,""))</f>
        <v>0: No 1: Yes</v>
      </c>
      <c r="J412" s="194" t="s">
        <v>22</v>
      </c>
      <c r="K412" s="194" t="s">
        <v>1910</v>
      </c>
      <c r="L412" s="194" t="str">
        <f t="shared" si="29"/>
        <v>J31: Did you officially report this incident?</v>
      </c>
      <c r="M412" s="194" t="s">
        <v>4415</v>
      </c>
      <c r="N412" s="194" t="s">
        <v>4416</v>
      </c>
      <c r="O412" s="194" t="s">
        <v>4417</v>
      </c>
      <c r="P412" s="194">
        <v>1</v>
      </c>
      <c r="V412" s="194" t="s">
        <v>25</v>
      </c>
      <c r="Z412" s="194" t="s">
        <v>1829</v>
      </c>
    </row>
    <row r="413" spans="1:28">
      <c r="B413" s="194" t="s">
        <v>4418</v>
      </c>
      <c r="C413" s="194" t="str">
        <f t="shared" si="30"/>
        <v>select_one</v>
      </c>
      <c r="D413" s="194" t="str">
        <f t="shared" si="31"/>
        <v>report_incident</v>
      </c>
      <c r="G413" s="194" t="s">
        <v>2983</v>
      </c>
      <c r="I413" s="251" t="str" cm="1">
        <f t="array" ref="I413">_xlfn.TEXTJOIN(" ",1,IF(flistname=D413,foption,""))</f>
        <v>1: Afraid to complain 2: No anonymity 3: No neutrality 4: No resolutions 5: Not accessible 88: Other</v>
      </c>
      <c r="J413" s="194" t="s">
        <v>1912</v>
      </c>
      <c r="K413" s="194" t="s">
        <v>1913</v>
      </c>
      <c r="L413" s="194" t="str">
        <f t="shared" si="29"/>
        <v xml:space="preserve">J32: Please provide the main reason why you have not reported this incident? 
</v>
      </c>
      <c r="M413" s="194" t="s">
        <v>4419</v>
      </c>
      <c r="N413" s="194" t="s">
        <v>4420</v>
      </c>
      <c r="O413" s="194" t="s">
        <v>4421</v>
      </c>
      <c r="P413" s="194">
        <v>1</v>
      </c>
      <c r="V413" s="194" t="s">
        <v>25</v>
      </c>
      <c r="Z413" s="194" t="s">
        <v>1915</v>
      </c>
    </row>
    <row r="414" spans="1:28">
      <c r="B414" s="194" t="s">
        <v>4422</v>
      </c>
      <c r="C414" s="194" t="str">
        <f t="shared" si="30"/>
        <v>No</v>
      </c>
      <c r="D414" s="194" t="str">
        <f t="shared" si="31"/>
        <v/>
      </c>
      <c r="G414" s="194" t="s">
        <v>2983</v>
      </c>
      <c r="I414" s="251" t="str" cm="1">
        <f t="array" ref="I414">_xlfn.TEXTJOIN(" ",1,IF(flistname=D414,foption,""))</f>
        <v>0</v>
      </c>
      <c r="J414" s="194" t="s">
        <v>49</v>
      </c>
      <c r="K414" s="194" t="s">
        <v>1916</v>
      </c>
      <c r="L414" s="194" t="str">
        <f t="shared" si="29"/>
        <v>J33: Specify</v>
      </c>
      <c r="M414" s="194" t="s">
        <v>4423</v>
      </c>
      <c r="N414" s="194" t="s">
        <v>1312</v>
      </c>
      <c r="O414" s="194" t="s">
        <v>4424</v>
      </c>
      <c r="P414" s="194">
        <v>1</v>
      </c>
      <c r="V414" s="194" t="s">
        <v>25</v>
      </c>
      <c r="Z414" s="194" t="s">
        <v>4425</v>
      </c>
    </row>
    <row r="415" spans="1:28">
      <c r="B415" s="194" t="s">
        <v>4426</v>
      </c>
      <c r="C415" s="194" t="str">
        <f t="shared" si="30"/>
        <v>select_one</v>
      </c>
      <c r="D415" s="194" t="str">
        <f t="shared" si="31"/>
        <v>report_whom</v>
      </c>
      <c r="G415" s="194" t="s">
        <v>2983</v>
      </c>
      <c r="I415" s="251" t="str" cm="1">
        <f t="array" ref="I415">_xlfn.TEXTJOIN(" ",1,IF(flistname=D415,foption,""))</f>
        <v>1: Community/traditional leader 2: WFP Hotline 3: Project management committee (PMC) 4: Local authorities 5: Cooperating partner 6: WFP 88: Other</v>
      </c>
      <c r="J415" s="194" t="s">
        <v>1919</v>
      </c>
      <c r="K415" s="194" t="s">
        <v>1920</v>
      </c>
      <c r="L415" s="194" t="str">
        <f t="shared" si="29"/>
        <v>J34: To whom did you report this incident?</v>
      </c>
      <c r="M415" s="194" t="s">
        <v>4427</v>
      </c>
      <c r="N415" s="194" t="s">
        <v>4428</v>
      </c>
      <c r="O415" s="194" t="s">
        <v>4429</v>
      </c>
      <c r="P415" s="194">
        <v>1</v>
      </c>
      <c r="V415" s="194" t="s">
        <v>25</v>
      </c>
      <c r="Z415" s="194" t="s">
        <v>1922</v>
      </c>
    </row>
    <row r="416" spans="1:28">
      <c r="B416" s="194" t="s">
        <v>4430</v>
      </c>
      <c r="C416" s="194" t="str">
        <f t="shared" si="30"/>
        <v>No</v>
      </c>
      <c r="D416" s="194" t="str">
        <f t="shared" si="31"/>
        <v/>
      </c>
      <c r="G416" s="194" t="s">
        <v>2983</v>
      </c>
      <c r="I416" s="251" t="str" cm="1">
        <f t="array" ref="I416">_xlfn.TEXTJOIN(" ",1,IF(flistname=D416,foption,""))</f>
        <v>0</v>
      </c>
      <c r="J416" s="194" t="s">
        <v>49</v>
      </c>
      <c r="K416" s="194" t="s">
        <v>1923</v>
      </c>
      <c r="L416" s="194" t="str">
        <f t="shared" si="29"/>
        <v>J35: Specify</v>
      </c>
      <c r="M416" s="194" t="s">
        <v>4431</v>
      </c>
      <c r="N416" s="194" t="s">
        <v>1312</v>
      </c>
      <c r="O416" s="194" t="s">
        <v>4432</v>
      </c>
      <c r="P416" s="194">
        <v>1</v>
      </c>
      <c r="V416" s="194" t="s">
        <v>25</v>
      </c>
      <c r="Z416" s="194" t="s">
        <v>4433</v>
      </c>
    </row>
    <row r="417" spans="1:28">
      <c r="B417" s="194" t="s">
        <v>4434</v>
      </c>
      <c r="C417" s="194" t="str">
        <f t="shared" si="30"/>
        <v>select_one</v>
      </c>
      <c r="D417" s="194" t="str">
        <f t="shared" si="31"/>
        <v>yes_no</v>
      </c>
      <c r="G417" s="194" t="s">
        <v>2983</v>
      </c>
      <c r="I417" s="251" t="str" cm="1">
        <f t="array" ref="I417">_xlfn.TEXTJOIN(" ",1,IF(flistname=D417,foption,""))</f>
        <v>0: No 1: Yes</v>
      </c>
      <c r="J417" s="194" t="s">
        <v>22</v>
      </c>
      <c r="K417" s="194" t="s">
        <v>1926</v>
      </c>
      <c r="L417" s="194" t="str">
        <f t="shared" si="29"/>
        <v>J36: Has this incident been adequately resolved?</v>
      </c>
      <c r="M417" s="194" t="s">
        <v>4435</v>
      </c>
      <c r="N417" s="194" t="s">
        <v>4436</v>
      </c>
      <c r="O417" s="194" t="s">
        <v>4437</v>
      </c>
      <c r="P417" s="194">
        <v>1</v>
      </c>
      <c r="S417" s="205" t="s">
        <v>1928</v>
      </c>
      <c r="V417" s="194" t="s">
        <v>25</v>
      </c>
      <c r="Z417" s="194" t="s">
        <v>1922</v>
      </c>
    </row>
    <row r="418" spans="1:28">
      <c r="B418" s="194" t="s">
        <v>4438</v>
      </c>
      <c r="C418" s="194" t="str">
        <f t="shared" si="30"/>
        <v>No</v>
      </c>
      <c r="D418" s="194" t="str">
        <f t="shared" si="31"/>
        <v/>
      </c>
      <c r="G418" s="194" t="s">
        <v>2983</v>
      </c>
      <c r="I418" s="251" t="str" cm="1">
        <f t="array" ref="I418">_xlfn.TEXTJOIN(" ",1,IF(flistname=D418,foption,""))</f>
        <v>0</v>
      </c>
      <c r="J418" s="194" t="s">
        <v>49</v>
      </c>
      <c r="K418" s="194" t="s">
        <v>1929</v>
      </c>
      <c r="L418" s="194" t="str">
        <f t="shared" si="29"/>
        <v>J37: What could be done to make it safer or easier for you or other members of your household to access WFP programme sites?</v>
      </c>
      <c r="M418" s="194" t="s">
        <v>4439</v>
      </c>
      <c r="N418" s="194" t="s">
        <v>4440</v>
      </c>
      <c r="O418" s="194" t="s">
        <v>4441</v>
      </c>
      <c r="P418" s="194">
        <v>1</v>
      </c>
      <c r="V418" s="194" t="s">
        <v>62</v>
      </c>
      <c r="Z418" s="194" t="s">
        <v>1931</v>
      </c>
    </row>
    <row r="419" spans="1:28">
      <c r="B419" s="194" t="s">
        <v>4442</v>
      </c>
      <c r="C419" s="194" t="str">
        <f t="shared" si="30"/>
        <v>select_one</v>
      </c>
      <c r="D419" s="194" t="str">
        <f t="shared" si="31"/>
        <v>yes_no</v>
      </c>
      <c r="G419" s="194" t="s">
        <v>2983</v>
      </c>
      <c r="I419" s="251" t="str" cm="1">
        <f t="array" ref="I419">_xlfn.TEXTJOIN(" ",1,IF(flistname=D419,foption,""))</f>
        <v>0: No 1: Yes</v>
      </c>
      <c r="J419" s="194" t="s">
        <v>22</v>
      </c>
      <c r="K419" s="194" t="s">
        <v>1932</v>
      </c>
      <c r="L419" s="194" t="str">
        <f t="shared" si="29"/>
        <v>J38: Was anyone observed collecting food, vouchers, or cash as a form of tax from beneficiaries?</v>
      </c>
      <c r="M419" s="194" t="s">
        <v>4443</v>
      </c>
      <c r="N419" s="194" t="s">
        <v>4444</v>
      </c>
      <c r="O419" s="194" t="s">
        <v>4445</v>
      </c>
      <c r="P419" s="194">
        <v>1</v>
      </c>
      <c r="V419" s="194" t="s">
        <v>25</v>
      </c>
    </row>
    <row r="420" spans="1:28">
      <c r="B420" s="194" t="s">
        <v>4446</v>
      </c>
      <c r="C420" s="194" t="str">
        <f t="shared" si="30"/>
        <v>select_one</v>
      </c>
      <c r="D420" s="194" t="str">
        <f t="shared" si="31"/>
        <v>taxing_authority</v>
      </c>
      <c r="G420" s="194" t="s">
        <v>2983</v>
      </c>
      <c r="I420" s="251" t="str" cm="1">
        <f t="array" ref="I420">_xlfn.TEXTJOIN(" ",1,IF(flistname=D420,foption,""))</f>
        <v>1: Local authorities 2: Traditional leaders 3: Armed actors 4: Cooperating partner 88: Other (specify)</v>
      </c>
      <c r="J420" s="194" t="s">
        <v>1934</v>
      </c>
      <c r="K420" s="194" t="s">
        <v>1935</v>
      </c>
      <c r="L420" s="194" t="str">
        <f t="shared" si="29"/>
        <v>J39: Who was observed to have collected the tax?</v>
      </c>
      <c r="M420" s="194" t="s">
        <v>4447</v>
      </c>
      <c r="N420" s="194" t="s">
        <v>4448</v>
      </c>
      <c r="O420" s="194" t="s">
        <v>4449</v>
      </c>
      <c r="P420" s="194">
        <v>1</v>
      </c>
      <c r="V420" s="194" t="s">
        <v>25</v>
      </c>
      <c r="Z420" s="194" t="s">
        <v>1937</v>
      </c>
    </row>
    <row r="421" spans="1:28" s="199" customFormat="1">
      <c r="A421" s="212"/>
      <c r="B421" s="199" t="s">
        <v>4450</v>
      </c>
      <c r="C421" s="199" t="str">
        <f t="shared" si="30"/>
        <v>No</v>
      </c>
      <c r="D421" s="199" t="str">
        <f t="shared" si="31"/>
        <v/>
      </c>
      <c r="E421" s="212"/>
      <c r="G421" s="199" t="s">
        <v>2983</v>
      </c>
      <c r="H421" s="213"/>
      <c r="I421" s="255" t="str" cm="1">
        <f t="array" ref="I421">_xlfn.TEXTJOIN(" ",1,IF(flistname=D421,foption,""))</f>
        <v>0</v>
      </c>
      <c r="J421" s="199" t="s">
        <v>117</v>
      </c>
      <c r="K421" s="199" t="s">
        <v>4206</v>
      </c>
      <c r="L421" s="199" t="str">
        <f t="shared" si="29"/>
        <v/>
      </c>
      <c r="N421" s="199" t="s">
        <v>2988</v>
      </c>
      <c r="O421" s="199" t="s">
        <v>2988</v>
      </c>
      <c r="P421" s="199">
        <v>1</v>
      </c>
      <c r="S421" s="212"/>
      <c r="AB421" s="274"/>
    </row>
    <row r="422" spans="1:28" s="218" customFormat="1">
      <c r="A422" s="207"/>
      <c r="C422" s="218" t="str">
        <f t="shared" si="30"/>
        <v>No</v>
      </c>
      <c r="D422" s="218" t="str">
        <f t="shared" si="31"/>
        <v/>
      </c>
      <c r="E422" s="207"/>
      <c r="H422" s="209"/>
      <c r="I422" s="253" t="str" cm="1">
        <f t="array" ref="I422">_xlfn.TEXTJOIN(" ",1,IF(flistname=D422,foption,""))</f>
        <v>0</v>
      </c>
      <c r="L422" s="218" t="str">
        <f t="shared" si="29"/>
        <v/>
      </c>
      <c r="N422" s="218" t="s">
        <v>2988</v>
      </c>
      <c r="O422" s="218" t="s">
        <v>2988</v>
      </c>
      <c r="P422" s="218">
        <v>1</v>
      </c>
      <c r="S422" s="207"/>
      <c r="AB422" s="280"/>
    </row>
    <row r="423" spans="1:28" s="199" customFormat="1">
      <c r="A423" s="212"/>
      <c r="B423" s="199" t="s">
        <v>4451</v>
      </c>
      <c r="C423" s="199" t="str">
        <f t="shared" si="30"/>
        <v>No</v>
      </c>
      <c r="D423" s="199" t="str">
        <f t="shared" si="31"/>
        <v/>
      </c>
      <c r="E423" s="212"/>
      <c r="G423" s="199" t="s">
        <v>2983</v>
      </c>
      <c r="H423" s="213"/>
      <c r="I423" s="255" t="str" cm="1">
        <f t="array" ref="I423">_xlfn.TEXTJOIN(" ",1,IF(flistname=D423,foption,""))</f>
        <v>0</v>
      </c>
      <c r="J423" s="199" t="s">
        <v>26</v>
      </c>
      <c r="K423" s="199" t="s">
        <v>4452</v>
      </c>
      <c r="L423" s="199" t="str">
        <f t="shared" si="29"/>
        <v>K: ACCOUNTABILITY TO AFFECTED POPULATIONS</v>
      </c>
      <c r="M423" s="199" t="s">
        <v>4453</v>
      </c>
      <c r="N423" s="199" t="s">
        <v>4454</v>
      </c>
      <c r="O423" s="199" t="s">
        <v>4454</v>
      </c>
      <c r="P423" s="199">
        <v>1</v>
      </c>
      <c r="S423" s="212"/>
      <c r="Z423" s="199" t="s">
        <v>3428</v>
      </c>
      <c r="AB423" s="274"/>
    </row>
    <row r="424" spans="1:28">
      <c r="B424" s="194" t="s">
        <v>4455</v>
      </c>
      <c r="C424" s="194" t="str">
        <f t="shared" si="30"/>
        <v>select_one</v>
      </c>
      <c r="D424" s="194" t="str">
        <f t="shared" si="31"/>
        <v>yes_no</v>
      </c>
      <c r="G424" s="194" t="s">
        <v>2983</v>
      </c>
      <c r="I424" s="251" t="str" cm="1">
        <f t="array" ref="I424">_xlfn.TEXTJOIN(" ",1,IF(flistname=D424,foption,""))</f>
        <v>0: No 1: Yes</v>
      </c>
      <c r="J424" s="194" t="s">
        <v>22</v>
      </c>
      <c r="K424" s="194" t="s">
        <v>1940</v>
      </c>
      <c r="L424" s="194" t="str">
        <f t="shared" si="29"/>
        <v>K01: Were you informed about the quantities of each commodity / cash / vouchers you received and for how long it should last?</v>
      </c>
      <c r="M424" s="194" t="s">
        <v>4456</v>
      </c>
      <c r="N424" s="194" t="s">
        <v>4457</v>
      </c>
      <c r="O424" s="194" t="s">
        <v>4458</v>
      </c>
      <c r="P424" s="194">
        <v>1</v>
      </c>
      <c r="V424" s="194" t="s">
        <v>25</v>
      </c>
    </row>
    <row r="425" spans="1:28">
      <c r="B425" s="194" t="s">
        <v>4459</v>
      </c>
      <c r="C425" s="194" t="str">
        <f t="shared" si="30"/>
        <v>select_one</v>
      </c>
      <c r="D425" s="194" t="str">
        <f t="shared" si="31"/>
        <v>yes_no</v>
      </c>
      <c r="G425" s="194" t="s">
        <v>2983</v>
      </c>
      <c r="I425" s="251" t="str" cm="1">
        <f t="array" ref="I425">_xlfn.TEXTJOIN(" ",1,IF(flistname=D425,foption,""))</f>
        <v>0: No 1: Yes</v>
      </c>
      <c r="J425" s="194" t="s">
        <v>22</v>
      </c>
      <c r="K425" s="194" t="s">
        <v>1942</v>
      </c>
      <c r="L425" s="194" t="str">
        <f t="shared" si="29"/>
        <v>K02: Have you been asked how you prefer to receive news of the distribution or other information?</v>
      </c>
      <c r="M425" s="194" t="s">
        <v>4460</v>
      </c>
      <c r="N425" s="194" t="s">
        <v>4461</v>
      </c>
      <c r="O425" s="194" t="s">
        <v>4462</v>
      </c>
      <c r="P425" s="194">
        <v>1</v>
      </c>
      <c r="V425" s="194" t="s">
        <v>25</v>
      </c>
    </row>
    <row r="426" spans="1:28">
      <c r="B426" s="194" t="s">
        <v>4463</v>
      </c>
      <c r="C426" s="194" t="str">
        <f t="shared" si="30"/>
        <v>select_one</v>
      </c>
      <c r="D426" s="194" t="str">
        <f t="shared" si="31"/>
        <v>yes_no</v>
      </c>
      <c r="G426" s="194" t="s">
        <v>2983</v>
      </c>
      <c r="I426" s="251" t="str" cm="1">
        <f t="array" ref="I426">_xlfn.TEXTJOIN(" ",1,IF(flistname=D426,foption,""))</f>
        <v>0: No 1: Yes</v>
      </c>
      <c r="J426" s="194" t="s">
        <v>22</v>
      </c>
      <c r="K426" s="194" t="s">
        <v>1944</v>
      </c>
      <c r="L426" s="194" t="str">
        <f t="shared" si="29"/>
        <v>K03: Do you know where to complain or provide feedback regarding the food assistance?</v>
      </c>
      <c r="M426" s="194" t="s">
        <v>4464</v>
      </c>
      <c r="N426" s="194" t="s">
        <v>4465</v>
      </c>
      <c r="O426" s="194" t="s">
        <v>4466</v>
      </c>
      <c r="P426" s="194">
        <v>1</v>
      </c>
      <c r="V426" s="194" t="s">
        <v>25</v>
      </c>
    </row>
    <row r="427" spans="1:28">
      <c r="B427" s="194" t="s">
        <v>4467</v>
      </c>
      <c r="C427" s="194" t="str">
        <f t="shared" si="30"/>
        <v>select_one</v>
      </c>
      <c r="D427" s="194" t="str">
        <f t="shared" si="31"/>
        <v>complaint_whom</v>
      </c>
      <c r="G427" s="194" t="s">
        <v>2983</v>
      </c>
      <c r="I427" s="251" t="str" cm="1">
        <f t="array" ref="I427">_xlfn.TEXTJOIN(" ",1,IF(flistname=D427,foption,""))</f>
        <v>1: Community/traditional leader 2: Hotline 3: Project management committee (PMC) 4: Help desk at site 5: Local authorities 6: Cooperating partner 7: WFP 88: Other</v>
      </c>
      <c r="J427" s="194" t="s">
        <v>1946</v>
      </c>
      <c r="K427" s="194" t="s">
        <v>1947</v>
      </c>
      <c r="L427" s="194" t="str">
        <f t="shared" si="29"/>
        <v>K04: If you were to give feedback or complain about any aspect of the assistance, what would be your preferred mechanism?</v>
      </c>
      <c r="M427" s="194" t="s">
        <v>4468</v>
      </c>
      <c r="N427" s="194" t="s">
        <v>4469</v>
      </c>
      <c r="O427" s="194" t="s">
        <v>4470</v>
      </c>
      <c r="P427" s="194">
        <v>1</v>
      </c>
      <c r="S427" s="205" t="s">
        <v>1949</v>
      </c>
      <c r="V427" s="194" t="s">
        <v>25</v>
      </c>
    </row>
    <row r="428" spans="1:28">
      <c r="B428" s="194" t="s">
        <v>4471</v>
      </c>
      <c r="C428" s="194" t="str">
        <f t="shared" si="30"/>
        <v>No</v>
      </c>
      <c r="D428" s="194" t="str">
        <f t="shared" si="31"/>
        <v/>
      </c>
      <c r="G428" s="194" t="s">
        <v>2983</v>
      </c>
      <c r="I428" s="251" t="str" cm="1">
        <f t="array" ref="I428">_xlfn.TEXTJOIN(" ",1,IF(flistname=D428,foption,""))</f>
        <v>0</v>
      </c>
      <c r="J428" s="194" t="s">
        <v>49</v>
      </c>
      <c r="K428" s="194" t="s">
        <v>1950</v>
      </c>
      <c r="L428" s="194" t="str">
        <f t="shared" si="29"/>
        <v>K05: Specify</v>
      </c>
      <c r="M428" s="194" t="s">
        <v>4472</v>
      </c>
      <c r="N428" s="194" t="s">
        <v>1312</v>
      </c>
      <c r="O428" s="194" t="s">
        <v>4473</v>
      </c>
      <c r="P428" s="194">
        <v>1</v>
      </c>
      <c r="V428" s="194" t="s">
        <v>25</v>
      </c>
      <c r="Z428" s="194" t="s">
        <v>4474</v>
      </c>
    </row>
    <row r="429" spans="1:28">
      <c r="B429" s="194" t="s">
        <v>4475</v>
      </c>
      <c r="C429" s="194" t="str">
        <f t="shared" si="30"/>
        <v>select_one</v>
      </c>
      <c r="D429" s="194" t="str">
        <f t="shared" si="31"/>
        <v>yes_no</v>
      </c>
      <c r="G429" s="194" t="s">
        <v>2983</v>
      </c>
      <c r="I429" s="251" t="str" cm="1">
        <f t="array" ref="I429">_xlfn.TEXTJOIN(" ",1,IF(flistname=D429,foption,""))</f>
        <v>0: No 1: Yes</v>
      </c>
      <c r="J429" s="194" t="s">
        <v>22</v>
      </c>
      <c r="K429" s="194" t="s">
        <v>1953</v>
      </c>
      <c r="L429" s="194" t="str">
        <f t="shared" si="29"/>
        <v>K06: Have you ever provided feedback or complained about any aspect of the assistance?</v>
      </c>
      <c r="M429" s="194" t="s">
        <v>4476</v>
      </c>
      <c r="N429" s="194" t="s">
        <v>4477</v>
      </c>
      <c r="O429" s="194" t="s">
        <v>4478</v>
      </c>
      <c r="P429" s="194">
        <v>1</v>
      </c>
      <c r="V429" s="194" t="s">
        <v>25</v>
      </c>
    </row>
    <row r="430" spans="1:28">
      <c r="B430" s="194" t="s">
        <v>4479</v>
      </c>
      <c r="C430" s="194" t="str">
        <f t="shared" si="30"/>
        <v>select_one</v>
      </c>
      <c r="D430" s="194" t="str">
        <f t="shared" si="31"/>
        <v>feedback_why</v>
      </c>
      <c r="G430" s="194" t="s">
        <v>2983</v>
      </c>
      <c r="I430" s="251" t="str" cm="1">
        <f t="array" ref="I430">_xlfn.TEXTJOIN(" ",1,IF(flistname=D430,foption,""))</f>
        <v>1: Afraid to complain 2: No anonymity: Everyone will know I went 3: No neutrality: I may get into trouble 4: No resolutions to complaining / Nothing will be done even if I complain 5: Not accessible: It is too far to go to complain 6: Nothing to complain about 8: As a female, I do not feel comfortable complaining? 88: Other</v>
      </c>
      <c r="J430" s="194" t="s">
        <v>1955</v>
      </c>
      <c r="K430" s="194" t="s">
        <v>1956</v>
      </c>
      <c r="L430" s="194" t="str">
        <f t="shared" si="29"/>
        <v>K07: If not, why have you not provided feedback or complained? Select the main reason</v>
      </c>
      <c r="M430" s="194" t="s">
        <v>4480</v>
      </c>
      <c r="N430" s="194" t="s">
        <v>4481</v>
      </c>
      <c r="O430" s="194" t="s">
        <v>4482</v>
      </c>
      <c r="P430" s="194">
        <v>1</v>
      </c>
      <c r="V430" s="194" t="s">
        <v>25</v>
      </c>
      <c r="Z430" s="194" t="s">
        <v>1958</v>
      </c>
    </row>
    <row r="431" spans="1:28">
      <c r="B431" s="194" t="s">
        <v>4483</v>
      </c>
      <c r="C431" s="194" t="str">
        <f t="shared" si="30"/>
        <v>No</v>
      </c>
      <c r="D431" s="194" t="str">
        <f t="shared" si="31"/>
        <v/>
      </c>
      <c r="G431" s="194" t="s">
        <v>2983</v>
      </c>
      <c r="I431" s="251" t="str" cm="1">
        <f t="array" ref="I431">_xlfn.TEXTJOIN(" ",1,IF(flistname=D431,foption,""))</f>
        <v>0</v>
      </c>
      <c r="J431" s="194" t="s">
        <v>49</v>
      </c>
      <c r="K431" s="194" t="s">
        <v>1959</v>
      </c>
      <c r="L431" s="194" t="str">
        <f t="shared" si="29"/>
        <v>K08: Specify</v>
      </c>
      <c r="M431" s="194" t="s">
        <v>4484</v>
      </c>
      <c r="N431" s="194" t="s">
        <v>1312</v>
      </c>
      <c r="O431" s="194" t="s">
        <v>4485</v>
      </c>
      <c r="P431" s="194">
        <v>1</v>
      </c>
      <c r="V431" s="194" t="s">
        <v>25</v>
      </c>
      <c r="Z431" s="194" t="s">
        <v>4486</v>
      </c>
    </row>
    <row r="432" spans="1:28">
      <c r="B432" s="194" t="s">
        <v>4487</v>
      </c>
      <c r="C432" s="194" t="str">
        <f t="shared" si="30"/>
        <v>select_multiple</v>
      </c>
      <c r="D432" s="194" t="str">
        <f t="shared" si="31"/>
        <v>complaint</v>
      </c>
      <c r="G432" s="194" t="s">
        <v>2983</v>
      </c>
      <c r="I432" s="251" t="str" cm="1">
        <f t="array" ref="I432">_xlfn.TEXTJOIN(" ",1,IF(flistname=D432,foption,""))</f>
        <v>1: Abuse/coercion by authorities 2: Abuse/coercion by community or traditional Leader 3: Abuse/coercion by management committee 4: Abuse/coercion by partners 5: Distribution schedule communicated late or not at all 6: Site too far 7: Less entitlement received 8: Lost/stolen entitlement card 9: Not registered 10: Poor commodity condition 11: Poor activity management 88: Other</v>
      </c>
      <c r="J432" s="194" t="s">
        <v>1962</v>
      </c>
      <c r="K432" s="194" t="s">
        <v>1963</v>
      </c>
      <c r="L432" s="194" t="str">
        <f t="shared" si="29"/>
        <v>K09: Please describe your feedback/complaint.</v>
      </c>
      <c r="M432" s="194" t="s">
        <v>4488</v>
      </c>
      <c r="N432" s="194" t="s">
        <v>4489</v>
      </c>
      <c r="O432" s="194" t="s">
        <v>4490</v>
      </c>
      <c r="P432" s="194">
        <v>1</v>
      </c>
      <c r="V432" s="194" t="s">
        <v>25</v>
      </c>
      <c r="Z432" s="194" t="s">
        <v>1965</v>
      </c>
    </row>
    <row r="433" spans="1:28">
      <c r="B433" s="194" t="s">
        <v>4491</v>
      </c>
      <c r="C433" s="194" t="str">
        <f t="shared" si="30"/>
        <v>No</v>
      </c>
      <c r="D433" s="194" t="str">
        <f t="shared" si="31"/>
        <v/>
      </c>
      <c r="G433" s="194" t="s">
        <v>2983</v>
      </c>
      <c r="I433" s="251" t="str" cm="1">
        <f t="array" ref="I433">_xlfn.TEXTJOIN(" ",1,IF(flistname=D433,foption,""))</f>
        <v>0</v>
      </c>
      <c r="J433" s="194" t="s">
        <v>49</v>
      </c>
      <c r="K433" s="194" t="s">
        <v>1966</v>
      </c>
      <c r="L433" s="194" t="str">
        <f t="shared" si="29"/>
        <v>K10: Specify</v>
      </c>
      <c r="M433" s="194" t="s">
        <v>4492</v>
      </c>
      <c r="N433" s="194" t="s">
        <v>1312</v>
      </c>
      <c r="O433" s="194" t="s">
        <v>4493</v>
      </c>
      <c r="P433" s="194">
        <v>1</v>
      </c>
      <c r="V433" s="194" t="s">
        <v>25</v>
      </c>
      <c r="Z433" s="194" t="s">
        <v>4494</v>
      </c>
    </row>
    <row r="434" spans="1:28">
      <c r="B434" s="194" t="s">
        <v>4495</v>
      </c>
      <c r="C434" s="194" t="str">
        <f t="shared" si="30"/>
        <v>select_one</v>
      </c>
      <c r="D434" s="194" t="str">
        <f t="shared" si="31"/>
        <v>yes_no</v>
      </c>
      <c r="G434" s="194" t="s">
        <v>2983</v>
      </c>
      <c r="I434" s="251" t="str" cm="1">
        <f t="array" ref="I434">_xlfn.TEXTJOIN(" ",1,IF(flistname=D434,foption,""))</f>
        <v>0: No 1: Yes</v>
      </c>
      <c r="J434" s="194" t="s">
        <v>22</v>
      </c>
      <c r="K434" s="194" t="s">
        <v>1968</v>
      </c>
      <c r="L434" s="194" t="str">
        <f t="shared" si="29"/>
        <v>K11: Did you receive a response?</v>
      </c>
      <c r="M434" s="194" t="s">
        <v>4496</v>
      </c>
      <c r="N434" s="194" t="s">
        <v>4497</v>
      </c>
      <c r="O434" s="194" t="s">
        <v>4498</v>
      </c>
      <c r="P434" s="194">
        <v>1</v>
      </c>
      <c r="V434" s="194" t="s">
        <v>25</v>
      </c>
      <c r="Z434" s="194" t="s">
        <v>1965</v>
      </c>
    </row>
    <row r="435" spans="1:28">
      <c r="B435" s="194" t="s">
        <v>4499</v>
      </c>
      <c r="C435" s="194" t="str">
        <f t="shared" si="30"/>
        <v>select_one</v>
      </c>
      <c r="D435" s="194" t="str">
        <f t="shared" si="31"/>
        <v>yes_no</v>
      </c>
      <c r="G435" s="194" t="s">
        <v>2983</v>
      </c>
      <c r="I435" s="251" t="str" cm="1">
        <f t="array" ref="I435">_xlfn.TEXTJOIN(" ",1,IF(flistname=D435,foption,""))</f>
        <v>0: No 1: Yes</v>
      </c>
      <c r="J435" s="194" t="s">
        <v>22</v>
      </c>
      <c r="K435" s="194" t="s">
        <v>1970</v>
      </c>
      <c r="L435" s="194" t="str">
        <f t="shared" si="29"/>
        <v>K12: Was the response time immediate?</v>
      </c>
      <c r="M435" s="194" t="s">
        <v>4500</v>
      </c>
      <c r="N435" s="194" t="s">
        <v>4501</v>
      </c>
      <c r="O435" s="194" t="s">
        <v>4502</v>
      </c>
      <c r="P435" s="194">
        <v>1</v>
      </c>
      <c r="V435" s="194" t="s">
        <v>25</v>
      </c>
      <c r="Z435" s="194" t="s">
        <v>1972</v>
      </c>
    </row>
    <row r="436" spans="1:28">
      <c r="B436" s="194" t="s">
        <v>4503</v>
      </c>
      <c r="C436" s="194" t="str">
        <f t="shared" si="30"/>
        <v>No</v>
      </c>
      <c r="D436" s="194" t="str">
        <f t="shared" si="31"/>
        <v/>
      </c>
      <c r="G436" s="194" t="s">
        <v>2983</v>
      </c>
      <c r="I436" s="251" t="str" cm="1">
        <f t="array" ref="I436">_xlfn.TEXTJOIN(" ",1,IF(flistname=D436,foption,""))</f>
        <v>0</v>
      </c>
      <c r="J436" s="194" t="s">
        <v>151</v>
      </c>
      <c r="K436" s="194" t="s">
        <v>1973</v>
      </c>
      <c r="L436" s="194" t="str">
        <f t="shared" si="29"/>
        <v>K13: In how many days did you receive a response?</v>
      </c>
      <c r="M436" s="194" t="s">
        <v>4504</v>
      </c>
      <c r="N436" s="194" t="s">
        <v>4505</v>
      </c>
      <c r="O436" s="194" t="s">
        <v>4506</v>
      </c>
      <c r="P436" s="194">
        <v>1</v>
      </c>
      <c r="V436" s="194" t="s">
        <v>25</v>
      </c>
      <c r="Z436" s="194" t="s">
        <v>1975</v>
      </c>
    </row>
    <row r="437" spans="1:28">
      <c r="B437" s="194" t="s">
        <v>4507</v>
      </c>
      <c r="C437" s="194" t="str">
        <f t="shared" si="30"/>
        <v>select_one</v>
      </c>
      <c r="D437" s="194" t="str">
        <f t="shared" si="31"/>
        <v>yes_no</v>
      </c>
      <c r="G437" s="194" t="s">
        <v>2983</v>
      </c>
      <c r="I437" s="251" t="str" cm="1">
        <f t="array" ref="I437">_xlfn.TEXTJOIN(" ",1,IF(flistname=D437,foption,""))</f>
        <v>0: No 1: Yes</v>
      </c>
      <c r="J437" s="194" t="s">
        <v>22</v>
      </c>
      <c r="K437" s="194" t="s">
        <v>1976</v>
      </c>
      <c r="L437" s="194" t="str">
        <f t="shared" si="29"/>
        <v>K14: Was your feedback/complaint adequately resolved by WFP or its Cooperating Partners (NGOs).</v>
      </c>
      <c r="M437" s="194" t="s">
        <v>4508</v>
      </c>
      <c r="N437" s="194" t="s">
        <v>4509</v>
      </c>
      <c r="O437" s="194" t="s">
        <v>4510</v>
      </c>
      <c r="P437" s="194">
        <v>1</v>
      </c>
      <c r="S437" s="205" t="s">
        <v>1928</v>
      </c>
      <c r="V437" s="194" t="s">
        <v>25</v>
      </c>
      <c r="Z437" s="194" t="s">
        <v>1972</v>
      </c>
    </row>
    <row r="438" spans="1:28">
      <c r="B438" s="194" t="s">
        <v>4511</v>
      </c>
      <c r="C438" s="194" t="str">
        <f t="shared" si="30"/>
        <v>select_one</v>
      </c>
      <c r="D438" s="194" t="str">
        <f t="shared" si="31"/>
        <v>yes_no</v>
      </c>
      <c r="G438" s="194" t="s">
        <v>2983</v>
      </c>
      <c r="I438" s="251" t="str" cm="1">
        <f t="array" ref="I438">_xlfn.TEXTJOIN(" ",1,IF(flistname=D438,foption,""))</f>
        <v>0: No 1: Yes</v>
      </c>
      <c r="J438" s="194" t="s">
        <v>22</v>
      </c>
      <c r="K438" s="194" t="s">
        <v>1978</v>
      </c>
      <c r="L438" s="194" t="str">
        <f t="shared" si="29"/>
        <v>K15: Are topics related to communications methods and preferences or protection discussed at the site?</v>
      </c>
      <c r="M438" s="194" t="s">
        <v>4512</v>
      </c>
      <c r="N438" s="194" t="s">
        <v>4513</v>
      </c>
      <c r="O438" s="194" t="s">
        <v>4514</v>
      </c>
      <c r="P438" s="194">
        <v>1</v>
      </c>
      <c r="V438" s="194" t="s">
        <v>25</v>
      </c>
    </row>
    <row r="439" spans="1:28">
      <c r="B439" s="194" t="s">
        <v>4515</v>
      </c>
      <c r="C439" s="194" t="str">
        <f t="shared" si="30"/>
        <v>select_one</v>
      </c>
      <c r="D439" s="194" t="str">
        <f t="shared" si="31"/>
        <v>yes_no</v>
      </c>
      <c r="G439" s="194" t="s">
        <v>2983</v>
      </c>
      <c r="I439" s="251" t="str" cm="1">
        <f t="array" ref="I439">_xlfn.TEXTJOIN(" ",1,IF(flistname=D439,foption,""))</f>
        <v>0: No 1: Yes</v>
      </c>
      <c r="J439" s="194" t="s">
        <v>22</v>
      </c>
      <c r="K439" s="194" t="s">
        <v>1980</v>
      </c>
      <c r="L439" s="194" t="str">
        <f t="shared" si="29"/>
        <v>K16: Do you think WFP and/or partner staff have treated you and members of your household respectfully?</v>
      </c>
      <c r="M439" s="194" t="s">
        <v>4516</v>
      </c>
      <c r="N439" s="194" t="s">
        <v>4517</v>
      </c>
      <c r="O439" s="194" t="s">
        <v>4518</v>
      </c>
      <c r="P439" s="194">
        <v>1</v>
      </c>
      <c r="V439" s="194" t="s">
        <v>25</v>
      </c>
    </row>
    <row r="440" spans="1:28">
      <c r="B440" s="194" t="s">
        <v>4519</v>
      </c>
      <c r="C440" s="194" t="str">
        <f t="shared" si="30"/>
        <v>select_one</v>
      </c>
      <c r="D440" s="194" t="str">
        <f t="shared" si="31"/>
        <v>treatment_FDP</v>
      </c>
      <c r="G440" s="194" t="s">
        <v>2983</v>
      </c>
      <c r="I440" s="251" t="str" cm="1">
        <f t="array" ref="I440">_xlfn.TEXTJOIN(" ",1,IF(flistname=D440,foption,""))</f>
        <v>1: Ill treatment by WFP 2: Ill treatment by CP personnel 3: Ill treatment by shop owners/assistants 4: ill treatment financial providers e.g. Galaxy 88: Other</v>
      </c>
      <c r="J440" s="194" t="s">
        <v>1982</v>
      </c>
      <c r="K440" s="194" t="s">
        <v>1983</v>
      </c>
      <c r="L440" s="194" t="str">
        <f t="shared" si="29"/>
        <v>K17: If No, please indicate the problem</v>
      </c>
      <c r="M440" s="194" t="s">
        <v>4520</v>
      </c>
      <c r="N440" s="194" t="s">
        <v>4521</v>
      </c>
      <c r="O440" s="194" t="s">
        <v>4522</v>
      </c>
      <c r="P440" s="194">
        <v>1</v>
      </c>
      <c r="V440" s="194" t="s">
        <v>25</v>
      </c>
      <c r="Z440" s="194" t="s">
        <v>1985</v>
      </c>
    </row>
    <row r="441" spans="1:28">
      <c r="B441" s="194" t="s">
        <v>4523</v>
      </c>
      <c r="C441" s="194" t="str">
        <f t="shared" si="30"/>
        <v>No</v>
      </c>
      <c r="D441" s="194" t="str">
        <f t="shared" si="31"/>
        <v/>
      </c>
      <c r="G441" s="194" t="s">
        <v>2983</v>
      </c>
      <c r="I441" s="251" t="str" cm="1">
        <f t="array" ref="I441">_xlfn.TEXTJOIN(" ",1,IF(flistname=D441,foption,""))</f>
        <v>0</v>
      </c>
      <c r="J441" s="194" t="s">
        <v>49</v>
      </c>
      <c r="K441" s="194" t="s">
        <v>1986</v>
      </c>
      <c r="L441" s="194" t="str">
        <f t="shared" si="29"/>
        <v>K18: Other</v>
      </c>
      <c r="M441" s="194" t="s">
        <v>4524</v>
      </c>
      <c r="N441" s="194" t="s">
        <v>4525</v>
      </c>
      <c r="O441" s="194" t="s">
        <v>4526</v>
      </c>
      <c r="P441" s="194">
        <v>1</v>
      </c>
      <c r="V441" s="194" t="s">
        <v>25</v>
      </c>
      <c r="Z441" s="194" t="s">
        <v>4527</v>
      </c>
    </row>
    <row r="442" spans="1:28">
      <c r="B442" s="194" t="s">
        <v>4528</v>
      </c>
      <c r="C442" s="194" t="str">
        <f t="shared" si="30"/>
        <v>No</v>
      </c>
      <c r="D442" s="194" t="str">
        <f t="shared" si="31"/>
        <v/>
      </c>
      <c r="G442" s="194" t="s">
        <v>2983</v>
      </c>
      <c r="I442" s="251" t="str" cm="1">
        <f t="array" ref="I442">_xlfn.TEXTJOIN(" ",1,IF(flistname=D442,foption,""))</f>
        <v>0</v>
      </c>
      <c r="J442" s="194" t="s">
        <v>151</v>
      </c>
      <c r="K442" s="194" t="s">
        <v>1989</v>
      </c>
      <c r="L442" s="194" t="str">
        <f t="shared" si="29"/>
        <v>K19: How many people were directly affected by ill treatment?</v>
      </c>
      <c r="M442" s="194" t="s">
        <v>4529</v>
      </c>
      <c r="N442" s="194" t="s">
        <v>4530</v>
      </c>
      <c r="O442" s="194" t="s">
        <v>4531</v>
      </c>
      <c r="P442" s="194">
        <v>1</v>
      </c>
      <c r="V442" s="194" t="s">
        <v>25</v>
      </c>
      <c r="Z442" s="194" t="s">
        <v>1985</v>
      </c>
    </row>
    <row r="443" spans="1:28" s="216" customFormat="1">
      <c r="A443" s="215"/>
      <c r="B443" s="216" t="s">
        <v>4532</v>
      </c>
      <c r="C443" s="216" t="str">
        <f t="shared" si="30"/>
        <v>No</v>
      </c>
      <c r="D443" s="216" t="str">
        <f t="shared" si="31"/>
        <v/>
      </c>
      <c r="E443" s="215"/>
      <c r="G443" s="216" t="s">
        <v>3040</v>
      </c>
      <c r="H443" s="217"/>
      <c r="I443" s="257" t="str" cm="1">
        <f t="array" ref="I443">_xlfn.TEXTJOIN(" ",1,IF(flistname=D443,foption,""))</f>
        <v>0</v>
      </c>
      <c r="J443" s="216" t="s">
        <v>212</v>
      </c>
      <c r="K443" s="216" t="s">
        <v>4533</v>
      </c>
      <c r="L443" s="216" t="str">
        <f t="shared" si="29"/>
        <v>Please let me know the age and sex of all the people that were directly affected.</v>
      </c>
      <c r="N443" s="216" t="s">
        <v>4534</v>
      </c>
      <c r="O443" s="216" t="s">
        <v>4534</v>
      </c>
      <c r="P443" s="216">
        <v>1</v>
      </c>
      <c r="S443" s="215"/>
      <c r="W443" s="216" t="s">
        <v>168</v>
      </c>
      <c r="Y443" s="216" t="s">
        <v>1993</v>
      </c>
      <c r="Z443" s="216" t="s">
        <v>4535</v>
      </c>
      <c r="AB443" s="285"/>
    </row>
    <row r="444" spans="1:28">
      <c r="B444" s="194" t="s">
        <v>4536</v>
      </c>
      <c r="C444" s="194" t="str">
        <f t="shared" si="30"/>
        <v>No</v>
      </c>
      <c r="D444" s="194" t="str">
        <f t="shared" si="31"/>
        <v/>
      </c>
      <c r="G444" s="194" t="s">
        <v>2983</v>
      </c>
      <c r="I444" s="251" t="str" cm="1">
        <f t="array" ref="I444">_xlfn.TEXTJOIN(" ",1,IF(flistname=D444,foption,""))</f>
        <v>0</v>
      </c>
      <c r="J444" s="194" t="s">
        <v>151</v>
      </c>
      <c r="K444" s="194" t="s">
        <v>1994</v>
      </c>
      <c r="L444" s="194" t="str">
        <f t="shared" si="29"/>
        <v>K19_01: Age</v>
      </c>
      <c r="M444" s="194" t="s">
        <v>4537</v>
      </c>
      <c r="N444" s="194" t="s">
        <v>3375</v>
      </c>
      <c r="O444" s="194" t="s">
        <v>4538</v>
      </c>
      <c r="P444" s="194">
        <v>1</v>
      </c>
      <c r="V444" s="194" t="s">
        <v>25</v>
      </c>
    </row>
    <row r="445" spans="1:28">
      <c r="B445" s="194" t="s">
        <v>4539</v>
      </c>
      <c r="C445" s="194" t="str">
        <f t="shared" si="30"/>
        <v>select_one</v>
      </c>
      <c r="D445" s="194" t="str">
        <f t="shared" si="31"/>
        <v>sex</v>
      </c>
      <c r="G445" s="194" t="s">
        <v>2983</v>
      </c>
      <c r="I445" s="251" t="str" cm="1">
        <f t="array" ref="I445">_xlfn.TEXTJOIN(" ",1,IF(flistname=D445,foption,""))</f>
        <v>1: Male 2: Female</v>
      </c>
      <c r="J445" s="194" t="s">
        <v>139</v>
      </c>
      <c r="K445" s="194" t="s">
        <v>1996</v>
      </c>
      <c r="L445" s="194" t="str">
        <f t="shared" si="29"/>
        <v>K19_02: Sex</v>
      </c>
      <c r="M445" s="194" t="s">
        <v>4540</v>
      </c>
      <c r="N445" s="194" t="s">
        <v>4541</v>
      </c>
      <c r="O445" s="194" t="s">
        <v>4542</v>
      </c>
      <c r="P445" s="194">
        <v>1</v>
      </c>
      <c r="V445" s="194" t="s">
        <v>25</v>
      </c>
    </row>
    <row r="446" spans="1:28" s="216" customFormat="1">
      <c r="A446" s="215"/>
      <c r="B446" s="216" t="s">
        <v>4543</v>
      </c>
      <c r="C446" s="216" t="str">
        <f t="shared" si="30"/>
        <v>No</v>
      </c>
      <c r="D446" s="216" t="str">
        <f t="shared" si="31"/>
        <v/>
      </c>
      <c r="E446" s="215"/>
      <c r="G446" s="216" t="s">
        <v>3040</v>
      </c>
      <c r="H446" s="217"/>
      <c r="I446" s="257" t="str" cm="1">
        <f t="array" ref="I446">_xlfn.TEXTJOIN(" ",1,IF(flistname=D446,foption,""))</f>
        <v>0</v>
      </c>
      <c r="J446" s="216" t="s">
        <v>224</v>
      </c>
      <c r="K446" s="216" t="s">
        <v>4533</v>
      </c>
      <c r="L446" s="216" t="str">
        <f t="shared" si="29"/>
        <v/>
      </c>
      <c r="N446" s="216" t="s">
        <v>2988</v>
      </c>
      <c r="O446" s="216" t="s">
        <v>2988</v>
      </c>
      <c r="P446" s="216">
        <v>1</v>
      </c>
      <c r="S446" s="215"/>
      <c r="AB446" s="285"/>
    </row>
    <row r="447" spans="1:28">
      <c r="B447" s="194" t="s">
        <v>4544</v>
      </c>
      <c r="C447" s="194" t="str">
        <f t="shared" si="30"/>
        <v>select_one</v>
      </c>
      <c r="D447" s="194" t="str">
        <f t="shared" si="31"/>
        <v>yes_no</v>
      </c>
      <c r="G447" s="194" t="s">
        <v>2983</v>
      </c>
      <c r="I447" s="251" t="str" cm="1">
        <f t="array" ref="I447">_xlfn.TEXTJOIN(" ",1,IF(flistname=D447,foption,""))</f>
        <v>0: No 1: Yes</v>
      </c>
      <c r="J447" s="194" t="s">
        <v>22</v>
      </c>
      <c r="K447" s="194" t="s">
        <v>1998</v>
      </c>
      <c r="L447" s="194" t="str">
        <f t="shared" si="29"/>
        <v>K20: Do you think the conditions of WFP programme sites are dignified?</v>
      </c>
      <c r="M447" s="194" t="s">
        <v>4545</v>
      </c>
      <c r="N447" s="194" t="s">
        <v>4546</v>
      </c>
      <c r="O447" s="194" t="s">
        <v>4547</v>
      </c>
      <c r="P447" s="194">
        <v>1</v>
      </c>
      <c r="S447" s="205" t="s">
        <v>2000</v>
      </c>
      <c r="V447" s="194" t="s">
        <v>25</v>
      </c>
    </row>
    <row r="448" spans="1:28">
      <c r="B448" s="194" t="s">
        <v>4548</v>
      </c>
      <c r="C448" s="194" t="str">
        <f t="shared" si="30"/>
        <v>select_multiple</v>
      </c>
      <c r="D448" s="194" t="str">
        <f t="shared" si="31"/>
        <v>sites_issues</v>
      </c>
      <c r="G448" s="194" t="s">
        <v>2983</v>
      </c>
      <c r="I448" s="251" t="str" cm="1">
        <f t="array" ref="I448">_xlfn.TEXTJOIN(" ",1,IF(flistname=D448,foption,""))</f>
        <v>1: Lack of shade 2: Lack of toilet facilities 3: Lack of private spaces for lactating mothers 4: Lack of crowd control measures 5: Long waiting time 6: Long travel times 7: Timing 88: Other</v>
      </c>
      <c r="J448" s="194" t="s">
        <v>2001</v>
      </c>
      <c r="K448" s="194" t="s">
        <v>2002</v>
      </c>
      <c r="L448" s="194" t="str">
        <f t="shared" si="29"/>
        <v>K21: If No, please indicate the problem(s)</v>
      </c>
      <c r="M448" s="194" t="s">
        <v>4549</v>
      </c>
      <c r="N448" s="194" t="s">
        <v>4550</v>
      </c>
      <c r="O448" s="194" t="s">
        <v>4551</v>
      </c>
      <c r="P448" s="194">
        <v>1</v>
      </c>
      <c r="V448" s="194" t="s">
        <v>25</v>
      </c>
      <c r="Z448" s="194" t="s">
        <v>2004</v>
      </c>
    </row>
    <row r="449" spans="1:28">
      <c r="B449" s="194" t="s">
        <v>4552</v>
      </c>
      <c r="C449" s="194" t="str">
        <f t="shared" si="30"/>
        <v>No</v>
      </c>
      <c r="D449" s="194" t="str">
        <f t="shared" si="31"/>
        <v/>
      </c>
      <c r="G449" s="194" t="s">
        <v>2983</v>
      </c>
      <c r="I449" s="251" t="str" cm="1">
        <f t="array" ref="I449">_xlfn.TEXTJOIN(" ",1,IF(flistname=D449,foption,""))</f>
        <v>0</v>
      </c>
      <c r="J449" s="194" t="s">
        <v>49</v>
      </c>
      <c r="K449" s="194" t="s">
        <v>2005</v>
      </c>
      <c r="L449" s="194" t="str">
        <f t="shared" si="29"/>
        <v>K22: Please specify</v>
      </c>
      <c r="M449" s="194" t="s">
        <v>4553</v>
      </c>
      <c r="N449" s="194" t="s">
        <v>3492</v>
      </c>
      <c r="O449" s="194" t="s">
        <v>4554</v>
      </c>
      <c r="P449" s="194">
        <v>1</v>
      </c>
      <c r="V449" s="194" t="s">
        <v>25</v>
      </c>
      <c r="Z449" s="194" t="s">
        <v>2007</v>
      </c>
    </row>
    <row r="450" spans="1:28">
      <c r="B450" s="194" t="s">
        <v>4555</v>
      </c>
      <c r="C450" s="194" t="str">
        <f t="shared" si="30"/>
        <v>select_one</v>
      </c>
      <c r="D450" s="194" t="str">
        <f t="shared" si="31"/>
        <v>yes_no</v>
      </c>
      <c r="G450" s="194" t="s">
        <v>2983</v>
      </c>
      <c r="I450" s="251" t="str" cm="1">
        <f t="array" ref="I450">_xlfn.TEXTJOIN(" ",1,IF(flistname=D450,foption,""))</f>
        <v>0: No 1: Yes</v>
      </c>
      <c r="J450" s="194" t="s">
        <v>22</v>
      </c>
      <c r="K450" s="194" t="s">
        <v>2008</v>
      </c>
      <c r="L450" s="194" t="str">
        <f t="shared" si="29"/>
        <v>K23: Have WFP and/or its partners already taken measures to try to resolve the problem?</v>
      </c>
      <c r="M450" s="194" t="s">
        <v>4556</v>
      </c>
      <c r="N450" s="194" t="s">
        <v>4557</v>
      </c>
      <c r="O450" s="194" t="s">
        <v>4558</v>
      </c>
      <c r="P450" s="194">
        <v>1</v>
      </c>
      <c r="V450" s="194" t="s">
        <v>25</v>
      </c>
      <c r="Z450" s="194" t="s">
        <v>2004</v>
      </c>
    </row>
    <row r="451" spans="1:28">
      <c r="B451" s="194" t="s">
        <v>4559</v>
      </c>
      <c r="C451" s="194" t="str">
        <f t="shared" si="30"/>
        <v>No</v>
      </c>
      <c r="D451" s="194" t="str">
        <f t="shared" si="31"/>
        <v/>
      </c>
      <c r="G451" s="194" t="s">
        <v>2983</v>
      </c>
      <c r="I451" s="251" t="str" cm="1">
        <f t="array" ref="I451">_xlfn.TEXTJOIN(" ",1,IF(flistname=D451,foption,""))</f>
        <v>0</v>
      </c>
      <c r="J451" s="194" t="s">
        <v>49</v>
      </c>
      <c r="K451" s="194" t="s">
        <v>2010</v>
      </c>
      <c r="L451" s="194" t="str">
        <f t="shared" si="29"/>
        <v>K24: What could be done to make WFP programmes more dignified?</v>
      </c>
      <c r="M451" s="194" t="s">
        <v>4560</v>
      </c>
      <c r="N451" s="194" t="s">
        <v>4561</v>
      </c>
      <c r="O451" s="194" t="s">
        <v>4562</v>
      </c>
      <c r="P451" s="194">
        <v>1</v>
      </c>
      <c r="V451" s="194" t="s">
        <v>25</v>
      </c>
      <c r="Z451" s="194" t="s">
        <v>2004</v>
      </c>
    </row>
    <row r="452" spans="1:28" s="199" customFormat="1">
      <c r="A452" s="212"/>
      <c r="B452" s="199" t="s">
        <v>4563</v>
      </c>
      <c r="C452" s="199" t="str">
        <f t="shared" si="30"/>
        <v>No</v>
      </c>
      <c r="D452" s="199" t="str">
        <f t="shared" si="31"/>
        <v/>
      </c>
      <c r="E452" s="212"/>
      <c r="G452" s="199" t="s">
        <v>2983</v>
      </c>
      <c r="H452" s="213"/>
      <c r="I452" s="255" t="str" cm="1">
        <f t="array" ref="I452">_xlfn.TEXTJOIN(" ",1,IF(flistname=D452,foption,""))</f>
        <v>0</v>
      </c>
      <c r="J452" s="199" t="s">
        <v>117</v>
      </c>
      <c r="K452" s="199" t="s">
        <v>4452</v>
      </c>
      <c r="L452" s="199" t="str">
        <f t="shared" ref="L452:L515" si="32">IF(AND(ISBLANK(M452),ISBLANK(N452)),"",IF(ISBLANK(M452),N452,_xlfn.CONCAT(TRIM(M452),": ",N452)))</f>
        <v/>
      </c>
      <c r="N452" s="199" t="s">
        <v>2988</v>
      </c>
      <c r="O452" s="199" t="s">
        <v>2988</v>
      </c>
      <c r="P452" s="199">
        <v>1</v>
      </c>
      <c r="S452" s="212"/>
      <c r="AB452" s="274"/>
    </row>
    <row r="453" spans="1:28" s="218" customFormat="1">
      <c r="A453" s="207"/>
      <c r="C453" s="218" t="str">
        <f t="shared" si="30"/>
        <v>No</v>
      </c>
      <c r="D453" s="218" t="str">
        <f t="shared" si="31"/>
        <v/>
      </c>
      <c r="E453" s="207"/>
      <c r="H453" s="209"/>
      <c r="I453" s="253" t="str" cm="1">
        <f t="array" ref="I453">_xlfn.TEXTJOIN(" ",1,IF(flistname=D453,foption,""))</f>
        <v>0</v>
      </c>
      <c r="L453" s="218" t="str">
        <f t="shared" si="32"/>
        <v/>
      </c>
      <c r="N453" s="218" t="s">
        <v>2988</v>
      </c>
      <c r="O453" s="218" t="s">
        <v>2988</v>
      </c>
      <c r="P453" s="218">
        <v>1</v>
      </c>
      <c r="S453" s="207"/>
      <c r="AB453" s="280"/>
    </row>
    <row r="454" spans="1:28" s="199" customFormat="1">
      <c r="A454" s="212"/>
      <c r="B454" s="199" t="s">
        <v>4564</v>
      </c>
      <c r="C454" s="199" t="str">
        <f t="shared" si="30"/>
        <v>No</v>
      </c>
      <c r="D454" s="199" t="str">
        <f t="shared" si="31"/>
        <v/>
      </c>
      <c r="E454" s="212"/>
      <c r="G454" s="199" t="s">
        <v>2983</v>
      </c>
      <c r="H454" s="213"/>
      <c r="I454" s="255" t="str" cm="1">
        <f t="array" ref="I454">_xlfn.TEXTJOIN(" ",1,IF(flistname=D454,foption,""))</f>
        <v>0</v>
      </c>
      <c r="J454" s="199" t="s">
        <v>26</v>
      </c>
      <c r="K454" s="199" t="s">
        <v>4565</v>
      </c>
      <c r="L454" s="199" t="str">
        <f t="shared" si="32"/>
        <v>L: PROJECT MANAGEMENT COMMITTEE</v>
      </c>
      <c r="M454" s="199" t="s">
        <v>4566</v>
      </c>
      <c r="N454" s="199" t="s">
        <v>4567</v>
      </c>
      <c r="O454" s="199" t="s">
        <v>4567</v>
      </c>
      <c r="P454" s="199">
        <v>1</v>
      </c>
      <c r="S454" s="212"/>
      <c r="W454" s="199" t="s">
        <v>168</v>
      </c>
      <c r="Z454" s="199" t="s">
        <v>3428</v>
      </c>
      <c r="AB454" s="274"/>
    </row>
    <row r="455" spans="1:28">
      <c r="B455" s="194" t="s">
        <v>4568</v>
      </c>
      <c r="C455" s="194" t="str">
        <f t="shared" si="30"/>
        <v>select_one</v>
      </c>
      <c r="D455" s="194" t="str">
        <f t="shared" si="31"/>
        <v>yes_no_dk</v>
      </c>
      <c r="G455" s="194" t="s">
        <v>2983</v>
      </c>
      <c r="I455" s="251" t="str" cm="1">
        <f t="array" ref="I455">_xlfn.TEXTJOIN(" ",1,IF(flistname=D455,foption,""))</f>
        <v>0: No 1: Yes 98: Don’t know</v>
      </c>
      <c r="J455" s="194" t="s">
        <v>549</v>
      </c>
      <c r="K455" s="194" t="s">
        <v>2083</v>
      </c>
      <c r="L455" s="194" t="str">
        <f t="shared" si="32"/>
        <v>L01: Is there a project management committee (PMC) for the assistance provided?</v>
      </c>
      <c r="M455" s="194" t="s">
        <v>4569</v>
      </c>
      <c r="N455" s="194" t="s">
        <v>4570</v>
      </c>
      <c r="O455" s="194" t="s">
        <v>4571</v>
      </c>
      <c r="P455" s="194">
        <v>1</v>
      </c>
      <c r="S455" s="205" t="s">
        <v>2085</v>
      </c>
      <c r="V455" s="194" t="s">
        <v>25</v>
      </c>
    </row>
    <row r="456" spans="1:28">
      <c r="B456" s="194" t="s">
        <v>4572</v>
      </c>
      <c r="C456" s="194" t="str">
        <f t="shared" si="30"/>
        <v>select_one</v>
      </c>
      <c r="D456" s="194" t="str">
        <f t="shared" si="31"/>
        <v>yes_no</v>
      </c>
      <c r="G456" s="194" t="s">
        <v>2983</v>
      </c>
      <c r="I456" s="251" t="str" cm="1">
        <f t="array" ref="I456">_xlfn.TEXTJOIN(" ",1,IF(flistname=D456,foption,""))</f>
        <v>0: No 1: Yes</v>
      </c>
      <c r="J456" s="194" t="s">
        <v>22</v>
      </c>
      <c r="K456" s="194" t="s">
        <v>2086</v>
      </c>
      <c r="L456" s="194" t="str">
        <f t="shared" si="32"/>
        <v>L02: Do you know how many members are there in the PMC?</v>
      </c>
      <c r="M456" s="194" t="s">
        <v>4573</v>
      </c>
      <c r="N456" s="194" t="s">
        <v>4574</v>
      </c>
      <c r="O456" s="194" t="s">
        <v>4575</v>
      </c>
      <c r="P456" s="194">
        <v>1</v>
      </c>
      <c r="V456" s="194" t="s">
        <v>25</v>
      </c>
      <c r="Z456" s="194" t="s">
        <v>2088</v>
      </c>
    </row>
    <row r="457" spans="1:28">
      <c r="B457" s="194" t="s">
        <v>4576</v>
      </c>
      <c r="C457" s="194" t="str">
        <f t="shared" si="30"/>
        <v>No</v>
      </c>
      <c r="D457" s="194" t="str">
        <f t="shared" si="31"/>
        <v/>
      </c>
      <c r="G457" s="194" t="s">
        <v>2983</v>
      </c>
      <c r="I457" s="251" t="str" cm="1">
        <f t="array" ref="I457">_xlfn.TEXTJOIN(" ",1,IF(flistname=D457,foption,""))</f>
        <v>0</v>
      </c>
      <c r="J457" s="194" t="s">
        <v>151</v>
      </c>
      <c r="K457" s="194" t="s">
        <v>2089</v>
      </c>
      <c r="L457" s="194" t="str">
        <f t="shared" si="32"/>
        <v>L03: If yes, how many members are there in the PMC men?</v>
      </c>
      <c r="M457" s="194" t="s">
        <v>4577</v>
      </c>
      <c r="N457" s="194" t="s">
        <v>4578</v>
      </c>
      <c r="O457" s="194" t="s">
        <v>4579</v>
      </c>
      <c r="P457" s="194">
        <v>1</v>
      </c>
      <c r="T457" s="194" t="s">
        <v>2091</v>
      </c>
      <c r="V457" s="194" t="s">
        <v>25</v>
      </c>
      <c r="Z457" s="194" t="s">
        <v>2092</v>
      </c>
    </row>
    <row r="458" spans="1:28">
      <c r="B458" s="194" t="s">
        <v>4580</v>
      </c>
      <c r="C458" s="194" t="str">
        <f t="shared" si="30"/>
        <v>No</v>
      </c>
      <c r="D458" s="194" t="str">
        <f t="shared" si="31"/>
        <v/>
      </c>
      <c r="G458" s="194" t="s">
        <v>2983</v>
      </c>
      <c r="I458" s="251" t="str" cm="1">
        <f t="array" ref="I458">_xlfn.TEXTJOIN(" ",1,IF(flistname=D458,foption,""))</f>
        <v>0</v>
      </c>
      <c r="J458" s="194" t="s">
        <v>151</v>
      </c>
      <c r="K458" s="194" t="s">
        <v>2093</v>
      </c>
      <c r="L458" s="194" t="str">
        <f t="shared" si="32"/>
        <v>L04: If yes, how many members of the PMC are women?</v>
      </c>
      <c r="M458" s="194" t="s">
        <v>4581</v>
      </c>
      <c r="N458" s="194" t="s">
        <v>2094</v>
      </c>
      <c r="O458" s="194" t="s">
        <v>4582</v>
      </c>
      <c r="P458" s="194">
        <v>1</v>
      </c>
      <c r="T458" s="194" t="s">
        <v>2095</v>
      </c>
      <c r="V458" s="194" t="s">
        <v>25</v>
      </c>
      <c r="Z458" s="194" t="s">
        <v>2092</v>
      </c>
    </row>
    <row r="459" spans="1:28">
      <c r="B459" s="194" t="s">
        <v>4583</v>
      </c>
      <c r="C459" s="194" t="str">
        <f t="shared" si="30"/>
        <v>select_one</v>
      </c>
      <c r="D459" s="194" t="str">
        <f t="shared" si="31"/>
        <v>No_PMC</v>
      </c>
      <c r="G459" s="194" t="s">
        <v>2983</v>
      </c>
      <c r="I459" s="251" t="str" cm="1">
        <f t="array" ref="I459">_xlfn.TEXTJOIN(" ",1,IF(flistname=D459,foption,""))</f>
        <v>1: It has not been created 2: A new PMC is being formed (the old PMC membership term has expired) 3: Don't know</v>
      </c>
      <c r="J459" s="194" t="s">
        <v>2096</v>
      </c>
      <c r="K459" s="194" t="s">
        <v>2097</v>
      </c>
      <c r="L459" s="194" t="str">
        <f t="shared" si="32"/>
        <v>L05: If not, why is there not a project management committee?</v>
      </c>
      <c r="M459" s="194" t="s">
        <v>4584</v>
      </c>
      <c r="N459" s="194" t="s">
        <v>4585</v>
      </c>
      <c r="O459" s="194" t="s">
        <v>4586</v>
      </c>
      <c r="P459" s="194">
        <v>1</v>
      </c>
      <c r="V459" s="194" t="s">
        <v>25</v>
      </c>
      <c r="Z459" s="194" t="s">
        <v>2099</v>
      </c>
    </row>
    <row r="460" spans="1:28">
      <c r="B460" s="194" t="s">
        <v>4587</v>
      </c>
      <c r="C460" s="194" t="str">
        <f t="shared" si="30"/>
        <v>select_one</v>
      </c>
      <c r="D460" s="194" t="str">
        <f t="shared" si="31"/>
        <v>yes_no</v>
      </c>
      <c r="G460" s="194" t="s">
        <v>2983</v>
      </c>
      <c r="I460" s="251" t="str" cm="1">
        <f t="array" ref="I460">_xlfn.TEXTJOIN(" ",1,IF(flistname=D460,foption,""))</f>
        <v>0: No 1: Yes</v>
      </c>
      <c r="J460" s="194" t="s">
        <v>22</v>
      </c>
      <c r="K460" s="194" t="s">
        <v>2100</v>
      </c>
      <c r="L460" s="194" t="str">
        <f t="shared" si="32"/>
        <v>L06: Does the PMC report back to the beneficiaries and/or community?</v>
      </c>
      <c r="M460" s="194" t="s">
        <v>4588</v>
      </c>
      <c r="N460" s="194" t="s">
        <v>4589</v>
      </c>
      <c r="O460" s="194" t="s">
        <v>4590</v>
      </c>
      <c r="P460" s="194">
        <v>1</v>
      </c>
      <c r="V460" s="194" t="s">
        <v>25</v>
      </c>
      <c r="Z460" s="194" t="s">
        <v>2088</v>
      </c>
    </row>
    <row r="461" spans="1:28">
      <c r="B461" s="194" t="s">
        <v>4591</v>
      </c>
      <c r="C461" s="194" t="str">
        <f t="shared" si="30"/>
        <v>select_one</v>
      </c>
      <c r="D461" s="194" t="str">
        <f t="shared" si="31"/>
        <v>yes_no</v>
      </c>
      <c r="G461" s="194" t="s">
        <v>2983</v>
      </c>
      <c r="I461" s="251" t="str" cm="1">
        <f t="array" ref="I461">_xlfn.TEXTJOIN(" ",1,IF(flistname=D461,foption,""))</f>
        <v>0: No 1: Yes</v>
      </c>
      <c r="J461" s="194" t="s">
        <v>22</v>
      </c>
      <c r="K461" s="194" t="s">
        <v>2102</v>
      </c>
      <c r="L461" s="194" t="str">
        <f t="shared" si="32"/>
        <v>L07: Is it easy for the PMC members to take additional food/cash/vouchers (beyond the entitlement)?</v>
      </c>
      <c r="M461" s="194" t="s">
        <v>4592</v>
      </c>
      <c r="N461" s="194" t="s">
        <v>4593</v>
      </c>
      <c r="O461" s="194" t="s">
        <v>4594</v>
      </c>
      <c r="P461" s="194">
        <v>1</v>
      </c>
      <c r="V461" s="194" t="s">
        <v>25</v>
      </c>
      <c r="Z461" s="194" t="s">
        <v>2088</v>
      </c>
    </row>
    <row r="462" spans="1:28">
      <c r="B462" s="194" t="s">
        <v>4595</v>
      </c>
      <c r="C462" s="194" t="str">
        <f t="shared" si="30"/>
        <v>select_one</v>
      </c>
      <c r="D462" s="194" t="str">
        <f t="shared" si="31"/>
        <v>yes_no</v>
      </c>
      <c r="G462" s="194" t="s">
        <v>2983</v>
      </c>
      <c r="I462" s="251" t="str" cm="1">
        <f t="array" ref="I462">_xlfn.TEXTJOIN(" ",1,IF(flistname=D462,foption,""))</f>
        <v>0: No 1: Yes</v>
      </c>
      <c r="J462" s="194" t="s">
        <v>22</v>
      </c>
      <c r="K462" s="194" t="s">
        <v>2104</v>
      </c>
      <c r="L462" s="194" t="str">
        <f t="shared" si="32"/>
        <v>L08: Do you feel the PMC represents you well?</v>
      </c>
      <c r="M462" s="194" t="s">
        <v>4596</v>
      </c>
      <c r="N462" s="194" t="s">
        <v>4597</v>
      </c>
      <c r="O462" s="194" t="s">
        <v>4598</v>
      </c>
      <c r="P462" s="194">
        <v>1</v>
      </c>
      <c r="S462" s="205" t="s">
        <v>2106</v>
      </c>
      <c r="V462" s="194" t="s">
        <v>25</v>
      </c>
      <c r="Z462" s="194" t="s">
        <v>2088</v>
      </c>
    </row>
    <row r="463" spans="1:28">
      <c r="B463" s="194" t="s">
        <v>4599</v>
      </c>
      <c r="C463" s="194" t="str">
        <f t="shared" si="30"/>
        <v>select_multiple</v>
      </c>
      <c r="D463" s="194" t="str">
        <f t="shared" si="31"/>
        <v>mc_activities</v>
      </c>
      <c r="G463" s="194" t="s">
        <v>2983</v>
      </c>
      <c r="I463" s="251" t="str" cm="1">
        <f t="array" ref="I463">_xlfn.TEXTJOIN(" ",1,IF(flistname=D463,foption,""))</f>
        <v>1: Communication of distribution schedule 2: Complaints/ feedback management (neutral, independent, anonymous) 3: Help Desk at Site 4: Distribution organization 5: Sourcing porters 6: Recipient verification 7: Identifying vulnerable people 8: Posting entitlements 9: Sensitization on entitlements 10: Sensitization on targeting 88: Other 77: Don't know</v>
      </c>
      <c r="J463" s="194" t="s">
        <v>2107</v>
      </c>
      <c r="K463" s="194" t="s">
        <v>2108</v>
      </c>
      <c r="L463" s="194" t="str">
        <f t="shared" si="32"/>
        <v>L09: Which activity is the PMC responsible for?</v>
      </c>
      <c r="M463" s="194" t="s">
        <v>4600</v>
      </c>
      <c r="N463" s="194" t="s">
        <v>4601</v>
      </c>
      <c r="O463" s="194" t="s">
        <v>4602</v>
      </c>
      <c r="P463" s="194">
        <v>1</v>
      </c>
      <c r="S463" s="205" t="s">
        <v>1236</v>
      </c>
      <c r="V463" s="194" t="s">
        <v>25</v>
      </c>
      <c r="Z463" s="194" t="s">
        <v>2088</v>
      </c>
    </row>
    <row r="464" spans="1:28">
      <c r="B464" s="194" t="s">
        <v>4603</v>
      </c>
      <c r="C464" s="194" t="str">
        <f t="shared" si="30"/>
        <v>No</v>
      </c>
      <c r="D464" s="194" t="str">
        <f t="shared" si="31"/>
        <v/>
      </c>
      <c r="G464" s="194" t="s">
        <v>2983</v>
      </c>
      <c r="I464" s="251" t="str" cm="1">
        <f t="array" ref="I464">_xlfn.TEXTJOIN(" ",1,IF(flistname=D464,foption,""))</f>
        <v>0</v>
      </c>
      <c r="J464" s="194" t="s">
        <v>49</v>
      </c>
      <c r="K464" s="194" t="s">
        <v>2110</v>
      </c>
      <c r="L464" s="194" t="str">
        <f t="shared" si="32"/>
        <v>L10: Specify</v>
      </c>
      <c r="M464" s="194" t="s">
        <v>4604</v>
      </c>
      <c r="N464" s="194" t="s">
        <v>1312</v>
      </c>
      <c r="O464" s="194" t="s">
        <v>4605</v>
      </c>
      <c r="P464" s="194">
        <v>1</v>
      </c>
      <c r="V464" s="194" t="s">
        <v>25</v>
      </c>
      <c r="Z464" s="194" t="s">
        <v>4606</v>
      </c>
    </row>
    <row r="465" spans="1:28" s="199" customFormat="1">
      <c r="A465" s="212"/>
      <c r="B465" s="199" t="s">
        <v>4607</v>
      </c>
      <c r="C465" s="199" t="str">
        <f t="shared" si="30"/>
        <v>No</v>
      </c>
      <c r="D465" s="199" t="str">
        <f t="shared" si="31"/>
        <v/>
      </c>
      <c r="E465" s="212"/>
      <c r="G465" s="199" t="s">
        <v>2983</v>
      </c>
      <c r="H465" s="213"/>
      <c r="I465" s="255" t="str" cm="1">
        <f t="array" ref="I465">_xlfn.TEXTJOIN(" ",1,IF(flistname=D465,foption,""))</f>
        <v>0</v>
      </c>
      <c r="J465" s="199" t="s">
        <v>117</v>
      </c>
      <c r="K465" s="199" t="s">
        <v>4565</v>
      </c>
      <c r="L465" s="199" t="str">
        <f t="shared" si="32"/>
        <v/>
      </c>
      <c r="N465" s="199" t="s">
        <v>2988</v>
      </c>
      <c r="O465" s="199" t="s">
        <v>2988</v>
      </c>
      <c r="P465" s="199">
        <v>1</v>
      </c>
      <c r="S465" s="212"/>
      <c r="AB465" s="274"/>
    </row>
    <row r="466" spans="1:28" s="218" customFormat="1">
      <c r="A466" s="207"/>
      <c r="C466" s="218" t="str">
        <f t="shared" si="30"/>
        <v>No</v>
      </c>
      <c r="D466" s="218" t="str">
        <f t="shared" si="31"/>
        <v/>
      </c>
      <c r="E466" s="207"/>
      <c r="H466" s="209"/>
      <c r="I466" s="253" t="str" cm="1">
        <f t="array" ref="I466">_xlfn.TEXTJOIN(" ",1,IF(flistname=D466,foption,""))</f>
        <v>0</v>
      </c>
      <c r="L466" s="218" t="str">
        <f t="shared" si="32"/>
        <v/>
      </c>
      <c r="N466" s="218" t="s">
        <v>2988</v>
      </c>
      <c r="O466" s="218" t="s">
        <v>2988</v>
      </c>
      <c r="P466" s="218">
        <v>1</v>
      </c>
      <c r="S466" s="207"/>
      <c r="AB466" s="280"/>
    </row>
    <row r="467" spans="1:28" s="199" customFormat="1">
      <c r="A467" s="212"/>
      <c r="B467" s="199" t="s">
        <v>4608</v>
      </c>
      <c r="C467" s="199" t="str">
        <f t="shared" ref="C467:C530" si="33">IF(IFERROR(FIND("select_one",J467),0)&gt;0,"select_one",IF(IFERROR(FIND("select_multiple",J467),0)&gt;0,"select_multiple","No"))</f>
        <v>No</v>
      </c>
      <c r="D467" s="199" t="str">
        <f t="shared" ref="D467:D530" si="34">IF(OR(C467="select_one",C467="select_multiple"),TRIM(RIGHT(J467,LEN(J467)-(LEN(C467)+1))),"")</f>
        <v/>
      </c>
      <c r="E467" s="212"/>
      <c r="F467" s="199" t="s">
        <v>246</v>
      </c>
      <c r="G467" s="199" t="s">
        <v>2983</v>
      </c>
      <c r="H467" s="213"/>
      <c r="I467" s="255" t="str" cm="1">
        <f t="array" ref="I467">_xlfn.TEXTJOIN(" ",1,IF(flistname=D467,foption,""))</f>
        <v>0</v>
      </c>
      <c r="J467" s="199" t="s">
        <v>26</v>
      </c>
      <c r="K467" s="199" t="s">
        <v>4609</v>
      </c>
      <c r="L467" s="199" t="str">
        <f t="shared" si="32"/>
        <v>M: DECISION MAKING (GENDER)</v>
      </c>
      <c r="M467" s="199" t="s">
        <v>4610</v>
      </c>
      <c r="N467" s="199" t="s">
        <v>4611</v>
      </c>
      <c r="O467" s="199" t="s">
        <v>4611</v>
      </c>
      <c r="P467" s="199">
        <v>1</v>
      </c>
      <c r="S467" s="212"/>
      <c r="W467" s="199" t="s">
        <v>168</v>
      </c>
      <c r="Z467" s="199" t="s">
        <v>3428</v>
      </c>
      <c r="AB467" s="274"/>
    </row>
    <row r="468" spans="1:28">
      <c r="B468" s="194" t="s">
        <v>4612</v>
      </c>
      <c r="C468" s="194" t="str">
        <f t="shared" si="33"/>
        <v>select_one</v>
      </c>
      <c r="D468" s="194" t="str">
        <f t="shared" si="34"/>
        <v>decision_making</v>
      </c>
      <c r="F468" s="194" t="s">
        <v>246</v>
      </c>
      <c r="G468" s="194" t="s">
        <v>2983</v>
      </c>
      <c r="I468" s="251" t="str" cm="1">
        <f t="array" ref="I468">_xlfn.TEXTJOIN(" ",1,IF(flistname=D468,foption,""))</f>
        <v>1: Female 2: Male 3: Both male and female</v>
      </c>
      <c r="J468" s="194" t="s">
        <v>2126</v>
      </c>
      <c r="K468" s="194" t="s">
        <v>2127</v>
      </c>
      <c r="L468" s="194" t="str">
        <f t="shared" si="32"/>
        <v>M01: Who decides how to use the **cash** assistance received such as when, where and what to buy?</v>
      </c>
      <c r="M468" s="194" t="s">
        <v>4613</v>
      </c>
      <c r="N468" s="194" t="s">
        <v>4614</v>
      </c>
      <c r="O468" s="194" t="s">
        <v>4615</v>
      </c>
      <c r="P468" s="194">
        <v>1</v>
      </c>
      <c r="V468" s="194" t="s">
        <v>25</v>
      </c>
      <c r="Z468" s="194" t="s">
        <v>4616</v>
      </c>
    </row>
    <row r="469" spans="1:28">
      <c r="B469" s="194" t="s">
        <v>4617</v>
      </c>
      <c r="C469" s="194" t="str">
        <f t="shared" si="33"/>
        <v>select_one</v>
      </c>
      <c r="D469" s="194" t="str">
        <f t="shared" si="34"/>
        <v>decision_making</v>
      </c>
      <c r="F469" s="194" t="s">
        <v>246</v>
      </c>
      <c r="G469" s="194" t="s">
        <v>2983</v>
      </c>
      <c r="I469" s="251" t="str" cm="1">
        <f t="array" ref="I469">_xlfn.TEXTJOIN(" ",1,IF(flistname=D469,foption,""))</f>
        <v>1: Female 2: Male 3: Both male and female</v>
      </c>
      <c r="J469" s="194" t="s">
        <v>2126</v>
      </c>
      <c r="K469" s="194" t="s">
        <v>2130</v>
      </c>
      <c r="L469" s="194" t="str">
        <f t="shared" si="32"/>
        <v>M02: Who decides how to use the **food** assistance given by WFP, such as whether to sell, trade, lend or share a portion of it?</v>
      </c>
      <c r="M469" s="194" t="s">
        <v>4618</v>
      </c>
      <c r="N469" s="194" t="s">
        <v>4619</v>
      </c>
      <c r="O469" s="194" t="s">
        <v>4620</v>
      </c>
      <c r="P469" s="194">
        <v>1</v>
      </c>
      <c r="V469" s="194" t="s">
        <v>25</v>
      </c>
      <c r="Z469" s="194" t="s">
        <v>3853</v>
      </c>
    </row>
    <row r="470" spans="1:28">
      <c r="B470" s="194" t="s">
        <v>4621</v>
      </c>
      <c r="C470" s="194" t="str">
        <f t="shared" si="33"/>
        <v>select_one</v>
      </c>
      <c r="D470" s="194" t="str">
        <f t="shared" si="34"/>
        <v>yes_no</v>
      </c>
      <c r="F470" s="194" t="s">
        <v>246</v>
      </c>
      <c r="G470" s="194" t="s">
        <v>2983</v>
      </c>
      <c r="I470" s="251" t="str" cm="1">
        <f t="array" ref="I470">_xlfn.TEXTJOIN(" ",1,IF(flistname=D470,foption,""))</f>
        <v>0: No 1: Yes</v>
      </c>
      <c r="J470" s="194" t="s">
        <v>22</v>
      </c>
      <c r="K470" s="194" t="s">
        <v>2135</v>
      </c>
      <c r="L470" s="194" t="str">
        <f t="shared" si="32"/>
        <v>M03: Are topics related to gender equality discussed at the site?</v>
      </c>
      <c r="M470" s="194" t="s">
        <v>4622</v>
      </c>
      <c r="N470" s="194" t="s">
        <v>4623</v>
      </c>
      <c r="O470" s="194" t="s">
        <v>4624</v>
      </c>
      <c r="P470" s="194">
        <v>1</v>
      </c>
      <c r="V470" s="194" t="s">
        <v>25</v>
      </c>
    </row>
    <row r="471" spans="1:28">
      <c r="B471" s="194" t="s">
        <v>4625</v>
      </c>
      <c r="C471" s="194" t="str">
        <f t="shared" si="33"/>
        <v>select_one</v>
      </c>
      <c r="D471" s="194" t="str">
        <f t="shared" si="34"/>
        <v>yes_no</v>
      </c>
      <c r="F471" s="194" t="s">
        <v>246</v>
      </c>
      <c r="G471" s="194" t="s">
        <v>2983</v>
      </c>
      <c r="I471" s="251" t="str" cm="1">
        <f t="array" ref="I471">_xlfn.TEXTJOIN(" ",1,IF(flistname=D471,foption,""))</f>
        <v>0: No 1: Yes</v>
      </c>
      <c r="J471" s="194" t="s">
        <v>22</v>
      </c>
      <c r="K471" s="194" t="s">
        <v>2137</v>
      </c>
      <c r="L471" s="194" t="str">
        <f t="shared" si="32"/>
        <v>M04: Are you participating in any meetings or discussions of how to use community assets?</v>
      </c>
      <c r="M471" s="194" t="s">
        <v>4626</v>
      </c>
      <c r="N471" s="194" t="s">
        <v>4627</v>
      </c>
      <c r="O471" s="194" t="s">
        <v>4628</v>
      </c>
      <c r="P471" s="194">
        <v>1</v>
      </c>
      <c r="V471" s="194" t="s">
        <v>25</v>
      </c>
      <c r="Z471" s="194" t="s">
        <v>3225</v>
      </c>
    </row>
    <row r="472" spans="1:28">
      <c r="B472" s="194" t="s">
        <v>4629</v>
      </c>
      <c r="C472" s="194" t="str">
        <f t="shared" si="33"/>
        <v>select_one</v>
      </c>
      <c r="D472" s="194" t="str">
        <f t="shared" si="34"/>
        <v>yes_no</v>
      </c>
      <c r="F472" s="194" t="s">
        <v>246</v>
      </c>
      <c r="G472" s="194" t="s">
        <v>2983</v>
      </c>
      <c r="I472" s="251" t="str" cm="1">
        <f t="array" ref="I472">_xlfn.TEXTJOIN(" ",1,IF(flistname=D472,foption,""))</f>
        <v>0: No 1: Yes</v>
      </c>
      <c r="J472" s="194" t="s">
        <v>22</v>
      </c>
      <c r="K472" s="194" t="s">
        <v>2140</v>
      </c>
      <c r="L472" s="194" t="str">
        <f t="shared" si="32"/>
        <v>M05: Are you participating in decision-making over management or improvements to the community assets?</v>
      </c>
      <c r="M472" s="194" t="s">
        <v>4630</v>
      </c>
      <c r="N472" s="194" t="s">
        <v>4631</v>
      </c>
      <c r="O472" s="194" t="s">
        <v>4632</v>
      </c>
      <c r="P472" s="194">
        <v>1</v>
      </c>
      <c r="V472" s="194" t="s">
        <v>25</v>
      </c>
      <c r="Z472" s="194" t="s">
        <v>3225</v>
      </c>
    </row>
    <row r="473" spans="1:28">
      <c r="B473" s="194" t="s">
        <v>4633</v>
      </c>
      <c r="C473" s="194" t="str">
        <f t="shared" si="33"/>
        <v>select_one</v>
      </c>
      <c r="D473" s="194" t="str">
        <f t="shared" si="34"/>
        <v>yes_no</v>
      </c>
      <c r="F473" s="194" t="s">
        <v>246</v>
      </c>
      <c r="G473" s="194" t="s">
        <v>2983</v>
      </c>
      <c r="I473" s="251" t="str" cm="1">
        <f t="array" ref="I473">_xlfn.TEXTJOIN(" ",1,IF(flistname=D473,foption,""))</f>
        <v>0: No 1: Yes</v>
      </c>
      <c r="J473" s="194" t="s">
        <v>22</v>
      </c>
      <c r="K473" s="194" t="s">
        <v>2142</v>
      </c>
      <c r="L473" s="194" t="str">
        <f t="shared" si="32"/>
        <v>M06: Are you able to make use of community assets?</v>
      </c>
      <c r="M473" s="194" t="s">
        <v>4634</v>
      </c>
      <c r="N473" s="194" t="s">
        <v>4635</v>
      </c>
      <c r="O473" s="194" t="s">
        <v>4636</v>
      </c>
      <c r="P473" s="194">
        <v>1</v>
      </c>
      <c r="V473" s="194" t="s">
        <v>25</v>
      </c>
      <c r="Z473" s="194" t="s">
        <v>3225</v>
      </c>
    </row>
    <row r="474" spans="1:28">
      <c r="B474" s="194" t="s">
        <v>4637</v>
      </c>
      <c r="C474" s="194" t="str">
        <f t="shared" si="33"/>
        <v>select_one</v>
      </c>
      <c r="D474" s="194" t="str">
        <f t="shared" si="34"/>
        <v>yes_no</v>
      </c>
      <c r="F474" s="194" t="s">
        <v>246</v>
      </c>
      <c r="G474" s="194" t="s">
        <v>2983</v>
      </c>
      <c r="I474" s="251" t="str" cm="1">
        <f t="array" ref="I474">_xlfn.TEXTJOIN(" ",1,IF(flistname=D474,foption,""))</f>
        <v>0: No 1: Yes</v>
      </c>
      <c r="J474" s="194" t="s">
        <v>22</v>
      </c>
      <c r="K474" s="194" t="s">
        <v>2144</v>
      </c>
      <c r="L474" s="194" t="str">
        <f t="shared" si="32"/>
        <v>M07: Do you feel you have a voice to contribute to positive changes in your community?</v>
      </c>
      <c r="M474" s="194" t="s">
        <v>4638</v>
      </c>
      <c r="N474" s="194" t="s">
        <v>4639</v>
      </c>
      <c r="O474" s="194" t="s">
        <v>4640</v>
      </c>
      <c r="P474" s="194">
        <v>1</v>
      </c>
      <c r="V474" s="194" t="s">
        <v>25</v>
      </c>
    </row>
    <row r="475" spans="1:28">
      <c r="B475" s="194" t="s">
        <v>4641</v>
      </c>
      <c r="C475" s="194" t="str">
        <f t="shared" si="33"/>
        <v>No</v>
      </c>
      <c r="D475" s="194" t="str">
        <f t="shared" si="34"/>
        <v/>
      </c>
      <c r="F475" s="194" t="s">
        <v>246</v>
      </c>
      <c r="G475" s="194" t="s">
        <v>2983</v>
      </c>
      <c r="I475" s="251" t="str" cm="1">
        <f t="array" ref="I475">_xlfn.TEXTJOIN(" ",1,IF(flistname=D475,foption,""))</f>
        <v>0</v>
      </c>
      <c r="J475" s="194" t="s">
        <v>49</v>
      </c>
      <c r="K475" s="194" t="s">
        <v>2146</v>
      </c>
      <c r="L475" s="194" t="str">
        <f t="shared" si="32"/>
        <v>M08: What are the challenges in being able to participate in decision-making?</v>
      </c>
      <c r="M475" s="194" t="s">
        <v>4642</v>
      </c>
      <c r="N475" s="194" t="s">
        <v>4643</v>
      </c>
      <c r="O475" s="194" t="s">
        <v>4644</v>
      </c>
      <c r="P475" s="194">
        <v>1</v>
      </c>
      <c r="V475" s="194" t="s">
        <v>25</v>
      </c>
      <c r="Z475" s="194" t="s">
        <v>4645</v>
      </c>
    </row>
    <row r="476" spans="1:28" s="199" customFormat="1">
      <c r="A476" s="212"/>
      <c r="B476" s="199" t="s">
        <v>4646</v>
      </c>
      <c r="C476" s="199" t="str">
        <f t="shared" si="33"/>
        <v>No</v>
      </c>
      <c r="D476" s="199" t="str">
        <f t="shared" si="34"/>
        <v/>
      </c>
      <c r="E476" s="212"/>
      <c r="F476" s="199" t="s">
        <v>246</v>
      </c>
      <c r="G476" s="199" t="s">
        <v>2983</v>
      </c>
      <c r="H476" s="213"/>
      <c r="I476" s="255" t="str" cm="1">
        <f t="array" ref="I476">_xlfn.TEXTJOIN(" ",1,IF(flistname=D476,foption,""))</f>
        <v>0</v>
      </c>
      <c r="J476" s="199" t="s">
        <v>117</v>
      </c>
      <c r="K476" s="199" t="s">
        <v>4609</v>
      </c>
      <c r="L476" s="199" t="str">
        <f t="shared" si="32"/>
        <v/>
      </c>
      <c r="N476" s="199" t="s">
        <v>2988</v>
      </c>
      <c r="O476" s="199" t="s">
        <v>2988</v>
      </c>
      <c r="P476" s="199">
        <v>1</v>
      </c>
      <c r="S476" s="212"/>
      <c r="AB476" s="274"/>
    </row>
    <row r="477" spans="1:28" s="218" customFormat="1">
      <c r="A477" s="207"/>
      <c r="C477" s="218" t="str">
        <f t="shared" si="33"/>
        <v>No</v>
      </c>
      <c r="D477" s="218" t="str">
        <f t="shared" si="34"/>
        <v/>
      </c>
      <c r="E477" s="207"/>
      <c r="H477" s="209"/>
      <c r="I477" s="253" t="str" cm="1">
        <f t="array" ref="I477">_xlfn.TEXTJOIN(" ",1,IF(flistname=D477,foption,""))</f>
        <v>0</v>
      </c>
      <c r="L477" s="218" t="str">
        <f t="shared" si="32"/>
        <v/>
      </c>
      <c r="N477" s="218" t="s">
        <v>2988</v>
      </c>
      <c r="O477" s="218" t="s">
        <v>2988</v>
      </c>
      <c r="P477" s="218">
        <v>1</v>
      </c>
      <c r="S477" s="207"/>
      <c r="AB477" s="280"/>
    </row>
    <row r="478" spans="1:28" s="199" customFormat="1">
      <c r="A478" s="212"/>
      <c r="B478" s="199" t="s">
        <v>4647</v>
      </c>
      <c r="C478" s="199" t="str">
        <f t="shared" si="33"/>
        <v>No</v>
      </c>
      <c r="D478" s="199" t="str">
        <f t="shared" si="34"/>
        <v/>
      </c>
      <c r="E478" s="212"/>
      <c r="G478" s="199" t="s">
        <v>2983</v>
      </c>
      <c r="H478" s="213"/>
      <c r="I478" s="255" t="str" cm="1">
        <f t="array" ref="I478">_xlfn.TEXTJOIN(" ",1,IF(flistname=D478,foption,""))</f>
        <v>0</v>
      </c>
      <c r="J478" s="199" t="s">
        <v>26</v>
      </c>
      <c r="K478" s="199" t="s">
        <v>4648</v>
      </c>
      <c r="L478" s="199" t="str">
        <f t="shared" si="32"/>
        <v>N: HEALTH AND NUTRITION SERVICES</v>
      </c>
      <c r="M478" s="199" t="s">
        <v>4649</v>
      </c>
      <c r="N478" s="199" t="s">
        <v>4650</v>
      </c>
      <c r="O478" s="199" t="s">
        <v>4650</v>
      </c>
      <c r="P478" s="199">
        <v>1</v>
      </c>
      <c r="S478" s="212"/>
      <c r="W478" s="199" t="s">
        <v>168</v>
      </c>
      <c r="Z478" s="199" t="s">
        <v>3428</v>
      </c>
      <c r="AB478" s="274"/>
    </row>
    <row r="479" spans="1:28">
      <c r="A479" s="205" t="s">
        <v>4651</v>
      </c>
      <c r="B479" s="194" t="s">
        <v>4652</v>
      </c>
      <c r="C479" s="194" t="str">
        <f t="shared" si="33"/>
        <v>select_one</v>
      </c>
      <c r="D479" s="194" t="str">
        <f t="shared" si="34"/>
        <v>yes_no</v>
      </c>
      <c r="G479" s="194" t="s">
        <v>2983</v>
      </c>
      <c r="I479" s="251" t="str" cm="1">
        <f t="array" ref="I479">_xlfn.TEXTJOIN(" ",1,IF(flistname=D479,foption,""))</f>
        <v>0: No 1: Yes</v>
      </c>
      <c r="J479" s="194" t="s">
        <v>22</v>
      </c>
      <c r="K479" s="194" t="s">
        <v>2223</v>
      </c>
      <c r="L479" s="194" t="str">
        <f t="shared" si="32"/>
        <v>N01: Do you have access to health services and medicines?</v>
      </c>
      <c r="M479" s="194" t="s">
        <v>4653</v>
      </c>
      <c r="N479" s="194" t="s">
        <v>4654</v>
      </c>
      <c r="O479" s="194" t="s">
        <v>4655</v>
      </c>
      <c r="P479" s="194">
        <v>1</v>
      </c>
      <c r="V479" s="194" t="s">
        <v>25</v>
      </c>
    </row>
    <row r="480" spans="1:28">
      <c r="B480" s="194" t="s">
        <v>4656</v>
      </c>
      <c r="C480" s="194" t="str">
        <f t="shared" si="33"/>
        <v>select_one</v>
      </c>
      <c r="D480" s="194" t="str">
        <f t="shared" si="34"/>
        <v>yes_no</v>
      </c>
      <c r="G480" s="194" t="s">
        <v>2983</v>
      </c>
      <c r="I480" s="251" t="str" cm="1">
        <f t="array" ref="I480">_xlfn.TEXTJOIN(" ",1,IF(flistname=D480,foption,""))</f>
        <v>0: No 1: Yes</v>
      </c>
      <c r="J480" s="194" t="s">
        <v>22</v>
      </c>
      <c r="K480" s="194" t="s">
        <v>2225</v>
      </c>
      <c r="L480" s="194" t="str">
        <f t="shared" si="32"/>
        <v>N02: Are topics related to nutrition, health, or maternal/child feeding discussed at the site?</v>
      </c>
      <c r="M480" s="194" t="s">
        <v>4657</v>
      </c>
      <c r="N480" s="194" t="s">
        <v>4658</v>
      </c>
      <c r="O480" s="194" t="s">
        <v>4659</v>
      </c>
      <c r="P480" s="194">
        <v>1</v>
      </c>
      <c r="V480" s="194" t="s">
        <v>25</v>
      </c>
    </row>
    <row r="481" spans="1:41">
      <c r="B481" s="194" t="s">
        <v>4660</v>
      </c>
      <c r="C481" s="194" t="str">
        <f t="shared" si="33"/>
        <v>select_one</v>
      </c>
      <c r="D481" s="194" t="str">
        <f t="shared" si="34"/>
        <v>yes_no</v>
      </c>
      <c r="G481" s="194" t="s">
        <v>2983</v>
      </c>
      <c r="I481" s="251" t="str" cm="1">
        <f t="array" ref="I481">_xlfn.TEXTJOIN(" ",1,IF(flistname=D481,foption,""))</f>
        <v>0: No 1: Yes</v>
      </c>
      <c r="J481" s="194" t="s">
        <v>22</v>
      </c>
      <c r="K481" s="194" t="s">
        <v>2227</v>
      </c>
      <c r="L481" s="194" t="str">
        <f t="shared" si="32"/>
        <v>N03: Has a community nutrition volunteer (CNV) assisted you in the past month?</v>
      </c>
      <c r="M481" s="194" t="s">
        <v>4661</v>
      </c>
      <c r="N481" s="194" t="s">
        <v>4662</v>
      </c>
      <c r="O481" s="194" t="s">
        <v>4663</v>
      </c>
      <c r="P481" s="194">
        <v>1</v>
      </c>
      <c r="V481" s="194" t="s">
        <v>25</v>
      </c>
    </row>
    <row r="482" spans="1:41">
      <c r="B482" s="194" t="s">
        <v>4664</v>
      </c>
      <c r="C482" s="194" t="str">
        <f t="shared" si="33"/>
        <v>select_one</v>
      </c>
      <c r="D482" s="194" t="str">
        <f t="shared" si="34"/>
        <v>cnv_assistance</v>
      </c>
      <c r="G482" s="194" t="s">
        <v>2983</v>
      </c>
      <c r="I482" s="251" t="str" cm="1">
        <f t="array" ref="I482">_xlfn.TEXTJOIN(" ",1,IF(flistname=D482,foption,""))</f>
        <v>1: Site 2: Home 3: Both</v>
      </c>
      <c r="J482" s="194" t="s">
        <v>2229</v>
      </c>
      <c r="K482" s="194" t="s">
        <v>2230</v>
      </c>
      <c r="L482" s="194" t="str">
        <f t="shared" si="32"/>
        <v>N04: Where did the CNV assist you?</v>
      </c>
      <c r="M482" s="194" t="s">
        <v>4665</v>
      </c>
      <c r="N482" s="194" t="s">
        <v>4666</v>
      </c>
      <c r="O482" s="194" t="s">
        <v>4667</v>
      </c>
      <c r="P482" s="194">
        <v>1</v>
      </c>
      <c r="V482" s="194" t="s">
        <v>25</v>
      </c>
      <c r="Z482" s="194" t="s">
        <v>2232</v>
      </c>
    </row>
    <row r="483" spans="1:41">
      <c r="B483" s="194" t="s">
        <v>4668</v>
      </c>
      <c r="C483" s="194" t="str">
        <f t="shared" si="33"/>
        <v>select_multiple</v>
      </c>
      <c r="D483" s="194" t="str">
        <f t="shared" si="34"/>
        <v>vol_assist</v>
      </c>
      <c r="G483" s="194" t="s">
        <v>2983</v>
      </c>
      <c r="I483" s="251" t="str" cm="1">
        <f t="array" ref="I483">_xlfn.TEXTJOIN(" ",1,IF(flistname=D483,foption,""))</f>
        <v>1: Anthropological measurements for screening 2: Communication of distribution schedule 3: Complaints/ feedback management 4: Identifying vulnerable people 5: Sensitization on entitlements 6: Sensitization on health, nutrition, hygiene 7: Sensitization on targeting 88: Other</v>
      </c>
      <c r="J483" s="194" t="s">
        <v>2233</v>
      </c>
      <c r="K483" s="194" t="s">
        <v>2234</v>
      </c>
      <c r="L483" s="194" t="str">
        <f t="shared" si="32"/>
        <v>N05: With what did the CNV/outreach worker assist you?</v>
      </c>
      <c r="M483" s="194" t="s">
        <v>4669</v>
      </c>
      <c r="N483" s="194" t="s">
        <v>4670</v>
      </c>
      <c r="O483" s="194" t="s">
        <v>4671</v>
      </c>
      <c r="P483" s="194">
        <v>1</v>
      </c>
      <c r="S483" s="205" t="s">
        <v>1224</v>
      </c>
      <c r="V483" s="194" t="s">
        <v>25</v>
      </c>
      <c r="Z483" s="194" t="s">
        <v>2232</v>
      </c>
    </row>
    <row r="484" spans="1:41">
      <c r="B484" s="194" t="s">
        <v>4672</v>
      </c>
      <c r="C484" s="194" t="str">
        <f t="shared" si="33"/>
        <v>select_one</v>
      </c>
      <c r="D484" s="194" t="str">
        <f t="shared" si="34"/>
        <v>yes_no</v>
      </c>
      <c r="G484" s="194" t="s">
        <v>2983</v>
      </c>
      <c r="I484" s="251" t="str" cm="1">
        <f t="array" ref="I484">_xlfn.TEXTJOIN(" ",1,IF(flistname=D484,foption,""))</f>
        <v>0: No 1: Yes</v>
      </c>
      <c r="J484" s="194" t="s">
        <v>22</v>
      </c>
      <c r="K484" s="194" t="s">
        <v>2236</v>
      </c>
      <c r="L484" s="194" t="str">
        <f t="shared" si="32"/>
        <v>N06: Was the assistance adequate?</v>
      </c>
      <c r="M484" s="194" t="s">
        <v>4673</v>
      </c>
      <c r="N484" s="194" t="s">
        <v>4674</v>
      </c>
      <c r="O484" s="194" t="s">
        <v>4675</v>
      </c>
      <c r="P484" s="194">
        <v>1</v>
      </c>
      <c r="V484" s="194" t="s">
        <v>25</v>
      </c>
      <c r="Z484" s="194" t="s">
        <v>2232</v>
      </c>
    </row>
    <row r="485" spans="1:41">
      <c r="B485" s="194" t="s">
        <v>4676</v>
      </c>
      <c r="C485" s="194" t="str">
        <f t="shared" si="33"/>
        <v>select_one</v>
      </c>
      <c r="D485" s="194" t="str">
        <f t="shared" si="34"/>
        <v>not_adequate</v>
      </c>
      <c r="G485" s="194" t="s">
        <v>2983</v>
      </c>
      <c r="I485" s="251" t="str" cm="1">
        <f t="array" ref="I485">_xlfn.TEXTJOIN(" ",1,IF(flistname=D485,foption,""))</f>
        <v>1: Was not well trained 2: Treated me poorly 88: Other</v>
      </c>
      <c r="J485" s="194" t="s">
        <v>2238</v>
      </c>
      <c r="K485" s="194" t="s">
        <v>2239</v>
      </c>
      <c r="L485" s="194" t="str">
        <f t="shared" si="32"/>
        <v>N07: Why was the assistance inadequate?</v>
      </c>
      <c r="M485" s="194" t="s">
        <v>4677</v>
      </c>
      <c r="N485" s="194" t="s">
        <v>4678</v>
      </c>
      <c r="O485" s="194" t="s">
        <v>4679</v>
      </c>
      <c r="P485" s="194">
        <v>1</v>
      </c>
      <c r="V485" s="194" t="s">
        <v>25</v>
      </c>
      <c r="Z485" s="194" t="s">
        <v>2241</v>
      </c>
    </row>
    <row r="486" spans="1:41">
      <c r="B486" s="194" t="s">
        <v>4680</v>
      </c>
      <c r="C486" s="194" t="str">
        <f t="shared" si="33"/>
        <v>No</v>
      </c>
      <c r="D486" s="194" t="str">
        <f t="shared" si="34"/>
        <v/>
      </c>
      <c r="G486" s="194" t="s">
        <v>2983</v>
      </c>
      <c r="I486" s="251" t="str" cm="1">
        <f t="array" ref="I486">_xlfn.TEXTJOIN(" ",1,IF(flistname=D486,foption,""))</f>
        <v>0</v>
      </c>
      <c r="J486" s="194" t="s">
        <v>49</v>
      </c>
      <c r="K486" s="194" t="s">
        <v>2242</v>
      </c>
      <c r="L486" s="194" t="str">
        <f t="shared" si="32"/>
        <v>N08: Specify</v>
      </c>
      <c r="M486" s="194" t="s">
        <v>4681</v>
      </c>
      <c r="N486" s="194" t="s">
        <v>1312</v>
      </c>
      <c r="O486" s="194" t="s">
        <v>4682</v>
      </c>
      <c r="P486" s="194">
        <v>1</v>
      </c>
      <c r="V486" s="194" t="s">
        <v>25</v>
      </c>
      <c r="Z486" s="194" t="s">
        <v>4683</v>
      </c>
    </row>
    <row r="487" spans="1:41">
      <c r="B487" s="194" t="s">
        <v>4684</v>
      </c>
      <c r="C487" s="194" t="str">
        <f t="shared" si="33"/>
        <v>select_one</v>
      </c>
      <c r="D487" s="194" t="str">
        <f t="shared" si="34"/>
        <v>yes_no</v>
      </c>
      <c r="G487" s="194" t="s">
        <v>2983</v>
      </c>
      <c r="I487" s="251" t="str" cm="1">
        <f t="array" ref="I487">_xlfn.TEXTJOIN(" ",1,IF(flistname=D487,foption,""))</f>
        <v>0: No 1: Yes</v>
      </c>
      <c r="J487" s="194" t="s">
        <v>22</v>
      </c>
      <c r="K487" s="194" t="s">
        <v>2245</v>
      </c>
      <c r="L487" s="194" t="str">
        <f t="shared" si="32"/>
        <v>N09: During the last distribution, were CNVs present at the site?</v>
      </c>
      <c r="M487" s="194" t="s">
        <v>4685</v>
      </c>
      <c r="N487" s="194" t="s">
        <v>4686</v>
      </c>
      <c r="O487" s="194" t="s">
        <v>4687</v>
      </c>
      <c r="P487" s="194">
        <v>1</v>
      </c>
      <c r="S487" s="205" t="s">
        <v>2247</v>
      </c>
      <c r="V487" s="194" t="s">
        <v>25</v>
      </c>
    </row>
    <row r="488" spans="1:41" s="199" customFormat="1">
      <c r="A488" s="212"/>
      <c r="B488" s="199" t="s">
        <v>4688</v>
      </c>
      <c r="C488" s="199" t="str">
        <f t="shared" si="33"/>
        <v>No</v>
      </c>
      <c r="D488" s="199" t="str">
        <f t="shared" si="34"/>
        <v/>
      </c>
      <c r="E488" s="212"/>
      <c r="G488" s="199" t="s">
        <v>2983</v>
      </c>
      <c r="H488" s="213"/>
      <c r="I488" s="255" t="str" cm="1">
        <f t="array" ref="I488">_xlfn.TEXTJOIN(" ",1,IF(flistname=D488,foption,""))</f>
        <v>0</v>
      </c>
      <c r="J488" s="199" t="s">
        <v>117</v>
      </c>
      <c r="K488" s="199" t="s">
        <v>4648</v>
      </c>
      <c r="L488" s="199" t="str">
        <f t="shared" si="32"/>
        <v/>
      </c>
      <c r="N488" s="199" t="s">
        <v>2988</v>
      </c>
      <c r="O488" s="199" t="s">
        <v>2988</v>
      </c>
      <c r="P488" s="199">
        <v>1</v>
      </c>
      <c r="S488" s="212"/>
      <c r="AB488" s="274"/>
      <c r="AO488" s="199" t="s">
        <v>497</v>
      </c>
    </row>
    <row r="489" spans="1:41" s="218" customFormat="1">
      <c r="A489" s="207"/>
      <c r="C489" s="218" t="str">
        <f t="shared" si="33"/>
        <v>No</v>
      </c>
      <c r="D489" s="218" t="str">
        <f t="shared" si="34"/>
        <v/>
      </c>
      <c r="E489" s="207"/>
      <c r="H489" s="209"/>
      <c r="I489" s="253" t="str" cm="1">
        <f t="array" ref="I489">_xlfn.TEXTJOIN(" ",1,IF(flistname=D489,foption,""))</f>
        <v>0</v>
      </c>
      <c r="L489" s="218" t="str">
        <f t="shared" si="32"/>
        <v/>
      </c>
      <c r="N489" s="218" t="s">
        <v>2988</v>
      </c>
      <c r="O489" s="218" t="s">
        <v>2988</v>
      </c>
      <c r="P489" s="218">
        <v>1</v>
      </c>
      <c r="S489" s="207"/>
      <c r="AB489" s="280"/>
    </row>
    <row r="490" spans="1:41" s="199" customFormat="1">
      <c r="A490" s="212"/>
      <c r="B490" s="199" t="s">
        <v>4689</v>
      </c>
      <c r="C490" s="199" t="str">
        <f t="shared" si="33"/>
        <v>No</v>
      </c>
      <c r="D490" s="199" t="str">
        <f t="shared" si="34"/>
        <v/>
      </c>
      <c r="E490" s="212"/>
      <c r="G490" s="199" t="s">
        <v>2983</v>
      </c>
      <c r="H490" s="213"/>
      <c r="I490" s="255" t="str" cm="1">
        <f t="array" ref="I490">_xlfn.TEXTJOIN(" ",1,IF(flistname=D490,foption,""))</f>
        <v>0</v>
      </c>
      <c r="J490" s="199" t="s">
        <v>26</v>
      </c>
      <c r="K490" s="199" t="s">
        <v>4690</v>
      </c>
      <c r="L490" s="199" t="str">
        <f t="shared" si="32"/>
        <v>O: ACCESS TO WATER, SANITATION AND HYGIENE</v>
      </c>
      <c r="M490" s="199" t="s">
        <v>4691</v>
      </c>
      <c r="N490" s="199" t="s">
        <v>4692</v>
      </c>
      <c r="O490" s="199" t="s">
        <v>4692</v>
      </c>
      <c r="P490" s="199">
        <v>1</v>
      </c>
      <c r="S490" s="212"/>
      <c r="W490" s="199" t="s">
        <v>168</v>
      </c>
      <c r="Z490" s="199" t="s">
        <v>3428</v>
      </c>
      <c r="AB490" s="274"/>
    </row>
    <row r="491" spans="1:41">
      <c r="B491" s="194" t="s">
        <v>4693</v>
      </c>
      <c r="C491" s="194" t="str">
        <f t="shared" si="33"/>
        <v>select_one</v>
      </c>
      <c r="D491" s="194" t="str">
        <f t="shared" si="34"/>
        <v>yes_no</v>
      </c>
      <c r="G491" s="194" t="s">
        <v>2983</v>
      </c>
      <c r="I491" s="251" t="str" cm="1">
        <f t="array" ref="I491">_xlfn.TEXTJOIN(" ",1,IF(flistname=D491,foption,""))</f>
        <v>0: No 1: Yes</v>
      </c>
      <c r="J491" s="194" t="s">
        <v>22</v>
      </c>
      <c r="K491" s="194" t="s">
        <v>1749</v>
      </c>
      <c r="L491" s="194" t="str">
        <f t="shared" si="32"/>
        <v>O01: Is messaging related to water, sanitation, or hygiene provided at the site?</v>
      </c>
      <c r="M491" s="194" t="s">
        <v>4694</v>
      </c>
      <c r="N491" s="194" t="s">
        <v>4695</v>
      </c>
      <c r="O491" s="194" t="s">
        <v>4696</v>
      </c>
      <c r="P491" s="194">
        <v>1</v>
      </c>
      <c r="V491" s="194" t="s">
        <v>25</v>
      </c>
    </row>
    <row r="492" spans="1:41">
      <c r="B492" s="194" t="s">
        <v>4697</v>
      </c>
      <c r="C492" s="194" t="str">
        <f t="shared" si="33"/>
        <v>select_one</v>
      </c>
      <c r="D492" s="194" t="str">
        <f t="shared" si="34"/>
        <v>yes_no</v>
      </c>
      <c r="G492" s="194" t="s">
        <v>2983</v>
      </c>
      <c r="I492" s="251" t="str" cm="1">
        <f t="array" ref="I492">_xlfn.TEXTJOIN(" ",1,IF(flistname=D492,foption,""))</f>
        <v>0: No 1: Yes</v>
      </c>
      <c r="J492" s="194" t="s">
        <v>22</v>
      </c>
      <c r="K492" s="194" t="s">
        <v>1751</v>
      </c>
      <c r="L492" s="194" t="str">
        <f t="shared" si="32"/>
        <v>O02: Are you able to access a clean and safe water source?</v>
      </c>
      <c r="M492" s="194" t="s">
        <v>4698</v>
      </c>
      <c r="N492" s="194" t="s">
        <v>4699</v>
      </c>
      <c r="O492" s="194" t="s">
        <v>4700</v>
      </c>
      <c r="P492" s="194">
        <v>1</v>
      </c>
      <c r="V492" s="194" t="s">
        <v>25</v>
      </c>
    </row>
    <row r="493" spans="1:41">
      <c r="B493" s="194" t="s">
        <v>4701</v>
      </c>
      <c r="C493" s="194" t="str">
        <f t="shared" si="33"/>
        <v>No</v>
      </c>
      <c r="D493" s="194" t="str">
        <f t="shared" si="34"/>
        <v/>
      </c>
      <c r="G493" s="194" t="s">
        <v>2983</v>
      </c>
      <c r="I493" s="251" t="str" cm="1">
        <f t="array" ref="I493">_xlfn.TEXTJOIN(" ",1,IF(flistname=D493,foption,""))</f>
        <v>0</v>
      </c>
      <c r="J493" s="194" t="s">
        <v>151</v>
      </c>
      <c r="K493" s="194" t="s">
        <v>1753</v>
      </c>
      <c r="L493" s="194" t="str">
        <f t="shared" si="32"/>
        <v>O03: In minutes, how long does it take to walk to the nearest clean and safe water source?</v>
      </c>
      <c r="M493" s="194" t="s">
        <v>4702</v>
      </c>
      <c r="N493" s="194" t="s">
        <v>4703</v>
      </c>
      <c r="O493" s="194" t="s">
        <v>4704</v>
      </c>
      <c r="P493" s="194">
        <v>1</v>
      </c>
      <c r="T493" s="194" t="s">
        <v>1755</v>
      </c>
      <c r="V493" s="194" t="s">
        <v>25</v>
      </c>
      <c r="Z493" s="194" t="s">
        <v>1756</v>
      </c>
    </row>
    <row r="494" spans="1:41">
      <c r="B494" s="194" t="s">
        <v>4705</v>
      </c>
      <c r="C494" s="194" t="str">
        <f t="shared" si="33"/>
        <v>select_one</v>
      </c>
      <c r="D494" s="194" t="str">
        <f t="shared" si="34"/>
        <v>yes_no</v>
      </c>
      <c r="G494" s="194" t="s">
        <v>2983</v>
      </c>
      <c r="I494" s="251" t="str" cm="1">
        <f t="array" ref="I494">_xlfn.TEXTJOIN(" ",1,IF(flistname=D494,foption,""))</f>
        <v>0: No 1: Yes</v>
      </c>
      <c r="J494" s="194" t="s">
        <v>22</v>
      </c>
      <c r="K494" s="194" t="s">
        <v>1757</v>
      </c>
      <c r="L494" s="194" t="str">
        <f t="shared" si="32"/>
        <v>O04: Are all your family members able to access a clean and safe latrine?</v>
      </c>
      <c r="M494" s="194" t="s">
        <v>4706</v>
      </c>
      <c r="N494" s="194" t="s">
        <v>4707</v>
      </c>
      <c r="O494" s="194" t="s">
        <v>4708</v>
      </c>
      <c r="P494" s="194">
        <v>1</v>
      </c>
      <c r="V494" s="194" t="s">
        <v>25</v>
      </c>
    </row>
    <row r="495" spans="1:41">
      <c r="B495" s="194" t="s">
        <v>4709</v>
      </c>
      <c r="C495" s="194" t="str">
        <f t="shared" si="33"/>
        <v>No</v>
      </c>
      <c r="D495" s="194" t="str">
        <f t="shared" si="34"/>
        <v/>
      </c>
      <c r="G495" s="194" t="s">
        <v>2983</v>
      </c>
      <c r="I495" s="251" t="str" cm="1">
        <f t="array" ref="I495">_xlfn.TEXTJOIN(" ",1,IF(flistname=D495,foption,""))</f>
        <v>0</v>
      </c>
      <c r="J495" s="194" t="s">
        <v>151</v>
      </c>
      <c r="K495" s="194" t="s">
        <v>1759</v>
      </c>
      <c r="L495" s="194" t="str">
        <f t="shared" si="32"/>
        <v>O05: In minutes, how long does it take to walk to the nearest clean and safe latrine?</v>
      </c>
      <c r="M495" s="194" t="s">
        <v>4710</v>
      </c>
      <c r="N495" s="194" t="s">
        <v>4711</v>
      </c>
      <c r="O495" s="194" t="s">
        <v>4712</v>
      </c>
      <c r="P495" s="194">
        <v>1</v>
      </c>
      <c r="T495" s="194" t="s">
        <v>1755</v>
      </c>
      <c r="V495" s="194" t="s">
        <v>25</v>
      </c>
      <c r="Z495" s="194" t="s">
        <v>1761</v>
      </c>
    </row>
    <row r="496" spans="1:41">
      <c r="B496" s="194" t="s">
        <v>4713</v>
      </c>
      <c r="C496" s="194" t="str">
        <f t="shared" si="33"/>
        <v>select_one</v>
      </c>
      <c r="D496" s="194" t="str">
        <f t="shared" si="34"/>
        <v>yes_no</v>
      </c>
      <c r="G496" s="194" t="s">
        <v>2983</v>
      </c>
      <c r="I496" s="251" t="str" cm="1">
        <f t="array" ref="I496">_xlfn.TEXTJOIN(" ",1,IF(flistname=D496,foption,""))</f>
        <v>0: No 1: Yes</v>
      </c>
      <c r="J496" s="194" t="s">
        <v>22</v>
      </c>
      <c r="K496" s="194" t="s">
        <v>1762</v>
      </c>
      <c r="L496" s="194" t="str">
        <f t="shared" si="32"/>
        <v>O06: Is accessing these latrines an issue for any particular household member?</v>
      </c>
      <c r="M496" s="194" t="s">
        <v>4714</v>
      </c>
      <c r="N496" s="194" t="s">
        <v>4715</v>
      </c>
      <c r="O496" s="194" t="s">
        <v>4716</v>
      </c>
      <c r="P496" s="194">
        <v>1</v>
      </c>
      <c r="V496" s="194" t="s">
        <v>25</v>
      </c>
      <c r="Z496" s="194" t="s">
        <v>1761</v>
      </c>
    </row>
    <row r="497" spans="1:28">
      <c r="B497" s="194" t="s">
        <v>4717</v>
      </c>
      <c r="C497" s="194" t="str">
        <f t="shared" si="33"/>
        <v>select_one</v>
      </c>
      <c r="D497" s="194" t="str">
        <f t="shared" si="34"/>
        <v>latrine_access</v>
      </c>
      <c r="G497" s="194" t="s">
        <v>2983</v>
      </c>
      <c r="I497" s="251" t="str" cm="1">
        <f t="array" ref="I497">_xlfn.TEXTJOIN(" ",1,IF(flistname=D497,foption,""))</f>
        <v>1: Children 2: Disabled 3: Elderly 4: Ill (sick) 5: Men 6: Pregnant women 7: Non-pregnant women 88: Other</v>
      </c>
      <c r="J497" s="194" t="s">
        <v>1764</v>
      </c>
      <c r="K497" s="194" t="s">
        <v>1765</v>
      </c>
      <c r="L497" s="194" t="str">
        <f t="shared" si="32"/>
        <v>O07: For whom is access to the latrines most difficult?</v>
      </c>
      <c r="M497" s="194" t="s">
        <v>4718</v>
      </c>
      <c r="N497" s="194" t="s">
        <v>4719</v>
      </c>
      <c r="O497" s="194" t="s">
        <v>4720</v>
      </c>
      <c r="P497" s="194">
        <v>1</v>
      </c>
      <c r="S497" s="205" t="s">
        <v>1767</v>
      </c>
      <c r="V497" s="194" t="s">
        <v>25</v>
      </c>
      <c r="Z497" s="194" t="s">
        <v>1768</v>
      </c>
    </row>
    <row r="498" spans="1:28">
      <c r="B498" s="194" t="s">
        <v>4721</v>
      </c>
      <c r="C498" s="194" t="str">
        <f t="shared" si="33"/>
        <v>select_one</v>
      </c>
      <c r="D498" s="194" t="str">
        <f t="shared" si="34"/>
        <v>yes_no</v>
      </c>
      <c r="G498" s="194" t="s">
        <v>2983</v>
      </c>
      <c r="I498" s="251" t="str" cm="1">
        <f t="array" ref="I498">_xlfn.TEXTJOIN(" ",1,IF(flistname=D498,foption,""))</f>
        <v>0: No 1: Yes</v>
      </c>
      <c r="J498" s="194" t="s">
        <v>22</v>
      </c>
      <c r="K498" s="194" t="s">
        <v>1769</v>
      </c>
      <c r="L498" s="194" t="str">
        <f t="shared" si="32"/>
        <v>O08: Do you have access to soap as you need it?</v>
      </c>
      <c r="M498" s="194" t="s">
        <v>4722</v>
      </c>
      <c r="N498" s="194" t="s">
        <v>4723</v>
      </c>
      <c r="O498" s="194" t="s">
        <v>4724</v>
      </c>
      <c r="P498" s="194">
        <v>1</v>
      </c>
      <c r="V498" s="194" t="s">
        <v>25</v>
      </c>
    </row>
    <row r="499" spans="1:28" s="199" customFormat="1">
      <c r="A499" s="212"/>
      <c r="B499" s="199" t="s">
        <v>4725</v>
      </c>
      <c r="C499" s="199" t="str">
        <f t="shared" si="33"/>
        <v>No</v>
      </c>
      <c r="D499" s="199" t="str">
        <f t="shared" si="34"/>
        <v/>
      </c>
      <c r="E499" s="212"/>
      <c r="G499" s="199" t="s">
        <v>2983</v>
      </c>
      <c r="H499" s="213"/>
      <c r="I499" s="255" t="str" cm="1">
        <f t="array" ref="I499">_xlfn.TEXTJOIN(" ",1,IF(flistname=D499,foption,""))</f>
        <v>0</v>
      </c>
      <c r="J499" s="199" t="s">
        <v>117</v>
      </c>
      <c r="K499" s="199" t="s">
        <v>4690</v>
      </c>
      <c r="L499" s="199" t="str">
        <f t="shared" si="32"/>
        <v/>
      </c>
      <c r="N499" s="199" t="s">
        <v>2988</v>
      </c>
      <c r="O499" s="199" t="s">
        <v>2988</v>
      </c>
      <c r="P499" s="199">
        <v>1</v>
      </c>
      <c r="S499" s="212"/>
      <c r="AB499" s="274"/>
    </row>
    <row r="500" spans="1:28" s="218" customFormat="1">
      <c r="A500" s="207"/>
      <c r="C500" s="218" t="str">
        <f t="shared" si="33"/>
        <v>No</v>
      </c>
      <c r="D500" s="218" t="str">
        <f t="shared" si="34"/>
        <v/>
      </c>
      <c r="E500" s="207"/>
      <c r="H500" s="209"/>
      <c r="I500" s="253" t="str" cm="1">
        <f t="array" ref="I500">_xlfn.TEXTJOIN(" ",1,IF(flistname=D500,foption,""))</f>
        <v>0</v>
      </c>
      <c r="L500" s="218" t="str">
        <f t="shared" si="32"/>
        <v/>
      </c>
      <c r="N500" s="218" t="s">
        <v>2988</v>
      </c>
      <c r="O500" s="218" t="s">
        <v>2988</v>
      </c>
      <c r="P500" s="218">
        <v>1</v>
      </c>
      <c r="S500" s="207"/>
      <c r="AB500" s="280"/>
    </row>
    <row r="501" spans="1:28" s="199" customFormat="1">
      <c r="A501" s="212"/>
      <c r="B501" s="199" t="s">
        <v>4726</v>
      </c>
      <c r="C501" s="199" t="str">
        <f t="shared" si="33"/>
        <v>No</v>
      </c>
      <c r="D501" s="199" t="str">
        <f t="shared" si="34"/>
        <v/>
      </c>
      <c r="E501" s="212"/>
      <c r="F501" s="199" t="s">
        <v>246</v>
      </c>
      <c r="G501" s="199" t="s">
        <v>118</v>
      </c>
      <c r="H501" s="213"/>
      <c r="I501" s="255" t="str" cm="1">
        <f t="array" ref="I501">_xlfn.TEXTJOIN(" ",1,IF(flistname=D501,foption,""))</f>
        <v>0</v>
      </c>
      <c r="J501" s="199" t="s">
        <v>26</v>
      </c>
      <c r="K501" s="199" t="s">
        <v>4727</v>
      </c>
      <c r="L501" s="199" t="str">
        <f t="shared" si="32"/>
        <v>P: Livelihood, Vegetabe gardens, Animal and Assets Ownership</v>
      </c>
      <c r="M501" s="199" t="s">
        <v>4728</v>
      </c>
      <c r="N501" s="199" t="s">
        <v>4729</v>
      </c>
      <c r="O501" s="199" t="s">
        <v>4730</v>
      </c>
      <c r="P501" s="199">
        <v>1</v>
      </c>
      <c r="S501" s="212"/>
      <c r="Z501" s="199" t="s">
        <v>3428</v>
      </c>
      <c r="AB501" s="274"/>
    </row>
    <row r="502" spans="1:28">
      <c r="B502" s="194" t="s">
        <v>4731</v>
      </c>
      <c r="C502" s="194" t="str">
        <f t="shared" si="33"/>
        <v>select_one</v>
      </c>
      <c r="D502" s="194" t="str">
        <f t="shared" si="34"/>
        <v>house_structure</v>
      </c>
      <c r="F502" s="194" t="s">
        <v>246</v>
      </c>
      <c r="G502" s="194" t="s">
        <v>2983</v>
      </c>
      <c r="I502" s="251" t="str" cm="1">
        <f t="array" ref="I502">_xlfn.TEXTJOIN(" ",1,IF(flistname=D502,foption,""))</f>
        <v>1: Tukul 2: Rakooba/Improvised Shelter 3: Semi/Concrete building 0 0 0 0 0 9: Community/Collective building 10: No Shelter 88: Other</v>
      </c>
      <c r="J502" s="194" t="s">
        <v>310</v>
      </c>
      <c r="K502" s="194" t="s">
        <v>311</v>
      </c>
      <c r="L502" s="194" t="str">
        <f t="shared" si="32"/>
        <v>P01: What type of structure do you normally sleep in now?</v>
      </c>
      <c r="M502" s="194" t="s">
        <v>4732</v>
      </c>
      <c r="N502" s="194" t="s">
        <v>4733</v>
      </c>
      <c r="O502" s="194" t="s">
        <v>4734</v>
      </c>
      <c r="P502" s="194">
        <v>1</v>
      </c>
      <c r="V502" s="194" t="s">
        <v>25</v>
      </c>
    </row>
    <row r="503" spans="1:28">
      <c r="B503" s="194" t="s">
        <v>4735</v>
      </c>
      <c r="C503" s="194" t="str">
        <f t="shared" si="33"/>
        <v>No</v>
      </c>
      <c r="D503" s="194" t="str">
        <f t="shared" si="34"/>
        <v/>
      </c>
      <c r="F503" s="194" t="s">
        <v>246</v>
      </c>
      <c r="G503" s="194" t="s">
        <v>2983</v>
      </c>
      <c r="I503" s="251" t="str" cm="1">
        <f t="array" ref="I503">_xlfn.TEXTJOIN(" ",1,IF(flistname=D503,foption,""))</f>
        <v>0</v>
      </c>
      <c r="J503" s="194" t="s">
        <v>49</v>
      </c>
      <c r="K503" s="194" t="s">
        <v>313</v>
      </c>
      <c r="L503" s="194" t="str">
        <f t="shared" si="32"/>
        <v>P02: Specify</v>
      </c>
      <c r="M503" s="194" t="s">
        <v>4736</v>
      </c>
      <c r="N503" s="194" t="s">
        <v>1312</v>
      </c>
      <c r="O503" s="194" t="s">
        <v>4737</v>
      </c>
      <c r="P503" s="194">
        <v>1</v>
      </c>
      <c r="V503" s="194" t="s">
        <v>25</v>
      </c>
      <c r="Z503" s="194" t="s">
        <v>4738</v>
      </c>
    </row>
    <row r="504" spans="1:28">
      <c r="B504" s="194" t="s">
        <v>4739</v>
      </c>
      <c r="C504" s="194" t="str">
        <f t="shared" si="33"/>
        <v>select_one</v>
      </c>
      <c r="D504" s="194" t="str">
        <f t="shared" si="34"/>
        <v>house_own</v>
      </c>
      <c r="F504" s="194" t="s">
        <v>246</v>
      </c>
      <c r="G504" s="194" t="s">
        <v>2983</v>
      </c>
      <c r="I504" s="251" t="str" cm="1">
        <f t="array" ref="I504">_xlfn.TEXTJOIN(" ",1,IF(flistname=D504,foption,""))</f>
        <v>1: Owned 2: Rent 3: Hosted 4: Free access 5: Don't know 0 0 0 0 0 0 0 88: Other</v>
      </c>
      <c r="J504" s="194" t="s">
        <v>316</v>
      </c>
      <c r="K504" s="194" t="s">
        <v>317</v>
      </c>
      <c r="L504" s="194" t="str">
        <f t="shared" si="32"/>
        <v>P03: Do you own this structure?</v>
      </c>
      <c r="M504" s="194" t="s">
        <v>4740</v>
      </c>
      <c r="N504" s="194" t="s">
        <v>4741</v>
      </c>
      <c r="O504" s="194" t="s">
        <v>4742</v>
      </c>
      <c r="P504" s="194">
        <v>1</v>
      </c>
      <c r="V504" s="194" t="s">
        <v>25</v>
      </c>
      <c r="Z504" s="194" t="s">
        <v>4743</v>
      </c>
    </row>
    <row r="505" spans="1:28">
      <c r="B505" s="194" t="s">
        <v>4744</v>
      </c>
      <c r="C505" s="194" t="str">
        <f t="shared" si="33"/>
        <v>No</v>
      </c>
      <c r="D505" s="194" t="str">
        <f t="shared" si="34"/>
        <v/>
      </c>
      <c r="F505" s="194" t="s">
        <v>246</v>
      </c>
      <c r="G505" s="194" t="s">
        <v>2983</v>
      </c>
      <c r="I505" s="251" t="str" cm="1">
        <f t="array" ref="I505">_xlfn.TEXTJOIN(" ",1,IF(flistname=D505,foption,""))</f>
        <v>0</v>
      </c>
      <c r="J505" s="194" t="s">
        <v>49</v>
      </c>
      <c r="K505" s="194" t="s">
        <v>320</v>
      </c>
      <c r="L505" s="194" t="str">
        <f t="shared" si="32"/>
        <v>P04: Specify</v>
      </c>
      <c r="M505" s="194" t="s">
        <v>4745</v>
      </c>
      <c r="N505" s="194" t="s">
        <v>1312</v>
      </c>
      <c r="O505" s="194" t="s">
        <v>4746</v>
      </c>
      <c r="P505" s="194">
        <v>1</v>
      </c>
      <c r="V505" s="194" t="s">
        <v>25</v>
      </c>
      <c r="Z505" s="194" t="s">
        <v>4747</v>
      </c>
    </row>
    <row r="506" spans="1:28">
      <c r="B506" s="194" t="s">
        <v>4748</v>
      </c>
      <c r="C506" s="194" t="str">
        <f t="shared" si="33"/>
        <v>select_one</v>
      </c>
      <c r="D506" s="194" t="str">
        <f t="shared" si="34"/>
        <v>livelihood_sources1</v>
      </c>
      <c r="F506" s="194" t="s">
        <v>246</v>
      </c>
      <c r="G506" s="194" t="s">
        <v>2983</v>
      </c>
      <c r="I506" s="251" t="str" cm="1">
        <f t="array" ref="I506">_xlfn.TEXTJOIN(" ",1,IF(flistname=D506,foption,""))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16: Other, specify</v>
      </c>
      <c r="J506" s="194" t="s">
        <v>432</v>
      </c>
      <c r="K506" s="194" t="s">
        <v>433</v>
      </c>
      <c r="L506" s="194" t="str">
        <f t="shared" si="32"/>
        <v>P05: In the last three months, what was your household’s most important activity for getting food and income?</v>
      </c>
      <c r="M506" s="194" t="s">
        <v>4749</v>
      </c>
      <c r="N506" s="194" t="s">
        <v>4750</v>
      </c>
      <c r="O506" s="194" t="s">
        <v>4751</v>
      </c>
      <c r="P506" s="194">
        <v>1</v>
      </c>
      <c r="V506" s="194" t="s">
        <v>62</v>
      </c>
    </row>
    <row r="507" spans="1:28">
      <c r="B507" s="194" t="s">
        <v>4752</v>
      </c>
      <c r="C507" s="194" t="str">
        <f t="shared" si="33"/>
        <v>No</v>
      </c>
      <c r="D507" s="194" t="str">
        <f t="shared" si="34"/>
        <v/>
      </c>
      <c r="F507" s="194" t="s">
        <v>246</v>
      </c>
      <c r="G507" s="194" t="s">
        <v>2983</v>
      </c>
      <c r="I507" s="251" t="str" cm="1">
        <f t="array" ref="I507">_xlfn.TEXTJOIN(" ",1,IF(flistname=D507,foption,""))</f>
        <v>0</v>
      </c>
      <c r="J507" s="194" t="s">
        <v>49</v>
      </c>
      <c r="K507" s="194" t="s">
        <v>435</v>
      </c>
      <c r="L507" s="194" t="str">
        <f t="shared" si="32"/>
        <v>P06: Specify Others</v>
      </c>
      <c r="M507" s="194" t="s">
        <v>4753</v>
      </c>
      <c r="N507" s="194" t="s">
        <v>4754</v>
      </c>
      <c r="O507" s="194" t="s">
        <v>4755</v>
      </c>
      <c r="P507" s="194">
        <v>1</v>
      </c>
      <c r="V507" s="194" t="s">
        <v>62</v>
      </c>
      <c r="Z507" s="194" t="s">
        <v>437</v>
      </c>
    </row>
    <row r="508" spans="1:28">
      <c r="B508" s="194" t="s">
        <v>4756</v>
      </c>
      <c r="C508" s="194" t="str">
        <f t="shared" si="33"/>
        <v>select_one</v>
      </c>
      <c r="D508" s="194" t="str">
        <f t="shared" si="34"/>
        <v>livelihood_sources2</v>
      </c>
      <c r="F508" s="194" t="s">
        <v>246</v>
      </c>
      <c r="G508" s="194" t="s">
        <v>2983</v>
      </c>
      <c r="I508" s="251" t="str" cm="1">
        <f t="array" ref="I508">_xlfn.TEXTJOIN(" ",1,IF(flistname=D508,foption,""))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08" s="194" t="s">
        <v>438</v>
      </c>
      <c r="K508" s="194" t="s">
        <v>439</v>
      </c>
      <c r="L508" s="194" t="str">
        <f t="shared" si="32"/>
        <v xml:space="preserve">P07: In the last three months, what was your household’s second most important activity for getting food and income?
</v>
      </c>
      <c r="M508" s="194" t="s">
        <v>4757</v>
      </c>
      <c r="N508" s="194" t="s">
        <v>4758</v>
      </c>
      <c r="O508" s="194" t="s">
        <v>4759</v>
      </c>
      <c r="P508" s="194">
        <v>1</v>
      </c>
      <c r="T508" s="194" t="s">
        <v>441</v>
      </c>
      <c r="U508" s="194" t="s">
        <v>442</v>
      </c>
      <c r="V508" s="194" t="s">
        <v>62</v>
      </c>
    </row>
    <row r="509" spans="1:28">
      <c r="B509" s="194" t="s">
        <v>4760</v>
      </c>
      <c r="C509" s="194" t="str">
        <f t="shared" si="33"/>
        <v>No</v>
      </c>
      <c r="D509" s="194" t="str">
        <f t="shared" si="34"/>
        <v/>
      </c>
      <c r="F509" s="194" t="s">
        <v>246</v>
      </c>
      <c r="G509" s="194" t="s">
        <v>2983</v>
      </c>
      <c r="I509" s="251" t="str" cm="1">
        <f t="array" ref="I509">_xlfn.TEXTJOIN(" ",1,IF(flistname=D509,foption,""))</f>
        <v>0</v>
      </c>
      <c r="J509" s="194" t="s">
        <v>49</v>
      </c>
      <c r="K509" s="194" t="s">
        <v>443</v>
      </c>
      <c r="L509" s="194" t="str">
        <f t="shared" si="32"/>
        <v>P08: Specify Others</v>
      </c>
      <c r="M509" s="194" t="s">
        <v>4761</v>
      </c>
      <c r="N509" s="194" t="s">
        <v>4754</v>
      </c>
      <c r="O509" s="194" t="s">
        <v>4762</v>
      </c>
      <c r="P509" s="194">
        <v>1</v>
      </c>
      <c r="T509" s="194" t="s">
        <v>445</v>
      </c>
      <c r="U509" s="194" t="s">
        <v>442</v>
      </c>
      <c r="V509" s="194" t="s">
        <v>62</v>
      </c>
      <c r="Z509" s="194" t="s">
        <v>446</v>
      </c>
    </row>
    <row r="510" spans="1:28">
      <c r="B510" s="194" t="s">
        <v>4763</v>
      </c>
      <c r="C510" s="194" t="str">
        <f t="shared" si="33"/>
        <v>select_one</v>
      </c>
      <c r="D510" s="194" t="str">
        <f t="shared" si="34"/>
        <v>livelihood_sources1</v>
      </c>
      <c r="F510" s="194" t="s">
        <v>246</v>
      </c>
      <c r="G510" s="194" t="s">
        <v>118</v>
      </c>
      <c r="I510" s="251" t="str" cm="1">
        <f t="array" ref="I510">_xlfn.TEXTJOIN(" ",1,IF(flistname=D510,foption,""))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16: Other, specify</v>
      </c>
      <c r="J510" s="194" t="s">
        <v>432</v>
      </c>
      <c r="K510" s="194" t="s">
        <v>447</v>
      </c>
      <c r="L510" s="194" t="str">
        <f t="shared" si="32"/>
        <v>P09: What were your livelihood sources before joining FFA the activity</v>
      </c>
      <c r="M510" s="194" t="s">
        <v>4764</v>
      </c>
      <c r="N510" s="194" t="s">
        <v>4765</v>
      </c>
      <c r="O510" s="194" t="s">
        <v>4765</v>
      </c>
      <c r="P510" s="194">
        <v>1</v>
      </c>
      <c r="V510" s="194" t="s">
        <v>62</v>
      </c>
      <c r="Z510" s="194" t="s">
        <v>3225</v>
      </c>
    </row>
    <row r="511" spans="1:28">
      <c r="B511" s="194" t="s">
        <v>4766</v>
      </c>
      <c r="C511" s="194" t="str">
        <f t="shared" si="33"/>
        <v>select_one</v>
      </c>
      <c r="D511" s="194" t="str">
        <f t="shared" si="34"/>
        <v>H02</v>
      </c>
      <c r="F511" s="194" t="s">
        <v>246</v>
      </c>
      <c r="G511" s="194" t="s">
        <v>2983</v>
      </c>
      <c r="I511" s="251" t="str" cm="1">
        <f t="array" ref="I511">_xlfn.TEXTJOIN(" ",1,IF(flistname=D511,foption,""))</f>
        <v>1: No change 2: Increased 3: Decreased 4: Don’t know</v>
      </c>
      <c r="J511" s="194" t="s">
        <v>449</v>
      </c>
      <c r="K511" s="194" t="s">
        <v>450</v>
      </c>
      <c r="L511" s="194" t="str">
        <f t="shared" si="32"/>
        <v>P10: Has your household’s income changed over the past year?</v>
      </c>
      <c r="M511" s="194" t="s">
        <v>4767</v>
      </c>
      <c r="N511" s="194" t="s">
        <v>4768</v>
      </c>
      <c r="O511" s="194" t="s">
        <v>4768</v>
      </c>
      <c r="P511" s="194">
        <v>1</v>
      </c>
      <c r="V511" s="194" t="s">
        <v>62</v>
      </c>
    </row>
    <row r="512" spans="1:28">
      <c r="B512" s="194" t="s">
        <v>4769</v>
      </c>
      <c r="C512" s="194" t="str">
        <f t="shared" si="33"/>
        <v>select_one</v>
      </c>
      <c r="D512" s="194" t="str">
        <f t="shared" si="34"/>
        <v>H03</v>
      </c>
      <c r="F512" s="194" t="s">
        <v>246</v>
      </c>
      <c r="G512" s="194" t="s">
        <v>2983</v>
      </c>
      <c r="I512" s="251" t="str" cm="1">
        <f t="array" ref="I512">_xlfn.TEXTJOIN(" ",1,IF(flistname=D512,foption,""))</f>
        <v>1: Income source completely lost 2: Some of income source lost 3: Market conditions changed 4: Work place closed 5: Cannot access location of livelihood activity 6: Getting less money due to inflation 7: Other</v>
      </c>
      <c r="J512" s="194" t="s">
        <v>452</v>
      </c>
      <c r="K512" s="194" t="s">
        <v>453</v>
      </c>
      <c r="L512" s="194" t="str">
        <f t="shared" si="32"/>
        <v>P11: What is the main reason that your income decreased?</v>
      </c>
      <c r="M512" s="194" t="s">
        <v>4770</v>
      </c>
      <c r="N512" s="194" t="s">
        <v>4771</v>
      </c>
      <c r="O512" s="194" t="s">
        <v>4771</v>
      </c>
      <c r="P512" s="194">
        <v>1</v>
      </c>
      <c r="V512" s="194" t="s">
        <v>62</v>
      </c>
      <c r="Z512" s="194" t="s">
        <v>455</v>
      </c>
    </row>
    <row r="513" spans="1:28">
      <c r="B513" s="194" t="s">
        <v>4772</v>
      </c>
      <c r="C513" s="194" t="str">
        <f t="shared" si="33"/>
        <v>No</v>
      </c>
      <c r="D513" s="194" t="str">
        <f t="shared" si="34"/>
        <v/>
      </c>
      <c r="F513" s="194" t="s">
        <v>246</v>
      </c>
      <c r="G513" s="194" t="s">
        <v>2983</v>
      </c>
      <c r="I513" s="251" t="str" cm="1">
        <f t="array" ref="I513">_xlfn.TEXTJOIN(" ",1,IF(flistname=D513,foption,""))</f>
        <v>0</v>
      </c>
      <c r="J513" s="194" t="s">
        <v>49</v>
      </c>
      <c r="K513" s="194" t="s">
        <v>456</v>
      </c>
      <c r="L513" s="194" t="str">
        <f t="shared" si="32"/>
        <v>P12: Specify Others</v>
      </c>
      <c r="M513" s="194" t="s">
        <v>4773</v>
      </c>
      <c r="N513" s="194" t="s">
        <v>4754</v>
      </c>
      <c r="O513" s="194" t="s">
        <v>4754</v>
      </c>
      <c r="P513" s="194">
        <v>1</v>
      </c>
      <c r="V513" s="194" t="s">
        <v>62</v>
      </c>
      <c r="Z513" s="194" t="s">
        <v>458</v>
      </c>
    </row>
    <row r="514" spans="1:28">
      <c r="B514" s="194" t="s">
        <v>4774</v>
      </c>
      <c r="C514" s="194" t="str">
        <f t="shared" si="33"/>
        <v>select_one</v>
      </c>
      <c r="D514" s="194" t="str">
        <f t="shared" si="34"/>
        <v>yes_no</v>
      </c>
      <c r="F514" s="194" t="s">
        <v>246</v>
      </c>
      <c r="G514" s="194" t="s">
        <v>2983</v>
      </c>
      <c r="I514" s="251" t="str" cm="1">
        <f t="array" ref="I514">_xlfn.TEXTJOIN(" ",1,IF(flistname=D514,foption,""))</f>
        <v>0: No 1: Yes</v>
      </c>
      <c r="J514" s="194" t="s">
        <v>22</v>
      </c>
      <c r="K514" s="194" t="s">
        <v>459</v>
      </c>
      <c r="L514" s="194" t="str">
        <f t="shared" si="32"/>
        <v>P13: Does your household regularly receive any money or non-food items from family members working in another part of the country or outside of the country?</v>
      </c>
      <c r="M514" s="194" t="s">
        <v>4775</v>
      </c>
      <c r="N514" s="194" t="s">
        <v>4776</v>
      </c>
      <c r="O514" s="194" t="s">
        <v>4776</v>
      </c>
      <c r="P514" s="194">
        <v>1</v>
      </c>
      <c r="V514" s="194" t="s">
        <v>62</v>
      </c>
    </row>
    <row r="515" spans="1:28">
      <c r="B515" s="194" t="s">
        <v>4777</v>
      </c>
      <c r="C515" s="194" t="str">
        <f t="shared" si="33"/>
        <v>select_multiple</v>
      </c>
      <c r="D515" s="194" t="str">
        <f t="shared" si="34"/>
        <v>assets</v>
      </c>
      <c r="F515" s="194" t="s">
        <v>246</v>
      </c>
      <c r="G515" s="194" t="s">
        <v>2983</v>
      </c>
      <c r="I515" s="251" t="str" cm="1">
        <f t="array" ref="I515">_xlfn.TEXTJOIN(" ",1,IF(flistname=D515,foption,""))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15" s="194" t="s">
        <v>461</v>
      </c>
      <c r="K515" s="194" t="s">
        <v>462</v>
      </c>
      <c r="L515" s="194" t="str">
        <f t="shared" si="32"/>
        <v>P14: Does your house own any of the following assets now?</v>
      </c>
      <c r="M515" s="194" t="s">
        <v>4778</v>
      </c>
      <c r="N515" s="194" t="s">
        <v>4779</v>
      </c>
      <c r="O515" s="194" t="s">
        <v>4779</v>
      </c>
      <c r="P515" s="194">
        <v>1</v>
      </c>
      <c r="S515" s="205" t="s">
        <v>464</v>
      </c>
      <c r="T515" s="194" t="s">
        <v>465</v>
      </c>
      <c r="V515" s="194" t="s">
        <v>62</v>
      </c>
    </row>
    <row r="516" spans="1:28">
      <c r="B516" s="194" t="s">
        <v>4780</v>
      </c>
      <c r="C516" s="194" t="str">
        <f t="shared" si="33"/>
        <v>select_multiple</v>
      </c>
      <c r="D516" s="194" t="str">
        <f t="shared" si="34"/>
        <v>assets_2</v>
      </c>
      <c r="F516" s="194" t="s">
        <v>246</v>
      </c>
      <c r="G516" s="194" t="s">
        <v>2983</v>
      </c>
      <c r="I516" s="251" t="str" cm="1">
        <f t="array" ref="I516">_xlfn.TEXTJOIN(" ",1,IF(flistname=D516,foption,""))</f>
        <v/>
      </c>
      <c r="J516" s="194" t="s">
        <v>466</v>
      </c>
      <c r="K516" s="194" t="s">
        <v>467</v>
      </c>
      <c r="L516" s="194" t="str">
        <f t="shared" ref="L516:L561" si="35">IF(AND(ISBLANK(M516),ISBLANK(N516)),"",IF(ISBLANK(M516),N516,_xlfn.CONCAT(TRIM(M516),": ",N516)))</f>
        <v>P15: Did your household have any of the following household assets looted or destroyed in the last 12 months?</v>
      </c>
      <c r="M516" s="194" t="s">
        <v>4781</v>
      </c>
      <c r="N516" s="194" t="s">
        <v>4782</v>
      </c>
      <c r="O516" s="194" t="s">
        <v>4782</v>
      </c>
      <c r="P516" s="194">
        <v>1</v>
      </c>
      <c r="S516" s="205" t="s">
        <v>464</v>
      </c>
      <c r="T516" s="194" t="s">
        <v>465</v>
      </c>
      <c r="V516" s="194" t="s">
        <v>62</v>
      </c>
    </row>
    <row r="517" spans="1:28">
      <c r="B517" s="194" t="s">
        <v>4783</v>
      </c>
      <c r="C517" s="194" t="str">
        <f t="shared" si="33"/>
        <v>select_multiple</v>
      </c>
      <c r="D517" s="194" t="str">
        <f t="shared" si="34"/>
        <v>assets_2</v>
      </c>
      <c r="F517" s="194" t="s">
        <v>246</v>
      </c>
      <c r="G517" s="194" t="s">
        <v>2983</v>
      </c>
      <c r="I517" s="251" t="str" cm="1">
        <f t="array" ref="I517">_xlfn.TEXTJOIN(" ",1,IF(flistname=D517,foption,""))</f>
        <v/>
      </c>
      <c r="J517" s="194" t="s">
        <v>466</v>
      </c>
      <c r="K517" s="194" t="s">
        <v>469</v>
      </c>
      <c r="L517" s="194" t="str">
        <f t="shared" si="35"/>
        <v>P16: Did your household sell any of the following household assets in the last 12 months?</v>
      </c>
      <c r="M517" s="194" t="s">
        <v>4784</v>
      </c>
      <c r="N517" s="194" t="s">
        <v>4785</v>
      </c>
      <c r="O517" s="194" t="s">
        <v>4785</v>
      </c>
      <c r="P517" s="194">
        <v>1</v>
      </c>
      <c r="S517" s="205" t="s">
        <v>464</v>
      </c>
      <c r="T517" s="194" t="s">
        <v>465</v>
      </c>
      <c r="V517" s="194" t="s">
        <v>62</v>
      </c>
    </row>
    <row r="518" spans="1:28" s="199" customFormat="1">
      <c r="A518" s="212"/>
      <c r="B518" s="199" t="s">
        <v>4786</v>
      </c>
      <c r="C518" s="199" t="str">
        <f t="shared" si="33"/>
        <v>No</v>
      </c>
      <c r="D518" s="199" t="str">
        <f t="shared" si="34"/>
        <v/>
      </c>
      <c r="E518" s="212"/>
      <c r="F518" s="199" t="s">
        <v>246</v>
      </c>
      <c r="G518" s="199" t="s">
        <v>118</v>
      </c>
      <c r="H518" s="213"/>
      <c r="I518" s="255" t="str" cm="1">
        <f t="array" ref="I518">_xlfn.TEXTJOIN(" ",1,IF(flistname=D518,foption,""))</f>
        <v>0</v>
      </c>
      <c r="J518" s="199" t="s">
        <v>117</v>
      </c>
      <c r="K518" s="199" t="s">
        <v>4727</v>
      </c>
      <c r="L518" s="199" t="str">
        <f t="shared" si="35"/>
        <v/>
      </c>
      <c r="N518" s="199" t="s">
        <v>2988</v>
      </c>
      <c r="O518" s="199" t="s">
        <v>2988</v>
      </c>
      <c r="P518" s="199">
        <v>1</v>
      </c>
      <c r="S518" s="212"/>
      <c r="AB518" s="274"/>
    </row>
    <row r="519" spans="1:28" s="218" customFormat="1">
      <c r="A519" s="207"/>
      <c r="C519" s="218" t="str">
        <f t="shared" si="33"/>
        <v>No</v>
      </c>
      <c r="D519" s="218" t="str">
        <f t="shared" si="34"/>
        <v/>
      </c>
      <c r="E519" s="207"/>
      <c r="H519" s="209"/>
      <c r="I519" s="253" t="str" cm="1">
        <f t="array" ref="I519">_xlfn.TEXTJOIN(" ",1,IF(flistname=D519,foption,""))</f>
        <v>0</v>
      </c>
      <c r="L519" s="218" t="str">
        <f t="shared" si="35"/>
        <v/>
      </c>
      <c r="N519" s="218" t="s">
        <v>2988</v>
      </c>
      <c r="O519" s="218" t="s">
        <v>2988</v>
      </c>
      <c r="P519" s="218">
        <v>1</v>
      </c>
      <c r="S519" s="207"/>
      <c r="AB519" s="280"/>
    </row>
    <row r="520" spans="1:28" s="250" customFormat="1">
      <c r="A520" s="231"/>
      <c r="B520" s="250" t="s">
        <v>4787</v>
      </c>
      <c r="C520" s="250" t="str">
        <f t="shared" si="33"/>
        <v>No</v>
      </c>
      <c r="D520" s="250" t="str">
        <f t="shared" si="34"/>
        <v/>
      </c>
      <c r="E520" s="231"/>
      <c r="F520" s="250" t="s">
        <v>246</v>
      </c>
      <c r="G520" s="250" t="s">
        <v>118</v>
      </c>
      <c r="H520" s="233"/>
      <c r="I520" s="256" t="str" cm="1">
        <f t="array" ref="I520">_xlfn.TEXTJOIN(" ",1,IF(flistname=D520,foption,""))</f>
        <v>0</v>
      </c>
      <c r="J520" s="250" t="s">
        <v>26</v>
      </c>
      <c r="K520" s="250" t="s">
        <v>4788</v>
      </c>
      <c r="L520" s="250" t="str">
        <f t="shared" si="35"/>
        <v xml:space="preserve">P_g: </v>
      </c>
      <c r="M520" s="250" t="s">
        <v>4789</v>
      </c>
      <c r="P520" s="250">
        <v>1</v>
      </c>
      <c r="S520" s="231"/>
      <c r="W520" s="250" t="s">
        <v>168</v>
      </c>
      <c r="Z520" s="250" t="s">
        <v>3428</v>
      </c>
      <c r="AB520" s="282"/>
    </row>
    <row r="521" spans="1:28" s="238" customFormat="1">
      <c r="C521" s="238" t="str">
        <f t="shared" si="33"/>
        <v>No</v>
      </c>
      <c r="D521" s="238" t="str">
        <f t="shared" si="34"/>
        <v/>
      </c>
      <c r="I521" s="254" t="str" cm="1">
        <f t="array" ref="I521">_xlfn.TEXTJOIN(" ",1,IF(flistname=D521,foption,""))</f>
        <v>0</v>
      </c>
      <c r="J521" s="238" t="s">
        <v>20</v>
      </c>
      <c r="L521" s="238" t="str">
        <f t="shared" si="35"/>
        <v>Backyard/Vegetable gardens</v>
      </c>
      <c r="N521" s="238" t="s">
        <v>4790</v>
      </c>
      <c r="O521" s="238" t="s">
        <v>4790</v>
      </c>
      <c r="P521" s="238">
        <v>1</v>
      </c>
      <c r="AB521" s="275"/>
    </row>
    <row r="522" spans="1:28">
      <c r="B522" s="194" t="s">
        <v>4791</v>
      </c>
      <c r="C522" s="194" t="str">
        <f t="shared" si="33"/>
        <v>select_one</v>
      </c>
      <c r="D522" s="194" t="str">
        <f t="shared" si="34"/>
        <v>yes_no</v>
      </c>
      <c r="F522" s="194" t="s">
        <v>246</v>
      </c>
      <c r="G522" s="194" t="s">
        <v>2983</v>
      </c>
      <c r="I522" s="251" t="str" cm="1">
        <f t="array" ref="I522">_xlfn.TEXTJOIN(" ",1,IF(flistname=D522,foption,""))</f>
        <v>0: No 1: Yes</v>
      </c>
      <c r="J522" s="194" t="s">
        <v>22</v>
      </c>
      <c r="K522" s="194" t="s">
        <v>1231</v>
      </c>
      <c r="L522" s="194" t="str">
        <f t="shared" si="35"/>
        <v>P17: Do you have a backyard or vegetable garden?</v>
      </c>
      <c r="M522" s="194" t="s">
        <v>4792</v>
      </c>
      <c r="N522" s="194" t="s">
        <v>4793</v>
      </c>
      <c r="O522" s="194" t="s">
        <v>4794</v>
      </c>
      <c r="P522" s="194">
        <v>1</v>
      </c>
      <c r="S522" s="205" t="s">
        <v>1286</v>
      </c>
      <c r="V522" s="194" t="s">
        <v>25</v>
      </c>
    </row>
    <row r="523" spans="1:28">
      <c r="B523" s="194" t="s">
        <v>4795</v>
      </c>
      <c r="C523" s="194" t="str">
        <f t="shared" si="33"/>
        <v>select_multiple</v>
      </c>
      <c r="D523" s="194" t="str">
        <f t="shared" si="34"/>
        <v>vegetable_type</v>
      </c>
      <c r="F523" s="194" t="s">
        <v>246</v>
      </c>
      <c r="G523" s="194" t="s">
        <v>2983</v>
      </c>
      <c r="I523" s="251" t="str" cm="1">
        <f t="array" ref="I523">_xlfn.TEXTJOIN(" ",1,IF(flistname=D523,foption,""))</f>
        <v>1: Tomatoes 2: Onions 3: Okra 4: Pumpkins/squashes 5: Leafy greens 88: Other (specify)</v>
      </c>
      <c r="J523" s="194" t="s">
        <v>1233</v>
      </c>
      <c r="K523" s="194" t="s">
        <v>1287</v>
      </c>
      <c r="L523" s="194" t="str">
        <f t="shared" si="35"/>
        <v>P18: What type of vegetables are you currently growing in your backyard garden?</v>
      </c>
      <c r="M523" s="194" t="s">
        <v>4796</v>
      </c>
      <c r="N523" s="194" t="s">
        <v>4797</v>
      </c>
      <c r="O523" s="194" t="s">
        <v>4798</v>
      </c>
      <c r="P523" s="194">
        <v>1</v>
      </c>
      <c r="S523" s="205" t="s">
        <v>1286</v>
      </c>
      <c r="V523" s="194" t="s">
        <v>25</v>
      </c>
      <c r="Z523" s="194" t="s">
        <v>1237</v>
      </c>
    </row>
    <row r="524" spans="1:28">
      <c r="B524" s="194" t="s">
        <v>4799</v>
      </c>
      <c r="C524" s="194" t="str">
        <f t="shared" si="33"/>
        <v>No</v>
      </c>
      <c r="D524" s="194" t="str">
        <f t="shared" si="34"/>
        <v/>
      </c>
      <c r="F524" s="194" t="s">
        <v>246</v>
      </c>
      <c r="G524" s="194" t="s">
        <v>2983</v>
      </c>
      <c r="I524" s="251" t="str" cm="1">
        <f t="array" ref="I524">_xlfn.TEXTJOIN(" ",1,IF(flistname=D524,foption,""))</f>
        <v>0</v>
      </c>
      <c r="J524" s="194" t="s">
        <v>49</v>
      </c>
      <c r="K524" s="194" t="s">
        <v>1289</v>
      </c>
      <c r="L524" s="194" t="str">
        <f t="shared" si="35"/>
        <v>P19: Specify</v>
      </c>
      <c r="M524" s="194" t="s">
        <v>4800</v>
      </c>
      <c r="N524" s="194" t="s">
        <v>1312</v>
      </c>
      <c r="O524" s="194" t="s">
        <v>4801</v>
      </c>
      <c r="P524" s="194">
        <v>1</v>
      </c>
      <c r="S524" s="205" t="s">
        <v>1286</v>
      </c>
      <c r="V524" s="194" t="s">
        <v>25</v>
      </c>
      <c r="Z524" s="194" t="s">
        <v>4802</v>
      </c>
    </row>
    <row r="525" spans="1:28">
      <c r="B525" s="194" t="s">
        <v>4803</v>
      </c>
      <c r="C525" s="194" t="str">
        <f t="shared" si="33"/>
        <v>select_one</v>
      </c>
      <c r="D525" s="194" t="str">
        <f t="shared" si="34"/>
        <v>why_no_plant</v>
      </c>
      <c r="F525" s="194" t="s">
        <v>246</v>
      </c>
      <c r="G525" s="194" t="s">
        <v>2983</v>
      </c>
      <c r="I525" s="251" t="str" cm="1">
        <f t="array" ref="I525">_xlfn.TEXTJOIN(" ",1,IF(flistname=D525,foption,""))</f>
        <v>1: No access to land 2: No seeds/tools 3: No/not enough water 4: Not enough time 5: Animals destroyed garden 6: Flooding destroyed gardens 7: Security conditions prevent gardening 88: Other</v>
      </c>
      <c r="J525" s="194" t="s">
        <v>1292</v>
      </c>
      <c r="K525" s="194" t="s">
        <v>1293</v>
      </c>
      <c r="L525" s="194" t="str">
        <f t="shared" si="35"/>
        <v>P20: If not, why are you not growing any vegetables in your garden?</v>
      </c>
      <c r="M525" s="194" t="s">
        <v>4804</v>
      </c>
      <c r="N525" s="194" t="s">
        <v>4805</v>
      </c>
      <c r="O525" s="194" t="s">
        <v>4806</v>
      </c>
      <c r="P525" s="194">
        <v>1</v>
      </c>
      <c r="V525" s="194" t="s">
        <v>25</v>
      </c>
      <c r="Z525" s="194" t="s">
        <v>1244</v>
      </c>
    </row>
    <row r="526" spans="1:28">
      <c r="B526" s="194" t="s">
        <v>4807</v>
      </c>
      <c r="C526" s="194" t="str">
        <f t="shared" si="33"/>
        <v>No</v>
      </c>
      <c r="D526" s="194" t="str">
        <f t="shared" si="34"/>
        <v/>
      </c>
      <c r="F526" s="194" t="s">
        <v>246</v>
      </c>
      <c r="G526" s="194" t="s">
        <v>2983</v>
      </c>
      <c r="I526" s="251" t="str" cm="1">
        <f t="array" ref="I526">_xlfn.TEXTJOIN(" ",1,IF(flistname=D526,foption,""))</f>
        <v>0</v>
      </c>
      <c r="J526" s="194" t="s">
        <v>49</v>
      </c>
      <c r="K526" s="194" t="s">
        <v>1295</v>
      </c>
      <c r="L526" s="194" t="str">
        <f t="shared" si="35"/>
        <v>P21: Specify</v>
      </c>
      <c r="M526" s="194" t="s">
        <v>4808</v>
      </c>
      <c r="N526" s="194" t="s">
        <v>1312</v>
      </c>
      <c r="O526" s="194" t="s">
        <v>4809</v>
      </c>
      <c r="P526" s="194">
        <v>1</v>
      </c>
      <c r="V526" s="194" t="s">
        <v>25</v>
      </c>
      <c r="Z526" s="194" t="s">
        <v>4810</v>
      </c>
    </row>
    <row r="527" spans="1:28">
      <c r="B527" s="194" t="s">
        <v>4811</v>
      </c>
      <c r="C527" s="194" t="str">
        <f t="shared" si="33"/>
        <v>select_one</v>
      </c>
      <c r="D527" s="194" t="str">
        <f t="shared" si="34"/>
        <v>gardenveguse</v>
      </c>
      <c r="E527" s="205" t="s">
        <v>4812</v>
      </c>
      <c r="F527" s="194" t="s">
        <v>246</v>
      </c>
      <c r="G527" s="194" t="s">
        <v>2983</v>
      </c>
      <c r="I527" s="251" t="str" cm="1">
        <f t="array" ref="I527">_xlfn.TEXTJOIN(" ",1,IF(flistname=D527,foption,""))</f>
        <v>1: Home consumption 2: Market sales 3: Animal feeds</v>
      </c>
      <c r="J527" s="194" t="s">
        <v>4813</v>
      </c>
      <c r="K527" s="194" t="s">
        <v>4814</v>
      </c>
      <c r="L527" s="194" t="str">
        <f t="shared" si="35"/>
        <v>P22: What's the main use of vegatables that you grow in your backyard/vegetable garden?</v>
      </c>
      <c r="M527" s="194" t="s">
        <v>4815</v>
      </c>
      <c r="N527" s="194" t="s">
        <v>4816</v>
      </c>
      <c r="O527" s="194" t="s">
        <v>4817</v>
      </c>
      <c r="P527" s="194">
        <v>1</v>
      </c>
      <c r="Z527" s="194" t="s">
        <v>1237</v>
      </c>
    </row>
    <row r="528" spans="1:28" s="250" customFormat="1">
      <c r="C528" s="250" t="str">
        <f t="shared" si="33"/>
        <v>No</v>
      </c>
      <c r="D528" s="250" t="str">
        <f t="shared" si="34"/>
        <v/>
      </c>
      <c r="I528" s="256" t="str" cm="1">
        <f t="array" ref="I528">_xlfn.TEXTJOIN(" ",1,IF(flistname=D528,foption,""))</f>
        <v>0</v>
      </c>
      <c r="J528" s="250" t="s">
        <v>117</v>
      </c>
      <c r="K528" s="250" t="s">
        <v>4788</v>
      </c>
      <c r="L528" s="250" t="str">
        <f t="shared" si="35"/>
        <v/>
      </c>
      <c r="P528" s="250">
        <v>1</v>
      </c>
      <c r="AB528" s="282"/>
    </row>
    <row r="529" spans="1:28" s="229" customFormat="1">
      <c r="A529" s="228"/>
      <c r="C529" s="229" t="str">
        <f t="shared" si="33"/>
        <v>No</v>
      </c>
      <c r="D529" s="229" t="str">
        <f t="shared" si="34"/>
        <v/>
      </c>
      <c r="E529" s="228"/>
      <c r="H529" s="230"/>
      <c r="I529" s="252" t="str" cm="1">
        <f t="array" ref="I529">_xlfn.TEXTJOIN(" ",1,IF(flistname=D529,foption,""))</f>
        <v>0</v>
      </c>
      <c r="L529" s="229" t="str">
        <f t="shared" si="35"/>
        <v/>
      </c>
      <c r="P529" s="229">
        <v>1</v>
      </c>
      <c r="S529" s="228"/>
      <c r="AB529" s="276"/>
    </row>
    <row r="530" spans="1:28">
      <c r="B530" s="194" t="s">
        <v>4818</v>
      </c>
      <c r="C530" s="194" t="str">
        <f t="shared" si="33"/>
        <v>select_one</v>
      </c>
      <c r="D530" s="194" t="str">
        <f t="shared" si="34"/>
        <v>yes_no</v>
      </c>
      <c r="F530" s="194" t="s">
        <v>246</v>
      </c>
      <c r="G530" s="194" t="s">
        <v>2983</v>
      </c>
      <c r="I530" s="251" t="str" cm="1">
        <f t="array" ref="I530">_xlfn.TEXTJOIN(" ",1,IF(flistname=D530,foption,""))</f>
        <v>0: No 1: Yes</v>
      </c>
      <c r="J530" s="194" t="s">
        <v>22</v>
      </c>
      <c r="K530" s="194" t="s">
        <v>1406</v>
      </c>
      <c r="L530" s="194" t="str">
        <f t="shared" si="35"/>
        <v>P23: Does your household own any livestock or farm animals (even if they are not near the home now?)</v>
      </c>
      <c r="M530" s="194" t="s">
        <v>4819</v>
      </c>
      <c r="N530" s="194" t="s">
        <v>4820</v>
      </c>
      <c r="O530" s="194" t="s">
        <v>4821</v>
      </c>
      <c r="P530" s="194">
        <v>1</v>
      </c>
      <c r="V530" s="194" t="s">
        <v>25</v>
      </c>
    </row>
    <row r="531" spans="1:28" s="250" customFormat="1">
      <c r="A531" s="231"/>
      <c r="B531" s="250" t="s">
        <v>4822</v>
      </c>
      <c r="C531" s="250" t="str">
        <f t="shared" ref="C531:C549" si="36">IF(IFERROR(FIND("select_one",J531),0)&gt;0,"select_one",IF(IFERROR(FIND("select_multiple",J531),0)&gt;0,"select_multiple","No"))</f>
        <v>No</v>
      </c>
      <c r="D531" s="250" t="str">
        <f t="shared" ref="D531:D551" si="37">IF(OR(C531="select_one",C531="select_multiple"),TRIM(RIGHT(J531,LEN(J531)-(LEN(C531)+1))),"")</f>
        <v/>
      </c>
      <c r="E531" s="231"/>
      <c r="F531" s="250" t="s">
        <v>246</v>
      </c>
      <c r="G531" s="250" t="s">
        <v>118</v>
      </c>
      <c r="H531" s="233"/>
      <c r="I531" s="256" t="str" cm="1">
        <f t="array" ref="I531">_xlfn.TEXTJOIN(" ",1,IF(flistname=D531,foption,""))</f>
        <v>0</v>
      </c>
      <c r="J531" s="250" t="s">
        <v>26</v>
      </c>
      <c r="K531" s="250" t="s">
        <v>4823</v>
      </c>
      <c r="L531" s="250" t="str">
        <f t="shared" si="35"/>
        <v/>
      </c>
      <c r="P531" s="250">
        <v>1</v>
      </c>
      <c r="S531" s="231"/>
      <c r="W531" s="250" t="s">
        <v>168</v>
      </c>
      <c r="Z531" s="250" t="s">
        <v>1410</v>
      </c>
      <c r="AB531" s="282"/>
    </row>
    <row r="532" spans="1:28" s="240" customFormat="1">
      <c r="C532" s="240" t="str">
        <f t="shared" si="36"/>
        <v>No</v>
      </c>
      <c r="D532" s="240" t="str">
        <f t="shared" si="37"/>
        <v/>
      </c>
      <c r="I532" s="254" t="str" cm="1">
        <f t="array" ref="I532">_xlfn.TEXTJOIN(" ",1,IF(flistname=D532,foption,""))</f>
        <v>0</v>
      </c>
      <c r="J532" s="240" t="s">
        <v>20</v>
      </c>
      <c r="L532" s="240" t="str">
        <f t="shared" si="35"/>
        <v>How many of the animals do you own;</v>
      </c>
      <c r="N532" s="240" t="s">
        <v>4824</v>
      </c>
      <c r="O532" s="240" t="s">
        <v>4824</v>
      </c>
      <c r="P532" s="240">
        <v>1</v>
      </c>
      <c r="AB532" s="283"/>
    </row>
    <row r="533" spans="1:28">
      <c r="B533" s="194" t="s">
        <v>4825</v>
      </c>
      <c r="C533" s="194" t="str">
        <f t="shared" si="36"/>
        <v>No</v>
      </c>
      <c r="D533" s="194" t="str">
        <f t="shared" si="37"/>
        <v/>
      </c>
      <c r="F533" s="194" t="s">
        <v>246</v>
      </c>
      <c r="G533" s="194" t="s">
        <v>2983</v>
      </c>
      <c r="I533" s="251" t="str" cm="1">
        <f t="array" ref="I533">_xlfn.TEXTJOIN(" ",1,IF(flistname=D533,foption,""))</f>
        <v>0</v>
      </c>
      <c r="J533" s="194" t="s">
        <v>151</v>
      </c>
      <c r="K533" s="194" t="s">
        <v>1411</v>
      </c>
      <c r="L533" s="194" t="str">
        <f t="shared" si="35"/>
        <v>P23_01: How many Cattle do you own?</v>
      </c>
      <c r="M533" s="194" t="s">
        <v>4826</v>
      </c>
      <c r="N533" s="194" t="s">
        <v>4827</v>
      </c>
      <c r="O533" s="194" t="s">
        <v>4828</v>
      </c>
      <c r="P533" s="194">
        <v>1</v>
      </c>
      <c r="T533" s="194" t="s">
        <v>1324</v>
      </c>
      <c r="V533" s="194" t="s">
        <v>25</v>
      </c>
    </row>
    <row r="534" spans="1:28">
      <c r="B534" s="194" t="s">
        <v>4829</v>
      </c>
      <c r="C534" s="194" t="str">
        <f t="shared" si="36"/>
        <v>No</v>
      </c>
      <c r="D534" s="194" t="str">
        <f t="shared" si="37"/>
        <v/>
      </c>
      <c r="F534" s="194" t="s">
        <v>246</v>
      </c>
      <c r="G534" s="194" t="s">
        <v>118</v>
      </c>
      <c r="I534" s="251" t="str" cm="1">
        <f t="array" ref="I534">_xlfn.TEXTJOIN(" ",1,IF(flistname=D534,foption,""))</f>
        <v>0</v>
      </c>
      <c r="J534" s="194" t="s">
        <v>151</v>
      </c>
      <c r="K534" s="194" t="s">
        <v>1422</v>
      </c>
      <c r="L534" s="194" t="str">
        <f t="shared" si="35"/>
        <v>P23_02: How many of these of these Cattle were acquired after joining FFA</v>
      </c>
      <c r="M534" s="194" t="s">
        <v>4830</v>
      </c>
      <c r="N534" s="194" t="s">
        <v>4831</v>
      </c>
      <c r="O534" s="194" t="s">
        <v>4832</v>
      </c>
      <c r="P534" s="194">
        <v>1</v>
      </c>
      <c r="T534" s="194" t="s">
        <v>1324</v>
      </c>
      <c r="V534" s="194" t="s">
        <v>25</v>
      </c>
      <c r="Z534" s="194" t="s">
        <v>4833</v>
      </c>
    </row>
    <row r="535" spans="1:28">
      <c r="B535" s="194" t="s">
        <v>4834</v>
      </c>
      <c r="C535" s="194" t="str">
        <f t="shared" si="36"/>
        <v>No</v>
      </c>
      <c r="D535" s="194" t="str">
        <f t="shared" si="37"/>
        <v/>
      </c>
      <c r="F535" s="194" t="s">
        <v>246</v>
      </c>
      <c r="G535" s="194" t="s">
        <v>2983</v>
      </c>
      <c r="I535" s="251" t="str" cm="1">
        <f t="array" ref="I535">_xlfn.TEXTJOIN(" ",1,IF(flistname=D535,foption,""))</f>
        <v>0</v>
      </c>
      <c r="J535" s="194" t="s">
        <v>151</v>
      </c>
      <c r="K535" s="194" t="s">
        <v>1413</v>
      </c>
      <c r="L535" s="194" t="str">
        <f t="shared" si="35"/>
        <v>P23_03: How many Goats/sheep do you own?</v>
      </c>
      <c r="M535" s="194" t="s">
        <v>4835</v>
      </c>
      <c r="N535" s="194" t="s">
        <v>4836</v>
      </c>
      <c r="O535" s="194" t="s">
        <v>4837</v>
      </c>
      <c r="P535" s="194">
        <v>1</v>
      </c>
      <c r="T535" s="194" t="s">
        <v>1324</v>
      </c>
      <c r="V535" s="194" t="s">
        <v>25</v>
      </c>
    </row>
    <row r="536" spans="1:28">
      <c r="B536" s="194" t="s">
        <v>4838</v>
      </c>
      <c r="C536" s="194" t="str">
        <f t="shared" si="36"/>
        <v>No</v>
      </c>
      <c r="D536" s="194" t="str">
        <f t="shared" si="37"/>
        <v/>
      </c>
      <c r="F536" s="194" t="s">
        <v>246</v>
      </c>
      <c r="G536" s="194" t="s">
        <v>118</v>
      </c>
      <c r="I536" s="251" t="str" cm="1">
        <f t="array" ref="I536">_xlfn.TEXTJOIN(" ",1,IF(flistname=D536,foption,""))</f>
        <v>0</v>
      </c>
      <c r="J536" s="194" t="s">
        <v>151</v>
      </c>
      <c r="K536" s="194" t="s">
        <v>1424</v>
      </c>
      <c r="L536" s="194" t="str">
        <f t="shared" si="35"/>
        <v>P23_04: How many of these Goats/sheep were acquired after joining FFA</v>
      </c>
      <c r="M536" s="194" t="s">
        <v>4839</v>
      </c>
      <c r="N536" s="194" t="s">
        <v>4840</v>
      </c>
      <c r="O536" s="194" t="s">
        <v>4841</v>
      </c>
      <c r="P536" s="194">
        <v>1</v>
      </c>
      <c r="T536" s="194" t="s">
        <v>1324</v>
      </c>
      <c r="V536" s="194" t="s">
        <v>25</v>
      </c>
      <c r="Z536" s="194" t="s">
        <v>4842</v>
      </c>
    </row>
    <row r="537" spans="1:28">
      <c r="B537" s="194" t="s">
        <v>4843</v>
      </c>
      <c r="C537" s="194" t="str">
        <f t="shared" si="36"/>
        <v>No</v>
      </c>
      <c r="D537" s="194" t="str">
        <f t="shared" si="37"/>
        <v/>
      </c>
      <c r="F537" s="194" t="s">
        <v>246</v>
      </c>
      <c r="G537" s="194" t="s">
        <v>2983</v>
      </c>
      <c r="I537" s="251" t="str" cm="1">
        <f t="array" ref="I537">_xlfn.TEXTJOIN(" ",1,IF(flistname=D537,foption,""))</f>
        <v>0</v>
      </c>
      <c r="J537" s="194" t="s">
        <v>151</v>
      </c>
      <c r="K537" s="194" t="s">
        <v>1415</v>
      </c>
      <c r="L537" s="194" t="str">
        <f t="shared" si="35"/>
        <v>P23_05: How many Chickens/ducks do you own?</v>
      </c>
      <c r="M537" s="194" t="s">
        <v>4844</v>
      </c>
      <c r="N537" s="194" t="s">
        <v>4845</v>
      </c>
      <c r="O537" s="194" t="s">
        <v>4846</v>
      </c>
      <c r="P537" s="194">
        <v>1</v>
      </c>
      <c r="T537" s="194" t="s">
        <v>1324</v>
      </c>
      <c r="V537" s="194" t="s">
        <v>25</v>
      </c>
    </row>
    <row r="538" spans="1:28">
      <c r="B538" s="194" t="s">
        <v>4847</v>
      </c>
      <c r="C538" s="194" t="str">
        <f t="shared" si="36"/>
        <v>No</v>
      </c>
      <c r="D538" s="194" t="str">
        <f t="shared" si="37"/>
        <v/>
      </c>
      <c r="F538" s="194" t="s">
        <v>246</v>
      </c>
      <c r="G538" s="194" t="s">
        <v>118</v>
      </c>
      <c r="I538" s="251" t="str" cm="1">
        <f t="array" ref="I538">_xlfn.TEXTJOIN(" ",1,IF(flistname=D538,foption,""))</f>
        <v>0</v>
      </c>
      <c r="J538" s="194" t="s">
        <v>151</v>
      </c>
      <c r="K538" s="194" t="s">
        <v>1426</v>
      </c>
      <c r="L538" s="194" t="str">
        <f t="shared" si="35"/>
        <v>P23_06: How many of these Chickens/ducks were acquired after joining FFA</v>
      </c>
      <c r="M538" s="194" t="s">
        <v>4848</v>
      </c>
      <c r="N538" s="194" t="s">
        <v>4849</v>
      </c>
      <c r="O538" s="194" t="s">
        <v>4850</v>
      </c>
      <c r="P538" s="194">
        <v>1</v>
      </c>
      <c r="T538" s="194" t="s">
        <v>1324</v>
      </c>
      <c r="V538" s="194" t="s">
        <v>25</v>
      </c>
      <c r="Z538" s="194" t="s">
        <v>4851</v>
      </c>
    </row>
    <row r="539" spans="1:28" s="250" customFormat="1">
      <c r="A539" s="231"/>
      <c r="B539" s="250" t="s">
        <v>4852</v>
      </c>
      <c r="C539" s="250" t="str">
        <f t="shared" si="36"/>
        <v>No</v>
      </c>
      <c r="D539" s="250" t="str">
        <f t="shared" si="37"/>
        <v/>
      </c>
      <c r="E539" s="231"/>
      <c r="F539" s="250" t="s">
        <v>246</v>
      </c>
      <c r="G539" s="250" t="s">
        <v>118</v>
      </c>
      <c r="H539" s="233"/>
      <c r="I539" s="256" t="str" cm="1">
        <f t="array" ref="I539">_xlfn.TEXTJOIN(" ",1,IF(flistname=D539,foption,""))</f>
        <v>0</v>
      </c>
      <c r="J539" s="250" t="s">
        <v>117</v>
      </c>
      <c r="K539" s="250" t="s">
        <v>4823</v>
      </c>
      <c r="L539" s="250" t="str">
        <f t="shared" si="35"/>
        <v/>
      </c>
      <c r="N539" s="250" t="s">
        <v>2988</v>
      </c>
      <c r="O539" s="250" t="s">
        <v>2988</v>
      </c>
      <c r="P539" s="250">
        <v>1</v>
      </c>
      <c r="S539" s="231"/>
      <c r="AB539" s="282"/>
    </row>
    <row r="540" spans="1:28" s="224" customFormat="1">
      <c r="A540" s="223"/>
      <c r="C540" s="224" t="str">
        <f t="shared" si="36"/>
        <v>No</v>
      </c>
      <c r="D540" s="224" t="str">
        <f t="shared" si="37"/>
        <v/>
      </c>
      <c r="E540" s="223"/>
      <c r="H540" s="225"/>
      <c r="I540" s="260" t="str" cm="1">
        <f t="array" ref="I540">_xlfn.TEXTJOIN(" ",1,IF(flistname=D540,foption,""))</f>
        <v>0</v>
      </c>
      <c r="J540" s="224" t="s">
        <v>2564</v>
      </c>
      <c r="K540" s="224" t="s">
        <v>4853</v>
      </c>
      <c r="L540" s="224" t="str">
        <f t="shared" si="35"/>
        <v/>
      </c>
      <c r="S540" s="223"/>
      <c r="AB540" s="277" t="s">
        <v>4854</v>
      </c>
    </row>
    <row r="541" spans="1:28" s="240" customFormat="1">
      <c r="C541" s="240" t="str">
        <f t="shared" si="36"/>
        <v>No</v>
      </c>
      <c r="D541" s="240" t="str">
        <f t="shared" si="37"/>
        <v/>
      </c>
      <c r="I541" s="254" t="str" cm="1">
        <f t="array" ref="I541">_xlfn.TEXTJOIN(" ",1,IF(flistname=D541,foption,""))</f>
        <v>0</v>
      </c>
      <c r="J541" s="240" t="s">
        <v>20</v>
      </c>
      <c r="L541" s="240" t="str">
        <f t="shared" si="35"/>
        <v>Pardon the interruption, it looks like there are no owned livestock while you reported a HH has some animals. Please review</v>
      </c>
      <c r="N541" s="240" t="s">
        <v>4855</v>
      </c>
      <c r="O541" s="240" t="s">
        <v>4855</v>
      </c>
      <c r="Z541" s="240" t="s">
        <v>4856</v>
      </c>
      <c r="AB541" s="283"/>
    </row>
    <row r="542" spans="1:28">
      <c r="B542" s="194" t="s">
        <v>4857</v>
      </c>
      <c r="C542" s="194" t="str">
        <f t="shared" si="36"/>
        <v>select_one</v>
      </c>
      <c r="D542" s="194" t="str">
        <f t="shared" si="37"/>
        <v>livestock_mainuse</v>
      </c>
      <c r="F542" s="194" t="s">
        <v>246</v>
      </c>
      <c r="G542" s="194" t="s">
        <v>2983</v>
      </c>
      <c r="I542" s="251" t="str" cm="1">
        <f t="array" ref="I542">_xlfn.TEXTJOIN(" ",1,IF(flistname=D542,foption,""))</f>
        <v>1: Selling for food items 2: Selling for non-food items 3: Milk/Dairy products 4: Slaughtering for consumption 5: Used for Dowry 6: Payment of local fines/debt 88: Others</v>
      </c>
      <c r="J542" s="194" t="s">
        <v>1428</v>
      </c>
      <c r="K542" s="194" t="s">
        <v>1429</v>
      </c>
      <c r="L542" s="194" t="str">
        <f t="shared" si="35"/>
        <v>P24: In the last 2 months, what was the main use of the livestock you own?</v>
      </c>
      <c r="M542" s="194" t="s">
        <v>4858</v>
      </c>
      <c r="N542" s="194" t="s">
        <v>4859</v>
      </c>
      <c r="O542" s="194" t="s">
        <v>4860</v>
      </c>
      <c r="P542" s="194">
        <v>1</v>
      </c>
      <c r="V542" s="194" t="s">
        <v>25</v>
      </c>
      <c r="Z542" s="194" t="s">
        <v>1410</v>
      </c>
    </row>
    <row r="543" spans="1:28">
      <c r="B543" s="194" t="s">
        <v>4861</v>
      </c>
      <c r="C543" s="194" t="str">
        <f t="shared" si="36"/>
        <v>No</v>
      </c>
      <c r="D543" s="194" t="str">
        <f t="shared" si="37"/>
        <v/>
      </c>
      <c r="F543" s="194" t="s">
        <v>246</v>
      </c>
      <c r="G543" s="194" t="s">
        <v>2983</v>
      </c>
      <c r="I543" s="251" t="str" cm="1">
        <f t="array" ref="I543">_xlfn.TEXTJOIN(" ",1,IF(flistname=D543,foption,""))</f>
        <v>0</v>
      </c>
      <c r="J543" s="194" t="s">
        <v>49</v>
      </c>
      <c r="K543" s="194" t="s">
        <v>1431</v>
      </c>
      <c r="L543" s="194" t="str">
        <f t="shared" si="35"/>
        <v>P25: Specify</v>
      </c>
      <c r="M543" s="194" t="s">
        <v>4862</v>
      </c>
      <c r="N543" s="194" t="s">
        <v>1312</v>
      </c>
      <c r="O543" s="194" t="s">
        <v>4863</v>
      </c>
      <c r="P543" s="194">
        <v>1</v>
      </c>
      <c r="V543" s="194" t="s">
        <v>25</v>
      </c>
      <c r="Z543" s="194" t="s">
        <v>4864</v>
      </c>
    </row>
    <row r="544" spans="1:28">
      <c r="B544" s="194" t="s">
        <v>4865</v>
      </c>
      <c r="C544" s="194" t="str">
        <f t="shared" si="36"/>
        <v>select_one</v>
      </c>
      <c r="D544" s="194" t="str">
        <f t="shared" si="37"/>
        <v>fish_source</v>
      </c>
      <c r="F544" s="194" t="s">
        <v>246</v>
      </c>
      <c r="G544" s="194" t="s">
        <v>2983</v>
      </c>
      <c r="I544" s="251" t="str" cm="1">
        <f t="array" ref="I544">_xlfn.TEXTJOIN(" ",1,IF(flistname=D544,foption,""))</f>
        <v>0: No, we don't get fish 1: Yes, from our own fishing 2: Yes, as a support from another community member 3: Yes, from market</v>
      </c>
      <c r="J544" s="194" t="s">
        <v>1434</v>
      </c>
      <c r="K544" s="194" t="s">
        <v>1435</v>
      </c>
      <c r="L544" s="194" t="str">
        <f t="shared" si="35"/>
        <v>P26: Does your household get fish for consumption yourselves or from someone in the community now?</v>
      </c>
      <c r="M544" s="194" t="s">
        <v>4866</v>
      </c>
      <c r="N544" s="194" t="s">
        <v>4867</v>
      </c>
      <c r="O544" s="194" t="s">
        <v>4868</v>
      </c>
      <c r="P544" s="194">
        <v>1</v>
      </c>
      <c r="V544" s="194" t="s">
        <v>25</v>
      </c>
    </row>
    <row r="545" spans="1:28" s="218" customFormat="1">
      <c r="A545" s="207"/>
      <c r="C545" s="218" t="str">
        <f t="shared" si="36"/>
        <v>No</v>
      </c>
      <c r="D545" s="218" t="str">
        <f t="shared" si="37"/>
        <v/>
      </c>
      <c r="E545" s="207"/>
      <c r="H545" s="209"/>
      <c r="I545" s="253" t="str" cm="1">
        <f t="array" ref="I545">_xlfn.TEXTJOIN(" ",1,IF(flistname=D545,foption,""))</f>
        <v>0</v>
      </c>
      <c r="L545" s="218" t="str">
        <f t="shared" si="35"/>
        <v/>
      </c>
      <c r="N545" s="218" t="s">
        <v>2988</v>
      </c>
      <c r="O545" s="218" t="s">
        <v>2988</v>
      </c>
      <c r="P545" s="218">
        <v>1</v>
      </c>
      <c r="S545" s="207"/>
      <c r="AB545" s="280"/>
    </row>
    <row r="546" spans="1:28" s="199" customFormat="1">
      <c r="A546" s="212"/>
      <c r="C546" s="199" t="str">
        <f t="shared" si="36"/>
        <v>No</v>
      </c>
      <c r="D546" s="199" t="str">
        <f t="shared" si="37"/>
        <v/>
      </c>
      <c r="E546" s="212" t="s">
        <v>4869</v>
      </c>
      <c r="F546" s="199" t="s">
        <v>246</v>
      </c>
      <c r="G546" s="199" t="s">
        <v>118</v>
      </c>
      <c r="H546" s="213"/>
      <c r="I546" s="255" t="str" cm="1">
        <f t="array" ref="I546">_xlfn.TEXTJOIN(" ",1,IF(flistname=D546,foption,""))</f>
        <v>0</v>
      </c>
      <c r="J546" s="199" t="s">
        <v>26</v>
      </c>
      <c r="K546" s="199" t="s">
        <v>4870</v>
      </c>
      <c r="L546" s="199" t="str">
        <f t="shared" si="35"/>
        <v>Q: AGRICULTURE</v>
      </c>
      <c r="M546" s="199" t="s">
        <v>4871</v>
      </c>
      <c r="N546" s="199" t="s">
        <v>4872</v>
      </c>
      <c r="O546" s="199" t="s">
        <v>4872</v>
      </c>
      <c r="P546" s="199">
        <v>1</v>
      </c>
      <c r="S546" s="212"/>
      <c r="Z546" s="199" t="s">
        <v>3428</v>
      </c>
      <c r="AB546" s="274"/>
    </row>
    <row r="547" spans="1:28">
      <c r="A547" s="205" t="s">
        <v>4873</v>
      </c>
      <c r="B547" s="194" t="s">
        <v>4874</v>
      </c>
      <c r="C547" s="194" t="str">
        <f t="shared" si="36"/>
        <v>select_one</v>
      </c>
      <c r="D547" s="194" t="str">
        <f t="shared" si="37"/>
        <v>yes_no</v>
      </c>
      <c r="E547" s="205" t="s">
        <v>4875</v>
      </c>
      <c r="F547" s="194" t="s">
        <v>246</v>
      </c>
      <c r="G547" s="194" t="s">
        <v>2983</v>
      </c>
      <c r="H547" s="206" t="s">
        <v>4876</v>
      </c>
      <c r="I547" s="251" t="str" cm="1">
        <f t="array" ref="I547">_xlfn.TEXTJOIN(" ",1,IF(flistname=D547,foption,""))</f>
        <v>0: No 1: Yes</v>
      </c>
      <c r="J547" s="194" t="s">
        <v>22</v>
      </c>
      <c r="K547" s="194" t="s">
        <v>1248</v>
      </c>
      <c r="L547" s="194" t="str">
        <f t="shared" si="35"/>
        <v>Q01: Do you participate in farming activities when you can?</v>
      </c>
      <c r="M547" s="194" t="s">
        <v>4877</v>
      </c>
      <c r="N547" s="194" t="s">
        <v>4878</v>
      </c>
      <c r="O547" s="194" t="s">
        <v>4879</v>
      </c>
      <c r="P547" s="194">
        <v>1</v>
      </c>
      <c r="V547" s="194" t="s">
        <v>25</v>
      </c>
    </row>
    <row r="548" spans="1:28">
      <c r="A548" s="205" t="s">
        <v>4873</v>
      </c>
      <c r="B548" s="194" t="s">
        <v>4880</v>
      </c>
      <c r="C548" s="194" t="str">
        <f t="shared" si="36"/>
        <v>select_one</v>
      </c>
      <c r="D548" s="194" t="str">
        <f t="shared" si="37"/>
        <v>yes_no</v>
      </c>
      <c r="E548" s="205" t="s">
        <v>4875</v>
      </c>
      <c r="F548" s="194" t="s">
        <v>246</v>
      </c>
      <c r="G548" s="194" t="s">
        <v>2983</v>
      </c>
      <c r="H548" s="206" t="s">
        <v>4876</v>
      </c>
      <c r="I548" s="251" t="str" cm="1">
        <f t="array" ref="I548">_xlfn.TEXTJOIN(" ",1,IF(flistname=D548,foption,""))</f>
        <v>0: No 1: Yes</v>
      </c>
      <c r="J548" s="194" t="s">
        <v>22</v>
      </c>
      <c r="K548" s="194" t="s">
        <v>1250</v>
      </c>
      <c r="L548" s="194" t="str">
        <f t="shared" si="35"/>
        <v>Q02: Have you received any training regarding how to improve farming?</v>
      </c>
      <c r="M548" s="194" t="s">
        <v>4881</v>
      </c>
      <c r="N548" s="194" t="s">
        <v>4882</v>
      </c>
      <c r="O548" s="194" t="s">
        <v>4883</v>
      </c>
      <c r="P548" s="194">
        <v>1</v>
      </c>
      <c r="V548" s="194" t="s">
        <v>25</v>
      </c>
      <c r="Z548" s="194" t="s">
        <v>1252</v>
      </c>
    </row>
    <row r="549" spans="1:28">
      <c r="A549" s="194" t="s">
        <v>4873</v>
      </c>
      <c r="B549" s="194" t="s">
        <v>4884</v>
      </c>
      <c r="C549" s="194" t="str">
        <f t="shared" si="36"/>
        <v>select_one</v>
      </c>
      <c r="D549" s="194" t="str">
        <f t="shared" si="37"/>
        <v>ffaharchange</v>
      </c>
      <c r="E549" s="194"/>
      <c r="F549" s="194" t="s">
        <v>246</v>
      </c>
      <c r="G549" s="194" t="s">
        <v>2983</v>
      </c>
      <c r="H549" s="194" t="s">
        <v>4876</v>
      </c>
      <c r="I549" s="251" t="str" cm="1">
        <f t="array" ref="I549">_xlfn.TEXTJOIN(" ",1,IF(flistname=D549,foption,""))</f>
        <v>1: Increased harvest 2: Same harvest 3: Decreased harvest</v>
      </c>
      <c r="J549" s="194" t="s">
        <v>4885</v>
      </c>
      <c r="K549" s="194" t="s">
        <v>4886</v>
      </c>
      <c r="L549" s="194" t="str">
        <f t="shared" si="35"/>
        <v>Q03: Have you had a change in harvest amount as a result of participating in FFA activities?</v>
      </c>
      <c r="M549" s="194" t="s">
        <v>4887</v>
      </c>
      <c r="N549" s="234" t="s">
        <v>4888</v>
      </c>
      <c r="O549" s="194" t="s">
        <v>4889</v>
      </c>
      <c r="P549" s="312">
        <v>1</v>
      </c>
      <c r="S549" s="194"/>
      <c r="V549" s="194">
        <v>1</v>
      </c>
      <c r="Z549" s="194" t="s">
        <v>4890</v>
      </c>
    </row>
    <row r="550" spans="1:28">
      <c r="A550" s="194" t="s">
        <v>4873</v>
      </c>
      <c r="B550" s="194" t="s">
        <v>4891</v>
      </c>
      <c r="C550" s="194" t="str">
        <f>IF(IFERROR(FIND("select_one",J550),0)&gt;0,"select_one",IF(IFERROR(FIND("select_multiple",J550),0)&gt;0,"select_multiple","No"))</f>
        <v>select_multiple</v>
      </c>
      <c r="D550" s="194" t="str">
        <f t="shared" si="37"/>
        <v>harvechangereason</v>
      </c>
      <c r="E550" s="194"/>
      <c r="F550" s="194" t="s">
        <v>246</v>
      </c>
      <c r="G550" s="194" t="s">
        <v>2983</v>
      </c>
      <c r="H550" s="194" t="s">
        <v>4876</v>
      </c>
      <c r="I550" s="251" t="str" cm="1">
        <f t="array" ref="I550">_xlfn.TEXTJOIN(" ",1,IF(flistname=D550,foption,""))</f>
        <v>1: Lack of knowledge of technologies 2: Lack of tools to use technologies 3: Damages from natural disasters (floods, droughts, heavy rains, etc.) 4: Lack of agricultural inputs (fertilizers, seeds, etc) 5: Damages from diseases 88: Other reasons 77: Do not know</v>
      </c>
      <c r="J550" s="194" t="s">
        <v>4892</v>
      </c>
      <c r="K550" s="194" t="s">
        <v>4893</v>
      </c>
      <c r="L550" s="194" t="str">
        <f t="shared" si="35"/>
        <v>Q04: What were the reasons of decreased harvest?</v>
      </c>
      <c r="M550" s="194" t="s">
        <v>4894</v>
      </c>
      <c r="N550" s="234" t="s">
        <v>4895</v>
      </c>
      <c r="O550" s="194" t="s">
        <v>4896</v>
      </c>
      <c r="P550" s="312">
        <v>1</v>
      </c>
      <c r="S550" s="194"/>
      <c r="T550" s="194" t="s">
        <v>4897</v>
      </c>
      <c r="U550" s="194" t="s">
        <v>4898</v>
      </c>
      <c r="V550" s="194">
        <v>1</v>
      </c>
      <c r="Z550" s="194" t="s">
        <v>4899</v>
      </c>
    </row>
    <row r="551" spans="1:28">
      <c r="A551" s="194"/>
      <c r="C551" s="194" t="str">
        <f>IF(IFERROR(FIND("select_one",J551),0)&gt;0,"select_one",IF(IFERROR(FIND("select_multiple",J551),0)&gt;0,"select_multiple","No"))</f>
        <v>No</v>
      </c>
      <c r="D551" s="194" t="str">
        <f t="shared" si="37"/>
        <v/>
      </c>
      <c r="E551" s="194"/>
      <c r="H551" s="194"/>
      <c r="J551" s="194" t="s">
        <v>49</v>
      </c>
      <c r="K551" s="194" t="s">
        <v>4900</v>
      </c>
      <c r="L551" s="194" t="str">
        <f t="shared" si="35"/>
        <v>Q05: Specify other reasons of decreased harvest</v>
      </c>
      <c r="M551" s="194" t="s">
        <v>4901</v>
      </c>
      <c r="N551" s="234" t="s">
        <v>4902</v>
      </c>
      <c r="P551" s="312"/>
      <c r="S551" s="194"/>
      <c r="V551" s="194">
        <v>1</v>
      </c>
      <c r="Z551" s="194" t="s">
        <v>4903</v>
      </c>
    </row>
    <row r="552" spans="1:28">
      <c r="A552" s="194"/>
      <c r="E552" s="194"/>
      <c r="H552" s="194"/>
      <c r="I552" s="251" t="str" cm="1">
        <f t="array" ref="I552">_xlfn.TEXTJOIN(" ",1,IF(flistname=D552,foption,""))</f>
        <v>0</v>
      </c>
      <c r="J552" s="194" t="s">
        <v>4904</v>
      </c>
      <c r="K552" s="194" t="s">
        <v>4905</v>
      </c>
      <c r="L552" s="194" t="str">
        <f t="shared" si="35"/>
        <v>Q06: Have you had a change in crop diversification as a result of participating in FFA activities?</v>
      </c>
      <c r="M552" s="194" t="s">
        <v>4906</v>
      </c>
      <c r="N552" s="234" t="s">
        <v>4907</v>
      </c>
      <c r="P552" s="312"/>
      <c r="S552" s="194"/>
      <c r="V552" s="194">
        <v>1</v>
      </c>
      <c r="Z552" s="194" t="s">
        <v>4890</v>
      </c>
    </row>
    <row r="553" spans="1:28">
      <c r="A553" s="194"/>
      <c r="E553" s="194"/>
      <c r="H553" s="194"/>
      <c r="I553" s="251" t="str" cm="1">
        <f t="array" ref="I553">_xlfn.TEXTJOIN(" ",1,IF(flistname=D553,foption,""))</f>
        <v>0</v>
      </c>
      <c r="J553" s="194" t="s">
        <v>4908</v>
      </c>
      <c r="K553" s="194" t="s">
        <v>4909</v>
      </c>
      <c r="L553" s="194" t="str">
        <f t="shared" si="35"/>
        <v>Q07: What were the reasons of decreased diversification</v>
      </c>
      <c r="M553" s="194" t="s">
        <v>4910</v>
      </c>
      <c r="N553" s="234" t="s">
        <v>4911</v>
      </c>
      <c r="P553" s="312"/>
      <c r="S553" s="194"/>
      <c r="T553" s="194" t="s">
        <v>4897</v>
      </c>
      <c r="U553" s="194" t="s">
        <v>4898</v>
      </c>
      <c r="V553" s="194">
        <v>1</v>
      </c>
      <c r="Z553" s="194" t="s">
        <v>4912</v>
      </c>
    </row>
    <row r="554" spans="1:28">
      <c r="A554" s="194"/>
      <c r="E554" s="194"/>
      <c r="H554" s="194"/>
      <c r="J554" s="194" t="s">
        <v>49</v>
      </c>
      <c r="K554" s="194" t="s">
        <v>4913</v>
      </c>
      <c r="L554" s="194" t="str">
        <f t="shared" si="35"/>
        <v>Q08: Specify other reasons of decreased crop diversification</v>
      </c>
      <c r="M554" s="194" t="s">
        <v>4914</v>
      </c>
      <c r="N554" s="234" t="s">
        <v>4915</v>
      </c>
      <c r="P554" s="312"/>
      <c r="S554" s="194"/>
      <c r="V554" s="194">
        <v>1</v>
      </c>
      <c r="Z554" s="194" t="s">
        <v>4916</v>
      </c>
    </row>
    <row r="555" spans="1:28">
      <c r="A555" s="205" t="s">
        <v>4873</v>
      </c>
      <c r="B555" s="194" t="s">
        <v>4917</v>
      </c>
      <c r="C555" s="194" t="str">
        <f t="shared" ref="C555:C561" si="38">IF(IFERROR(FIND("select_one",J555),0)&gt;0,"select_one",IF(IFERROR(FIND("select_multiple",J555),0)&gt;0,"select_multiple","No"))</f>
        <v>select_one</v>
      </c>
      <c r="D555" s="194" t="str">
        <f t="shared" ref="D555:D561" si="39">IF(OR(C555="select_one",C555="select_multiple"),TRIM(RIGHT(J555,LEN(J555)-(LEN(C555)+1))),"")</f>
        <v>yes_no</v>
      </c>
      <c r="F555" s="194" t="s">
        <v>246</v>
      </c>
      <c r="G555" s="194" t="s">
        <v>3040</v>
      </c>
      <c r="I555" s="251" t="str" cm="1">
        <f t="array" ref="I555">_xlfn.TEXTJOIN(" ",1,IF(flistname=D555,foption,""))</f>
        <v>0: No 1: Yes</v>
      </c>
      <c r="J555" s="194" t="s">
        <v>22</v>
      </c>
      <c r="K555" s="194" t="s">
        <v>1259</v>
      </c>
      <c r="L555" s="194" t="str">
        <f t="shared" si="35"/>
        <v>Q09: Do you have some of the harvest remaining after the household takes its requirements for food consumption?</v>
      </c>
      <c r="M555" s="194" t="s">
        <v>4918</v>
      </c>
      <c r="N555" s="194" t="s">
        <v>4919</v>
      </c>
      <c r="O555" s="194" t="s">
        <v>4920</v>
      </c>
      <c r="P555" s="194">
        <v>1</v>
      </c>
      <c r="V555" s="194" t="s">
        <v>25</v>
      </c>
      <c r="Z555" s="194" t="s">
        <v>1252</v>
      </c>
    </row>
    <row r="556" spans="1:28">
      <c r="A556" s="205" t="s">
        <v>4873</v>
      </c>
      <c r="B556" s="194" t="s">
        <v>4921</v>
      </c>
      <c r="C556" s="194" t="str">
        <f t="shared" si="38"/>
        <v>select_one</v>
      </c>
      <c r="D556" s="194" t="str">
        <f t="shared" si="39"/>
        <v>surplus</v>
      </c>
      <c r="F556" s="194" t="s">
        <v>246</v>
      </c>
      <c r="G556" s="194" t="s">
        <v>3040</v>
      </c>
      <c r="I556" s="251" t="str" cm="1">
        <f t="array" ref="I556">_xlfn.TEXTJOIN(" ",1,IF(flistname=D556,foption,""))</f>
        <v>1: Store for future household consumption 2: Sale at markets 3: Payment of loans 88: Other</v>
      </c>
      <c r="J556" s="194" t="s">
        <v>1261</v>
      </c>
      <c r="K556" s="194" t="s">
        <v>1262</v>
      </c>
      <c r="L556" s="194" t="str">
        <f t="shared" si="35"/>
        <v>Q10: What is the main use of the remaining harvest?</v>
      </c>
      <c r="M556" s="194" t="s">
        <v>4922</v>
      </c>
      <c r="N556" s="194" t="s">
        <v>4923</v>
      </c>
      <c r="O556" s="194" t="s">
        <v>4924</v>
      </c>
      <c r="P556" s="194">
        <v>1</v>
      </c>
      <c r="V556" s="194" t="s">
        <v>25</v>
      </c>
      <c r="Z556" s="194" t="s">
        <v>1264</v>
      </c>
    </row>
    <row r="557" spans="1:28">
      <c r="A557" s="205" t="s">
        <v>4873</v>
      </c>
      <c r="B557" s="194" t="s">
        <v>4925</v>
      </c>
      <c r="C557" s="194" t="str">
        <f t="shared" si="38"/>
        <v>No</v>
      </c>
      <c r="D557" s="194" t="str">
        <f t="shared" si="39"/>
        <v/>
      </c>
      <c r="F557" s="194" t="s">
        <v>246</v>
      </c>
      <c r="G557" s="194" t="s">
        <v>3040</v>
      </c>
      <c r="I557" s="251" t="str" cm="1">
        <f t="array" ref="I557">_xlfn.TEXTJOIN(" ",1,IF(flistname=D557,foption,""))</f>
        <v>0</v>
      </c>
      <c r="J557" s="194" t="s">
        <v>49</v>
      </c>
      <c r="K557" s="194" t="s">
        <v>1265</v>
      </c>
      <c r="L557" s="194" t="str">
        <f t="shared" si="35"/>
        <v>Q11: Specify if other</v>
      </c>
      <c r="M557" s="194" t="s">
        <v>4926</v>
      </c>
      <c r="N557" s="194" t="s">
        <v>4927</v>
      </c>
      <c r="O557" s="194" t="s">
        <v>4928</v>
      </c>
      <c r="P557" s="194">
        <v>1</v>
      </c>
      <c r="V557" s="194" t="s">
        <v>25</v>
      </c>
      <c r="Z557" s="194" t="s">
        <v>1267</v>
      </c>
    </row>
    <row r="558" spans="1:28">
      <c r="B558" s="194" t="s">
        <v>4929</v>
      </c>
      <c r="C558" s="194" t="str">
        <f t="shared" si="38"/>
        <v>No</v>
      </c>
      <c r="D558" s="194" t="str">
        <f t="shared" si="39"/>
        <v/>
      </c>
      <c r="F558" s="194" t="s">
        <v>246</v>
      </c>
      <c r="G558" s="194" t="s">
        <v>118</v>
      </c>
      <c r="I558" s="251" t="str" cm="1">
        <f t="array" ref="I558">_xlfn.TEXTJOIN(" ",1,IF(flistname=D558,foption,""))</f>
        <v>0</v>
      </c>
      <c r="J558" s="194" t="s">
        <v>801</v>
      </c>
      <c r="K558" s="194" t="s">
        <v>1302</v>
      </c>
      <c r="L558" s="194" t="str">
        <f t="shared" si="35"/>
        <v>Q12: What is the size (Feddans) of the land/area you are currently cultivating including the garden?</v>
      </c>
      <c r="M558" s="194" t="s">
        <v>4930</v>
      </c>
      <c r="N558" s="194" t="s">
        <v>4931</v>
      </c>
      <c r="O558" s="194" t="s">
        <v>4932</v>
      </c>
      <c r="P558" s="194">
        <v>1</v>
      </c>
      <c r="S558" s="205" t="s">
        <v>1304</v>
      </c>
      <c r="V558" s="194" t="s">
        <v>25</v>
      </c>
      <c r="Z558" s="194" t="s">
        <v>3225</v>
      </c>
    </row>
    <row r="559" spans="1:28">
      <c r="B559" s="194" t="s">
        <v>4933</v>
      </c>
      <c r="C559" s="194" t="str">
        <f t="shared" si="38"/>
        <v>No</v>
      </c>
      <c r="D559" s="194" t="str">
        <f t="shared" si="39"/>
        <v/>
      </c>
      <c r="F559" s="194" t="s">
        <v>246</v>
      </c>
      <c r="G559" s="194" t="s">
        <v>118</v>
      </c>
      <c r="I559" s="251" t="str" cm="1">
        <f t="array" ref="I559">_xlfn.TEXTJOIN(" ",1,IF(flistname=D559,foption,""))</f>
        <v>0</v>
      </c>
      <c r="J559" s="194" t="s">
        <v>801</v>
      </c>
      <c r="K559" s="194" t="s">
        <v>1305</v>
      </c>
      <c r="L559" s="194" t="str">
        <f t="shared" si="35"/>
        <v>Q13: What size of crop farm was created through FFA for the household, in addition to what you were already cultivating (feddans)</v>
      </c>
      <c r="M559" s="194" t="s">
        <v>4934</v>
      </c>
      <c r="N559" s="194" t="s">
        <v>4935</v>
      </c>
      <c r="O559" s="194" t="s">
        <v>4936</v>
      </c>
      <c r="P559" s="194">
        <v>1</v>
      </c>
      <c r="S559" s="205" t="s">
        <v>1304</v>
      </c>
      <c r="V559" s="194" t="s">
        <v>25</v>
      </c>
      <c r="Z559" s="194" t="s">
        <v>3225</v>
      </c>
    </row>
    <row r="560" spans="1:28" s="224" customFormat="1">
      <c r="B560" s="224" t="s">
        <v>4937</v>
      </c>
      <c r="C560" s="224" t="str">
        <f t="shared" si="38"/>
        <v>select_multiple</v>
      </c>
      <c r="D560" s="224" t="str">
        <f t="shared" si="39"/>
        <v>cultivate_com</v>
      </c>
      <c r="F560" s="224" t="s">
        <v>246</v>
      </c>
      <c r="G560" s="224" t="s">
        <v>118</v>
      </c>
      <c r="I560" s="259" t="str" cm="1">
        <f t="array" ref="I560">_xlfn.TEXTJOIN(" ",1,IF(flistname=D560,foption,""))</f>
        <v>0: Nothing 1: Sorghum 2: Maize 3: Millet 4: Rice 5: Lentils 6: Peas 7: Beans 8: Groundnuts 9: Cassava 88: Others (specify)</v>
      </c>
      <c r="J560" s="224" t="s">
        <v>1307</v>
      </c>
      <c r="K560" s="224" t="s">
        <v>1308</v>
      </c>
      <c r="L560" s="224" t="str">
        <f t="shared" si="35"/>
        <v>Q14: What crops have you already or plan to cultivate  for this season?</v>
      </c>
      <c r="M560" s="224" t="s">
        <v>4938</v>
      </c>
      <c r="N560" s="234" t="s">
        <v>4939</v>
      </c>
      <c r="O560" s="224" t="s">
        <v>4940</v>
      </c>
      <c r="P560" s="224">
        <v>1</v>
      </c>
      <c r="T560" s="224" t="s">
        <v>1310</v>
      </c>
      <c r="V560" s="224" t="s">
        <v>25</v>
      </c>
      <c r="Z560" s="224" t="s">
        <v>3225</v>
      </c>
      <c r="AB560" s="277"/>
    </row>
    <row r="561" spans="1:28">
      <c r="B561" s="194" t="s">
        <v>4941</v>
      </c>
      <c r="C561" s="194" t="str">
        <f t="shared" si="38"/>
        <v>No</v>
      </c>
      <c r="D561" s="194" t="str">
        <f t="shared" si="39"/>
        <v/>
      </c>
      <c r="F561" s="194" t="s">
        <v>246</v>
      </c>
      <c r="G561" s="194" t="s">
        <v>118</v>
      </c>
      <c r="I561" s="251" t="str" cm="1">
        <f t="array" ref="I561">_xlfn.TEXTJOIN(" ",1,IF(flistname=D561,foption,""))</f>
        <v>0</v>
      </c>
      <c r="J561" s="194" t="s">
        <v>49</v>
      </c>
      <c r="K561" s="194" t="s">
        <v>1311</v>
      </c>
      <c r="L561" s="194" t="str">
        <f t="shared" si="35"/>
        <v>Q15: Specify</v>
      </c>
      <c r="M561" s="194" t="s">
        <v>4942</v>
      </c>
      <c r="N561" s="194" t="s">
        <v>1312</v>
      </c>
      <c r="O561" s="194" t="s">
        <v>4943</v>
      </c>
      <c r="P561" s="194">
        <v>1</v>
      </c>
      <c r="V561" s="194" t="s">
        <v>25</v>
      </c>
      <c r="Z561" s="194" t="s">
        <v>4944</v>
      </c>
    </row>
    <row r="562" spans="1:28" s="229" customFormat="1">
      <c r="A562" s="228"/>
      <c r="E562" s="228"/>
      <c r="H562" s="230"/>
      <c r="I562" s="252"/>
      <c r="S562" s="228"/>
      <c r="AB562" s="276"/>
    </row>
    <row r="563" spans="1:28" s="216" customFormat="1">
      <c r="A563" s="215"/>
      <c r="B563" s="216" t="s">
        <v>4945</v>
      </c>
      <c r="C563" s="216" t="str">
        <f t="shared" ref="C563:C577" si="40">IF(IFERROR(FIND("select_one",J563),0)&gt;0,"select_one",IF(IFERROR(FIND("select_multiple",J563),0)&gt;0,"select_multiple","No"))</f>
        <v>No</v>
      </c>
      <c r="D563" s="216" t="str">
        <f t="shared" ref="D563:D577" si="41">IF(OR(C563="select_one",C563="select_multiple"),TRIM(RIGHT(J563,LEN(J563)-(LEN(C563)+1))),"")</f>
        <v/>
      </c>
      <c r="E563" s="215"/>
      <c r="H563" s="217"/>
      <c r="I563" s="257" t="str" cm="1">
        <f t="array" ref="I563">_xlfn.TEXTJOIN(" ",1,IF(flistname=D563,foption,""))</f>
        <v>0</v>
      </c>
      <c r="J563" s="216" t="s">
        <v>212</v>
      </c>
      <c r="K563" s="216" t="s">
        <v>4872</v>
      </c>
      <c r="L563" s="216" t="str">
        <f t="shared" ref="L563:L577" si="42">IF(AND(ISBLANK(M563),ISBLANK(N563)),"",IF(ISBLANK(M563),N563,_xlfn.CONCAT(TRIM(M563),": ",N563)))</f>
        <v/>
      </c>
      <c r="N563" s="216" t="s">
        <v>2988</v>
      </c>
      <c r="O563" s="216" t="s">
        <v>2988</v>
      </c>
      <c r="P563" s="216">
        <v>1</v>
      </c>
      <c r="S563" s="215"/>
      <c r="Y563" s="216" t="s">
        <v>4946</v>
      </c>
      <c r="Z563" s="216" t="s">
        <v>4947</v>
      </c>
      <c r="AB563" s="285"/>
    </row>
    <row r="564" spans="1:28" s="199" customFormat="1">
      <c r="C564" s="199" t="str">
        <f t="shared" si="40"/>
        <v>No</v>
      </c>
      <c r="D564" s="199" t="str">
        <f t="shared" si="41"/>
        <v/>
      </c>
      <c r="I564" s="255" t="str" cm="1">
        <f t="array" ref="I564">_xlfn.TEXTJOIN(" ",1,IF(flistname=D564,foption,""))</f>
        <v>0</v>
      </c>
      <c r="J564" s="199" t="s">
        <v>26</v>
      </c>
      <c r="K564" s="199" t="s">
        <v>4948</v>
      </c>
      <c r="L564" s="199" t="str">
        <f t="shared" si="42"/>
        <v/>
      </c>
      <c r="P564" s="199">
        <v>1</v>
      </c>
      <c r="AB564" s="274"/>
    </row>
    <row r="565" spans="1:28" s="224" customFormat="1">
      <c r="A565" s="223"/>
      <c r="B565" s="224" t="s">
        <v>4949</v>
      </c>
      <c r="C565" s="224" t="str">
        <f t="shared" si="40"/>
        <v>No</v>
      </c>
      <c r="D565" s="224" t="str">
        <f t="shared" si="41"/>
        <v/>
      </c>
      <c r="E565" s="223"/>
      <c r="F565" s="224" t="s">
        <v>246</v>
      </c>
      <c r="G565" s="224" t="s">
        <v>118</v>
      </c>
      <c r="H565" s="225"/>
      <c r="I565" s="260" t="str" cm="1">
        <f t="array" ref="I565">_xlfn.TEXTJOIN(" ",1,IF(flistname=D565,foption,""))</f>
        <v>0</v>
      </c>
      <c r="J565" s="224" t="s">
        <v>2564</v>
      </c>
      <c r="K565" s="224" t="s">
        <v>4950</v>
      </c>
      <c r="L565" s="224" t="str">
        <f t="shared" si="42"/>
        <v>Return commodity name</v>
      </c>
      <c r="N565" s="224" t="s">
        <v>4951</v>
      </c>
      <c r="O565" s="224" t="s">
        <v>4951</v>
      </c>
      <c r="P565" s="224">
        <v>1</v>
      </c>
      <c r="S565" s="223"/>
      <c r="AB565" s="277" t="s">
        <v>4952</v>
      </c>
    </row>
    <row r="566" spans="1:28" s="224" customFormat="1">
      <c r="B566" s="224" t="s">
        <v>4953</v>
      </c>
      <c r="C566" s="224" t="str">
        <f t="shared" si="40"/>
        <v>select_one</v>
      </c>
      <c r="D566" s="224" t="str">
        <f t="shared" si="41"/>
        <v>cultivate_com</v>
      </c>
      <c r="F566" s="224" t="s">
        <v>246</v>
      </c>
      <c r="G566" s="224" t="s">
        <v>118</v>
      </c>
      <c r="I566" s="260" t="str" cm="1">
        <f t="array" ref="I566">_xlfn.TEXTJOIN(" ",1,IF(flistname=D566,foption,""))</f>
        <v>0: Nothing 1: Sorghum 2: Maize 3: Millet 4: Rice 5: Lentils 6: Peas 7: Beans 8: Groundnuts 9: Cassava 88: Others (specify)</v>
      </c>
      <c r="J566" s="225" t="s">
        <v>4954</v>
      </c>
      <c r="K566" s="224" t="s">
        <v>4955</v>
      </c>
      <c r="L566" s="224" t="str">
        <f t="shared" si="42"/>
        <v>Q12: Asking questions for:</v>
      </c>
      <c r="M566" s="224" t="s">
        <v>4930</v>
      </c>
      <c r="N566" s="224" t="s">
        <v>3864</v>
      </c>
      <c r="O566" s="224" t="s">
        <v>3864</v>
      </c>
      <c r="P566" s="224">
        <v>1</v>
      </c>
      <c r="AB566" s="277" t="s">
        <v>4956</v>
      </c>
    </row>
    <row r="567" spans="1:28">
      <c r="B567" s="194" t="s">
        <v>4957</v>
      </c>
      <c r="C567" s="194" t="str">
        <f t="shared" si="40"/>
        <v>No</v>
      </c>
      <c r="D567" s="194" t="str">
        <f t="shared" si="41"/>
        <v/>
      </c>
      <c r="F567" s="194" t="s">
        <v>246</v>
      </c>
      <c r="G567" s="194" t="s">
        <v>118</v>
      </c>
      <c r="I567" s="251" t="str" cm="1">
        <f t="array" ref="I567">_xlfn.TEXTJOIN(" ",1,IF(flistname=D567,foption,""))</f>
        <v>0</v>
      </c>
      <c r="J567" s="194" t="s">
        <v>801</v>
      </c>
      <c r="K567" s="194" t="s">
        <v>4958</v>
      </c>
      <c r="L567" s="194" t="str">
        <f t="shared" si="42"/>
        <v>Q16_01: Area (Feddans) cultivated or planned to cultivate with ${com_name} this season</v>
      </c>
      <c r="M567" s="194" t="s">
        <v>4959</v>
      </c>
      <c r="N567" s="234" t="s">
        <v>4960</v>
      </c>
      <c r="O567" s="194" t="s">
        <v>4961</v>
      </c>
      <c r="P567" s="194">
        <v>1</v>
      </c>
      <c r="S567" s="205" t="s">
        <v>1319</v>
      </c>
      <c r="T567" s="194" t="s">
        <v>1320</v>
      </c>
      <c r="V567" s="194" t="s">
        <v>25</v>
      </c>
    </row>
    <row r="568" spans="1:28" s="234" customFormat="1">
      <c r="B568" s="234" t="s">
        <v>4962</v>
      </c>
      <c r="C568" s="234" t="str">
        <f t="shared" si="40"/>
        <v>select_one</v>
      </c>
      <c r="D568" s="234" t="str">
        <f t="shared" si="41"/>
        <v>yes_no</v>
      </c>
      <c r="G568" s="234" t="s">
        <v>118</v>
      </c>
      <c r="I568" s="320" t="str" cm="1">
        <f t="array" ref="I568">_xlfn.TEXTJOIN(" ",1,IF(flistname=D568,foption,""))</f>
        <v>0: No 1: Yes</v>
      </c>
      <c r="J568" s="234" t="s">
        <v>22</v>
      </c>
      <c r="K568" s="234" t="s">
        <v>4963</v>
      </c>
      <c r="L568" s="234" t="str">
        <f t="shared" si="42"/>
        <v>Q16_02: Have you already harvested ${com_name} cultiveted for this season?</v>
      </c>
      <c r="M568" s="194" t="s">
        <v>4964</v>
      </c>
      <c r="N568" s="234" t="s">
        <v>4965</v>
      </c>
      <c r="O568" s="234" t="s">
        <v>4966</v>
      </c>
      <c r="P568" s="234">
        <v>1</v>
      </c>
      <c r="V568" s="234" t="s">
        <v>25</v>
      </c>
      <c r="Z568" s="234" t="s">
        <v>4967</v>
      </c>
      <c r="AB568" s="321"/>
    </row>
    <row r="569" spans="1:28" s="234" customFormat="1">
      <c r="B569" s="234" t="s">
        <v>4968</v>
      </c>
      <c r="C569" s="234" t="str">
        <f t="shared" si="40"/>
        <v>No</v>
      </c>
      <c r="D569" s="234" t="str">
        <f t="shared" si="41"/>
        <v/>
      </c>
      <c r="F569" s="234" t="s">
        <v>246</v>
      </c>
      <c r="G569" s="234" t="s">
        <v>118</v>
      </c>
      <c r="I569" s="320" t="str" cm="1">
        <f t="array" ref="I569">_xlfn.TEXTJOIN(" ",1,IF(flistname=D569,foption,""))</f>
        <v>0</v>
      </c>
      <c r="J569" s="234" t="s">
        <v>801</v>
      </c>
      <c r="K569" s="234" t="s">
        <v>4969</v>
      </c>
      <c r="L569" s="234" t="str">
        <f t="shared" si="42"/>
        <v>Q16_03: What is the expected harvest (in KG) for cultivated ${com_name} this season?</v>
      </c>
      <c r="M569" s="194" t="s">
        <v>4970</v>
      </c>
      <c r="N569" s="234" t="s">
        <v>4971</v>
      </c>
      <c r="O569" s="234" t="s">
        <v>4972</v>
      </c>
      <c r="P569" s="234">
        <v>1</v>
      </c>
      <c r="T569" s="234" t="s">
        <v>1324</v>
      </c>
      <c r="V569" s="234" t="s">
        <v>25</v>
      </c>
      <c r="Z569" s="234" t="s">
        <v>4973</v>
      </c>
      <c r="AB569" s="321"/>
    </row>
    <row r="570" spans="1:28">
      <c r="B570" s="194" t="s">
        <v>4974</v>
      </c>
      <c r="C570" s="194" t="str">
        <f t="shared" si="40"/>
        <v>select_one</v>
      </c>
      <c r="D570" s="194" t="str">
        <f t="shared" si="41"/>
        <v>yes_no</v>
      </c>
      <c r="G570" s="194" t="s">
        <v>118</v>
      </c>
      <c r="I570" s="251" t="str" cm="1">
        <f t="array" ref="I570">_xlfn.TEXTJOIN(" ",1,IF(flistname=D570,foption,""))</f>
        <v>0: No 1: Yes</v>
      </c>
      <c r="J570" s="194" t="s">
        <v>22</v>
      </c>
      <c r="K570" s="194" t="s">
        <v>4975</v>
      </c>
      <c r="L570" s="194" t="str">
        <f t="shared" si="42"/>
        <v>Q16_04: Did you cultivate ${com_name} the same season last year?</v>
      </c>
      <c r="M570" s="194" t="s">
        <v>4976</v>
      </c>
      <c r="N570" s="194" t="s">
        <v>4977</v>
      </c>
      <c r="O570" s="194" t="s">
        <v>4978</v>
      </c>
      <c r="P570" s="194">
        <v>1</v>
      </c>
      <c r="V570" s="194" t="s">
        <v>25</v>
      </c>
    </row>
    <row r="571" spans="1:28">
      <c r="B571" s="194" t="s">
        <v>4957</v>
      </c>
      <c r="C571" s="194" t="str">
        <f t="shared" si="40"/>
        <v>No</v>
      </c>
      <c r="D571" s="194" t="str">
        <f t="shared" si="41"/>
        <v/>
      </c>
      <c r="F571" s="194" t="s">
        <v>246</v>
      </c>
      <c r="G571" s="194" t="s">
        <v>118</v>
      </c>
      <c r="I571" s="251" t="str" cm="1">
        <f t="array" ref="I571">_xlfn.TEXTJOIN(" ",1,IF(flistname=D571,foption,""))</f>
        <v>0</v>
      </c>
      <c r="J571" s="194" t="s">
        <v>801</v>
      </c>
      <c r="K571" s="194" t="s">
        <v>4979</v>
      </c>
      <c r="L571" s="194" t="str">
        <f t="shared" si="42"/>
        <v>Q16_05: Area (Feddans) cultivated with ${com_name} the last season (2020)</v>
      </c>
      <c r="M571" s="194" t="s">
        <v>4980</v>
      </c>
      <c r="N571" s="194" t="s">
        <v>4981</v>
      </c>
      <c r="O571" s="194" t="s">
        <v>4982</v>
      </c>
      <c r="P571" s="194">
        <v>1</v>
      </c>
      <c r="S571" s="205" t="s">
        <v>1319</v>
      </c>
      <c r="T571" s="194" t="s">
        <v>1320</v>
      </c>
      <c r="V571" s="194" t="s">
        <v>25</v>
      </c>
      <c r="Z571" s="194" t="s">
        <v>4983</v>
      </c>
    </row>
    <row r="572" spans="1:28" s="224" customFormat="1">
      <c r="A572" s="223"/>
      <c r="B572" s="224" t="s">
        <v>4984</v>
      </c>
      <c r="C572" s="224" t="str">
        <f t="shared" si="40"/>
        <v>No</v>
      </c>
      <c r="D572" s="224" t="str">
        <f t="shared" si="41"/>
        <v/>
      </c>
      <c r="E572" s="223"/>
      <c r="H572" s="225"/>
      <c r="I572" s="260" t="str" cm="1">
        <f t="array" ref="I572">_xlfn.TEXTJOIN(" ",1,IF(flistname=D572,foption,""))</f>
        <v>0</v>
      </c>
      <c r="J572" s="224" t="s">
        <v>2564</v>
      </c>
      <c r="K572" s="224" t="s">
        <v>4985</v>
      </c>
      <c r="L572" s="224" t="str">
        <f t="shared" si="42"/>
        <v/>
      </c>
      <c r="N572" s="224" t="s">
        <v>2988</v>
      </c>
      <c r="O572" s="224" t="s">
        <v>2988</v>
      </c>
      <c r="P572" s="224">
        <v>1</v>
      </c>
      <c r="S572" s="223"/>
      <c r="AB572" s="277" t="s">
        <v>4986</v>
      </c>
    </row>
    <row r="573" spans="1:28" s="199" customFormat="1">
      <c r="A573" s="212"/>
      <c r="C573" s="199" t="str">
        <f t="shared" si="40"/>
        <v>No</v>
      </c>
      <c r="D573" s="199" t="str">
        <f t="shared" si="41"/>
        <v/>
      </c>
      <c r="E573" s="212"/>
      <c r="H573" s="213"/>
      <c r="I573" s="255" t="str" cm="1">
        <f t="array" ref="I573">_xlfn.TEXTJOIN(" ",1,IF(flistname=D573,foption,""))</f>
        <v>0</v>
      </c>
      <c r="J573" s="199" t="s">
        <v>117</v>
      </c>
      <c r="K573" s="199" t="s">
        <v>4948</v>
      </c>
      <c r="L573" s="199" t="str">
        <f t="shared" si="42"/>
        <v/>
      </c>
      <c r="P573" s="199">
        <v>1</v>
      </c>
      <c r="S573" s="212"/>
      <c r="AB573" s="274"/>
    </row>
    <row r="574" spans="1:28" s="245" customFormat="1">
      <c r="A574" s="228"/>
      <c r="C574" s="245" t="str">
        <f t="shared" si="40"/>
        <v>No</v>
      </c>
      <c r="D574" s="245" t="str">
        <f t="shared" si="41"/>
        <v/>
      </c>
      <c r="E574" s="228"/>
      <c r="H574" s="230"/>
      <c r="I574" s="252" t="str" cm="1">
        <f t="array" ref="I574">_xlfn.TEXTJOIN(" ",1,IF(flistname=D574,foption,""))</f>
        <v>0</v>
      </c>
      <c r="L574" s="245" t="str">
        <f t="shared" si="42"/>
        <v/>
      </c>
      <c r="P574" s="245">
        <v>1</v>
      </c>
      <c r="S574" s="228"/>
      <c r="AB574" s="281"/>
    </row>
    <row r="575" spans="1:28" s="199" customFormat="1">
      <c r="A575" s="212"/>
      <c r="B575" s="199" t="s">
        <v>4987</v>
      </c>
      <c r="C575" s="199" t="str">
        <f t="shared" si="40"/>
        <v>No</v>
      </c>
      <c r="D575" s="199" t="str">
        <f t="shared" si="41"/>
        <v/>
      </c>
      <c r="E575" s="212"/>
      <c r="F575" s="199" t="s">
        <v>246</v>
      </c>
      <c r="G575" s="199" t="s">
        <v>118</v>
      </c>
      <c r="H575" s="213"/>
      <c r="I575" s="255" t="str" cm="1">
        <f t="array" ref="I575">_xlfn.TEXTJOIN(" ",1,IF(flistname=D575,foption,""))</f>
        <v>0</v>
      </c>
      <c r="J575" s="199" t="s">
        <v>26</v>
      </c>
      <c r="K575" s="199" t="s">
        <v>4988</v>
      </c>
      <c r="L575" s="199" t="str">
        <f t="shared" si="42"/>
        <v/>
      </c>
      <c r="P575" s="199">
        <v>1</v>
      </c>
      <c r="S575" s="212"/>
      <c r="W575" s="199" t="s">
        <v>168</v>
      </c>
      <c r="Z575" s="199" t="s">
        <v>4989</v>
      </c>
      <c r="AB575" s="274"/>
    </row>
    <row r="576" spans="1:28" s="240" customFormat="1">
      <c r="C576" s="240" t="str">
        <f t="shared" si="40"/>
        <v>No</v>
      </c>
      <c r="D576" s="240" t="str">
        <f t="shared" si="41"/>
        <v/>
      </c>
      <c r="I576" s="254" t="str" cm="1">
        <f t="array" ref="I576">_xlfn.TEXTJOIN(" ",1,IF(flistname=D576,foption,""))</f>
        <v>0</v>
      </c>
      <c r="J576" s="240" t="s">
        <v>20</v>
      </c>
      <c r="L576" s="240" t="str">
        <f t="shared" si="42"/>
        <v>Use of harvested ${com_name} for ${season}</v>
      </c>
      <c r="N576" s="240" t="s">
        <v>4990</v>
      </c>
      <c r="O576" s="240" t="s">
        <v>4990</v>
      </c>
      <c r="P576" s="240">
        <v>1</v>
      </c>
      <c r="AB576" s="283"/>
    </row>
    <row r="577" spans="1:28">
      <c r="B577" s="194" t="s">
        <v>4991</v>
      </c>
      <c r="C577" s="194" t="str">
        <f t="shared" si="40"/>
        <v>No</v>
      </c>
      <c r="D577" s="194" t="str">
        <f t="shared" si="41"/>
        <v/>
      </c>
      <c r="F577" s="194" t="s">
        <v>246</v>
      </c>
      <c r="G577" s="194" t="s">
        <v>118</v>
      </c>
      <c r="I577" s="251" t="str" cm="1">
        <f t="array" ref="I577">_xlfn.TEXTJOIN(" ",1,IF(flistname=D577,foption,""))</f>
        <v>0</v>
      </c>
      <c r="J577" s="194" t="s">
        <v>151</v>
      </c>
      <c r="K577" s="194" t="s">
        <v>4992</v>
      </c>
      <c r="L577" s="194" t="str">
        <f t="shared" si="42"/>
        <v>Q17_01: How many KGs of ${com_name} did you harvest ${season}?</v>
      </c>
      <c r="M577" s="194" t="s">
        <v>4993</v>
      </c>
      <c r="N577" s="194" t="s">
        <v>4994</v>
      </c>
      <c r="O577" s="194" t="s">
        <v>4995</v>
      </c>
      <c r="P577" s="194">
        <v>1</v>
      </c>
      <c r="S577" s="205" t="s">
        <v>4996</v>
      </c>
      <c r="T577" s="194" t="s">
        <v>4997</v>
      </c>
      <c r="V577" s="194" t="s">
        <v>25</v>
      </c>
    </row>
    <row r="578" spans="1:28" s="322" customFormat="1">
      <c r="I578" s="323"/>
      <c r="J578" s="322" t="s">
        <v>20</v>
      </c>
      <c r="O578" s="322" t="s">
        <v>4998</v>
      </c>
      <c r="AB578" s="324"/>
    </row>
    <row r="579" spans="1:28">
      <c r="B579" s="194" t="s">
        <v>4999</v>
      </c>
      <c r="C579" s="194" t="str">
        <f t="shared" ref="C579:C652" si="43">IF(IFERROR(FIND("select_one",J579),0)&gt;0,"select_one",IF(IFERROR(FIND("select_multiple",J579),0)&gt;0,"select_multiple","No"))</f>
        <v>No</v>
      </c>
      <c r="D579" s="194" t="str">
        <f t="shared" ref="D579:D652" si="44">IF(OR(C579="select_one",C579="select_multiple"),TRIM(RIGHT(J579,LEN(J579)-(LEN(C579)+1))),"")</f>
        <v/>
      </c>
      <c r="F579" s="194" t="s">
        <v>246</v>
      </c>
      <c r="G579" s="194" t="s">
        <v>118</v>
      </c>
      <c r="I579" s="251" t="str" cm="1">
        <f t="array" ref="I579">_xlfn.TEXTJOIN(" ",1,IF(flistname=D579,foption,""))</f>
        <v>0</v>
      </c>
      <c r="J579" s="194" t="s">
        <v>151</v>
      </c>
      <c r="K579" s="194" t="s">
        <v>5000</v>
      </c>
      <c r="L579" s="194" t="str">
        <f t="shared" ref="L579:L589" si="45">IF(AND(ISBLANK(M579),ISBLANK(N579)),"",IF(ISBLANK(M579),N579,_xlfn.CONCAT(TRIM(M579),": ",N579)))</f>
        <v>Q17_02: Out of ${com_harvest}KG of ${com_name} harvested ${season},what proportion did you use of kept for your domestic consumption?</v>
      </c>
      <c r="M579" s="194" t="s">
        <v>5001</v>
      </c>
      <c r="N579" s="194" t="s">
        <v>5002</v>
      </c>
      <c r="O579" s="194" t="s">
        <v>5003</v>
      </c>
      <c r="P579" s="194">
        <v>1</v>
      </c>
      <c r="S579" s="234" t="s">
        <v>5004</v>
      </c>
      <c r="T579" s="194" t="s">
        <v>1324</v>
      </c>
      <c r="V579" s="194" t="s">
        <v>25</v>
      </c>
    </row>
    <row r="580" spans="1:28">
      <c r="B580" s="194" t="s">
        <v>5005</v>
      </c>
      <c r="C580" s="194" t="str">
        <f t="shared" si="43"/>
        <v>No</v>
      </c>
      <c r="D580" s="194" t="str">
        <f t="shared" si="44"/>
        <v/>
      </c>
      <c r="F580" s="194" t="s">
        <v>246</v>
      </c>
      <c r="G580" s="194" t="s">
        <v>118</v>
      </c>
      <c r="I580" s="251" t="str" cm="1">
        <f t="array" ref="I580">_xlfn.TEXTJOIN(" ",1,IF(flistname=D580,foption,""))</f>
        <v>0</v>
      </c>
      <c r="J580" s="194" t="s">
        <v>151</v>
      </c>
      <c r="K580" s="194" t="s">
        <v>5006</v>
      </c>
      <c r="L580" s="194" t="str">
        <f t="shared" si="45"/>
        <v>Q17_03: Out of ${com_harvest}KG of ${com_name} harvested ${season}, what proportion did you sell to WFP?</v>
      </c>
      <c r="M580" s="194" t="s">
        <v>5007</v>
      </c>
      <c r="N580" s="194" t="s">
        <v>5008</v>
      </c>
      <c r="O580" s="194" t="s">
        <v>5009</v>
      </c>
      <c r="P580" s="194">
        <v>1</v>
      </c>
      <c r="S580" s="234" t="s">
        <v>5004</v>
      </c>
      <c r="T580" s="194" t="s">
        <v>1324</v>
      </c>
      <c r="V580" s="194" t="s">
        <v>25</v>
      </c>
    </row>
    <row r="581" spans="1:28">
      <c r="B581" s="194" t="s">
        <v>5010</v>
      </c>
      <c r="C581" s="194" t="str">
        <f t="shared" si="43"/>
        <v>No</v>
      </c>
      <c r="D581" s="194" t="str">
        <f t="shared" si="44"/>
        <v/>
      </c>
      <c r="F581" s="194" t="s">
        <v>246</v>
      </c>
      <c r="G581" s="194" t="s">
        <v>118</v>
      </c>
      <c r="I581" s="251" t="str" cm="1">
        <f t="array" ref="I581">_xlfn.TEXTJOIN(" ",1,IF(flistname=D581,foption,""))</f>
        <v>0</v>
      </c>
      <c r="J581" s="194" t="s">
        <v>151</v>
      </c>
      <c r="K581" s="194" t="s">
        <v>5011</v>
      </c>
      <c r="L581" s="194" t="str">
        <f t="shared" si="45"/>
        <v>Q17_04: Out of ${com_harvest}KG of ${com_name} harvested ${season}, what proportion did you sell to other traders/market?</v>
      </c>
      <c r="M581" s="194" t="s">
        <v>5012</v>
      </c>
      <c r="N581" s="194" t="s">
        <v>5013</v>
      </c>
      <c r="O581" s="194" t="s">
        <v>5014</v>
      </c>
      <c r="P581" s="194">
        <v>1</v>
      </c>
      <c r="S581" s="234" t="s">
        <v>5004</v>
      </c>
      <c r="T581" s="194" t="s">
        <v>1324</v>
      </c>
      <c r="V581" s="194" t="s">
        <v>25</v>
      </c>
    </row>
    <row r="582" spans="1:28">
      <c r="B582" s="194" t="s">
        <v>5015</v>
      </c>
      <c r="C582" s="194" t="str">
        <f t="shared" si="43"/>
        <v>select_multiple</v>
      </c>
      <c r="D582" s="194" t="str">
        <f t="shared" si="44"/>
        <v>sold_harvest</v>
      </c>
      <c r="F582" s="194" t="s">
        <v>246</v>
      </c>
      <c r="G582" s="194" t="s">
        <v>118</v>
      </c>
      <c r="I582" s="251" t="str" cm="1">
        <f t="array" ref="I582">_xlfn.TEXTJOIN(" ",1,IF(flistname=D582,foption,""))</f>
        <v>1: Local market 2: Traders 3: Barter 4: Relatives, neighbours, and /or friends, 88: Other market places</v>
      </c>
      <c r="J582" s="194" t="s">
        <v>1460</v>
      </c>
      <c r="K582" s="194" t="s">
        <v>5016</v>
      </c>
      <c r="L582" s="194" t="str">
        <f t="shared" si="45"/>
        <v>Q17_05: Where else did you also sell your ${com_name} harvested ${season}?</v>
      </c>
      <c r="M582" s="194" t="s">
        <v>5017</v>
      </c>
      <c r="N582" s="194" t="s">
        <v>5018</v>
      </c>
      <c r="O582" s="194" t="s">
        <v>5019</v>
      </c>
      <c r="P582" s="194">
        <v>1</v>
      </c>
      <c r="V582" s="194" t="s">
        <v>25</v>
      </c>
      <c r="Z582" s="194" t="s">
        <v>5020</v>
      </c>
    </row>
    <row r="583" spans="1:28">
      <c r="B583" s="194" t="s">
        <v>5021</v>
      </c>
      <c r="C583" s="194" t="str">
        <f t="shared" si="43"/>
        <v>No</v>
      </c>
      <c r="D583" s="194" t="str">
        <f t="shared" si="44"/>
        <v/>
      </c>
      <c r="F583" s="194" t="s">
        <v>246</v>
      </c>
      <c r="G583" s="194" t="s">
        <v>118</v>
      </c>
      <c r="I583" s="251" t="str" cm="1">
        <f t="array" ref="I583">_xlfn.TEXTJOIN(" ",1,IF(flistname=D583,foption,""))</f>
        <v>0</v>
      </c>
      <c r="J583" s="194" t="s">
        <v>49</v>
      </c>
      <c r="K583" s="194" t="s">
        <v>5022</v>
      </c>
      <c r="L583" s="194" t="str">
        <f t="shared" si="45"/>
        <v>Q17_06: Specify other market places for ${com_name}</v>
      </c>
      <c r="M583" s="194" t="s">
        <v>5023</v>
      </c>
      <c r="N583" s="194" t="s">
        <v>5024</v>
      </c>
      <c r="O583" s="194" t="s">
        <v>5025</v>
      </c>
      <c r="P583" s="194">
        <v>1</v>
      </c>
      <c r="V583" s="194" t="s">
        <v>25</v>
      </c>
      <c r="Z583" s="194" t="s">
        <v>5026</v>
      </c>
    </row>
    <row r="584" spans="1:28">
      <c r="A584" s="205" t="s">
        <v>5027</v>
      </c>
      <c r="C584" s="194" t="str">
        <f t="shared" si="43"/>
        <v>No</v>
      </c>
      <c r="D584" s="194" t="str">
        <f t="shared" si="44"/>
        <v/>
      </c>
      <c r="G584" s="194" t="s">
        <v>118</v>
      </c>
      <c r="I584" s="251" t="str" cm="1">
        <f t="array" ref="I584">_xlfn.TEXTJOIN(" ",1,IF(flistname=D584,foption,""))</f>
        <v>0</v>
      </c>
      <c r="J584" s="194" t="s">
        <v>151</v>
      </c>
      <c r="K584" s="194" t="s">
        <v>5028</v>
      </c>
      <c r="L584" s="194" t="str">
        <f t="shared" si="45"/>
        <v>Q17_07: Out of ${com_harvest}KG of ${com_name} harvested ${season}, what proportion was lost during storage or handling?</v>
      </c>
      <c r="M584" s="194" t="s">
        <v>5029</v>
      </c>
      <c r="N584" s="194" t="s">
        <v>5030</v>
      </c>
      <c r="O584" s="194" t="s">
        <v>5031</v>
      </c>
      <c r="P584" s="194">
        <v>1</v>
      </c>
      <c r="S584" s="234" t="s">
        <v>5004</v>
      </c>
      <c r="T584" s="234" t="s">
        <v>5032</v>
      </c>
      <c r="U584" s="194" t="s">
        <v>5033</v>
      </c>
      <c r="V584" s="194" t="s">
        <v>25</v>
      </c>
    </row>
    <row r="585" spans="1:28">
      <c r="C585" s="194" t="str">
        <f t="shared" si="43"/>
        <v>select_one</v>
      </c>
      <c r="D585" s="194" t="str">
        <f t="shared" si="44"/>
        <v>lost_when</v>
      </c>
      <c r="G585" s="194" t="s">
        <v>118</v>
      </c>
      <c r="I585" s="251" t="str" cm="1">
        <f t="array" ref="I585">_xlfn.TEXTJOIN(" ",1,IF(flistname=D585,foption,""))</f>
        <v>1: During Harvest 2: During Transport 3: During Storage 88: Others (Specify)</v>
      </c>
      <c r="J585" s="194" t="s">
        <v>1625</v>
      </c>
      <c r="K585" s="194" t="s">
        <v>5034</v>
      </c>
      <c r="L585" s="194" t="str">
        <f t="shared" si="45"/>
        <v>Q17_08: At which stage did you mostly lose your ${com_name}'s harvest for ${season}?</v>
      </c>
      <c r="M585" s="194" t="s">
        <v>5035</v>
      </c>
      <c r="N585" s="194" t="s">
        <v>5036</v>
      </c>
      <c r="O585" s="194" t="s">
        <v>5037</v>
      </c>
      <c r="P585" s="194">
        <v>1</v>
      </c>
      <c r="V585" s="194" t="s">
        <v>25</v>
      </c>
    </row>
    <row r="586" spans="1:28">
      <c r="C586" s="194" t="str">
        <f t="shared" si="43"/>
        <v>No</v>
      </c>
      <c r="D586" s="194" t="str">
        <f t="shared" si="44"/>
        <v/>
      </c>
      <c r="G586" s="194" t="s">
        <v>118</v>
      </c>
      <c r="I586" s="251" t="str" cm="1">
        <f t="array" ref="I586">_xlfn.TEXTJOIN(" ",1,IF(flistname=D586,foption,""))</f>
        <v>0</v>
      </c>
      <c r="J586" s="194" t="s">
        <v>49</v>
      </c>
      <c r="K586" s="194" t="s">
        <v>5038</v>
      </c>
      <c r="L586" s="194" t="str">
        <f t="shared" si="45"/>
        <v>Q17_09: Others (Specify)</v>
      </c>
      <c r="M586" s="194" t="s">
        <v>5039</v>
      </c>
      <c r="N586" s="194" t="s">
        <v>1446</v>
      </c>
      <c r="O586" s="194" t="s">
        <v>5040</v>
      </c>
      <c r="P586" s="194">
        <v>1</v>
      </c>
      <c r="V586" s="194" t="s">
        <v>25</v>
      </c>
      <c r="Z586" s="194" t="s">
        <v>5041</v>
      </c>
    </row>
    <row r="587" spans="1:28">
      <c r="B587" s="194" t="s">
        <v>5042</v>
      </c>
      <c r="C587" s="194" t="str">
        <f t="shared" si="43"/>
        <v>No</v>
      </c>
      <c r="D587" s="194" t="str">
        <f t="shared" si="44"/>
        <v/>
      </c>
      <c r="E587" s="205" t="s">
        <v>5043</v>
      </c>
      <c r="F587" s="194" t="s">
        <v>246</v>
      </c>
      <c r="G587" s="194" t="s">
        <v>118</v>
      </c>
      <c r="H587" s="206" t="s">
        <v>5044</v>
      </c>
      <c r="I587" s="251" t="str" cm="1">
        <f t="array" ref="I587">_xlfn.TEXTJOIN(" ",1,IF(flistname=D587,foption,""))</f>
        <v>0</v>
      </c>
      <c r="J587" s="194" t="s">
        <v>151</v>
      </c>
      <c r="K587" s="194" t="s">
        <v>1391</v>
      </c>
      <c r="L587" s="194" t="str">
        <f t="shared" si="45"/>
        <v>Q17_10: How many months did the cereal harvest last before joining the FFA activities</v>
      </c>
      <c r="M587" s="194" t="s">
        <v>5045</v>
      </c>
      <c r="N587" s="194" t="s">
        <v>5046</v>
      </c>
      <c r="O587" s="194" t="s">
        <v>5047</v>
      </c>
      <c r="P587" s="194">
        <v>1</v>
      </c>
      <c r="T587" s="194" t="s">
        <v>1393</v>
      </c>
      <c r="U587" s="194" t="s">
        <v>1394</v>
      </c>
      <c r="V587" s="194" t="s">
        <v>25</v>
      </c>
      <c r="Z587" s="194" t="s">
        <v>5048</v>
      </c>
    </row>
    <row r="588" spans="1:28">
      <c r="B588" s="194" t="s">
        <v>5049</v>
      </c>
      <c r="C588" s="194" t="str">
        <f t="shared" si="43"/>
        <v>No</v>
      </c>
      <c r="D588" s="194" t="str">
        <f t="shared" si="44"/>
        <v/>
      </c>
      <c r="E588" s="205" t="s">
        <v>5043</v>
      </c>
      <c r="F588" s="194" t="s">
        <v>246</v>
      </c>
      <c r="G588" s="194" t="s">
        <v>118</v>
      </c>
      <c r="H588" s="206" t="s">
        <v>5044</v>
      </c>
      <c r="I588" s="251" t="str" cm="1">
        <f t="array" ref="I588">_xlfn.TEXTJOIN(" ",1,IF(flistname=D588,foption,""))</f>
        <v>0</v>
      </c>
      <c r="J588" s="194" t="s">
        <v>151</v>
      </c>
      <c r="K588" s="194" t="s">
        <v>1395</v>
      </c>
      <c r="L588" s="194" t="str">
        <f t="shared" si="45"/>
        <v>Q17_11: How many months does the cereal harvest last now after joining the FFA activities</v>
      </c>
      <c r="M588" s="194" t="s">
        <v>5050</v>
      </c>
      <c r="N588" s="194" t="s">
        <v>5051</v>
      </c>
      <c r="O588" s="194" t="s">
        <v>5052</v>
      </c>
      <c r="P588" s="194">
        <v>1</v>
      </c>
      <c r="T588" s="194" t="s">
        <v>1393</v>
      </c>
      <c r="U588" s="194" t="s">
        <v>1394</v>
      </c>
      <c r="V588" s="194" t="s">
        <v>25</v>
      </c>
      <c r="Z588" s="194" t="s">
        <v>5048</v>
      </c>
    </row>
    <row r="589" spans="1:28" s="224" customFormat="1">
      <c r="C589" s="224" t="str">
        <f t="shared" si="43"/>
        <v>No</v>
      </c>
      <c r="D589" s="224" t="str">
        <f t="shared" si="44"/>
        <v/>
      </c>
      <c r="I589" s="259"/>
      <c r="J589" s="224" t="s">
        <v>2564</v>
      </c>
      <c r="K589" s="224" t="s">
        <v>5053</v>
      </c>
      <c r="L589" s="224" t="str">
        <f t="shared" si="45"/>
        <v>Percentage of used harvest</v>
      </c>
      <c r="N589" s="224" t="s">
        <v>5054</v>
      </c>
      <c r="T589" s="224" t="s">
        <v>5055</v>
      </c>
      <c r="AB589" s="277"/>
    </row>
    <row r="590" spans="1:28" s="224" customFormat="1">
      <c r="C590" s="224" t="str">
        <f t="shared" si="43"/>
        <v>No</v>
      </c>
      <c r="D590" s="224" t="str">
        <f t="shared" si="44"/>
        <v/>
      </c>
      <c r="I590" s="259"/>
      <c r="J590" s="224" t="s">
        <v>2564</v>
      </c>
      <c r="K590" s="224" t="s">
        <v>5056</v>
      </c>
      <c r="L590" s="224" t="str">
        <f>IF(AND(ISBLANK(M590),ISBLANK(N590)),"",IF(ISBLANK(M590),N590,_xlfn.CONCAT(TRIM(M590),": ",N590)))</f>
        <v>Percentage of remaining harvest</v>
      </c>
      <c r="N590" s="224" t="s">
        <v>5057</v>
      </c>
      <c r="T590" s="224" t="s">
        <v>5058</v>
      </c>
      <c r="AB590" s="277"/>
    </row>
    <row r="591" spans="1:28">
      <c r="C591" s="194" t="str">
        <f t="shared" si="43"/>
        <v>select_multiple</v>
      </c>
      <c r="D591" s="194" t="str">
        <f t="shared" si="44"/>
        <v>remainder_use</v>
      </c>
      <c r="J591" s="194" t="s">
        <v>5059</v>
      </c>
      <c r="K591" s="194" t="s">
        <v>5060</v>
      </c>
      <c r="L591" s="194" t="str">
        <f t="shared" ref="L591:L594" si="46">IF(AND(ISBLANK(M591),ISBLANK(N591)),"",IF(ISBLANK(M591),N591,_xlfn.CONCAT(TRIM(M591),": ",N591)))</f>
        <v>Q17_12: It looks like you still have some stocks of ${com_name} harvested from ${season} , how do you plan to use it?</v>
      </c>
      <c r="M591" s="194" t="s">
        <v>5061</v>
      </c>
      <c r="N591" s="194" t="s">
        <v>5062</v>
      </c>
      <c r="S591" s="234" t="s">
        <v>5063</v>
      </c>
      <c r="V591" s="194" t="s">
        <v>62</v>
      </c>
      <c r="Z591" s="194" t="s">
        <v>5064</v>
      </c>
    </row>
    <row r="592" spans="1:28">
      <c r="C592" s="194" t="str">
        <f t="shared" si="43"/>
        <v>No</v>
      </c>
      <c r="D592" s="194" t="str">
        <f t="shared" si="44"/>
        <v/>
      </c>
      <c r="J592" s="194" t="s">
        <v>49</v>
      </c>
      <c r="K592" s="194" t="s">
        <v>5065</v>
      </c>
      <c r="L592" s="194" t="str">
        <f t="shared" si="46"/>
        <v>Q17_13: Define other use of remainder harvest stocks of ${com_name} from ${season}</v>
      </c>
      <c r="M592" s="194" t="s">
        <v>5066</v>
      </c>
      <c r="N592" s="194" t="s">
        <v>5067</v>
      </c>
      <c r="S592" s="234"/>
      <c r="V592" s="194" t="s">
        <v>62</v>
      </c>
      <c r="Z592" s="194" t="s">
        <v>5068</v>
      </c>
    </row>
    <row r="593" spans="1:28" s="199" customFormat="1">
      <c r="A593" s="212"/>
      <c r="B593" s="199" t="s">
        <v>5069</v>
      </c>
      <c r="C593" s="199" t="str">
        <f t="shared" si="43"/>
        <v>No</v>
      </c>
      <c r="D593" s="199" t="str">
        <f t="shared" si="44"/>
        <v/>
      </c>
      <c r="E593" s="212"/>
      <c r="F593" s="199" t="s">
        <v>246</v>
      </c>
      <c r="G593" s="199" t="s">
        <v>118</v>
      </c>
      <c r="H593" s="213"/>
      <c r="I593" s="255" t="str" cm="1">
        <f t="array" ref="I593">_xlfn.TEXTJOIN(" ",1,IF(flistname=D593,foption,""))</f>
        <v>0</v>
      </c>
      <c r="J593" s="199" t="s">
        <v>117</v>
      </c>
      <c r="K593" s="199" t="s">
        <v>4988</v>
      </c>
      <c r="L593" s="199" t="str">
        <f t="shared" si="46"/>
        <v/>
      </c>
      <c r="N593" s="199" t="s">
        <v>2988</v>
      </c>
      <c r="O593" s="199" t="s">
        <v>2988</v>
      </c>
      <c r="P593" s="199">
        <v>1</v>
      </c>
      <c r="S593" s="212"/>
      <c r="AB593" s="274"/>
    </row>
    <row r="594" spans="1:28" s="216" customFormat="1">
      <c r="A594" s="215"/>
      <c r="B594" s="216" t="s">
        <v>5070</v>
      </c>
      <c r="C594" s="216" t="str">
        <f t="shared" si="43"/>
        <v>No</v>
      </c>
      <c r="D594" s="216" t="str">
        <f t="shared" si="44"/>
        <v/>
      </c>
      <c r="E594" s="215"/>
      <c r="H594" s="217"/>
      <c r="I594" s="257" t="str" cm="1">
        <f t="array" ref="I594">_xlfn.TEXTJOIN(" ",1,IF(flistname=D594,foption,""))</f>
        <v>0</v>
      </c>
      <c r="J594" s="216" t="s">
        <v>224</v>
      </c>
      <c r="K594" s="216" t="s">
        <v>4872</v>
      </c>
      <c r="L594" s="216" t="str">
        <f t="shared" si="46"/>
        <v/>
      </c>
      <c r="N594" s="216" t="s">
        <v>2988</v>
      </c>
      <c r="O594" s="216" t="s">
        <v>2988</v>
      </c>
      <c r="P594" s="216">
        <v>1</v>
      </c>
      <c r="S594" s="215"/>
      <c r="AB594" s="285"/>
    </row>
    <row r="595" spans="1:28" s="232" customFormat="1">
      <c r="A595" s="231"/>
      <c r="C595" s="232" t="str">
        <f t="shared" si="43"/>
        <v>No</v>
      </c>
      <c r="D595" s="232" t="str">
        <f t="shared" si="44"/>
        <v/>
      </c>
      <c r="E595" s="231"/>
      <c r="H595" s="233"/>
      <c r="I595" s="256"/>
      <c r="J595" s="232" t="s">
        <v>26</v>
      </c>
      <c r="K595" s="232" t="s">
        <v>5071</v>
      </c>
      <c r="S595" s="231"/>
      <c r="Z595" s="232" t="s">
        <v>1252</v>
      </c>
      <c r="AB595" s="284"/>
    </row>
    <row r="596" spans="1:28">
      <c r="B596" s="194" t="s">
        <v>5072</v>
      </c>
      <c r="C596" s="194" t="str">
        <f t="shared" si="43"/>
        <v>select_one</v>
      </c>
      <c r="D596" s="194" t="str">
        <f t="shared" si="44"/>
        <v>yes_no</v>
      </c>
      <c r="F596" s="194" t="s">
        <v>246</v>
      </c>
      <c r="G596" s="194" t="s">
        <v>118</v>
      </c>
      <c r="I596" s="251" t="str" cm="1">
        <f t="array" ref="I596">_xlfn.TEXTJOIN(" ",1,IF(flistname=D596,foption,""))</f>
        <v>0: No 1: Yes</v>
      </c>
      <c r="J596" s="194" t="s">
        <v>22</v>
      </c>
      <c r="K596" s="194" t="s">
        <v>1440</v>
      </c>
      <c r="L596" s="194" t="str">
        <f t="shared" ref="L596:L611" si="47">IF(AND(ISBLANK(M596),ISBLANK(N596)),"",IF(ISBLANK(M596),N596,_xlfn.CONCAT(TRIM(M596),": ",N596)))</f>
        <v>Q18: Do you usually use storage facilities to keep your harvest?</v>
      </c>
      <c r="M596" s="194" t="s">
        <v>5073</v>
      </c>
      <c r="N596" s="194" t="s">
        <v>5074</v>
      </c>
      <c r="O596" s="194" t="s">
        <v>5075</v>
      </c>
      <c r="P596" s="194">
        <v>1</v>
      </c>
      <c r="V596" s="194" t="s">
        <v>25</v>
      </c>
    </row>
    <row r="597" spans="1:28">
      <c r="B597" s="194" t="s">
        <v>5076</v>
      </c>
      <c r="C597" s="194" t="str">
        <f t="shared" si="43"/>
        <v>select_one</v>
      </c>
      <c r="D597" s="194" t="str">
        <f t="shared" si="44"/>
        <v>harvest_storage</v>
      </c>
      <c r="F597" s="194" t="s">
        <v>246</v>
      </c>
      <c r="G597" s="194" t="s">
        <v>118</v>
      </c>
      <c r="I597" s="251" t="str" cm="1">
        <f t="array" ref="I597">_xlfn.TEXTJOIN(" ",1,IF(flistname=D597,foption,""))</f>
        <v>1: Traditional grain storage (grainary) 2: House room 3: Community storage 88: Others (specify)</v>
      </c>
      <c r="J597" s="194" t="s">
        <v>1442</v>
      </c>
      <c r="K597" s="194" t="s">
        <v>1443</v>
      </c>
      <c r="L597" s="194" t="str">
        <f t="shared" si="47"/>
        <v xml:space="preserve">Q19: What types of storage do you use? 
</v>
      </c>
      <c r="M597" s="194" t="s">
        <v>5077</v>
      </c>
      <c r="N597" s="194" t="s">
        <v>1444</v>
      </c>
      <c r="O597" s="194" t="s">
        <v>5078</v>
      </c>
      <c r="P597" s="194">
        <v>1</v>
      </c>
      <c r="V597" s="194" t="s">
        <v>25</v>
      </c>
      <c r="Z597" s="194" t="s">
        <v>5079</v>
      </c>
    </row>
    <row r="598" spans="1:28">
      <c r="B598" s="194" t="s">
        <v>5080</v>
      </c>
      <c r="C598" s="194" t="str">
        <f t="shared" si="43"/>
        <v>No</v>
      </c>
      <c r="D598" s="194" t="str">
        <f t="shared" si="44"/>
        <v/>
      </c>
      <c r="F598" s="194" t="s">
        <v>246</v>
      </c>
      <c r="G598" s="194" t="s">
        <v>118</v>
      </c>
      <c r="I598" s="251" t="str" cm="1">
        <f t="array" ref="I598">_xlfn.TEXTJOIN(" ",1,IF(flistname=D598,foption,""))</f>
        <v>0</v>
      </c>
      <c r="J598" s="194" t="s">
        <v>49</v>
      </c>
      <c r="K598" s="194" t="s">
        <v>1445</v>
      </c>
      <c r="L598" s="194" t="str">
        <f t="shared" si="47"/>
        <v>Q20: Others (Specify)</v>
      </c>
      <c r="M598" s="194" t="s">
        <v>5081</v>
      </c>
      <c r="N598" s="194" t="s">
        <v>1446</v>
      </c>
      <c r="O598" s="194" t="s">
        <v>5082</v>
      </c>
      <c r="P598" s="194">
        <v>1</v>
      </c>
      <c r="V598" s="194" t="s">
        <v>25</v>
      </c>
      <c r="Z598" s="194" t="s">
        <v>5083</v>
      </c>
    </row>
    <row r="599" spans="1:28">
      <c r="C599" s="194" t="str">
        <f t="shared" si="43"/>
        <v>select_one</v>
      </c>
      <c r="D599" s="194" t="str">
        <f t="shared" si="44"/>
        <v>whenstoragefacility</v>
      </c>
      <c r="I599" s="251" t="str" cm="1">
        <f t="array" ref="I599">_xlfn.TEXTJOIN(" ",1,IF(flistname=D599,foption,""))</f>
        <v>1: Before joining FFA 2: After joining FFA</v>
      </c>
      <c r="J599" s="194" t="s">
        <v>5084</v>
      </c>
      <c r="K599" s="194" t="s">
        <v>5085</v>
      </c>
      <c r="L599" s="194" t="str">
        <f t="shared" si="47"/>
        <v>Q21: Did you adopt the use of storage facilities before or after joining FFA activities?</v>
      </c>
      <c r="M599" s="194" t="s">
        <v>5086</v>
      </c>
      <c r="N599" s="194" t="s">
        <v>5087</v>
      </c>
      <c r="O599" s="194" t="s">
        <v>5088</v>
      </c>
      <c r="P599" s="194">
        <v>1</v>
      </c>
      <c r="V599" s="194">
        <v>1</v>
      </c>
      <c r="Z599" s="194" t="s">
        <v>3225</v>
      </c>
    </row>
    <row r="600" spans="1:28" s="229" customFormat="1">
      <c r="A600" s="228"/>
      <c r="B600" s="229" t="s">
        <v>5089</v>
      </c>
      <c r="C600" s="229" t="str">
        <f t="shared" si="43"/>
        <v>No</v>
      </c>
      <c r="D600" s="229" t="str">
        <f t="shared" si="44"/>
        <v/>
      </c>
      <c r="E600" s="228"/>
      <c r="G600" s="229" t="s">
        <v>118</v>
      </c>
      <c r="H600" s="230"/>
      <c r="I600" s="252" t="str" cm="1">
        <f t="array" ref="I600">_xlfn.TEXTJOIN(" ",1,IF(flistname=D600,foption,""))</f>
        <v>0</v>
      </c>
      <c r="L600" s="229" t="str">
        <f t="shared" si="47"/>
        <v/>
      </c>
      <c r="N600" s="229" t="s">
        <v>2988</v>
      </c>
      <c r="O600" s="229" t="s">
        <v>2988</v>
      </c>
      <c r="P600" s="229">
        <v>1</v>
      </c>
      <c r="S600" s="228"/>
      <c r="AB600" s="276"/>
    </row>
    <row r="601" spans="1:28">
      <c r="B601" s="194" t="s">
        <v>5090</v>
      </c>
      <c r="C601" s="194" t="str">
        <f t="shared" si="43"/>
        <v>select_one</v>
      </c>
      <c r="D601" s="194" t="str">
        <f t="shared" si="44"/>
        <v>yes_no</v>
      </c>
      <c r="F601" s="194" t="s">
        <v>246</v>
      </c>
      <c r="G601" s="194" t="s">
        <v>118</v>
      </c>
      <c r="I601" s="251" t="str" cm="1">
        <f t="array" ref="I601">_xlfn.TEXTJOIN(" ",1,IF(flistname=D601,foption,""))</f>
        <v>0: No 1: Yes</v>
      </c>
      <c r="J601" s="194" t="s">
        <v>22</v>
      </c>
      <c r="K601" s="194" t="s">
        <v>1701</v>
      </c>
      <c r="L601" s="194" t="str">
        <f t="shared" si="47"/>
        <v>Q22: Do you practice any post-harvest production loss prevention techniques?</v>
      </c>
      <c r="M601" s="194" t="s">
        <v>5091</v>
      </c>
      <c r="N601" s="194" t="s">
        <v>5092</v>
      </c>
      <c r="O601" s="194" t="s">
        <v>5093</v>
      </c>
      <c r="P601" s="194">
        <v>1</v>
      </c>
      <c r="V601" s="194" t="s">
        <v>25</v>
      </c>
    </row>
    <row r="602" spans="1:28">
      <c r="B602" s="194" t="s">
        <v>5094</v>
      </c>
      <c r="C602" s="194" t="str">
        <f t="shared" si="43"/>
        <v>select_multiple</v>
      </c>
      <c r="D602" s="194" t="str">
        <f t="shared" si="44"/>
        <v>prevent_loss</v>
      </c>
      <c r="F602" s="194" t="s">
        <v>246</v>
      </c>
      <c r="G602" s="194" t="s">
        <v>118</v>
      </c>
      <c r="I602" s="251" t="str" cm="1">
        <f t="array" ref="I602">_xlfn.TEXTJOIN(" ",1,IF(flistname=D602,foption,""))</f>
        <v>1: Use storage facility 2: Use traditional bags during storage period 3: Use hermetic bags during storage period 4: Use silo during storage period 5: Use bags during transportation 6: Apply post harvesting skills with 10 key messages from the training 88: others (specify)</v>
      </c>
      <c r="J602" s="194" t="s">
        <v>5095</v>
      </c>
      <c r="K602" s="194" t="s">
        <v>1704</v>
      </c>
      <c r="L602" s="194" t="str">
        <f t="shared" si="47"/>
        <v>Q23: Which production loss prevention techniques do you use?</v>
      </c>
      <c r="M602" s="194" t="s">
        <v>5096</v>
      </c>
      <c r="N602" s="194" t="s">
        <v>5097</v>
      </c>
      <c r="O602" s="194" t="s">
        <v>5098</v>
      </c>
      <c r="P602" s="194">
        <v>1</v>
      </c>
      <c r="V602" s="194" t="s">
        <v>25</v>
      </c>
      <c r="Z602" s="194" t="s">
        <v>1706</v>
      </c>
    </row>
    <row r="603" spans="1:28">
      <c r="B603" s="194" t="s">
        <v>5099</v>
      </c>
      <c r="C603" s="194" t="str">
        <f t="shared" si="43"/>
        <v>select_multiple</v>
      </c>
      <c r="D603" s="194" t="str">
        <f t="shared" si="44"/>
        <v>prevent_loss_no</v>
      </c>
      <c r="F603" s="194" t="s">
        <v>246</v>
      </c>
      <c r="G603" s="194" t="s">
        <v>118</v>
      </c>
      <c r="I603" s="251" t="str" cm="1">
        <f t="array" ref="I603">_xlfn.TEXTJOIN(" ",1,IF(flistname=D603,foption,""))</f>
        <v>1: Lack of skills 2: lack of resource 3: Cannot find proper storage place in the community 88: others (Specify)</v>
      </c>
      <c r="J603" s="194" t="s">
        <v>1707</v>
      </c>
      <c r="K603" s="194" t="s">
        <v>1708</v>
      </c>
      <c r="L603" s="194" t="str">
        <f t="shared" si="47"/>
        <v>Q24: What are the two main reasons that you don't practice production loss prevention techniques?</v>
      </c>
      <c r="M603" s="194" t="s">
        <v>5100</v>
      </c>
      <c r="N603" s="194" t="s">
        <v>5101</v>
      </c>
      <c r="O603" s="194" t="s">
        <v>5102</v>
      </c>
      <c r="P603" s="194">
        <v>1</v>
      </c>
      <c r="T603" s="194" t="s">
        <v>1710</v>
      </c>
      <c r="V603" s="194" t="s">
        <v>25</v>
      </c>
      <c r="Z603" s="194" t="s">
        <v>1711</v>
      </c>
    </row>
    <row r="604" spans="1:28">
      <c r="B604" s="194" t="s">
        <v>5103</v>
      </c>
      <c r="C604" s="194" t="str">
        <f t="shared" si="43"/>
        <v>select_one</v>
      </c>
      <c r="D604" s="194" t="str">
        <f t="shared" si="44"/>
        <v>yes_no</v>
      </c>
      <c r="F604" s="194" t="s">
        <v>246</v>
      </c>
      <c r="G604" s="194" t="s">
        <v>118</v>
      </c>
      <c r="I604" s="251" t="str" cm="1">
        <f t="array" ref="I604">_xlfn.TEXTJOIN(" ",1,IF(flistname=D604,foption,""))</f>
        <v>0: No 1: Yes</v>
      </c>
      <c r="J604" s="194" t="s">
        <v>22</v>
      </c>
      <c r="K604" s="194" t="s">
        <v>1712</v>
      </c>
      <c r="L604" s="194" t="str">
        <f t="shared" si="47"/>
        <v>Q25: Have you received training in post-harvest handling techniques and technology provided by WFP?</v>
      </c>
      <c r="M604" s="194" t="s">
        <v>5104</v>
      </c>
      <c r="N604" s="194" t="s">
        <v>5105</v>
      </c>
      <c r="O604" s="194" t="s">
        <v>5106</v>
      </c>
      <c r="P604" s="194">
        <v>1</v>
      </c>
      <c r="V604" s="194" t="s">
        <v>25</v>
      </c>
      <c r="Z604" s="194" t="s">
        <v>3225</v>
      </c>
    </row>
    <row r="605" spans="1:28">
      <c r="B605" s="194" t="s">
        <v>5107</v>
      </c>
      <c r="C605" s="194" t="str">
        <f t="shared" si="43"/>
        <v>select_one</v>
      </c>
      <c r="D605" s="194" t="str">
        <f t="shared" si="44"/>
        <v>postharvest_training_no</v>
      </c>
      <c r="F605" s="194" t="s">
        <v>246</v>
      </c>
      <c r="G605" s="194" t="s">
        <v>118</v>
      </c>
      <c r="I605" s="251" t="str" cm="1">
        <f t="array" ref="I605">_xlfn.TEXTJOIN(" ",1,IF(flistname=D605,foption,""))</f>
        <v>1: Not selected for WFP training 2: Conflict with other works 3: No interest/expectations 4: No information about the training 5: already participated in PHS training from other organization 88: Others (Specify)</v>
      </c>
      <c r="J605" s="194" t="s">
        <v>1714</v>
      </c>
      <c r="K605" s="194" t="s">
        <v>1715</v>
      </c>
      <c r="L605" s="194" t="str">
        <f t="shared" si="47"/>
        <v>Q26: If no, why didn’t you participate in the training?</v>
      </c>
      <c r="M605" s="194" t="s">
        <v>5108</v>
      </c>
      <c r="N605" s="194" t="s">
        <v>5109</v>
      </c>
      <c r="O605" s="194" t="s">
        <v>5110</v>
      </c>
      <c r="P605" s="194">
        <v>1</v>
      </c>
      <c r="V605" s="194" t="s">
        <v>25</v>
      </c>
      <c r="Z605" s="194" t="s">
        <v>1717</v>
      </c>
    </row>
    <row r="606" spans="1:28">
      <c r="B606" s="194" t="s">
        <v>5111</v>
      </c>
      <c r="C606" s="194" t="str">
        <f t="shared" si="43"/>
        <v>select_multiple</v>
      </c>
      <c r="D606" s="194" t="str">
        <f t="shared" si="44"/>
        <v>postharvest_training_yes</v>
      </c>
      <c r="F606" s="194" t="s">
        <v>246</v>
      </c>
      <c r="G606" s="194" t="s">
        <v>118</v>
      </c>
      <c r="I606" s="251" t="str" cm="1">
        <f t="array" ref="I606">_xlfn.TEXTJOIN(" ",1,IF(flistname=D606,foption,""))</f>
        <v>1: Harvest on time 2: Transport grains to the homestead immediately after harvest 3: Threshing should be done using appropriate methods 4: Sort grains after threshing 5: Use tarpaulins to dry grain 6: Fumigation with chemical tablets is not needed 7: what you put is what you eat 8: With hermetic bags, more food for consumption, better sale prices 97: Don’t remember</v>
      </c>
      <c r="J606" s="194" t="s">
        <v>5112</v>
      </c>
      <c r="K606" s="194" t="s">
        <v>1719</v>
      </c>
      <c r="L606" s="194" t="str">
        <f t="shared" si="47"/>
        <v xml:space="preserve">Q27: If yes, which techniques/key messages have you learned from the training? 
</v>
      </c>
      <c r="M606" s="194" t="s">
        <v>5113</v>
      </c>
      <c r="N606" s="194" t="s">
        <v>5114</v>
      </c>
      <c r="O606" s="194" t="s">
        <v>5115</v>
      </c>
      <c r="P606" s="194">
        <v>1</v>
      </c>
      <c r="S606" s="205" t="s">
        <v>5116</v>
      </c>
      <c r="V606" s="194" t="s">
        <v>25</v>
      </c>
      <c r="Z606" s="194" t="s">
        <v>1721</v>
      </c>
    </row>
    <row r="607" spans="1:28">
      <c r="B607" s="194" t="s">
        <v>5117</v>
      </c>
      <c r="C607" s="194" t="str">
        <f t="shared" si="43"/>
        <v>select_one</v>
      </c>
      <c r="D607" s="194" t="str">
        <f t="shared" si="44"/>
        <v>yes_no</v>
      </c>
      <c r="F607" s="194" t="s">
        <v>246</v>
      </c>
      <c r="G607" s="194" t="s">
        <v>118</v>
      </c>
      <c r="I607" s="251" t="str" cm="1">
        <f t="array" ref="I607">_xlfn.TEXTJOIN(" ",1,IF(flistname=D607,foption,""))</f>
        <v>0: No 1: Yes</v>
      </c>
      <c r="J607" s="194" t="s">
        <v>22</v>
      </c>
      <c r="K607" s="194" t="s">
        <v>1722</v>
      </c>
      <c r="L607" s="194" t="str">
        <f t="shared" si="47"/>
        <v xml:space="preserve">Q28: Have you used these skills/ tools learned from the training in your daily life?
</v>
      </c>
      <c r="M607" s="194" t="s">
        <v>5118</v>
      </c>
      <c r="N607" s="194" t="s">
        <v>1723</v>
      </c>
      <c r="O607" s="194" t="s">
        <v>5119</v>
      </c>
      <c r="P607" s="194">
        <v>1</v>
      </c>
      <c r="V607" s="194" t="s">
        <v>25</v>
      </c>
      <c r="Z607" s="194" t="s">
        <v>1721</v>
      </c>
    </row>
    <row r="608" spans="1:28">
      <c r="B608" s="194" t="s">
        <v>5120</v>
      </c>
      <c r="C608" s="194" t="str">
        <f t="shared" si="43"/>
        <v>No</v>
      </c>
      <c r="D608" s="194" t="str">
        <f t="shared" si="44"/>
        <v/>
      </c>
      <c r="F608" s="194" t="s">
        <v>246</v>
      </c>
      <c r="G608" s="194" t="s">
        <v>118</v>
      </c>
      <c r="I608" s="251" t="str" cm="1">
        <f t="array" ref="I608">_xlfn.TEXTJOIN(" ",1,IF(flistname=D608,foption,""))</f>
        <v>0</v>
      </c>
      <c r="J608" s="194" t="s">
        <v>49</v>
      </c>
      <c r="K608" s="194" t="s">
        <v>1724</v>
      </c>
      <c r="L608" s="194" t="str">
        <f t="shared" si="47"/>
        <v>Q29: What were two main reasons that you did not use tools and skills in your daily life?</v>
      </c>
      <c r="M608" s="194" t="s">
        <v>5121</v>
      </c>
      <c r="N608" s="194" t="s">
        <v>5122</v>
      </c>
      <c r="O608" s="194" t="s">
        <v>5123</v>
      </c>
      <c r="P608" s="194">
        <v>1</v>
      </c>
      <c r="V608" s="194" t="s">
        <v>25</v>
      </c>
      <c r="Z608" s="194" t="s">
        <v>1726</v>
      </c>
    </row>
    <row r="609" spans="1:28">
      <c r="B609" s="194" t="s">
        <v>5124</v>
      </c>
      <c r="C609" s="194" t="str">
        <f t="shared" si="43"/>
        <v>select_one</v>
      </c>
      <c r="D609" s="194" t="str">
        <f t="shared" si="44"/>
        <v>change_post_training</v>
      </c>
      <c r="F609" s="194" t="s">
        <v>246</v>
      </c>
      <c r="G609" s="194" t="s">
        <v>118</v>
      </c>
      <c r="I609" s="251" t="str" cm="1">
        <f t="array" ref="I609">_xlfn.TEXTJOIN(" ",1,IF(flistname=D609,foption,""))</f>
        <v>1: loss increased 2: loss decreased 3: no changes 77: don't know 88: Other</v>
      </c>
      <c r="J609" s="194" t="s">
        <v>1727</v>
      </c>
      <c r="K609" s="194" t="s">
        <v>1728</v>
      </c>
      <c r="L609" s="194" t="str">
        <f t="shared" si="47"/>
        <v>Q30: How do you comopare the post-harvest losses before and  after the post-harvest handling training?</v>
      </c>
      <c r="M609" s="194" t="s">
        <v>5125</v>
      </c>
      <c r="N609" s="194" t="s">
        <v>5126</v>
      </c>
      <c r="O609" s="194" t="s">
        <v>5127</v>
      </c>
      <c r="P609" s="194">
        <v>1</v>
      </c>
      <c r="V609" s="194" t="s">
        <v>25</v>
      </c>
      <c r="Z609" s="194" t="s">
        <v>5128</v>
      </c>
    </row>
    <row r="610" spans="1:28">
      <c r="B610" s="194" t="s">
        <v>5129</v>
      </c>
      <c r="C610" s="194" t="str">
        <f t="shared" si="43"/>
        <v>select_one</v>
      </c>
      <c r="D610" s="194" t="str">
        <f t="shared" si="44"/>
        <v>loss_increase</v>
      </c>
      <c r="F610" s="194" t="s">
        <v>246</v>
      </c>
      <c r="G610" s="194" t="s">
        <v>118</v>
      </c>
      <c r="I610" s="251" t="str" cm="1">
        <f t="array" ref="I610">_xlfn.TEXTJOIN(" ",1,IF(flistname=D610,foption,""))</f>
        <v>1: Lack of skills 2: No application in the practice 3: Lack of equipment 88: Others (specify)</v>
      </c>
      <c r="J610" s="194" t="s">
        <v>1730</v>
      </c>
      <c r="K610" s="194" t="s">
        <v>1731</v>
      </c>
      <c r="L610" s="194" t="str">
        <f t="shared" si="47"/>
        <v>Q31: What was the main reason for increased losses despite having received trainings?</v>
      </c>
      <c r="M610" s="194" t="s">
        <v>5130</v>
      </c>
      <c r="N610" s="194" t="s">
        <v>5131</v>
      </c>
      <c r="O610" s="194" t="s">
        <v>5132</v>
      </c>
      <c r="P610" s="194">
        <v>1</v>
      </c>
      <c r="V610" s="194" t="s">
        <v>25</v>
      </c>
      <c r="Z610" s="194" t="s">
        <v>1733</v>
      </c>
    </row>
    <row r="611" spans="1:28">
      <c r="B611" s="194" t="s">
        <v>5133</v>
      </c>
      <c r="C611" s="194" t="str">
        <f t="shared" si="43"/>
        <v>No</v>
      </c>
      <c r="D611" s="194" t="str">
        <f t="shared" si="44"/>
        <v/>
      </c>
      <c r="F611" s="194" t="s">
        <v>246</v>
      </c>
      <c r="G611" s="194" t="s">
        <v>118</v>
      </c>
      <c r="I611" s="251" t="str" cm="1">
        <f t="array" ref="I611">_xlfn.TEXTJOIN(" ",1,IF(flistname=D611,foption,""))</f>
        <v>0</v>
      </c>
      <c r="J611" s="194" t="s">
        <v>49</v>
      </c>
      <c r="K611" s="194" t="s">
        <v>1734</v>
      </c>
      <c r="L611" s="194" t="str">
        <f t="shared" si="47"/>
        <v>Q32: Others (Specify)</v>
      </c>
      <c r="M611" s="194" t="s">
        <v>5134</v>
      </c>
      <c r="N611" s="194" t="s">
        <v>1446</v>
      </c>
      <c r="O611" s="194" t="s">
        <v>5135</v>
      </c>
      <c r="P611" s="194">
        <v>1</v>
      </c>
      <c r="V611" s="194" t="s">
        <v>25</v>
      </c>
      <c r="Z611" s="194" t="s">
        <v>5136</v>
      </c>
    </row>
    <row r="612" spans="1:28" s="232" customFormat="1">
      <c r="A612" s="231"/>
      <c r="C612" s="232" t="str">
        <f t="shared" si="43"/>
        <v>No</v>
      </c>
      <c r="D612" s="232" t="str">
        <f t="shared" si="44"/>
        <v/>
      </c>
      <c r="E612" s="231"/>
      <c r="H612" s="233"/>
      <c r="I612" s="256"/>
      <c r="J612" s="232" t="s">
        <v>117</v>
      </c>
      <c r="K612" s="232" t="s">
        <v>5071</v>
      </c>
      <c r="S612" s="231"/>
      <c r="AB612" s="284"/>
    </row>
    <row r="613" spans="1:28" s="199" customFormat="1">
      <c r="A613" s="212"/>
      <c r="B613" s="199" t="s">
        <v>5137</v>
      </c>
      <c r="C613" s="199" t="str">
        <f t="shared" si="43"/>
        <v>No</v>
      </c>
      <c r="D613" s="199" t="str">
        <f t="shared" si="44"/>
        <v/>
      </c>
      <c r="E613" s="212"/>
      <c r="G613" s="199" t="s">
        <v>118</v>
      </c>
      <c r="H613" s="213"/>
      <c r="I613" s="255" t="str" cm="1">
        <f t="array" ref="I613">_xlfn.TEXTJOIN(" ",1,IF(flistname=D613,foption,""))</f>
        <v>0</v>
      </c>
      <c r="J613" s="199" t="s">
        <v>117</v>
      </c>
      <c r="K613" s="199" t="s">
        <v>4870</v>
      </c>
      <c r="L613" s="199" t="str">
        <f t="shared" ref="L613:L677" si="48">IF(AND(ISBLANK(M613),ISBLANK(N613)),"",IF(ISBLANK(M613),N613,_xlfn.CONCAT(TRIM(M613),": ",N613)))</f>
        <v/>
      </c>
      <c r="N613" s="199" t="s">
        <v>2988</v>
      </c>
      <c r="O613" s="199" t="s">
        <v>2988</v>
      </c>
      <c r="P613" s="199">
        <v>1</v>
      </c>
      <c r="S613" s="212"/>
      <c r="AB613" s="274"/>
    </row>
    <row r="614" spans="1:28" s="218" customFormat="1">
      <c r="A614" s="207"/>
      <c r="C614" s="218" t="str">
        <f t="shared" si="43"/>
        <v>No</v>
      </c>
      <c r="D614" s="218" t="str">
        <f t="shared" si="44"/>
        <v/>
      </c>
      <c r="E614" s="207"/>
      <c r="H614" s="209"/>
      <c r="I614" s="253" t="str" cm="1">
        <f t="array" ref="I614">_xlfn.TEXTJOIN(" ",1,IF(flistname=D614,foption,""))</f>
        <v>0</v>
      </c>
      <c r="L614" s="218" t="str">
        <f t="shared" si="48"/>
        <v/>
      </c>
      <c r="P614" s="218">
        <v>1</v>
      </c>
      <c r="S614" s="207"/>
      <c r="AB614" s="280"/>
    </row>
    <row r="615" spans="1:28" s="199" customFormat="1">
      <c r="A615" s="212"/>
      <c r="B615" s="199" t="s">
        <v>5138</v>
      </c>
      <c r="C615" s="199" t="str">
        <f t="shared" si="43"/>
        <v>No</v>
      </c>
      <c r="D615" s="199" t="str">
        <f t="shared" si="44"/>
        <v/>
      </c>
      <c r="E615" s="212"/>
      <c r="G615" s="199" t="s">
        <v>2983</v>
      </c>
      <c r="H615" s="213"/>
      <c r="I615" s="255" t="str" cm="1">
        <f t="array" ref="I615">_xlfn.TEXTJOIN(" ",1,IF(flistname=D615,foption,""))</f>
        <v>0</v>
      </c>
      <c r="J615" s="199" t="s">
        <v>26</v>
      </c>
      <c r="K615" s="199" t="s">
        <v>5139</v>
      </c>
      <c r="L615" s="199" t="str">
        <f t="shared" si="48"/>
        <v>R: FOOD SECURITY - FOOD CONSUMPTION AND SOURCES.</v>
      </c>
      <c r="M615" s="199" t="s">
        <v>5140</v>
      </c>
      <c r="N615" s="199" t="s">
        <v>5141</v>
      </c>
      <c r="O615" s="199" t="s">
        <v>5141</v>
      </c>
      <c r="P615" s="199">
        <v>1</v>
      </c>
      <c r="S615" s="212"/>
      <c r="AB615" s="274"/>
    </row>
    <row r="616" spans="1:28">
      <c r="B616" s="194" t="s">
        <v>5142</v>
      </c>
      <c r="C616" s="194" t="str">
        <f t="shared" si="43"/>
        <v>No</v>
      </c>
      <c r="D616" s="194" t="str">
        <f t="shared" si="44"/>
        <v/>
      </c>
      <c r="F616" s="194" t="s">
        <v>246</v>
      </c>
      <c r="G616" s="194" t="s">
        <v>118</v>
      </c>
      <c r="I616" s="251" t="str" cm="1">
        <f t="array" ref="I616">_xlfn.TEXTJOIN(" ",1,IF(flistname=D616,foption,""))</f>
        <v>0</v>
      </c>
      <c r="J616" s="194" t="s">
        <v>151</v>
      </c>
      <c r="K616" s="194" t="s">
        <v>5143</v>
      </c>
      <c r="L616" s="194" t="str">
        <f t="shared" si="48"/>
        <v>R01: How many meals (warm and cooked) did the children 0 to 2 years eat in this household yesterday?</v>
      </c>
      <c r="M616" s="194" t="s">
        <v>5144</v>
      </c>
      <c r="N616" s="194" t="s">
        <v>5145</v>
      </c>
      <c r="O616" s="194" t="s">
        <v>5146</v>
      </c>
      <c r="P616" s="194">
        <v>1</v>
      </c>
      <c r="S616" s="205" t="s">
        <v>2262</v>
      </c>
      <c r="V616" s="194" t="s">
        <v>25</v>
      </c>
      <c r="Z616" s="194" t="s">
        <v>5147</v>
      </c>
    </row>
    <row r="617" spans="1:28">
      <c r="B617" s="194" t="s">
        <v>5148</v>
      </c>
      <c r="C617" s="194" t="str">
        <f t="shared" si="43"/>
        <v>No</v>
      </c>
      <c r="D617" s="194" t="str">
        <f t="shared" si="44"/>
        <v/>
      </c>
      <c r="F617" s="194" t="s">
        <v>246</v>
      </c>
      <c r="G617" s="194" t="s">
        <v>118</v>
      </c>
      <c r="I617" s="251" t="str" cm="1">
        <f t="array" ref="I617">_xlfn.TEXTJOIN(" ",1,IF(flistname=D617,foption,""))</f>
        <v>0</v>
      </c>
      <c r="J617" s="194" t="s">
        <v>151</v>
      </c>
      <c r="K617" s="194" t="s">
        <v>5149</v>
      </c>
      <c r="L617" s="194" t="str">
        <f t="shared" si="48"/>
        <v>R02: How many meals (warm and cooked) did the children 3 to 5 years in this household eat yesterday?</v>
      </c>
      <c r="M617" s="194" t="s">
        <v>5150</v>
      </c>
      <c r="N617" s="194" t="s">
        <v>5151</v>
      </c>
      <c r="O617" s="194" t="s">
        <v>5152</v>
      </c>
      <c r="P617" s="194">
        <v>1</v>
      </c>
      <c r="S617" s="205" t="s">
        <v>2262</v>
      </c>
      <c r="V617" s="194" t="s">
        <v>25</v>
      </c>
      <c r="Z617" s="194" t="s">
        <v>5153</v>
      </c>
    </row>
    <row r="618" spans="1:28">
      <c r="B618" s="194" t="s">
        <v>5154</v>
      </c>
      <c r="C618" s="194" t="str">
        <f t="shared" si="43"/>
        <v>No</v>
      </c>
      <c r="D618" s="194" t="str">
        <f t="shared" si="44"/>
        <v/>
      </c>
      <c r="F618" s="194" t="s">
        <v>246</v>
      </c>
      <c r="G618" s="194" t="s">
        <v>118</v>
      </c>
      <c r="I618" s="251" t="str" cm="1">
        <f t="array" ref="I618">_xlfn.TEXTJOIN(" ",1,IF(flistname=D618,foption,""))</f>
        <v>0</v>
      </c>
      <c r="J618" s="194" t="s">
        <v>151</v>
      </c>
      <c r="K618" s="194" t="s">
        <v>5155</v>
      </c>
      <c r="L618" s="194" t="str">
        <f t="shared" si="48"/>
        <v>R03: How many meals (warm and cooked) did adults and older children (6years or above) in this household eat yesterday?</v>
      </c>
      <c r="M618" s="194" t="s">
        <v>5156</v>
      </c>
      <c r="N618" s="194" t="s">
        <v>5157</v>
      </c>
      <c r="O618" s="194" t="s">
        <v>5158</v>
      </c>
      <c r="P618" s="194">
        <v>1</v>
      </c>
      <c r="S618" s="205" t="s">
        <v>2262</v>
      </c>
      <c r="V618" s="194" t="s">
        <v>25</v>
      </c>
    </row>
    <row r="619" spans="1:28" s="199" customFormat="1">
      <c r="A619" s="212"/>
      <c r="B619" s="199" t="s">
        <v>5159</v>
      </c>
      <c r="C619" s="199" t="str">
        <f t="shared" si="43"/>
        <v>No</v>
      </c>
      <c r="D619" s="199" t="str">
        <f t="shared" si="44"/>
        <v/>
      </c>
      <c r="E619" s="212"/>
      <c r="G619" s="199" t="s">
        <v>2983</v>
      </c>
      <c r="H619" s="213"/>
      <c r="I619" s="255" t="str" cm="1">
        <f t="array" ref="I619">_xlfn.TEXTJOIN(" ",1,IF(flistname=D619,foption,""))</f>
        <v>0</v>
      </c>
      <c r="J619" s="199" t="s">
        <v>26</v>
      </c>
      <c r="K619" s="199" t="s">
        <v>5160</v>
      </c>
      <c r="L619" s="199" t="str">
        <f t="shared" si="48"/>
        <v/>
      </c>
      <c r="P619" s="199">
        <v>1</v>
      </c>
      <c r="S619" s="212"/>
      <c r="AB619" s="274"/>
    </row>
    <row r="620" spans="1:28" s="240" customFormat="1">
      <c r="C620" s="240" t="str">
        <f t="shared" si="43"/>
        <v>No</v>
      </c>
      <c r="D620" s="240" t="str">
        <f t="shared" si="44"/>
        <v/>
      </c>
      <c r="I620" s="254" t="str" cm="1">
        <f t="array" ref="I620">_xlfn.TEXTJOIN(" ",1,IF(flistname=D620,foption,""))</f>
        <v>0</v>
      </c>
      <c r="J620" s="240" t="s">
        <v>20</v>
      </c>
      <c r="L620" s="240" t="str">
        <f t="shared" si="48"/>
        <v>Over the last 7 days, how many days did the members of your household consume …</v>
      </c>
      <c r="N620" s="240" t="s">
        <v>2269</v>
      </c>
      <c r="O620" s="240" t="s">
        <v>2269</v>
      </c>
      <c r="P620" s="240">
        <v>1</v>
      </c>
      <c r="AB620" s="283"/>
    </row>
    <row r="621" spans="1:28">
      <c r="B621" s="194" t="s">
        <v>5161</v>
      </c>
      <c r="C621" s="194" t="str">
        <f t="shared" si="43"/>
        <v>No</v>
      </c>
      <c r="D621" s="194" t="str">
        <f t="shared" si="44"/>
        <v/>
      </c>
      <c r="G621" s="194" t="s">
        <v>2983</v>
      </c>
      <c r="I621" s="251" t="str" cm="1">
        <f t="array" ref="I621">_xlfn.TEXTJOIN(" ",1,IF(flistname=D621,foption,""))</f>
        <v>0</v>
      </c>
      <c r="J621" s="194" t="s">
        <v>151</v>
      </c>
      <c r="K621" s="194" t="s">
        <v>2270</v>
      </c>
      <c r="L621" s="194" t="str">
        <f t="shared" si="48"/>
        <v>R04_01: Cereals, grains, roots and tubers?</v>
      </c>
      <c r="M621" s="194" t="s">
        <v>5162</v>
      </c>
      <c r="N621" s="194" t="s">
        <v>5163</v>
      </c>
      <c r="O621" s="194" t="s">
        <v>5163</v>
      </c>
      <c r="P621" s="194">
        <v>1</v>
      </c>
      <c r="S621" s="205" t="s">
        <v>2272</v>
      </c>
      <c r="T621" s="194" t="s">
        <v>2273</v>
      </c>
      <c r="U621" s="194" t="s">
        <v>2274</v>
      </c>
      <c r="V621" s="194" t="s">
        <v>25</v>
      </c>
    </row>
    <row r="622" spans="1:28">
      <c r="B622" s="194" t="s">
        <v>5164</v>
      </c>
      <c r="C622" s="194" t="str">
        <f t="shared" si="43"/>
        <v>select_one</v>
      </c>
      <c r="D622" s="194" t="str">
        <f t="shared" si="44"/>
        <v>food_source</v>
      </c>
      <c r="G622" s="194" t="s">
        <v>2983</v>
      </c>
      <c r="I622" s="251" t="str" cm="1">
        <f t="array" ref="I622">_xlfn.TEXTJOIN(" ",1,IF(flistname=D622,foption,""))</f>
        <v>1: Own production (farms, gardens, raising animals) 2: Fishing / Hunting/ Gathering (wild crops or animals) 3: Loaned / Borrowed 4: Market (purchased) 5: Begging 6: Exchanged for labour 7: Gift (food) from family or friends 8: Food Assistance (including from WFP and partners) 10: N/A</v>
      </c>
      <c r="J622" s="194" t="s">
        <v>2275</v>
      </c>
      <c r="K622" s="194" t="s">
        <v>2276</v>
      </c>
      <c r="L622" s="194" t="str">
        <f t="shared" si="48"/>
        <v>R04_02: What was the main source of the cereals, grains, roots and/or tubers in the past 7 days?</v>
      </c>
      <c r="M622" s="194" t="s">
        <v>5165</v>
      </c>
      <c r="N622" s="194" t="s">
        <v>5166</v>
      </c>
      <c r="O622" s="194" t="s">
        <v>5166</v>
      </c>
      <c r="P622" s="194">
        <v>1</v>
      </c>
      <c r="V622" s="194" t="s">
        <v>25</v>
      </c>
      <c r="Z622" s="194" t="s">
        <v>2278</v>
      </c>
    </row>
    <row r="623" spans="1:28">
      <c r="B623" s="194" t="s">
        <v>5167</v>
      </c>
      <c r="C623" s="194" t="str">
        <f t="shared" si="43"/>
        <v>No</v>
      </c>
      <c r="D623" s="194" t="str">
        <f t="shared" si="44"/>
        <v/>
      </c>
      <c r="G623" s="194" t="s">
        <v>2983</v>
      </c>
      <c r="I623" s="251" t="str" cm="1">
        <f t="array" ref="I623">_xlfn.TEXTJOIN(" ",1,IF(flistname=D623,foption,""))</f>
        <v>0</v>
      </c>
      <c r="J623" s="194" t="s">
        <v>151</v>
      </c>
      <c r="K623" s="194" t="s">
        <v>2279</v>
      </c>
      <c r="L623" s="194" t="str">
        <f t="shared" si="48"/>
        <v>R04_03: Legumes / nuts:?</v>
      </c>
      <c r="M623" s="194" t="s">
        <v>5168</v>
      </c>
      <c r="N623" s="194" t="s">
        <v>5169</v>
      </c>
      <c r="O623" s="194" t="s">
        <v>5169</v>
      </c>
      <c r="P623" s="194">
        <v>1</v>
      </c>
      <c r="S623" s="205" t="s">
        <v>2281</v>
      </c>
      <c r="T623" s="194" t="s">
        <v>2273</v>
      </c>
      <c r="U623" s="194" t="s">
        <v>2274</v>
      </c>
      <c r="V623" s="194" t="s">
        <v>25</v>
      </c>
    </row>
    <row r="624" spans="1:28">
      <c r="B624" s="194" t="s">
        <v>5170</v>
      </c>
      <c r="C624" s="194" t="str">
        <f t="shared" si="43"/>
        <v>select_one</v>
      </c>
      <c r="D624" s="194" t="str">
        <f t="shared" si="44"/>
        <v>food_source</v>
      </c>
      <c r="G624" s="194" t="s">
        <v>2983</v>
      </c>
      <c r="I624" s="251" t="str" cm="1">
        <f t="array" ref="I624">_xlfn.TEXTJOIN(" ",1,IF(flistname=D624,foption,""))</f>
        <v>1: Own production (farms, gardens, raising animals) 2: Fishing / Hunting/ Gathering (wild crops or animals) 3: Loaned / Borrowed 4: Market (purchased) 5: Begging 6: Exchanged for labour 7: Gift (food) from family or friends 8: Food Assistance (including from WFP and partners) 10: N/A</v>
      </c>
      <c r="J624" s="194" t="s">
        <v>2275</v>
      </c>
      <c r="K624" s="194" t="s">
        <v>2282</v>
      </c>
      <c r="L624" s="194" t="str">
        <f t="shared" si="48"/>
        <v>R04_04: What was the main source of the Legumes / nuts in the past 7 days?</v>
      </c>
      <c r="M624" s="194" t="s">
        <v>5171</v>
      </c>
      <c r="N624" s="194" t="s">
        <v>5172</v>
      </c>
      <c r="O624" s="194" t="s">
        <v>5172</v>
      </c>
      <c r="P624" s="194">
        <v>1</v>
      </c>
      <c r="V624" s="194" t="s">
        <v>25</v>
      </c>
      <c r="Z624" s="194" t="s">
        <v>2284</v>
      </c>
    </row>
    <row r="625" spans="2:26">
      <c r="B625" s="194" t="s">
        <v>5173</v>
      </c>
      <c r="C625" s="194" t="str">
        <f t="shared" si="43"/>
        <v>No</v>
      </c>
      <c r="D625" s="194" t="str">
        <f t="shared" si="44"/>
        <v/>
      </c>
      <c r="G625" s="194" t="s">
        <v>2983</v>
      </c>
      <c r="I625" s="251" t="str" cm="1">
        <f t="array" ref="I625">_xlfn.TEXTJOIN(" ",1,IF(flistname=D625,foption,""))</f>
        <v>0</v>
      </c>
      <c r="J625" s="194" t="s">
        <v>151</v>
      </c>
      <c r="K625" s="194" t="s">
        <v>2285</v>
      </c>
      <c r="L625" s="194" t="str">
        <f t="shared" si="48"/>
        <v xml:space="preserve">R04_05: Dairy products?
</v>
      </c>
      <c r="M625" s="194" t="s">
        <v>5174</v>
      </c>
      <c r="N625" s="194" t="s">
        <v>5175</v>
      </c>
      <c r="O625" s="194" t="s">
        <v>5175</v>
      </c>
      <c r="P625" s="194">
        <v>1</v>
      </c>
      <c r="S625" s="205" t="s">
        <v>2287</v>
      </c>
      <c r="T625" s="194" t="s">
        <v>2273</v>
      </c>
      <c r="U625" s="194" t="s">
        <v>2274</v>
      </c>
      <c r="V625" s="194" t="s">
        <v>25</v>
      </c>
    </row>
    <row r="626" spans="2:26">
      <c r="B626" s="194" t="s">
        <v>5176</v>
      </c>
      <c r="C626" s="194" t="str">
        <f t="shared" si="43"/>
        <v>select_one</v>
      </c>
      <c r="D626" s="194" t="str">
        <f t="shared" si="44"/>
        <v>food_source</v>
      </c>
      <c r="G626" s="194" t="s">
        <v>2983</v>
      </c>
      <c r="I626" s="251" t="str" cm="1">
        <f t="array" ref="I626">_xlfn.TEXTJOIN(" ",1,IF(flistname=D626,foption,""))</f>
        <v>1: Own production (farms, gardens, raising animals) 2: Fishing / Hunting/ Gathering (wild crops or animals) 3: Loaned / Borrowed 4: Market (purchased) 5: Begging 6: Exchanged for labour 7: Gift (food) from family or friends 8: Food Assistance (including from WFP and partners) 10: N/A</v>
      </c>
      <c r="J626" s="194" t="s">
        <v>2275</v>
      </c>
      <c r="K626" s="194" t="s">
        <v>2288</v>
      </c>
      <c r="L626" s="194" t="str">
        <f t="shared" si="48"/>
        <v>R04_06: What was the main source of dairy in the past 7 days?</v>
      </c>
      <c r="M626" s="194" t="s">
        <v>5177</v>
      </c>
      <c r="N626" s="194" t="s">
        <v>5178</v>
      </c>
      <c r="O626" s="194" t="s">
        <v>5178</v>
      </c>
      <c r="P626" s="194">
        <v>1</v>
      </c>
      <c r="V626" s="194" t="s">
        <v>25</v>
      </c>
      <c r="Z626" s="194" t="s">
        <v>2290</v>
      </c>
    </row>
    <row r="627" spans="2:26">
      <c r="B627" s="194" t="s">
        <v>5179</v>
      </c>
      <c r="C627" s="194" t="str">
        <f t="shared" si="43"/>
        <v>No</v>
      </c>
      <c r="D627" s="194" t="str">
        <f t="shared" si="44"/>
        <v/>
      </c>
      <c r="G627" s="194" t="s">
        <v>2983</v>
      </c>
      <c r="I627" s="251" t="str" cm="1">
        <f t="array" ref="I627">_xlfn.TEXTJOIN(" ",1,IF(flistname=D627,foption,""))</f>
        <v>0</v>
      </c>
      <c r="J627" s="194" t="s">
        <v>151</v>
      </c>
      <c r="K627" s="194" t="s">
        <v>2291</v>
      </c>
      <c r="L627" s="194" t="str">
        <f t="shared" si="48"/>
        <v xml:space="preserve">R04_07: Meat, fish and eggs: 
</v>
      </c>
      <c r="M627" s="194" t="s">
        <v>5180</v>
      </c>
      <c r="N627" s="194" t="s">
        <v>5181</v>
      </c>
      <c r="O627" s="194" t="s">
        <v>5181</v>
      </c>
      <c r="P627" s="194">
        <v>1</v>
      </c>
      <c r="T627" s="194" t="s">
        <v>2273</v>
      </c>
      <c r="U627" s="194" t="s">
        <v>2274</v>
      </c>
      <c r="V627" s="194" t="s">
        <v>25</v>
      </c>
    </row>
    <row r="628" spans="2:26">
      <c r="B628" s="194" t="s">
        <v>5182</v>
      </c>
      <c r="C628" s="194" t="str">
        <f t="shared" si="43"/>
        <v>select_one</v>
      </c>
      <c r="D628" s="194" t="str">
        <f t="shared" si="44"/>
        <v>food_source</v>
      </c>
      <c r="G628" s="194" t="s">
        <v>2983</v>
      </c>
      <c r="I628" s="251" t="str" cm="1">
        <f t="array" ref="I628">_xlfn.TEXTJOIN(" ",1,IF(flistname=D628,foption,""))</f>
        <v>1: Own production (farms, gardens, raising animals) 2: Fishing / Hunting/ Gathering (wild crops or animals) 3: Loaned / Borrowed 4: Market (purchased) 5: Begging 6: Exchanged for labour 7: Gift (food) from family or friends 8: Food Assistance (including from WFP and partners) 10: N/A</v>
      </c>
      <c r="J628" s="194" t="s">
        <v>2275</v>
      </c>
      <c r="K628" s="194" t="s">
        <v>2293</v>
      </c>
      <c r="L628" s="194" t="str">
        <f t="shared" si="48"/>
        <v>R04_08: What was the main source of the meat, fish and eggs in the past 7 days?</v>
      </c>
      <c r="M628" s="194" t="s">
        <v>5183</v>
      </c>
      <c r="N628" s="194" t="s">
        <v>5184</v>
      </c>
      <c r="O628" s="194" t="s">
        <v>5184</v>
      </c>
      <c r="P628" s="194">
        <v>1</v>
      </c>
      <c r="V628" s="194" t="s">
        <v>25</v>
      </c>
      <c r="Z628" s="194" t="s">
        <v>2295</v>
      </c>
    </row>
    <row r="629" spans="2:26">
      <c r="B629" s="194" t="s">
        <v>5185</v>
      </c>
      <c r="C629" s="194" t="str">
        <f t="shared" si="43"/>
        <v>No</v>
      </c>
      <c r="D629" s="194" t="str">
        <f t="shared" si="44"/>
        <v/>
      </c>
      <c r="G629" s="194" t="s">
        <v>2983</v>
      </c>
      <c r="I629" s="251" t="str" cm="1">
        <f t="array" ref="I629">_xlfn.TEXTJOIN(" ",1,IF(flistname=D629,foption,""))</f>
        <v>0</v>
      </c>
      <c r="J629" s="194" t="s">
        <v>151</v>
      </c>
      <c r="K629" s="194" t="s">
        <v>2296</v>
      </c>
      <c r="L629" s="194" t="str">
        <f t="shared" si="48"/>
        <v xml:space="preserve">R04_09: Flesh meat: 
</v>
      </c>
      <c r="M629" s="194" t="s">
        <v>5186</v>
      </c>
      <c r="N629" s="194" t="s">
        <v>5187</v>
      </c>
      <c r="O629" s="194" t="s">
        <v>5187</v>
      </c>
      <c r="P629" s="194">
        <v>1</v>
      </c>
      <c r="S629" s="205" t="s">
        <v>2298</v>
      </c>
      <c r="T629" s="194" t="s">
        <v>2299</v>
      </c>
      <c r="U629" s="194" t="s">
        <v>2300</v>
      </c>
      <c r="V629" s="194" t="s">
        <v>25</v>
      </c>
      <c r="Z629" s="194" t="s">
        <v>2295</v>
      </c>
    </row>
    <row r="630" spans="2:26">
      <c r="B630" s="194" t="s">
        <v>5188</v>
      </c>
      <c r="C630" s="194" t="str">
        <f t="shared" si="43"/>
        <v>select_one</v>
      </c>
      <c r="D630" s="194" t="str">
        <f t="shared" si="44"/>
        <v>food_source</v>
      </c>
      <c r="G630" s="194" t="s">
        <v>2983</v>
      </c>
      <c r="I630" s="251" t="str" cm="1">
        <f t="array" ref="I630">_xlfn.TEXTJOIN(" ",1,IF(flistname=D630,foption,""))</f>
        <v>1: Own production (farms, gardens, raising animals) 2: Fishing / Hunting/ Gathering (wild crops or animals) 3: Loaned / Borrowed 4: Market (purchased) 5: Begging 6: Exchanged for labour 7: Gift (food) from family or friends 8: Food Assistance (including from WFP and partners) 10: N/A</v>
      </c>
      <c r="J630" s="194" t="s">
        <v>2275</v>
      </c>
      <c r="K630" s="194" t="s">
        <v>2301</v>
      </c>
      <c r="L630" s="194" t="str">
        <f t="shared" si="48"/>
        <v>R04_10: What was the main source of the flesh meat in the past 7 days?</v>
      </c>
      <c r="M630" s="194" t="s">
        <v>5189</v>
      </c>
      <c r="N630" s="194" t="s">
        <v>5190</v>
      </c>
      <c r="O630" s="194" t="s">
        <v>5190</v>
      </c>
      <c r="P630" s="194">
        <v>1</v>
      </c>
      <c r="V630" s="194" t="s">
        <v>25</v>
      </c>
      <c r="Z630" s="194" t="s">
        <v>2303</v>
      </c>
    </row>
    <row r="631" spans="2:26">
      <c r="B631" s="194" t="s">
        <v>5191</v>
      </c>
      <c r="C631" s="194" t="str">
        <f t="shared" si="43"/>
        <v>No</v>
      </c>
      <c r="D631" s="194" t="str">
        <f t="shared" si="44"/>
        <v/>
      </c>
      <c r="G631" s="194" t="s">
        <v>2983</v>
      </c>
      <c r="I631" s="251" t="str" cm="1">
        <f t="array" ref="I631">_xlfn.TEXTJOIN(" ",1,IF(flistname=D631,foption,""))</f>
        <v>0</v>
      </c>
      <c r="J631" s="194" t="s">
        <v>151</v>
      </c>
      <c r="K631" s="194" t="s">
        <v>2304</v>
      </c>
      <c r="L631" s="194" t="str">
        <f t="shared" si="48"/>
        <v xml:space="preserve">R04_11: Organ meat: 
</v>
      </c>
      <c r="M631" s="194" t="s">
        <v>5192</v>
      </c>
      <c r="N631" s="194" t="s">
        <v>5193</v>
      </c>
      <c r="O631" s="194" t="s">
        <v>5193</v>
      </c>
      <c r="P631" s="194">
        <v>1</v>
      </c>
      <c r="S631" s="205" t="s">
        <v>2306</v>
      </c>
      <c r="T631" s="194" t="s">
        <v>2299</v>
      </c>
      <c r="U631" s="194" t="s">
        <v>2300</v>
      </c>
      <c r="V631" s="194" t="s">
        <v>25</v>
      </c>
      <c r="Z631" s="194" t="s">
        <v>2295</v>
      </c>
    </row>
    <row r="632" spans="2:26">
      <c r="B632" s="194" t="s">
        <v>5194</v>
      </c>
      <c r="C632" s="194" t="str">
        <f t="shared" si="43"/>
        <v>select_one</v>
      </c>
      <c r="D632" s="194" t="str">
        <f t="shared" si="44"/>
        <v>food_source</v>
      </c>
      <c r="G632" s="194" t="s">
        <v>2983</v>
      </c>
      <c r="I632" s="251" t="str" cm="1">
        <f t="array" ref="I632">_xlfn.TEXTJOIN(" ",1,IF(flistname=D632,foption,""))</f>
        <v>1: Own production (farms, gardens, raising animals) 2: Fishing / Hunting/ Gathering (wild crops or animals) 3: Loaned / Borrowed 4: Market (purchased) 5: Begging 6: Exchanged for labour 7: Gift (food) from family or friends 8: Food Assistance (including from WFP and partners) 10: N/A</v>
      </c>
      <c r="J632" s="194" t="s">
        <v>2275</v>
      </c>
      <c r="K632" s="194" t="s">
        <v>2307</v>
      </c>
      <c r="L632" s="194" t="str">
        <f t="shared" si="48"/>
        <v>R04_12: What was the main source of the organ meat in the past 7 days?</v>
      </c>
      <c r="M632" s="194" t="s">
        <v>5195</v>
      </c>
      <c r="N632" s="194" t="s">
        <v>5196</v>
      </c>
      <c r="O632" s="194" t="s">
        <v>5196</v>
      </c>
      <c r="P632" s="194">
        <v>1</v>
      </c>
      <c r="V632" s="194" t="s">
        <v>25</v>
      </c>
      <c r="Z632" s="194" t="s">
        <v>2309</v>
      </c>
    </row>
    <row r="633" spans="2:26">
      <c r="B633" s="194" t="s">
        <v>5197</v>
      </c>
      <c r="C633" s="194" t="str">
        <f t="shared" si="43"/>
        <v>No</v>
      </c>
      <c r="D633" s="194" t="str">
        <f t="shared" si="44"/>
        <v/>
      </c>
      <c r="G633" s="194" t="s">
        <v>2983</v>
      </c>
      <c r="I633" s="251" t="str" cm="1">
        <f t="array" ref="I633">_xlfn.TEXTJOIN(" ",1,IF(flistname=D633,foption,""))</f>
        <v>0</v>
      </c>
      <c r="J633" s="194" t="s">
        <v>151</v>
      </c>
      <c r="K633" s="194" t="s">
        <v>2310</v>
      </c>
      <c r="L633" s="194" t="str">
        <f t="shared" si="48"/>
        <v xml:space="preserve">R04_13: Fish/shellfish: 
</v>
      </c>
      <c r="M633" s="194" t="s">
        <v>5198</v>
      </c>
      <c r="N633" s="194" t="s">
        <v>5199</v>
      </c>
      <c r="O633" s="194" t="s">
        <v>5199</v>
      </c>
      <c r="P633" s="194">
        <v>1</v>
      </c>
      <c r="S633" s="205" t="s">
        <v>2312</v>
      </c>
      <c r="T633" s="194" t="s">
        <v>2299</v>
      </c>
      <c r="U633" s="194" t="s">
        <v>2300</v>
      </c>
      <c r="V633" s="194" t="s">
        <v>25</v>
      </c>
      <c r="Z633" s="194" t="s">
        <v>2295</v>
      </c>
    </row>
    <row r="634" spans="2:26">
      <c r="B634" s="194" t="s">
        <v>5200</v>
      </c>
      <c r="C634" s="194" t="str">
        <f t="shared" si="43"/>
        <v>select_one</v>
      </c>
      <c r="D634" s="194" t="str">
        <f t="shared" si="44"/>
        <v>food_source</v>
      </c>
      <c r="G634" s="194" t="s">
        <v>2983</v>
      </c>
      <c r="I634" s="251" t="str" cm="1">
        <f t="array" ref="I634">_xlfn.TEXTJOIN(" ",1,IF(flistname=D634,foption,""))</f>
        <v>1: Own production (farms, gardens, raising animals) 2: Fishing / Hunting/ Gathering (wild crops or animals) 3: Loaned / Borrowed 4: Market (purchased) 5: Begging 6: Exchanged for labour 7: Gift (food) from family or friends 8: Food Assistance (including from WFP and partners) 10: N/A</v>
      </c>
      <c r="J634" s="194" t="s">
        <v>2275</v>
      </c>
      <c r="K634" s="194" t="s">
        <v>2313</v>
      </c>
      <c r="L634" s="194" t="str">
        <f t="shared" si="48"/>
        <v>R04_14: What was the main source of the fish in the past 7 days?</v>
      </c>
      <c r="M634" s="194" t="s">
        <v>5201</v>
      </c>
      <c r="N634" s="194" t="s">
        <v>5202</v>
      </c>
      <c r="O634" s="194" t="s">
        <v>5202</v>
      </c>
      <c r="P634" s="194">
        <v>1</v>
      </c>
      <c r="V634" s="194" t="s">
        <v>25</v>
      </c>
      <c r="Z634" s="194" t="s">
        <v>2315</v>
      </c>
    </row>
    <row r="635" spans="2:26">
      <c r="B635" s="194" t="s">
        <v>5203</v>
      </c>
      <c r="C635" s="194" t="str">
        <f t="shared" si="43"/>
        <v>No</v>
      </c>
      <c r="D635" s="194" t="str">
        <f t="shared" si="44"/>
        <v/>
      </c>
      <c r="G635" s="194" t="s">
        <v>2983</v>
      </c>
      <c r="I635" s="251" t="str" cm="1">
        <f t="array" ref="I635">_xlfn.TEXTJOIN(" ",1,IF(flistname=D635,foption,""))</f>
        <v>0</v>
      </c>
      <c r="J635" s="194" t="s">
        <v>151</v>
      </c>
      <c r="K635" s="194" t="s">
        <v>2316</v>
      </c>
      <c r="L635" s="194" t="str">
        <f t="shared" si="48"/>
        <v xml:space="preserve">R04_15: Eggs: 
</v>
      </c>
      <c r="M635" s="194" t="s">
        <v>5204</v>
      </c>
      <c r="N635" s="194" t="s">
        <v>5205</v>
      </c>
      <c r="O635" s="194" t="s">
        <v>5205</v>
      </c>
      <c r="P635" s="194">
        <v>1</v>
      </c>
      <c r="T635" s="194" t="s">
        <v>2299</v>
      </c>
      <c r="U635" s="194" t="s">
        <v>2300</v>
      </c>
      <c r="V635" s="194" t="s">
        <v>25</v>
      </c>
      <c r="Z635" s="194" t="s">
        <v>2295</v>
      </c>
    </row>
    <row r="636" spans="2:26">
      <c r="B636" s="194" t="s">
        <v>5206</v>
      </c>
      <c r="C636" s="194" t="str">
        <f t="shared" si="43"/>
        <v>select_one</v>
      </c>
      <c r="D636" s="194" t="str">
        <f t="shared" si="44"/>
        <v>food_source</v>
      </c>
      <c r="G636" s="194" t="s">
        <v>2983</v>
      </c>
      <c r="I636" s="251" t="str" cm="1">
        <f t="array" ref="I636">_xlfn.TEXTJOIN(" ",1,IF(flistname=D636,foption,""))</f>
        <v>1: Own production (farms, gardens, raising animals) 2: Fishing / Hunting/ Gathering (wild crops or animals) 3: Loaned / Borrowed 4: Market (purchased) 5: Begging 6: Exchanged for labour 7: Gift (food) from family or friends 8: Food Assistance (including from WFP and partners) 10: N/A</v>
      </c>
      <c r="J636" s="194" t="s">
        <v>2275</v>
      </c>
      <c r="K636" s="194" t="s">
        <v>2318</v>
      </c>
      <c r="L636" s="194" t="str">
        <f t="shared" si="48"/>
        <v>R04_16: What was the main source of the eggs in the past 7 days?</v>
      </c>
      <c r="M636" s="194" t="s">
        <v>5207</v>
      </c>
      <c r="N636" s="194" t="s">
        <v>5208</v>
      </c>
      <c r="O636" s="194" t="s">
        <v>5208</v>
      </c>
      <c r="P636" s="194">
        <v>1</v>
      </c>
      <c r="V636" s="194" t="s">
        <v>25</v>
      </c>
      <c r="Z636" s="194" t="s">
        <v>2320</v>
      </c>
    </row>
    <row r="637" spans="2:26">
      <c r="B637" s="194" t="s">
        <v>5209</v>
      </c>
      <c r="C637" s="194" t="str">
        <f t="shared" si="43"/>
        <v>No</v>
      </c>
      <c r="D637" s="194" t="str">
        <f t="shared" si="44"/>
        <v/>
      </c>
      <c r="G637" s="194" t="s">
        <v>2983</v>
      </c>
      <c r="I637" s="251" t="str" cm="1">
        <f t="array" ref="I637">_xlfn.TEXTJOIN(" ",1,IF(flistname=D637,foption,""))</f>
        <v>0</v>
      </c>
      <c r="J637" s="194" t="s">
        <v>151</v>
      </c>
      <c r="K637" s="194" t="s">
        <v>2321</v>
      </c>
      <c r="L637" s="194" t="str">
        <f t="shared" si="48"/>
        <v>R04_17: Vegetables?</v>
      </c>
      <c r="M637" s="194" t="s">
        <v>5210</v>
      </c>
      <c r="N637" s="194" t="s">
        <v>5211</v>
      </c>
      <c r="O637" s="194" t="s">
        <v>5211</v>
      </c>
      <c r="P637" s="194">
        <v>1</v>
      </c>
      <c r="S637" s="205" t="s">
        <v>2323</v>
      </c>
      <c r="T637" s="194" t="s">
        <v>2273</v>
      </c>
      <c r="U637" s="194" t="s">
        <v>2274</v>
      </c>
      <c r="V637" s="194" t="s">
        <v>25</v>
      </c>
    </row>
    <row r="638" spans="2:26">
      <c r="B638" s="194" t="s">
        <v>5212</v>
      </c>
      <c r="C638" s="194" t="str">
        <f t="shared" si="43"/>
        <v>select_one</v>
      </c>
      <c r="D638" s="194" t="str">
        <f t="shared" si="44"/>
        <v>food_source</v>
      </c>
      <c r="G638" s="194" t="s">
        <v>2983</v>
      </c>
      <c r="I638" s="251" t="str" cm="1">
        <f t="array" ref="I638">_xlfn.TEXTJOIN(" ",1,IF(flistname=D638,foption,""))</f>
        <v>1: Own production (farms, gardens, raising animals) 2: Fishing / Hunting/ Gathering (wild crops or animals) 3: Loaned / Borrowed 4: Market (purchased) 5: Begging 6: Exchanged for labour 7: Gift (food) from family or friends 8: Food Assistance (including from WFP and partners) 10: N/A</v>
      </c>
      <c r="J638" s="194" t="s">
        <v>2275</v>
      </c>
      <c r="K638" s="194" t="s">
        <v>2324</v>
      </c>
      <c r="L638" s="194" t="str">
        <f t="shared" si="48"/>
        <v>R04_18: What was the main source of the vegetables in the past 7 days?</v>
      </c>
      <c r="M638" s="194" t="s">
        <v>5213</v>
      </c>
      <c r="N638" s="194" t="s">
        <v>5214</v>
      </c>
      <c r="O638" s="194" t="s">
        <v>5214</v>
      </c>
      <c r="P638" s="194">
        <v>1</v>
      </c>
      <c r="V638" s="194" t="s">
        <v>25</v>
      </c>
      <c r="Z638" s="194" t="s">
        <v>2326</v>
      </c>
    </row>
    <row r="639" spans="2:26">
      <c r="B639" s="194" t="s">
        <v>5215</v>
      </c>
      <c r="C639" s="194" t="str">
        <f t="shared" si="43"/>
        <v>No</v>
      </c>
      <c r="D639" s="194" t="str">
        <f t="shared" si="44"/>
        <v/>
      </c>
      <c r="G639" s="194" t="s">
        <v>2983</v>
      </c>
      <c r="I639" s="251" t="str" cm="1">
        <f t="array" ref="I639">_xlfn.TEXTJOIN(" ",1,IF(flistname=D639,foption,""))</f>
        <v>0</v>
      </c>
      <c r="J639" s="194" t="s">
        <v>151</v>
      </c>
      <c r="K639" s="194" t="s">
        <v>2327</v>
      </c>
      <c r="L639" s="194" t="str">
        <f t="shared" si="48"/>
        <v>R04_19: Orange vegetables (vegetables rich in Vitamin A)</v>
      </c>
      <c r="M639" s="194" t="s">
        <v>5216</v>
      </c>
      <c r="N639" s="194" t="s">
        <v>5217</v>
      </c>
      <c r="O639" s="194" t="s">
        <v>5217</v>
      </c>
      <c r="P639" s="194">
        <v>1</v>
      </c>
      <c r="S639" s="205" t="s">
        <v>2329</v>
      </c>
      <c r="T639" s="194" t="s">
        <v>2330</v>
      </c>
      <c r="U639" s="194" t="s">
        <v>2331</v>
      </c>
      <c r="V639" s="194" t="s">
        <v>25</v>
      </c>
      <c r="Z639" s="194" t="s">
        <v>2326</v>
      </c>
    </row>
    <row r="640" spans="2:26">
      <c r="B640" s="194" t="s">
        <v>5218</v>
      </c>
      <c r="C640" s="194" t="str">
        <f t="shared" si="43"/>
        <v>select_one</v>
      </c>
      <c r="D640" s="194" t="str">
        <f t="shared" si="44"/>
        <v>food_source</v>
      </c>
      <c r="G640" s="194" t="s">
        <v>2983</v>
      </c>
      <c r="I640" s="251" t="str" cm="1">
        <f t="array" ref="I640">_xlfn.TEXTJOIN(" ",1,IF(flistname=D640,foption,""))</f>
        <v>1: Own production (farms, gardens, raising animals) 2: Fishing / Hunting/ Gathering (wild crops or animals) 3: Loaned / Borrowed 4: Market (purchased) 5: Begging 6: Exchanged for labour 7: Gift (food) from family or friends 8: Food Assistance (including from WFP and partners) 10: N/A</v>
      </c>
      <c r="J640" s="194" t="s">
        <v>2275</v>
      </c>
      <c r="K640" s="194" t="s">
        <v>2332</v>
      </c>
      <c r="L640" s="194" t="str">
        <f t="shared" si="48"/>
        <v>R04_20: What was the main source of the orange vegetables in the past 7 days?</v>
      </c>
      <c r="M640" s="194" t="s">
        <v>5219</v>
      </c>
      <c r="N640" s="194" t="s">
        <v>5220</v>
      </c>
      <c r="O640" s="194" t="s">
        <v>5220</v>
      </c>
      <c r="P640" s="194">
        <v>1</v>
      </c>
      <c r="V640" s="194" t="s">
        <v>25</v>
      </c>
      <c r="Z640" s="194" t="s">
        <v>2334</v>
      </c>
    </row>
    <row r="641" spans="1:28">
      <c r="B641" s="194" t="s">
        <v>5221</v>
      </c>
      <c r="C641" s="194" t="str">
        <f t="shared" si="43"/>
        <v>No</v>
      </c>
      <c r="D641" s="194" t="str">
        <f t="shared" si="44"/>
        <v/>
      </c>
      <c r="G641" s="194" t="s">
        <v>2983</v>
      </c>
      <c r="I641" s="251" t="str" cm="1">
        <f t="array" ref="I641">_xlfn.TEXTJOIN(" ",1,IF(flistname=D641,foption,""))</f>
        <v>0</v>
      </c>
      <c r="J641" s="194" t="s">
        <v>151</v>
      </c>
      <c r="K641" s="194" t="s">
        <v>2335</v>
      </c>
      <c r="L641" s="194" t="str">
        <f t="shared" si="48"/>
        <v>R04_21: Green leafy vegetables:</v>
      </c>
      <c r="M641" s="194" t="s">
        <v>5222</v>
      </c>
      <c r="N641" s="194" t="s">
        <v>5223</v>
      </c>
      <c r="O641" s="194" t="s">
        <v>5223</v>
      </c>
      <c r="P641" s="194">
        <v>1</v>
      </c>
      <c r="S641" s="205" t="s">
        <v>2337</v>
      </c>
      <c r="T641" s="194" t="s">
        <v>2330</v>
      </c>
      <c r="U641" s="194" t="s">
        <v>2331</v>
      </c>
      <c r="V641" s="194" t="s">
        <v>25</v>
      </c>
      <c r="Z641" s="194" t="s">
        <v>2326</v>
      </c>
    </row>
    <row r="642" spans="1:28">
      <c r="B642" s="194" t="s">
        <v>5224</v>
      </c>
      <c r="C642" s="194" t="str">
        <f t="shared" si="43"/>
        <v>select_one</v>
      </c>
      <c r="D642" s="194" t="str">
        <f t="shared" si="44"/>
        <v>food_source</v>
      </c>
      <c r="G642" s="194" t="s">
        <v>2983</v>
      </c>
      <c r="I642" s="251" t="str" cm="1">
        <f t="array" ref="I642">_xlfn.TEXTJOIN(" ",1,IF(flistname=D642,foption,""))</f>
        <v>1: Own production (farms, gardens, raising animals) 2: Fishing / Hunting/ Gathering (wild crops or animals) 3: Loaned / Borrowed 4: Market (purchased) 5: Begging 6: Exchanged for labour 7: Gift (food) from family or friends 8: Food Assistance (including from WFP and partners) 10: N/A</v>
      </c>
      <c r="J642" s="194" t="s">
        <v>2275</v>
      </c>
      <c r="K642" s="194" t="s">
        <v>2338</v>
      </c>
      <c r="L642" s="194" t="str">
        <f t="shared" si="48"/>
        <v>R04_22: What was the main source of the green leafy vegetables in the past 7 days?</v>
      </c>
      <c r="M642" s="194" t="s">
        <v>5225</v>
      </c>
      <c r="N642" s="194" t="s">
        <v>5226</v>
      </c>
      <c r="O642" s="194" t="s">
        <v>5226</v>
      </c>
      <c r="P642" s="194">
        <v>1</v>
      </c>
      <c r="V642" s="194" t="s">
        <v>25</v>
      </c>
      <c r="Z642" s="194" t="s">
        <v>2340</v>
      </c>
    </row>
    <row r="643" spans="1:28">
      <c r="B643" s="194" t="s">
        <v>5227</v>
      </c>
      <c r="C643" s="194" t="str">
        <f t="shared" si="43"/>
        <v>No</v>
      </c>
      <c r="D643" s="194" t="str">
        <f t="shared" si="44"/>
        <v/>
      </c>
      <c r="G643" s="194" t="s">
        <v>2983</v>
      </c>
      <c r="I643" s="251" t="str" cm="1">
        <f t="array" ref="I643">_xlfn.TEXTJOIN(" ",1,IF(flistname=D643,foption,""))</f>
        <v>0</v>
      </c>
      <c r="J643" s="194" t="s">
        <v>151</v>
      </c>
      <c r="K643" s="194" t="s">
        <v>2341</v>
      </c>
      <c r="L643" s="194" t="str">
        <f t="shared" si="48"/>
        <v>R04_23: Fruits?</v>
      </c>
      <c r="M643" s="194" t="s">
        <v>5228</v>
      </c>
      <c r="N643" s="194" t="s">
        <v>5229</v>
      </c>
      <c r="O643" s="194" t="s">
        <v>5229</v>
      </c>
      <c r="P643" s="194">
        <v>1</v>
      </c>
      <c r="S643" s="205" t="s">
        <v>2343</v>
      </c>
      <c r="T643" s="194" t="s">
        <v>2273</v>
      </c>
      <c r="U643" s="194" t="s">
        <v>2274</v>
      </c>
      <c r="V643" s="194" t="s">
        <v>25</v>
      </c>
    </row>
    <row r="644" spans="1:28">
      <c r="B644" s="194" t="s">
        <v>5230</v>
      </c>
      <c r="C644" s="194" t="str">
        <f t="shared" si="43"/>
        <v>select_one</v>
      </c>
      <c r="D644" s="194" t="str">
        <f t="shared" si="44"/>
        <v>food_source</v>
      </c>
      <c r="G644" s="194" t="s">
        <v>2983</v>
      </c>
      <c r="I644" s="251" t="str" cm="1">
        <f t="array" ref="I644">_xlfn.TEXTJOIN(" ",1,IF(flistname=D644,foption,""))</f>
        <v>1: Own production (farms, gardens, raising animals) 2: Fishing / Hunting/ Gathering (wild crops or animals) 3: Loaned / Borrowed 4: Market (purchased) 5: Begging 6: Exchanged for labour 7: Gift (food) from family or friends 8: Food Assistance (including from WFP and partners) 10: N/A</v>
      </c>
      <c r="J644" s="194" t="s">
        <v>2275</v>
      </c>
      <c r="K644" s="194" t="s">
        <v>2344</v>
      </c>
      <c r="L644" s="194" t="str">
        <f t="shared" si="48"/>
        <v>R04_24: What was the main source of the fruits in the past 7 days?</v>
      </c>
      <c r="M644" s="194" t="s">
        <v>5231</v>
      </c>
      <c r="N644" s="194" t="s">
        <v>5232</v>
      </c>
      <c r="O644" s="194" t="s">
        <v>5232</v>
      </c>
      <c r="P644" s="194">
        <v>1</v>
      </c>
      <c r="V644" s="194" t="s">
        <v>25</v>
      </c>
      <c r="Z644" s="194" t="s">
        <v>2346</v>
      </c>
    </row>
    <row r="645" spans="1:28">
      <c r="B645" s="194" t="s">
        <v>5233</v>
      </c>
      <c r="C645" s="194" t="str">
        <f t="shared" si="43"/>
        <v>No</v>
      </c>
      <c r="D645" s="194" t="str">
        <f t="shared" si="44"/>
        <v/>
      </c>
      <c r="G645" s="194" t="s">
        <v>2983</v>
      </c>
      <c r="I645" s="251" t="str" cm="1">
        <f t="array" ref="I645">_xlfn.TEXTJOIN(" ",1,IF(flistname=D645,foption,""))</f>
        <v>0</v>
      </c>
      <c r="J645" s="194" t="s">
        <v>151</v>
      </c>
      <c r="K645" s="194" t="s">
        <v>2347</v>
      </c>
      <c r="L645" s="194" t="str">
        <f t="shared" si="48"/>
        <v>R04_25: Orange fruits?</v>
      </c>
      <c r="M645" s="194" t="s">
        <v>5234</v>
      </c>
      <c r="N645" s="194" t="s">
        <v>5235</v>
      </c>
      <c r="O645" s="194" t="s">
        <v>5235</v>
      </c>
      <c r="P645" s="194">
        <v>1</v>
      </c>
      <c r="S645" s="205" t="s">
        <v>2349</v>
      </c>
      <c r="T645" s="194" t="s">
        <v>2350</v>
      </c>
      <c r="U645" s="194" t="s">
        <v>2351</v>
      </c>
      <c r="V645" s="194" t="s">
        <v>25</v>
      </c>
      <c r="Z645" s="194" t="s">
        <v>2346</v>
      </c>
    </row>
    <row r="646" spans="1:28">
      <c r="B646" s="194" t="s">
        <v>5236</v>
      </c>
      <c r="C646" s="194" t="str">
        <f t="shared" si="43"/>
        <v>select_one</v>
      </c>
      <c r="D646" s="194" t="str">
        <f t="shared" si="44"/>
        <v>food_source</v>
      </c>
      <c r="G646" s="194" t="s">
        <v>2983</v>
      </c>
      <c r="I646" s="251" t="str" cm="1">
        <f t="array" ref="I646">_xlfn.TEXTJOIN(" ",1,IF(flistname=D646,foption,""))</f>
        <v>1: Own production (farms, gardens, raising animals) 2: Fishing / Hunting/ Gathering (wild crops or animals) 3: Loaned / Borrowed 4: Market (purchased) 5: Begging 6: Exchanged for labour 7: Gift (food) from family or friends 8: Food Assistance (including from WFP and partners) 10: N/A</v>
      </c>
      <c r="J646" s="194" t="s">
        <v>2275</v>
      </c>
      <c r="K646" s="194" t="s">
        <v>2352</v>
      </c>
      <c r="L646" s="194" t="str">
        <f t="shared" si="48"/>
        <v>R04_26: What was the main source of the orange fruits in the past 7 days?</v>
      </c>
      <c r="M646" s="194" t="s">
        <v>5237</v>
      </c>
      <c r="N646" s="194" t="s">
        <v>5238</v>
      </c>
      <c r="O646" s="194" t="s">
        <v>5238</v>
      </c>
      <c r="P646" s="194">
        <v>1</v>
      </c>
      <c r="V646" s="194" t="s">
        <v>25</v>
      </c>
      <c r="Z646" s="194" t="s">
        <v>2354</v>
      </c>
    </row>
    <row r="647" spans="1:28">
      <c r="B647" s="194" t="s">
        <v>5239</v>
      </c>
      <c r="C647" s="194" t="str">
        <f t="shared" si="43"/>
        <v>No</v>
      </c>
      <c r="D647" s="194" t="str">
        <f t="shared" si="44"/>
        <v/>
      </c>
      <c r="G647" s="194" t="s">
        <v>2983</v>
      </c>
      <c r="I647" s="251" t="str" cm="1">
        <f t="array" ref="I647">_xlfn.TEXTJOIN(" ",1,IF(flistname=D647,foption,""))</f>
        <v>0</v>
      </c>
      <c r="J647" s="194" t="s">
        <v>151</v>
      </c>
      <c r="K647" s="194" t="s">
        <v>2355</v>
      </c>
      <c r="L647" s="194" t="str">
        <f t="shared" si="48"/>
        <v>R04_27: Oil/fat/butter?</v>
      </c>
      <c r="M647" s="194" t="s">
        <v>5240</v>
      </c>
      <c r="N647" s="194" t="s">
        <v>5241</v>
      </c>
      <c r="O647" s="194" t="s">
        <v>5241</v>
      </c>
      <c r="P647" s="194">
        <v>1</v>
      </c>
      <c r="S647" s="205" t="s">
        <v>2357</v>
      </c>
      <c r="T647" s="194" t="s">
        <v>2273</v>
      </c>
      <c r="U647" s="194" t="s">
        <v>2274</v>
      </c>
      <c r="V647" s="194" t="s">
        <v>25</v>
      </c>
    </row>
    <row r="648" spans="1:28">
      <c r="B648" s="194" t="s">
        <v>5242</v>
      </c>
      <c r="C648" s="194" t="str">
        <f t="shared" si="43"/>
        <v>select_one</v>
      </c>
      <c r="D648" s="194" t="str">
        <f t="shared" si="44"/>
        <v>food_source</v>
      </c>
      <c r="G648" s="194" t="s">
        <v>2983</v>
      </c>
      <c r="I648" s="251" t="str" cm="1">
        <f t="array" ref="I648">_xlfn.TEXTJOIN(" ",1,IF(flistname=D648,foption,""))</f>
        <v>1: Own production (farms, gardens, raising animals) 2: Fishing / Hunting/ Gathering (wild crops or animals) 3: Loaned / Borrowed 4: Market (purchased) 5: Begging 6: Exchanged for labour 7: Gift (food) from family or friends 8: Food Assistance (including from WFP and partners) 10: N/A</v>
      </c>
      <c r="J648" s="194" t="s">
        <v>2275</v>
      </c>
      <c r="K648" s="194" t="s">
        <v>2358</v>
      </c>
      <c r="L648" s="194" t="str">
        <f t="shared" si="48"/>
        <v>R04_28: What was the main source of the oil/butter in the past 7 days?</v>
      </c>
      <c r="M648" s="194" t="s">
        <v>5243</v>
      </c>
      <c r="N648" s="194" t="s">
        <v>5244</v>
      </c>
      <c r="O648" s="194" t="s">
        <v>5244</v>
      </c>
      <c r="P648" s="194">
        <v>1</v>
      </c>
      <c r="V648" s="194" t="s">
        <v>25</v>
      </c>
      <c r="Z648" s="194" t="s">
        <v>2360</v>
      </c>
    </row>
    <row r="649" spans="1:28">
      <c r="B649" s="194" t="s">
        <v>5245</v>
      </c>
      <c r="C649" s="194" t="str">
        <f t="shared" si="43"/>
        <v>No</v>
      </c>
      <c r="D649" s="194" t="str">
        <f t="shared" si="44"/>
        <v/>
      </c>
      <c r="G649" s="194" t="s">
        <v>2983</v>
      </c>
      <c r="I649" s="251" t="str" cm="1">
        <f t="array" ref="I649">_xlfn.TEXTJOIN(" ",1,IF(flistname=D649,foption,""))</f>
        <v>0</v>
      </c>
      <c r="J649" s="194" t="s">
        <v>151</v>
      </c>
      <c r="K649" s="194" t="s">
        <v>2361</v>
      </c>
      <c r="L649" s="194" t="str">
        <f t="shared" si="48"/>
        <v>R04_29: Sugar or sweets?</v>
      </c>
      <c r="M649" s="194" t="s">
        <v>5246</v>
      </c>
      <c r="N649" s="194" t="s">
        <v>5247</v>
      </c>
      <c r="O649" s="194" t="s">
        <v>5247</v>
      </c>
      <c r="P649" s="194">
        <v>1</v>
      </c>
      <c r="S649" s="205" t="s">
        <v>2363</v>
      </c>
      <c r="T649" s="194" t="s">
        <v>2273</v>
      </c>
      <c r="U649" s="194" t="s">
        <v>2274</v>
      </c>
      <c r="V649" s="194" t="s">
        <v>25</v>
      </c>
    </row>
    <row r="650" spans="1:28">
      <c r="B650" s="194" t="s">
        <v>5248</v>
      </c>
      <c r="C650" s="194" t="str">
        <f t="shared" si="43"/>
        <v>select_one</v>
      </c>
      <c r="D650" s="194" t="str">
        <f t="shared" si="44"/>
        <v>food_source</v>
      </c>
      <c r="G650" s="194" t="s">
        <v>2983</v>
      </c>
      <c r="I650" s="251" t="str" cm="1">
        <f t="array" ref="I650">_xlfn.TEXTJOIN(" ",1,IF(flistname=D650,foption,""))</f>
        <v>1: Own production (farms, gardens, raising animals) 2: Fishing / Hunting/ Gathering (wild crops or animals) 3: Loaned / Borrowed 4: Market (purchased) 5: Begging 6: Exchanged for labour 7: Gift (food) from family or friends 8: Food Assistance (including from WFP and partners) 10: N/A</v>
      </c>
      <c r="J650" s="194" t="s">
        <v>2275</v>
      </c>
      <c r="K650" s="194" t="s">
        <v>2364</v>
      </c>
      <c r="L650" s="194" t="str">
        <f t="shared" si="48"/>
        <v>R04_30: What was the main source of the sugar or sweets in the past 7 days?</v>
      </c>
      <c r="M650" s="194" t="s">
        <v>5249</v>
      </c>
      <c r="N650" s="194" t="s">
        <v>5250</v>
      </c>
      <c r="O650" s="194" t="s">
        <v>5250</v>
      </c>
      <c r="P650" s="194">
        <v>1</v>
      </c>
      <c r="V650" s="194" t="s">
        <v>25</v>
      </c>
      <c r="Z650" s="194" t="s">
        <v>2366</v>
      </c>
    </row>
    <row r="651" spans="1:28" s="199" customFormat="1">
      <c r="A651" s="212"/>
      <c r="B651" s="199" t="s">
        <v>5251</v>
      </c>
      <c r="C651" s="199" t="str">
        <f t="shared" si="43"/>
        <v>No</v>
      </c>
      <c r="D651" s="199" t="str">
        <f t="shared" si="44"/>
        <v/>
      </c>
      <c r="E651" s="212"/>
      <c r="G651" s="199" t="s">
        <v>2983</v>
      </c>
      <c r="H651" s="213"/>
      <c r="I651" s="255" t="str" cm="1">
        <f t="array" ref="I651">_xlfn.TEXTJOIN(" ",1,IF(flistname=D651,foption,""))</f>
        <v>0</v>
      </c>
      <c r="J651" s="199" t="s">
        <v>117</v>
      </c>
      <c r="K651" s="199" t="s">
        <v>5160</v>
      </c>
      <c r="L651" s="199" t="str">
        <f t="shared" si="48"/>
        <v/>
      </c>
      <c r="N651" s="199" t="s">
        <v>2988</v>
      </c>
      <c r="O651" s="199" t="s">
        <v>2988</v>
      </c>
      <c r="P651" s="199">
        <v>1</v>
      </c>
      <c r="S651" s="212"/>
      <c r="AB651" s="274"/>
    </row>
    <row r="652" spans="1:28">
      <c r="B652" s="194" t="s">
        <v>5252</v>
      </c>
      <c r="C652" s="194" t="str">
        <f t="shared" si="43"/>
        <v>No</v>
      </c>
      <c r="D652" s="194" t="str">
        <f t="shared" si="44"/>
        <v/>
      </c>
      <c r="G652" s="194" t="s">
        <v>2983</v>
      </c>
      <c r="I652" s="251" t="str" cm="1">
        <f t="array" ref="I652">_xlfn.TEXTJOIN(" ",1,IF(flistname=D652,foption,""))</f>
        <v>0</v>
      </c>
      <c r="J652" s="194" t="s">
        <v>151</v>
      </c>
      <c r="K652" s="194" t="s">
        <v>2367</v>
      </c>
      <c r="L652" s="194" t="str">
        <f t="shared" si="48"/>
        <v>R05: Number of days CSB++ consumed?</v>
      </c>
      <c r="M652" s="194" t="s">
        <v>5253</v>
      </c>
      <c r="N652" s="194" t="s">
        <v>5254</v>
      </c>
      <c r="O652" s="194" t="s">
        <v>5254</v>
      </c>
      <c r="P652" s="194">
        <v>1</v>
      </c>
      <c r="T652" s="194" t="s">
        <v>2273</v>
      </c>
      <c r="V652" s="194" t="s">
        <v>25</v>
      </c>
    </row>
    <row r="653" spans="1:28">
      <c r="B653" s="194" t="s">
        <v>5255</v>
      </c>
      <c r="C653" s="194" t="str">
        <f t="shared" ref="C653:C716" si="49">IF(IFERROR(FIND("select_one",J653),0)&gt;0,"select_one",IF(IFERROR(FIND("select_multiple",J653),0)&gt;0,"select_multiple","No"))</f>
        <v>select_one</v>
      </c>
      <c r="D653" s="194" t="str">
        <f t="shared" ref="D653:D716" si="50">IF(OR(C653="select_one",C653="select_multiple"),TRIM(RIGHT(J653,LEN(J653)-(LEN(C653)+1))),"")</f>
        <v>csb_source</v>
      </c>
      <c r="G653" s="194" t="s">
        <v>2983</v>
      </c>
      <c r="I653" s="251" t="str" cm="1">
        <f t="array" ref="I653">_xlfn.TEXTJOIN(" ",1,IF(flistname=D653,foption,""))</f>
        <v>1: Direct assistance 2: Received as gift 3: Purchased in market</v>
      </c>
      <c r="J653" s="194" t="s">
        <v>2369</v>
      </c>
      <c r="K653" s="194" t="s">
        <v>2370</v>
      </c>
      <c r="L653" s="194" t="str">
        <f t="shared" si="48"/>
        <v>R06: What was the main source of the CSB++?</v>
      </c>
      <c r="M653" s="194" t="s">
        <v>5256</v>
      </c>
      <c r="N653" s="194" t="s">
        <v>5257</v>
      </c>
      <c r="O653" s="194" t="s">
        <v>5257</v>
      </c>
      <c r="P653" s="194">
        <v>1</v>
      </c>
      <c r="V653" s="194" t="s">
        <v>25</v>
      </c>
      <c r="Z653" s="194" t="s">
        <v>2372</v>
      </c>
    </row>
    <row r="654" spans="1:28">
      <c r="B654" s="194" t="s">
        <v>5258</v>
      </c>
      <c r="C654" s="194" t="str">
        <f t="shared" si="49"/>
        <v>No</v>
      </c>
      <c r="D654" s="194" t="str">
        <f t="shared" si="50"/>
        <v/>
      </c>
      <c r="G654" s="194" t="s">
        <v>2983</v>
      </c>
      <c r="I654" s="251" t="str" cm="1">
        <f t="array" ref="I654">_xlfn.TEXTJOIN(" ",1,IF(flistname=D654,foption,""))</f>
        <v>0</v>
      </c>
      <c r="J654" s="194" t="s">
        <v>801</v>
      </c>
      <c r="K654" s="194" t="s">
        <v>2373</v>
      </c>
      <c r="L654" s="194" t="str">
        <f t="shared" si="48"/>
        <v>R07: Food Consumption Score</v>
      </c>
      <c r="M654" s="194" t="s">
        <v>5259</v>
      </c>
      <c r="N654" s="194" t="s">
        <v>2374</v>
      </c>
      <c r="O654" s="194" t="s">
        <v>2374</v>
      </c>
      <c r="P654" s="194">
        <v>1</v>
      </c>
      <c r="V654" s="194">
        <v>1</v>
      </c>
      <c r="AA654" s="194" t="s">
        <v>25</v>
      </c>
      <c r="AB654" s="271" t="s">
        <v>2375</v>
      </c>
    </row>
    <row r="655" spans="1:28" s="198" customFormat="1">
      <c r="A655" s="210"/>
      <c r="B655" s="198" t="s">
        <v>5260</v>
      </c>
      <c r="C655" s="198" t="str">
        <f t="shared" si="49"/>
        <v>No</v>
      </c>
      <c r="D655" s="198" t="str">
        <f t="shared" si="50"/>
        <v/>
      </c>
      <c r="E655" s="210"/>
      <c r="G655" s="198" t="s">
        <v>2983</v>
      </c>
      <c r="H655" s="211"/>
      <c r="I655" s="258" t="str" cm="1">
        <f t="array" ref="I655">_xlfn.TEXTJOIN(" ",1,IF(flistname=D655,foption,""))</f>
        <v>0</v>
      </c>
      <c r="J655" s="198" t="s">
        <v>20</v>
      </c>
      <c r="L655" s="198" t="str">
        <f t="shared" si="48"/>
        <v>&lt;span style="color:red"&gt;This Food Consumption Score is too low to be realistic. Kindly recheck if the household has not consumed more Cereals or Pulses or other food during the last 7 days.&lt;/span&gt;</v>
      </c>
      <c r="N655" s="198" t="s">
        <v>5261</v>
      </c>
      <c r="O655" s="198" t="s">
        <v>5261</v>
      </c>
      <c r="P655" s="198">
        <v>1</v>
      </c>
      <c r="S655" s="210"/>
      <c r="Z655" s="198" t="s">
        <v>2378</v>
      </c>
      <c r="AA655" s="198" t="s">
        <v>25</v>
      </c>
      <c r="AB655" s="273"/>
    </row>
    <row r="656" spans="1:28" s="199" customFormat="1">
      <c r="A656" s="212"/>
      <c r="B656" s="199" t="s">
        <v>5262</v>
      </c>
      <c r="C656" s="199" t="str">
        <f t="shared" si="49"/>
        <v>No</v>
      </c>
      <c r="D656" s="199" t="str">
        <f t="shared" si="50"/>
        <v/>
      </c>
      <c r="E656" s="212"/>
      <c r="G656" s="199" t="s">
        <v>2983</v>
      </c>
      <c r="H656" s="213"/>
      <c r="I656" s="255" t="str" cm="1">
        <f t="array" ref="I656">_xlfn.TEXTJOIN(" ",1,IF(flistname=D656,foption,""))</f>
        <v>0</v>
      </c>
      <c r="J656" s="199" t="s">
        <v>117</v>
      </c>
      <c r="K656" s="199" t="s">
        <v>5139</v>
      </c>
      <c r="L656" s="199" t="str">
        <f t="shared" si="48"/>
        <v/>
      </c>
      <c r="N656" s="199" t="s">
        <v>2988</v>
      </c>
      <c r="O656" s="199" t="s">
        <v>2988</v>
      </c>
      <c r="P656" s="199">
        <v>1</v>
      </c>
      <c r="S656" s="212"/>
      <c r="AB656" s="274"/>
    </row>
    <row r="657" spans="1:28" s="218" customFormat="1">
      <c r="A657" s="207"/>
      <c r="C657" s="218" t="str">
        <f t="shared" si="49"/>
        <v>No</v>
      </c>
      <c r="D657" s="218" t="str">
        <f t="shared" si="50"/>
        <v/>
      </c>
      <c r="E657" s="207"/>
      <c r="H657" s="209"/>
      <c r="I657" s="253" t="str" cm="1">
        <f t="array" ref="I657">_xlfn.TEXTJOIN(" ",1,IF(flistname=D657,foption,""))</f>
        <v>0</v>
      </c>
      <c r="L657" s="218" t="str">
        <f t="shared" si="48"/>
        <v/>
      </c>
      <c r="N657" s="218" t="s">
        <v>2988</v>
      </c>
      <c r="O657" s="218" t="s">
        <v>2988</v>
      </c>
      <c r="P657" s="218">
        <v>1</v>
      </c>
      <c r="S657" s="207"/>
      <c r="AB657" s="280"/>
    </row>
    <row r="658" spans="1:28" s="199" customFormat="1">
      <c r="A658" s="212"/>
      <c r="B658" s="199" t="s">
        <v>5263</v>
      </c>
      <c r="C658" s="199" t="str">
        <f t="shared" si="49"/>
        <v>No</v>
      </c>
      <c r="D658" s="199" t="str">
        <f t="shared" si="50"/>
        <v/>
      </c>
      <c r="E658" s="212"/>
      <c r="G658" s="199" t="s">
        <v>3040</v>
      </c>
      <c r="H658" s="213"/>
      <c r="I658" s="255" t="str" cm="1">
        <f t="array" ref="I658">_xlfn.TEXTJOIN(" ",1,IF(flistname=D658,foption,""))</f>
        <v>0</v>
      </c>
      <c r="J658" s="199" t="s">
        <v>26</v>
      </c>
      <c r="K658" s="199" t="s">
        <v>5264</v>
      </c>
      <c r="L658" s="199" t="str">
        <f t="shared" si="48"/>
        <v>S: MINIMUM ACCEPTABLE DIET (MAD)</v>
      </c>
      <c r="M658" s="199" t="s">
        <v>5265</v>
      </c>
      <c r="N658" s="199" t="s">
        <v>5266</v>
      </c>
      <c r="O658" s="199" t="s">
        <v>5266</v>
      </c>
      <c r="P658" s="199">
        <v>1</v>
      </c>
      <c r="S658" s="212" t="s">
        <v>2403</v>
      </c>
      <c r="Z658" s="199" t="s">
        <v>5267</v>
      </c>
      <c r="AB658" s="274"/>
    </row>
    <row r="659" spans="1:28">
      <c r="B659" s="194" t="s">
        <v>5268</v>
      </c>
      <c r="C659" s="194" t="str">
        <f t="shared" si="49"/>
        <v>No</v>
      </c>
      <c r="D659" s="194" t="str">
        <f t="shared" si="50"/>
        <v/>
      </c>
      <c r="E659" s="205" t="s">
        <v>5269</v>
      </c>
      <c r="G659" s="194" t="s">
        <v>3040</v>
      </c>
      <c r="I659" s="251" t="str" cm="1">
        <f t="array" ref="I659">_xlfn.TEXTJOIN(" ",1,IF(flistname=D659,foption,""))</f>
        <v>0</v>
      </c>
      <c r="J659" s="194" t="s">
        <v>151</v>
      </c>
      <c r="K659" s="194" t="s">
        <v>2405</v>
      </c>
      <c r="L659" s="194" t="str">
        <f t="shared" si="48"/>
        <v>S01: Number of children between the age of 6-23 months in your HH:</v>
      </c>
      <c r="M659" s="194" t="s">
        <v>5270</v>
      </c>
      <c r="N659" s="194" t="s">
        <v>5271</v>
      </c>
      <c r="O659" s="194" t="s">
        <v>5271</v>
      </c>
      <c r="P659" s="194">
        <v>1</v>
      </c>
      <c r="T659" s="194" t="s">
        <v>5272</v>
      </c>
      <c r="U659" s="194" t="s">
        <v>2408</v>
      </c>
      <c r="V659" s="194" t="s">
        <v>25</v>
      </c>
    </row>
    <row r="660" spans="1:28" s="199" customFormat="1">
      <c r="A660" s="212"/>
      <c r="B660" s="199" t="s">
        <v>5273</v>
      </c>
      <c r="C660" s="199" t="str">
        <f t="shared" si="49"/>
        <v>No</v>
      </c>
      <c r="D660" s="199" t="str">
        <f t="shared" si="50"/>
        <v/>
      </c>
      <c r="E660" s="212"/>
      <c r="G660" s="199" t="s">
        <v>3040</v>
      </c>
      <c r="H660" s="213"/>
      <c r="I660" s="255" t="str" cm="1">
        <f t="array" ref="I660">_xlfn.TEXTJOIN(" ",1,IF(flistname=D660,foption,""))</f>
        <v>0</v>
      </c>
      <c r="J660" s="199" t="s">
        <v>26</v>
      </c>
      <c r="K660" s="199" t="s">
        <v>5274</v>
      </c>
      <c r="L660" s="199" t="str">
        <f t="shared" si="48"/>
        <v/>
      </c>
      <c r="N660" s="199" t="s">
        <v>2988</v>
      </c>
      <c r="O660" s="199" t="s">
        <v>2988</v>
      </c>
      <c r="P660" s="199">
        <v>1</v>
      </c>
      <c r="S660" s="212"/>
      <c r="AB660" s="274"/>
    </row>
    <row r="661" spans="1:28" s="216" customFormat="1">
      <c r="A661" s="215"/>
      <c r="B661" s="216" t="s">
        <v>5275</v>
      </c>
      <c r="C661" s="216" t="str">
        <f t="shared" si="49"/>
        <v>No</v>
      </c>
      <c r="D661" s="216" t="str">
        <f t="shared" si="50"/>
        <v/>
      </c>
      <c r="E661" s="215"/>
      <c r="G661" s="216" t="s">
        <v>3040</v>
      </c>
      <c r="H661" s="217"/>
      <c r="I661" s="257" t="str" cm="1">
        <f t="array" ref="I661">_xlfn.TEXTJOIN(" ",1,IF(flistname=D661,foption,""))</f>
        <v>0</v>
      </c>
      <c r="J661" s="216" t="s">
        <v>212</v>
      </c>
      <c r="K661" s="216" t="s">
        <v>5276</v>
      </c>
      <c r="L661" s="216" t="str">
        <f t="shared" si="48"/>
        <v/>
      </c>
      <c r="N661" s="216" t="s">
        <v>2988</v>
      </c>
      <c r="O661" s="216" t="s">
        <v>2988</v>
      </c>
      <c r="P661" s="216">
        <v>1</v>
      </c>
      <c r="S661" s="215"/>
      <c r="Y661" s="216" t="s">
        <v>2411</v>
      </c>
      <c r="AB661" s="285"/>
    </row>
    <row r="662" spans="1:28">
      <c r="B662" s="194" t="s">
        <v>5277</v>
      </c>
      <c r="C662" s="194" t="str">
        <f t="shared" si="49"/>
        <v>No</v>
      </c>
      <c r="D662" s="194" t="str">
        <f t="shared" si="50"/>
        <v/>
      </c>
      <c r="G662" s="194" t="s">
        <v>2983</v>
      </c>
      <c r="I662" s="251" t="str" cm="1">
        <f t="array" ref="I662">_xlfn.TEXTJOIN(" ",1,IF(flistname=D662,foption,""))</f>
        <v>0</v>
      </c>
      <c r="J662" s="194" t="s">
        <v>151</v>
      </c>
      <c r="K662" s="194" t="s">
        <v>2412</v>
      </c>
      <c r="L662" s="194" t="str">
        <f t="shared" si="48"/>
        <v>S02: Child age in months:</v>
      </c>
      <c r="M662" s="194" t="s">
        <v>5278</v>
      </c>
      <c r="N662" s="194" t="s">
        <v>5279</v>
      </c>
      <c r="O662" s="194" t="s">
        <v>5279</v>
      </c>
      <c r="P662" s="194">
        <v>1</v>
      </c>
      <c r="T662" s="194" t="s">
        <v>2414</v>
      </c>
      <c r="U662" s="194" t="s">
        <v>2415</v>
      </c>
      <c r="V662" s="194" t="s">
        <v>25</v>
      </c>
    </row>
    <row r="663" spans="1:28" s="199" customFormat="1">
      <c r="A663" s="212"/>
      <c r="B663" s="199" t="s">
        <v>5280</v>
      </c>
      <c r="C663" s="199" t="str">
        <f t="shared" si="49"/>
        <v>No</v>
      </c>
      <c r="D663" s="199" t="str">
        <f t="shared" si="50"/>
        <v/>
      </c>
      <c r="E663" s="212"/>
      <c r="G663" s="199" t="s">
        <v>3040</v>
      </c>
      <c r="H663" s="213"/>
      <c r="I663" s="255" t="str" cm="1">
        <f t="array" ref="I663">_xlfn.TEXTJOIN(" ",1,IF(flistname=D663,foption,""))</f>
        <v>0</v>
      </c>
      <c r="J663" s="199" t="s">
        <v>26</v>
      </c>
      <c r="K663" s="199" t="s">
        <v>2416</v>
      </c>
      <c r="L663" s="199" t="str">
        <f t="shared" si="48"/>
        <v/>
      </c>
      <c r="P663" s="199">
        <v>1</v>
      </c>
      <c r="S663" s="212"/>
      <c r="V663" s="199" t="s">
        <v>25</v>
      </c>
      <c r="W663" s="199" t="s">
        <v>168</v>
      </c>
      <c r="AB663" s="274"/>
    </row>
    <row r="664" spans="1:28" s="238" customFormat="1">
      <c r="C664" s="238" t="str">
        <f t="shared" si="49"/>
        <v>No</v>
      </c>
      <c r="D664" s="238" t="str">
        <f t="shared" si="50"/>
        <v/>
      </c>
      <c r="I664" s="254" t="str" cm="1">
        <f t="array" ref="I664">_xlfn.TEXTJOIN(" ",1,IF(flistname=D664,foption,""))</f>
        <v>0</v>
      </c>
      <c r="J664" s="238" t="s">
        <v>20</v>
      </c>
      <c r="L664" s="238" t="str">
        <f t="shared" si="48"/>
        <v>Please describe everything that the child, ( child's Name) ate yesterday during the day or night, whether at home or outside the home</v>
      </c>
      <c r="N664" s="238" t="s">
        <v>5281</v>
      </c>
      <c r="O664" s="238" t="s">
        <v>5281</v>
      </c>
      <c r="P664" s="238">
        <v>1</v>
      </c>
      <c r="S664" s="238" t="s">
        <v>2418</v>
      </c>
      <c r="AB664" s="275"/>
    </row>
    <row r="665" spans="1:28">
      <c r="B665" s="194" t="s">
        <v>5282</v>
      </c>
      <c r="C665" s="194" t="str">
        <f t="shared" si="49"/>
        <v>select_one</v>
      </c>
      <c r="D665" s="194" t="str">
        <f t="shared" si="50"/>
        <v>MAD_Yes_No</v>
      </c>
      <c r="G665" s="194" t="s">
        <v>3040</v>
      </c>
      <c r="I665" s="251" t="str" cm="1">
        <f t="array" ref="I665">_xlfn.TEXTJOIN(" ",1,IF(flistname=D665,foption,""))</f>
        <v>0: No 1: Yes 98: Don’t know</v>
      </c>
      <c r="J665" s="194" t="s">
        <v>2419</v>
      </c>
      <c r="K665" s="194" t="s">
        <v>2420</v>
      </c>
      <c r="L665" s="194" t="str">
        <f t="shared" si="48"/>
        <v>S03_01: Cereals or roots of any kind, for example, wheat, rice, pasta, bread, potato, cassava, sorghum, millet etc.</v>
      </c>
      <c r="M665" s="194" t="s">
        <v>5283</v>
      </c>
      <c r="N665" s="194" t="s">
        <v>5284</v>
      </c>
      <c r="O665" s="194" t="s">
        <v>5284</v>
      </c>
      <c r="P665" s="194">
        <v>1</v>
      </c>
      <c r="V665" s="194" t="s">
        <v>25</v>
      </c>
    </row>
    <row r="666" spans="1:28">
      <c r="B666" s="194" t="s">
        <v>5285</v>
      </c>
      <c r="C666" s="194" t="str">
        <f t="shared" si="49"/>
        <v>select_one</v>
      </c>
      <c r="D666" s="194" t="str">
        <f t="shared" si="50"/>
        <v>MAD_Yes_No</v>
      </c>
      <c r="G666" s="194" t="s">
        <v>3040</v>
      </c>
      <c r="I666" s="251" t="str" cm="1">
        <f t="array" ref="I666">_xlfn.TEXTJOIN(" ",1,IF(flistname=D666,foption,""))</f>
        <v>0: No 1: Yes 98: Don’t know</v>
      </c>
      <c r="J666" s="194" t="s">
        <v>2419</v>
      </c>
      <c r="K666" s="194" t="s">
        <v>2422</v>
      </c>
      <c r="L666" s="194" t="str">
        <f t="shared" si="48"/>
        <v>S03_02: Vegetables or leaves of any kind, for example, spinach, tomatoes, cucumber, eggplant, okra, etc.</v>
      </c>
      <c r="M666" s="194" t="s">
        <v>5286</v>
      </c>
      <c r="N666" s="194" t="s">
        <v>5287</v>
      </c>
      <c r="O666" s="194" t="s">
        <v>5287</v>
      </c>
      <c r="P666" s="194">
        <v>1</v>
      </c>
      <c r="V666" s="194" t="s">
        <v>25</v>
      </c>
    </row>
    <row r="667" spans="1:28">
      <c r="B667" s="194" t="s">
        <v>5288</v>
      </c>
      <c r="C667" s="194" t="str">
        <f t="shared" si="49"/>
        <v>select_one</v>
      </c>
      <c r="D667" s="194" t="str">
        <f t="shared" si="50"/>
        <v>MAD_Yes_No</v>
      </c>
      <c r="G667" s="194" t="s">
        <v>3040</v>
      </c>
      <c r="I667" s="251" t="str" cm="1">
        <f t="array" ref="I667">_xlfn.TEXTJOIN(" ",1,IF(flistname=D667,foption,""))</f>
        <v>0: No 1: Yes 98: Don’t know</v>
      </c>
      <c r="J667" s="194" t="s">
        <v>2419</v>
      </c>
      <c r="K667" s="194" t="s">
        <v>2424</v>
      </c>
      <c r="L667" s="194" t="str">
        <f t="shared" si="48"/>
        <v>S03_03: Fruits of any kind, for example, oranges, apple, banana, dates,lalop, mangoes,pineapple, grapes,lemon etc.</v>
      </c>
      <c r="M667" s="194" t="s">
        <v>5289</v>
      </c>
      <c r="N667" s="194" t="s">
        <v>5290</v>
      </c>
      <c r="O667" s="194" t="s">
        <v>5290</v>
      </c>
      <c r="P667" s="194">
        <v>1</v>
      </c>
      <c r="V667" s="194" t="s">
        <v>25</v>
      </c>
    </row>
    <row r="668" spans="1:28">
      <c r="B668" s="194" t="s">
        <v>5291</v>
      </c>
      <c r="C668" s="194" t="str">
        <f t="shared" si="49"/>
        <v>select_one</v>
      </c>
      <c r="D668" s="194" t="str">
        <f t="shared" si="50"/>
        <v>MAD_Yes_No</v>
      </c>
      <c r="G668" s="194" t="s">
        <v>3040</v>
      </c>
      <c r="I668" s="251" t="str" cm="1">
        <f t="array" ref="I668">_xlfn.TEXTJOIN(" ",1,IF(flistname=D668,foption,""))</f>
        <v>0: No 1: Yes 98: Don’t know</v>
      </c>
      <c r="J668" s="194" t="s">
        <v>2419</v>
      </c>
      <c r="K668" s="194" t="s">
        <v>2426</v>
      </c>
      <c r="L668" s="194" t="str">
        <f t="shared" si="48"/>
        <v>S03_04: Meat such as fish, or meat, for example, goat, beef, chicken, fish,duck meat, pork etc.</v>
      </c>
      <c r="M668" s="194" t="s">
        <v>5292</v>
      </c>
      <c r="N668" s="194" t="s">
        <v>5293</v>
      </c>
      <c r="O668" s="194" t="s">
        <v>5293</v>
      </c>
      <c r="P668" s="194">
        <v>1</v>
      </c>
      <c r="V668" s="194" t="s">
        <v>25</v>
      </c>
    </row>
    <row r="669" spans="1:28">
      <c r="B669" s="194" t="s">
        <v>5294</v>
      </c>
      <c r="C669" s="194" t="str">
        <f t="shared" si="49"/>
        <v>select_one</v>
      </c>
      <c r="D669" s="194" t="str">
        <f t="shared" si="50"/>
        <v>MAD_Yes_No</v>
      </c>
      <c r="G669" s="194" t="s">
        <v>3040</v>
      </c>
      <c r="I669" s="251" t="str" cm="1">
        <f t="array" ref="I669">_xlfn.TEXTJOIN(" ",1,IF(flistname=D669,foption,""))</f>
        <v>0: No 1: Yes 98: Don’t know</v>
      </c>
      <c r="J669" s="194" t="s">
        <v>2419</v>
      </c>
      <c r="K669" s="194" t="s">
        <v>2428</v>
      </c>
      <c r="L669" s="194" t="str">
        <f t="shared" si="48"/>
        <v>S03_05: Eggs</v>
      </c>
      <c r="M669" s="194" t="s">
        <v>5295</v>
      </c>
      <c r="N669" s="194" t="s">
        <v>5296</v>
      </c>
      <c r="O669" s="194" t="s">
        <v>5296</v>
      </c>
      <c r="P669" s="194">
        <v>1</v>
      </c>
      <c r="V669" s="194" t="s">
        <v>25</v>
      </c>
    </row>
    <row r="670" spans="1:28">
      <c r="B670" s="194" t="s">
        <v>5297</v>
      </c>
      <c r="C670" s="194" t="str">
        <f t="shared" si="49"/>
        <v>select_one</v>
      </c>
      <c r="D670" s="194" t="str">
        <f t="shared" si="50"/>
        <v>MAD_Yes_No</v>
      </c>
      <c r="G670" s="194" t="s">
        <v>3040</v>
      </c>
      <c r="I670" s="251" t="str" cm="1">
        <f t="array" ref="I670">_xlfn.TEXTJOIN(" ",1,IF(flistname=D670,foption,""))</f>
        <v>0: No 1: Yes 98: Don’t know</v>
      </c>
      <c r="J670" s="194" t="s">
        <v>2419</v>
      </c>
      <c r="K670" s="194" t="s">
        <v>2430</v>
      </c>
      <c r="L670" s="194" t="str">
        <f t="shared" si="48"/>
        <v>S03_06: Pulses, nuts or seeds, for example, beans, chickpeas, lentils_addas, split peas,sesame,ground nuts, etc.</v>
      </c>
      <c r="M670" s="194" t="s">
        <v>5298</v>
      </c>
      <c r="N670" s="194" t="s">
        <v>5299</v>
      </c>
      <c r="O670" s="194" t="s">
        <v>5299</v>
      </c>
      <c r="P670" s="194">
        <v>1</v>
      </c>
      <c r="V670" s="194" t="s">
        <v>25</v>
      </c>
    </row>
    <row r="671" spans="1:28">
      <c r="B671" s="194" t="s">
        <v>5300</v>
      </c>
      <c r="C671" s="194" t="str">
        <f t="shared" si="49"/>
        <v>select_one</v>
      </c>
      <c r="D671" s="194" t="str">
        <f t="shared" si="50"/>
        <v>MAD_Yes_No</v>
      </c>
      <c r="G671" s="194" t="s">
        <v>3040</v>
      </c>
      <c r="I671" s="251" t="str" cm="1">
        <f t="array" ref="I671">_xlfn.TEXTJOIN(" ",1,IF(flistname=D671,foption,""))</f>
        <v>0: No 1: Yes 98: Don’t know</v>
      </c>
      <c r="J671" s="194" t="s">
        <v>2419</v>
      </c>
      <c r="K671" s="194" t="s">
        <v>2432</v>
      </c>
      <c r="L671" s="194" t="str">
        <f t="shared" si="48"/>
        <v>S03_07: Milk or dairy products, for example, milk, yoghurt, cheese, etc.</v>
      </c>
      <c r="M671" s="194" t="s">
        <v>5301</v>
      </c>
      <c r="N671" s="194" t="s">
        <v>5302</v>
      </c>
      <c r="O671" s="194" t="s">
        <v>5302</v>
      </c>
      <c r="P671" s="194">
        <v>1</v>
      </c>
      <c r="V671" s="194" t="s">
        <v>25</v>
      </c>
    </row>
    <row r="672" spans="1:28">
      <c r="B672" s="194" t="s">
        <v>5303</v>
      </c>
      <c r="C672" s="194" t="str">
        <f t="shared" si="49"/>
        <v>select_one</v>
      </c>
      <c r="D672" s="194" t="str">
        <f t="shared" si="50"/>
        <v>MAD_Yes_No</v>
      </c>
      <c r="G672" s="194" t="s">
        <v>3040</v>
      </c>
      <c r="I672" s="251" t="str" cm="1">
        <f t="array" ref="I672">_xlfn.TEXTJOIN(" ",1,IF(flistname=D672,foption,""))</f>
        <v>0: No 1: Yes 98: Don’t know</v>
      </c>
      <c r="J672" s="194" t="s">
        <v>2419</v>
      </c>
      <c r="K672" s="194" t="s">
        <v>2434</v>
      </c>
      <c r="L672" s="194" t="str">
        <f t="shared" si="48"/>
        <v>S03_08: Vitamin A rich fruits and/or vegtables such as yellow or orange vegetables and fruits like squash, mangoes, carrots, sweet potato, melon, papaya, orange,pumpkin</v>
      </c>
      <c r="M672" s="194" t="s">
        <v>5304</v>
      </c>
      <c r="N672" s="194" t="s">
        <v>5305</v>
      </c>
      <c r="O672" s="194" t="s">
        <v>5305</v>
      </c>
      <c r="P672" s="194">
        <v>1</v>
      </c>
      <c r="V672" s="194" t="s">
        <v>25</v>
      </c>
    </row>
    <row r="673" spans="1:28">
      <c r="B673" s="194" t="s">
        <v>5306</v>
      </c>
      <c r="C673" s="194" t="str">
        <f t="shared" si="49"/>
        <v>select_one</v>
      </c>
      <c r="D673" s="194" t="str">
        <f t="shared" si="50"/>
        <v>MAD_Yes_No</v>
      </c>
      <c r="G673" s="194" t="s">
        <v>3040</v>
      </c>
      <c r="I673" s="251" t="str" cm="1">
        <f t="array" ref="I673">_xlfn.TEXTJOIN(" ",1,IF(flistname=D673,foption,""))</f>
        <v>0: No 1: Yes 98: Don’t know</v>
      </c>
      <c r="J673" s="194" t="s">
        <v>2419</v>
      </c>
      <c r="K673" s="194" t="s">
        <v>2436</v>
      </c>
      <c r="L673" s="194" t="str">
        <f t="shared" si="48"/>
        <v>S03_09: Dark green leafy vegetables (kales, Ajur, cowpeas leaves, gwedegwede,kudhra,rigla)</v>
      </c>
      <c r="M673" s="194" t="s">
        <v>5307</v>
      </c>
      <c r="N673" s="194" t="s">
        <v>5308</v>
      </c>
      <c r="O673" s="194" t="s">
        <v>5308</v>
      </c>
      <c r="P673" s="194">
        <v>1</v>
      </c>
      <c r="V673" s="194" t="s">
        <v>25</v>
      </c>
    </row>
    <row r="674" spans="1:28">
      <c r="B674" s="194" t="s">
        <v>5309</v>
      </c>
      <c r="C674" s="194" t="str">
        <f t="shared" si="49"/>
        <v>select_one</v>
      </c>
      <c r="D674" s="194" t="str">
        <f t="shared" si="50"/>
        <v>MAD_Yes_No</v>
      </c>
      <c r="G674" s="194" t="s">
        <v>3040</v>
      </c>
      <c r="I674" s="251" t="str" cm="1">
        <f t="array" ref="I674">_xlfn.TEXTJOIN(" ",1,IF(flistname=D674,foption,""))</f>
        <v>0: No 1: Yes 98: Don’t know</v>
      </c>
      <c r="J674" s="194" t="s">
        <v>2419</v>
      </c>
      <c r="K674" s="194" t="s">
        <v>2438</v>
      </c>
      <c r="L674" s="194" t="str">
        <f t="shared" si="48"/>
        <v>S03_10: Liver, kidney, heart or other organ meat</v>
      </c>
      <c r="M674" s="194" t="s">
        <v>5310</v>
      </c>
      <c r="N674" s="194" t="s">
        <v>5311</v>
      </c>
      <c r="O674" s="194" t="s">
        <v>5311</v>
      </c>
      <c r="P674" s="194">
        <v>1</v>
      </c>
      <c r="V674" s="194" t="s">
        <v>25</v>
      </c>
    </row>
    <row r="675" spans="1:28">
      <c r="B675" s="194" t="s">
        <v>5312</v>
      </c>
      <c r="C675" s="194" t="str">
        <f t="shared" si="49"/>
        <v>select_one</v>
      </c>
      <c r="D675" s="194" t="str">
        <f t="shared" si="50"/>
        <v>MAD_Yes_No</v>
      </c>
      <c r="G675" s="194" t="s">
        <v>3040</v>
      </c>
      <c r="I675" s="251" t="str" cm="1">
        <f t="array" ref="I675">_xlfn.TEXTJOIN(" ",1,IF(flistname=D675,foption,""))</f>
        <v>0: No 1: Yes 98: Don’t know</v>
      </c>
      <c r="J675" s="194" t="s">
        <v>2419</v>
      </c>
      <c r="K675" s="194" t="s">
        <v>2440</v>
      </c>
      <c r="L675" s="194" t="str">
        <f t="shared" si="48"/>
        <v>S03_11: Fortified foods such as Plumpy supp, plumpy nut and Super cereal plus(CSB++), BP5,High energy biscuits (HEB</v>
      </c>
      <c r="M675" s="194" t="s">
        <v>5313</v>
      </c>
      <c r="N675" s="194" t="s">
        <v>5314</v>
      </c>
      <c r="O675" s="194" t="s">
        <v>5314</v>
      </c>
      <c r="P675" s="194">
        <v>1</v>
      </c>
      <c r="V675" s="194" t="s">
        <v>25</v>
      </c>
    </row>
    <row r="676" spans="1:28" s="199" customFormat="1">
      <c r="A676" s="212"/>
      <c r="B676" s="199" t="s">
        <v>5315</v>
      </c>
      <c r="C676" s="199" t="str">
        <f t="shared" si="49"/>
        <v>No</v>
      </c>
      <c r="D676" s="199" t="str">
        <f t="shared" si="50"/>
        <v/>
      </c>
      <c r="E676" s="212"/>
      <c r="G676" s="199" t="s">
        <v>2983</v>
      </c>
      <c r="H676" s="213"/>
      <c r="I676" s="255" t="str" cm="1">
        <f t="array" ref="I676">_xlfn.TEXTJOIN(" ",1,IF(flistname=D676,foption,""))</f>
        <v>0</v>
      </c>
      <c r="J676" s="199" t="s">
        <v>117</v>
      </c>
      <c r="K676" s="199" t="s">
        <v>2416</v>
      </c>
      <c r="L676" s="199" t="str">
        <f t="shared" si="48"/>
        <v/>
      </c>
      <c r="N676" s="199" t="s">
        <v>2988</v>
      </c>
      <c r="O676" s="199" t="s">
        <v>2988</v>
      </c>
      <c r="P676" s="199">
        <v>1</v>
      </c>
      <c r="S676" s="212"/>
      <c r="AB676" s="274"/>
    </row>
    <row r="677" spans="1:28">
      <c r="B677" s="194" t="s">
        <v>5316</v>
      </c>
      <c r="C677" s="194" t="str">
        <f t="shared" si="49"/>
        <v>No</v>
      </c>
      <c r="D677" s="194" t="str">
        <f t="shared" si="50"/>
        <v/>
      </c>
      <c r="G677" s="194" t="s">
        <v>3040</v>
      </c>
      <c r="I677" s="251" t="str" cm="1">
        <f t="array" ref="I677">_xlfn.TEXTJOIN(" ",1,IF(flistname=D677,foption,""))</f>
        <v>0</v>
      </c>
      <c r="J677" s="194" t="s">
        <v>151</v>
      </c>
      <c r="K677" s="194" t="s">
        <v>2442</v>
      </c>
      <c r="L677" s="194" t="str">
        <f t="shared" si="48"/>
        <v>S04: How many times did the child eat solid, semi-solid
or soft foods yesterday during the day or night?</v>
      </c>
      <c r="M677" s="194" t="s">
        <v>5317</v>
      </c>
      <c r="N677" s="194" t="s">
        <v>5318</v>
      </c>
      <c r="O677" s="194" t="s">
        <v>5319</v>
      </c>
      <c r="P677" s="194">
        <v>1</v>
      </c>
      <c r="V677" s="194" t="s">
        <v>25</v>
      </c>
    </row>
    <row r="678" spans="1:28" s="199" customFormat="1">
      <c r="A678" s="212"/>
      <c r="B678" s="199" t="s">
        <v>5320</v>
      </c>
      <c r="C678" s="199" t="str">
        <f t="shared" si="49"/>
        <v>No</v>
      </c>
      <c r="D678" s="199" t="str">
        <f t="shared" si="50"/>
        <v/>
      </c>
      <c r="E678" s="212"/>
      <c r="G678" s="199" t="s">
        <v>2983</v>
      </c>
      <c r="H678" s="213"/>
      <c r="I678" s="255" t="str" cm="1">
        <f t="array" ref="I678">_xlfn.TEXTJOIN(" ",1,IF(flistname=D678,foption,""))</f>
        <v>0</v>
      </c>
      <c r="J678" s="199" t="s">
        <v>26</v>
      </c>
      <c r="K678" s="199" t="s">
        <v>2444</v>
      </c>
      <c r="L678" s="199" t="str">
        <f t="shared" ref="L678:L741" si="51">IF(AND(ISBLANK(M678),ISBLANK(N678)),"",IF(ISBLANK(M678),N678,_xlfn.CONCAT(TRIM(M678),": ",N678)))</f>
        <v/>
      </c>
      <c r="N678" s="199" t="s">
        <v>2988</v>
      </c>
      <c r="O678" s="199" t="s">
        <v>2988</v>
      </c>
      <c r="P678" s="199">
        <v>1</v>
      </c>
      <c r="S678" s="212"/>
      <c r="AB678" s="274"/>
    </row>
    <row r="679" spans="1:28">
      <c r="B679" s="194" t="s">
        <v>5321</v>
      </c>
      <c r="C679" s="194" t="str">
        <f t="shared" si="49"/>
        <v>select_one</v>
      </c>
      <c r="D679" s="194" t="str">
        <f t="shared" si="50"/>
        <v>MAD_Yes_No</v>
      </c>
      <c r="G679" s="194" t="s">
        <v>3040</v>
      </c>
      <c r="I679" s="251" t="str" cm="1">
        <f t="array" ref="I679">_xlfn.TEXTJOIN(" ",1,IF(flistname=D679,foption,""))</f>
        <v>0: No 1: Yes 98: Don’t know</v>
      </c>
      <c r="J679" s="194" t="s">
        <v>2419</v>
      </c>
      <c r="K679" s="194" t="s">
        <v>2445</v>
      </c>
      <c r="L679" s="194" t="str">
        <f t="shared" si="51"/>
        <v>S05_01: Was this child breastfed yesterday anytime during the day or night?</v>
      </c>
      <c r="M679" s="194" t="s">
        <v>5322</v>
      </c>
      <c r="N679" s="194" t="s">
        <v>5323</v>
      </c>
      <c r="O679" s="194" t="s">
        <v>5323</v>
      </c>
      <c r="P679" s="194">
        <v>1</v>
      </c>
      <c r="S679" s="205" t="s">
        <v>2447</v>
      </c>
      <c r="V679" s="194" t="s">
        <v>25</v>
      </c>
    </row>
    <row r="680" spans="1:28">
      <c r="B680" s="194" t="s">
        <v>5324</v>
      </c>
      <c r="C680" s="194" t="str">
        <f t="shared" si="49"/>
        <v>select_one</v>
      </c>
      <c r="D680" s="194" t="str">
        <f t="shared" si="50"/>
        <v>BF_choice</v>
      </c>
      <c r="G680" s="194" t="s">
        <v>3040</v>
      </c>
      <c r="I680" s="251" t="str" cm="1">
        <f t="array" ref="I680">_xlfn.TEXTJOIN(" ",1,IF(flistname=D680,foption,""))</f>
        <v>1: Upon child demand 2: Initiated by mother 3: Both (mother or child initiated)</v>
      </c>
      <c r="J680" s="194" t="s">
        <v>2448</v>
      </c>
      <c r="K680" s="194" t="s">
        <v>2449</v>
      </c>
      <c r="L680" s="194" t="str">
        <f t="shared" si="51"/>
        <v>S05_02: If yes to BF: Was the child BF on demand or based on mother's choice?</v>
      </c>
      <c r="M680" s="194" t="s">
        <v>5325</v>
      </c>
      <c r="N680" s="194" t="s">
        <v>5326</v>
      </c>
      <c r="O680" s="194" t="s">
        <v>5326</v>
      </c>
      <c r="P680" s="194">
        <v>1</v>
      </c>
      <c r="V680" s="194" t="s">
        <v>25</v>
      </c>
      <c r="Z680" s="194" t="s">
        <v>2451</v>
      </c>
    </row>
    <row r="681" spans="1:28">
      <c r="B681" s="194" t="s">
        <v>5327</v>
      </c>
      <c r="C681" s="194" t="str">
        <f t="shared" si="49"/>
        <v>No</v>
      </c>
      <c r="D681" s="194" t="str">
        <f t="shared" si="50"/>
        <v/>
      </c>
      <c r="G681" s="194" t="s">
        <v>3040</v>
      </c>
      <c r="I681" s="251" t="str" cm="1">
        <f t="array" ref="I681">_xlfn.TEXTJOIN(" ",1,IF(flistname=D681,foption,""))</f>
        <v>0</v>
      </c>
      <c r="J681" s="194" t="s">
        <v>151</v>
      </c>
      <c r="K681" s="194" t="s">
        <v>2452</v>
      </c>
      <c r="L681" s="194" t="str">
        <f t="shared" si="51"/>
        <v>S05_03: If yes to BF: Could you tell me how old the child would be when you plan to stop breastfeeding?</v>
      </c>
      <c r="M681" s="194" t="s">
        <v>5328</v>
      </c>
      <c r="N681" s="194" t="s">
        <v>5329</v>
      </c>
      <c r="O681" s="194" t="s">
        <v>5329</v>
      </c>
      <c r="P681" s="194">
        <v>1</v>
      </c>
      <c r="S681" s="205" t="s">
        <v>2454</v>
      </c>
      <c r="V681" s="194" t="s">
        <v>25</v>
      </c>
      <c r="Z681" s="194" t="s">
        <v>2451</v>
      </c>
    </row>
    <row r="682" spans="1:28">
      <c r="B682" s="194" t="s">
        <v>5330</v>
      </c>
      <c r="C682" s="194" t="str">
        <f t="shared" si="49"/>
        <v>select_one</v>
      </c>
      <c r="D682" s="194" t="str">
        <f t="shared" si="50"/>
        <v>MAD_Yes_No</v>
      </c>
      <c r="G682" s="194" t="s">
        <v>3040</v>
      </c>
      <c r="I682" s="251" t="str" cm="1">
        <f t="array" ref="I682">_xlfn.TEXTJOIN(" ",1,IF(flistname=D682,foption,""))</f>
        <v>0: No 1: Yes 98: Don’t know</v>
      </c>
      <c r="J682" s="194" t="s">
        <v>2419</v>
      </c>
      <c r="K682" s="194" t="s">
        <v>2455</v>
      </c>
      <c r="L682" s="194" t="str">
        <f t="shared" si="51"/>
        <v>S05_04: From birth to the first 6 month, did you give this child anything else to drink or eat besides breastmilk, for example, did you give water, formula, tea, porridge or anything else in the first 6 month?</v>
      </c>
      <c r="M682" s="194" t="s">
        <v>5331</v>
      </c>
      <c r="N682" s="194" t="s">
        <v>5332</v>
      </c>
      <c r="O682" s="194" t="s">
        <v>5332</v>
      </c>
      <c r="P682" s="194">
        <v>1</v>
      </c>
      <c r="V682" s="194" t="s">
        <v>25</v>
      </c>
    </row>
    <row r="683" spans="1:28">
      <c r="B683" s="194" t="s">
        <v>5333</v>
      </c>
      <c r="C683" s="194" t="str">
        <f t="shared" si="49"/>
        <v>No</v>
      </c>
      <c r="D683" s="194" t="str">
        <f t="shared" si="50"/>
        <v/>
      </c>
      <c r="G683" s="194" t="s">
        <v>3040</v>
      </c>
      <c r="I683" s="251" t="str" cm="1">
        <f t="array" ref="I683">_xlfn.TEXTJOIN(" ",1,IF(flistname=D683,foption,""))</f>
        <v>0</v>
      </c>
      <c r="J683" s="194" t="s">
        <v>151</v>
      </c>
      <c r="K683" s="194" t="s">
        <v>2457</v>
      </c>
      <c r="L683" s="194" t="str">
        <f t="shared" si="51"/>
        <v>S05_05: At what age ( month) did you introduce food other than breastfeeding to your child?</v>
      </c>
      <c r="M683" s="194" t="s">
        <v>5334</v>
      </c>
      <c r="N683" s="194" t="s">
        <v>5335</v>
      </c>
      <c r="O683" s="194" t="s">
        <v>5335</v>
      </c>
      <c r="P683" s="194">
        <v>1</v>
      </c>
      <c r="V683" s="194" t="s">
        <v>25</v>
      </c>
      <c r="Z683" s="194" t="s">
        <v>2459</v>
      </c>
    </row>
    <row r="684" spans="1:28">
      <c r="B684" s="194" t="s">
        <v>5336</v>
      </c>
      <c r="C684" s="194" t="str">
        <f t="shared" si="49"/>
        <v>select_multiple</v>
      </c>
      <c r="D684" s="194" t="str">
        <f t="shared" si="50"/>
        <v>MAD_Other_Food</v>
      </c>
      <c r="G684" s="194" t="s">
        <v>3040</v>
      </c>
      <c r="I684" s="251" t="str" cm="1">
        <f t="array" ref="I684">_xlfn.TEXTJOIN(" ",1,IF(flistname=D684,foption,""))</f>
        <v>1: Infant formula 2: Milk (tinned, powdered, or fresh animal milk) 3: Thin porridge 4: Yougurt 5: Water 6: Solid food (bread, vegetable, meat) 88: Other</v>
      </c>
      <c r="J684" s="194" t="s">
        <v>2460</v>
      </c>
      <c r="K684" s="194" t="s">
        <v>2461</v>
      </c>
      <c r="L684" s="194" t="str">
        <f t="shared" si="51"/>
        <v>S05_06: If yes to other foods: Please list all the items you gave your baby to drink or eat.</v>
      </c>
      <c r="M684" s="194" t="s">
        <v>5337</v>
      </c>
      <c r="N684" s="194" t="s">
        <v>5338</v>
      </c>
      <c r="O684" s="194" t="s">
        <v>5338</v>
      </c>
      <c r="P684" s="194">
        <v>1</v>
      </c>
      <c r="V684" s="194" t="s">
        <v>25</v>
      </c>
      <c r="Z684" s="194" t="s">
        <v>2459</v>
      </c>
    </row>
    <row r="685" spans="1:28">
      <c r="B685" s="194" t="s">
        <v>5339</v>
      </c>
      <c r="C685" s="194" t="str">
        <f t="shared" si="49"/>
        <v>No</v>
      </c>
      <c r="D685" s="194" t="str">
        <f t="shared" si="50"/>
        <v/>
      </c>
      <c r="G685" s="194" t="s">
        <v>3040</v>
      </c>
      <c r="I685" s="251" t="str" cm="1">
        <f t="array" ref="I685">_xlfn.TEXTJOIN(" ",1,IF(flistname=D685,foption,""))</f>
        <v>0</v>
      </c>
      <c r="J685" s="194" t="s">
        <v>49</v>
      </c>
      <c r="K685" s="194" t="s">
        <v>2463</v>
      </c>
      <c r="L685" s="194" t="str">
        <f t="shared" si="51"/>
        <v>S05_07: Please specify:</v>
      </c>
      <c r="M685" s="194" t="s">
        <v>5340</v>
      </c>
      <c r="N685" s="194" t="s">
        <v>5341</v>
      </c>
      <c r="O685" s="194" t="s">
        <v>5341</v>
      </c>
      <c r="P685" s="194">
        <v>1</v>
      </c>
      <c r="V685" s="194" t="s">
        <v>25</v>
      </c>
      <c r="Z685" s="194" t="s">
        <v>5342</v>
      </c>
    </row>
    <row r="686" spans="1:28">
      <c r="B686" s="194" t="s">
        <v>5343</v>
      </c>
      <c r="C686" s="194" t="str">
        <f t="shared" si="49"/>
        <v>No</v>
      </c>
      <c r="D686" s="194" t="str">
        <f t="shared" si="50"/>
        <v/>
      </c>
      <c r="G686" s="194" t="s">
        <v>3040</v>
      </c>
      <c r="I686" s="251" t="str" cm="1">
        <f t="array" ref="I686">_xlfn.TEXTJOIN(" ",1,IF(flistname=D686,foption,""))</f>
        <v>0</v>
      </c>
      <c r="J686" s="194" t="s">
        <v>49</v>
      </c>
      <c r="K686" s="194" t="s">
        <v>2466</v>
      </c>
      <c r="L686" s="194" t="str">
        <f t="shared" si="51"/>
        <v>S05_08: If yes to other foods: What were the reasons you decided to give your child drink or food other than breastmilk in the first 6 months?</v>
      </c>
      <c r="M686" s="194" t="s">
        <v>5344</v>
      </c>
      <c r="N686" s="194" t="s">
        <v>5345</v>
      </c>
      <c r="O686" s="194" t="s">
        <v>5345</v>
      </c>
      <c r="P686" s="194">
        <v>1</v>
      </c>
      <c r="V686" s="194" t="s">
        <v>25</v>
      </c>
      <c r="Z686" s="194" t="s">
        <v>2459</v>
      </c>
    </row>
    <row r="687" spans="1:28">
      <c r="B687" s="194" t="s">
        <v>5346</v>
      </c>
      <c r="C687" s="194" t="str">
        <f t="shared" si="49"/>
        <v>select_one</v>
      </c>
      <c r="D687" s="194" t="str">
        <f t="shared" si="50"/>
        <v>Exclusive_Feeding</v>
      </c>
      <c r="G687" s="194" t="s">
        <v>3040</v>
      </c>
      <c r="I687" s="251" t="str" cm="1">
        <f t="array" ref="I687">_xlfn.TEXTJOIN(" ",1,IF(flistname=D687,foption,""))</f>
        <v>0: Not good 1: Good 98: Don’t know</v>
      </c>
      <c r="J687" s="194" t="s">
        <v>2468</v>
      </c>
      <c r="K687" s="194" t="s">
        <v>2469</v>
      </c>
      <c r="L687" s="194" t="str">
        <f t="shared" si="51"/>
        <v>S05_09: If mothers exclusively breastfeed for the first six months, meaning no water, milk, or any other drink or food and only breastmilk until the baby is 6 month, do you think this is good or not good for the baby's health?</v>
      </c>
      <c r="M687" s="194" t="s">
        <v>5347</v>
      </c>
      <c r="N687" s="194" t="s">
        <v>5348</v>
      </c>
      <c r="O687" s="194" t="s">
        <v>5348</v>
      </c>
      <c r="P687" s="194">
        <v>1</v>
      </c>
      <c r="V687" s="194" t="s">
        <v>25</v>
      </c>
    </row>
    <row r="688" spans="1:28">
      <c r="B688" s="194" t="s">
        <v>5349</v>
      </c>
      <c r="C688" s="194" t="str">
        <f t="shared" si="49"/>
        <v>No</v>
      </c>
      <c r="D688" s="194" t="str">
        <f t="shared" si="50"/>
        <v/>
      </c>
      <c r="G688" s="194" t="s">
        <v>3040</v>
      </c>
      <c r="I688" s="251" t="str" cm="1">
        <f t="array" ref="I688">_xlfn.TEXTJOIN(" ",1,IF(flistname=D688,foption,""))</f>
        <v>0</v>
      </c>
      <c r="J688" s="194" t="s">
        <v>49</v>
      </c>
      <c r="K688" s="194" t="s">
        <v>2471</v>
      </c>
      <c r="L688" s="194" t="str">
        <f t="shared" si="51"/>
        <v>S05_10: Please explain your choice why you think exclusive breastfeeding is good or bad</v>
      </c>
      <c r="M688" s="194" t="s">
        <v>5350</v>
      </c>
      <c r="N688" s="194" t="s">
        <v>5351</v>
      </c>
      <c r="O688" s="194" t="s">
        <v>5351</v>
      </c>
      <c r="P688" s="194">
        <v>1</v>
      </c>
      <c r="V688" s="194" t="s">
        <v>25</v>
      </c>
      <c r="Z688" s="194" t="s">
        <v>2473</v>
      </c>
    </row>
    <row r="689" spans="1:28">
      <c r="B689" s="194" t="s">
        <v>5352</v>
      </c>
      <c r="C689" s="194" t="str">
        <f t="shared" si="49"/>
        <v>select_one</v>
      </c>
      <c r="D689" s="194" t="str">
        <f t="shared" si="50"/>
        <v>Baby_Formula</v>
      </c>
      <c r="G689" s="194" t="s">
        <v>3040</v>
      </c>
      <c r="I689" s="251" t="str" cm="1">
        <f t="array" ref="I689">_xlfn.TEXTJOIN(" ",1,IF(flistname=D689,foption,""))</f>
        <v>1: Breastfeeding is healthier 2: Formula healthier 98: Don’t know</v>
      </c>
      <c r="J689" s="194" t="s">
        <v>2474</v>
      </c>
      <c r="K689" s="194" t="s">
        <v>2475</v>
      </c>
      <c r="L689" s="194" t="str">
        <f t="shared" si="51"/>
        <v>S05_11: Is breastfeeding or formula feeding healthier for your baby?</v>
      </c>
      <c r="M689" s="194" t="s">
        <v>5353</v>
      </c>
      <c r="N689" s="194" t="s">
        <v>5354</v>
      </c>
      <c r="O689" s="194" t="s">
        <v>5354</v>
      </c>
      <c r="P689" s="194">
        <v>1</v>
      </c>
      <c r="V689" s="194" t="s">
        <v>25</v>
      </c>
    </row>
    <row r="690" spans="1:28">
      <c r="B690" s="194" t="s">
        <v>5355</v>
      </c>
      <c r="C690" s="194" t="str">
        <f t="shared" si="49"/>
        <v>No</v>
      </c>
      <c r="D690" s="194" t="str">
        <f t="shared" si="50"/>
        <v/>
      </c>
      <c r="G690" s="194" t="s">
        <v>3040</v>
      </c>
      <c r="I690" s="251" t="str" cm="1">
        <f t="array" ref="I690">_xlfn.TEXTJOIN(" ",1,IF(flistname=D690,foption,""))</f>
        <v>0</v>
      </c>
      <c r="J690" s="194" t="s">
        <v>49</v>
      </c>
      <c r="K690" s="194" t="s">
        <v>2477</v>
      </c>
      <c r="L690" s="194" t="str">
        <f t="shared" si="51"/>
        <v>S05_12: Please explain your choice why you think breastfeeding or formula is healthier</v>
      </c>
      <c r="M690" s="194" t="s">
        <v>5356</v>
      </c>
      <c r="N690" s="194" t="s">
        <v>5357</v>
      </c>
      <c r="O690" s="194" t="s">
        <v>5357</v>
      </c>
      <c r="P690" s="194">
        <v>1</v>
      </c>
      <c r="V690" s="194" t="s">
        <v>25</v>
      </c>
      <c r="Z690" s="194" t="s">
        <v>2479</v>
      </c>
    </row>
    <row r="691" spans="1:28">
      <c r="B691" s="194" t="s">
        <v>5358</v>
      </c>
      <c r="C691" s="194" t="str">
        <f t="shared" si="49"/>
        <v>select_one</v>
      </c>
      <c r="D691" s="194" t="str">
        <f t="shared" si="50"/>
        <v>MAD_Yes_No</v>
      </c>
      <c r="G691" s="194" t="s">
        <v>3040</v>
      </c>
      <c r="I691" s="251" t="str" cm="1">
        <f t="array" ref="I691">_xlfn.TEXTJOIN(" ",1,IF(flistname=D691,foption,""))</f>
        <v>0: No 1: Yes 98: Don’t know</v>
      </c>
      <c r="J691" s="194" t="s">
        <v>2419</v>
      </c>
      <c r="K691" s="194" t="s">
        <v>2480</v>
      </c>
      <c r="L691" s="194" t="str">
        <f t="shared" si="51"/>
        <v>S05_13: Are there any physical or health benefits for a mother if she breastfeeds?</v>
      </c>
      <c r="M691" s="194" t="s">
        <v>5359</v>
      </c>
      <c r="N691" s="194" t="s">
        <v>5360</v>
      </c>
      <c r="O691" s="194" t="s">
        <v>5360</v>
      </c>
      <c r="P691" s="194">
        <v>1</v>
      </c>
      <c r="V691" s="194" t="s">
        <v>25</v>
      </c>
    </row>
    <row r="692" spans="1:28">
      <c r="B692" s="194" t="s">
        <v>5361</v>
      </c>
      <c r="C692" s="194" t="str">
        <f t="shared" si="49"/>
        <v>No</v>
      </c>
      <c r="D692" s="194" t="str">
        <f t="shared" si="50"/>
        <v/>
      </c>
      <c r="G692" s="194" t="s">
        <v>3040</v>
      </c>
      <c r="I692" s="251" t="str" cm="1">
        <f t="array" ref="I692">_xlfn.TEXTJOIN(" ",1,IF(flistname=D692,foption,""))</f>
        <v>0</v>
      </c>
      <c r="J692" s="194" t="s">
        <v>49</v>
      </c>
      <c r="K692" s="194" t="s">
        <v>2482</v>
      </c>
      <c r="L692" s="194" t="str">
        <f t="shared" si="51"/>
        <v>S05_14: If yes, please specify.</v>
      </c>
      <c r="M692" s="194" t="s">
        <v>5362</v>
      </c>
      <c r="N692" s="194" t="s">
        <v>5363</v>
      </c>
      <c r="O692" s="194" t="s">
        <v>5363</v>
      </c>
      <c r="P692" s="194">
        <v>1</v>
      </c>
      <c r="V692" s="194" t="s">
        <v>25</v>
      </c>
      <c r="Z692" s="194" t="s">
        <v>2484</v>
      </c>
    </row>
    <row r="693" spans="1:28">
      <c r="B693" s="194" t="s">
        <v>5364</v>
      </c>
      <c r="C693" s="194" t="str">
        <f t="shared" si="49"/>
        <v>select_one</v>
      </c>
      <c r="D693" s="194" t="str">
        <f t="shared" si="50"/>
        <v>MAD_Yes_No</v>
      </c>
      <c r="G693" s="194" t="s">
        <v>3040</v>
      </c>
      <c r="I693" s="251" t="str" cm="1">
        <f t="array" ref="I693">_xlfn.TEXTJOIN(" ",1,IF(flistname=D693,foption,""))</f>
        <v>0: No 1: Yes 98: Don’t know</v>
      </c>
      <c r="J693" s="194" t="s">
        <v>2419</v>
      </c>
      <c r="K693" s="194" t="s">
        <v>2485</v>
      </c>
      <c r="L693" s="194" t="str">
        <f t="shared" si="51"/>
        <v>S05_15: Are there any physical or health benefits for a baby that is breastfed?</v>
      </c>
      <c r="M693" s="194" t="s">
        <v>5365</v>
      </c>
      <c r="N693" s="194" t="s">
        <v>5366</v>
      </c>
      <c r="O693" s="194" t="s">
        <v>5366</v>
      </c>
      <c r="P693" s="194">
        <v>1</v>
      </c>
      <c r="V693" s="194" t="s">
        <v>25</v>
      </c>
    </row>
    <row r="694" spans="1:28">
      <c r="B694" s="194" t="s">
        <v>5367</v>
      </c>
      <c r="C694" s="194" t="str">
        <f t="shared" si="49"/>
        <v>No</v>
      </c>
      <c r="D694" s="194" t="str">
        <f t="shared" si="50"/>
        <v/>
      </c>
      <c r="G694" s="194" t="s">
        <v>3040</v>
      </c>
      <c r="I694" s="251" t="str" cm="1">
        <f t="array" ref="I694">_xlfn.TEXTJOIN(" ",1,IF(flistname=D694,foption,""))</f>
        <v>0</v>
      </c>
      <c r="J694" s="194" t="s">
        <v>49</v>
      </c>
      <c r="K694" s="194" t="s">
        <v>2487</v>
      </c>
      <c r="L694" s="194" t="str">
        <f t="shared" si="51"/>
        <v>S05_16: If yes, please specify.</v>
      </c>
      <c r="M694" s="194" t="s">
        <v>5368</v>
      </c>
      <c r="N694" s="194" t="s">
        <v>5363</v>
      </c>
      <c r="O694" s="194" t="s">
        <v>5363</v>
      </c>
      <c r="P694" s="194">
        <v>1</v>
      </c>
      <c r="V694" s="194" t="s">
        <v>25</v>
      </c>
      <c r="Z694" s="194" t="s">
        <v>2489</v>
      </c>
    </row>
    <row r="695" spans="1:28">
      <c r="B695" s="194" t="s">
        <v>5369</v>
      </c>
      <c r="C695" s="194" t="str">
        <f t="shared" si="49"/>
        <v>No</v>
      </c>
      <c r="D695" s="194" t="str">
        <f t="shared" si="50"/>
        <v/>
      </c>
      <c r="F695" s="194" t="s">
        <v>246</v>
      </c>
      <c r="G695" s="194" t="s">
        <v>3040</v>
      </c>
      <c r="I695" s="251" t="str" cm="1">
        <f t="array" ref="I695">_xlfn.TEXTJOIN(" ",1,IF(flistname=D695,foption,""))</f>
        <v>0</v>
      </c>
      <c r="J695" s="194" t="s">
        <v>49</v>
      </c>
      <c r="K695" s="194" t="s">
        <v>2490</v>
      </c>
      <c r="L695" s="194" t="str">
        <f t="shared" si="51"/>
        <v>S05_17: What are some advantages/benefits of breastfeeding your baby?</v>
      </c>
      <c r="M695" s="194" t="s">
        <v>5370</v>
      </c>
      <c r="N695" s="194" t="s">
        <v>5371</v>
      </c>
      <c r="O695" s="194" t="s">
        <v>5371</v>
      </c>
      <c r="P695" s="194">
        <v>1</v>
      </c>
      <c r="V695" s="194" t="s">
        <v>25</v>
      </c>
    </row>
    <row r="696" spans="1:28">
      <c r="B696" s="194" t="s">
        <v>5372</v>
      </c>
      <c r="C696" s="194" t="str">
        <f t="shared" si="49"/>
        <v>No</v>
      </c>
      <c r="D696" s="194" t="str">
        <f t="shared" si="50"/>
        <v/>
      </c>
      <c r="G696" s="194" t="s">
        <v>3040</v>
      </c>
      <c r="I696" s="251" t="str" cm="1">
        <f t="array" ref="I696">_xlfn.TEXTJOIN(" ",1,IF(flistname=D696,foption,""))</f>
        <v>0</v>
      </c>
      <c r="J696" s="194" t="s">
        <v>49</v>
      </c>
      <c r="K696" s="194" t="s">
        <v>2492</v>
      </c>
      <c r="L696" s="194" t="str">
        <f t="shared" si="51"/>
        <v>S05_18: What are some advantages/benefits of formula feeding your baby?</v>
      </c>
      <c r="M696" s="194" t="s">
        <v>5373</v>
      </c>
      <c r="N696" s="194" t="s">
        <v>5374</v>
      </c>
      <c r="O696" s="194" t="s">
        <v>5374</v>
      </c>
      <c r="P696" s="194">
        <v>1</v>
      </c>
      <c r="V696" s="194" t="s">
        <v>25</v>
      </c>
    </row>
    <row r="697" spans="1:28">
      <c r="B697" s="194" t="s">
        <v>5375</v>
      </c>
      <c r="C697" s="194" t="str">
        <f t="shared" si="49"/>
        <v>No</v>
      </c>
      <c r="D697" s="194" t="str">
        <f t="shared" si="50"/>
        <v/>
      </c>
      <c r="G697" s="194" t="s">
        <v>3040</v>
      </c>
      <c r="I697" s="251" t="str" cm="1">
        <f t="array" ref="I697">_xlfn.TEXTJOIN(" ",1,IF(flistname=D697,foption,""))</f>
        <v>0</v>
      </c>
      <c r="J697" s="194" t="s">
        <v>49</v>
      </c>
      <c r="K697" s="194" t="s">
        <v>2494</v>
      </c>
      <c r="L697" s="194" t="str">
        <f t="shared" si="51"/>
        <v>S05_19: What are some supports or circumstances that could help mothers breastfeeding more successfully or longer?</v>
      </c>
      <c r="M697" s="194" t="s">
        <v>5376</v>
      </c>
      <c r="N697" s="194" t="s">
        <v>5377</v>
      </c>
      <c r="O697" s="194" t="s">
        <v>5377</v>
      </c>
      <c r="P697" s="194">
        <v>1</v>
      </c>
      <c r="V697" s="194" t="s">
        <v>25</v>
      </c>
    </row>
    <row r="698" spans="1:28">
      <c r="B698" s="194" t="s">
        <v>5378</v>
      </c>
      <c r="C698" s="194" t="str">
        <f t="shared" si="49"/>
        <v>No</v>
      </c>
      <c r="D698" s="194" t="str">
        <f t="shared" si="50"/>
        <v/>
      </c>
      <c r="G698" s="194" t="s">
        <v>3040</v>
      </c>
      <c r="I698" s="251" t="str" cm="1">
        <f t="array" ref="I698">_xlfn.TEXTJOIN(" ",1,IF(flistname=D698,foption,""))</f>
        <v>0</v>
      </c>
      <c r="J698" s="194" t="s">
        <v>49</v>
      </c>
      <c r="K698" s="194" t="s">
        <v>2496</v>
      </c>
      <c r="L698" s="194" t="str">
        <f t="shared" si="51"/>
        <v>S05_20: What are some barriers or challenges that would prevent mothers from breastfeeding more successfully or longer?</v>
      </c>
      <c r="M698" s="194" t="s">
        <v>5379</v>
      </c>
      <c r="N698" s="194" t="s">
        <v>5380</v>
      </c>
      <c r="O698" s="194" t="s">
        <v>5380</v>
      </c>
      <c r="P698" s="194">
        <v>1</v>
      </c>
      <c r="V698" s="194" t="s">
        <v>25</v>
      </c>
    </row>
    <row r="699" spans="1:28" s="199" customFormat="1">
      <c r="A699" s="212"/>
      <c r="B699" s="199" t="s">
        <v>5381</v>
      </c>
      <c r="C699" s="199" t="str">
        <f t="shared" si="49"/>
        <v>No</v>
      </c>
      <c r="D699" s="199" t="str">
        <f t="shared" si="50"/>
        <v/>
      </c>
      <c r="E699" s="212"/>
      <c r="G699" s="199" t="s">
        <v>2983</v>
      </c>
      <c r="H699" s="213"/>
      <c r="I699" s="255" t="str" cm="1">
        <f t="array" ref="I699">_xlfn.TEXTJOIN(" ",1,IF(flistname=D699,foption,""))</f>
        <v>0</v>
      </c>
      <c r="J699" s="199" t="s">
        <v>117</v>
      </c>
      <c r="K699" s="199" t="s">
        <v>2444</v>
      </c>
      <c r="L699" s="199" t="str">
        <f t="shared" si="51"/>
        <v/>
      </c>
      <c r="N699" s="199" t="s">
        <v>2988</v>
      </c>
      <c r="O699" s="199" t="s">
        <v>2988</v>
      </c>
      <c r="P699" s="199">
        <v>1</v>
      </c>
      <c r="S699" s="212"/>
      <c r="AB699" s="274"/>
    </row>
    <row r="700" spans="1:28" s="245" customFormat="1">
      <c r="A700" s="228"/>
      <c r="C700" s="245" t="str">
        <f t="shared" si="49"/>
        <v>No</v>
      </c>
      <c r="D700" s="245" t="str">
        <f t="shared" si="50"/>
        <v/>
      </c>
      <c r="E700" s="228"/>
      <c r="H700" s="230"/>
      <c r="I700" s="252" t="str" cm="1">
        <f t="array" ref="I700">_xlfn.TEXTJOIN(" ",1,IF(flistname=D700,foption,""))</f>
        <v>0</v>
      </c>
      <c r="L700" s="245" t="str">
        <f t="shared" si="51"/>
        <v/>
      </c>
      <c r="S700" s="228"/>
      <c r="AB700" s="281"/>
    </row>
    <row r="701" spans="1:28" s="199" customFormat="1">
      <c r="A701" s="212"/>
      <c r="B701" s="199" t="s">
        <v>5382</v>
      </c>
      <c r="C701" s="199" t="str">
        <f t="shared" si="49"/>
        <v>No</v>
      </c>
      <c r="D701" s="199" t="str">
        <f t="shared" si="50"/>
        <v/>
      </c>
      <c r="E701" s="212"/>
      <c r="G701" s="199" t="s">
        <v>2983</v>
      </c>
      <c r="H701" s="213"/>
      <c r="I701" s="255" t="str" cm="1">
        <f t="array" ref="I701">_xlfn.TEXTJOIN(" ",1,IF(flistname=D701,foption,""))</f>
        <v>0</v>
      </c>
      <c r="J701" s="199" t="s">
        <v>26</v>
      </c>
      <c r="K701" s="199" t="s">
        <v>2498</v>
      </c>
      <c r="L701" s="199" t="str">
        <f t="shared" si="51"/>
        <v/>
      </c>
      <c r="N701" s="199" t="s">
        <v>2988</v>
      </c>
      <c r="O701" s="199" t="s">
        <v>2988</v>
      </c>
      <c r="P701" s="199">
        <v>1</v>
      </c>
      <c r="S701" s="212"/>
      <c r="W701" s="199" t="s">
        <v>168</v>
      </c>
      <c r="AB701" s="274"/>
    </row>
    <row r="702" spans="1:28">
      <c r="B702" s="194" t="s">
        <v>5383</v>
      </c>
      <c r="C702" s="194" t="str">
        <f t="shared" si="49"/>
        <v>No</v>
      </c>
      <c r="D702" s="194" t="str">
        <f t="shared" si="50"/>
        <v/>
      </c>
      <c r="G702" s="194" t="s">
        <v>3040</v>
      </c>
      <c r="I702" s="251" t="str" cm="1">
        <f t="array" ref="I702">_xlfn.TEXTJOIN(" ",1,IF(flistname=D702,foption,""))</f>
        <v>0</v>
      </c>
      <c r="J702" s="194" t="s">
        <v>151</v>
      </c>
      <c r="K702" s="194" t="s">
        <v>2499</v>
      </c>
      <c r="L702" s="194" t="str">
        <f t="shared" si="51"/>
        <v>S06_01: How many times during the day or night did the child consume Infant formula</v>
      </c>
      <c r="M702" s="194" t="s">
        <v>5384</v>
      </c>
      <c r="N702" s="194" t="s">
        <v>5385</v>
      </c>
      <c r="O702" s="194" t="s">
        <v>5385</v>
      </c>
      <c r="P702" s="194">
        <v>1</v>
      </c>
      <c r="S702" s="205" t="s">
        <v>2501</v>
      </c>
      <c r="V702" s="194" t="s">
        <v>25</v>
      </c>
    </row>
    <row r="703" spans="1:28">
      <c r="B703" s="194" t="s">
        <v>5386</v>
      </c>
      <c r="C703" s="194" t="str">
        <f t="shared" si="49"/>
        <v>No</v>
      </c>
      <c r="D703" s="194" t="str">
        <f t="shared" si="50"/>
        <v/>
      </c>
      <c r="G703" s="194" t="s">
        <v>3040</v>
      </c>
      <c r="I703" s="251" t="str" cm="1">
        <f t="array" ref="I703">_xlfn.TEXTJOIN(" ",1,IF(flistname=D703,foption,""))</f>
        <v>0</v>
      </c>
      <c r="J703" s="194" t="s">
        <v>151</v>
      </c>
      <c r="K703" s="194" t="s">
        <v>2502</v>
      </c>
      <c r="L703" s="194" t="str">
        <f t="shared" si="51"/>
        <v>S06_02: How many times during the day or night did the child consume Milk (tinned, powdered, or fresh animal milk)</v>
      </c>
      <c r="M703" s="194" t="s">
        <v>5387</v>
      </c>
      <c r="N703" s="194" t="s">
        <v>5388</v>
      </c>
      <c r="O703" s="194" t="s">
        <v>5388</v>
      </c>
      <c r="P703" s="194">
        <v>1</v>
      </c>
      <c r="V703" s="194" t="s">
        <v>25</v>
      </c>
    </row>
    <row r="704" spans="1:28">
      <c r="B704" s="194" t="s">
        <v>5389</v>
      </c>
      <c r="C704" s="194" t="str">
        <f t="shared" si="49"/>
        <v>No</v>
      </c>
      <c r="D704" s="194" t="str">
        <f t="shared" si="50"/>
        <v/>
      </c>
      <c r="G704" s="194" t="s">
        <v>3040</v>
      </c>
      <c r="I704" s="251" t="str" cm="1">
        <f t="array" ref="I704">_xlfn.TEXTJOIN(" ",1,IF(flistname=D704,foption,""))</f>
        <v>0</v>
      </c>
      <c r="J704" s="194" t="s">
        <v>151</v>
      </c>
      <c r="K704" s="194" t="s">
        <v>2504</v>
      </c>
      <c r="L704" s="194" t="str">
        <f t="shared" si="51"/>
        <v>S06_03: How many times during the day or night did the child consume Thin porridge</v>
      </c>
      <c r="M704" s="194" t="s">
        <v>5390</v>
      </c>
      <c r="N704" s="194" t="s">
        <v>5391</v>
      </c>
      <c r="O704" s="194" t="s">
        <v>5391</v>
      </c>
      <c r="P704" s="194">
        <v>1</v>
      </c>
      <c r="V704" s="194" t="s">
        <v>25</v>
      </c>
    </row>
    <row r="705" spans="1:28">
      <c r="B705" s="194" t="s">
        <v>5392</v>
      </c>
      <c r="C705" s="194" t="str">
        <f t="shared" si="49"/>
        <v>No</v>
      </c>
      <c r="D705" s="194" t="str">
        <f t="shared" si="50"/>
        <v/>
      </c>
      <c r="G705" s="194" t="s">
        <v>3040</v>
      </c>
      <c r="I705" s="251" t="str" cm="1">
        <f t="array" ref="I705">_xlfn.TEXTJOIN(" ",1,IF(flistname=D705,foption,""))</f>
        <v>0</v>
      </c>
      <c r="J705" s="194" t="s">
        <v>151</v>
      </c>
      <c r="K705" s="194" t="s">
        <v>2506</v>
      </c>
      <c r="L705" s="194" t="str">
        <f t="shared" si="51"/>
        <v>S06_04: How many times during the day or night did the child consume Yogurt</v>
      </c>
      <c r="M705" s="194" t="s">
        <v>5393</v>
      </c>
      <c r="N705" s="194" t="s">
        <v>5394</v>
      </c>
      <c r="O705" s="194" t="s">
        <v>5394</v>
      </c>
      <c r="P705" s="194">
        <v>1</v>
      </c>
      <c r="V705" s="194" t="s">
        <v>25</v>
      </c>
    </row>
    <row r="706" spans="1:28">
      <c r="B706" s="194" t="s">
        <v>5395</v>
      </c>
      <c r="C706" s="194" t="str">
        <f t="shared" si="49"/>
        <v>No</v>
      </c>
      <c r="D706" s="194" t="str">
        <f t="shared" si="50"/>
        <v/>
      </c>
      <c r="G706" s="194" t="s">
        <v>3040</v>
      </c>
      <c r="I706" s="251" t="str" cm="1">
        <f t="array" ref="I706">_xlfn.TEXTJOIN(" ",1,IF(flistname=D706,foption,""))</f>
        <v>0</v>
      </c>
      <c r="J706" s="194" t="s">
        <v>151</v>
      </c>
      <c r="K706" s="194" t="s">
        <v>2508</v>
      </c>
      <c r="L706" s="194" t="str">
        <f t="shared" si="51"/>
        <v>S06_05: At what month should babies start eating solid food, such as porridge, bread, vegetables?</v>
      </c>
      <c r="M706" s="194" t="s">
        <v>5396</v>
      </c>
      <c r="N706" s="194" t="s">
        <v>5397</v>
      </c>
      <c r="O706" s="194" t="s">
        <v>5397</v>
      </c>
      <c r="P706" s="194">
        <v>1</v>
      </c>
      <c r="V706" s="194" t="s">
        <v>25</v>
      </c>
    </row>
    <row r="707" spans="1:28">
      <c r="B707" s="194" t="s">
        <v>5398</v>
      </c>
      <c r="C707" s="194" t="str">
        <f t="shared" si="49"/>
        <v>No</v>
      </c>
      <c r="D707" s="194" t="str">
        <f t="shared" si="50"/>
        <v/>
      </c>
      <c r="G707" s="194" t="s">
        <v>3040</v>
      </c>
      <c r="I707" s="251" t="str" cm="1">
        <f t="array" ref="I707">_xlfn.TEXTJOIN(" ",1,IF(flistname=D707,foption,""))</f>
        <v>0</v>
      </c>
      <c r="J707" s="194" t="s">
        <v>151</v>
      </c>
      <c r="K707" s="194" t="s">
        <v>2510</v>
      </c>
      <c r="L707" s="194" t="str">
        <f t="shared" si="51"/>
        <v>S06_06: At what month did you start giving your baby solid food, such as porridge, bread, vegetables?</v>
      </c>
      <c r="M707" s="194" t="s">
        <v>5399</v>
      </c>
      <c r="N707" s="194" t="s">
        <v>5400</v>
      </c>
      <c r="O707" s="194" t="s">
        <v>5400</v>
      </c>
      <c r="P707" s="194">
        <v>1</v>
      </c>
      <c r="V707" s="194" t="s">
        <v>25</v>
      </c>
    </row>
    <row r="708" spans="1:28">
      <c r="B708" s="194" t="s">
        <v>5401</v>
      </c>
      <c r="C708" s="194" t="str">
        <f t="shared" si="49"/>
        <v>select_one</v>
      </c>
      <c r="D708" s="194" t="str">
        <f t="shared" si="50"/>
        <v>Imp_Scale</v>
      </c>
      <c r="G708" s="194" t="s">
        <v>3040</v>
      </c>
      <c r="I708" s="251" t="str" cm="1">
        <f t="array" ref="I708">_xlfn.TEXTJOIN(" ",1,IF(flistname=D708,foption,""))</f>
        <v>1: Very important 2: Important 3: Not very important 98: Don’t know</v>
      </c>
      <c r="J708" s="194" t="s">
        <v>2512</v>
      </c>
      <c r="K708" s="194" t="s">
        <v>2513</v>
      </c>
      <c r="L708" s="194" t="str">
        <f t="shared" si="51"/>
        <v>S06_07: How important do you think it is to give different types of food to your child each day?</v>
      </c>
      <c r="M708" s="194" t="s">
        <v>5402</v>
      </c>
      <c r="N708" s="194" t="s">
        <v>5403</v>
      </c>
      <c r="O708" s="194" t="s">
        <v>5403</v>
      </c>
      <c r="P708" s="194">
        <v>1</v>
      </c>
      <c r="V708" s="194" t="s">
        <v>25</v>
      </c>
    </row>
    <row r="709" spans="1:28">
      <c r="B709" s="194" t="s">
        <v>5404</v>
      </c>
      <c r="C709" s="194" t="str">
        <f t="shared" si="49"/>
        <v>select_one</v>
      </c>
      <c r="D709" s="194" t="str">
        <f t="shared" si="50"/>
        <v>Diff_Scale</v>
      </c>
      <c r="G709" s="194" t="s">
        <v>3040</v>
      </c>
      <c r="I709" s="251" t="str" cm="1">
        <f t="array" ref="I709">_xlfn.TEXTJOIN(" ",1,IF(flistname=D709,foption,""))</f>
        <v>1: Very easy 2: Easy 3: Difficult 4: Very difficult 98: Don’t know</v>
      </c>
      <c r="J709" s="194" t="s">
        <v>2515</v>
      </c>
      <c r="K709" s="194" t="s">
        <v>2516</v>
      </c>
      <c r="L709" s="194" t="str">
        <f t="shared" si="51"/>
        <v>S06_08: How easy or difficult is it for you to give different types of food to your child each day?</v>
      </c>
      <c r="M709" s="194" t="s">
        <v>5405</v>
      </c>
      <c r="N709" s="194" t="s">
        <v>5406</v>
      </c>
      <c r="O709" s="194" t="s">
        <v>5406</v>
      </c>
      <c r="P709" s="194">
        <v>1</v>
      </c>
      <c r="V709" s="194" t="s">
        <v>25</v>
      </c>
    </row>
    <row r="710" spans="1:28">
      <c r="B710" s="194" t="s">
        <v>5407</v>
      </c>
      <c r="C710" s="194" t="str">
        <f t="shared" si="49"/>
        <v>No</v>
      </c>
      <c r="D710" s="194" t="str">
        <f t="shared" si="50"/>
        <v/>
      </c>
      <c r="G710" s="194" t="s">
        <v>3040</v>
      </c>
      <c r="I710" s="251" t="str" cm="1">
        <f t="array" ref="I710">_xlfn.TEXTJOIN(" ",1,IF(flistname=D710,foption,""))</f>
        <v>0</v>
      </c>
      <c r="J710" s="194" t="s">
        <v>151</v>
      </c>
      <c r="K710" s="194" t="s">
        <v>2518</v>
      </c>
      <c r="L710" s="194" t="str">
        <f t="shared" si="51"/>
        <v>S06_09: How many times do you think you should feed your child each full day?</v>
      </c>
      <c r="M710" s="194" t="s">
        <v>5408</v>
      </c>
      <c r="N710" s="194" t="s">
        <v>5409</v>
      </c>
      <c r="O710" s="194" t="s">
        <v>5409</v>
      </c>
      <c r="P710" s="194">
        <v>1</v>
      </c>
      <c r="V710" s="194" t="s">
        <v>25</v>
      </c>
    </row>
    <row r="711" spans="1:28">
      <c r="B711" s="194" t="s">
        <v>5410</v>
      </c>
      <c r="C711" s="194" t="str">
        <f t="shared" si="49"/>
        <v>select_one</v>
      </c>
      <c r="D711" s="194" t="str">
        <f t="shared" si="50"/>
        <v>MAD_Yes_No</v>
      </c>
      <c r="G711" s="194" t="s">
        <v>3040</v>
      </c>
      <c r="I711" s="251" t="str" cm="1">
        <f t="array" ref="I711">_xlfn.TEXTJOIN(" ",1,IF(flistname=D711,foption,""))</f>
        <v>0: No 1: Yes 98: Don’t know</v>
      </c>
      <c r="J711" s="194" t="s">
        <v>2419</v>
      </c>
      <c r="K711" s="194" t="s">
        <v>2520</v>
      </c>
      <c r="L711" s="194" t="str">
        <f t="shared" si="51"/>
        <v>S06_10: Have you been educated on how to prepare CSB++?</v>
      </c>
      <c r="M711" s="194" t="s">
        <v>5411</v>
      </c>
      <c r="N711" s="194" t="s">
        <v>5412</v>
      </c>
      <c r="O711" s="194" t="s">
        <v>5412</v>
      </c>
      <c r="P711" s="194">
        <v>1</v>
      </c>
      <c r="V711" s="194" t="s">
        <v>25</v>
      </c>
    </row>
    <row r="712" spans="1:28" s="199" customFormat="1">
      <c r="A712" s="212"/>
      <c r="B712" s="199" t="s">
        <v>5413</v>
      </c>
      <c r="C712" s="199" t="str">
        <f t="shared" si="49"/>
        <v>No</v>
      </c>
      <c r="D712" s="199" t="str">
        <f t="shared" si="50"/>
        <v/>
      </c>
      <c r="E712" s="212"/>
      <c r="G712" s="199" t="s">
        <v>2983</v>
      </c>
      <c r="H712" s="213"/>
      <c r="I712" s="255" t="str" cm="1">
        <f t="array" ref="I712">_xlfn.TEXTJOIN(" ",1,IF(flistname=D712,foption,""))</f>
        <v>0</v>
      </c>
      <c r="J712" s="199" t="s">
        <v>117</v>
      </c>
      <c r="K712" s="199" t="s">
        <v>2498</v>
      </c>
      <c r="L712" s="199" t="str">
        <f t="shared" si="51"/>
        <v/>
      </c>
      <c r="N712" s="199" t="s">
        <v>2988</v>
      </c>
      <c r="O712" s="199" t="s">
        <v>2988</v>
      </c>
      <c r="P712" s="199">
        <v>1</v>
      </c>
      <c r="S712" s="212"/>
      <c r="AB712" s="274"/>
    </row>
    <row r="713" spans="1:28" s="216" customFormat="1">
      <c r="A713" s="215"/>
      <c r="B713" s="216" t="s">
        <v>5414</v>
      </c>
      <c r="C713" s="216" t="str">
        <f t="shared" si="49"/>
        <v>No</v>
      </c>
      <c r="D713" s="216" t="str">
        <f t="shared" si="50"/>
        <v/>
      </c>
      <c r="E713" s="215"/>
      <c r="G713" s="216" t="s">
        <v>2983</v>
      </c>
      <c r="H713" s="217"/>
      <c r="I713" s="257" t="str" cm="1">
        <f t="array" ref="I713">_xlfn.TEXTJOIN(" ",1,IF(flistname=D713,foption,""))</f>
        <v>0</v>
      </c>
      <c r="J713" s="216" t="s">
        <v>224</v>
      </c>
      <c r="K713" s="216" t="s">
        <v>5276</v>
      </c>
      <c r="L713" s="216" t="str">
        <f t="shared" si="51"/>
        <v/>
      </c>
      <c r="N713" s="216" t="s">
        <v>2988</v>
      </c>
      <c r="O713" s="216" t="s">
        <v>2988</v>
      </c>
      <c r="P713" s="216">
        <v>1</v>
      </c>
      <c r="S713" s="215"/>
      <c r="AB713" s="285"/>
    </row>
    <row r="714" spans="1:28" s="199" customFormat="1">
      <c r="A714" s="212"/>
      <c r="B714" s="199" t="s">
        <v>5415</v>
      </c>
      <c r="C714" s="199" t="str">
        <f t="shared" si="49"/>
        <v>No</v>
      </c>
      <c r="D714" s="199" t="str">
        <f t="shared" si="50"/>
        <v/>
      </c>
      <c r="E714" s="212"/>
      <c r="G714" s="199" t="s">
        <v>2983</v>
      </c>
      <c r="H714" s="213"/>
      <c r="I714" s="255" t="str" cm="1">
        <f t="array" ref="I714">_xlfn.TEXTJOIN(" ",1,IF(flistname=D714,foption,""))</f>
        <v>0</v>
      </c>
      <c r="J714" s="199" t="s">
        <v>117</v>
      </c>
      <c r="K714" s="199" t="s">
        <v>5274</v>
      </c>
      <c r="L714" s="199" t="str">
        <f t="shared" si="51"/>
        <v/>
      </c>
      <c r="N714" s="199" t="s">
        <v>2988</v>
      </c>
      <c r="O714" s="199" t="s">
        <v>2988</v>
      </c>
      <c r="P714" s="199">
        <v>1</v>
      </c>
      <c r="S714" s="212"/>
      <c r="AB714" s="274"/>
    </row>
    <row r="715" spans="1:28" s="199" customFormat="1">
      <c r="A715" s="212"/>
      <c r="B715" s="199" t="s">
        <v>5416</v>
      </c>
      <c r="C715" s="199" t="str">
        <f t="shared" si="49"/>
        <v>No</v>
      </c>
      <c r="D715" s="199" t="str">
        <f t="shared" si="50"/>
        <v/>
      </c>
      <c r="E715" s="212"/>
      <c r="G715" s="199" t="s">
        <v>2983</v>
      </c>
      <c r="H715" s="213"/>
      <c r="I715" s="255" t="str" cm="1">
        <f t="array" ref="I715">_xlfn.TEXTJOIN(" ",1,IF(flistname=D715,foption,""))</f>
        <v>0</v>
      </c>
      <c r="J715" s="199" t="s">
        <v>117</v>
      </c>
      <c r="K715" s="199" t="s">
        <v>5264</v>
      </c>
      <c r="L715" s="199" t="str">
        <f t="shared" si="51"/>
        <v/>
      </c>
      <c r="N715" s="199" t="s">
        <v>2988</v>
      </c>
      <c r="O715" s="199" t="s">
        <v>2988</v>
      </c>
      <c r="P715" s="199">
        <v>1</v>
      </c>
      <c r="S715" s="212"/>
      <c r="AB715" s="274"/>
    </row>
    <row r="716" spans="1:28" s="218" customFormat="1">
      <c r="A716" s="207"/>
      <c r="C716" s="218" t="str">
        <f t="shared" si="49"/>
        <v>No</v>
      </c>
      <c r="D716" s="218" t="str">
        <f t="shared" si="50"/>
        <v/>
      </c>
      <c r="E716" s="207"/>
      <c r="H716" s="209"/>
      <c r="I716" s="253" t="str" cm="1">
        <f t="array" ref="I716">_xlfn.TEXTJOIN(" ",1,IF(flistname=D716,foption,""))</f>
        <v>0</v>
      </c>
      <c r="L716" s="218" t="str">
        <f t="shared" si="51"/>
        <v/>
      </c>
      <c r="S716" s="207"/>
      <c r="AB716" s="280"/>
    </row>
    <row r="717" spans="1:28" s="199" customFormat="1">
      <c r="A717" s="212"/>
      <c r="B717" s="199" t="s">
        <v>5417</v>
      </c>
      <c r="C717" s="199" t="str">
        <f t="shared" ref="C717:C766" si="52">IF(IFERROR(FIND("select_one",J717),0)&gt;0,"select_one",IF(IFERROR(FIND("select_multiple",J717),0)&gt;0,"select_multiple","No"))</f>
        <v>No</v>
      </c>
      <c r="D717" s="199" t="str">
        <f t="shared" ref="D717:D766" si="53">IF(OR(C717="select_one",C717="select_multiple"),TRIM(RIGHT(J717,LEN(J717)-(LEN(C717)+1))),"")</f>
        <v/>
      </c>
      <c r="E717" s="212"/>
      <c r="G717" s="199" t="s">
        <v>3040</v>
      </c>
      <c r="H717" s="213"/>
      <c r="I717" s="255" t="str" cm="1">
        <f t="array" ref="I717">_xlfn.TEXTJOIN(" ",1,IF(flistname=D717,foption,""))</f>
        <v>0</v>
      </c>
      <c r="J717" s="199" t="s">
        <v>26</v>
      </c>
      <c r="K717" s="199" t="s">
        <v>5418</v>
      </c>
      <c r="L717" s="199" t="str">
        <f t="shared" si="51"/>
        <v>T: SECTION W1 MINIMUM DIETARY DIVISITY FOR WOMEN</v>
      </c>
      <c r="M717" s="199" t="s">
        <v>5419</v>
      </c>
      <c r="N717" s="199" t="s">
        <v>5420</v>
      </c>
      <c r="O717" s="199" t="s">
        <v>5421</v>
      </c>
      <c r="P717" s="199">
        <v>1</v>
      </c>
      <c r="S717" s="212"/>
      <c r="Z717" s="199" t="s">
        <v>5422</v>
      </c>
      <c r="AB717" s="274"/>
    </row>
    <row r="718" spans="1:28">
      <c r="B718" s="194" t="s">
        <v>5423</v>
      </c>
      <c r="C718" s="194" t="str">
        <f t="shared" si="52"/>
        <v>No</v>
      </c>
      <c r="D718" s="194" t="str">
        <f t="shared" si="53"/>
        <v/>
      </c>
      <c r="E718" s="205" t="s">
        <v>5424</v>
      </c>
      <c r="G718" s="194" t="s">
        <v>3040</v>
      </c>
      <c r="I718" s="251" t="str" cm="1">
        <f t="array" ref="I718">_xlfn.TEXTJOIN(" ",1,IF(flistname=D718,foption,""))</f>
        <v>0</v>
      </c>
      <c r="J718" s="194" t="s">
        <v>151</v>
      </c>
      <c r="K718" s="194" t="s">
        <v>2525</v>
      </c>
      <c r="L718" s="194" t="str">
        <f t="shared" si="51"/>
        <v>T01: Number of women aged between (15 - 49) years</v>
      </c>
      <c r="M718" s="194" t="s">
        <v>5425</v>
      </c>
      <c r="N718" s="194" t="s">
        <v>2526</v>
      </c>
      <c r="O718" s="194" t="s">
        <v>2526</v>
      </c>
      <c r="P718" s="194">
        <v>1</v>
      </c>
      <c r="T718" s="194" t="s">
        <v>2527</v>
      </c>
      <c r="V718" s="194">
        <v>1</v>
      </c>
      <c r="AA718" s="194" t="s">
        <v>62</v>
      </c>
      <c r="AB718" s="271" t="s">
        <v>5426</v>
      </c>
    </row>
    <row r="719" spans="1:28">
      <c r="B719" s="194" t="s">
        <v>5427</v>
      </c>
      <c r="C719" s="194" t="str">
        <f t="shared" si="52"/>
        <v>No</v>
      </c>
      <c r="D719" s="194" t="str">
        <f t="shared" si="53"/>
        <v/>
      </c>
      <c r="G719" s="194" t="s">
        <v>3040</v>
      </c>
      <c r="I719" s="251" t="str" cm="1">
        <f t="array" ref="I719">_xlfn.TEXTJOIN(" ",1,IF(flistname=D719,foption,""))</f>
        <v>0</v>
      </c>
      <c r="J719" s="194" t="s">
        <v>151</v>
      </c>
      <c r="K719" s="194" t="s">
        <v>2529</v>
      </c>
      <c r="L719" s="194" t="str">
        <f t="shared" si="51"/>
        <v>T02: Number of women aged between (15 - 49) years currently present.</v>
      </c>
      <c r="M719" s="194" t="s">
        <v>5428</v>
      </c>
      <c r="N719" s="194" t="s">
        <v>2530</v>
      </c>
      <c r="O719" s="194" t="s">
        <v>2530</v>
      </c>
      <c r="P719" s="194">
        <v>1</v>
      </c>
      <c r="T719" s="194" t="s">
        <v>2531</v>
      </c>
      <c r="U719" s="194" t="s">
        <v>2532</v>
      </c>
      <c r="V719" s="194">
        <v>1</v>
      </c>
    </row>
    <row r="720" spans="1:28" s="216" customFormat="1">
      <c r="A720" s="215"/>
      <c r="B720" s="216" t="s">
        <v>5429</v>
      </c>
      <c r="C720" s="216" t="str">
        <f t="shared" si="52"/>
        <v>No</v>
      </c>
      <c r="D720" s="216" t="str">
        <f t="shared" si="53"/>
        <v/>
      </c>
      <c r="E720" s="215"/>
      <c r="G720" s="216" t="s">
        <v>2983</v>
      </c>
      <c r="H720" s="217"/>
      <c r="I720" s="257" t="str" cm="1">
        <f t="array" ref="I720">_xlfn.TEXTJOIN(" ",1,IF(flistname=D720,foption,""))</f>
        <v>0</v>
      </c>
      <c r="J720" s="216" t="s">
        <v>212</v>
      </c>
      <c r="K720" s="216" t="s">
        <v>5430</v>
      </c>
      <c r="L720" s="216" t="str">
        <f t="shared" si="51"/>
        <v/>
      </c>
      <c r="N720" s="216" t="s">
        <v>2988</v>
      </c>
      <c r="O720" s="216" t="s">
        <v>2988</v>
      </c>
      <c r="P720" s="216">
        <v>1</v>
      </c>
      <c r="S720" s="215"/>
      <c r="Y720" s="216" t="s">
        <v>2534</v>
      </c>
      <c r="AB720" s="285"/>
    </row>
    <row r="721" spans="1:28">
      <c r="B721" s="194" t="s">
        <v>5431</v>
      </c>
      <c r="C721" s="194" t="str">
        <f t="shared" si="52"/>
        <v>No</v>
      </c>
      <c r="D721" s="194" t="str">
        <f t="shared" si="53"/>
        <v/>
      </c>
      <c r="G721" s="194" t="s">
        <v>3040</v>
      </c>
      <c r="I721" s="251" t="str" cm="1">
        <f t="array" ref="I721">_xlfn.TEXTJOIN(" ",1,IF(flistname=D721,foption,""))</f>
        <v>0</v>
      </c>
      <c r="J721" s="194" t="s">
        <v>151</v>
      </c>
      <c r="K721" s="194" t="s">
        <v>2535</v>
      </c>
      <c r="L721" s="194" t="str">
        <f t="shared" si="51"/>
        <v>T03: Age of women respondent:</v>
      </c>
      <c r="M721" s="194" t="s">
        <v>5432</v>
      </c>
      <c r="N721" s="194" t="s">
        <v>2536</v>
      </c>
      <c r="O721" s="194" t="s">
        <v>2536</v>
      </c>
      <c r="P721" s="194">
        <v>1</v>
      </c>
      <c r="T721" s="194" t="s">
        <v>2537</v>
      </c>
      <c r="U721" s="194" t="s">
        <v>2538</v>
      </c>
      <c r="V721" s="194" t="s">
        <v>25</v>
      </c>
    </row>
    <row r="722" spans="1:28" s="199" customFormat="1">
      <c r="A722" s="212"/>
      <c r="B722" s="199" t="s">
        <v>5433</v>
      </c>
      <c r="C722" s="199" t="str">
        <f t="shared" si="52"/>
        <v>No</v>
      </c>
      <c r="D722" s="199" t="str">
        <f t="shared" si="53"/>
        <v/>
      </c>
      <c r="E722" s="212"/>
      <c r="G722" s="199" t="s">
        <v>2983</v>
      </c>
      <c r="H722" s="213"/>
      <c r="I722" s="255" t="str" cm="1">
        <f t="array" ref="I722">_xlfn.TEXTJOIN(" ",1,IF(flistname=D722,foption,""))</f>
        <v>0</v>
      </c>
      <c r="J722" s="199" t="s">
        <v>26</v>
      </c>
      <c r="K722" s="199" t="s">
        <v>5434</v>
      </c>
      <c r="L722" s="199" t="str">
        <f t="shared" si="51"/>
        <v>Yesterday, during the day and night, inside the home and outside the home, did you eat or drink the following food?</v>
      </c>
      <c r="N722" s="199" t="s">
        <v>2540</v>
      </c>
      <c r="O722" s="199" t="s">
        <v>2540</v>
      </c>
      <c r="P722" s="199">
        <v>1</v>
      </c>
      <c r="S722" s="212"/>
      <c r="W722" s="199" t="s">
        <v>168</v>
      </c>
      <c r="AB722" s="274"/>
    </row>
    <row r="723" spans="1:28">
      <c r="B723" s="194" t="s">
        <v>5435</v>
      </c>
      <c r="C723" s="194" t="str">
        <f t="shared" si="52"/>
        <v>select_one</v>
      </c>
      <c r="D723" s="194" t="str">
        <f t="shared" si="53"/>
        <v>yes_no</v>
      </c>
      <c r="G723" s="194" t="s">
        <v>3040</v>
      </c>
      <c r="I723" s="251" t="str" cm="1">
        <f t="array" ref="I723">_xlfn.TEXTJOIN(" ",1,IF(flistname=D723,foption,""))</f>
        <v>0: No 1: Yes</v>
      </c>
      <c r="J723" s="194" t="s">
        <v>22</v>
      </c>
      <c r="K723" s="194" t="s">
        <v>2541</v>
      </c>
      <c r="L723" s="194" t="str">
        <f t="shared" si="51"/>
        <v>T04_01: Grains, white roots and tubers, and plantains (sorghum, maize, millet, rice, bread, pasta, potato, yam, cassava, sweet potato, any other cereals, roots or tuber in form of asida or porridge)</v>
      </c>
      <c r="M723" s="194" t="s">
        <v>5436</v>
      </c>
      <c r="N723" s="194" t="s">
        <v>5437</v>
      </c>
      <c r="O723" s="194" t="s">
        <v>5437</v>
      </c>
      <c r="P723" s="194">
        <v>1</v>
      </c>
      <c r="S723" s="205" t="s">
        <v>2543</v>
      </c>
      <c r="V723" s="194" t="s">
        <v>25</v>
      </c>
    </row>
    <row r="724" spans="1:28">
      <c r="B724" s="194" t="s">
        <v>5438</v>
      </c>
      <c r="C724" s="194" t="str">
        <f t="shared" si="52"/>
        <v>select_one</v>
      </c>
      <c r="D724" s="194" t="str">
        <f t="shared" si="53"/>
        <v>yes_no</v>
      </c>
      <c r="G724" s="194" t="s">
        <v>3040</v>
      </c>
      <c r="I724" s="251" t="str" cm="1">
        <f t="array" ref="I724">_xlfn.TEXTJOIN(" ",1,IF(flistname=D724,foption,""))</f>
        <v>0: No 1: Yes</v>
      </c>
      <c r="J724" s="194" t="s">
        <v>22</v>
      </c>
      <c r="K724" s="194" t="s">
        <v>2544</v>
      </c>
      <c r="L724" s="194" t="str">
        <f t="shared" si="51"/>
        <v>T04_02: Eggs</v>
      </c>
      <c r="M724" s="194" t="s">
        <v>5439</v>
      </c>
      <c r="N724" s="194" t="s">
        <v>5296</v>
      </c>
      <c r="O724" s="194" t="s">
        <v>5296</v>
      </c>
      <c r="P724" s="194">
        <v>1</v>
      </c>
      <c r="V724" s="194" t="s">
        <v>25</v>
      </c>
    </row>
    <row r="725" spans="1:28">
      <c r="B725" s="194" t="s">
        <v>5440</v>
      </c>
      <c r="C725" s="194" t="str">
        <f t="shared" si="52"/>
        <v>select_one</v>
      </c>
      <c r="D725" s="194" t="str">
        <f t="shared" si="53"/>
        <v>yes_no</v>
      </c>
      <c r="G725" s="194" t="s">
        <v>3040</v>
      </c>
      <c r="I725" s="251" t="str" cm="1">
        <f t="array" ref="I725">_xlfn.TEXTJOIN(" ",1,IF(flistname=D725,foption,""))</f>
        <v>0: No 1: Yes</v>
      </c>
      <c r="J725" s="194" t="s">
        <v>22</v>
      </c>
      <c r="K725" s="194" t="s">
        <v>2546</v>
      </c>
      <c r="L725" s="194" t="str">
        <f t="shared" si="51"/>
        <v>T04_03: Pulses (beans, cowpeas, pigeon peas, lentils)</v>
      </c>
      <c r="M725" s="194" t="s">
        <v>5441</v>
      </c>
      <c r="N725" s="194" t="s">
        <v>5442</v>
      </c>
      <c r="O725" s="194" t="s">
        <v>5442</v>
      </c>
      <c r="P725" s="194">
        <v>1</v>
      </c>
      <c r="V725" s="194" t="s">
        <v>25</v>
      </c>
    </row>
    <row r="726" spans="1:28">
      <c r="B726" s="194" t="s">
        <v>5443</v>
      </c>
      <c r="C726" s="194" t="str">
        <f t="shared" si="52"/>
        <v>select_one</v>
      </c>
      <c r="D726" s="194" t="str">
        <f t="shared" si="53"/>
        <v>yes_no</v>
      </c>
      <c r="G726" s="194" t="s">
        <v>3040</v>
      </c>
      <c r="I726" s="251" t="str" cm="1">
        <f t="array" ref="I726">_xlfn.TEXTJOIN(" ",1,IF(flistname=D726,foption,""))</f>
        <v>0: No 1: Yes</v>
      </c>
      <c r="J726" s="194" t="s">
        <v>22</v>
      </c>
      <c r="K726" s="194" t="s">
        <v>2548</v>
      </c>
      <c r="L726" s="194" t="str">
        <f t="shared" si="51"/>
        <v>T04_04: Dark green leafy vegetables (spinach, broccoli, dark green leaves, cassava leaves, sukuma, Korofo lubia)</v>
      </c>
      <c r="M726" s="194" t="s">
        <v>5444</v>
      </c>
      <c r="N726" s="194" t="s">
        <v>5445</v>
      </c>
      <c r="O726" s="194" t="s">
        <v>5445</v>
      </c>
      <c r="P726" s="194">
        <v>1</v>
      </c>
      <c r="V726" s="194" t="s">
        <v>25</v>
      </c>
    </row>
    <row r="727" spans="1:28">
      <c r="B727" s="194" t="s">
        <v>5446</v>
      </c>
      <c r="C727" s="194" t="str">
        <f t="shared" si="52"/>
        <v>select_one</v>
      </c>
      <c r="D727" s="194" t="str">
        <f t="shared" si="53"/>
        <v>yes_no</v>
      </c>
      <c r="G727" s="194" t="s">
        <v>3040</v>
      </c>
      <c r="I727" s="251" t="str" cm="1">
        <f t="array" ref="I727">_xlfn.TEXTJOIN(" ",1,IF(flistname=D727,foption,""))</f>
        <v>0: No 1: Yes</v>
      </c>
      <c r="J727" s="194" t="s">
        <v>22</v>
      </c>
      <c r="K727" s="194" t="s">
        <v>2550</v>
      </c>
      <c r="L727" s="194" t="str">
        <f t="shared" si="51"/>
        <v>T04_05: Nuts and seeds (groundnuts etc)</v>
      </c>
      <c r="M727" s="194" t="s">
        <v>5447</v>
      </c>
      <c r="N727" s="194" t="s">
        <v>5448</v>
      </c>
      <c r="O727" s="194" t="s">
        <v>5448</v>
      </c>
      <c r="P727" s="194">
        <v>1</v>
      </c>
      <c r="V727" s="194" t="s">
        <v>25</v>
      </c>
    </row>
    <row r="728" spans="1:28">
      <c r="B728" s="194" t="s">
        <v>5449</v>
      </c>
      <c r="C728" s="194" t="str">
        <f t="shared" si="52"/>
        <v>select_one</v>
      </c>
      <c r="D728" s="194" t="str">
        <f t="shared" si="53"/>
        <v>yes_no</v>
      </c>
      <c r="G728" s="194" t="s">
        <v>3040</v>
      </c>
      <c r="I728" s="251" t="str" cm="1">
        <f t="array" ref="I728">_xlfn.TEXTJOIN(" ",1,IF(flistname=D728,foption,""))</f>
        <v>0: No 1: Yes</v>
      </c>
      <c r="J728" s="194" t="s">
        <v>22</v>
      </c>
      <c r="K728" s="194" t="s">
        <v>2552</v>
      </c>
      <c r="L728" s="194" t="str">
        <f t="shared" si="51"/>
        <v xml:space="preserve">T04_06: Other vitamin A-rich fruits and vegetables
(Fruit (oranges, mango, papaya, apricot, peach carrot) and Vegetables (red pepper, pumpkin, orange sweet potatoes)
</v>
      </c>
      <c r="M728" s="194" t="s">
        <v>5450</v>
      </c>
      <c r="N728" s="194" t="s">
        <v>5451</v>
      </c>
      <c r="O728" s="194" t="s">
        <v>5451</v>
      </c>
      <c r="P728" s="194">
        <v>1</v>
      </c>
      <c r="V728" s="194" t="s">
        <v>25</v>
      </c>
    </row>
    <row r="729" spans="1:28">
      <c r="B729" s="194" t="s">
        <v>5452</v>
      </c>
      <c r="C729" s="194" t="str">
        <f t="shared" si="52"/>
        <v>select_one</v>
      </c>
      <c r="D729" s="194" t="str">
        <f t="shared" si="53"/>
        <v>yes_no</v>
      </c>
      <c r="G729" s="194" t="s">
        <v>3040</v>
      </c>
      <c r="I729" s="251" t="str" cm="1">
        <f t="array" ref="I729">_xlfn.TEXTJOIN(" ",1,IF(flistname=D729,foption,""))</f>
        <v>0: No 1: Yes</v>
      </c>
      <c r="J729" s="194" t="s">
        <v>22</v>
      </c>
      <c r="K729" s="194" t="s">
        <v>2554</v>
      </c>
      <c r="L729" s="194" t="str">
        <f t="shared" si="51"/>
        <v>T04_07: Dairy (Fresh or powdered milk, sour milk, yoghurt, cheese, etc.; NOTE: exclude margarine, butter, ghee or small amounts of milk for tea / coffee)</v>
      </c>
      <c r="M729" s="194" t="s">
        <v>5453</v>
      </c>
      <c r="N729" s="194" t="s">
        <v>5454</v>
      </c>
      <c r="O729" s="194" t="s">
        <v>5454</v>
      </c>
      <c r="P729" s="194">
        <v>1</v>
      </c>
      <c r="V729" s="194" t="s">
        <v>25</v>
      </c>
    </row>
    <row r="730" spans="1:28">
      <c r="B730" s="194" t="s">
        <v>5455</v>
      </c>
      <c r="C730" s="194" t="str">
        <f t="shared" si="52"/>
        <v>select_one</v>
      </c>
      <c r="D730" s="194" t="str">
        <f t="shared" si="53"/>
        <v>yes_no</v>
      </c>
      <c r="G730" s="194" t="s">
        <v>3040</v>
      </c>
      <c r="I730" s="251" t="str" cm="1">
        <f t="array" ref="I730">_xlfn.TEXTJOIN(" ",1,IF(flistname=D730,foption,""))</f>
        <v>0: No 1: Yes</v>
      </c>
      <c r="J730" s="194" t="s">
        <v>22</v>
      </c>
      <c r="K730" s="194" t="s">
        <v>2556</v>
      </c>
      <c r="L730" s="194" t="str">
        <f t="shared" si="51"/>
        <v>T04_08: Other vegetables</v>
      </c>
      <c r="M730" s="194" t="s">
        <v>5456</v>
      </c>
      <c r="N730" s="194" t="s">
        <v>5457</v>
      </c>
      <c r="O730" s="194" t="s">
        <v>5457</v>
      </c>
      <c r="P730" s="194">
        <v>1</v>
      </c>
      <c r="V730" s="194" t="s">
        <v>25</v>
      </c>
    </row>
    <row r="731" spans="1:28">
      <c r="B731" s="194" t="s">
        <v>5458</v>
      </c>
      <c r="C731" s="194" t="str">
        <f t="shared" si="52"/>
        <v>select_one</v>
      </c>
      <c r="D731" s="194" t="str">
        <f t="shared" si="53"/>
        <v>yes_no</v>
      </c>
      <c r="G731" s="194" t="s">
        <v>3040</v>
      </c>
      <c r="I731" s="251" t="str" cm="1">
        <f t="array" ref="I731">_xlfn.TEXTJOIN(" ",1,IF(flistname=D731,foption,""))</f>
        <v>0: No 1: Yes</v>
      </c>
      <c r="J731" s="194" t="s">
        <v>22</v>
      </c>
      <c r="K731" s="194" t="s">
        <v>2558</v>
      </c>
      <c r="L731" s="194" t="str">
        <f t="shared" si="51"/>
        <v>T04_09: Meat, poultry (chicken / birds), and fish</v>
      </c>
      <c r="M731" s="194" t="s">
        <v>5459</v>
      </c>
      <c r="N731" s="194" t="s">
        <v>5460</v>
      </c>
      <c r="O731" s="194" t="s">
        <v>5460</v>
      </c>
      <c r="P731" s="194">
        <v>1</v>
      </c>
      <c r="V731" s="194" t="s">
        <v>25</v>
      </c>
    </row>
    <row r="732" spans="1:28">
      <c r="B732" s="194" t="s">
        <v>5461</v>
      </c>
      <c r="C732" s="194" t="str">
        <f t="shared" si="52"/>
        <v>select_one</v>
      </c>
      <c r="D732" s="194" t="str">
        <f t="shared" si="53"/>
        <v>yes_no</v>
      </c>
      <c r="G732" s="194" t="s">
        <v>3040</v>
      </c>
      <c r="I732" s="251" t="str" cm="1">
        <f t="array" ref="I732">_xlfn.TEXTJOIN(" ",1,IF(flistname=D732,foption,""))</f>
        <v>0: No 1: Yes</v>
      </c>
      <c r="J732" s="194" t="s">
        <v>22</v>
      </c>
      <c r="K732" s="194" t="s">
        <v>2560</v>
      </c>
      <c r="L732" s="194" t="str">
        <f t="shared" si="51"/>
        <v>T04_10: Other fruits</v>
      </c>
      <c r="M732" s="194" t="s">
        <v>5462</v>
      </c>
      <c r="N732" s="194" t="s">
        <v>5463</v>
      </c>
      <c r="O732" s="194" t="s">
        <v>5463</v>
      </c>
      <c r="P732" s="194">
        <v>1</v>
      </c>
      <c r="V732" s="194" t="s">
        <v>25</v>
      </c>
    </row>
    <row r="733" spans="1:28">
      <c r="B733" s="194" t="s">
        <v>5464</v>
      </c>
      <c r="C733" s="194" t="str">
        <f t="shared" si="52"/>
        <v>select_one</v>
      </c>
      <c r="D733" s="194" t="str">
        <f t="shared" si="53"/>
        <v>yes_no</v>
      </c>
      <c r="G733" s="194" t="s">
        <v>3040</v>
      </c>
      <c r="I733" s="251" t="str" cm="1">
        <f t="array" ref="I733">_xlfn.TEXTJOIN(" ",1,IF(flistname=D733,foption,""))</f>
        <v>0: No 1: Yes</v>
      </c>
      <c r="J733" s="194" t="s">
        <v>22</v>
      </c>
      <c r="K733" s="194" t="s">
        <v>2562</v>
      </c>
      <c r="L733" s="194" t="str">
        <f t="shared" si="51"/>
        <v>T04_11: Super cereal and other specialized nutritious foods (i.e. CSB++)</v>
      </c>
      <c r="M733" s="194" t="s">
        <v>5465</v>
      </c>
      <c r="N733" s="194" t="s">
        <v>5466</v>
      </c>
      <c r="O733" s="194" t="s">
        <v>5466</v>
      </c>
      <c r="P733" s="194">
        <v>1</v>
      </c>
      <c r="V733" s="194" t="s">
        <v>25</v>
      </c>
    </row>
    <row r="734" spans="1:28" s="199" customFormat="1">
      <c r="A734" s="212"/>
      <c r="B734" s="199" t="s">
        <v>5467</v>
      </c>
      <c r="C734" s="199" t="str">
        <f t="shared" si="52"/>
        <v>No</v>
      </c>
      <c r="D734" s="199" t="str">
        <f t="shared" si="53"/>
        <v/>
      </c>
      <c r="E734" s="212"/>
      <c r="G734" s="199" t="s">
        <v>2983</v>
      </c>
      <c r="H734" s="213"/>
      <c r="I734" s="255" t="str" cm="1">
        <f t="array" ref="I734">_xlfn.TEXTJOIN(" ",1,IF(flistname=D734,foption,""))</f>
        <v>0</v>
      </c>
      <c r="J734" s="199" t="s">
        <v>117</v>
      </c>
      <c r="K734" s="199" t="s">
        <v>5434</v>
      </c>
      <c r="L734" s="199" t="str">
        <f t="shared" si="51"/>
        <v/>
      </c>
      <c r="N734" s="199" t="s">
        <v>2988</v>
      </c>
      <c r="O734" s="199" t="s">
        <v>2988</v>
      </c>
      <c r="P734" s="199">
        <v>1</v>
      </c>
      <c r="S734" s="212"/>
      <c r="AB734" s="274"/>
    </row>
    <row r="735" spans="1:28" s="216" customFormat="1">
      <c r="A735" s="215"/>
      <c r="B735" s="216" t="s">
        <v>5468</v>
      </c>
      <c r="C735" s="216" t="str">
        <f t="shared" si="52"/>
        <v>No</v>
      </c>
      <c r="D735" s="216" t="str">
        <f t="shared" si="53"/>
        <v/>
      </c>
      <c r="E735" s="215"/>
      <c r="G735" s="216" t="s">
        <v>2983</v>
      </c>
      <c r="H735" s="217"/>
      <c r="I735" s="257" t="str" cm="1">
        <f t="array" ref="I735">_xlfn.TEXTJOIN(" ",1,IF(flistname=D735,foption,""))</f>
        <v>0</v>
      </c>
      <c r="J735" s="216" t="s">
        <v>224</v>
      </c>
      <c r="K735" s="216" t="s">
        <v>5430</v>
      </c>
      <c r="L735" s="216" t="str">
        <f t="shared" si="51"/>
        <v/>
      </c>
      <c r="N735" s="216" t="s">
        <v>2988</v>
      </c>
      <c r="O735" s="216" t="s">
        <v>2988</v>
      </c>
      <c r="P735" s="216">
        <v>1</v>
      </c>
      <c r="S735" s="215"/>
      <c r="AB735" s="285"/>
    </row>
    <row r="736" spans="1:28" s="199" customFormat="1">
      <c r="A736" s="212"/>
      <c r="B736" s="199" t="s">
        <v>5469</v>
      </c>
      <c r="C736" s="199" t="str">
        <f t="shared" si="52"/>
        <v>No</v>
      </c>
      <c r="D736" s="199" t="str">
        <f t="shared" si="53"/>
        <v/>
      </c>
      <c r="E736" s="212"/>
      <c r="G736" s="199" t="s">
        <v>3040</v>
      </c>
      <c r="H736" s="213"/>
      <c r="I736" s="255" t="str" cm="1">
        <f t="array" ref="I736">_xlfn.TEXTJOIN(" ",1,IF(flistname=D736,foption,""))</f>
        <v>0</v>
      </c>
      <c r="J736" s="199" t="s">
        <v>117</v>
      </c>
      <c r="K736" s="199" t="s">
        <v>5418</v>
      </c>
      <c r="L736" s="199" t="str">
        <f t="shared" si="51"/>
        <v/>
      </c>
      <c r="N736" s="199" t="s">
        <v>2988</v>
      </c>
      <c r="O736" s="199" t="s">
        <v>2988</v>
      </c>
      <c r="P736" s="199">
        <v>1</v>
      </c>
      <c r="S736" s="212"/>
      <c r="AB736" s="274"/>
    </row>
    <row r="737" spans="1:28" s="218" customFormat="1">
      <c r="A737" s="207"/>
      <c r="C737" s="218" t="str">
        <f t="shared" si="52"/>
        <v>No</v>
      </c>
      <c r="D737" s="218" t="str">
        <f t="shared" si="53"/>
        <v/>
      </c>
      <c r="E737" s="207"/>
      <c r="H737" s="209"/>
      <c r="I737" s="253" t="str" cm="1">
        <f t="array" ref="I737">_xlfn.TEXTJOIN(" ",1,IF(flistname=D737,foption,""))</f>
        <v>0</v>
      </c>
      <c r="L737" s="218" t="str">
        <f t="shared" si="51"/>
        <v/>
      </c>
      <c r="N737" s="218" t="s">
        <v>2988</v>
      </c>
      <c r="O737" s="218" t="s">
        <v>2988</v>
      </c>
      <c r="P737" s="218">
        <v>1</v>
      </c>
      <c r="S737" s="207"/>
      <c r="AB737" s="280"/>
    </row>
    <row r="738" spans="1:28" s="199" customFormat="1">
      <c r="A738" s="212"/>
      <c r="B738" s="199" t="s">
        <v>5470</v>
      </c>
      <c r="C738" s="199" t="str">
        <f t="shared" si="52"/>
        <v>No</v>
      </c>
      <c r="D738" s="199" t="str">
        <f t="shared" si="53"/>
        <v/>
      </c>
      <c r="E738" s="212"/>
      <c r="G738" s="199" t="s">
        <v>2983</v>
      </c>
      <c r="H738" s="213"/>
      <c r="I738" s="255" t="str" cm="1">
        <f t="array" ref="I738">_xlfn.TEXTJOIN(" ",1,IF(flistname=D738,foption,""))</f>
        <v>0</v>
      </c>
      <c r="J738" s="199" t="s">
        <v>26</v>
      </c>
      <c r="K738" s="199" t="s">
        <v>5471</v>
      </c>
      <c r="L738" s="199" t="str">
        <f t="shared" si="51"/>
        <v>U: HOUSEHOLD FOOD AND NON-FOOD EXPENDITURES</v>
      </c>
      <c r="M738" s="199" t="s">
        <v>5472</v>
      </c>
      <c r="N738" s="199" t="s">
        <v>5473</v>
      </c>
      <c r="O738" s="199" t="s">
        <v>5473</v>
      </c>
      <c r="P738" s="199">
        <v>1</v>
      </c>
      <c r="S738" s="212"/>
      <c r="AB738" s="274"/>
    </row>
    <row r="739" spans="1:28" s="198" customFormat="1">
      <c r="A739" s="210"/>
      <c r="B739" s="198" t="s">
        <v>5474</v>
      </c>
      <c r="C739" s="198" t="str">
        <f t="shared" si="52"/>
        <v>No</v>
      </c>
      <c r="D739" s="198" t="str">
        <f t="shared" si="53"/>
        <v/>
      </c>
      <c r="E739" s="210"/>
      <c r="G739" s="198" t="s">
        <v>2988</v>
      </c>
      <c r="H739" s="211"/>
      <c r="I739" s="258" t="str" cm="1">
        <f t="array" ref="I739">_xlfn.TEXTJOIN(" ",1,IF(flistname=D739,foption,""))</f>
        <v>0</v>
      </c>
      <c r="J739" s="198" t="s">
        <v>20</v>
      </c>
      <c r="L739" s="198" t="str">
        <f t="shared" si="51"/>
        <v>Please state the amount spent on the following items in the past **30 days.** Record zero (0) if this item was not purchased.</v>
      </c>
      <c r="N739" s="198" t="s">
        <v>2596</v>
      </c>
      <c r="O739" s="198" t="s">
        <v>2596</v>
      </c>
      <c r="P739" s="198">
        <v>1</v>
      </c>
      <c r="S739" s="210"/>
      <c r="AB739" s="273"/>
    </row>
    <row r="740" spans="1:28" s="199" customFormat="1">
      <c r="A740" s="212"/>
      <c r="B740" s="199" t="s">
        <v>5475</v>
      </c>
      <c r="C740" s="199" t="str">
        <f t="shared" si="52"/>
        <v>No</v>
      </c>
      <c r="D740" s="199" t="str">
        <f t="shared" si="53"/>
        <v/>
      </c>
      <c r="E740" s="212"/>
      <c r="G740" s="199" t="s">
        <v>2983</v>
      </c>
      <c r="H740" s="213"/>
      <c r="I740" s="255" t="str" cm="1">
        <f t="array" ref="I740">_xlfn.TEXTJOIN(" ",1,IF(flistname=D740,foption,""))</f>
        <v>0</v>
      </c>
      <c r="J740" s="199" t="s">
        <v>26</v>
      </c>
      <c r="K740" s="199" t="s">
        <v>5476</v>
      </c>
      <c r="L740" s="199" t="str">
        <f t="shared" si="51"/>
        <v/>
      </c>
      <c r="N740" s="199" t="s">
        <v>2988</v>
      </c>
      <c r="O740" s="199" t="s">
        <v>2988</v>
      </c>
      <c r="P740" s="199">
        <v>1</v>
      </c>
      <c r="S740" s="212"/>
      <c r="W740" s="199" t="s">
        <v>168</v>
      </c>
      <c r="AB740" s="274"/>
    </row>
    <row r="741" spans="1:28" s="240" customFormat="1">
      <c r="C741" s="240" t="str">
        <f t="shared" si="52"/>
        <v>No</v>
      </c>
      <c r="D741" s="240" t="str">
        <f t="shared" si="53"/>
        <v/>
      </c>
      <c r="F741" s="240" t="s">
        <v>5477</v>
      </c>
      <c r="G741" s="240" t="s">
        <v>2983</v>
      </c>
      <c r="I741" s="254" t="str" cm="1">
        <f t="array" ref="I741">_xlfn.TEXTJOIN(" ",1,IF(flistname=D741,foption,""))</f>
        <v>0</v>
      </c>
      <c r="J741" s="240" t="s">
        <v>20</v>
      </c>
      <c r="L741" s="240" t="str">
        <f t="shared" si="51"/>
        <v>Food expenditures</v>
      </c>
      <c r="N741" s="240" t="s">
        <v>5478</v>
      </c>
      <c r="O741" s="240" t="s">
        <v>5478</v>
      </c>
      <c r="P741" s="240">
        <v>1</v>
      </c>
      <c r="AB741" s="283"/>
    </row>
    <row r="742" spans="1:28" s="220" customFormat="1" ht="12.6">
      <c r="A742" s="205"/>
      <c r="C742" s="220" t="str">
        <f t="shared" si="52"/>
        <v>No</v>
      </c>
      <c r="D742" s="220" t="str">
        <f t="shared" si="53"/>
        <v/>
      </c>
      <c r="E742" s="205"/>
      <c r="F742" s="205" t="s">
        <v>5477</v>
      </c>
      <c r="G742" s="221" t="s">
        <v>2983</v>
      </c>
      <c r="H742" s="206"/>
      <c r="I742" s="251" t="str" cm="1">
        <f t="array" ref="I742">_xlfn.TEXTJOIN(" ",1,IF(flistname=D742,foption,""))</f>
        <v>0</v>
      </c>
      <c r="J742" s="204" t="s">
        <v>151</v>
      </c>
      <c r="K742" s="204" t="s">
        <v>5479</v>
      </c>
      <c r="L742" s="204" t="str">
        <f t="shared" ref="L742:L809" si="54">IF(AND(ISBLANK(M742),ISBLANK(N742)),"",IF(ISBLANK(M742),N742,_xlfn.CONCAT(TRIM(M742),": ",N742)))</f>
        <v>U01: In the last 30 days, how much money in total did you household spend on buying food items for home consumption (this can include the credit and depts taken pending for payment or monetary value of foods consumed but not purchased)</v>
      </c>
      <c r="M742" s="204" t="s">
        <v>5480</v>
      </c>
      <c r="N742" s="204" t="s">
        <v>5481</v>
      </c>
      <c r="O742" s="204" t="s">
        <v>5482</v>
      </c>
      <c r="P742" s="204">
        <v>1</v>
      </c>
      <c r="Q742" s="204"/>
      <c r="S742" s="205" t="s">
        <v>5483</v>
      </c>
      <c r="V742" s="220">
        <v>1</v>
      </c>
      <c r="AB742" s="287"/>
    </row>
    <row r="743" spans="1:28" s="220" customFormat="1" ht="12.6">
      <c r="A743" s="205"/>
      <c r="C743" s="220" t="str">
        <f t="shared" si="52"/>
        <v>select_multiple</v>
      </c>
      <c r="D743" s="220" t="str">
        <f t="shared" si="53"/>
        <v>expenditure</v>
      </c>
      <c r="E743" s="205"/>
      <c r="F743" s="205" t="s">
        <v>5477</v>
      </c>
      <c r="G743" s="221" t="s">
        <v>2983</v>
      </c>
      <c r="H743" s="206"/>
      <c r="I743" s="251" t="str" cm="1">
        <f t="array" ref="I743">_xlfn.TEXTJOIN(" ",1,IF(flistname=D743,foption,""))</f>
        <v>1: Cereals (maize, rice, sorghum, wheat, bread) 2: Tubers (sweet potatoes, cassava) 3: Pulses (beans, peas, groundnuts) 4: Fruits &amp; vegetables (including wild foods) 5: Fish 6: Meat 7: Poultry 8: Eggs 9: Oil, fat, butter 10: Milk, cheese, yogurt 11: Sugar/Salt 12: Tea/Coffee</v>
      </c>
      <c r="J743" s="204" t="s">
        <v>5484</v>
      </c>
      <c r="K743" s="204" t="s">
        <v>5485</v>
      </c>
      <c r="L743" s="204" t="str">
        <f t="shared" si="54"/>
        <v>U02: During the last 30 ays, which major four food items did your household spend on the most?</v>
      </c>
      <c r="M743" s="204" t="s">
        <v>5486</v>
      </c>
      <c r="N743" s="204" t="s">
        <v>5487</v>
      </c>
      <c r="O743" s="204" t="s">
        <v>5488</v>
      </c>
      <c r="P743" s="204">
        <v>1</v>
      </c>
      <c r="Q743" s="204"/>
      <c r="S743" s="205"/>
      <c r="V743" s="220">
        <v>1</v>
      </c>
      <c r="AB743" s="287"/>
    </row>
    <row r="744" spans="1:28" s="220" customFormat="1" ht="12.6">
      <c r="A744" s="205"/>
      <c r="C744" s="220" t="str">
        <f t="shared" si="52"/>
        <v>No</v>
      </c>
      <c r="D744" s="220" t="str">
        <f t="shared" si="53"/>
        <v/>
      </c>
      <c r="E744" s="205"/>
      <c r="F744" s="205" t="s">
        <v>5477</v>
      </c>
      <c r="G744" s="221" t="s">
        <v>2983</v>
      </c>
      <c r="H744" s="206"/>
      <c r="I744" s="251" t="str" cm="1">
        <f t="array" ref="I744">_xlfn.TEXTJOIN(" ",1,IF(flistname=D744,foption,""))</f>
        <v>0</v>
      </c>
      <c r="J744" s="204" t="s">
        <v>5489</v>
      </c>
      <c r="K744" s="204" t="s">
        <v>5490</v>
      </c>
      <c r="L744" s="204" t="str">
        <f t="shared" si="54"/>
        <v>U03: Please rank the main purchase foods by order of how much spent on them</v>
      </c>
      <c r="M744" s="204" t="s">
        <v>5491</v>
      </c>
      <c r="N744" s="204" t="s">
        <v>5492</v>
      </c>
      <c r="O744" s="204" t="s">
        <v>5493</v>
      </c>
      <c r="P744" s="204">
        <v>1</v>
      </c>
      <c r="Q744" s="204"/>
      <c r="R744" s="205" t="s">
        <v>5494</v>
      </c>
      <c r="S744" s="205"/>
      <c r="V744" s="220">
        <v>1</v>
      </c>
      <c r="Z744" s="205" t="s">
        <v>5495</v>
      </c>
      <c r="AB744" s="287"/>
    </row>
    <row r="745" spans="1:28" s="199" customFormat="1" ht="12.6">
      <c r="C745" s="199" t="str">
        <f t="shared" si="52"/>
        <v>No</v>
      </c>
      <c r="D745" s="199" t="str">
        <f t="shared" si="53"/>
        <v/>
      </c>
      <c r="I745" s="255" t="str" cm="1">
        <f t="array" ref="I745">_xlfn.TEXTJOIN(" ",1,IF(flistname=D745,foption,""))</f>
        <v>0</v>
      </c>
      <c r="J745" s="226" t="s">
        <v>117</v>
      </c>
      <c r="K745" s="226" t="s">
        <v>5476</v>
      </c>
      <c r="L745" s="226" t="str">
        <f t="shared" si="54"/>
        <v/>
      </c>
      <c r="M745" s="226"/>
      <c r="N745" s="226"/>
      <c r="O745" s="226"/>
      <c r="P745" s="226">
        <v>1</v>
      </c>
      <c r="Q745" s="226"/>
      <c r="AB745" s="274"/>
    </row>
    <row r="746" spans="1:28" s="245" customFormat="1" ht="12.6">
      <c r="A746" s="228"/>
      <c r="C746" s="245" t="str">
        <f t="shared" si="52"/>
        <v>No</v>
      </c>
      <c r="D746" s="245" t="str">
        <f t="shared" si="53"/>
        <v/>
      </c>
      <c r="E746" s="228"/>
      <c r="F746" s="228"/>
      <c r="G746" s="247"/>
      <c r="H746" s="230"/>
      <c r="I746" s="252" t="str" cm="1">
        <f t="array" ref="I746">_xlfn.TEXTJOIN(" ",1,IF(flistname=D746,foption,""))</f>
        <v>0</v>
      </c>
      <c r="J746" s="248"/>
      <c r="K746" s="248"/>
      <c r="L746" s="248" t="str">
        <f t="shared" si="54"/>
        <v/>
      </c>
      <c r="M746" s="248"/>
      <c r="N746" s="248"/>
      <c r="O746" s="248"/>
      <c r="P746" s="248">
        <v>1</v>
      </c>
      <c r="Q746" s="248"/>
      <c r="S746" s="228"/>
      <c r="AB746" s="281"/>
    </row>
    <row r="747" spans="1:28" s="199" customFormat="1" ht="12.6">
      <c r="C747" s="199" t="str">
        <f t="shared" si="52"/>
        <v>No</v>
      </c>
      <c r="D747" s="199" t="str">
        <f t="shared" si="53"/>
        <v/>
      </c>
      <c r="I747" s="255" t="str" cm="1">
        <f t="array" ref="I747">_xlfn.TEXTJOIN(" ",1,IF(flistname=D747,foption,""))</f>
        <v>0</v>
      </c>
      <c r="J747" s="226" t="s">
        <v>26</v>
      </c>
      <c r="K747" s="226" t="s">
        <v>5496</v>
      </c>
      <c r="L747" s="226" t="str">
        <f t="shared" si="54"/>
        <v/>
      </c>
      <c r="M747" s="226"/>
      <c r="N747" s="226"/>
      <c r="O747" s="226"/>
      <c r="P747" s="226">
        <v>1</v>
      </c>
      <c r="Q747" s="226"/>
      <c r="W747" s="199" t="s">
        <v>168</v>
      </c>
      <c r="AB747" s="274"/>
    </row>
    <row r="748" spans="1:28" s="240" customFormat="1" ht="12.6">
      <c r="C748" s="240" t="str">
        <f t="shared" si="52"/>
        <v>No</v>
      </c>
      <c r="D748" s="240" t="str">
        <f t="shared" si="53"/>
        <v/>
      </c>
      <c r="I748" s="254" t="str" cm="1">
        <f t="array" ref="I748">_xlfn.TEXTJOIN(" ",1,IF(flistname=D748,foption,""))</f>
        <v>0</v>
      </c>
      <c r="J748" s="249" t="s">
        <v>20</v>
      </c>
      <c r="K748" s="249"/>
      <c r="L748" s="249" t="str">
        <f t="shared" si="54"/>
        <v>Non-Food expenditures</v>
      </c>
      <c r="M748" s="249"/>
      <c r="N748" s="240" t="s">
        <v>5497</v>
      </c>
      <c r="O748" s="240" t="s">
        <v>5497</v>
      </c>
      <c r="P748" s="249">
        <v>1</v>
      </c>
      <c r="Q748" s="249"/>
      <c r="AB748" s="283"/>
    </row>
    <row r="749" spans="1:28" s="220" customFormat="1" ht="12.6">
      <c r="A749" s="205"/>
      <c r="C749" s="220" t="str">
        <f t="shared" si="52"/>
        <v>No</v>
      </c>
      <c r="D749" s="220" t="str">
        <f t="shared" si="53"/>
        <v/>
      </c>
      <c r="E749" s="205"/>
      <c r="F749" s="205" t="s">
        <v>5477</v>
      </c>
      <c r="G749" s="221" t="s">
        <v>2983</v>
      </c>
      <c r="H749" s="206"/>
      <c r="I749" s="251" t="str" cm="1">
        <f t="array" ref="I749">_xlfn.TEXTJOIN(" ",1,IF(flistname=D749,foption,""))</f>
        <v>0</v>
      </c>
      <c r="J749" s="204" t="s">
        <v>151</v>
      </c>
      <c r="K749" s="204" t="s">
        <v>5498</v>
      </c>
      <c r="L749" s="204" t="str">
        <f t="shared" si="54"/>
        <v>U04: Now, I would like to ask you, during the last 30 days, how much money did you spend on buying items or paying for services other than food related? Expense may include what you paid in cash and what you owe in credit</v>
      </c>
      <c r="M749" s="204" t="s">
        <v>5499</v>
      </c>
      <c r="N749" s="204" t="s">
        <v>5500</v>
      </c>
      <c r="O749" s="204" t="s">
        <v>5501</v>
      </c>
      <c r="P749" s="204">
        <v>1</v>
      </c>
      <c r="Q749" s="204"/>
      <c r="S749" s="205" t="s">
        <v>5483</v>
      </c>
      <c r="V749" s="220">
        <v>1</v>
      </c>
      <c r="AB749" s="287"/>
    </row>
    <row r="750" spans="1:28" s="220" customFormat="1" ht="12.6">
      <c r="A750" s="205"/>
      <c r="C750" s="220" t="str">
        <f t="shared" si="52"/>
        <v>select_multiple</v>
      </c>
      <c r="D750" s="220" t="str">
        <f t="shared" si="53"/>
        <v>expenditure_nfi</v>
      </c>
      <c r="E750" s="205"/>
      <c r="F750" s="205" t="s">
        <v>5477</v>
      </c>
      <c r="G750" s="221" t="s">
        <v>2983</v>
      </c>
      <c r="H750" s="206"/>
      <c r="I750" s="251" t="str" cm="1">
        <f t="array" ref="I750">_xlfn.TEXTJOIN(" ",1,IF(flistname=D750,foption,""))</f>
        <v/>
      </c>
      <c r="J750" s="204" t="s">
        <v>5502</v>
      </c>
      <c r="K750" s="204" t="s">
        <v>5503</v>
      </c>
      <c r="L750" s="204" t="str">
        <f t="shared" si="54"/>
        <v>U05: During the last 30 days, which major four non-food items did your household spend on the most?</v>
      </c>
      <c r="M750" s="204" t="s">
        <v>5504</v>
      </c>
      <c r="N750" s="204" t="s">
        <v>5505</v>
      </c>
      <c r="O750" s="204" t="s">
        <v>5506</v>
      </c>
      <c r="P750" s="204">
        <v>1</v>
      </c>
      <c r="Q750" s="204"/>
      <c r="S750" s="205"/>
      <c r="V750" s="220">
        <v>1</v>
      </c>
      <c r="AB750" s="287"/>
    </row>
    <row r="751" spans="1:28" s="220" customFormat="1" ht="12.6">
      <c r="A751" s="205"/>
      <c r="C751" s="220" t="str">
        <f t="shared" si="52"/>
        <v>No</v>
      </c>
      <c r="D751" s="220" t="str">
        <f t="shared" si="53"/>
        <v/>
      </c>
      <c r="E751" s="205"/>
      <c r="F751" s="205" t="s">
        <v>5477</v>
      </c>
      <c r="G751" s="221" t="s">
        <v>2983</v>
      </c>
      <c r="H751" s="206"/>
      <c r="I751" s="251" t="str" cm="1">
        <f t="array" ref="I751">_xlfn.TEXTJOIN(" ",1,IF(flistname=D751,foption,""))</f>
        <v>0</v>
      </c>
      <c r="J751" s="204" t="s">
        <v>5507</v>
      </c>
      <c r="K751" s="204" t="s">
        <v>5508</v>
      </c>
      <c r="L751" s="204" t="str">
        <f t="shared" si="54"/>
        <v>U06: Please rank the main purchase non-food by order of how much spent on them</v>
      </c>
      <c r="M751" s="204" t="s">
        <v>5509</v>
      </c>
      <c r="N751" s="204" t="s">
        <v>5510</v>
      </c>
      <c r="O751" s="204" t="s">
        <v>5511</v>
      </c>
      <c r="P751" s="204">
        <v>1</v>
      </c>
      <c r="Q751" s="204"/>
      <c r="R751" s="205" t="s">
        <v>5512</v>
      </c>
      <c r="S751" s="205"/>
      <c r="V751" s="220">
        <v>1</v>
      </c>
      <c r="Z751" s="205" t="s">
        <v>5513</v>
      </c>
      <c r="AB751" s="287"/>
    </row>
    <row r="752" spans="1:28" s="199" customFormat="1">
      <c r="A752" s="212"/>
      <c r="B752" s="199" t="s">
        <v>5514</v>
      </c>
      <c r="C752" s="199" t="str">
        <f t="shared" si="52"/>
        <v>No</v>
      </c>
      <c r="D752" s="199" t="str">
        <f t="shared" si="53"/>
        <v/>
      </c>
      <c r="E752" s="212"/>
      <c r="G752" s="199" t="s">
        <v>2983</v>
      </c>
      <c r="H752" s="213"/>
      <c r="I752" s="255" t="str" cm="1">
        <f t="array" ref="I752">_xlfn.TEXTJOIN(" ",1,IF(flistname=D752,foption,""))</f>
        <v>0</v>
      </c>
      <c r="J752" s="199" t="s">
        <v>117</v>
      </c>
      <c r="K752" s="199" t="s">
        <v>5496</v>
      </c>
      <c r="L752" s="199" t="str">
        <f t="shared" si="54"/>
        <v/>
      </c>
      <c r="N752" s="199" t="s">
        <v>2988</v>
      </c>
      <c r="O752" s="199" t="s">
        <v>2988</v>
      </c>
      <c r="P752" s="199">
        <v>1</v>
      </c>
      <c r="S752" s="212"/>
      <c r="AB752" s="274"/>
    </row>
    <row r="753" spans="1:28" s="245" customFormat="1">
      <c r="A753" s="228"/>
      <c r="C753" s="245" t="str">
        <f t="shared" si="52"/>
        <v>No</v>
      </c>
      <c r="D753" s="245" t="str">
        <f t="shared" si="53"/>
        <v/>
      </c>
      <c r="E753" s="228"/>
      <c r="H753" s="230"/>
      <c r="I753" s="252" t="str" cm="1">
        <f t="array" ref="I753">_xlfn.TEXTJOIN(" ",1,IF(flistname=D753,foption,""))</f>
        <v>0</v>
      </c>
      <c r="L753" s="245" t="str">
        <f t="shared" si="54"/>
        <v/>
      </c>
      <c r="S753" s="228"/>
      <c r="AB753" s="281"/>
    </row>
    <row r="754" spans="1:28" s="199" customFormat="1">
      <c r="A754" s="212"/>
      <c r="C754" s="199" t="str">
        <f t="shared" si="52"/>
        <v>No</v>
      </c>
      <c r="D754" s="199" t="str">
        <f t="shared" si="53"/>
        <v/>
      </c>
      <c r="E754" s="212"/>
      <c r="H754" s="213"/>
      <c r="I754" s="255" t="str" cm="1">
        <f t="array" ref="I754">_xlfn.TEXTJOIN(" ",1,IF(flistname=D754,foption,""))</f>
        <v>0</v>
      </c>
      <c r="J754" s="199" t="s">
        <v>26</v>
      </c>
      <c r="K754" s="199" t="s">
        <v>5515</v>
      </c>
      <c r="L754" s="199" t="str">
        <f t="shared" si="54"/>
        <v/>
      </c>
      <c r="S754" s="212"/>
      <c r="W754" s="199" t="s">
        <v>168</v>
      </c>
      <c r="Z754" s="199" t="s">
        <v>3428</v>
      </c>
      <c r="AB754" s="274"/>
    </row>
    <row r="755" spans="1:28" s="240" customFormat="1" ht="12.6">
      <c r="C755" s="240" t="str">
        <f t="shared" si="52"/>
        <v>No</v>
      </c>
      <c r="D755" s="240" t="str">
        <f t="shared" si="53"/>
        <v/>
      </c>
      <c r="I755" s="254" t="str" cm="1">
        <f t="array" ref="I755">_xlfn.TEXTJOIN(" ",1,IF(flistname=D755,foption,""))</f>
        <v>0</v>
      </c>
      <c r="J755" s="249" t="s">
        <v>20</v>
      </c>
      <c r="K755" s="249"/>
      <c r="L755" s="249" t="str">
        <f t="shared" si="54"/>
        <v>MARKET ACCESS, FOOD PRICES AND AVAILABILITY</v>
      </c>
      <c r="M755" s="249"/>
      <c r="N755" s="240" t="s">
        <v>5516</v>
      </c>
      <c r="O755" s="240" t="s">
        <v>5516</v>
      </c>
      <c r="P755" s="249">
        <v>1</v>
      </c>
      <c r="Q755" s="249"/>
      <c r="AB755" s="283"/>
    </row>
    <row r="756" spans="1:28" ht="12.6">
      <c r="A756" s="194"/>
      <c r="C756" s="194" t="str">
        <f t="shared" si="52"/>
        <v>select_one</v>
      </c>
      <c r="D756" s="194" t="str">
        <f t="shared" si="53"/>
        <v>yes_no</v>
      </c>
      <c r="E756" s="194"/>
      <c r="H756" s="194"/>
      <c r="I756" s="251" t="str" cm="1">
        <f t="array" ref="I756">_xlfn.TEXTJOIN(" ",1,IF(flistname=D756,foption,""))</f>
        <v>0: No 1: Yes</v>
      </c>
      <c r="J756" s="194" t="s">
        <v>22</v>
      </c>
      <c r="K756" s="194" t="s">
        <v>5517</v>
      </c>
      <c r="L756" s="204" t="str">
        <f t="shared" si="54"/>
        <v>U07: Are you or any of the household member currently able to access the nearest market for your households food and utility needs?</v>
      </c>
      <c r="M756" s="194" t="s">
        <v>5518</v>
      </c>
      <c r="N756" s="194" t="s">
        <v>5519</v>
      </c>
      <c r="O756" s="194" t="s">
        <v>5520</v>
      </c>
      <c r="S756" s="194"/>
      <c r="V756" s="194">
        <v>1</v>
      </c>
    </row>
    <row r="757" spans="1:28" ht="12.6">
      <c r="A757" s="194"/>
      <c r="C757" s="194" t="str">
        <f t="shared" si="52"/>
        <v>No</v>
      </c>
      <c r="D757" s="194" t="str">
        <f t="shared" si="53"/>
        <v/>
      </c>
      <c r="E757" s="194"/>
      <c r="H757" s="194"/>
      <c r="I757" s="251" t="str" cm="1">
        <f t="array" ref="I757">_xlfn.TEXTJOIN(" ",1,IF(flistname=D757,foption,""))</f>
        <v>0</v>
      </c>
      <c r="J757" s="194" t="s">
        <v>151</v>
      </c>
      <c r="K757" s="194" t="s">
        <v>5521</v>
      </c>
      <c r="L757" s="204" t="str">
        <f t="shared" si="54"/>
        <v>U08: If yes, how long does it take  (one way) in minutes to reach the nearest market?</v>
      </c>
      <c r="M757" s="194" t="s">
        <v>5522</v>
      </c>
      <c r="N757" s="194" t="s">
        <v>5523</v>
      </c>
      <c r="O757" s="194" t="s">
        <v>5524</v>
      </c>
      <c r="S757" s="194"/>
      <c r="V757" s="194">
        <v>1</v>
      </c>
      <c r="Z757" s="194" t="s">
        <v>5525</v>
      </c>
    </row>
    <row r="758" spans="1:28" ht="12.6">
      <c r="A758" s="194"/>
      <c r="C758" s="194" t="str">
        <f t="shared" si="52"/>
        <v>select_one</v>
      </c>
      <c r="D758" s="194" t="str">
        <f t="shared" si="53"/>
        <v>market_no</v>
      </c>
      <c r="E758" s="194"/>
      <c r="H758" s="194"/>
      <c r="I758" s="251" t="str" cm="1">
        <f t="array" ref="I758">_xlfn.TEXTJOIN(" ",1,IF(flistname=D758,foption,""))</f>
        <v>1: Limited access due to insecurity 2: Limited access due to COVID restrictions 3: Limited access due to poor road conditions 4: Limited access due to weather 88: Other limitations</v>
      </c>
      <c r="J758" s="194" t="s">
        <v>5526</v>
      </c>
      <c r="K758" s="194" t="s">
        <v>5527</v>
      </c>
      <c r="L758" s="204" t="str">
        <f t="shared" si="54"/>
        <v>U09: what is the main reason</v>
      </c>
      <c r="M758" s="194" t="s">
        <v>5528</v>
      </c>
      <c r="N758" s="194" t="s">
        <v>5529</v>
      </c>
      <c r="O758" s="194" t="s">
        <v>5530</v>
      </c>
      <c r="S758" s="194"/>
      <c r="V758" s="194">
        <v>1</v>
      </c>
      <c r="Z758" s="194" t="s">
        <v>5531</v>
      </c>
    </row>
    <row r="759" spans="1:28" ht="12.6">
      <c r="A759" s="194"/>
      <c r="C759" s="194" t="str">
        <f t="shared" si="52"/>
        <v>select_one</v>
      </c>
      <c r="D759" s="194" t="str">
        <f t="shared" si="53"/>
        <v>staple_availability</v>
      </c>
      <c r="E759" s="194"/>
      <c r="H759" s="194"/>
      <c r="I759" s="251" t="str" cm="1">
        <f t="array" ref="I759">_xlfn.TEXTJOIN(" ",1,IF(flistname=D759,foption,""))</f>
        <v>1: More available 2: Same availability 3: Less available</v>
      </c>
      <c r="J759" s="194" t="s">
        <v>5532</v>
      </c>
      <c r="K759" s="194" t="s">
        <v>5533</v>
      </c>
      <c r="L759" s="204" t="str">
        <f t="shared" si="54"/>
        <v>U10: How would you rate the current availability of key staple commodities (cereals, legumes) at this nearest market compared to same period last year?</v>
      </c>
      <c r="M759" s="194" t="s">
        <v>5534</v>
      </c>
      <c r="N759" s="194" t="s">
        <v>5535</v>
      </c>
      <c r="O759" s="194" t="s">
        <v>5536</v>
      </c>
      <c r="S759" s="194"/>
      <c r="V759" s="194">
        <v>1</v>
      </c>
    </row>
    <row r="760" spans="1:28" ht="12.6">
      <c r="A760" s="194"/>
      <c r="C760" s="194" t="str">
        <f t="shared" si="52"/>
        <v>select_one</v>
      </c>
      <c r="D760" s="194" t="str">
        <f t="shared" si="53"/>
        <v>staple_price</v>
      </c>
      <c r="E760" s="194"/>
      <c r="H760" s="194"/>
      <c r="I760" s="251" t="str" cm="1">
        <f t="array" ref="I760">_xlfn.TEXTJOIN(" ",1,IF(flistname=D760,foption,""))</f>
        <v>1: High Price 2: Fair Price 3: Low Price</v>
      </c>
      <c r="J760" s="194" t="s">
        <v>5537</v>
      </c>
      <c r="K760" s="194" t="s">
        <v>5538</v>
      </c>
      <c r="L760" s="204" t="str">
        <f t="shared" si="54"/>
        <v>U11: How would you judge the current prices of key staple commodities at the nearest market compared to same period last year?</v>
      </c>
      <c r="M760" s="194" t="s">
        <v>5539</v>
      </c>
      <c r="N760" s="194" t="s">
        <v>5540</v>
      </c>
      <c r="O760" s="194" t="s">
        <v>5541</v>
      </c>
      <c r="S760" s="194"/>
      <c r="V760" s="194">
        <v>1</v>
      </c>
    </row>
    <row r="761" spans="1:28" ht="12.6">
      <c r="A761" s="194"/>
      <c r="C761" s="194" t="str">
        <f t="shared" si="52"/>
        <v>select_one</v>
      </c>
      <c r="D761" s="194" t="str">
        <f t="shared" si="53"/>
        <v>staple_demand</v>
      </c>
      <c r="E761" s="194"/>
      <c r="H761" s="194"/>
      <c r="I761" s="251" t="str" cm="1">
        <f t="array" ref="I761">_xlfn.TEXTJOIN(" ",1,IF(flistname=D761,foption,""))</f>
        <v>1: No, it is all available 2: Some cereals not available 3: some pulses not available 4: both some cereals and pulses unavailable 5: Cooking oil not available</v>
      </c>
      <c r="J761" s="194" t="s">
        <v>5542</v>
      </c>
      <c r="K761" s="194" t="s">
        <v>5543</v>
      </c>
      <c r="L761" s="204" t="str">
        <f t="shared" si="54"/>
        <v>U12: Are there any staple commodities that are not found in the market that you normally buy</v>
      </c>
      <c r="M761" s="194" t="s">
        <v>5544</v>
      </c>
      <c r="N761" s="194" t="s">
        <v>5545</v>
      </c>
      <c r="O761" s="194" t="s">
        <v>5546</v>
      </c>
      <c r="S761" s="194"/>
      <c r="V761" s="194">
        <v>1</v>
      </c>
    </row>
    <row r="762" spans="1:28" ht="12.6">
      <c r="A762" s="194"/>
      <c r="C762" s="194" t="str">
        <f t="shared" si="52"/>
        <v>select_one</v>
      </c>
      <c r="D762" s="194" t="str">
        <f t="shared" si="53"/>
        <v>yes_no</v>
      </c>
      <c r="E762" s="194"/>
      <c r="H762" s="194"/>
      <c r="I762" s="251" t="str" cm="1">
        <f t="array" ref="I762">_xlfn.TEXTJOIN(" ",1,IF(flistname=D762,foption,""))</f>
        <v>0: No 1: Yes</v>
      </c>
      <c r="J762" s="194" t="s">
        <v>22</v>
      </c>
      <c r="K762" s="194" t="s">
        <v>5547</v>
      </c>
      <c r="L762" s="204" t="str">
        <f t="shared" si="54"/>
        <v>U13: Based on your experience, has the cash or food assistance received helped you in anyway to reduce the effect/impact of the commodity prices increased and availability on your household?</v>
      </c>
      <c r="M762" s="194" t="s">
        <v>5548</v>
      </c>
      <c r="N762" s="194" t="s">
        <v>5549</v>
      </c>
      <c r="O762" s="194" t="s">
        <v>5550</v>
      </c>
      <c r="S762" s="194"/>
      <c r="V762" s="194">
        <v>1</v>
      </c>
    </row>
    <row r="763" spans="1:28" ht="12.6">
      <c r="A763" s="194"/>
      <c r="C763" s="194" t="str">
        <f t="shared" si="52"/>
        <v>select_one</v>
      </c>
      <c r="D763" s="194" t="str">
        <f t="shared" si="53"/>
        <v>staple_supply</v>
      </c>
      <c r="E763" s="194"/>
      <c r="H763" s="194"/>
      <c r="I763" s="251" t="str" cm="1">
        <f t="array" ref="I763">_xlfn.TEXTJOIN(" ",1,IF(flistname=D763,foption,""))</f>
        <v>1: Sufficient (30 days and more) 2: Marginal (15 to 25 days) 3: Limited (7 to 15 days sufficient) 4: Very limited (&lt;7days sufficient) 77: Don't know</v>
      </c>
      <c r="J763" s="194" t="s">
        <v>5551</v>
      </c>
      <c r="K763" s="194" t="s">
        <v>5552</v>
      </c>
      <c r="L763" s="204" t="str">
        <f t="shared" si="54"/>
        <v>U14: As we speak today, what is your current household capacity to access  food needs (purchase, aid or own production) in the next coming 30 days?</v>
      </c>
      <c r="M763" s="194" t="s">
        <v>5553</v>
      </c>
      <c r="N763" s="194" t="s">
        <v>5554</v>
      </c>
      <c r="O763" s="194" t="s">
        <v>5555</v>
      </c>
      <c r="S763" s="194"/>
      <c r="V763" s="194">
        <v>1</v>
      </c>
    </row>
    <row r="764" spans="1:28" ht="12.6">
      <c r="A764" s="194"/>
      <c r="C764" s="194" t="str">
        <f t="shared" si="52"/>
        <v>select_one</v>
      </c>
      <c r="D764" s="194" t="str">
        <f t="shared" si="53"/>
        <v>price_change</v>
      </c>
      <c r="E764" s="194"/>
      <c r="H764" s="194"/>
      <c r="I764" s="251" t="str" cm="1">
        <f t="array" ref="I764">_xlfn.TEXTJOIN(" ",1,IF(flistname=D764,foption,""))</f>
        <v>1: Prices remained the same 2: Prices decreased 3: Prices increased</v>
      </c>
      <c r="J764" s="194" t="s">
        <v>5556</v>
      </c>
      <c r="K764" s="194" t="s">
        <v>5557</v>
      </c>
      <c r="L764" s="204" t="str">
        <f t="shared" si="54"/>
        <v>U15: How have prices of the staple foods (cereals, legumes, oil) changed following cash or food distribution in the local market</v>
      </c>
      <c r="M764" s="194" t="s">
        <v>5558</v>
      </c>
      <c r="N764" s="194" t="s">
        <v>5559</v>
      </c>
      <c r="O764" s="194" t="s">
        <v>5560</v>
      </c>
      <c r="S764" s="194"/>
      <c r="V764" s="194">
        <v>1</v>
      </c>
    </row>
    <row r="765" spans="1:28" ht="12.6">
      <c r="A765" s="194"/>
      <c r="C765" s="194" t="str">
        <f t="shared" si="52"/>
        <v>select_one</v>
      </c>
      <c r="D765" s="194" t="str">
        <f t="shared" si="53"/>
        <v>trader_change</v>
      </c>
      <c r="E765" s="194"/>
      <c r="H765" s="194"/>
      <c r="I765" s="251" t="str" cm="1">
        <f t="array" ref="I765">_xlfn.TEXTJOIN(" ",1,IF(flistname=D765,foption,""))</f>
        <v>1: No they remain the same 2: Yes, they decrease 3: Yes, they increase 77: Don't know</v>
      </c>
      <c r="J765" s="194" t="s">
        <v>5561</v>
      </c>
      <c r="K765" s="194" t="s">
        <v>5562</v>
      </c>
      <c r="L765" s="204" t="str">
        <f t="shared" si="54"/>
        <v>U16: At the time of distribution of cash or  food do the number of traders in the market change</v>
      </c>
      <c r="M765" s="194" t="s">
        <v>5563</v>
      </c>
      <c r="N765" s="194" t="s">
        <v>5564</v>
      </c>
      <c r="O765" s="194" t="s">
        <v>5565</v>
      </c>
      <c r="S765" s="194"/>
      <c r="V765" s="194">
        <v>1</v>
      </c>
    </row>
    <row r="766" spans="1:28" s="199" customFormat="1">
      <c r="A766" s="212"/>
      <c r="C766" s="199" t="str">
        <f t="shared" si="52"/>
        <v>No</v>
      </c>
      <c r="D766" s="199" t="str">
        <f t="shared" si="53"/>
        <v/>
      </c>
      <c r="E766" s="212"/>
      <c r="H766" s="213"/>
      <c r="I766" s="255" t="str" cm="1">
        <f t="array" ref="I766">_xlfn.TEXTJOIN(" ",1,IF(flistname=D766,foption,""))</f>
        <v>0</v>
      </c>
      <c r="J766" s="199" t="s">
        <v>117</v>
      </c>
      <c r="K766" s="199" t="s">
        <v>5515</v>
      </c>
      <c r="L766" s="199" t="str">
        <f t="shared" si="54"/>
        <v/>
      </c>
      <c r="S766" s="212"/>
      <c r="AB766" s="274"/>
    </row>
    <row r="767" spans="1:28" s="245" customFormat="1">
      <c r="A767" s="228"/>
      <c r="E767" s="228"/>
      <c r="H767" s="230"/>
      <c r="I767" s="252"/>
      <c r="L767" s="245" t="str">
        <f t="shared" si="54"/>
        <v/>
      </c>
      <c r="S767" s="228"/>
      <c r="AB767" s="281"/>
    </row>
    <row r="768" spans="1:28" s="199" customFormat="1">
      <c r="A768" s="212"/>
      <c r="B768" s="199" t="s">
        <v>5566</v>
      </c>
      <c r="C768" s="199" t="str">
        <f t="shared" ref="C768:C772" si="55">IF(IFERROR(FIND("select_one",J768),0)&gt;0,"select_one",IF(IFERROR(FIND("select_multiple",J768),0)&gt;0,"select_multiple","No"))</f>
        <v>No</v>
      </c>
      <c r="D768" s="199" t="str">
        <f t="shared" ref="D768:D772" si="56">IF(OR(C768="select_one",C768="select_multiple"),TRIM(RIGHT(J768,LEN(J768)-(LEN(C768)+1))),"")</f>
        <v/>
      </c>
      <c r="E768" s="212"/>
      <c r="G768" s="199" t="s">
        <v>2983</v>
      </c>
      <c r="H768" s="213"/>
      <c r="I768" s="255" t="str" cm="1">
        <f t="array" ref="I768">_xlfn.TEXTJOIN(" ",1,IF(flistname=D768,foption,""))</f>
        <v>0</v>
      </c>
      <c r="J768" s="199" t="s">
        <v>117</v>
      </c>
      <c r="K768" s="199" t="s">
        <v>5471</v>
      </c>
      <c r="L768" s="199" t="str">
        <f t="shared" si="54"/>
        <v/>
      </c>
      <c r="N768" s="199" t="s">
        <v>2988</v>
      </c>
      <c r="O768" s="199" t="s">
        <v>2988</v>
      </c>
      <c r="P768" s="199">
        <v>1</v>
      </c>
      <c r="S768" s="212"/>
      <c r="AB768" s="274"/>
    </row>
    <row r="769" spans="1:28" s="218" customFormat="1">
      <c r="A769" s="207"/>
      <c r="C769" s="218" t="str">
        <f t="shared" si="55"/>
        <v>No</v>
      </c>
      <c r="D769" s="218" t="str">
        <f t="shared" si="56"/>
        <v/>
      </c>
      <c r="E769" s="207"/>
      <c r="H769" s="209"/>
      <c r="I769" s="253" t="str" cm="1">
        <f t="array" ref="I769">_xlfn.TEXTJOIN(" ",1,IF(flistname=D769,foption,""))</f>
        <v>0</v>
      </c>
      <c r="L769" s="218" t="str">
        <f t="shared" si="54"/>
        <v/>
      </c>
      <c r="N769" s="218" t="s">
        <v>2988</v>
      </c>
      <c r="O769" s="218" t="s">
        <v>2988</v>
      </c>
      <c r="P769" s="218">
        <v>1</v>
      </c>
      <c r="S769" s="207"/>
      <c r="AB769" s="280"/>
    </row>
    <row r="770" spans="1:28" s="199" customFormat="1">
      <c r="A770" s="212"/>
      <c r="B770" s="199" t="s">
        <v>5567</v>
      </c>
      <c r="C770" s="199" t="str">
        <f t="shared" si="55"/>
        <v>No</v>
      </c>
      <c r="D770" s="199" t="str">
        <f t="shared" si="56"/>
        <v/>
      </c>
      <c r="E770" s="212"/>
      <c r="G770" s="199" t="s">
        <v>2983</v>
      </c>
      <c r="H770" s="213"/>
      <c r="I770" s="255" t="str" cm="1">
        <f t="array" ref="I770">_xlfn.TEXTJOIN(" ",1,IF(flistname=D770,foption,""))</f>
        <v>0</v>
      </c>
      <c r="J770" s="199" t="s">
        <v>26</v>
      </c>
      <c r="K770" s="199" t="s">
        <v>5568</v>
      </c>
      <c r="L770" s="199" t="str">
        <f t="shared" si="54"/>
        <v>V: COPING STRATEGIES</v>
      </c>
      <c r="M770" s="199" t="s">
        <v>5569</v>
      </c>
      <c r="N770" s="199" t="s">
        <v>5570</v>
      </c>
      <c r="O770" s="199" t="s">
        <v>5570</v>
      </c>
      <c r="P770" s="199">
        <v>1</v>
      </c>
      <c r="S770" s="212"/>
      <c r="AB770" s="274"/>
    </row>
    <row r="771" spans="1:28">
      <c r="B771" s="194" t="s">
        <v>5571</v>
      </c>
      <c r="C771" s="194" t="str">
        <f t="shared" si="55"/>
        <v>select_one</v>
      </c>
      <c r="D771" s="194" t="str">
        <f t="shared" si="56"/>
        <v>yes_no</v>
      </c>
      <c r="G771" s="194" t="s">
        <v>3040</v>
      </c>
      <c r="I771" s="251" t="str" cm="1">
        <f t="array" ref="I771">_xlfn.TEXTJOIN(" ",1,IF(flistname=D771,foption,""))</f>
        <v>0: No 1: Yes</v>
      </c>
      <c r="J771" s="194" t="s">
        <v>22</v>
      </c>
      <c r="K771" s="194" t="s">
        <v>2783</v>
      </c>
      <c r="L771" s="194" t="str">
        <f t="shared" si="54"/>
        <v>V01_01: In the last **7 days**, have there been times when you did not have enough food or money to buy food, how often has your households had to.</v>
      </c>
      <c r="M771" s="194" t="s">
        <v>5572</v>
      </c>
      <c r="N771" s="194" t="s">
        <v>5573</v>
      </c>
      <c r="O771" s="194" t="s">
        <v>5574</v>
      </c>
      <c r="P771" s="194">
        <v>1</v>
      </c>
      <c r="V771" s="194" t="s">
        <v>25</v>
      </c>
    </row>
    <row r="772" spans="1:28">
      <c r="C772" s="194" t="str">
        <f t="shared" si="55"/>
        <v>select_multiple</v>
      </c>
      <c r="D772" s="194" t="str">
        <f t="shared" si="56"/>
        <v>shortagecause</v>
      </c>
      <c r="I772" s="251" t="str" cm="1">
        <f t="array" ref="I772">_xlfn.TEXTJOIN(" ",1,IF(flistname=D772,foption,""))</f>
        <v>1: Low production from last season 2: Lack of agricultural production markets 3: Loss/reduction of employment of members of the household 4: Reduction of income of household members 5: High market prices for non-food items 6: Unusual high food prices 7: Insecurity/unrest/Violence 8: Delayed or skipped assistance distribution 9: COVID-19 related restrictions 88: Others</v>
      </c>
      <c r="J772" s="194" t="s">
        <v>5575</v>
      </c>
      <c r="K772" s="194" t="s">
        <v>5576</v>
      </c>
      <c r="L772" s="194" t="str">
        <f t="shared" si="54"/>
        <v>V01_02: What do you think caused this food shortage in your household?</v>
      </c>
      <c r="M772" s="194" t="s">
        <v>5577</v>
      </c>
      <c r="N772" s="194" t="s">
        <v>5578</v>
      </c>
      <c r="O772" s="194" t="s">
        <v>5579</v>
      </c>
      <c r="Z772" s="194" t="s">
        <v>2787</v>
      </c>
    </row>
    <row r="773" spans="1:28">
      <c r="J773" s="194" t="s">
        <v>49</v>
      </c>
      <c r="K773" s="194" t="s">
        <v>5580</v>
      </c>
      <c r="L773" s="194" t="str">
        <f t="shared" si="54"/>
        <v>V01_02_1: Specify other causes of food shortages</v>
      </c>
      <c r="M773" s="194" t="s">
        <v>5581</v>
      </c>
      <c r="N773" s="194" t="s">
        <v>5582</v>
      </c>
      <c r="O773" s="194" t="s">
        <v>5583</v>
      </c>
      <c r="Z773" s="194" t="s">
        <v>5584</v>
      </c>
    </row>
    <row r="774" spans="1:28">
      <c r="C774" s="194" t="str">
        <f t="shared" ref="C774:C798" si="57">IF(IFERROR(FIND("select_one",J774),0)&gt;0,"select_one",IF(IFERROR(FIND("select_multiple",J774),0)&gt;0,"select_multiple","No"))</f>
        <v>select_multiple</v>
      </c>
      <c r="D774" s="194" t="str">
        <f t="shared" ref="D774:D798" si="58">IF(OR(C774="select_one",C774="select_multiple"),TRIM(RIGHT(J774,LEN(J774)-(LEN(C774)+1))),"")</f>
        <v>copingsolution</v>
      </c>
      <c r="I774" s="251" t="str" cm="1">
        <f t="array" ref="I774">_xlfn.TEXTJOIN(" ",1,IF(flistname=D774,foption,""))</f>
        <v>1: Subsidized agricurtural inputs 2: Creation of HH's income generating activities 3: Support in market access and linkages 4: Support in irrigation systems 5: Support in errosion/flood control systems 6: Support to vulnerables affected by shocks 7: Support with access to quality health and medical services 8: Increase food rations 88: Other</v>
      </c>
      <c r="J774" s="194" t="s">
        <v>5585</v>
      </c>
      <c r="K774" s="194" t="s">
        <v>5586</v>
      </c>
      <c r="L774" s="194" t="str">
        <f t="shared" si="54"/>
        <v>V01_03: What can be done at your household or community level to prevent future food shortages?</v>
      </c>
      <c r="M774" s="194" t="s">
        <v>5587</v>
      </c>
      <c r="N774" s="194" t="s">
        <v>5588</v>
      </c>
      <c r="O774" s="194" t="s">
        <v>5589</v>
      </c>
      <c r="Z774" s="194" t="s">
        <v>2787</v>
      </c>
    </row>
    <row r="775" spans="1:28">
      <c r="C775" s="194" t="str">
        <f t="shared" si="57"/>
        <v>No</v>
      </c>
      <c r="D775" s="194" t="str">
        <f t="shared" si="58"/>
        <v/>
      </c>
      <c r="J775" s="194" t="s">
        <v>49</v>
      </c>
      <c r="K775" s="194" t="s">
        <v>5590</v>
      </c>
      <c r="L775" s="194" t="str">
        <f t="shared" si="54"/>
        <v>V01_03_1: Specify of suggested solutions</v>
      </c>
      <c r="M775" s="194" t="s">
        <v>5591</v>
      </c>
      <c r="N775" s="194" t="s">
        <v>5592</v>
      </c>
      <c r="O775" s="194" t="s">
        <v>5593</v>
      </c>
      <c r="Z775" s="194" t="s">
        <v>5594</v>
      </c>
    </row>
    <row r="776" spans="1:28" s="199" customFormat="1">
      <c r="A776" s="212"/>
      <c r="B776" s="199" t="s">
        <v>5595</v>
      </c>
      <c r="C776" s="199" t="str">
        <f t="shared" si="57"/>
        <v>No</v>
      </c>
      <c r="D776" s="199" t="str">
        <f t="shared" si="58"/>
        <v/>
      </c>
      <c r="E776" s="212"/>
      <c r="G776" s="199" t="s">
        <v>2983</v>
      </c>
      <c r="H776" s="213"/>
      <c r="I776" s="255" t="str" cm="1">
        <f t="array" ref="I776">_xlfn.TEXTJOIN(" ",1,IF(flistname=D776,foption,""))</f>
        <v>0</v>
      </c>
      <c r="J776" s="199" t="s">
        <v>26</v>
      </c>
      <c r="K776" s="199" t="s">
        <v>5596</v>
      </c>
      <c r="L776" s="199" t="str">
        <f t="shared" si="54"/>
        <v>FOOD COPING MECHANISM</v>
      </c>
      <c r="N776" s="199" t="s">
        <v>5597</v>
      </c>
      <c r="O776" s="199" t="s">
        <v>5597</v>
      </c>
      <c r="P776" s="199">
        <v>1</v>
      </c>
      <c r="S776" s="212"/>
      <c r="W776" s="199" t="s">
        <v>168</v>
      </c>
      <c r="Z776" s="199" t="s">
        <v>2787</v>
      </c>
      <c r="AB776" s="274"/>
    </row>
    <row r="777" spans="1:28" s="240" customFormat="1">
      <c r="C777" s="240" t="str">
        <f t="shared" si="57"/>
        <v>No</v>
      </c>
      <c r="D777" s="240" t="str">
        <f t="shared" si="58"/>
        <v/>
      </c>
      <c r="I777" s="254" t="str" cm="1">
        <f t="array" ref="I777">_xlfn.TEXTJOIN(" ",1,IF(flistname=D777,foption,""))</f>
        <v>0</v>
      </c>
      <c r="J777" s="240" t="s">
        <v>20</v>
      </c>
      <c r="L777" s="240" t="str">
        <f t="shared" si="54"/>
        <v>How many days did you use any of the following coping strategies? If not used, mark 0.</v>
      </c>
      <c r="N777" s="240" t="s">
        <v>5598</v>
      </c>
      <c r="O777" s="240" t="s">
        <v>5598</v>
      </c>
      <c r="AB777" s="283"/>
    </row>
    <row r="778" spans="1:28">
      <c r="B778" s="194" t="s">
        <v>5599</v>
      </c>
      <c r="C778" s="194" t="str">
        <f t="shared" si="57"/>
        <v>No</v>
      </c>
      <c r="D778" s="194" t="str">
        <f t="shared" si="58"/>
        <v/>
      </c>
      <c r="G778" s="194" t="s">
        <v>2983</v>
      </c>
      <c r="I778" s="251" t="str" cm="1">
        <f t="array" ref="I778">_xlfn.TEXTJOIN(" ",1,IF(flistname=D778,foption,""))</f>
        <v>0</v>
      </c>
      <c r="J778" s="194" t="s">
        <v>151</v>
      </c>
      <c r="K778" s="194" t="s">
        <v>2788</v>
      </c>
      <c r="L778" s="194" t="str">
        <f t="shared" si="54"/>
        <v>V02_01: In the last 7 days, how many days have you relied on less preferred and less expensive food</v>
      </c>
      <c r="M778" s="194" t="s">
        <v>5600</v>
      </c>
      <c r="N778" s="194" t="s">
        <v>5601</v>
      </c>
      <c r="O778" s="194" t="s">
        <v>5602</v>
      </c>
      <c r="P778" s="194">
        <v>1</v>
      </c>
      <c r="T778" s="194" t="s">
        <v>2273</v>
      </c>
      <c r="U778" s="194" t="s">
        <v>2790</v>
      </c>
      <c r="V778" s="194" t="s">
        <v>25</v>
      </c>
    </row>
    <row r="779" spans="1:28">
      <c r="B779" s="194" t="s">
        <v>5603</v>
      </c>
      <c r="C779" s="194" t="str">
        <f t="shared" si="57"/>
        <v>No</v>
      </c>
      <c r="D779" s="194" t="str">
        <f t="shared" si="58"/>
        <v/>
      </c>
      <c r="G779" s="194" t="s">
        <v>2983</v>
      </c>
      <c r="I779" s="251" t="str" cm="1">
        <f t="array" ref="I779">_xlfn.TEXTJOIN(" ",1,IF(flistname=D779,foption,""))</f>
        <v>0</v>
      </c>
      <c r="J779" s="194" t="s">
        <v>151</v>
      </c>
      <c r="K779" s="194" t="s">
        <v>2791</v>
      </c>
      <c r="L779" s="194" t="str">
        <f t="shared" si="54"/>
        <v>V02_02: In the last 7 days, how many days have you borrowed food, or rely on help from friends or relatives</v>
      </c>
      <c r="M779" s="194" t="s">
        <v>5604</v>
      </c>
      <c r="N779" s="194" t="s">
        <v>5605</v>
      </c>
      <c r="O779" s="194" t="s">
        <v>5606</v>
      </c>
      <c r="P779" s="194">
        <v>1</v>
      </c>
      <c r="T779" s="194" t="s">
        <v>2273</v>
      </c>
      <c r="U779" s="194" t="s">
        <v>2790</v>
      </c>
      <c r="V779" s="194" t="s">
        <v>25</v>
      </c>
    </row>
    <row r="780" spans="1:28">
      <c r="B780" s="194" t="s">
        <v>5607</v>
      </c>
      <c r="C780" s="194" t="str">
        <f t="shared" si="57"/>
        <v>No</v>
      </c>
      <c r="D780" s="194" t="str">
        <f t="shared" si="58"/>
        <v/>
      </c>
      <c r="G780" s="194" t="s">
        <v>2983</v>
      </c>
      <c r="I780" s="251" t="str" cm="1">
        <f t="array" ref="I780">_xlfn.TEXTJOIN(" ",1,IF(flistname=D780,foption,""))</f>
        <v>0</v>
      </c>
      <c r="J780" s="194" t="s">
        <v>151</v>
      </c>
      <c r="K780" s="194" t="s">
        <v>2793</v>
      </c>
      <c r="L780" s="194" t="str">
        <f t="shared" si="54"/>
        <v>V02_03: In the last 7 days, how many days did you have to Limit portion size at mealss</v>
      </c>
      <c r="M780" s="194" t="s">
        <v>5608</v>
      </c>
      <c r="N780" s="194" t="s">
        <v>5609</v>
      </c>
      <c r="O780" s="194" t="s">
        <v>5610</v>
      </c>
      <c r="P780" s="194">
        <v>1</v>
      </c>
      <c r="T780" s="194" t="s">
        <v>2273</v>
      </c>
      <c r="U780" s="194" t="s">
        <v>2790</v>
      </c>
      <c r="V780" s="194" t="s">
        <v>25</v>
      </c>
    </row>
    <row r="781" spans="1:28">
      <c r="B781" s="194" t="s">
        <v>5611</v>
      </c>
      <c r="C781" s="194" t="str">
        <f t="shared" si="57"/>
        <v>No</v>
      </c>
      <c r="D781" s="194" t="str">
        <f t="shared" si="58"/>
        <v/>
      </c>
      <c r="G781" s="194" t="s">
        <v>2983</v>
      </c>
      <c r="I781" s="251" t="str" cm="1">
        <f t="array" ref="I781">_xlfn.TEXTJOIN(" ",1,IF(flistname=D781,foption,""))</f>
        <v>0</v>
      </c>
      <c r="J781" s="194" t="s">
        <v>151</v>
      </c>
      <c r="K781" s="194" t="s">
        <v>2795</v>
      </c>
      <c r="L781" s="194" t="str">
        <f t="shared" si="54"/>
        <v>V02_04: In the last 7 days, how many days did you have to Restrict consumption by adults in order for small children to eat</v>
      </c>
      <c r="M781" s="194" t="s">
        <v>5612</v>
      </c>
      <c r="N781" s="194" t="s">
        <v>5613</v>
      </c>
      <c r="O781" s="194" t="s">
        <v>5614</v>
      </c>
      <c r="P781" s="194">
        <v>1</v>
      </c>
      <c r="T781" s="194" t="s">
        <v>2273</v>
      </c>
      <c r="U781" s="194" t="s">
        <v>2790</v>
      </c>
      <c r="V781" s="194" t="s">
        <v>25</v>
      </c>
    </row>
    <row r="782" spans="1:28">
      <c r="B782" s="194" t="s">
        <v>5615</v>
      </c>
      <c r="C782" s="194" t="str">
        <f t="shared" si="57"/>
        <v>No</v>
      </c>
      <c r="D782" s="194" t="str">
        <f t="shared" si="58"/>
        <v/>
      </c>
      <c r="G782" s="194" t="s">
        <v>2983</v>
      </c>
      <c r="I782" s="251" t="str" cm="1">
        <f t="array" ref="I782">_xlfn.TEXTJOIN(" ",1,IF(flistname=D782,foption,""))</f>
        <v>0</v>
      </c>
      <c r="J782" s="194" t="s">
        <v>151</v>
      </c>
      <c r="K782" s="194" t="s">
        <v>2797</v>
      </c>
      <c r="L782" s="194" t="str">
        <f t="shared" si="54"/>
        <v>V02_05: In the last 7 days, how many days did you have to reduce number of meals eaten in a day</v>
      </c>
      <c r="M782" s="194" t="s">
        <v>5616</v>
      </c>
      <c r="N782" s="194" t="s">
        <v>5617</v>
      </c>
      <c r="O782" s="194" t="s">
        <v>5618</v>
      </c>
      <c r="P782" s="194">
        <v>1</v>
      </c>
      <c r="T782" s="194" t="s">
        <v>2273</v>
      </c>
      <c r="U782" s="194" t="s">
        <v>2790</v>
      </c>
      <c r="V782" s="194" t="s">
        <v>25</v>
      </c>
    </row>
    <row r="783" spans="1:28">
      <c r="B783" s="194" t="s">
        <v>5619</v>
      </c>
      <c r="C783" s="194" t="str">
        <f t="shared" si="57"/>
        <v>No</v>
      </c>
      <c r="D783" s="194" t="str">
        <f t="shared" si="58"/>
        <v/>
      </c>
      <c r="G783" s="194" t="s">
        <v>2983</v>
      </c>
      <c r="I783" s="251" t="str" cm="1">
        <f t="array" ref="I783">_xlfn.TEXTJOIN(" ",1,IF(flistname=D783,foption,""))</f>
        <v>0</v>
      </c>
      <c r="J783" s="194" t="s">
        <v>151</v>
      </c>
      <c r="K783" s="194" t="s">
        <v>2799</v>
      </c>
      <c r="L783" s="194" t="str">
        <f t="shared" si="54"/>
        <v>V02_06: In the last 7 days, how many days did you have to Eat non-traditional wild foods/leaves to survive</v>
      </c>
      <c r="M783" s="194" t="s">
        <v>5620</v>
      </c>
      <c r="N783" s="194" t="s">
        <v>5621</v>
      </c>
      <c r="O783" s="194" t="s">
        <v>5622</v>
      </c>
      <c r="P783" s="194">
        <v>1</v>
      </c>
      <c r="S783" s="205" t="s">
        <v>2801</v>
      </c>
      <c r="T783" s="194" t="s">
        <v>2273</v>
      </c>
      <c r="U783" s="194" t="s">
        <v>2790</v>
      </c>
      <c r="V783" s="194" t="s">
        <v>25</v>
      </c>
    </row>
    <row r="784" spans="1:28">
      <c r="B784" s="194" t="s">
        <v>5623</v>
      </c>
      <c r="C784" s="194" t="str">
        <f t="shared" si="57"/>
        <v>No</v>
      </c>
      <c r="D784" s="194" t="str">
        <f t="shared" si="58"/>
        <v/>
      </c>
      <c r="G784" s="194" t="s">
        <v>2983</v>
      </c>
      <c r="I784" s="251" t="str" cm="1">
        <f t="array" ref="I784">_xlfn.TEXTJOIN(" ",1,IF(flistname=D784,foption,""))</f>
        <v>0</v>
      </c>
      <c r="J784" s="194" t="s">
        <v>151</v>
      </c>
      <c r="K784" s="194" t="s">
        <v>2802</v>
      </c>
      <c r="L784" s="194" t="str">
        <f t="shared" si="54"/>
        <v>V02_07: In the last 7 days, how many days did you have to Restrict the consumption of elderly household members</v>
      </c>
      <c r="M784" s="194" t="s">
        <v>5624</v>
      </c>
      <c r="N784" s="194" t="s">
        <v>5625</v>
      </c>
      <c r="O784" s="194" t="s">
        <v>5626</v>
      </c>
      <c r="P784" s="194">
        <v>1</v>
      </c>
      <c r="T784" s="194" t="s">
        <v>2273</v>
      </c>
      <c r="U784" s="194" t="s">
        <v>2790</v>
      </c>
      <c r="V784" s="194" t="s">
        <v>25</v>
      </c>
    </row>
    <row r="785" spans="1:28">
      <c r="B785" s="194" t="s">
        <v>5627</v>
      </c>
      <c r="C785" s="194" t="str">
        <f t="shared" si="57"/>
        <v>No</v>
      </c>
      <c r="D785" s="194" t="str">
        <f t="shared" si="58"/>
        <v/>
      </c>
      <c r="G785" s="194" t="s">
        <v>2983</v>
      </c>
      <c r="I785" s="251" t="str" cm="1">
        <f t="array" ref="I785">_xlfn.TEXTJOIN(" ",1,IF(flistname=D785,foption,""))</f>
        <v>0</v>
      </c>
      <c r="J785" s="194" t="s">
        <v>151</v>
      </c>
      <c r="K785" s="194" t="s">
        <v>2804</v>
      </c>
      <c r="L785" s="194" t="str">
        <f t="shared" si="54"/>
        <v>V02_08: In the last 7 days, how many days did you have to Restrict the consumption of adult women in the household</v>
      </c>
      <c r="M785" s="194" t="s">
        <v>5628</v>
      </c>
      <c r="N785" s="194" t="s">
        <v>5629</v>
      </c>
      <c r="O785" s="194" t="s">
        <v>5630</v>
      </c>
      <c r="P785" s="194">
        <v>1</v>
      </c>
      <c r="T785" s="194" t="s">
        <v>2273</v>
      </c>
      <c r="U785" s="194" t="s">
        <v>2790</v>
      </c>
      <c r="V785" s="194" t="s">
        <v>25</v>
      </c>
    </row>
    <row r="786" spans="1:28" s="199" customFormat="1">
      <c r="A786" s="212"/>
      <c r="B786" s="199" t="s">
        <v>5631</v>
      </c>
      <c r="C786" s="199" t="str">
        <f t="shared" si="57"/>
        <v>No</v>
      </c>
      <c r="D786" s="199" t="str">
        <f t="shared" si="58"/>
        <v/>
      </c>
      <c r="E786" s="212"/>
      <c r="G786" s="199" t="s">
        <v>2983</v>
      </c>
      <c r="H786" s="213"/>
      <c r="I786" s="255" t="str" cm="1">
        <f t="array" ref="I786">_xlfn.TEXTJOIN(" ",1,IF(flistname=D786,foption,""))</f>
        <v>0</v>
      </c>
      <c r="J786" s="199" t="s">
        <v>117</v>
      </c>
      <c r="K786" s="199" t="s">
        <v>5596</v>
      </c>
      <c r="L786" s="199" t="str">
        <f t="shared" si="54"/>
        <v/>
      </c>
      <c r="N786" s="199" t="s">
        <v>2988</v>
      </c>
      <c r="O786" s="199" t="s">
        <v>2988</v>
      </c>
      <c r="P786" s="199">
        <v>1</v>
      </c>
      <c r="S786" s="212"/>
      <c r="AB786" s="274"/>
    </row>
    <row r="787" spans="1:28" s="245" customFormat="1">
      <c r="A787" s="228"/>
      <c r="C787" s="245" t="str">
        <f t="shared" si="57"/>
        <v>No</v>
      </c>
      <c r="D787" s="245" t="str">
        <f t="shared" si="58"/>
        <v/>
      </c>
      <c r="E787" s="228"/>
      <c r="H787" s="230"/>
      <c r="I787" s="252" t="str" cm="1">
        <f t="array" ref="I787">_xlfn.TEXTJOIN(" ",1,IF(flistname=D787,foption,""))</f>
        <v>0</v>
      </c>
      <c r="L787" s="245" t="str">
        <f t="shared" si="54"/>
        <v/>
      </c>
      <c r="S787" s="228"/>
      <c r="AB787" s="281"/>
    </row>
    <row r="788" spans="1:28" s="199" customFormat="1">
      <c r="A788" s="212"/>
      <c r="B788" s="199" t="s">
        <v>5632</v>
      </c>
      <c r="C788" s="199" t="str">
        <f t="shared" si="57"/>
        <v>No</v>
      </c>
      <c r="D788" s="199" t="str">
        <f t="shared" si="58"/>
        <v/>
      </c>
      <c r="E788" s="212"/>
      <c r="G788" s="199" t="s">
        <v>2983</v>
      </c>
      <c r="H788" s="213"/>
      <c r="I788" s="255" t="str" cm="1">
        <f t="array" ref="I788">_xlfn.TEXTJOIN(" ",1,IF(flistname=D788,foption,""))</f>
        <v>0</v>
      </c>
      <c r="J788" s="199" t="s">
        <v>26</v>
      </c>
      <c r="K788" s="199" t="s">
        <v>5633</v>
      </c>
      <c r="L788" s="199" t="str">
        <f t="shared" si="54"/>
        <v>LIVELIHOOD COPING MECHANISM</v>
      </c>
      <c r="N788" s="199" t="s">
        <v>5634</v>
      </c>
      <c r="O788" s="199" t="s">
        <v>5634</v>
      </c>
      <c r="P788" s="199">
        <v>1</v>
      </c>
      <c r="S788" s="212"/>
      <c r="W788" s="199" t="s">
        <v>168</v>
      </c>
      <c r="AB788" s="274"/>
    </row>
    <row r="789" spans="1:28" s="240" customFormat="1">
      <c r="C789" s="240" t="str">
        <f t="shared" si="57"/>
        <v>No</v>
      </c>
      <c r="D789" s="240" t="str">
        <f t="shared" si="58"/>
        <v/>
      </c>
      <c r="I789" s="254" t="str" cm="1">
        <f t="array" ref="I789">_xlfn.TEXTJOIN(" ",1,IF(flistname=D789,foption,""))</f>
        <v>0</v>
      </c>
      <c r="J789" s="240" t="s">
        <v>20</v>
      </c>
      <c r="L789" s="240" t="str">
        <f t="shared" si="54"/>
        <v>During the past **30 days**, did anyone in your household have to engage in any of the following activities because there was not enough food or money to buy food?</v>
      </c>
      <c r="N789" s="240" t="s">
        <v>2807</v>
      </c>
      <c r="O789" s="240" t="s">
        <v>2807</v>
      </c>
      <c r="AB789" s="283"/>
    </row>
    <row r="790" spans="1:28">
      <c r="B790" s="194" t="s">
        <v>5635</v>
      </c>
      <c r="C790" s="194" t="str">
        <f t="shared" si="57"/>
        <v>select_one</v>
      </c>
      <c r="D790" s="194" t="str">
        <f t="shared" si="58"/>
        <v>N08</v>
      </c>
      <c r="G790" s="194" t="s">
        <v>2983</v>
      </c>
      <c r="I790" s="251" t="str" cm="1">
        <f t="array" ref="I790">_xlfn.TEXTJOIN(" ",1,IF(flistname=D790,foption,""))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790" s="194" t="s">
        <v>5636</v>
      </c>
      <c r="K790" s="194" t="s">
        <v>4681</v>
      </c>
      <c r="L790" s="194" t="str">
        <f t="shared" si="54"/>
        <v>V03_01: In the last 30 days, did your household send household members to eat with another household because of a lack of food or money to buy food?</v>
      </c>
      <c r="M790" s="194" t="s">
        <v>5637</v>
      </c>
      <c r="N790" s="194" t="s">
        <v>5638</v>
      </c>
      <c r="O790" s="194" t="s">
        <v>5639</v>
      </c>
      <c r="P790" s="194">
        <v>1</v>
      </c>
      <c r="S790" s="205" t="s">
        <v>2811</v>
      </c>
      <c r="V790" s="194" t="s">
        <v>25</v>
      </c>
    </row>
    <row r="791" spans="1:28">
      <c r="B791" s="194" t="s">
        <v>5640</v>
      </c>
      <c r="C791" s="194" t="str">
        <f t="shared" si="57"/>
        <v>select_one</v>
      </c>
      <c r="D791" s="194" t="str">
        <f t="shared" si="58"/>
        <v>N09</v>
      </c>
      <c r="G791" s="194" t="s">
        <v>2983</v>
      </c>
      <c r="I791" s="251" t="str" cm="1">
        <f t="array" ref="I791">_xlfn.TEXTJOIN(" ",1,IF(flistname=D791,foption,""))</f>
        <v>1: Yes 2: No, my household did not experience hunger that would make me do this 3: No, because I have already sold those assets in the last 12 months and cannot continue doing it 4: Not applicable – It is not possible for me to do this, even if I needed to (household never had animals to sell, household sold or lost all animals more than one year ago)</v>
      </c>
      <c r="J791" s="194" t="s">
        <v>5641</v>
      </c>
      <c r="K791" s="194" t="s">
        <v>4685</v>
      </c>
      <c r="L791" s="194" t="str">
        <f t="shared" si="54"/>
        <v>V03_02: In the last 30 days, did your household sell more animals than usual for this time of year because of a lack of food or money to buy food?</v>
      </c>
      <c r="M791" s="194" t="s">
        <v>5642</v>
      </c>
      <c r="N791" s="194" t="s">
        <v>5643</v>
      </c>
      <c r="O791" s="194" t="s">
        <v>5644</v>
      </c>
      <c r="P791" s="194">
        <v>1</v>
      </c>
      <c r="S791" s="205" t="s">
        <v>2811</v>
      </c>
      <c r="V791" s="194" t="s">
        <v>25</v>
      </c>
    </row>
    <row r="792" spans="1:28">
      <c r="B792" s="194" t="s">
        <v>5645</v>
      </c>
      <c r="C792" s="194" t="str">
        <f t="shared" si="57"/>
        <v>select_one</v>
      </c>
      <c r="D792" s="194" t="str">
        <f t="shared" si="58"/>
        <v>N10</v>
      </c>
      <c r="G792" s="194" t="s">
        <v>2983</v>
      </c>
      <c r="I792" s="251" t="str" cm="1">
        <f t="array" ref="I792">_xlfn.TEXTJOIN(" ",1,IF(flistname=D792,foption,""))</f>
        <v>1: Yes 2: No, my household did not experience hunger that would make me do this 3: No, because I already did this in the last 12 months and cannot continue doing it 4: Not applicable – It is not possible for me to do this, even if I needed to (there is nowhere to purchase food on credit or no one is loaning money at this even I wanted to do these things) 5: No, I attempted to do this for the first time and was refused</v>
      </c>
      <c r="J792" s="194" t="s">
        <v>5646</v>
      </c>
      <c r="K792" s="194" t="s">
        <v>5647</v>
      </c>
      <c r="L792" s="194" t="str">
        <f t="shared" si="54"/>
        <v>V03_03: In the last 30 days, did your household borrow money or purchase food on credit because of a lack of food or money to buy food more than usual during this time of year?</v>
      </c>
      <c r="M792" s="194" t="s">
        <v>5648</v>
      </c>
      <c r="N792" s="194" t="s">
        <v>5649</v>
      </c>
      <c r="O792" s="194" t="s">
        <v>5650</v>
      </c>
      <c r="P792" s="194">
        <v>1</v>
      </c>
      <c r="S792" s="205" t="s">
        <v>2811</v>
      </c>
      <c r="V792" s="194" t="s">
        <v>25</v>
      </c>
    </row>
    <row r="793" spans="1:28">
      <c r="B793" s="194" t="s">
        <v>5651</v>
      </c>
      <c r="C793" s="194" t="str">
        <f t="shared" si="57"/>
        <v>select_one</v>
      </c>
      <c r="D793" s="194" t="str">
        <f t="shared" si="58"/>
        <v>N11</v>
      </c>
      <c r="G793" s="194" t="s">
        <v>2983</v>
      </c>
      <c r="I793" s="251" t="str" cm="1">
        <f t="array" ref="I793">_xlfn.TEXTJOIN(" ",1,IF(flistname=D793,foption,""))</f>
        <v>1: Yes 2: No, my household did not experience hunger that would make me do this 3: No, because I have already engaged in this activity in the last 12 months and cannot continue doing it 4: Not applicable – It is not possible for me to do this (it is not the season for these activities, the areas where I would do this are not safe, these activities are regulated by local authorities, these resources are exhausted in my area)</v>
      </c>
      <c r="J793" s="194" t="s">
        <v>5652</v>
      </c>
      <c r="K793" s="194" t="s">
        <v>5653</v>
      </c>
      <c r="L793" s="194" t="str">
        <f t="shared" si="54"/>
        <v>V03_04: In the last 30 days, did your household gather wild foods more than normal for this time of year because of a lack of food or money to buy food?</v>
      </c>
      <c r="M793" s="194" t="s">
        <v>5654</v>
      </c>
      <c r="N793" s="194" t="s">
        <v>5655</v>
      </c>
      <c r="O793" s="194" t="s">
        <v>5656</v>
      </c>
      <c r="P793" s="194">
        <v>1</v>
      </c>
      <c r="S793" s="205" t="s">
        <v>2938</v>
      </c>
      <c r="V793" s="194" t="s">
        <v>25</v>
      </c>
    </row>
    <row r="794" spans="1:28">
      <c r="B794" s="194" t="s">
        <v>5657</v>
      </c>
      <c r="C794" s="194" t="str">
        <f t="shared" si="57"/>
        <v>select_one</v>
      </c>
      <c r="D794" s="194" t="str">
        <f t="shared" si="58"/>
        <v>N12</v>
      </c>
      <c r="G794" s="194" t="s">
        <v>2983</v>
      </c>
      <c r="I794" s="251" t="str" cm="1">
        <f t="array" ref="I794">_xlfn.TEXTJOIN(" ",1,IF(flistname=D794,foption,""))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794" s="194" t="s">
        <v>5658</v>
      </c>
      <c r="K794" s="194" t="s">
        <v>5659</v>
      </c>
      <c r="L794" s="194" t="str">
        <f t="shared" si="54"/>
        <v>V03_05: In the last 30 days, did your household ask other community members for a support of food because of a lack of food or money to buy food?</v>
      </c>
      <c r="M794" s="194" t="s">
        <v>5660</v>
      </c>
      <c r="N794" s="194" t="s">
        <v>5661</v>
      </c>
      <c r="O794" s="194" t="s">
        <v>5662</v>
      </c>
      <c r="P794" s="194">
        <v>1</v>
      </c>
      <c r="S794" s="306" t="s">
        <v>2938</v>
      </c>
      <c r="V794" s="194" t="s">
        <v>25</v>
      </c>
    </row>
    <row r="795" spans="1:28">
      <c r="B795" s="194" t="s">
        <v>5663</v>
      </c>
      <c r="C795" s="194" t="str">
        <f t="shared" si="57"/>
        <v>select_one</v>
      </c>
      <c r="D795" s="194" t="str">
        <f t="shared" si="58"/>
        <v>N13</v>
      </c>
      <c r="G795" s="194" t="s">
        <v>2983</v>
      </c>
      <c r="I795" s="251" t="str" cm="1">
        <f t="array" ref="I795">_xlfn.TEXTJOIN(" ",1,IF(flistname=D795,foption,""))</f>
        <v>1: Yes 2: No, my household did not experience hunger that would make me do this 3: No, because I have already done this activity in the last 12 months and cannot continue doing it 4: Not applicable – It is not possible for me to do this (there are no cattle or fishing camps to go to)</v>
      </c>
      <c r="J795" s="194" t="s">
        <v>5664</v>
      </c>
      <c r="K795" s="194" t="s">
        <v>5665</v>
      </c>
      <c r="L795" s="194" t="str">
        <f t="shared" si="54"/>
        <v>V03_06: In the last 30 days, did your household send more household members than normal to cattle and/or fishing camps because of a lack of food or money to buy food?</v>
      </c>
      <c r="M795" s="194" t="s">
        <v>5666</v>
      </c>
      <c r="N795" s="194" t="s">
        <v>5667</v>
      </c>
      <c r="O795" s="194" t="s">
        <v>5668</v>
      </c>
      <c r="P795" s="194">
        <v>1</v>
      </c>
      <c r="S795" s="205" t="s">
        <v>2821</v>
      </c>
      <c r="V795" s="194" t="s">
        <v>25</v>
      </c>
    </row>
    <row r="796" spans="1:28">
      <c r="B796" s="194" t="s">
        <v>5669</v>
      </c>
      <c r="C796" s="194" t="str">
        <f t="shared" si="57"/>
        <v>select_one</v>
      </c>
      <c r="D796" s="194" t="str">
        <f t="shared" si="58"/>
        <v>N14</v>
      </c>
      <c r="G796" s="194" t="s">
        <v>2983</v>
      </c>
      <c r="I796" s="251" t="str" cm="1">
        <f t="array" ref="I796">_xlfn.TEXTJOIN(" ",1,IF(flistname=D796,foption,""))</f>
        <v>1: Yes 2: No, my household did not experience hunger that would make me do this 3: No, because I already sold or ate all my seeds in the last 12 months and cannot continue doing it 4: Not applicable – It is not possible for me to do this (I did not have any seeds to eat or sell, I did not intend to plant this season, I do not farm, etc)</v>
      </c>
      <c r="J796" s="194" t="s">
        <v>5670</v>
      </c>
      <c r="K796" s="194" t="s">
        <v>5671</v>
      </c>
      <c r="L796" s="194" t="str">
        <f t="shared" si="54"/>
        <v>V03_07: In the last 30 days, did your household sell or eat seeds intended for planting this season because of a lack of food or money to buy food?</v>
      </c>
      <c r="M796" s="194" t="s">
        <v>5672</v>
      </c>
      <c r="N796" s="194" t="s">
        <v>5673</v>
      </c>
      <c r="O796" s="194" t="s">
        <v>5674</v>
      </c>
      <c r="P796" s="194">
        <v>1</v>
      </c>
      <c r="S796" s="205" t="s">
        <v>2831</v>
      </c>
      <c r="V796" s="194" t="s">
        <v>25</v>
      </c>
    </row>
    <row r="797" spans="1:28">
      <c r="B797" s="194" t="s">
        <v>5675</v>
      </c>
      <c r="C797" s="194" t="str">
        <f t="shared" si="57"/>
        <v>select_one</v>
      </c>
      <c r="D797" s="194" t="str">
        <f t="shared" si="58"/>
        <v>N15</v>
      </c>
      <c r="G797" s="194" t="s">
        <v>2983</v>
      </c>
      <c r="I797" s="251" t="str" cm="1">
        <f t="array" ref="I797">_xlfn.TEXTJOIN(" ",1,IF(flistname=D797,foption,""))</f>
        <v>1: Yes 2: No, my household did not experience hunger that would make me do this 3: No, because I have already sold this asset in the last 12 months and cannot continue doing it 4: Not applicable – It is not possible for me to do this (I lost all of my animals more than one year ago, I have never owned these animals) 5: No, because I did not want to slaughter or sell any more cows and goats, even if I needed food</v>
      </c>
      <c r="J797" s="194" t="s">
        <v>5676</v>
      </c>
      <c r="K797" s="194" t="s">
        <v>5677</v>
      </c>
      <c r="L797" s="194" t="str">
        <f t="shared" si="54"/>
        <v>V03_08: In the last 30 days, did your household sell or slaughter the last of your cows and goats because of a lack of food or money to buy food?</v>
      </c>
      <c r="M797" s="194" t="s">
        <v>5678</v>
      </c>
      <c r="N797" s="194" t="s">
        <v>5679</v>
      </c>
      <c r="O797" s="194" t="s">
        <v>5680</v>
      </c>
      <c r="P797" s="194">
        <v>1</v>
      </c>
      <c r="S797" s="205" t="s">
        <v>2831</v>
      </c>
      <c r="V797" s="194" t="s">
        <v>25</v>
      </c>
    </row>
    <row r="798" spans="1:28">
      <c r="B798" s="194" t="s">
        <v>5681</v>
      </c>
      <c r="C798" s="194" t="str">
        <f t="shared" si="57"/>
        <v>select_one</v>
      </c>
      <c r="D798" s="194" t="str">
        <f t="shared" si="58"/>
        <v>N16</v>
      </c>
      <c r="G798" s="194" t="s">
        <v>2983</v>
      </c>
      <c r="I798" s="251" t="str" cm="1">
        <f t="array" ref="I798">_xlfn.TEXTJOIN(" ",1,IF(flistname=D798,foption,""))</f>
        <v>1: Yes 2: No, my household did not experience hunger that would make me do this 3: No, because I have already engaged in this activity in the last 12 months and cannot continue doing it 4: Not applicable – It is not possible for me to do this (I am not physically able to travel, there are no other nearby villages, etc)</v>
      </c>
      <c r="J798" s="194" t="s">
        <v>5682</v>
      </c>
      <c r="K798" s="194" t="s">
        <v>5683</v>
      </c>
      <c r="L798" s="194" t="str">
        <f t="shared" si="54"/>
        <v>V03_09: In the last 30 days, did your household travel to another village to look for/ search for (beging) for food or other resources because of a lack of food or money to buy food?</v>
      </c>
      <c r="M798" s="194" t="s">
        <v>5684</v>
      </c>
      <c r="N798" s="194" t="s">
        <v>5685</v>
      </c>
      <c r="O798" s="194" t="s">
        <v>5686</v>
      </c>
      <c r="P798" s="194">
        <v>1</v>
      </c>
      <c r="S798" s="205" t="s">
        <v>2831</v>
      </c>
      <c r="V798" s="194" t="s">
        <v>25</v>
      </c>
    </row>
    <row r="799" spans="1:28">
      <c r="J799" s="194" t="s">
        <v>5687</v>
      </c>
      <c r="K799" s="194" t="s">
        <v>5688</v>
      </c>
      <c r="L799" s="194" t="str">
        <f t="shared" si="54"/>
        <v>V03_10: In the last 30 days, did your household use community leaders or a local court to collect debts or bride wealth/dowry, or to gain a support of food or other resources from another community member because of a lack of food or money to buy food?</v>
      </c>
      <c r="M799" s="194" t="s">
        <v>5689</v>
      </c>
      <c r="N799" s="194" t="s">
        <v>5690</v>
      </c>
    </row>
    <row r="800" spans="1:28" s="199" customFormat="1">
      <c r="A800" s="212"/>
      <c r="B800" s="199" t="s">
        <v>5691</v>
      </c>
      <c r="C800" s="199" t="str">
        <f t="shared" ref="C800:C811" si="59">IF(IFERROR(FIND("select_one",J800),0)&gt;0,"select_one",IF(IFERROR(FIND("select_multiple",J800),0)&gt;0,"select_multiple","No"))</f>
        <v>No</v>
      </c>
      <c r="D800" s="199" t="str">
        <f t="shared" ref="D800:D811" si="60">IF(OR(C800="select_one",C800="select_multiple"),TRIM(RIGHT(J800,LEN(J800)-(LEN(C800)+1))),"")</f>
        <v/>
      </c>
      <c r="E800" s="212"/>
      <c r="G800" s="199" t="s">
        <v>2983</v>
      </c>
      <c r="H800" s="213"/>
      <c r="I800" s="255" t="str" cm="1">
        <f t="array" ref="I800">_xlfn.TEXTJOIN(" ",1,IF(flistname=D800,foption,""))</f>
        <v>0</v>
      </c>
      <c r="J800" s="199" t="s">
        <v>117</v>
      </c>
      <c r="K800" s="199" t="s">
        <v>5633</v>
      </c>
      <c r="L800" s="199" t="str">
        <f t="shared" si="54"/>
        <v/>
      </c>
      <c r="N800" s="199" t="s">
        <v>2988</v>
      </c>
      <c r="O800" s="199" t="s">
        <v>2988</v>
      </c>
      <c r="P800" s="199">
        <v>1</v>
      </c>
      <c r="S800" s="212"/>
      <c r="AB800" s="274"/>
    </row>
    <row r="801" spans="1:28" s="199" customFormat="1">
      <c r="A801" s="212"/>
      <c r="B801" s="199" t="s">
        <v>5692</v>
      </c>
      <c r="C801" s="199" t="str">
        <f t="shared" si="59"/>
        <v>No</v>
      </c>
      <c r="D801" s="199" t="str">
        <f t="shared" si="60"/>
        <v/>
      </c>
      <c r="E801" s="212"/>
      <c r="G801" s="199" t="s">
        <v>2983</v>
      </c>
      <c r="H801" s="213"/>
      <c r="I801" s="255" t="str" cm="1">
        <f t="array" ref="I801">_xlfn.TEXTJOIN(" ",1,IF(flistname=D801,foption,""))</f>
        <v>0</v>
      </c>
      <c r="J801" s="199" t="s">
        <v>117</v>
      </c>
      <c r="K801" s="199" t="s">
        <v>5568</v>
      </c>
      <c r="L801" s="199" t="str">
        <f t="shared" si="54"/>
        <v/>
      </c>
      <c r="N801" s="199" t="s">
        <v>2988</v>
      </c>
      <c r="O801" s="199" t="s">
        <v>2988</v>
      </c>
      <c r="P801" s="199">
        <v>1</v>
      </c>
      <c r="S801" s="212"/>
      <c r="AB801" s="274"/>
    </row>
    <row r="802" spans="1:28" s="218" customFormat="1">
      <c r="A802" s="207"/>
      <c r="C802" s="218" t="str">
        <f t="shared" si="59"/>
        <v>No</v>
      </c>
      <c r="D802" s="218" t="str">
        <f t="shared" si="60"/>
        <v/>
      </c>
      <c r="E802" s="207"/>
      <c r="H802" s="209"/>
      <c r="I802" s="253" t="str" cm="1">
        <f t="array" ref="I802">_xlfn.TEXTJOIN(" ",1,IF(flistname=D802,foption,""))</f>
        <v>0</v>
      </c>
      <c r="L802" s="218" t="str">
        <f t="shared" si="54"/>
        <v/>
      </c>
      <c r="N802" s="218" t="s">
        <v>2988</v>
      </c>
      <c r="O802" s="218" t="s">
        <v>2988</v>
      </c>
      <c r="P802" s="218">
        <v>1</v>
      </c>
      <c r="S802" s="207"/>
      <c r="AB802" s="280"/>
    </row>
    <row r="803" spans="1:28" s="199" customFormat="1">
      <c r="A803" s="212"/>
      <c r="B803" s="199" t="s">
        <v>5693</v>
      </c>
      <c r="C803" s="199" t="str">
        <f t="shared" si="59"/>
        <v>No</v>
      </c>
      <c r="D803" s="199" t="str">
        <f t="shared" si="60"/>
        <v/>
      </c>
      <c r="E803" s="212" t="s">
        <v>5694</v>
      </c>
      <c r="F803" s="199" t="s">
        <v>246</v>
      </c>
      <c r="G803" s="199" t="s">
        <v>2983</v>
      </c>
      <c r="H803" s="213"/>
      <c r="I803" s="255" t="str" cm="1">
        <f t="array" ref="I803">_xlfn.TEXTJOIN(" ",1,IF(flistname=D803,foption,""))</f>
        <v>0</v>
      </c>
      <c r="J803" s="199" t="s">
        <v>26</v>
      </c>
      <c r="K803" s="199" t="s">
        <v>5695</v>
      </c>
      <c r="L803" s="199" t="str">
        <f t="shared" si="54"/>
        <v>W: HOUSEHOLD SHOCKS AND DIFFICULTIES</v>
      </c>
      <c r="M803" s="199" t="s">
        <v>5696</v>
      </c>
      <c r="N803" s="199" t="s">
        <v>5697</v>
      </c>
      <c r="O803" s="199" t="s">
        <v>5697</v>
      </c>
      <c r="P803" s="199">
        <v>1</v>
      </c>
      <c r="S803" s="212"/>
      <c r="W803" s="199" t="s">
        <v>168</v>
      </c>
      <c r="Z803" s="199" t="s">
        <v>3428</v>
      </c>
      <c r="AB803" s="274"/>
    </row>
    <row r="804" spans="1:28">
      <c r="A804" s="205" t="s">
        <v>5698</v>
      </c>
      <c r="B804" s="194" t="s">
        <v>5699</v>
      </c>
      <c r="C804" s="194" t="str">
        <f t="shared" si="59"/>
        <v>select_multiple</v>
      </c>
      <c r="D804" s="194" t="str">
        <f t="shared" si="60"/>
        <v>shocks</v>
      </c>
      <c r="F804" s="194" t="s">
        <v>246</v>
      </c>
      <c r="G804" s="194" t="s">
        <v>2983</v>
      </c>
      <c r="H804" s="206" t="s">
        <v>5700</v>
      </c>
      <c r="I804" s="251" t="str" cm="1">
        <f t="array" ref="I804">_xlfn.TEXTJOIN(" ",1,IF(flistname=D804,foption,""))</f>
        <v>1: Insecurity/violence 2: Lack of free movement 3: High food prices 4: Debts to reimburse 5: High fuel/transportation costs 6: Floods, heavy rains, landslides 7: Dry spell/delay of rains 8: Weeds/pest 9: Livestock diseases 10: Loss of employment/reduced salary 11: Human sickness/death 12: Returnees/IDPs living with household 13: Social event 14: Delayed assistance distributions 15: Lack of agro-inputs/tools 16: Food shortages/reduced distributions 17: COVID-19 and related restrictions 88: Other shock 0: No shock mentioned</v>
      </c>
      <c r="J804" s="194" t="s">
        <v>5701</v>
      </c>
      <c r="K804" s="194" t="s">
        <v>5702</v>
      </c>
      <c r="L804" s="194" t="str">
        <f t="shared" si="54"/>
        <v>W01: What were the household’s main shocks during the past 3 months? [Maximum three]</v>
      </c>
      <c r="M804" s="194" t="s">
        <v>5703</v>
      </c>
      <c r="N804" s="194" t="s">
        <v>5704</v>
      </c>
      <c r="O804" s="194" t="s">
        <v>5705</v>
      </c>
      <c r="P804" s="194">
        <v>1</v>
      </c>
      <c r="S804" s="205" t="s">
        <v>2759</v>
      </c>
      <c r="T804" s="194" t="s">
        <v>5706</v>
      </c>
      <c r="U804" s="194" t="s">
        <v>5707</v>
      </c>
      <c r="V804" s="194" t="s">
        <v>25</v>
      </c>
    </row>
    <row r="805" spans="1:28">
      <c r="C805" s="194" t="str">
        <f t="shared" si="59"/>
        <v>No</v>
      </c>
      <c r="D805" s="194" t="str">
        <f t="shared" si="60"/>
        <v/>
      </c>
      <c r="I805" s="251" t="str" cm="1">
        <f t="array" ref="I805">_xlfn.TEXTJOIN(" ",1,IF(flistname=D805,foption,""))</f>
        <v>0</v>
      </c>
      <c r="J805" s="194" t="s">
        <v>5708</v>
      </c>
      <c r="K805" s="194" t="s">
        <v>5709</v>
      </c>
      <c r="L805" s="194" t="str">
        <f t="shared" si="54"/>
        <v>W02: Please rank these shocks by order of impact severity</v>
      </c>
      <c r="M805" s="194" t="s">
        <v>5710</v>
      </c>
      <c r="N805" s="194" t="s">
        <v>5711</v>
      </c>
      <c r="O805" s="194" t="s">
        <v>5712</v>
      </c>
      <c r="P805" s="194">
        <v>1</v>
      </c>
      <c r="R805" s="194" t="s">
        <v>5713</v>
      </c>
      <c r="V805" s="194" t="s">
        <v>25</v>
      </c>
      <c r="Z805" s="194" t="s">
        <v>5714</v>
      </c>
    </row>
    <row r="806" spans="1:28">
      <c r="C806" s="194" t="str">
        <f t="shared" si="59"/>
        <v>select_one</v>
      </c>
      <c r="D806" s="194" t="str">
        <f t="shared" si="60"/>
        <v>recovery</v>
      </c>
      <c r="I806" s="251" t="str" cm="1">
        <f t="array" ref="I806">_xlfn.TEXTJOIN(" ",1,IF(flistname=D806,foption,""))</f>
        <v>1: Yes, fully recovered 2: Yes, partially recovered 3: Not at all</v>
      </c>
      <c r="J806" s="194" t="s">
        <v>5715</v>
      </c>
      <c r="K806" s="194" t="s">
        <v>5716</v>
      </c>
      <c r="L806" s="194" t="str">
        <f t="shared" si="54"/>
        <v>W03: Has your household recovered from impacts sustained from these shocks?</v>
      </c>
      <c r="M806" s="194" t="s">
        <v>5717</v>
      </c>
      <c r="N806" s="194" t="s">
        <v>5718</v>
      </c>
      <c r="O806" s="194" t="s">
        <v>5719</v>
      </c>
      <c r="P806" s="194">
        <v>1</v>
      </c>
      <c r="V806" s="194" t="s">
        <v>25</v>
      </c>
      <c r="Z806" s="194" t="s">
        <v>5720</v>
      </c>
    </row>
    <row r="807" spans="1:28">
      <c r="A807" s="205" t="s">
        <v>5698</v>
      </c>
      <c r="B807" s="194" t="s">
        <v>5721</v>
      </c>
      <c r="C807" s="194" t="str">
        <f t="shared" si="59"/>
        <v>select_multiple</v>
      </c>
      <c r="D807" s="194" t="str">
        <f t="shared" si="60"/>
        <v>difficulty</v>
      </c>
      <c r="F807" s="194" t="s">
        <v>246</v>
      </c>
      <c r="G807" s="194" t="s">
        <v>118</v>
      </c>
      <c r="I807" s="251" t="str" cm="1">
        <f t="array" ref="I807">_xlfn.TEXTJOIN(" ",1,IF(flistname=D807,foption,""))</f>
        <v>1: Cannot afford education services 2: Cannot afford health services 3: Cannot access markets 4: Cannot access seeds/tools 5: Returnees/IDPs living with household 88: Other 0: None</v>
      </c>
      <c r="J807" s="194" t="s">
        <v>5722</v>
      </c>
      <c r="K807" s="194" t="s">
        <v>2764</v>
      </c>
      <c r="L807" s="194" t="str">
        <f t="shared" si="54"/>
        <v>W04: What were the household’s main difficulties/preoccupation during the past 3 months? [Maximum three]</v>
      </c>
      <c r="M807" s="194" t="s">
        <v>5723</v>
      </c>
      <c r="N807" s="194" t="s">
        <v>5724</v>
      </c>
      <c r="O807" s="194" t="s">
        <v>5725</v>
      </c>
      <c r="P807" s="194">
        <v>1</v>
      </c>
      <c r="S807" s="205" t="s">
        <v>2766</v>
      </c>
      <c r="T807" s="194" t="s">
        <v>5706</v>
      </c>
      <c r="V807" s="194" t="s">
        <v>25</v>
      </c>
    </row>
    <row r="808" spans="1:28">
      <c r="C808" s="194" t="str">
        <f t="shared" si="59"/>
        <v>No</v>
      </c>
      <c r="D808" s="194" t="str">
        <f t="shared" si="60"/>
        <v/>
      </c>
      <c r="I808" s="251" t="str" cm="1">
        <f t="array" ref="I808">_xlfn.TEXTJOIN(" ",1,IF(flistname=D808,foption,""))</f>
        <v>0</v>
      </c>
      <c r="J808" s="194" t="s">
        <v>5726</v>
      </c>
      <c r="K808" s="194" t="s">
        <v>5727</v>
      </c>
      <c r="L808" s="194" t="str">
        <f t="shared" si="54"/>
        <v>W05: Please rank these difficulties by order of impact severity</v>
      </c>
      <c r="M808" s="194" t="s">
        <v>5728</v>
      </c>
      <c r="N808" s="194" t="s">
        <v>5729</v>
      </c>
      <c r="O808" s="194" t="s">
        <v>5730</v>
      </c>
      <c r="P808" s="194">
        <v>1</v>
      </c>
      <c r="R808" s="194" t="s">
        <v>5731</v>
      </c>
      <c r="V808" s="194" t="s">
        <v>25</v>
      </c>
      <c r="Z808" s="194" t="s">
        <v>5732</v>
      </c>
    </row>
    <row r="809" spans="1:28" s="199" customFormat="1">
      <c r="A809" s="212"/>
      <c r="B809" s="199" t="s">
        <v>5733</v>
      </c>
      <c r="C809" s="199" t="str">
        <f t="shared" si="59"/>
        <v>No</v>
      </c>
      <c r="D809" s="199" t="str">
        <f t="shared" si="60"/>
        <v/>
      </c>
      <c r="E809" s="212"/>
      <c r="F809" s="199" t="s">
        <v>246</v>
      </c>
      <c r="G809" s="199" t="s">
        <v>2983</v>
      </c>
      <c r="H809" s="213"/>
      <c r="I809" s="255" t="str" cm="1">
        <f t="array" ref="I809">_xlfn.TEXTJOIN(" ",1,IF(flistname=D809,foption,""))</f>
        <v>0</v>
      </c>
      <c r="J809" s="199" t="s">
        <v>117</v>
      </c>
      <c r="K809" s="199" t="s">
        <v>5695</v>
      </c>
      <c r="L809" s="199" t="str">
        <f t="shared" si="54"/>
        <v/>
      </c>
      <c r="N809" s="199" t="s">
        <v>2988</v>
      </c>
      <c r="O809" s="199" t="s">
        <v>2988</v>
      </c>
      <c r="P809" s="199">
        <v>1</v>
      </c>
      <c r="S809" s="212"/>
      <c r="AB809" s="274"/>
    </row>
    <row r="810" spans="1:28" s="218" customFormat="1">
      <c r="A810" s="207"/>
      <c r="C810" s="218" t="str">
        <f t="shared" si="59"/>
        <v>No</v>
      </c>
      <c r="D810" s="218" t="str">
        <f t="shared" si="60"/>
        <v/>
      </c>
      <c r="E810" s="207"/>
      <c r="H810" s="209"/>
      <c r="I810" s="253" t="str" cm="1">
        <f t="array" ref="I810">_xlfn.TEXTJOIN(" ",1,IF(flistname=D810,foption,""))</f>
        <v>0</v>
      </c>
      <c r="L810" s="218" t="str">
        <f t="shared" ref="L810:L831" si="61">IF(AND(ISBLANK(M810),ISBLANK(N810)),"",IF(ISBLANK(M810),N810,_xlfn.CONCAT(TRIM(M810),": ",N810)))</f>
        <v/>
      </c>
      <c r="P810" s="218">
        <v>1</v>
      </c>
      <c r="S810" s="207"/>
      <c r="AB810" s="280"/>
    </row>
    <row r="811" spans="1:28" s="199" customFormat="1" ht="12.95">
      <c r="A811" s="212"/>
      <c r="C811" s="199" t="str">
        <f t="shared" si="59"/>
        <v>No</v>
      </c>
      <c r="D811" s="199" t="str">
        <f t="shared" si="60"/>
        <v/>
      </c>
      <c r="E811" s="212"/>
      <c r="H811" s="213"/>
      <c r="I811" s="255" t="str" cm="1">
        <f t="array" ref="I811">_xlfn.TEXTJOIN(" ",1,IF(flistname=D811,foption,""))</f>
        <v>0</v>
      </c>
      <c r="J811" s="201" t="s">
        <v>26</v>
      </c>
      <c r="K811" s="201" t="s">
        <v>5734</v>
      </c>
      <c r="L811" s="201" t="str">
        <f t="shared" si="61"/>
        <v>X: Subjectively-Evaluated Resilience Score</v>
      </c>
      <c r="M811" s="201" t="s">
        <v>5735</v>
      </c>
      <c r="N811" s="201" t="s">
        <v>5736</v>
      </c>
      <c r="O811" s="201" t="s">
        <v>5736</v>
      </c>
      <c r="S811" s="212"/>
      <c r="W811" s="199" t="s">
        <v>168</v>
      </c>
      <c r="AB811" s="274"/>
    </row>
    <row r="812" spans="1:28" s="240" customFormat="1" ht="12.95">
      <c r="I812" s="254"/>
      <c r="J812" s="265" t="s">
        <v>20</v>
      </c>
      <c r="K812" s="265"/>
      <c r="L812" s="265" t="str">
        <f t="shared" si="61"/>
        <v xml:space="preserve">In addition of security and conflicts, flooding incidents and hunger that occur in some place of South Sudan, this year the entire World including South Sudan were heavily affected by COVID-19 pandemic. </v>
      </c>
      <c r="M812" s="265"/>
      <c r="N812" s="265" t="s">
        <v>5737</v>
      </c>
      <c r="O812" s="265" t="s">
        <v>5737</v>
      </c>
      <c r="AB812" s="283"/>
    </row>
    <row r="813" spans="1:28" s="240" customFormat="1" ht="12.95">
      <c r="C813" s="240" t="str">
        <f t="shared" ref="C813:C831" si="62">IF(IFERROR(FIND("select_one",J813),0)&gt;0,"select_one",IF(IFERROR(FIND("select_multiple",J813),0)&gt;0,"select_multiple","No"))</f>
        <v>No</v>
      </c>
      <c r="D813" s="240" t="str">
        <f t="shared" ref="D813:D831" si="63">IF(OR(C813="select_one",C813="select_multiple"),TRIM(RIGHT(J813,LEN(J813)-(LEN(C813)+1))),"")</f>
        <v/>
      </c>
      <c r="I813" s="254" t="str" cm="1">
        <f t="array" ref="I813">_xlfn.TEXTJOIN(" ",1,IF(flistname=D813,foption,""))</f>
        <v>0</v>
      </c>
      <c r="J813" s="265" t="s">
        <v>20</v>
      </c>
      <c r="K813" s="265"/>
      <c r="L813" s="265" t="str">
        <f t="shared" si="61"/>
        <v>Preamble: ‘I am going to read out a series of statements and your household’s ability to deal with severe shocks (man made and natural). By severe shocks, I mean those that are likely to disrupt your way of making a living, or damage your household or possessions and limit your fre movement disrupting access to basic services. Please tell me the extent to which you agree or disagree with each statement.’</v>
      </c>
      <c r="M813" s="265"/>
      <c r="N813" s="265" t="s">
        <v>5738</v>
      </c>
      <c r="O813" s="265" t="s">
        <v>5739</v>
      </c>
      <c r="P813" s="265"/>
      <c r="Q813" s="265"/>
      <c r="S813" s="240" t="s">
        <v>5740</v>
      </c>
      <c r="AB813" s="283"/>
    </row>
    <row r="814" spans="1:28" s="220" customFormat="1" ht="12.95">
      <c r="A814" s="205"/>
      <c r="C814" s="220" t="str">
        <f t="shared" si="62"/>
        <v>select_one</v>
      </c>
      <c r="D814" s="220" t="str">
        <f t="shared" si="63"/>
        <v>sers</v>
      </c>
      <c r="E814" s="205"/>
      <c r="F814" s="205" t="s">
        <v>5741</v>
      </c>
      <c r="G814" s="221" t="s">
        <v>118</v>
      </c>
      <c r="H814" s="206"/>
      <c r="I814" s="251" t="str" cm="1">
        <f t="array" ref="I814">_xlfn.TEXTJOIN(" ",1,IF(flistname=D814,foption,""))</f>
        <v>1: Strongly disagree 2: Disagree 3: Neutral 4: Agree 5: Strngly agree</v>
      </c>
      <c r="J814" s="70" t="s">
        <v>5742</v>
      </c>
      <c r="K814" s="70" t="s">
        <v>5743</v>
      </c>
      <c r="L814" s="70" t="str">
        <f t="shared" si="61"/>
        <v xml:space="preserve">X02_01: Your household can bounce back from any challenge (including i.e. floods, COVID-19, conflicts) that life throws at it </v>
      </c>
      <c r="M814" s="70" t="s">
        <v>5744</v>
      </c>
      <c r="N814" s="70" t="s">
        <v>5745</v>
      </c>
      <c r="O814" s="70" t="s">
        <v>5746</v>
      </c>
      <c r="P814" s="70">
        <v>1</v>
      </c>
      <c r="Q814" s="70"/>
      <c r="S814" s="205" t="s">
        <v>5747</v>
      </c>
      <c r="V814" s="220">
        <v>1</v>
      </c>
      <c r="W814" s="205" t="s">
        <v>5748</v>
      </c>
      <c r="AB814" s="287"/>
    </row>
    <row r="815" spans="1:28" s="220" customFormat="1" ht="12.95">
      <c r="A815" s="205"/>
      <c r="C815" s="220" t="str">
        <f t="shared" si="62"/>
        <v>select_one</v>
      </c>
      <c r="D815" s="220" t="str">
        <f t="shared" si="63"/>
        <v>sers</v>
      </c>
      <c r="E815" s="205"/>
      <c r="F815" s="205" t="s">
        <v>5741</v>
      </c>
      <c r="G815" s="221" t="s">
        <v>118</v>
      </c>
      <c r="H815" s="206"/>
      <c r="I815" s="251" t="str" cm="1">
        <f t="array" ref="I815">_xlfn.TEXTJOIN(" ",1,IF(flistname=D815,foption,""))</f>
        <v>1: Strongly disagree 2: Disagree 3: Neutral 4: Agree 5: Strngly agree</v>
      </c>
      <c r="J815" s="70" t="s">
        <v>5742</v>
      </c>
      <c r="K815" s="70" t="s">
        <v>5749</v>
      </c>
      <c r="L815" s="70" t="str">
        <f t="shared" si="61"/>
        <v xml:space="preserve">X02_02: During times of hardship (like i.e. floods, COVID-19, conflicts), your household can change its primary income or source of livelihood if needed </v>
      </c>
      <c r="M815" s="70" t="s">
        <v>5750</v>
      </c>
      <c r="N815" s="70" t="s">
        <v>5751</v>
      </c>
      <c r="O815" s="70" t="s">
        <v>5752</v>
      </c>
      <c r="P815" s="70">
        <v>1</v>
      </c>
      <c r="Q815" s="70"/>
      <c r="S815" s="205" t="s">
        <v>5753</v>
      </c>
      <c r="V815" s="220">
        <v>1</v>
      </c>
      <c r="W815" s="205" t="s">
        <v>5748</v>
      </c>
      <c r="AB815" s="287"/>
    </row>
    <row r="816" spans="1:28" s="220" customFormat="1" ht="12.95">
      <c r="A816" s="205"/>
      <c r="C816" s="220" t="str">
        <f t="shared" si="62"/>
        <v>select_one</v>
      </c>
      <c r="D816" s="220" t="str">
        <f t="shared" si="63"/>
        <v>sers</v>
      </c>
      <c r="E816" s="205"/>
      <c r="F816" s="205" t="s">
        <v>5741</v>
      </c>
      <c r="G816" s="221" t="s">
        <v>118</v>
      </c>
      <c r="H816" s="206"/>
      <c r="I816" s="251" t="str" cm="1">
        <f t="array" ref="I816">_xlfn.TEXTJOIN(" ",1,IF(flistname=D816,foption,""))</f>
        <v>1: Strongly disagree 2: Disagree 3: Neutral 4: Agree 5: Strngly agree</v>
      </c>
      <c r="J816" s="70" t="s">
        <v>5742</v>
      </c>
      <c r="K816" s="70" t="s">
        <v>5754</v>
      </c>
      <c r="L816" s="70" t="str">
        <f t="shared" si="61"/>
        <v xml:space="preserve">X02_03: If threats (like i.e. floods, COVID-19, conflicts) to your household became more frequent and intense, you would still find a way to get by </v>
      </c>
      <c r="M816" s="70" t="s">
        <v>5755</v>
      </c>
      <c r="N816" s="70" t="s">
        <v>5756</v>
      </c>
      <c r="O816" s="70" t="s">
        <v>5757</v>
      </c>
      <c r="P816" s="70">
        <v>1</v>
      </c>
      <c r="Q816" s="70"/>
      <c r="S816" s="205" t="s">
        <v>5758</v>
      </c>
      <c r="V816" s="220">
        <v>1</v>
      </c>
      <c r="W816" s="205" t="s">
        <v>5748</v>
      </c>
      <c r="AB816" s="287"/>
    </row>
    <row r="817" spans="1:28" s="220" customFormat="1" ht="12.95">
      <c r="A817" s="205"/>
      <c r="C817" s="220" t="str">
        <f t="shared" si="62"/>
        <v>select_one</v>
      </c>
      <c r="D817" s="220" t="str">
        <f t="shared" si="63"/>
        <v>sers</v>
      </c>
      <c r="E817" s="205"/>
      <c r="F817" s="205" t="s">
        <v>5741</v>
      </c>
      <c r="G817" s="221" t="s">
        <v>118</v>
      </c>
      <c r="H817" s="206"/>
      <c r="I817" s="251" t="str" cm="1">
        <f t="array" ref="I817">_xlfn.TEXTJOIN(" ",1,IF(flistname=D817,foption,""))</f>
        <v>1: Strongly disagree 2: Disagree 3: Neutral 4: Agree 5: Strngly agree</v>
      </c>
      <c r="J817" s="70" t="s">
        <v>5742</v>
      </c>
      <c r="K817" s="70" t="s">
        <v>5759</v>
      </c>
      <c r="L817" s="70" t="str">
        <f t="shared" si="61"/>
        <v xml:space="preserve">X02_04: During times of hardship(like i.e. floods, COVID-19, conflicts), your household can access the financial support you need </v>
      </c>
      <c r="M817" s="70" t="s">
        <v>5760</v>
      </c>
      <c r="N817" s="70" t="s">
        <v>5761</v>
      </c>
      <c r="O817" s="70" t="s">
        <v>5762</v>
      </c>
      <c r="P817" s="70">
        <v>1</v>
      </c>
      <c r="Q817" s="70"/>
      <c r="S817" s="205" t="s">
        <v>5763</v>
      </c>
      <c r="V817" s="220">
        <v>1</v>
      </c>
      <c r="W817" s="205" t="s">
        <v>5748</v>
      </c>
      <c r="AB817" s="287"/>
    </row>
    <row r="818" spans="1:28" s="220" customFormat="1" ht="12.95">
      <c r="A818" s="205"/>
      <c r="C818" s="220" t="str">
        <f t="shared" si="62"/>
        <v>select_one</v>
      </c>
      <c r="D818" s="220" t="str">
        <f t="shared" si="63"/>
        <v>sers</v>
      </c>
      <c r="E818" s="205"/>
      <c r="F818" s="205" t="s">
        <v>5741</v>
      </c>
      <c r="G818" s="221" t="s">
        <v>118</v>
      </c>
      <c r="H818" s="206"/>
      <c r="I818" s="251" t="str" cm="1">
        <f t="array" ref="I818">_xlfn.TEXTJOIN(" ",1,IF(flistname=D818,foption,""))</f>
        <v>1: Strongly disagree 2: Disagree 3: Neutral 4: Agree 5: Strngly agree</v>
      </c>
      <c r="J818" s="70" t="s">
        <v>5742</v>
      </c>
      <c r="K818" s="70" t="s">
        <v>5764</v>
      </c>
      <c r="L818" s="70" t="str">
        <f t="shared" si="61"/>
        <v xml:space="preserve">X02_05: Your household can rely on the support of family and friends when you need help </v>
      </c>
      <c r="M818" s="70" t="s">
        <v>5765</v>
      </c>
      <c r="N818" s="70" t="s">
        <v>5766</v>
      </c>
      <c r="O818" s="70" t="s">
        <v>5767</v>
      </c>
      <c r="P818" s="70">
        <v>1</v>
      </c>
      <c r="Q818" s="70"/>
      <c r="S818" s="205" t="s">
        <v>5768</v>
      </c>
      <c r="V818" s="220">
        <v>1</v>
      </c>
      <c r="W818" s="205" t="s">
        <v>5748</v>
      </c>
      <c r="AB818" s="287"/>
    </row>
    <row r="819" spans="1:28" s="220" customFormat="1" ht="12.95">
      <c r="A819" s="205"/>
      <c r="C819" s="220" t="str">
        <f t="shared" si="62"/>
        <v>select_one</v>
      </c>
      <c r="D819" s="220" t="str">
        <f t="shared" si="63"/>
        <v>sers</v>
      </c>
      <c r="E819" s="205"/>
      <c r="F819" s="205" t="s">
        <v>5741</v>
      </c>
      <c r="G819" s="221" t="s">
        <v>118</v>
      </c>
      <c r="H819" s="206"/>
      <c r="I819" s="251" t="str" cm="1">
        <f t="array" ref="I819">_xlfn.TEXTJOIN(" ",1,IF(flistname=D819,foption,""))</f>
        <v>1: Strongly disagree 2: Disagree 3: Neutral 4: Agree 5: Strngly agree</v>
      </c>
      <c r="J819" s="70" t="s">
        <v>5742</v>
      </c>
      <c r="K819" s="70" t="s">
        <v>5769</v>
      </c>
      <c r="L819" s="70" t="str">
        <f t="shared" si="61"/>
        <v xml:space="preserve">X02_06: Your household can rely on the support of politicians and government when you need help </v>
      </c>
      <c r="M819" s="70" t="s">
        <v>5770</v>
      </c>
      <c r="N819" s="70" t="s">
        <v>5771</v>
      </c>
      <c r="O819" s="70" t="s">
        <v>5772</v>
      </c>
      <c r="P819" s="70">
        <v>1</v>
      </c>
      <c r="Q819" s="70"/>
      <c r="S819" s="205" t="s">
        <v>5773</v>
      </c>
      <c r="V819" s="220">
        <v>1</v>
      </c>
      <c r="W819" s="205" t="s">
        <v>5748</v>
      </c>
      <c r="AB819" s="287"/>
    </row>
    <row r="820" spans="1:28" s="220" customFormat="1" ht="12.95">
      <c r="A820" s="205"/>
      <c r="C820" s="220" t="str">
        <f t="shared" si="62"/>
        <v>select_one</v>
      </c>
      <c r="D820" s="220" t="str">
        <f t="shared" si="63"/>
        <v>sers</v>
      </c>
      <c r="E820" s="205"/>
      <c r="F820" s="205" t="s">
        <v>5741</v>
      </c>
      <c r="G820" s="221" t="s">
        <v>118</v>
      </c>
      <c r="H820" s="206"/>
      <c r="I820" s="251" t="str" cm="1">
        <f t="array" ref="I820">_xlfn.TEXTJOIN(" ",1,IF(flistname=D820,foption,""))</f>
        <v>1: Strongly disagree 2: Disagree 3: Neutral 4: Agree 5: Strngly agree</v>
      </c>
      <c r="J820" s="70" t="s">
        <v>5742</v>
      </c>
      <c r="K820" s="70" t="s">
        <v>5774</v>
      </c>
      <c r="L820" s="70" t="str">
        <f t="shared" si="61"/>
        <v xml:space="preserve">X02_07: Your household has learned important lessons from past hardships (including i.e. floods, COVID-19, conflicts) that will help you better prepare for future threats </v>
      </c>
      <c r="M820" s="70" t="s">
        <v>5775</v>
      </c>
      <c r="N820" s="70" t="s">
        <v>5776</v>
      </c>
      <c r="O820" s="70" t="s">
        <v>5777</v>
      </c>
      <c r="P820" s="70">
        <v>1</v>
      </c>
      <c r="Q820" s="70"/>
      <c r="S820" s="205" t="s">
        <v>5778</v>
      </c>
      <c r="V820" s="220">
        <v>1</v>
      </c>
      <c r="W820" s="205" t="s">
        <v>5748</v>
      </c>
      <c r="AB820" s="287"/>
    </row>
    <row r="821" spans="1:28" s="220" customFormat="1" ht="12.95">
      <c r="A821" s="205"/>
      <c r="C821" s="220" t="str">
        <f t="shared" si="62"/>
        <v>select_one</v>
      </c>
      <c r="D821" s="220" t="str">
        <f t="shared" si="63"/>
        <v>sers</v>
      </c>
      <c r="E821" s="205"/>
      <c r="F821" s="205" t="s">
        <v>5741</v>
      </c>
      <c r="G821" s="221" t="s">
        <v>118</v>
      </c>
      <c r="H821" s="206"/>
      <c r="I821" s="251" t="str" cm="1">
        <f t="array" ref="I821">_xlfn.TEXTJOIN(" ",1,IF(flistname=D821,foption,""))</f>
        <v>1: Strongly disagree 2: Disagree 3: Neutral 4: Agree 5: Strngly agree</v>
      </c>
      <c r="J821" s="70" t="s">
        <v>5742</v>
      </c>
      <c r="K821" s="70" t="s">
        <v>5779</v>
      </c>
      <c r="L821" s="70" t="str">
        <f t="shared" si="61"/>
        <v xml:space="preserve">X02_08: Your household is fully prepared for any future natural disasters (i.e. floods, COVID-19, hunger, etc..) that may occur in your area </v>
      </c>
      <c r="M821" s="70" t="s">
        <v>5780</v>
      </c>
      <c r="N821" s="70" t="s">
        <v>5781</v>
      </c>
      <c r="O821" s="70" t="s">
        <v>5782</v>
      </c>
      <c r="P821" s="70">
        <v>1</v>
      </c>
      <c r="Q821" s="70"/>
      <c r="S821" s="205" t="s">
        <v>5783</v>
      </c>
      <c r="V821" s="220">
        <v>1</v>
      </c>
      <c r="W821" s="205" t="s">
        <v>5748</v>
      </c>
      <c r="AB821" s="287"/>
    </row>
    <row r="822" spans="1:28" s="220" customFormat="1" ht="12.95">
      <c r="A822" s="205"/>
      <c r="C822" s="220" t="str">
        <f t="shared" si="62"/>
        <v>select_one</v>
      </c>
      <c r="D822" s="220" t="str">
        <f t="shared" si="63"/>
        <v>sers</v>
      </c>
      <c r="E822" s="205"/>
      <c r="F822" s="205" t="s">
        <v>5741</v>
      </c>
      <c r="G822" s="221" t="s">
        <v>118</v>
      </c>
      <c r="H822" s="206"/>
      <c r="I822" s="251" t="str" cm="1">
        <f t="array" ref="I822">_xlfn.TEXTJOIN(" ",1,IF(flistname=D822,foption,""))</f>
        <v>1: Strongly disagree 2: Disagree 3: Neutral 4: Agree 5: Strngly agree</v>
      </c>
      <c r="J822" s="70" t="s">
        <v>5742</v>
      </c>
      <c r="K822" s="70" t="s">
        <v>5784</v>
      </c>
      <c r="L822" s="70" t="str">
        <f t="shared" si="61"/>
        <v xml:space="preserve">X02_09: Your household receives useful information warning you about future risks (i.e. heavy rains, COVID-19, conflicts) in advance </v>
      </c>
      <c r="M822" s="70" t="s">
        <v>5785</v>
      </c>
      <c r="N822" s="70" t="s">
        <v>5786</v>
      </c>
      <c r="O822" s="70" t="s">
        <v>5787</v>
      </c>
      <c r="P822" s="70">
        <v>1</v>
      </c>
      <c r="Q822" s="70"/>
      <c r="S822" s="205" t="s">
        <v>5788</v>
      </c>
      <c r="V822" s="220">
        <v>1</v>
      </c>
      <c r="W822" s="205" t="s">
        <v>5748</v>
      </c>
      <c r="AB822" s="287"/>
    </row>
    <row r="823" spans="1:28" s="199" customFormat="1" ht="12.95">
      <c r="C823" s="199" t="str">
        <f t="shared" si="62"/>
        <v>No</v>
      </c>
      <c r="D823" s="199" t="str">
        <f t="shared" si="63"/>
        <v/>
      </c>
      <c r="I823" s="255" t="str" cm="1">
        <f t="array" ref="I823">_xlfn.TEXTJOIN(" ",1,IF(flistname=D823,foption,""))</f>
        <v>0</v>
      </c>
      <c r="J823" s="201" t="s">
        <v>117</v>
      </c>
      <c r="K823" s="201" t="s">
        <v>5734</v>
      </c>
      <c r="L823" s="201" t="str">
        <f t="shared" si="61"/>
        <v/>
      </c>
      <c r="M823" s="201"/>
      <c r="N823" s="201"/>
      <c r="O823" s="201"/>
      <c r="P823" s="201"/>
      <c r="Q823" s="201"/>
      <c r="AB823" s="274"/>
    </row>
    <row r="824" spans="1:28" s="218" customFormat="1">
      <c r="A824" s="207"/>
      <c r="C824" s="218" t="str">
        <f t="shared" si="62"/>
        <v>No</v>
      </c>
      <c r="D824" s="218" t="str">
        <f t="shared" si="63"/>
        <v/>
      </c>
      <c r="E824" s="207"/>
      <c r="H824" s="209"/>
      <c r="I824" s="253" t="str" cm="1">
        <f t="array" ref="I824">_xlfn.TEXTJOIN(" ",1,IF(flistname=D824,foption,""))</f>
        <v>0</v>
      </c>
      <c r="L824" s="218" t="str">
        <f t="shared" si="61"/>
        <v/>
      </c>
      <c r="N824" s="218" t="s">
        <v>2988</v>
      </c>
      <c r="O824" s="218" t="s">
        <v>2988</v>
      </c>
      <c r="P824" s="218">
        <v>1</v>
      </c>
      <c r="S824" s="207"/>
      <c r="AB824" s="280"/>
    </row>
    <row r="825" spans="1:28" s="199" customFormat="1" ht="12.6">
      <c r="C825" s="199" t="str">
        <f t="shared" si="62"/>
        <v>No</v>
      </c>
      <c r="D825" s="199" t="str">
        <f t="shared" si="63"/>
        <v/>
      </c>
      <c r="F825" s="199" t="s">
        <v>5477</v>
      </c>
      <c r="G825" s="199" t="s">
        <v>2983</v>
      </c>
      <c r="I825" s="255" t="str" cm="1">
        <f t="array" ref="I825">_xlfn.TEXTJOIN(" ",1,IF(flistname=D825,foption,""))</f>
        <v>0</v>
      </c>
      <c r="J825" s="226" t="s">
        <v>26</v>
      </c>
      <c r="K825" s="226" t="s">
        <v>5789</v>
      </c>
      <c r="L825" s="226" t="str">
        <f t="shared" si="61"/>
        <v>Y: COVID-19 Response</v>
      </c>
      <c r="M825" s="226" t="s">
        <v>5790</v>
      </c>
      <c r="N825" s="226" t="s">
        <v>5791</v>
      </c>
      <c r="O825" s="226" t="s">
        <v>5791</v>
      </c>
      <c r="P825" s="226">
        <v>1</v>
      </c>
      <c r="Q825" s="226"/>
      <c r="W825" s="199" t="s">
        <v>168</v>
      </c>
      <c r="AB825" s="274"/>
    </row>
    <row r="826" spans="1:28" s="220" customFormat="1" ht="12.6">
      <c r="A826" s="205"/>
      <c r="C826" s="220" t="str">
        <f t="shared" si="62"/>
        <v>select_one</v>
      </c>
      <c r="D826" s="220" t="str">
        <f t="shared" si="63"/>
        <v>yes_no</v>
      </c>
      <c r="E826" s="205"/>
      <c r="F826" s="205" t="s">
        <v>5477</v>
      </c>
      <c r="G826" s="205" t="s">
        <v>2983</v>
      </c>
      <c r="H826" s="206"/>
      <c r="I826" s="251" t="str" cm="1">
        <f t="array" ref="I826">_xlfn.TEXTJOIN(" ",1,IF(flistname=D826,foption,""))</f>
        <v>0: No 1: Yes</v>
      </c>
      <c r="J826" s="202" t="s">
        <v>22</v>
      </c>
      <c r="K826" s="202" t="s">
        <v>5792</v>
      </c>
      <c r="L826" s="202" t="str">
        <f t="shared" si="61"/>
        <v>Y01: Have you received any information about COVID-19 (corona virus)?</v>
      </c>
      <c r="M826" s="202" t="s">
        <v>5793</v>
      </c>
      <c r="N826" s="202" t="s">
        <v>5794</v>
      </c>
      <c r="O826" s="202" t="s">
        <v>5795</v>
      </c>
      <c r="P826" s="202">
        <v>1</v>
      </c>
      <c r="Q826" s="202"/>
      <c r="S826" s="205"/>
      <c r="V826" s="220">
        <v>1</v>
      </c>
      <c r="AB826" s="287"/>
    </row>
    <row r="827" spans="1:28" s="220" customFormat="1" ht="12.6">
      <c r="A827" s="205"/>
      <c r="C827" s="220" t="str">
        <f t="shared" si="62"/>
        <v>select_multiple</v>
      </c>
      <c r="D827" s="220" t="str">
        <f t="shared" si="63"/>
        <v>CORVID_from</v>
      </c>
      <c r="E827" s="205"/>
      <c r="F827" s="205" t="s">
        <v>5477</v>
      </c>
      <c r="G827" s="205" t="s">
        <v>2983</v>
      </c>
      <c r="H827" s="206"/>
      <c r="I827" s="251" t="str" cm="1">
        <f t="array" ref="I827">_xlfn.TEXTJOIN(" ",1,IF(flistname=D827,foption,""))</f>
        <v>1: Phone call and SMS 2: Radio and TV 3: Newspaper 4: From community 5: Project management committee (PMC) Member 6: Local authorities 7: Community Leader 8: NGO/UN</v>
      </c>
      <c r="J827" s="202" t="s">
        <v>5796</v>
      </c>
      <c r="K827" s="202" t="s">
        <v>5797</v>
      </c>
      <c r="L827" s="202" t="str">
        <f t="shared" si="61"/>
        <v>Y02: From whom you received the information from?</v>
      </c>
      <c r="M827" s="202" t="s">
        <v>5798</v>
      </c>
      <c r="N827" s="202" t="s">
        <v>5799</v>
      </c>
      <c r="O827" s="202" t="s">
        <v>5800</v>
      </c>
      <c r="P827" s="202">
        <v>1</v>
      </c>
      <c r="Q827" s="202"/>
      <c r="S827" s="205"/>
      <c r="V827" s="220">
        <v>1</v>
      </c>
      <c r="Z827" s="205" t="s">
        <v>5801</v>
      </c>
      <c r="AB827" s="287"/>
    </row>
    <row r="828" spans="1:28" s="220" customFormat="1" ht="12.6">
      <c r="A828" s="205"/>
      <c r="C828" s="220" t="str">
        <f t="shared" si="62"/>
        <v>select_one</v>
      </c>
      <c r="D828" s="220" t="str">
        <f t="shared" si="63"/>
        <v>yes_no</v>
      </c>
      <c r="E828" s="205"/>
      <c r="F828" s="205" t="s">
        <v>5477</v>
      </c>
      <c r="G828" s="205" t="s">
        <v>2983</v>
      </c>
      <c r="H828" s="206"/>
      <c r="I828" s="251" t="str" cm="1">
        <f t="array" ref="I828">_xlfn.TEXTJOIN(" ",1,IF(flistname=D828,foption,""))</f>
        <v>0: No 1: Yes</v>
      </c>
      <c r="J828" s="202" t="s">
        <v>22</v>
      </c>
      <c r="K828" s="202" t="s">
        <v>5802</v>
      </c>
      <c r="L828" s="202" t="str">
        <f t="shared" si="61"/>
        <v>Y03: Have you heard any stories about people having difficulty accessing WFP assisstance because of COVID?</v>
      </c>
      <c r="M828" s="202" t="s">
        <v>5803</v>
      </c>
      <c r="N828" s="202" t="s">
        <v>5804</v>
      </c>
      <c r="O828" s="202" t="s">
        <v>5805</v>
      </c>
      <c r="P828" s="202">
        <v>1</v>
      </c>
      <c r="Q828" s="202"/>
      <c r="S828" s="205"/>
      <c r="V828" s="220">
        <v>1</v>
      </c>
      <c r="AB828" s="287"/>
    </row>
    <row r="829" spans="1:28" s="220" customFormat="1" ht="12.6">
      <c r="A829" s="205"/>
      <c r="C829" s="220" t="str">
        <f t="shared" si="62"/>
        <v>select_multiple</v>
      </c>
      <c r="D829" s="220" t="str">
        <f t="shared" si="63"/>
        <v>covid_why</v>
      </c>
      <c r="E829" s="205"/>
      <c r="F829" s="205" t="s">
        <v>5477</v>
      </c>
      <c r="G829" s="205" t="s">
        <v>2983</v>
      </c>
      <c r="H829" s="206"/>
      <c r="I829" s="251" t="str" cm="1">
        <f t="array" ref="I829">_xlfn.TEXTJOIN(" ",1,IF(flistname=D829,foption,""))</f>
        <v>1: Afraid to contract virus 2: Community leader/local authorities prohibit to go to the site/ crowded area 3: I have heard that there is a case in the community 4: I am afraid to go to the UN sites due to the high possibility of case 88: Other</v>
      </c>
      <c r="J829" s="202" t="s">
        <v>5806</v>
      </c>
      <c r="K829" s="202" t="s">
        <v>5807</v>
      </c>
      <c r="L829" s="202" t="str">
        <f t="shared" si="61"/>
        <v>Y04: What were the difficulties or COVID 19 related fears?</v>
      </c>
      <c r="M829" s="202" t="s">
        <v>5808</v>
      </c>
      <c r="N829" s="202" t="s">
        <v>5809</v>
      </c>
      <c r="O829" s="202" t="s">
        <v>5810</v>
      </c>
      <c r="P829" s="202">
        <v>1</v>
      </c>
      <c r="Q829" s="202"/>
      <c r="S829" s="205"/>
      <c r="V829" s="220">
        <v>1</v>
      </c>
      <c r="Z829" s="205" t="s">
        <v>5811</v>
      </c>
      <c r="AB829" s="287"/>
    </row>
    <row r="830" spans="1:28" s="220" customFormat="1" ht="12.6">
      <c r="A830" s="205"/>
      <c r="C830" s="220" t="str">
        <f t="shared" si="62"/>
        <v>No</v>
      </c>
      <c r="D830" s="220" t="str">
        <f t="shared" si="63"/>
        <v/>
      </c>
      <c r="E830" s="205"/>
      <c r="F830" s="205" t="s">
        <v>5477</v>
      </c>
      <c r="G830" s="205" t="s">
        <v>2983</v>
      </c>
      <c r="H830" s="206"/>
      <c r="I830" s="251" t="str" cm="1">
        <f t="array" ref="I830">_xlfn.TEXTJOIN(" ",1,IF(flistname=D830,foption,""))</f>
        <v>0</v>
      </c>
      <c r="J830" s="202" t="s">
        <v>49</v>
      </c>
      <c r="K830" s="202" t="s">
        <v>5812</v>
      </c>
      <c r="L830" s="202" t="str">
        <f t="shared" si="61"/>
        <v>Y05: Specify</v>
      </c>
      <c r="M830" s="202" t="s">
        <v>5813</v>
      </c>
      <c r="N830" s="202" t="s">
        <v>1312</v>
      </c>
      <c r="O830" s="202" t="s">
        <v>5814</v>
      </c>
      <c r="P830" s="202">
        <v>1</v>
      </c>
      <c r="Q830" s="202"/>
      <c r="S830" s="205"/>
      <c r="V830" s="220">
        <v>1</v>
      </c>
      <c r="Z830" s="205" t="s">
        <v>5815</v>
      </c>
      <c r="AB830" s="287"/>
    </row>
    <row r="831" spans="1:28" s="199" customFormat="1" ht="12.6">
      <c r="C831" s="199" t="str">
        <f t="shared" si="62"/>
        <v>No</v>
      </c>
      <c r="D831" s="199" t="str">
        <f t="shared" si="63"/>
        <v/>
      </c>
      <c r="F831" s="199" t="s">
        <v>5477</v>
      </c>
      <c r="G831" s="199" t="s">
        <v>2983</v>
      </c>
      <c r="I831" s="255" t="str" cm="1">
        <f t="array" ref="I831">_xlfn.TEXTJOIN(" ",1,IF(flistname=D831,foption,""))</f>
        <v>0</v>
      </c>
      <c r="J831" s="226" t="s">
        <v>117</v>
      </c>
      <c r="K831" s="226" t="s">
        <v>5789</v>
      </c>
      <c r="L831" s="226" t="str">
        <f t="shared" si="61"/>
        <v/>
      </c>
      <c r="M831" s="226"/>
      <c r="N831" s="226" t="s">
        <v>2988</v>
      </c>
      <c r="O831" s="226" t="s">
        <v>2988</v>
      </c>
      <c r="P831" s="226">
        <v>1</v>
      </c>
      <c r="Q831" s="226"/>
      <c r="AB831" s="274"/>
    </row>
    <row r="832" spans="1:28" s="199" customFormat="1">
      <c r="A832" s="212"/>
      <c r="B832" s="199" t="s">
        <v>5816</v>
      </c>
      <c r="C832" s="199" t="str">
        <f>IF(IFERROR(FIND("select_one",J832),0)&gt;0,"select_one",IF(IFERROR(FIND("select_multiple",J832),0)&gt;0,"select_multiple","No"))</f>
        <v>No</v>
      </c>
      <c r="D832" s="199" t="str">
        <f>IF(OR(C832="select_one",C832="select_multiple"),TRIM(RIGHT(J832,LEN(J832)-(LEN(C832)+1))),"")</f>
        <v/>
      </c>
      <c r="E832" s="212"/>
      <c r="H832" s="213"/>
      <c r="I832" s="255" t="str" cm="1">
        <f t="array" ref="I832">_xlfn.TEXTJOIN(" ",1,IF(flistname=D832,foption,""))</f>
        <v>0</v>
      </c>
      <c r="J832" s="199" t="s">
        <v>117</v>
      </c>
      <c r="K832" s="199" t="s">
        <v>27</v>
      </c>
      <c r="L832" s="199" t="str">
        <f>IF(AND(ISBLANK(M832),ISBLANK(N832)),"",IF(ISBLANK(M832),N832,_xlfn.CONCAT(TRIM(M832),": ",N832)))</f>
        <v/>
      </c>
      <c r="N832" s="199" t="s">
        <v>2988</v>
      </c>
      <c r="O832" s="199" t="s">
        <v>2988</v>
      </c>
      <c r="P832" s="199">
        <v>1</v>
      </c>
      <c r="S832" s="212"/>
      <c r="AB832" s="274"/>
    </row>
    <row r="833" spans="1:28" s="218" customFormat="1">
      <c r="A833" s="207"/>
      <c r="E833" s="207"/>
      <c r="H833" s="209"/>
      <c r="I833" s="253"/>
      <c r="S833" s="207"/>
      <c r="AB833" s="280"/>
    </row>
    <row r="834" spans="1:28" s="199" customFormat="1">
      <c r="A834" s="212"/>
      <c r="B834" s="199" t="s">
        <v>5817</v>
      </c>
      <c r="C834" s="199" t="str">
        <f t="shared" ref="C834:C844" si="64">IF(IFERROR(FIND("select_one",J834),0)&gt;0,"select_one",IF(IFERROR(FIND("select_multiple",J834),0)&gt;0,"select_multiple","No"))</f>
        <v>No</v>
      </c>
      <c r="D834" s="199" t="str">
        <f t="shared" ref="D834:D844" si="65">IF(OR(C834="select_one",C834="select_multiple"),TRIM(RIGHT(J834,LEN(J834)-(LEN(C834)+1))),"")</f>
        <v/>
      </c>
      <c r="E834" s="212"/>
      <c r="G834" s="199" t="s">
        <v>2983</v>
      </c>
      <c r="H834" s="213"/>
      <c r="I834" s="255" t="str" cm="1">
        <f t="array" ref="I834">_xlfn.TEXTJOIN(" ",1,IF(flistname=D834,foption,""))</f>
        <v>0</v>
      </c>
      <c r="J834" s="199" t="s">
        <v>26</v>
      </c>
      <c r="K834" s="199" t="s">
        <v>5818</v>
      </c>
      <c r="L834" s="199" t="str">
        <f t="shared" ref="L834:L850" si="66">IF(AND(ISBLANK(M834),ISBLANK(N834)),"",IF(ISBLANK(M834),N834,_xlfn.CONCAT(TRIM(M834),": ",N834)))</f>
        <v>Z: COMMUNICATION</v>
      </c>
      <c r="M834" s="199" t="s">
        <v>5819</v>
      </c>
      <c r="N834" s="199" t="s">
        <v>5820</v>
      </c>
      <c r="O834" s="199" t="s">
        <v>5820</v>
      </c>
      <c r="P834" s="199">
        <v>1</v>
      </c>
      <c r="S834" s="212"/>
      <c r="W834" s="199" t="s">
        <v>168</v>
      </c>
      <c r="Z834" s="199" t="s">
        <v>3102</v>
      </c>
      <c r="AB834" s="274"/>
    </row>
    <row r="835" spans="1:28" s="309" customFormat="1">
      <c r="A835" s="210"/>
      <c r="B835" s="198" t="s">
        <v>5821</v>
      </c>
      <c r="C835" s="198" t="str">
        <f t="shared" si="64"/>
        <v>No</v>
      </c>
      <c r="D835" s="198" t="str">
        <f t="shared" si="65"/>
        <v/>
      </c>
      <c r="E835" s="210"/>
      <c r="F835" s="198"/>
      <c r="G835" s="198" t="s">
        <v>2983</v>
      </c>
      <c r="H835" s="211"/>
      <c r="I835" s="308" t="str" cm="1">
        <f t="array" ref="I835">_xlfn.TEXTJOIN(" ",1,IF(flistname=D835,foption,""))</f>
        <v>0</v>
      </c>
      <c r="J835" s="309" t="s">
        <v>20</v>
      </c>
      <c r="L835" s="309" t="str">
        <f t="shared" si="66"/>
        <v>At times, WFP can't physically reach out to you due to many reasons. However, we would still want to hear from you in relation to our programmes, their implementations and how you perceive them. 
It is in that regard, we want to ask about other ways we can reach out to you including via mobile phones.</v>
      </c>
      <c r="N835" s="309" t="s">
        <v>5822</v>
      </c>
      <c r="O835" s="309" t="s">
        <v>5823</v>
      </c>
      <c r="P835" s="310">
        <v>1</v>
      </c>
      <c r="AB835" s="311"/>
    </row>
    <row r="836" spans="1:28">
      <c r="B836" s="194" t="s">
        <v>5824</v>
      </c>
      <c r="C836" s="194" t="str">
        <f t="shared" si="64"/>
        <v>select_one</v>
      </c>
      <c r="D836" s="194" t="str">
        <f t="shared" si="65"/>
        <v>yes_no</v>
      </c>
      <c r="G836" s="194" t="s">
        <v>2983</v>
      </c>
      <c r="I836" s="251" t="str" cm="1">
        <f t="array" ref="I836">_xlfn.TEXTJOIN(" ",1,IF(flistname=D836,foption,""))</f>
        <v>0: No 1: Yes</v>
      </c>
      <c r="J836" s="194" t="s">
        <v>22</v>
      </c>
      <c r="K836" s="194" t="s">
        <v>2862</v>
      </c>
      <c r="L836" s="194" t="str">
        <f t="shared" si="66"/>
        <v>Z01: Do you have a mobile phone?</v>
      </c>
      <c r="M836" s="194" t="s">
        <v>5825</v>
      </c>
      <c r="N836" s="194" t="s">
        <v>5826</v>
      </c>
      <c r="O836" s="194" t="s">
        <v>5827</v>
      </c>
      <c r="P836" s="312">
        <v>1</v>
      </c>
      <c r="V836" s="194">
        <v>1</v>
      </c>
    </row>
    <row r="837" spans="1:28">
      <c r="B837" s="194" t="s">
        <v>5828</v>
      </c>
      <c r="C837" s="194" t="str">
        <f t="shared" si="64"/>
        <v>select_one</v>
      </c>
      <c r="D837" s="194" t="str">
        <f t="shared" si="65"/>
        <v>service_provider</v>
      </c>
      <c r="G837" s="194" t="s">
        <v>2983</v>
      </c>
      <c r="I837" s="251" t="str" cm="1">
        <f t="array" ref="I837">_xlfn.TEXTJOIN(" ",1,IF(flistname=D837,foption,""))</f>
        <v>2: ZAIN 3: MTN</v>
      </c>
      <c r="J837" s="194" t="s">
        <v>2865</v>
      </c>
      <c r="K837" s="194" t="s">
        <v>2866</v>
      </c>
      <c r="L837" s="194" t="str">
        <f t="shared" si="66"/>
        <v>Z02: What's your main preferred service provider (MTN or ZAIN)</v>
      </c>
      <c r="M837" s="194" t="s">
        <v>5829</v>
      </c>
      <c r="N837" s="194" t="s">
        <v>5830</v>
      </c>
      <c r="O837" s="194" t="s">
        <v>5831</v>
      </c>
      <c r="P837" s="312">
        <v>1</v>
      </c>
      <c r="V837" s="194">
        <v>1</v>
      </c>
      <c r="Z837" s="194" t="s">
        <v>2868</v>
      </c>
    </row>
    <row r="838" spans="1:28">
      <c r="B838" s="194" t="s">
        <v>5832</v>
      </c>
      <c r="C838" s="194" t="str">
        <f t="shared" si="64"/>
        <v>select_one</v>
      </c>
      <c r="D838" s="194" t="str">
        <f t="shared" si="65"/>
        <v>yes_no</v>
      </c>
      <c r="E838" s="205" t="s">
        <v>5833</v>
      </c>
      <c r="G838" s="194" t="s">
        <v>2983</v>
      </c>
      <c r="I838" s="251" t="str" cm="1">
        <f t="array" ref="I838">_xlfn.TEXTJOIN(" ",1,IF(flistname=D838,foption,""))</f>
        <v>0: No 1: Yes</v>
      </c>
      <c r="J838" s="194" t="s">
        <v>22</v>
      </c>
      <c r="K838" s="194" t="s">
        <v>2869</v>
      </c>
      <c r="L838" s="194" t="str">
        <f t="shared" si="66"/>
        <v>Z03: Would you be willing to share your number with us?</v>
      </c>
      <c r="M838" s="194" t="s">
        <v>5834</v>
      </c>
      <c r="N838" s="194" t="s">
        <v>5835</v>
      </c>
      <c r="O838" s="194" t="s">
        <v>5836</v>
      </c>
      <c r="P838" s="312">
        <v>1</v>
      </c>
      <c r="S838" s="205" t="s">
        <v>5837</v>
      </c>
      <c r="V838" s="194">
        <v>1</v>
      </c>
      <c r="Z838" s="194" t="s">
        <v>2868</v>
      </c>
    </row>
    <row r="839" spans="1:28">
      <c r="B839" s="194" t="s">
        <v>5838</v>
      </c>
      <c r="C839" s="194" t="str">
        <f t="shared" si="64"/>
        <v>No</v>
      </c>
      <c r="D839" s="194" t="str">
        <f t="shared" si="65"/>
        <v/>
      </c>
      <c r="G839" s="194" t="s">
        <v>2983</v>
      </c>
      <c r="I839" s="251" t="str" cm="1">
        <f t="array" ref="I839">_xlfn.TEXTJOIN(" ",1,IF(flistname=D839,foption,""))</f>
        <v>0</v>
      </c>
      <c r="J839" s="194" t="s">
        <v>151</v>
      </c>
      <c r="K839" s="194" t="s">
        <v>2871</v>
      </c>
      <c r="L839" s="194" t="str">
        <f t="shared" si="66"/>
        <v>Z04: What is your telephone number?</v>
      </c>
      <c r="M839" s="194" t="s">
        <v>5839</v>
      </c>
      <c r="N839" s="194" t="s">
        <v>5840</v>
      </c>
      <c r="O839" s="194" t="s">
        <v>5841</v>
      </c>
      <c r="P839" s="312">
        <v>1</v>
      </c>
      <c r="V839" s="194">
        <v>1</v>
      </c>
      <c r="Z839" s="194" t="s">
        <v>5842</v>
      </c>
    </row>
    <row r="840" spans="1:28">
      <c r="B840" s="194" t="s">
        <v>5843</v>
      </c>
      <c r="C840" s="194" t="str">
        <f t="shared" si="64"/>
        <v>No</v>
      </c>
      <c r="D840" s="194" t="str">
        <f t="shared" si="65"/>
        <v/>
      </c>
      <c r="G840" s="194" t="s">
        <v>2983</v>
      </c>
      <c r="I840" s="251" t="str" cm="1">
        <f t="array" ref="I840">_xlfn.TEXTJOIN(" ",1,IF(flistname=D840,foption,""))</f>
        <v>0</v>
      </c>
      <c r="J840" s="194" t="s">
        <v>151</v>
      </c>
      <c r="K840" s="194" t="s">
        <v>2874</v>
      </c>
      <c r="L840" s="194" t="str">
        <f t="shared" si="66"/>
        <v>Z05: Do you have a second telephone number?</v>
      </c>
      <c r="M840" s="194" t="s">
        <v>5844</v>
      </c>
      <c r="N840" s="194" t="s">
        <v>5845</v>
      </c>
      <c r="O840" s="194" t="s">
        <v>5846</v>
      </c>
      <c r="P840" s="312">
        <v>1</v>
      </c>
      <c r="S840" s="205" t="s">
        <v>2876</v>
      </c>
      <c r="V840" s="194">
        <v>1</v>
      </c>
      <c r="Z840" s="194" t="s">
        <v>5842</v>
      </c>
    </row>
    <row r="841" spans="1:28">
      <c r="B841" s="194" t="s">
        <v>5847</v>
      </c>
      <c r="C841" s="194" t="str">
        <f t="shared" si="64"/>
        <v>select_one</v>
      </c>
      <c r="D841" s="194" t="str">
        <f t="shared" si="65"/>
        <v>timing</v>
      </c>
      <c r="E841" s="205" t="s">
        <v>5848</v>
      </c>
      <c r="G841" s="194" t="s">
        <v>2983</v>
      </c>
      <c r="I841" s="251" t="str" cm="1">
        <f t="array" ref="I841">_xlfn.TEXTJOIN(" ",1,IF(flistname=D841,foption,""))</f>
        <v>1: Morning 2: Afternoon 3: Evening 4: Anytime</v>
      </c>
      <c r="J841" s="194" t="s">
        <v>2877</v>
      </c>
      <c r="K841" s="194" t="s">
        <v>2878</v>
      </c>
      <c r="L841" s="194" t="str">
        <f t="shared" si="66"/>
        <v>Z06: Best time of the day to call you:</v>
      </c>
      <c r="M841" s="194" t="s">
        <v>5849</v>
      </c>
      <c r="N841" s="194" t="s">
        <v>5850</v>
      </c>
      <c r="O841" s="194" t="s">
        <v>5851</v>
      </c>
      <c r="P841" s="312">
        <v>1</v>
      </c>
      <c r="V841" s="194">
        <v>1</v>
      </c>
      <c r="Z841" s="194" t="s">
        <v>5842</v>
      </c>
    </row>
    <row r="842" spans="1:28" s="317" customFormat="1">
      <c r="A842" s="313"/>
      <c r="B842" s="314"/>
      <c r="C842" s="314" t="str">
        <f t="shared" si="64"/>
        <v>No</v>
      </c>
      <c r="D842" s="314" t="str">
        <f t="shared" si="65"/>
        <v/>
      </c>
      <c r="E842" s="313"/>
      <c r="F842" s="314"/>
      <c r="G842" s="314"/>
      <c r="H842" s="315"/>
      <c r="I842" s="316" t="str" cm="1">
        <f t="array" ref="I842">_xlfn.TEXTJOIN(" ",1,IF(flistname=D842,foption,""))</f>
        <v>0</v>
      </c>
      <c r="J842" s="317" t="s">
        <v>20</v>
      </c>
      <c r="L842" s="317" t="str">
        <f t="shared" si="66"/>
        <v>WFP takes your privacy seriously and would never share your information without your consent. You should also know that you can withdraw any data collected on you by contacting us on 0910682464 or 0910682465. WFP only share your data if the purpose is in your best interest or continuation of assistance</v>
      </c>
      <c r="N842" s="317" t="s">
        <v>5852</v>
      </c>
      <c r="P842" s="318"/>
      <c r="Z842" s="317" t="s">
        <v>5853</v>
      </c>
      <c r="AB842" s="319"/>
    </row>
    <row r="843" spans="1:28">
      <c r="C843" s="194" t="str">
        <f t="shared" si="64"/>
        <v>select_multiple</v>
      </c>
      <c r="D843" s="194" t="str">
        <f t="shared" si="65"/>
        <v>consents</v>
      </c>
      <c r="I843" s="251" t="str" cm="1">
        <f t="array" ref="I843">_xlfn.TEXTJOIN(" ",1,IF(flistname=D843,foption,""))</f>
        <v>1: WFP Sharing your phone number with its implementing partners  2: WFP Sharing your phone number with other humanitarian actors 3: WFP Sharing your phone number with its contracted  companies 0: No consent for all the above</v>
      </c>
      <c r="J843" s="194" t="s">
        <v>5854</v>
      </c>
      <c r="K843" s="194" t="s">
        <v>5855</v>
      </c>
      <c r="L843" s="194" t="str">
        <f t="shared" si="66"/>
        <v>Z07: Apart from WFP authorized personnel who can use these numbers to contact you for phone based surveys, would you consent for:</v>
      </c>
      <c r="M843" s="194" t="s">
        <v>5856</v>
      </c>
      <c r="N843" s="194" t="s">
        <v>5857</v>
      </c>
      <c r="P843" s="312"/>
      <c r="T843" s="194" t="s">
        <v>5858</v>
      </c>
      <c r="U843" s="194" t="s">
        <v>5859</v>
      </c>
      <c r="V843" s="194">
        <v>1</v>
      </c>
      <c r="Z843" s="194" t="s">
        <v>5853</v>
      </c>
    </row>
    <row r="844" spans="1:28" s="199" customFormat="1">
      <c r="A844" s="212"/>
      <c r="B844" s="199" t="s">
        <v>5860</v>
      </c>
      <c r="C844" s="199" t="str">
        <f t="shared" si="64"/>
        <v>No</v>
      </c>
      <c r="D844" s="199" t="str">
        <f t="shared" si="65"/>
        <v/>
      </c>
      <c r="E844" s="212"/>
      <c r="G844" s="199" t="s">
        <v>2983</v>
      </c>
      <c r="H844" s="213"/>
      <c r="I844" s="255" t="str" cm="1">
        <f t="array" ref="I844">_xlfn.TEXTJOIN(" ",1,IF(flistname=D844,foption,""))</f>
        <v>0</v>
      </c>
      <c r="J844" s="199" t="s">
        <v>117</v>
      </c>
      <c r="K844" s="199" t="s">
        <v>5818</v>
      </c>
      <c r="L844" s="199" t="str">
        <f t="shared" si="66"/>
        <v/>
      </c>
      <c r="N844" s="199" t="s">
        <v>2988</v>
      </c>
      <c r="O844" s="199" t="s">
        <v>2988</v>
      </c>
      <c r="P844" s="199">
        <v>1</v>
      </c>
      <c r="S844" s="212"/>
      <c r="AB844" s="274"/>
    </row>
    <row r="845" spans="1:28" s="218" customFormat="1">
      <c r="A845" s="207"/>
      <c r="E845" s="207"/>
      <c r="H845" s="209"/>
      <c r="I845" s="253"/>
      <c r="S845" s="207"/>
      <c r="AB845" s="280"/>
    </row>
    <row r="846" spans="1:28" s="199" customFormat="1">
      <c r="A846" s="212"/>
      <c r="E846" s="212"/>
      <c r="H846" s="213"/>
      <c r="I846" s="255"/>
      <c r="J846" s="199" t="s">
        <v>26</v>
      </c>
      <c r="K846" s="199" t="s">
        <v>5861</v>
      </c>
      <c r="L846" s="199" t="str">
        <f t="shared" si="66"/>
        <v>AA: CONCLUSION</v>
      </c>
      <c r="M846" s="199" t="s">
        <v>5862</v>
      </c>
      <c r="N846" s="199" t="s">
        <v>5863</v>
      </c>
      <c r="O846" s="199" t="s">
        <v>5863</v>
      </c>
      <c r="S846" s="212"/>
      <c r="W846" s="199" t="s">
        <v>168</v>
      </c>
      <c r="Z846" s="199" t="s">
        <v>3102</v>
      </c>
      <c r="AB846" s="274"/>
    </row>
    <row r="847" spans="1:28" s="198" customFormat="1">
      <c r="A847" s="210"/>
      <c r="B847" s="198" t="s">
        <v>5864</v>
      </c>
      <c r="C847" s="198" t="str">
        <f t="shared" ref="C847:C849" si="67">IF(IFERROR(FIND("select_one",J847),0)&gt;0,"select_one",IF(IFERROR(FIND("select_multiple",J847),0)&gt;0,"select_multiple","No"))</f>
        <v>No</v>
      </c>
      <c r="D847" s="198" t="str">
        <f t="shared" ref="D847:D849" si="68">IF(OR(C847="select_one",C847="select_multiple"),TRIM(RIGHT(J847,LEN(J847)-(LEN(C847)+1))),"")</f>
        <v/>
      </c>
      <c r="E847" s="210"/>
      <c r="G847" s="198" t="s">
        <v>2983</v>
      </c>
      <c r="H847" s="211"/>
      <c r="I847" s="258" t="str" cm="1">
        <f t="array" ref="I847">_xlfn.TEXTJOIN(" ",1,IF(flistname=D847,foption,""))</f>
        <v>0</v>
      </c>
      <c r="J847" s="198" t="s">
        <v>20</v>
      </c>
      <c r="L847" s="198" t="str">
        <f t="shared" si="66"/>
        <v/>
      </c>
      <c r="P847" s="198">
        <v>1</v>
      </c>
      <c r="S847" s="210" t="s">
        <v>5865</v>
      </c>
      <c r="AA847" s="198" t="s">
        <v>25</v>
      </c>
      <c r="AB847" s="273"/>
    </row>
    <row r="848" spans="1:28">
      <c r="B848" s="194" t="s">
        <v>5866</v>
      </c>
      <c r="C848" s="194" t="str">
        <f t="shared" si="67"/>
        <v>No</v>
      </c>
      <c r="D848" s="194" t="str">
        <f t="shared" si="68"/>
        <v/>
      </c>
      <c r="G848" s="194" t="s">
        <v>2983</v>
      </c>
      <c r="I848" s="251" t="str" cm="1">
        <f t="array" ref="I848">_xlfn.TEXTJOIN(" ",1,IF(flistname=D848,foption,""))</f>
        <v>0</v>
      </c>
      <c r="J848" s="194" t="s">
        <v>49</v>
      </c>
      <c r="K848" s="194" t="s">
        <v>2882</v>
      </c>
      <c r="L848" s="194" t="str">
        <f t="shared" si="66"/>
        <v>AA01: Do you have any feedback you would like to share with us?</v>
      </c>
      <c r="M848" s="194" t="s">
        <v>5867</v>
      </c>
      <c r="N848" s="194" t="s">
        <v>5868</v>
      </c>
      <c r="O848" s="194" t="s">
        <v>5869</v>
      </c>
      <c r="P848" s="194">
        <v>1</v>
      </c>
      <c r="V848" s="194">
        <v>1</v>
      </c>
    </row>
    <row r="849" spans="1:28">
      <c r="B849" s="194" t="s">
        <v>5870</v>
      </c>
      <c r="C849" s="194" t="str">
        <f t="shared" si="67"/>
        <v>No</v>
      </c>
      <c r="D849" s="194" t="str">
        <f t="shared" si="68"/>
        <v/>
      </c>
      <c r="G849" s="194" t="s">
        <v>2983</v>
      </c>
      <c r="I849" s="251" t="str" cm="1">
        <f t="array" ref="I849">_xlfn.TEXTJOIN(" ",1,IF(flistname=D849,foption,""))</f>
        <v>0</v>
      </c>
      <c r="J849" s="194" t="s">
        <v>49</v>
      </c>
      <c r="K849" s="194" t="s">
        <v>2884</v>
      </c>
      <c r="L849" s="194" t="str">
        <f t="shared" si="66"/>
        <v>AA02: Provide comments, observations or suggestions</v>
      </c>
      <c r="M849" s="194" t="s">
        <v>5871</v>
      </c>
      <c r="N849" s="194" t="s">
        <v>5872</v>
      </c>
      <c r="O849" s="194" t="s">
        <v>5873</v>
      </c>
      <c r="P849" s="194">
        <v>1</v>
      </c>
      <c r="V849" s="194">
        <v>1</v>
      </c>
    </row>
    <row r="850" spans="1:28" s="294" customFormat="1">
      <c r="A850" s="293"/>
      <c r="E850" s="293"/>
      <c r="H850" s="295"/>
      <c r="I850" s="296"/>
      <c r="J850" s="199" t="s">
        <v>117</v>
      </c>
      <c r="K850" s="199" t="s">
        <v>5861</v>
      </c>
      <c r="L850" s="294" t="str">
        <f t="shared" si="66"/>
        <v/>
      </c>
      <c r="S850" s="293"/>
      <c r="AB850" s="297"/>
    </row>
    <row r="851" spans="1:28" s="309" customFormat="1">
      <c r="A851" s="210"/>
      <c r="B851" s="198" t="s">
        <v>5874</v>
      </c>
      <c r="C851" s="198" t="str">
        <f t="shared" ref="C851" si="69">IF(IFERROR(FIND("select_one",J851),0)&gt;0,"select_one",IF(IFERROR(FIND("select_multiple",J851),0)&gt;0,"select_multiple","No"))</f>
        <v>No</v>
      </c>
      <c r="D851" s="198" t="str">
        <f>IF(OR(C851="select_one",C851="select_multiple"),TRIM(RIGHT(J851,LEN(J851)-(LEN(C851)+1))),"")</f>
        <v/>
      </c>
      <c r="E851" s="210"/>
      <c r="F851" s="198"/>
      <c r="G851" s="198" t="s">
        <v>2983</v>
      </c>
      <c r="H851" s="211"/>
      <c r="I851" s="308" t="str" cm="1">
        <f t="array" ref="I851">_xlfn.TEXTJOIN(" ",1,IF(flistname=D851,foption,""))</f>
        <v>0</v>
      </c>
      <c r="J851" s="309" t="s">
        <v>20</v>
      </c>
      <c r="L851" s="309" t="str">
        <f>IF(AND(ISBLANK(M851),ISBLANK(N851)),"",IF(ISBLANK(M851),N851,_xlfn.CONCAT(TRIM(M851),": ",N851)))</f>
        <v>&lt;span style="color:red"&gt;We thank you for your time. Good bye!&lt;/span&gt;</v>
      </c>
      <c r="N851" s="309" t="s">
        <v>2969</v>
      </c>
      <c r="O851" s="309" t="s">
        <v>2969</v>
      </c>
      <c r="P851" s="310">
        <v>1</v>
      </c>
      <c r="AB851" s="311"/>
    </row>
    <row r="852" spans="1:28">
      <c r="B852" s="194" t="s">
        <v>5875</v>
      </c>
      <c r="C852" s="194" t="str">
        <f>IF(IFERROR(FIND("select_one",J852),0)&gt;0,"select_one",IF(IFERROR(FIND("select_multiple",J852),0)&gt;0,"select_multiple","No"))</f>
        <v>No</v>
      </c>
      <c r="D852" s="194" t="str">
        <f>IF(OR(C852="select_one",C852="select_multiple"),TRIM(RIGHT(J852,LEN(J852)-(LEN(C852)+1))),"")</f>
        <v/>
      </c>
      <c r="G852" s="194" t="s">
        <v>2983</v>
      </c>
      <c r="I852" s="251" t="str" cm="1">
        <f t="array" ref="I852">_xlfn.TEXTJOIN(" ",1,IF(flistname=D852,foption,""))</f>
        <v>0</v>
      </c>
      <c r="J852" s="194" t="s">
        <v>2962</v>
      </c>
      <c r="K852" s="194" t="s">
        <v>2963</v>
      </c>
      <c r="L852" s="194" t="str">
        <f t="shared" ref="L852" si="70">IF(AND(ISBLANK(M852),ISBLANK(N852)),"",IF(ISBLANK(M852),N852,_xlfn.CONCAT(TRIM(M852),": ",N852)))</f>
        <v>AA03: GPS Coordinates</v>
      </c>
      <c r="M852" s="194" t="s">
        <v>5876</v>
      </c>
      <c r="N852" s="194" t="s">
        <v>2964</v>
      </c>
      <c r="O852" s="194" t="s">
        <v>2964</v>
      </c>
      <c r="P852" s="194">
        <v>1</v>
      </c>
      <c r="S852" s="221" t="s">
        <v>5877</v>
      </c>
      <c r="V852" s="194" t="s">
        <v>25</v>
      </c>
      <c r="Z852" s="199" t="s">
        <v>3102</v>
      </c>
    </row>
    <row r="853" spans="1:28" s="198" customFormat="1">
      <c r="A853" s="210"/>
      <c r="B853" s="198" t="s">
        <v>5878</v>
      </c>
      <c r="C853" s="198" t="str">
        <f>IF(IFERROR(FIND("select_one",J853),0)&gt;0,"select_one",IF(IFERROR(FIND("select_multiple",J853),0)&gt;0,"select_multiple","No"))</f>
        <v>No</v>
      </c>
      <c r="D853" s="198" t="str">
        <f>IF(OR(C853="select_one",C853="select_multiple"),TRIM(RIGHT(J853,LEN(J853)-(LEN(C853)+1))),"")</f>
        <v/>
      </c>
      <c r="E853" s="210"/>
      <c r="G853" s="198" t="s">
        <v>2983</v>
      </c>
      <c r="H853" s="211"/>
      <c r="I853" s="258" t="str" cm="1">
        <f t="array" ref="I853">_xlfn.TEXTJOIN(" ",1,IF(flistname=D853,foption,""))</f>
        <v>0</v>
      </c>
      <c r="J853" s="198" t="s">
        <v>20</v>
      </c>
      <c r="L853" s="198" t="str">
        <f>IF(AND(ISBLANK(M853),ISBLANK(N853)),"",IF(ISBLANK(M853),N853,_xlfn.CONCAT(TRIM(M853),": ",N853)))</f>
        <v>END OF INTERVIEW!</v>
      </c>
      <c r="N853" s="198" t="s">
        <v>2967</v>
      </c>
      <c r="O853" s="198" t="s">
        <v>2967</v>
      </c>
      <c r="P853" s="198">
        <v>1</v>
      </c>
      <c r="S853" s="210"/>
      <c r="AA853" s="198" t="s">
        <v>25</v>
      </c>
      <c r="AB853" s="273"/>
    </row>
  </sheetData>
  <pageMargins left="0.7" right="0.7" top="0.75" bottom="0.75" header="0.3" footer="0.3"/>
  <pageSetup paperSize="9" scale="16" fitToHeight="0" orientation="landscape"/>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0BD7E-A614-4A40-9E51-A5145C96E8C9}">
  <sheetPr>
    <pageSetUpPr fitToPage="1"/>
  </sheetPr>
  <dimension ref="A1:AO839"/>
  <sheetViews>
    <sheetView zoomScale="211" zoomScaleNormal="70" zoomScaleSheetLayoutView="100" workbookViewId="0">
      <pane xSplit="14" ySplit="5" topLeftCell="AA347" activePane="bottomRight" state="frozen"/>
      <selection pane="bottomRight" activeCell="N370" sqref="N370"/>
      <selection pane="bottomLeft" activeCell="A6" sqref="A6"/>
      <selection pane="topRight" activeCell="K1" sqref="K1"/>
    </sheetView>
  </sheetViews>
  <sheetFormatPr defaultColWidth="9.140625" defaultRowHeight="11.1"/>
  <cols>
    <col min="1" max="1" width="9" style="205" hidden="1" customWidth="1"/>
    <col min="2" max="4" width="9" style="194" hidden="1" customWidth="1"/>
    <col min="5" max="5" width="9" style="205" hidden="1" customWidth="1"/>
    <col min="6" max="7" width="9" style="194" hidden="1" customWidth="1"/>
    <col min="8" max="8" width="9" style="206" hidden="1" customWidth="1"/>
    <col min="9" max="9" width="21.7109375" style="194" customWidth="1"/>
    <col min="10" max="10" width="22.85546875" style="194" customWidth="1"/>
    <col min="11" max="11" width="22.7109375" style="194" bestFit="1" customWidth="1"/>
    <col min="12" max="12" width="8.85546875" style="194" customWidth="1"/>
    <col min="13" max="13" width="4.42578125" style="194" customWidth="1"/>
    <col min="14" max="14" width="41.7109375" style="194" customWidth="1"/>
    <col min="15" max="15" width="41.42578125" style="194" customWidth="1"/>
    <col min="16" max="16" width="2" style="194" customWidth="1"/>
    <col min="17" max="17" width="4.7109375" style="194" customWidth="1"/>
    <col min="18" max="18" width="40.28515625" style="194" bestFit="1" customWidth="1"/>
    <col min="19" max="19" width="46.7109375" style="205" customWidth="1"/>
    <col min="20" max="20" width="29.42578125" style="194" customWidth="1"/>
    <col min="21" max="21" width="19.140625" style="194" customWidth="1"/>
    <col min="22" max="22" width="9.28515625" style="194" customWidth="1"/>
    <col min="23" max="23" width="16.42578125" style="194" customWidth="1"/>
    <col min="24" max="24" width="9.28515625" style="194" customWidth="1"/>
    <col min="25" max="25" width="12.140625" style="194" customWidth="1"/>
    <col min="26" max="26" width="54.42578125" style="194" customWidth="1"/>
    <col min="27" max="27" width="50.85546875" style="194" customWidth="1"/>
    <col min="28" max="28" width="60.42578125" style="271" customWidth="1"/>
    <col min="29" max="16384" width="9.140625" style="194"/>
  </cols>
  <sheetData>
    <row r="1" spans="1:28">
      <c r="A1" s="205" t="s">
        <v>2971</v>
      </c>
      <c r="B1" s="194" t="s">
        <v>2972</v>
      </c>
      <c r="E1" s="205" t="s">
        <v>2973</v>
      </c>
      <c r="F1" s="194" t="s">
        <v>0</v>
      </c>
      <c r="G1" s="194" t="s">
        <v>1</v>
      </c>
      <c r="H1" s="206" t="s">
        <v>2974</v>
      </c>
      <c r="I1" s="194" t="s">
        <v>2975</v>
      </c>
      <c r="J1" s="194" t="s">
        <v>2</v>
      </c>
      <c r="K1" s="194" t="s">
        <v>3</v>
      </c>
      <c r="L1" s="194" t="s">
        <v>5879</v>
      </c>
      <c r="M1" s="194" t="s">
        <v>2977</v>
      </c>
      <c r="N1" s="194" t="s">
        <v>2978</v>
      </c>
      <c r="O1" s="194" t="s">
        <v>2979</v>
      </c>
      <c r="P1" s="194" t="s">
        <v>2980</v>
      </c>
      <c r="Q1" s="194" t="s">
        <v>2981</v>
      </c>
      <c r="R1" s="194" t="s">
        <v>5</v>
      </c>
      <c r="S1" s="205" t="s">
        <v>6</v>
      </c>
      <c r="T1" s="194" t="s">
        <v>7</v>
      </c>
      <c r="U1" s="194" t="s">
        <v>8</v>
      </c>
      <c r="V1" s="194" t="s">
        <v>9</v>
      </c>
      <c r="W1" s="194" t="s">
        <v>10</v>
      </c>
      <c r="X1" s="194" t="s">
        <v>11</v>
      </c>
      <c r="Y1" s="194" t="s">
        <v>12</v>
      </c>
      <c r="Z1" s="194" t="s">
        <v>13</v>
      </c>
      <c r="AA1" s="194" t="s">
        <v>14</v>
      </c>
      <c r="AB1" s="271" t="s">
        <v>15</v>
      </c>
    </row>
    <row r="2" spans="1:28" s="208" customFormat="1">
      <c r="B2" s="208" t="s">
        <v>2982</v>
      </c>
      <c r="G2" s="208" t="s">
        <v>2983</v>
      </c>
      <c r="J2" s="208" t="s">
        <v>16</v>
      </c>
      <c r="K2" s="208" t="s">
        <v>16</v>
      </c>
      <c r="AB2" s="272"/>
    </row>
    <row r="3" spans="1:28" s="208" customFormat="1">
      <c r="B3" s="208" t="s">
        <v>2984</v>
      </c>
      <c r="G3" s="208" t="s">
        <v>2983</v>
      </c>
      <c r="J3" s="208" t="s">
        <v>17</v>
      </c>
      <c r="K3" s="208" t="s">
        <v>17</v>
      </c>
      <c r="AB3" s="272"/>
    </row>
    <row r="4" spans="1:28" s="208" customFormat="1">
      <c r="B4" s="208" t="s">
        <v>2985</v>
      </c>
      <c r="G4" s="208" t="s">
        <v>2983</v>
      </c>
      <c r="J4" s="208" t="s">
        <v>18</v>
      </c>
      <c r="K4" s="208" t="s">
        <v>18</v>
      </c>
      <c r="AB4" s="272"/>
    </row>
    <row r="5" spans="1:28" s="208" customFormat="1">
      <c r="B5" s="208" t="s">
        <v>2986</v>
      </c>
      <c r="G5" s="208" t="s">
        <v>2983</v>
      </c>
      <c r="J5" s="208" t="s">
        <v>19</v>
      </c>
      <c r="K5" s="208" t="s">
        <v>19</v>
      </c>
      <c r="AB5" s="272"/>
    </row>
    <row r="6" spans="1:28" s="327" customFormat="1">
      <c r="A6" s="210"/>
      <c r="B6" s="198" t="s">
        <v>2987</v>
      </c>
      <c r="C6" s="198"/>
      <c r="D6" s="198"/>
      <c r="E6" s="210"/>
      <c r="F6" s="198"/>
      <c r="G6" s="198" t="s">
        <v>2988</v>
      </c>
      <c r="H6" s="211"/>
      <c r="J6" s="327" t="s">
        <v>20</v>
      </c>
      <c r="L6" s="327" t="str">
        <f>IF(AND(ISBLANK(M6),ISBLANK(N6)),"",IF(ISBLANK(M6),N6,_xlfn.CONCAT(TRIM(M6),": ",N6)))</f>
        <v>SOUTH SUDAN 
POST-DISTRIBUTION AND OUTCOME MONITORING
PDM-2021-Round1 (Apr-May, 2021)</v>
      </c>
      <c r="N6" s="327" t="s">
        <v>5880</v>
      </c>
      <c r="O6" s="327" t="s">
        <v>2989</v>
      </c>
      <c r="P6" s="327">
        <v>1</v>
      </c>
      <c r="AB6" s="329"/>
    </row>
    <row r="7" spans="1:28" s="219" customFormat="1">
      <c r="A7" s="212"/>
      <c r="B7" s="199" t="s">
        <v>2990</v>
      </c>
      <c r="C7" s="199"/>
      <c r="D7" s="199"/>
      <c r="E7" s="212"/>
      <c r="F7" s="199"/>
      <c r="G7" s="199" t="s">
        <v>2983</v>
      </c>
      <c r="H7" s="213"/>
      <c r="J7" s="219" t="s">
        <v>26</v>
      </c>
      <c r="K7" s="219" t="s">
        <v>5881</v>
      </c>
      <c r="L7" s="219" t="str">
        <f t="shared" ref="L7:L13" si="0">IF(AND(ISBLANK(M7),ISBLANK(N7)),"",IF(ISBLANK(M7),N7,_xlfn.CONCAT(TRIM(M7),": ",N7)))</f>
        <v xml:space="preserve">A: GENERAL INFORMATION </v>
      </c>
      <c r="M7" s="219" t="s">
        <v>2992</v>
      </c>
      <c r="N7" s="219" t="s">
        <v>2993</v>
      </c>
      <c r="O7" s="219" t="s">
        <v>2993</v>
      </c>
      <c r="P7" s="219">
        <v>1</v>
      </c>
      <c r="S7" s="219" t="s">
        <v>2994</v>
      </c>
      <c r="W7" s="219" t="s">
        <v>168</v>
      </c>
      <c r="AB7" s="286"/>
    </row>
    <row r="8" spans="1:28" s="325" customFormat="1">
      <c r="A8" s="238"/>
      <c r="B8" s="238"/>
      <c r="C8" s="238" t="str">
        <f>IF(IFERROR(FIND("select_one",J8),0)&gt;0,"select_one",IF(IFERROR(FIND("select_multiple",J8),0)&gt;0,"select_multiple","No"))</f>
        <v>No</v>
      </c>
      <c r="D8" s="238" t="str">
        <f t="shared" ref="D8:D44" si="1">IF(OR(C8="select_one",C8="select_multiple"),TRIM(RIGHT(J8,LEN(J8)-(LEN(C8)+1))),"")</f>
        <v/>
      </c>
      <c r="E8" s="238"/>
      <c r="F8" s="238"/>
      <c r="G8" s="238"/>
      <c r="H8" s="238"/>
      <c r="I8" s="325" t="str" cm="1">
        <f t="array" ref="I8">_xlfn.TEXTJOIN(" ",1,IF(flistname=D8,foption,""))</f>
        <v>0</v>
      </c>
      <c r="J8" s="325" t="s">
        <v>20</v>
      </c>
      <c r="L8" s="325" t="str">
        <f t="shared" si="0"/>
        <v>Information about interview</v>
      </c>
      <c r="N8" s="325" t="s">
        <v>2995</v>
      </c>
      <c r="O8" s="325" t="s">
        <v>2995</v>
      </c>
      <c r="P8" s="325">
        <v>1</v>
      </c>
      <c r="AB8" s="326"/>
    </row>
    <row r="9" spans="1:28" s="221" customFormat="1">
      <c r="A9" s="205"/>
      <c r="B9" s="194" t="s">
        <v>2996</v>
      </c>
      <c r="C9" s="194" t="str">
        <f t="shared" ref="C9:C44" si="2">IF(IFERROR(FIND("select_one",J9),0)&gt;0,"select_one",IF(IFERROR(FIND("select_multiple",J9),0)&gt;0,"select_multiple","No"))</f>
        <v>No</v>
      </c>
      <c r="D9" s="194" t="str">
        <f t="shared" si="1"/>
        <v/>
      </c>
      <c r="E9" s="205"/>
      <c r="F9" s="194"/>
      <c r="G9" s="194" t="s">
        <v>2983</v>
      </c>
      <c r="H9" s="206"/>
      <c r="I9" s="221" t="str" cm="1">
        <f t="array" ref="I9">_xlfn.TEXTJOIN(" ",1,IF(flistname=D9,foption,""))</f>
        <v>0</v>
      </c>
      <c r="J9" s="221" t="s">
        <v>31</v>
      </c>
      <c r="K9" s="221" t="s">
        <v>32</v>
      </c>
      <c r="L9" s="221" t="str">
        <f t="shared" si="0"/>
        <v>A01: Interview date</v>
      </c>
      <c r="M9" s="221" t="s">
        <v>2997</v>
      </c>
      <c r="N9" s="221" t="s">
        <v>2998</v>
      </c>
      <c r="O9" s="221" t="s">
        <v>2998</v>
      </c>
      <c r="P9" s="221">
        <v>1</v>
      </c>
      <c r="U9" s="221" t="s">
        <v>3000</v>
      </c>
      <c r="V9" s="221">
        <v>1</v>
      </c>
      <c r="W9" s="221" t="s">
        <v>3001</v>
      </c>
      <c r="X9" s="221" t="s">
        <v>3002</v>
      </c>
      <c r="AA9" s="221">
        <v>1</v>
      </c>
      <c r="AB9" s="333" t="s">
        <v>3002</v>
      </c>
    </row>
    <row r="10" spans="1:28" s="221" customFormat="1">
      <c r="A10" s="205"/>
      <c r="B10" s="194" t="s">
        <v>3003</v>
      </c>
      <c r="C10" s="194" t="str">
        <f t="shared" si="2"/>
        <v>select_one</v>
      </c>
      <c r="D10" s="194" t="str">
        <f t="shared" si="1"/>
        <v>suboffice</v>
      </c>
      <c r="E10" s="205"/>
      <c r="F10" s="194"/>
      <c r="G10" s="194" t="s">
        <v>2983</v>
      </c>
      <c r="H10" s="206"/>
      <c r="I10" s="221" t="str" cm="1">
        <f t="array" ref="I10">_xlfn.TEXTJOIN(" ",1,IF(flistname=D10,foption,""))</f>
        <v>W01: Abyei W02: Aweil W03: Bentiu W04: Bor W05: Juba W06: Kapoeta W07: Kuajok W08: Maban W09: Malakal 0 W10: Mingkaman W11: Rumbek W12: Torit W13: Wau W14: Yambio W15: Yida</v>
      </c>
      <c r="J10" s="221" t="s">
        <v>34</v>
      </c>
      <c r="K10" s="221" t="s">
        <v>35</v>
      </c>
      <c r="L10" s="221" t="str">
        <f t="shared" si="0"/>
        <v>A04: For which field office are you monitoring?</v>
      </c>
      <c r="M10" s="221" t="s">
        <v>3004</v>
      </c>
      <c r="N10" s="221" t="s">
        <v>3005</v>
      </c>
      <c r="O10" s="221" t="s">
        <v>3006</v>
      </c>
      <c r="P10" s="221">
        <v>1</v>
      </c>
      <c r="V10" s="221">
        <v>1</v>
      </c>
      <c r="W10" s="221" t="s">
        <v>3007</v>
      </c>
      <c r="AB10" s="333"/>
    </row>
    <row r="11" spans="1:28" s="221" customFormat="1">
      <c r="A11" s="205"/>
      <c r="B11" s="194" t="s">
        <v>3008</v>
      </c>
      <c r="C11" s="194" t="str">
        <f t="shared" si="2"/>
        <v>select_one</v>
      </c>
      <c r="D11" s="194" t="str">
        <f t="shared" si="1"/>
        <v>enumerator</v>
      </c>
      <c r="E11" s="205"/>
      <c r="F11" s="194"/>
      <c r="G11" s="194" t="s">
        <v>2983</v>
      </c>
      <c r="H11" s="206" t="s">
        <v>3009</v>
      </c>
      <c r="I11" s="221" t="str" cm="1">
        <f t="array" ref="I11">_xlfn.TEXTJOIN(" ",1,IF(flistname=D11,foption,""))</f>
        <v>1: Machar Malok 2: Alexander Makuach 3: Gabriel Bior 4: Mark Maror 5: Martin Kiir 6: Peter Mori 7: Kou Dut 8: Rebecca Makith 9: Malong Michael 10: Mary Akoul 11: James Wieu 12: Peter Marial 13: William Arop 14: Sam Aping 15: Nhiel Mawien 16: Odongo Isaac 0 0 0 0 0 0 0 0 0 0 0 0 0 0 0 32: William Pasquale 33: James Onesimo 34: Abdenego Mondia 35: Amina Thabo 36: Ampeilia Gabriel 37: Concy Leunardo 38: Karlo Nuri 39: Raymond Lagos 40: Thomas Pio 41: Peter Bay 42: Openi Jame 43: Luel Jiel 0 0 0 0 0 0 0 0 0 0 0 0 0 0 0 59: Garang Yak 60: Mayen Deng 61: Ajang Deng 62: Angelo Wek 63: Deng Madut 64: Peter Dut 65: Malong Garang 66: Kon Anyar 67: Sida Joyce. 0 0 0 0 0 0 0 0 0 0 0 0 0 0 0 84: Nixon Sapana 85: Jok Nhial 86: Ihiju Margret 87: Santino Agany 88: John Lodiong 89: Gum Malek 91: Mercy Naji 0 0 0 0 0 0 0 0 0 0 0 0 0 0 0 107: Daniel Dictor Matur 108: Maluk Akoon 109: Awau Martha 110: James Malil 111: Mabior Makuek 112: Joyce Poni 113: Kuoc Makur 114: Paul Manyang 115: Phillip Mading 116: Hakima Monylang 117: Samuel Makol 0 0 0 0 0 0 0 0 0 0 0 0 0 0 0 133: Paska Anena 134: Peter Machar 135: David Marial 136: Reuben Ajok 137: Doru Gladys 138: Dhieu Deng 139: Deng Piol 140: James Malil 0 0 0 0 0 0 0 0 0 0 0 0 0 0 0 156: Makuey Tudeal 157: Annet Jokudu 158: Eric Lokujo 159: Lazarus Nhial 160: Mogga Simon 161: John Gatkuoth 162: Christopher Radio 163: Benson Tebere 0 0 0 0 0 0 0 0 0 0 0 0 0 0 0 179: Stephen Towongo 180: Eric Duwa 181: Jame Bosco 182: Monica Akello 183: Susan Weasley 0 0 0 0 0 0 0 0 0 0 0 0 0 0 0 0 0 201: Joseph Nyarakajo 202: Amulo Josephine 203: Henry Mario 204: Maurice Lokwang 205: Onek James 206: Mou Atak. 207: Tongidyang Julius 208: Nancy Benedict 209: Angelo Abariamoi 210: Angelo Ochang 211: Awau Martha 212: Khemis Robert 213: Nancy Poni Samuel 0 0 0 0 0 0 0 0 0 0 0 0 0 0 0 229: Julia Kiden 230: Isaac Azza 231: Gina Ceazar 232: Husahu Nelson 233: Ladu Emmanuel 234: Stephen Imoi 235: Wani Francis 236: Aling Margreth Emilio 0 0 0 0 0 0 0 0 0 0 0 0 0 0 0 252: Tereza Mariam 253: Simon Aruei 254: Maiku Charles 255: Aloro Joseph 256: Christa Hosea 0 0 0 0 0 0 0 0 0 0 0 0 0 0 0 272: Peter Lunyjok 273: Onorio Oyaha 274: Peter Ding 275: Mamuor Bul 276: Juma Rufas Yatta 277: Bol Malek Dhiew 278: Chol Gabriel 279: Christopher Knight 280: Elisabeth Yar 281: Gabriel Ajaak Matiop 282: David Elisa 283: Gabriel Kuereng 284: Namaru Florence Wayo 285: James Moses 0 0 0 0 0 0 0 0 0 0 0 0 0 0 0 301: Thow Bidit 302: Jamal Ahmed 303: Changkuoth Reath 304: Gak Mathok 305: Lwanyo Papiti 306: Viola Nawal 307: Akol Abiong 0 0 0 0 0 0 0 0 0 0 0 0 0 0 0 323: Andrea Ujang 324: Alfonse Anei 325: Mathew Deng 326: Harriet George 327: Julia Poni 0 0 0 0 0 0 0 0 0 0 0 0 0 0 0 343: Taban ABINA 344: Maneya YOSEKA 345: Rose EJURU 346: Monica Lomoi 347: Nancy Kara 348: Wani Sesnan 349: Gloria Gwoka 350: OlwenyMichael 351: Elia Henry 352: Sujin Pak 353: Agyili Wisdom 354: Emmanuel Sallah 355: Edward Nyilek 356: Chandia Hellen 357: Pandek Michael 358: Mikaya Ali 359: FlorenceLupe 360: James Obale 361: Ohisa Rueben 0 0 0 0 0 0 0 0 0 0 0 0 0 0 0 0 0 0 0 0 0 0 0 0 0 0 0 0 0 0 0 0 0 0 0 0 0 0 0 0 0 0 0 0 0 0 0 0 8888: Guest Monitor</v>
      </c>
      <c r="J11" s="221" t="s">
        <v>40</v>
      </c>
      <c r="K11" s="221" t="s">
        <v>41</v>
      </c>
      <c r="L11" s="221" t="str">
        <f t="shared" si="0"/>
        <v>A02: Enumerator's name</v>
      </c>
      <c r="M11" s="221" t="s">
        <v>3010</v>
      </c>
      <c r="N11" s="221" t="s">
        <v>3011</v>
      </c>
      <c r="O11" s="221" t="s">
        <v>3012</v>
      </c>
      <c r="R11" s="221" t="s">
        <v>3013</v>
      </c>
      <c r="V11" s="221">
        <v>1</v>
      </c>
      <c r="W11" s="221" t="s">
        <v>3007</v>
      </c>
      <c r="AB11" s="333"/>
    </row>
    <row r="12" spans="1:28" s="335" customFormat="1">
      <c r="A12" s="205"/>
      <c r="B12" s="194" t="s">
        <v>3014</v>
      </c>
      <c r="C12" s="194" t="str">
        <f t="shared" si="2"/>
        <v>No</v>
      </c>
      <c r="D12" s="194" t="str">
        <f t="shared" si="1"/>
        <v/>
      </c>
      <c r="E12" s="205"/>
      <c r="F12" s="194"/>
      <c r="G12" s="194" t="s">
        <v>2983</v>
      </c>
      <c r="H12" s="206"/>
      <c r="I12" s="335" t="str" cm="1">
        <f t="array" ref="I12">_xlfn.TEXTJOIN(" ",1,IF(flistname=D12,foption,""))</f>
        <v>0</v>
      </c>
      <c r="J12" s="335" t="s">
        <v>49</v>
      </c>
      <c r="K12" s="335" t="s">
        <v>50</v>
      </c>
      <c r="L12" s="335" t="str">
        <f t="shared" si="0"/>
        <v>A03: Guest enumerator's name</v>
      </c>
      <c r="M12" s="335" t="s">
        <v>3015</v>
      </c>
      <c r="N12" s="335" t="s">
        <v>3016</v>
      </c>
      <c r="O12" s="335" t="s">
        <v>3017</v>
      </c>
      <c r="P12" s="335">
        <v>1</v>
      </c>
      <c r="S12" s="336"/>
      <c r="V12" s="335">
        <v>1</v>
      </c>
      <c r="Z12" s="335" t="s">
        <v>3018</v>
      </c>
      <c r="AB12" s="337"/>
    </row>
    <row r="13" spans="1:28" s="229" customFormat="1">
      <c r="A13" s="228"/>
      <c r="C13" s="229" t="str">
        <f t="shared" si="2"/>
        <v>No</v>
      </c>
      <c r="D13" s="229" t="str">
        <f t="shared" si="1"/>
        <v/>
      </c>
      <c r="E13" s="228"/>
      <c r="H13" s="230"/>
      <c r="I13" s="229" t="str" cm="1">
        <f t="array" ref="I13">_xlfn.TEXTJOIN(" ",1,IF(flistname=D13,foption,""))</f>
        <v>0</v>
      </c>
      <c r="L13" s="229" t="str">
        <f t="shared" si="0"/>
        <v/>
      </c>
      <c r="N13" s="229" t="s">
        <v>2988</v>
      </c>
      <c r="O13" s="229" t="s">
        <v>2988</v>
      </c>
      <c r="P13" s="229">
        <v>1</v>
      </c>
      <c r="S13" s="228"/>
      <c r="AB13" s="276"/>
    </row>
    <row r="14" spans="1:28" s="219" customFormat="1">
      <c r="A14" s="215"/>
      <c r="B14" s="216"/>
      <c r="C14" s="216" t="str">
        <f t="shared" si="2"/>
        <v>No</v>
      </c>
      <c r="D14" s="216" t="str">
        <f t="shared" si="1"/>
        <v/>
      </c>
      <c r="E14" s="215"/>
      <c r="F14" s="216"/>
      <c r="G14" s="216"/>
      <c r="H14" s="217"/>
      <c r="J14" s="219" t="s">
        <v>26</v>
      </c>
      <c r="K14" s="219" t="s">
        <v>2991</v>
      </c>
      <c r="N14" s="219" t="s">
        <v>5882</v>
      </c>
      <c r="W14" s="219" t="s">
        <v>168</v>
      </c>
      <c r="AB14" s="286"/>
    </row>
    <row r="15" spans="1:28" s="221" customFormat="1">
      <c r="A15" s="205"/>
      <c r="B15" s="194" t="s">
        <v>3062</v>
      </c>
      <c r="C15" s="194" t="str">
        <f t="shared" si="2"/>
        <v>select_one</v>
      </c>
      <c r="D15" s="194" t="str">
        <f t="shared" si="1"/>
        <v>stateL</v>
      </c>
      <c r="E15" s="205"/>
      <c r="F15" s="194"/>
      <c r="G15" s="194" t="s">
        <v>2983</v>
      </c>
      <c r="H15" s="206"/>
      <c r="I15" s="221" t="str" cm="1">
        <f t="array" ref="I15">_xlfn.TEXTJOIN(" ",1,IF(flistname=D15,foption,""))</f>
        <v>1: Central Equatoria 2: Eastern Equatoria 3: Jonglei 4: Lakes 5: Northern Bahr el Ghazal 6: Unity 7: Upper Nile 8: Warrap 9: Western Bahr el Ghazal 10: Western Equatoria</v>
      </c>
      <c r="J15" s="221" t="s">
        <v>78</v>
      </c>
      <c r="K15" s="221" t="s">
        <v>79</v>
      </c>
      <c r="L15" s="221" t="str">
        <f>IF(AND(ISBLANK(M15),ISBLANK(N15)),"",IF(ISBLANK(M15),N15,_xlfn.CONCAT(TRIM(M15),": ",N15)))</f>
        <v>A04: State</v>
      </c>
      <c r="M15" s="221" t="s">
        <v>3004</v>
      </c>
      <c r="N15" s="221" t="s">
        <v>3064</v>
      </c>
      <c r="O15" s="221" t="s">
        <v>3064</v>
      </c>
      <c r="P15" s="221">
        <v>1</v>
      </c>
      <c r="S15" s="221" t="s">
        <v>81</v>
      </c>
      <c r="V15" s="221">
        <v>1</v>
      </c>
      <c r="W15" s="221" t="s">
        <v>3007</v>
      </c>
      <c r="AB15" s="333"/>
    </row>
    <row r="16" spans="1:28" s="221" customFormat="1">
      <c r="A16" s="205"/>
      <c r="B16" s="194" t="s">
        <v>3065</v>
      </c>
      <c r="C16" s="194" t="str">
        <f t="shared" si="2"/>
        <v>select_one</v>
      </c>
      <c r="D16" s="194" t="str">
        <f t="shared" si="1"/>
        <v>countyL</v>
      </c>
      <c r="E16" s="205"/>
      <c r="F16" s="194"/>
      <c r="G16" s="194" t="s">
        <v>2983</v>
      </c>
      <c r="H16" s="206"/>
      <c r="I16" s="221" t="str" cm="1">
        <f t="array" ref="I16">_xlfn.TEXTJOIN(" ",1,IF(flistname=D16,foption,""))</f>
        <v>1: Juba 2: Kajo-keji 3: Lainya 4: Morobo 5: Terekeka 6: Yei 7: Budi 8: Ikotos 9: Kapoeta East 10: Kapoeta North 11: Kapoeta South 12: Magwi 13: Torit 14: Lafon 15: Akobo 16: Ayod 17: Bor South 18: Duk 19: Fangak 20: Khorflus 21: Nyirol 22: Pibor 23: Pochalla 24: Twic East 25: Uror 26: Awerial 27: Cueibet 28: Rumbek Center 29: Rumbek East 30: Rumbek North 31: Wulu 32: Yirol East 33: Yirol West 34: Aweil Centre 35: Aweil East 36: Aweil North 37: Aweil South 38: Aweil West 39: Abiemnhom 40: Guit 41: Koch 42: Leer 43: Mayendit 44: Mayom 45: Panyijar 46: Pariang 47: Rubkona 48: Baliet 49: Fashoda 50: Longochuk 51: Luakpiny/Nasir 52: Maban 53: Maiwut 54: Malakal 55: Manyo 56: Melut 57: Panyikang 58: Renk 59: Ulang 60: Abyei 61: Gogrial East 62: Gogrial West 63: Tonj East 64: Tonj North 65: Tonj South 66: Twic 67: Jur River 68: Raja 69: Wau 70: Ezo 71: Ibba 72: Maridi 73: Mundri East 74: Mundri West 75: Mvolo 76: Nagero 77: Nzara 78: Tambura 79: Yambio</v>
      </c>
      <c r="J16" s="221" t="s">
        <v>82</v>
      </c>
      <c r="K16" s="221" t="s">
        <v>83</v>
      </c>
      <c r="L16" s="221" t="str">
        <f>IF(AND(ISBLANK(M16),ISBLANK(N16)),"",IF(ISBLANK(M16),N16,_xlfn.CONCAT(TRIM(M16),": ",N16)))</f>
        <v>A05: County</v>
      </c>
      <c r="M16" s="221" t="s">
        <v>3021</v>
      </c>
      <c r="N16" s="221" t="s">
        <v>3067</v>
      </c>
      <c r="O16" s="221" t="s">
        <v>3067</v>
      </c>
      <c r="P16" s="221">
        <v>1</v>
      </c>
      <c r="R16" s="221" t="s">
        <v>85</v>
      </c>
      <c r="V16" s="221">
        <v>1</v>
      </c>
      <c r="W16" s="221" t="s">
        <v>3007</v>
      </c>
      <c r="AB16" s="333"/>
    </row>
    <row r="17" spans="1:28" s="221" customFormat="1">
      <c r="A17" s="205"/>
      <c r="B17" s="194" t="s">
        <v>3068</v>
      </c>
      <c r="C17" s="194" t="str">
        <f t="shared" si="2"/>
        <v>select_one</v>
      </c>
      <c r="D17" s="194" t="str">
        <f t="shared" si="1"/>
        <v>PayamL</v>
      </c>
      <c r="E17" s="205"/>
      <c r="F17" s="194"/>
      <c r="G17" s="194" t="s">
        <v>2983</v>
      </c>
      <c r="H17" s="206"/>
      <c r="I17" s="221" t="str" cm="1">
        <f t="array" ref="I17">_xlfn.TEXTJOIN(" ",1,IF(flistname=D17,foption,""))</f>
        <v>1: Bungu 2: Dolo 3: Ganji 4: Gondokoro 5: Juba Town 6: Kator 7: Lirya 8: Lobonok 9: Lokiliri 10: Mangala 11: Munuki 12: Northern Bari 13: Rejaf 14: Rokon 15: Tijor 16: Wonduruba 17: Kangapo One 18: Kangapo Two 19: Lire 20: Liwolo 21: Nyepo 22: Kenyi 23: Kupera 24: Lainya 25: Mukaya 26: Wuji 27: Gulumbi 28: Kimba 29: Lujulo 30: Panyume 31: Wudabi 32: Gameiza 33: Muni 34: Nyori 35: Reggo 36: Rijong 37: Tali 38: Terekeka 39: Tindilo 40: Tombek 41: Lasu 42: Mugwo 43: Otogo 44: Tore 45: Yei Town 46: Kimotong 47: Komori 48: Loriyok 49: Lotukei 50: Loudo 51: Nagishot 52: Napak 53: Nauro 54: Hatire 55: Ikotos 56: Imotong 57: Lomohidang North 58: Lomohidang South 59: Losite 60: Jie 61: Katodori 62: Kauto 63: Lotimor 64: Mogos 65: Narus 66: Natinga 67: Chumakori 68: Karukomuge 69: Lomeyen 70: Mosingo 71: Najie 72: Paringa 73: Kapoeta Town 74: Longeleya 75: Machi One 76: Machi Two 77: Pwata 78: Lobone 79: Magwi 80: Mugali 81: Nimule 82: Pageri 83: Pajok 84: Bur 85: Himodonge 86: Hiyala 87: Ifwotu 88: Imurok 89: Kudo 90: Torit 91: Arihilo 92: Burgilo 93: Imehejek 94: Kurumi 95: Lohutok 96: Longiro 97: Marguna 98: Pachidi 99: Alali 100: Barmach 101: Bilkey 102: Buong 103: Dengjok 104: Diror 105: Nyandit 106: Walgak 107: Ayod 108: Korwai 109: Kuach-deng 110: Mogok 111: Pagil 112: Pajiek 113: Wau 114: Anyidi 115: Baidit 116: Bor 117: Jalle 118: Kolnyang 119: Makuach 120: Ageer 121: Dongchak 122: Padiet 123: Pagak 124: Panyang 125: Payuel 126: Manajang 127: Mareang 128: Old Fangak 129: Paguer 130: Phom 131: Alam 132: Atar 133: Belewach 134: Kadak 135: Korwai 136: Mareng 137: Nyainthokmalual 138: Wuonlam 139: Chuil 140: Nyambor 141: Pading 142: Pulturuk 143: Thol 144: Waat 145: Buma 146: Gumuruk 147: Kiziongora 148: Lekuangole 149: Marow 150: Miwono 151: Pibor 152: Verteth 153: Adongo 154: Akiela 155: Burator 156: Omiela 157: Pochalla 158: Ajuong 159: Kongor 160: Lith 161: Nyuak 162: Pakeer 163: Karam 164: Motot 165: Pathai 166: Payai 167: Pieri 168: Puolchuol 169: Tiam 170: Wuror 171: Abuyong 172: Bun-agok 173: Dor 174: Magok 175: Nile 176: Puluk 177: Abiriu 178: Citcok 179: Duony 180: Malon Pec 181: Ngap 182: Pagor 183: Amongpiny 184: Jiir 185: Malek 186: Matangai 187: Mayom 188: Akot 189: Atiaba 190: Cueicok 191: Maleng-agok 192: Pacong 193: Paloch 194: Aloor 195: Madol 196: Malueeth 197: Maper 198: Mayen 199: Wun-rieng 200: Bargel 201: Domoloto 202: Makundi 203: Wulu 204: Adior 205: Lekakedu 206: Malek 207: Pagarau 208: Tinagau 209: Yali 210: Abang 211: Aluakluak 212: Anuol 213: Geng-geng 214: Ghar 215: Mapuordit 216: Yirol 217: Abul 218: Achana 219: Aroyo 220: Bhar Mayen 221: Chel South 222: Nyalath 223: Baach 224: Madhol 225: Malual-bai 226: Mangar-tong I 227: Mangok 228: Wunlang 229: Yargot 230: Ariath 231: Malual Centre 232: Malual East 233: Malual North 234: Malual West 235: Ayai 236: Gakrol 237: Nyieth 238: Nyocawany I 239: Nyocawany II 240: Panthou 241: Tar-weng 242: Tiar-aleit 243: Wathmuok 244: Achana 245: Aweil Town 246: Ayat Centre 247: Ayat East 248: Ayat West 249: Gomjuer Centre 250: Gomjuer East 251: Gomjuer West 252: Mariem East 253: Mariem West 254: Abiemnhom 255: Aworpiny 256: Manjoga 257: Panyang 258: Guit 259: Kedad 260: Kuach 261: Kuerguini 262: Niemni 263: Nyathoar 264: Boaw 265: Gany 266: Jaak 267: Kuachlual 268: Ngony 269: Norbor 270: Pakur 271: Adok 272: Bou 273: Dok 274: Guat 275: Juong Kang 276: Padeah 277: Pilieny 278: Yang 279: Bor 280: Dablual 281: Luom 282: Maal 283: Pabuong 284: Rubkuay 285: Thaker 286: Tharjiath 287: Bieh 288: Kuerbuone 289: Kueryiek 290: Mankien 291: Ngop 292: Pup 293: Riak 294: Ruathnyibuol 295: Wangbuor I 296: Wangbuor II 297: Wangkei 298: Kol 299: Nyal 300: Pachienjok 301: Panyijiar 302: Ganyliel 303: Mayom 304: Pachaar 305: Pachak 306: Thoarnhoum 307: Tiap 308: Aliiny 309: Biu 310: Jamjang 311: Nyeel 312: Pariang 313: Yida 314: Wunkur 315: Bentiu Town 316: Budaang 317: Dhorbor 318: Ngop 319: Nhialdiu 320: Nhialdiubarkor 321: Panhiany 322: Rubkotne 323: Wathjaak 324: Abwong 325: Adong 326: Akoka 327: Akotweng 328: Gel Achiel 329: Nyongkuach 330: Nyongrial 331: Rom 332: Wunthow 333: Dethok 334: Kodok 335: Kodok Town 336: Lul 337: Dajo 338: Guelguk 339: Longochuk 340: Malual 341: Pamach 342: Wudier 343: Dingkar 344: Jikmir 345: Kiech Kuon 346: Kuerenge-Ke 347: Mading 348: Maker 349: Nasir 350: Roam 351: Banashowa 352: Boung 353: Jinkuata 354: Jinmakda 355: Khor El Amer 356: Jekow 357: Jotoma 358: Kigila 359: Maiwut 360: Olang 361: Pagak 362: Central Malakal 363: Eastern Malakal 364: Lelo 365: Northern Malakal 366: Ogot 367: Southern Malakal 368: Adhidwoi 369: Kaka 370: Magenist 371: Wedakona 372: Bimachuk 373: Galdora 374: Melut 375: Paloch 376: Panomdit 377: Wunamum 378: Anakdiar 379: Dheteim 380: Pakang 381: Panyidwoi 382: Panyikang 383: Tonga 384: Chemmedi 385: Geger 386: Jalhak 387: North Renk 388: South Renk 389: Doma 390: Kurmuot 391: Ulang 392: Yomding 393: Alel 394: Ameth-aguok 395: Mijak 396: Rumameer 397: Nyang 398: Pathuon East 399: Pathuon West 400: Toch East 401: Toch North 402: Toch West 403: Akon North 404: Akon South 405: Alek West 406: Gogrial 407: Kuac North 408: Kuac South 409: Riau 410: Ananatak 411: Makuac 412: Malual-cum 413: Maparah 414: Mayen 415: Pagor 416: Palaal 417: Paliang 418: Pan-nhial 419: Paweng 420: Wun-liit 421: Akop 422: Alabek 423: Aliek 424: Awuul 425: Kirik 426: Man-loor 427: Marial-lou 428: Pagol 429: Rual-bet 430: Warrap 431: Jak 432: Manyang-ngok 433: Thiet 434: Tonj 435: Wath-alel 436: Ajak-kuac 437: Akoc 438: Aweeng 439: Pannyok 440: Turalei 441: Wunrok 442: Kangi 443: Kuajena 444: Marial Bai 445: Rocrocdong 446: Udici 447: Wau Bai 448: Ere 449: Kafakengi 450: Raga 451: Ringi 452: Uyujuku 453: Bagari 454: Besselia 455: Kpaile 456: Wau North 457: Wau South 458: Andari 459: Bagidi 460: Bariguna 461: Ezo Centre 462: Naandi 463: Yangiri 464: Ibba Centre 465: Madebe 466: Manikakara 467: Maruko 468: Nabanga 469: Kozi 470: Landili 471: Mambe 472: Maridi 473: Ngamunde 474: Kediba 475: Lakamadi 476: Lozoh 477: Minga 478: Witto 479: Amadi 480: Bangolo 481: Kotobi 482: Mundri 483: Bagori 484: Bahr El Grindi 485: Dari 486: Kokori 487: Lessi 488: Mvolo 489: Yeri 490: Nagero 491: Basukangbi 492: Nzara Centre 493: Ringasi 494: Sakure 495: Sangua 496: Mupoi 497: Namutina 498: Source Yubu 499: Tambura 500: Bangasu 501: Gangura 502: Li_Rangu 503: Nadiangere 504: Yambio Town</v>
      </c>
      <c r="J17" s="221" t="s">
        <v>86</v>
      </c>
      <c r="K17" s="221" t="s">
        <v>87</v>
      </c>
      <c r="L17" s="221" t="str">
        <f>IF(AND(ISBLANK(M17),ISBLANK(N17)),"",IF(ISBLANK(M17),N17,_xlfn.CONCAT(TRIM(M17),": ",N17)))</f>
        <v>A06: Payam</v>
      </c>
      <c r="M17" s="221" t="s">
        <v>3027</v>
      </c>
      <c r="N17" s="221" t="s">
        <v>3070</v>
      </c>
      <c r="O17" s="221" t="s">
        <v>3070</v>
      </c>
      <c r="P17" s="221">
        <v>1</v>
      </c>
      <c r="R17" s="221" t="s">
        <v>89</v>
      </c>
      <c r="V17" s="221">
        <v>1</v>
      </c>
      <c r="W17" s="221" t="s">
        <v>3007</v>
      </c>
      <c r="AB17" s="333"/>
    </row>
    <row r="18" spans="1:28" s="221" customFormat="1">
      <c r="A18" s="205"/>
      <c r="B18" s="194"/>
      <c r="C18" s="194" t="str">
        <f t="shared" si="2"/>
        <v>select_one</v>
      </c>
      <c r="D18" s="194" t="str">
        <f t="shared" si="1"/>
        <v>context</v>
      </c>
      <c r="E18" s="205"/>
      <c r="F18" s="194"/>
      <c r="G18" s="194"/>
      <c r="H18" s="206"/>
      <c r="I18" s="221" t="str" cm="1">
        <f t="array" ref="I18">_xlfn.TEXTJOIN(" ",1,IF(flistname=D18,foption,""))</f>
        <v>1: Camp (refugees, POC) 2: Community village (host/IDPs)</v>
      </c>
      <c r="J18" s="221" t="s">
        <v>75</v>
      </c>
      <c r="K18" s="221" t="s">
        <v>76</v>
      </c>
      <c r="L18" s="221" t="str">
        <f t="shared" ref="L18" si="3">IF(AND(ISBLANK(M18),ISBLANK(N18)),"",IF(ISBLANK(M18),N18,_xlfn.CONCAT(TRIM(M18),": ",N18)))</f>
        <v>A07: Are you conducting this interview inside a community village or IDP/Refugee Camp?</v>
      </c>
      <c r="M18" s="221" t="s">
        <v>3033</v>
      </c>
      <c r="N18" s="221" t="s">
        <v>5883</v>
      </c>
      <c r="O18" s="221" t="s">
        <v>3060</v>
      </c>
      <c r="V18" s="221">
        <v>1</v>
      </c>
      <c r="AB18" s="333"/>
    </row>
    <row r="19" spans="1:28" s="221" customFormat="1">
      <c r="A19" s="205"/>
      <c r="B19" s="194" t="s">
        <v>3039</v>
      </c>
      <c r="C19" s="194" t="str">
        <f t="shared" si="2"/>
        <v>select_one</v>
      </c>
      <c r="D19" s="194" t="str">
        <f t="shared" si="1"/>
        <v>poptype</v>
      </c>
      <c r="E19" s="205"/>
      <c r="F19" s="194"/>
      <c r="G19" s="194" t="s">
        <v>3040</v>
      </c>
      <c r="H19" s="206" t="s">
        <v>3041</v>
      </c>
      <c r="I19" s="221" t="str" cm="1">
        <f t="array" ref="I19">_xlfn.TEXTJOIN(" ",1,IF(flistname=D19,foption,""))</f>
        <v>1: Refugees (REF) 2: Internally Displace People (IDP) 3: Community residents (RES)</v>
      </c>
      <c r="J19" s="221" t="s">
        <v>68</v>
      </c>
      <c r="K19" s="221" t="s">
        <v>69</v>
      </c>
      <c r="L19" s="221" t="str">
        <f>IF(AND(ISBLANK(M19),ISBLANK(N19)),"",IF(ISBLANK(M19),N19,_xlfn.CONCAT(TRIM(M19),": ",N19)))</f>
        <v>A09: Which population group will you be interviewing?</v>
      </c>
      <c r="M19" s="221" t="s">
        <v>3051</v>
      </c>
      <c r="N19" s="221" t="s">
        <v>5884</v>
      </c>
      <c r="O19" s="221" t="s">
        <v>3043</v>
      </c>
      <c r="P19" s="221">
        <v>1</v>
      </c>
      <c r="R19" s="221" t="s">
        <v>5885</v>
      </c>
      <c r="V19" s="221">
        <v>1</v>
      </c>
      <c r="Z19" s="221" t="s">
        <v>5886</v>
      </c>
      <c r="AB19" s="333"/>
    </row>
    <row r="20" spans="1:28" s="221" customFormat="1">
      <c r="A20" s="205"/>
      <c r="B20" s="194"/>
      <c r="C20" s="194" t="str">
        <f t="shared" si="2"/>
        <v>select_one</v>
      </c>
      <c r="D20" s="194" t="str">
        <f t="shared" si="1"/>
        <v>block</v>
      </c>
      <c r="E20" s="205"/>
      <c r="F20" s="194"/>
      <c r="G20" s="194"/>
      <c r="H20" s="206"/>
      <c r="I20" s="221" t="str" cm="1">
        <f t="array" ref="I20">_xlfn.TEXTJOIN(" ",1,IF(flistname=D20,foption,""))</f>
        <v/>
      </c>
      <c r="J20" s="221" t="s">
        <v>93</v>
      </c>
      <c r="K20" s="221" t="s">
        <v>3076</v>
      </c>
      <c r="L20" s="221" t="str">
        <f t="shared" ref="L20:L23" si="4">IF(AND(ISBLANK(M20),ISBLANK(N20)),"",IF(ISBLANK(M20),N20,_xlfn.CONCAT(TRIM(M20),": ",N20)))</f>
        <v>A08: Which IDP/Refugee camp are you interviewing from?</v>
      </c>
      <c r="M20" s="221" t="s">
        <v>3042</v>
      </c>
      <c r="N20" s="221" t="s">
        <v>5887</v>
      </c>
      <c r="O20" s="221" t="s">
        <v>5888</v>
      </c>
      <c r="R20" s="221" t="s">
        <v>5889</v>
      </c>
      <c r="V20" s="221">
        <v>1</v>
      </c>
      <c r="Z20" s="221" t="s">
        <v>5886</v>
      </c>
      <c r="AB20" s="333"/>
    </row>
    <row r="21" spans="1:28" s="221" customFormat="1">
      <c r="A21" s="205"/>
      <c r="B21" s="194"/>
      <c r="C21" s="194" t="str">
        <f t="shared" si="2"/>
        <v>select_one</v>
      </c>
      <c r="D21" s="194" t="str">
        <f t="shared" si="1"/>
        <v>activity</v>
      </c>
      <c r="E21" s="200"/>
      <c r="F21" s="194"/>
      <c r="G21" s="194"/>
      <c r="H21" s="206"/>
      <c r="I21" s="221" t="str" cm="1">
        <f t="array" ref="I21">_xlfn.TEXTJOIN(" ",1,IF(flistname=D21,foption,""))</f>
        <v>1: GFD activities 2: FFA activities 3: SAMS activities</v>
      </c>
      <c r="J21" s="221" t="s">
        <v>3019</v>
      </c>
      <c r="K21" s="221" t="s">
        <v>3020</v>
      </c>
      <c r="L21" s="221" t="str">
        <f t="shared" si="4"/>
        <v>A10: Which activity are you monitoring?</v>
      </c>
      <c r="M21" s="221" t="s">
        <v>3058</v>
      </c>
      <c r="N21" s="221" t="s">
        <v>5890</v>
      </c>
      <c r="O21" s="221" t="s">
        <v>3023</v>
      </c>
      <c r="P21" s="221">
        <v>1</v>
      </c>
      <c r="R21" s="221" t="s">
        <v>5891</v>
      </c>
      <c r="V21" s="221">
        <v>1</v>
      </c>
      <c r="AB21" s="333"/>
    </row>
    <row r="22" spans="1:28" s="221" customFormat="1">
      <c r="A22" s="205"/>
      <c r="B22" s="194"/>
      <c r="C22" s="194" t="str">
        <f t="shared" si="2"/>
        <v>select_one</v>
      </c>
      <c r="D22" s="194" t="str">
        <f t="shared" si="1"/>
        <v>subactivity</v>
      </c>
      <c r="E22" s="200"/>
      <c r="F22" s="194"/>
      <c r="G22" s="194"/>
      <c r="H22" s="206" t="s">
        <v>3024</v>
      </c>
      <c r="I22" s="221" t="str" cm="1">
        <f t="array" ref="I22">_xlfn.TEXTJOIN(" ",1,IF(flistname=D22,foption,""))</f>
        <v>1: GFD for Refugees operations 2: GFD for Crisis-affected response 3: GFD for Urban programme</v>
      </c>
      <c r="J22" s="221" t="s">
        <v>3025</v>
      </c>
      <c r="K22" s="221" t="s">
        <v>3026</v>
      </c>
      <c r="L22" s="221" t="str">
        <f t="shared" si="4"/>
        <v>A11: Which specific GFD Activity are you monitoring?</v>
      </c>
      <c r="M22" s="221" t="s">
        <v>3063</v>
      </c>
      <c r="N22" s="221" t="s">
        <v>5892</v>
      </c>
      <c r="O22" s="221" t="s">
        <v>3029</v>
      </c>
      <c r="P22" s="221">
        <v>1</v>
      </c>
      <c r="R22" s="221" t="s">
        <v>5893</v>
      </c>
      <c r="T22" s="221" t="s">
        <v>5894</v>
      </c>
      <c r="U22" s="221" t="s">
        <v>5895</v>
      </c>
      <c r="V22" s="221">
        <v>1</v>
      </c>
      <c r="Z22" s="221" t="s">
        <v>5896</v>
      </c>
      <c r="AB22" s="333"/>
    </row>
    <row r="23" spans="1:28" s="221" customFormat="1">
      <c r="A23" s="205"/>
      <c r="B23" s="194" t="s">
        <v>3032</v>
      </c>
      <c r="C23" s="194" t="str">
        <f t="shared" si="2"/>
        <v>select_one</v>
      </c>
      <c r="D23" s="194" t="str">
        <f t="shared" si="1"/>
        <v>cp</v>
      </c>
      <c r="E23" s="205"/>
      <c r="F23" s="194"/>
      <c r="G23" s="194" t="s">
        <v>2983</v>
      </c>
      <c r="H23" s="206"/>
      <c r="I23" s="221" t="str" cm="1">
        <f t="array" ref="I23">_xlfn.TEXTJOIN(" ",1,IF(flistname=D23,foption,""))</f>
        <v>1: World Food Programme (WFP) 2: Abyai Communtiy Action for Development (ACAD) 3: ACROSS (ACROSS) 4: Action Against Hunger (ACF) 5: Action Africa Help International (AAHI) 6: Action for Development (AFOD) 7: Action for Recovery &amp; Transformation (ART) 8: ADRA South Sudan (ADRA) 9: Afro-Canadian Evangelical Mission (ACEM) 10: Agency for Technical Cooperation and Development (ACTED) 11: American Refugee Committee (ARC) 12: Andra Food South Sudan (AFSS) 13: Ark for Humanity (AFH) 14: Arkangelo Ali Association (AAA) 15: Association of Volunteers for International Service (AVSI) 16: Associtaion of People leaving with Aids (APLWHA) 17: Aweil Project for Agriculture Development (APAD) 18: CARE International (CARE) 19: Catholic Church Diocese of Wau (CCDOW) 20: Catholic Medical Mission Board (CMMB) 21: Catholic Organization for Relief and Development AID (CORDAID) 22: Catholic Relief Services (CRS) 23: Child Destiney's Development Organization (CHIDDO) 24: Christian Mission Aid (CMA) 25: Christian Mission for Development (CMD) 26: Comitato Collaborazione Medica (CCM) 27: Community Development Support Services (CDSS) 28: Concern Worldwide (CWW) 29: Danish Refugee Council (DRC) 30: Doctor With Africa (CUAMM) 31: DON-BOSCO (DONBOSCO) 32: DORCAS AID INTERNATIONAL (DORCAS) 33: Farmers' Life Development Agency (FLDA) 34: Food for Hungry (FH) 35: GOAL (GOAL) 36: Grassroot Empowerment &amp; Development Org. (GREDO) 37: Health Links (HLSS) 38: Help Germany (HG) 39: Hold the Child (HTC) 40: Impact Health Organization (IHO) 41: International Medical Corps (IMC) 42: International Organization for Migration (IOM) 43: International Rescue Committee (IRC) 44: Johanniter International Assistance (JIA) 45: John Dau Foundation (JDF) 46: Joint Aid Management (JAM) 47: MADA Women Development Association (MADA) 48: MEDAIR (MEDAIR) 49: Medicines Sans Frontieres - Holland (MSF-H) 50: Medicines Sans Frontieres - Spain (MSF-S) 51: Medicines Sans Frontieres - Switzerland (MSF-CH) 52: Mercy Corps (MC) 53: Mother and Child Development (MACDA) 54: Nile Hope Development Forum (NHDF) 55: Norwagian People Aid (NPA) 56: Norwegian Refugee Council (NRC) 57: Organismo di Volontariato per la Cooperazione Internazionale (OVCI) 58: Organization for Peace Relief and Development (OPRD) 59: Oxfam (OXFAM) 60: Peace Corps Organization (PCO) 61: Plan International (PI) 62: Premiere Urgence Intl (PUI) 63: Real Medicin Foundation (RMF) 64: Relief International (RI) 65: Rural Community Development Initiative (RCDI) 66: Rural Development Action Aid (RDAA) 67: Samaritan Purse (SP) 68: Sate Minister of Health (SMOH) 69: Save the African Child (SAC) 70: Save the Children (SCI) 71: Seeds and Agriculture Organization (SAO) 72: Smile Again Africa Development Organization (SAADO) 73: South Sudan Medical Relief (SSMR) 74: State Minister of Health (SMOH) 75: State Minister of Health Lakes (SMOH) 76: Tear Fund (TF) 77: The Carter Centre (TCC) 78: Unity Culture Development Centre (UCDC) 79: Universal Intervension Intervension for Development Organization (UNIDOR) 80: Welthungerhilfe (WHH) 81: World Relief (WR) 82: World Vision (WV) 83: Wungap Agriculture Development Agency (WADA) 0 88: Other</v>
      </c>
      <c r="J23" s="221" t="s">
        <v>53</v>
      </c>
      <c r="K23" s="221" t="s">
        <v>63</v>
      </c>
      <c r="L23" s="221" t="str">
        <f t="shared" si="4"/>
        <v>A12: Which partner is implementing this activity in this area?</v>
      </c>
      <c r="M23" s="221" t="s">
        <v>3066</v>
      </c>
      <c r="N23" s="221" t="s">
        <v>3034</v>
      </c>
      <c r="O23" s="221" t="s">
        <v>3035</v>
      </c>
      <c r="P23" s="221">
        <v>1</v>
      </c>
      <c r="V23" s="221">
        <v>1</v>
      </c>
      <c r="W23" s="221" t="s">
        <v>3007</v>
      </c>
      <c r="AB23" s="333"/>
    </row>
    <row r="24" spans="1:28" s="219" customFormat="1">
      <c r="C24" s="219" t="str">
        <f t="shared" si="2"/>
        <v>No</v>
      </c>
      <c r="D24" s="219" t="str">
        <f t="shared" si="1"/>
        <v/>
      </c>
      <c r="J24" s="219" t="s">
        <v>117</v>
      </c>
      <c r="K24" s="219" t="s">
        <v>2991</v>
      </c>
      <c r="AB24" s="286"/>
    </row>
    <row r="25" spans="1:28" s="219" customFormat="1">
      <c r="C25" s="219" t="str">
        <f t="shared" si="2"/>
        <v>No</v>
      </c>
      <c r="D25" s="219" t="str">
        <f t="shared" si="1"/>
        <v/>
      </c>
      <c r="I25" s="216" t="str" cm="1">
        <f t="array" ref="I25">_xlfn.TEXTJOIN(" ",1,IF(flistname=D25,foption,""))</f>
        <v>0</v>
      </c>
      <c r="J25" s="219" t="s">
        <v>117</v>
      </c>
      <c r="K25" s="219" t="s">
        <v>5881</v>
      </c>
      <c r="L25" s="219" t="str">
        <f t="shared" ref="L25" si="5">IF(AND(ISBLANK(M25),ISBLANK(N25)),"",IF(ISBLANK(M25),N25,_xlfn.CONCAT(TRIM(M25),": ",N25)))</f>
        <v/>
      </c>
      <c r="P25" s="219">
        <v>1</v>
      </c>
      <c r="AB25" s="286"/>
    </row>
    <row r="26" spans="1:28" s="218" customFormat="1">
      <c r="C26" s="218" t="str">
        <f t="shared" si="2"/>
        <v>No</v>
      </c>
      <c r="D26" s="218" t="str">
        <f t="shared" si="1"/>
        <v/>
      </c>
      <c r="AB26" s="280"/>
    </row>
    <row r="27" spans="1:28" s="219" customFormat="1">
      <c r="A27" s="199"/>
      <c r="B27" s="199"/>
      <c r="C27" s="199" t="str">
        <f t="shared" si="2"/>
        <v>No</v>
      </c>
      <c r="D27" s="199" t="str">
        <f t="shared" si="1"/>
        <v/>
      </c>
      <c r="E27" s="199"/>
      <c r="F27" s="199"/>
      <c r="G27" s="199"/>
      <c r="H27" s="199"/>
      <c r="I27" s="219" t="str" cm="1">
        <f t="array" ref="I27">_xlfn.TEXTJOIN(" ",1,IF(flistname=D27,foption,""))</f>
        <v>0</v>
      </c>
      <c r="J27" s="219" t="s">
        <v>26</v>
      </c>
      <c r="K27" s="219" t="s">
        <v>3089</v>
      </c>
      <c r="L27" s="219" t="str">
        <f t="shared" ref="L27:L44" si="6">IF(AND(ISBLANK(M27),ISBLANK(N27)),"",IF(ISBLANK(M27),N27,_xlfn.CONCAT(TRIM(M27),": ",N27)))</f>
        <v>B: CONSENT AND ELIGIBILITY</v>
      </c>
      <c r="M27" s="219" t="s">
        <v>3090</v>
      </c>
      <c r="N27" s="219" t="s">
        <v>3091</v>
      </c>
      <c r="O27" s="219" t="s">
        <v>3091</v>
      </c>
      <c r="P27" s="219">
        <v>1</v>
      </c>
      <c r="AB27" s="286"/>
    </row>
    <row r="28" spans="1:28" s="219" customFormat="1">
      <c r="A28" s="199"/>
      <c r="B28" s="199"/>
      <c r="C28" s="199" t="str">
        <f t="shared" si="2"/>
        <v>No</v>
      </c>
      <c r="D28" s="199" t="str">
        <f t="shared" si="1"/>
        <v/>
      </c>
      <c r="E28" s="199"/>
      <c r="F28" s="199"/>
      <c r="G28" s="199"/>
      <c r="H28" s="199"/>
      <c r="I28" s="219" t="str" cm="1">
        <f t="array" ref="I28">_xlfn.TEXTJOIN(" ",1,IF(flistname=D28,foption,""))</f>
        <v>0</v>
      </c>
      <c r="J28" s="219" t="s">
        <v>26</v>
      </c>
      <c r="K28" s="219" t="s">
        <v>3092</v>
      </c>
      <c r="L28" s="219" t="str">
        <f t="shared" si="6"/>
        <v>Consent</v>
      </c>
      <c r="N28" s="219" t="s">
        <v>3093</v>
      </c>
      <c r="O28" s="219" t="s">
        <v>3093</v>
      </c>
      <c r="P28" s="219">
        <v>1</v>
      </c>
      <c r="W28" s="219" t="s">
        <v>168</v>
      </c>
      <c r="AB28" s="286"/>
    </row>
    <row r="29" spans="1:28" s="325" customFormat="1">
      <c r="A29" s="238"/>
      <c r="B29" s="238"/>
      <c r="C29" s="238" t="str">
        <f t="shared" si="2"/>
        <v>No</v>
      </c>
      <c r="D29" s="238" t="str">
        <f t="shared" si="1"/>
        <v/>
      </c>
      <c r="E29" s="238"/>
      <c r="F29" s="238"/>
      <c r="G29" s="238"/>
      <c r="H29" s="238"/>
      <c r="I29" s="325" t="str" cm="1">
        <f t="array" ref="I29">_xlfn.TEXTJOIN(" ",1,IF(flistname=D29,foption,""))</f>
        <v>0</v>
      </c>
      <c r="J29" s="325" t="s">
        <v>20</v>
      </c>
      <c r="L29" s="325" t="str">
        <f t="shared" si="6"/>
        <v>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 
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v>
      </c>
      <c r="N29" s="325" t="s">
        <v>3094</v>
      </c>
      <c r="O29" s="325" t="s">
        <v>3094</v>
      </c>
      <c r="P29" s="325">
        <v>1</v>
      </c>
      <c r="AB29" s="326"/>
    </row>
    <row r="30" spans="1:28" s="221" customFormat="1">
      <c r="A30" s="205"/>
      <c r="B30" s="194" t="s">
        <v>3095</v>
      </c>
      <c r="C30" s="194" t="str">
        <f t="shared" si="2"/>
        <v>select_one</v>
      </c>
      <c r="D30" s="194" t="str">
        <f t="shared" si="1"/>
        <v>yes_no</v>
      </c>
      <c r="E30" s="205"/>
      <c r="F30" s="194"/>
      <c r="G30" s="194" t="s">
        <v>2983</v>
      </c>
      <c r="H30" s="206"/>
      <c r="I30" s="221" t="str" cm="1">
        <f t="array" ref="I30">_xlfn.TEXTJOIN(" ",1,IF(flistname=D30,foption,""))</f>
        <v>0: No 1: Yes</v>
      </c>
      <c r="J30" s="221" t="s">
        <v>22</v>
      </c>
      <c r="K30" s="221" t="s">
        <v>3096</v>
      </c>
      <c r="L30" s="221" t="str">
        <f t="shared" si="6"/>
        <v>B01: Do you agree to be interviewed?</v>
      </c>
      <c r="M30" s="221" t="s">
        <v>3097</v>
      </c>
      <c r="N30" s="221" t="s">
        <v>3098</v>
      </c>
      <c r="O30" s="221" t="s">
        <v>3099</v>
      </c>
      <c r="P30" s="221">
        <v>1</v>
      </c>
      <c r="V30" s="221">
        <v>1</v>
      </c>
      <c r="AB30" s="333"/>
    </row>
    <row r="31" spans="1:28" s="219" customFormat="1">
      <c r="C31" s="219" t="str">
        <f t="shared" si="2"/>
        <v>No</v>
      </c>
      <c r="D31" s="219" t="str">
        <f t="shared" si="1"/>
        <v/>
      </c>
      <c r="I31" s="216" t="str" cm="1">
        <f t="array" ref="I31">_xlfn.TEXTJOIN(" ",1,IF(flistname=D31,foption,""))</f>
        <v>0</v>
      </c>
      <c r="J31" s="219" t="s">
        <v>117</v>
      </c>
      <c r="K31" s="219" t="s">
        <v>3092</v>
      </c>
      <c r="L31" s="219" t="str">
        <f t="shared" si="6"/>
        <v/>
      </c>
      <c r="P31" s="219">
        <v>1</v>
      </c>
      <c r="AB31" s="286"/>
    </row>
    <row r="32" spans="1:28" s="214" customFormat="1">
      <c r="A32" s="207"/>
      <c r="C32" s="214" t="str">
        <f t="shared" si="2"/>
        <v>No</v>
      </c>
      <c r="D32" s="214" t="str">
        <f t="shared" si="1"/>
        <v/>
      </c>
      <c r="E32" s="207"/>
      <c r="H32" s="209"/>
      <c r="I32" s="214" t="str" cm="1">
        <f t="array" ref="I32">_xlfn.TEXTJOIN(" ",1,IF(flistname=D32,foption,""))</f>
        <v>0</v>
      </c>
      <c r="L32" s="214" t="str">
        <f t="shared" si="6"/>
        <v/>
      </c>
      <c r="P32" s="214">
        <v>1</v>
      </c>
      <c r="S32" s="207"/>
      <c r="AB32" s="278"/>
    </row>
    <row r="33" spans="1:28" s="219" customFormat="1">
      <c r="A33" s="199"/>
      <c r="B33" s="199"/>
      <c r="C33" s="199" t="str">
        <f t="shared" si="2"/>
        <v>No</v>
      </c>
      <c r="D33" s="199" t="str">
        <f t="shared" si="1"/>
        <v/>
      </c>
      <c r="E33" s="199"/>
      <c r="F33" s="199"/>
      <c r="G33" s="199"/>
      <c r="H33" s="199"/>
      <c r="I33" s="219" t="str" cm="1">
        <f t="array" ref="I33">_xlfn.TEXTJOIN(" ",1,IF(flistname=D33,foption,""))</f>
        <v>0</v>
      </c>
      <c r="J33" s="219" t="s">
        <v>26</v>
      </c>
      <c r="K33" s="219" t="s">
        <v>3100</v>
      </c>
      <c r="L33" s="219" t="str">
        <f t="shared" si="6"/>
        <v>Eligibility</v>
      </c>
      <c r="N33" s="219" t="s">
        <v>3101</v>
      </c>
      <c r="O33" s="219" t="s">
        <v>3101</v>
      </c>
      <c r="P33" s="219">
        <v>1</v>
      </c>
      <c r="W33" s="219" t="s">
        <v>168</v>
      </c>
      <c r="Z33" s="219" t="s">
        <v>3102</v>
      </c>
      <c r="AB33" s="286"/>
    </row>
    <row r="34" spans="1:28" s="221" customFormat="1">
      <c r="A34" s="205"/>
      <c r="B34" s="194"/>
      <c r="C34" s="194" t="str">
        <f t="shared" si="2"/>
        <v>select_one</v>
      </c>
      <c r="D34" s="194" t="str">
        <f t="shared" si="1"/>
        <v>sex</v>
      </c>
      <c r="E34" s="205"/>
      <c r="F34" s="194"/>
      <c r="G34" s="194"/>
      <c r="H34" s="206"/>
      <c r="I34" s="221" t="str" cm="1">
        <f t="array" ref="I34">_xlfn.TEXTJOIN(" ",1,IF(flistname=D34,foption,""))</f>
        <v>1: Male 2: Female</v>
      </c>
      <c r="J34" s="221" t="s">
        <v>139</v>
      </c>
      <c r="K34" s="221" t="s">
        <v>3103</v>
      </c>
      <c r="L34" s="221" t="str">
        <f t="shared" si="6"/>
        <v>B02: Sex of respondent</v>
      </c>
      <c r="M34" s="221" t="s">
        <v>3104</v>
      </c>
      <c r="N34" s="221" t="s">
        <v>3105</v>
      </c>
      <c r="O34" s="221" t="s">
        <v>3106</v>
      </c>
      <c r="P34" s="221">
        <v>1</v>
      </c>
      <c r="V34" s="221">
        <v>1</v>
      </c>
      <c r="AB34" s="333"/>
    </row>
    <row r="35" spans="1:28" s="221" customFormat="1">
      <c r="A35" s="194"/>
      <c r="B35" s="194"/>
      <c r="C35" s="194" t="str">
        <f t="shared" si="2"/>
        <v>select_one</v>
      </c>
      <c r="D35" s="194" t="str">
        <f t="shared" si="1"/>
        <v>yes_no</v>
      </c>
      <c r="E35" s="194"/>
      <c r="F35" s="194"/>
      <c r="G35" s="194" t="s">
        <v>2983</v>
      </c>
      <c r="H35" s="194"/>
      <c r="I35" s="221" t="str" cm="1">
        <f t="array" ref="I35">_xlfn.TEXTJOIN(" ",1,IF(flistname=D35,foption,""))</f>
        <v>0: No 1: Yes</v>
      </c>
      <c r="J35" s="221" t="s">
        <v>22</v>
      </c>
      <c r="K35" s="221" t="s">
        <v>3107</v>
      </c>
      <c r="L35" s="221" t="str">
        <f t="shared" si="6"/>
        <v>B03: Are you the head of your household?</v>
      </c>
      <c r="M35" s="221" t="s">
        <v>3108</v>
      </c>
      <c r="N35" s="221" t="s">
        <v>3109</v>
      </c>
      <c r="O35" s="221" t="s">
        <v>3110</v>
      </c>
      <c r="P35" s="221">
        <v>1</v>
      </c>
      <c r="V35" s="221">
        <v>1</v>
      </c>
      <c r="AB35" s="333"/>
    </row>
    <row r="36" spans="1:28" s="221" customFormat="1">
      <c r="A36" s="194"/>
      <c r="B36" s="194"/>
      <c r="C36" s="194" t="str">
        <f t="shared" si="2"/>
        <v>No</v>
      </c>
      <c r="D36" s="194" t="str">
        <f t="shared" si="1"/>
        <v/>
      </c>
      <c r="E36" s="194"/>
      <c r="F36" s="194"/>
      <c r="G36" s="194" t="s">
        <v>2983</v>
      </c>
      <c r="H36" s="194"/>
      <c r="I36" s="221" t="str" cm="1">
        <f t="array" ref="I36">_xlfn.TEXTJOIN(" ",1,IF(flistname=D36,foption,""))</f>
        <v>0</v>
      </c>
      <c r="J36" s="221" t="s">
        <v>151</v>
      </c>
      <c r="K36" s="221" t="s">
        <v>3111</v>
      </c>
      <c r="L36" s="221" t="str">
        <f t="shared" si="6"/>
        <v>B04: May I please ask how  old you are?</v>
      </c>
      <c r="M36" s="221" t="s">
        <v>3112</v>
      </c>
      <c r="N36" s="221" t="s">
        <v>3113</v>
      </c>
      <c r="O36" s="221" t="s">
        <v>3114</v>
      </c>
      <c r="P36" s="221">
        <v>1</v>
      </c>
      <c r="V36" s="221">
        <v>1</v>
      </c>
      <c r="AB36" s="333"/>
    </row>
    <row r="37" spans="1:28" s="221" customFormat="1">
      <c r="A37" s="205"/>
      <c r="B37" s="194" t="s">
        <v>3115</v>
      </c>
      <c r="C37" s="194" t="str">
        <f t="shared" si="2"/>
        <v>select_one</v>
      </c>
      <c r="D37" s="194" t="str">
        <f t="shared" si="1"/>
        <v>yes_no</v>
      </c>
      <c r="E37" s="205"/>
      <c r="F37" s="194" t="s">
        <v>246</v>
      </c>
      <c r="G37" s="194"/>
      <c r="H37" s="206"/>
      <c r="I37" s="221" t="str" cm="1">
        <f t="array" ref="I37">_xlfn.TEXTJOIN(" ",1,IF(flistname=D37,foption,""))</f>
        <v>0: No 1: Yes</v>
      </c>
      <c r="J37" s="221" t="s">
        <v>22</v>
      </c>
      <c r="K37" s="221" t="s">
        <v>790</v>
      </c>
      <c r="L37" s="221" t="str">
        <f t="shared" si="6"/>
        <v>B05: Did your household receive WFP assistance during the last three months?</v>
      </c>
      <c r="M37" s="221" t="s">
        <v>3116</v>
      </c>
      <c r="N37" s="221" t="s">
        <v>3117</v>
      </c>
      <c r="O37" s="221" t="s">
        <v>3118</v>
      </c>
      <c r="P37" s="221">
        <v>1</v>
      </c>
      <c r="S37" s="221" t="s">
        <v>3119</v>
      </c>
      <c r="V37" s="221">
        <v>1</v>
      </c>
      <c r="AB37" s="333"/>
    </row>
    <row r="38" spans="1:28" s="221" customFormat="1">
      <c r="A38" s="205"/>
      <c r="B38" s="194" t="s">
        <v>3120</v>
      </c>
      <c r="C38" s="194" t="str">
        <f t="shared" si="2"/>
        <v>select_one</v>
      </c>
      <c r="D38" s="194" t="str">
        <f t="shared" si="1"/>
        <v>why_received</v>
      </c>
      <c r="E38" s="205"/>
      <c r="F38" s="194" t="s">
        <v>246</v>
      </c>
      <c r="G38" s="194"/>
      <c r="H38" s="206"/>
      <c r="I38" s="221" t="str" cm="1">
        <f t="array" ref="I38">_xlfn.TEXTJOIN(" ",1,IF(flistname=D38,foption,""))</f>
        <v>1: Never received an entitlement card 2: Lost the entitlement card 3: Community has yet to receive their food/cash assistance 4: Distance too far to collect food/cash assistance 5: Too much time required to collect food/cash assistance 6: Did not know they had to collect food/cash assistance 7: Busy with other works 8: Busy with other commitments 9: No longer beneficiary 88: Other (Specify) </v>
      </c>
      <c r="J38" s="221" t="s">
        <v>252</v>
      </c>
      <c r="K38" s="221" t="s">
        <v>3121</v>
      </c>
      <c r="L38" s="221" t="str">
        <f t="shared" si="6"/>
        <v>B06: Why did you not receive any assistance during the last three months?</v>
      </c>
      <c r="M38" s="221" t="s">
        <v>3122</v>
      </c>
      <c r="N38" s="221" t="s">
        <v>3123</v>
      </c>
      <c r="O38" s="221" t="s">
        <v>3124</v>
      </c>
      <c r="P38" s="221">
        <v>1</v>
      </c>
      <c r="V38" s="221">
        <v>1</v>
      </c>
      <c r="Z38" s="221" t="s">
        <v>3125</v>
      </c>
      <c r="AB38" s="333"/>
    </row>
    <row r="39" spans="1:28" s="338" customFormat="1">
      <c r="A39" s="205"/>
      <c r="B39" s="194" t="s">
        <v>3126</v>
      </c>
      <c r="C39" s="194" t="str">
        <f t="shared" si="2"/>
        <v>No</v>
      </c>
      <c r="D39" s="194" t="str">
        <f t="shared" si="1"/>
        <v/>
      </c>
      <c r="E39" s="205"/>
      <c r="F39" s="194" t="s">
        <v>246</v>
      </c>
      <c r="G39" s="194"/>
      <c r="H39" s="206"/>
      <c r="I39" s="338" t="str" cm="1">
        <f t="array" ref="I39">_xlfn.TEXTJOIN(" ",1,IF(flistname=D39,foption,""))</f>
        <v>0</v>
      </c>
      <c r="J39" s="338" t="s">
        <v>49</v>
      </c>
      <c r="K39" s="338" t="s">
        <v>3127</v>
      </c>
      <c r="L39" s="338" t="str">
        <f t="shared" si="6"/>
        <v>B07: Specify the reason</v>
      </c>
      <c r="M39" s="338" t="s">
        <v>3128</v>
      </c>
      <c r="N39" s="338" t="s">
        <v>3129</v>
      </c>
      <c r="O39" s="338" t="s">
        <v>3130</v>
      </c>
      <c r="P39" s="338">
        <v>1</v>
      </c>
      <c r="V39" s="338">
        <v>1</v>
      </c>
      <c r="Z39" s="338" t="s">
        <v>3131</v>
      </c>
      <c r="AB39" s="339"/>
    </row>
    <row r="40" spans="1:28" s="221" customFormat="1">
      <c r="A40" s="205"/>
      <c r="B40" s="194"/>
      <c r="C40" s="194" t="str">
        <f t="shared" si="2"/>
        <v>select_one</v>
      </c>
      <c r="D40" s="194" t="str">
        <f t="shared" si="1"/>
        <v>modality</v>
      </c>
      <c r="E40" s="205"/>
      <c r="F40" s="194"/>
      <c r="G40" s="194"/>
      <c r="H40" s="206"/>
      <c r="I40" s="221" t="str" cm="1">
        <f t="array" ref="I40">_xlfn.TEXTJOIN(" ",1,IF(flistname=D40,foption,""))</f>
        <v>1: In-kind food 2: Cash 3: E-Vouchers 4: Cash and Food 5: E-vouchers and Food</v>
      </c>
      <c r="J40" s="221" t="s">
        <v>3132</v>
      </c>
      <c r="K40" s="221" t="s">
        <v>3133</v>
      </c>
      <c r="L40" s="221" t="str">
        <f t="shared" si="6"/>
        <v>B08: Which assistance modality did you receive during the last distribution?</v>
      </c>
      <c r="M40" s="221" t="s">
        <v>3134</v>
      </c>
      <c r="N40" s="221" t="s">
        <v>3135</v>
      </c>
      <c r="O40" s="221" t="s">
        <v>3136</v>
      </c>
      <c r="P40" s="221">
        <v>1</v>
      </c>
      <c r="R40" s="221" t="s">
        <v>5897</v>
      </c>
      <c r="V40" s="221">
        <v>1</v>
      </c>
      <c r="Z40" s="221" t="s">
        <v>3138</v>
      </c>
      <c r="AB40" s="333"/>
    </row>
    <row r="41" spans="1:28" s="221" customFormat="1">
      <c r="A41" s="205"/>
      <c r="B41" s="194"/>
      <c r="C41" s="194" t="str">
        <f t="shared" si="2"/>
        <v>select_one</v>
      </c>
      <c r="D41" s="194" t="str">
        <f t="shared" si="1"/>
        <v>voucher_type</v>
      </c>
      <c r="E41" s="205"/>
      <c r="F41" s="194"/>
      <c r="G41" s="194"/>
      <c r="H41" s="206"/>
      <c r="I41" s="221" t="str" cm="1">
        <f t="array" ref="I41">_xlfn.TEXTJOIN(" ",1,IF(flistname=D41,foption,""))</f>
        <v>1: Commodity Voucher 2: Value Vouchers</v>
      </c>
      <c r="J41" s="221" t="s">
        <v>3139</v>
      </c>
      <c r="K41" s="221" t="s">
        <v>3140</v>
      </c>
      <c r="L41" s="221" t="str">
        <f t="shared" si="6"/>
        <v>B09: Type of e-vouchers received</v>
      </c>
      <c r="M41" s="221" t="s">
        <v>3141</v>
      </c>
      <c r="N41" s="221" t="s">
        <v>3142</v>
      </c>
      <c r="O41" s="221" t="s">
        <v>3143</v>
      </c>
      <c r="P41" s="221">
        <v>1</v>
      </c>
      <c r="V41" s="221">
        <v>1</v>
      </c>
      <c r="Z41" s="221" t="s">
        <v>5898</v>
      </c>
      <c r="AB41" s="333"/>
    </row>
    <row r="42" spans="1:28" s="221" customFormat="1">
      <c r="A42" s="205"/>
      <c r="B42" s="194"/>
      <c r="C42" s="194" t="str">
        <f t="shared" si="2"/>
        <v>select_one</v>
      </c>
      <c r="D42" s="194" t="str">
        <f t="shared" si="1"/>
        <v>millingtype</v>
      </c>
      <c r="E42" s="205"/>
      <c r="F42" s="194"/>
      <c r="G42" s="194"/>
      <c r="H42" s="206"/>
      <c r="I42" s="221" t="str" cm="1">
        <f t="array" ref="I42">_xlfn.TEXTJOIN(" ",1,IF(flistname=D42,foption,""))</f>
        <v>1: Yes, Milling voucher 2: Yes, Milling cash 0: No milling cash or voucher</v>
      </c>
      <c r="J42" s="221" t="s">
        <v>3145</v>
      </c>
      <c r="K42" s="221" t="s">
        <v>3146</v>
      </c>
      <c r="L42" s="221" t="str">
        <f t="shared" si="6"/>
        <v>B10: Did you also receive a milling top-up (cash or voucher)?</v>
      </c>
      <c r="M42" s="221" t="s">
        <v>3147</v>
      </c>
      <c r="N42" s="221" t="s">
        <v>3148</v>
      </c>
      <c r="O42" s="221" t="s">
        <v>3149</v>
      </c>
      <c r="P42" s="221">
        <v>1</v>
      </c>
      <c r="V42" s="221">
        <v>1</v>
      </c>
      <c r="Z42" s="221" t="s">
        <v>5899</v>
      </c>
      <c r="AB42" s="333"/>
    </row>
    <row r="43" spans="1:28" s="221" customFormat="1">
      <c r="A43" s="205"/>
      <c r="B43" s="194"/>
      <c r="C43" s="194" t="str">
        <f t="shared" si="2"/>
        <v>No</v>
      </c>
      <c r="D43" s="194" t="str">
        <f t="shared" si="1"/>
        <v/>
      </c>
      <c r="E43" s="205"/>
      <c r="F43" s="194"/>
      <c r="G43" s="194"/>
      <c r="H43" s="206"/>
      <c r="I43" s="221" t="str" cm="1">
        <f t="array" ref="I43">_xlfn.TEXTJOIN(" ",1,IF(flistname=D43,foption,""))</f>
        <v>0</v>
      </c>
      <c r="J43" s="221" t="s">
        <v>151</v>
      </c>
      <c r="K43" s="221" t="s">
        <v>3151</v>
      </c>
      <c r="L43" s="221" t="str">
        <f t="shared" si="6"/>
        <v>B11: Exactly since how many days did you receive your last ditribution?</v>
      </c>
      <c r="M43" s="221" t="s">
        <v>3152</v>
      </c>
      <c r="N43" s="221" t="s">
        <v>3153</v>
      </c>
      <c r="O43" s="221" t="s">
        <v>3154</v>
      </c>
      <c r="P43" s="221">
        <v>1</v>
      </c>
      <c r="T43" s="221" t="s">
        <v>3155</v>
      </c>
      <c r="U43" s="221" t="s">
        <v>3156</v>
      </c>
      <c r="V43" s="221">
        <v>1</v>
      </c>
      <c r="Z43" s="221" t="s">
        <v>3138</v>
      </c>
      <c r="AB43" s="333"/>
    </row>
    <row r="44" spans="1:28" s="219" customFormat="1">
      <c r="C44" s="219" t="str">
        <f t="shared" si="2"/>
        <v>No</v>
      </c>
      <c r="D44" s="219" t="str">
        <f t="shared" si="1"/>
        <v/>
      </c>
      <c r="I44" s="216" t="str" cm="1">
        <f t="array" ref="I44">_xlfn.TEXTJOIN(" ",1,IF(flistname=D44,foption,""))</f>
        <v>0</v>
      </c>
      <c r="J44" s="219" t="s">
        <v>117</v>
      </c>
      <c r="K44" s="219" t="s">
        <v>3100</v>
      </c>
      <c r="L44" s="219" t="str">
        <f t="shared" si="6"/>
        <v/>
      </c>
      <c r="P44" s="219">
        <v>1</v>
      </c>
      <c r="AB44" s="286"/>
    </row>
    <row r="45" spans="1:28" s="224" customFormat="1">
      <c r="C45" s="224" t="str">
        <f>IF(IFERROR(FIND("select_one",J45),0)&gt;0,"select_one",IF(IFERROR(FIND("select_multiple",J45),0)&gt;0,"select_multiple","No"))</f>
        <v>No</v>
      </c>
      <c r="D45" s="224" t="str">
        <f>IF(OR(C45="select_one",C45="select_multiple"),TRIM(RIGHT(J45,LEN(J45)-(LEN(C45)+1))),"")</f>
        <v/>
      </c>
      <c r="I45" s="224" t="str" cm="1">
        <f t="array" ref="I45">_xlfn.TEXTJOIN(" ",1,IF(flistname=D45,foption,""))</f>
        <v>0</v>
      </c>
      <c r="J45" s="224" t="s">
        <v>2564</v>
      </c>
      <c r="K45" s="224" t="s">
        <v>3083</v>
      </c>
      <c r="L45" s="224" t="str">
        <f>IF(AND(ISBLANK(M45),ISBLANK(N45)),"",IF(ISBLANK(M45),N45,_xlfn.CONCAT(TRIM(M45),": ",N45)))</f>
        <v>GFD Filter</v>
      </c>
      <c r="N45" s="224" t="s">
        <v>3084</v>
      </c>
      <c r="O45" s="224" t="s">
        <v>3084</v>
      </c>
      <c r="P45" s="224">
        <v>1</v>
      </c>
      <c r="V45" s="224">
        <v>1</v>
      </c>
      <c r="AB45" s="277" t="s">
        <v>3085</v>
      </c>
    </row>
    <row r="46" spans="1:28" s="224" customFormat="1">
      <c r="C46" s="224" t="str">
        <f>IF(IFERROR(FIND("select_one",J46),0)&gt;0,"select_one",IF(IFERROR(FIND("select_multiple",J46),0)&gt;0,"select_multiple","No"))</f>
        <v>No</v>
      </c>
      <c r="D46" s="224" t="str">
        <f>IF(OR(C46="select_one",C46="select_multiple"),TRIM(RIGHT(J46,LEN(J46)-(LEN(C46)+1))),"")</f>
        <v/>
      </c>
      <c r="I46" s="224" t="str" cm="1">
        <f t="array" ref="I46">_xlfn.TEXTJOIN(" ",1,IF(flistname=D46,foption,""))</f>
        <v>0</v>
      </c>
      <c r="J46" s="224" t="s">
        <v>2564</v>
      </c>
      <c r="K46" s="224" t="s">
        <v>3086</v>
      </c>
      <c r="L46" s="224" t="str">
        <f>IF(AND(ISBLANK(M46),ISBLANK(N46)),"",IF(ISBLANK(M46),N46,_xlfn.CONCAT(TRIM(M46),": ",N46)))</f>
        <v>FFA Filter</v>
      </c>
      <c r="N46" s="224" t="s">
        <v>3087</v>
      </c>
      <c r="O46" s="224" t="s">
        <v>3087</v>
      </c>
      <c r="P46" s="224">
        <v>1</v>
      </c>
      <c r="V46" s="224">
        <v>1</v>
      </c>
      <c r="AB46" s="277" t="s">
        <v>3088</v>
      </c>
    </row>
    <row r="47" spans="1:28" s="224" customFormat="1">
      <c r="A47" s="223"/>
      <c r="B47" s="246"/>
      <c r="C47" s="246" t="str">
        <f t="shared" ref="C47:C110" si="7">IF(IFERROR(FIND("select_one",J47),0)&gt;0,"select_one",IF(IFERROR(FIND("select_multiple",J47),0)&gt;0,"select_multiple","No"))</f>
        <v>No</v>
      </c>
      <c r="D47" s="246" t="str">
        <f t="shared" ref="D47:D110" si="8">IF(OR(C47="select_one",C47="select_multiple"),TRIM(RIGHT(J47,LEN(J47)-(LEN(C47)+1))),"")</f>
        <v/>
      </c>
      <c r="E47" s="223"/>
      <c r="F47" s="246"/>
      <c r="G47" s="246"/>
      <c r="H47" s="225"/>
      <c r="I47" s="224" t="str" cm="1">
        <f t="array" ref="I47">_xlfn.TEXTJOIN(" ",1,IF(flistname=D47,foption,""))</f>
        <v>0</v>
      </c>
      <c r="J47" s="224" t="s">
        <v>2564</v>
      </c>
      <c r="K47" s="224" t="s">
        <v>3157</v>
      </c>
      <c r="L47" s="224" t="str">
        <f t="shared" ref="L47:L110" si="9">IF(AND(ISBLANK(M47),ISBLANK(N47)),"",IF(ISBLANK(M47),N47,_xlfn.CONCAT(TRIM(M47),": ",N47)))</f>
        <v>B13: Food filter</v>
      </c>
      <c r="M47" s="224" t="s">
        <v>3158</v>
      </c>
      <c r="N47" s="224" t="s">
        <v>3159</v>
      </c>
      <c r="O47" s="224" t="s">
        <v>3159</v>
      </c>
      <c r="P47" s="224">
        <v>1</v>
      </c>
      <c r="V47" s="224">
        <v>1</v>
      </c>
      <c r="AB47" s="277" t="s">
        <v>5900</v>
      </c>
    </row>
    <row r="48" spans="1:28" s="224" customFormat="1">
      <c r="A48" s="223"/>
      <c r="B48" s="246"/>
      <c r="C48" s="246" t="str">
        <f t="shared" si="7"/>
        <v>No</v>
      </c>
      <c r="D48" s="246" t="str">
        <f t="shared" si="8"/>
        <v/>
      </c>
      <c r="E48" s="223"/>
      <c r="F48" s="246"/>
      <c r="G48" s="246"/>
      <c r="H48" s="225"/>
      <c r="I48" s="224" t="str" cm="1">
        <f t="array" ref="I48">_xlfn.TEXTJOIN(" ",1,IF(flistname=D48,foption,""))</f>
        <v>0</v>
      </c>
      <c r="J48" s="224" t="s">
        <v>2564</v>
      </c>
      <c r="K48" s="224" t="s">
        <v>3161</v>
      </c>
      <c r="L48" s="224" t="str">
        <f t="shared" si="9"/>
        <v>B14: Cash filter</v>
      </c>
      <c r="M48" s="224" t="s">
        <v>3162</v>
      </c>
      <c r="N48" s="224" t="s">
        <v>3163</v>
      </c>
      <c r="O48" s="224" t="s">
        <v>3163</v>
      </c>
      <c r="P48" s="224">
        <v>1</v>
      </c>
      <c r="V48" s="224">
        <v>1</v>
      </c>
      <c r="AB48" s="277" t="s">
        <v>5901</v>
      </c>
    </row>
    <row r="49" spans="1:28" s="224" customFormat="1">
      <c r="A49" s="223"/>
      <c r="B49" s="246"/>
      <c r="C49" s="246" t="str">
        <f t="shared" si="7"/>
        <v>No</v>
      </c>
      <c r="D49" s="246" t="str">
        <f t="shared" si="8"/>
        <v/>
      </c>
      <c r="E49" s="223"/>
      <c r="F49" s="246"/>
      <c r="G49" s="246"/>
      <c r="H49" s="225"/>
      <c r="I49" s="224" t="str" cm="1">
        <f t="array" ref="I49">_xlfn.TEXTJOIN(" ",1,IF(flistname=D49,foption,""))</f>
        <v>0</v>
      </c>
      <c r="J49" s="224" t="s">
        <v>2564</v>
      </c>
      <c r="K49" s="224" t="s">
        <v>3165</v>
      </c>
      <c r="L49" s="224" t="str">
        <f t="shared" si="9"/>
        <v>B15: Voucher filter</v>
      </c>
      <c r="M49" s="224" t="s">
        <v>3166</v>
      </c>
      <c r="N49" s="224" t="s">
        <v>3167</v>
      </c>
      <c r="O49" s="224" t="s">
        <v>3167</v>
      </c>
      <c r="P49" s="224">
        <v>1</v>
      </c>
      <c r="V49" s="224">
        <v>1</v>
      </c>
      <c r="AB49" s="277" t="s">
        <v>5902</v>
      </c>
    </row>
    <row r="50" spans="1:28" s="224" customFormat="1">
      <c r="A50" s="223"/>
      <c r="B50" s="246"/>
      <c r="C50" s="246" t="str">
        <f t="shared" si="7"/>
        <v>No</v>
      </c>
      <c r="D50" s="246" t="str">
        <f t="shared" si="8"/>
        <v/>
      </c>
      <c r="E50" s="223"/>
      <c r="F50" s="246"/>
      <c r="G50" s="246"/>
      <c r="H50" s="225"/>
      <c r="I50" s="224" t="str" cm="1">
        <f t="array" ref="I50">_xlfn.TEXTJOIN(" ",1,IF(flistname=D50,foption,""))</f>
        <v>0</v>
      </c>
      <c r="J50" s="224" t="s">
        <v>2564</v>
      </c>
      <c r="K50" s="224" t="s">
        <v>3169</v>
      </c>
      <c r="L50" s="224" t="str">
        <f t="shared" si="9"/>
        <v>B16: Milling voucher filter</v>
      </c>
      <c r="M50" s="224" t="s">
        <v>3170</v>
      </c>
      <c r="N50" s="224" t="s">
        <v>3171</v>
      </c>
      <c r="O50" s="224" t="s">
        <v>3171</v>
      </c>
      <c r="P50" s="224">
        <v>1</v>
      </c>
      <c r="V50" s="224">
        <v>1</v>
      </c>
      <c r="AB50" s="277" t="s">
        <v>5903</v>
      </c>
    </row>
    <row r="51" spans="1:28" s="224" customFormat="1">
      <c r="A51" s="223"/>
      <c r="B51" s="246"/>
      <c r="C51" s="246" t="str">
        <f t="shared" si="7"/>
        <v>No</v>
      </c>
      <c r="D51" s="246" t="str">
        <f t="shared" si="8"/>
        <v/>
      </c>
      <c r="E51" s="223"/>
      <c r="F51" s="246"/>
      <c r="G51" s="246"/>
      <c r="H51" s="225"/>
      <c r="I51" s="224" t="str" cm="1">
        <f t="array" ref="I51">_xlfn.TEXTJOIN(" ",1,IF(flistname=D51,foption,""))</f>
        <v>0</v>
      </c>
      <c r="J51" s="224" t="s">
        <v>2564</v>
      </c>
      <c r="K51" s="224" t="s">
        <v>3173</v>
      </c>
      <c r="L51" s="224" t="str">
        <f t="shared" si="9"/>
        <v>B17: Valid interview</v>
      </c>
      <c r="M51" s="224" t="s">
        <v>3174</v>
      </c>
      <c r="N51" s="224" t="s">
        <v>3175</v>
      </c>
      <c r="O51" s="224" t="s">
        <v>3175</v>
      </c>
      <c r="P51" s="224">
        <v>1</v>
      </c>
      <c r="V51" s="224">
        <v>1</v>
      </c>
      <c r="AB51" s="277" t="s">
        <v>3176</v>
      </c>
    </row>
    <row r="52" spans="1:28" s="224" customFormat="1">
      <c r="A52" s="223"/>
      <c r="B52" s="246"/>
      <c r="C52" s="246" t="str">
        <f t="shared" si="7"/>
        <v>No</v>
      </c>
      <c r="D52" s="246" t="str">
        <f t="shared" si="8"/>
        <v/>
      </c>
      <c r="E52" s="223"/>
      <c r="F52" s="246"/>
      <c r="G52" s="246"/>
      <c r="H52" s="225"/>
      <c r="I52" s="224" t="str" cm="1">
        <f t="array" ref="I52">_xlfn.TEXTJOIN(" ",1,IF(flistname=D52,foption,""))</f>
        <v>0</v>
      </c>
      <c r="J52" s="224" t="s">
        <v>2564</v>
      </c>
      <c r="K52" s="224" t="s">
        <v>3177</v>
      </c>
      <c r="L52" s="224" t="str">
        <f t="shared" si="9"/>
        <v>B18: RRM Locations filter</v>
      </c>
      <c r="M52" s="224" t="s">
        <v>3178</v>
      </c>
      <c r="N52" s="224" t="s">
        <v>3179</v>
      </c>
      <c r="O52" s="224" t="s">
        <v>3179</v>
      </c>
      <c r="P52" s="224">
        <v>1</v>
      </c>
      <c r="V52" s="224">
        <v>1</v>
      </c>
      <c r="AB52" s="321">
        <v>1</v>
      </c>
    </row>
    <row r="53" spans="1:28" s="199" customFormat="1">
      <c r="C53" s="199" t="str">
        <f t="shared" si="7"/>
        <v>No</v>
      </c>
      <c r="D53" s="199" t="str">
        <f t="shared" si="8"/>
        <v/>
      </c>
      <c r="I53" s="244" t="str" cm="1">
        <f t="array" ref="I53">_xlfn.TEXTJOIN(" ",1,IF(flistname=D53,foption,""))</f>
        <v>0</v>
      </c>
      <c r="L53" s="199" t="str">
        <f t="shared" si="9"/>
        <v/>
      </c>
      <c r="AB53" s="274"/>
    </row>
    <row r="54" spans="1:28" s="327" customFormat="1">
      <c r="A54" s="210"/>
      <c r="B54" s="198" t="s">
        <v>3180</v>
      </c>
      <c r="C54" s="198" t="str">
        <f t="shared" si="7"/>
        <v>No</v>
      </c>
      <c r="D54" s="198" t="str">
        <f t="shared" si="8"/>
        <v/>
      </c>
      <c r="E54" s="210"/>
      <c r="F54" s="198"/>
      <c r="G54" s="198" t="s">
        <v>3040</v>
      </c>
      <c r="H54" s="211"/>
      <c r="I54" s="327" t="str" cm="1">
        <f t="array" ref="I54">_xlfn.TEXTJOIN(" ",1,IF(flistname=D54,foption,""))</f>
        <v>0</v>
      </c>
      <c r="J54" s="327" t="s">
        <v>20</v>
      </c>
      <c r="L54" s="327" t="str">
        <f t="shared" si="9"/>
        <v>&lt;span style="color:red"&gt;This interview ends here. Please read the note below to respodent&lt;/span&gt;</v>
      </c>
      <c r="N54" s="327" t="s">
        <v>3181</v>
      </c>
      <c r="O54" s="327" t="s">
        <v>3182</v>
      </c>
      <c r="P54" s="327">
        <v>1</v>
      </c>
      <c r="S54" s="327" t="s">
        <v>115</v>
      </c>
      <c r="V54" s="327" t="s">
        <v>25</v>
      </c>
      <c r="Z54" s="327" t="s">
        <v>3183</v>
      </c>
      <c r="AB54" s="329"/>
    </row>
    <row r="55" spans="1:28" s="219" customFormat="1">
      <c r="A55" s="215"/>
      <c r="B55" s="219" t="s">
        <v>3184</v>
      </c>
      <c r="C55" s="219" t="str">
        <f t="shared" si="7"/>
        <v>No</v>
      </c>
      <c r="D55" s="219" t="str">
        <f t="shared" si="8"/>
        <v/>
      </c>
      <c r="E55" s="215"/>
      <c r="G55" s="219" t="s">
        <v>2983</v>
      </c>
      <c r="H55" s="217"/>
      <c r="I55" s="216" t="str" cm="1">
        <f t="array" ref="I55">_xlfn.TEXTJOIN(" ",1,IF(flistname=D55,foption,""))</f>
        <v>0</v>
      </c>
      <c r="J55" s="219" t="s">
        <v>117</v>
      </c>
      <c r="K55" s="219" t="s">
        <v>3089</v>
      </c>
      <c r="L55" s="219" t="str">
        <f t="shared" si="9"/>
        <v/>
      </c>
      <c r="N55" s="219" t="s">
        <v>2988</v>
      </c>
      <c r="O55" s="219" t="s">
        <v>2988</v>
      </c>
      <c r="P55" s="219">
        <v>1</v>
      </c>
      <c r="S55" s="215"/>
      <c r="AB55" s="286"/>
    </row>
    <row r="56" spans="1:28" s="218" customFormat="1">
      <c r="A56" s="207"/>
      <c r="C56" s="218" t="str">
        <f t="shared" si="7"/>
        <v>No</v>
      </c>
      <c r="D56" s="218" t="str">
        <f t="shared" si="8"/>
        <v/>
      </c>
      <c r="E56" s="207"/>
      <c r="H56" s="209"/>
      <c r="I56" s="214" t="str" cm="1">
        <f t="array" ref="I56">_xlfn.TEXTJOIN(" ",1,IF(flistname=D56,foption,""))</f>
        <v>0</v>
      </c>
      <c r="L56" s="218" t="str">
        <f t="shared" si="9"/>
        <v/>
      </c>
      <c r="P56" s="218">
        <v>1</v>
      </c>
      <c r="S56" s="207"/>
      <c r="AB56" s="280"/>
    </row>
    <row r="57" spans="1:28" s="219" customFormat="1">
      <c r="A57" s="212"/>
      <c r="B57" s="199" t="s">
        <v>3185</v>
      </c>
      <c r="C57" s="199" t="str">
        <f t="shared" si="7"/>
        <v>No</v>
      </c>
      <c r="D57" s="199" t="str">
        <f t="shared" si="8"/>
        <v/>
      </c>
      <c r="E57" s="212"/>
      <c r="F57" s="199"/>
      <c r="G57" s="199"/>
      <c r="H57" s="213"/>
      <c r="I57" s="219" t="str" cm="1">
        <f t="array" ref="I57">_xlfn.TEXTJOIN(" ",1,IF(flistname=D57,foption,""))</f>
        <v>0</v>
      </c>
      <c r="J57" s="219" t="s">
        <v>26</v>
      </c>
      <c r="K57" s="219" t="s">
        <v>27</v>
      </c>
      <c r="L57" s="219" t="str">
        <f t="shared" si="9"/>
        <v/>
      </c>
      <c r="N57" s="219" t="s">
        <v>2988</v>
      </c>
      <c r="O57" s="219" t="s">
        <v>2988</v>
      </c>
      <c r="P57" s="219">
        <v>1</v>
      </c>
      <c r="Z57" s="219" t="s">
        <v>3186</v>
      </c>
      <c r="AB57" s="286"/>
    </row>
    <row r="58" spans="1:28" s="219" customFormat="1">
      <c r="A58" s="212"/>
      <c r="B58" s="199" t="s">
        <v>3187</v>
      </c>
      <c r="C58" s="199" t="str">
        <f t="shared" si="7"/>
        <v>No</v>
      </c>
      <c r="D58" s="199" t="str">
        <f t="shared" si="8"/>
        <v/>
      </c>
      <c r="E58" s="212"/>
      <c r="F58" s="199"/>
      <c r="G58" s="199" t="s">
        <v>2983</v>
      </c>
      <c r="H58" s="213"/>
      <c r="I58" s="219" t="str" cm="1">
        <f t="array" ref="I58">_xlfn.TEXTJOIN(" ",1,IF(flistname=D58,foption,""))</f>
        <v>0</v>
      </c>
      <c r="J58" s="219" t="s">
        <v>26</v>
      </c>
      <c r="K58" s="219" t="s">
        <v>3188</v>
      </c>
      <c r="L58" s="219" t="str">
        <f t="shared" si="9"/>
        <v>C: BENEFICIARY INFORMATION</v>
      </c>
      <c r="M58" s="219" t="s">
        <v>3189</v>
      </c>
      <c r="N58" s="219" t="s">
        <v>3190</v>
      </c>
      <c r="O58" s="219" t="s">
        <v>3190</v>
      </c>
      <c r="P58" s="219">
        <v>1</v>
      </c>
      <c r="AB58" s="286"/>
    </row>
    <row r="59" spans="1:28" s="245" customFormat="1">
      <c r="A59" s="228"/>
      <c r="C59" s="245" t="str">
        <f t="shared" si="7"/>
        <v>No</v>
      </c>
      <c r="D59" s="245" t="str">
        <f t="shared" si="8"/>
        <v/>
      </c>
      <c r="E59" s="228"/>
      <c r="H59" s="230"/>
      <c r="I59" s="229" t="str" cm="1">
        <f t="array" ref="I59">_xlfn.TEXTJOIN(" ",1,IF(flistname=D59,foption,""))</f>
        <v>0</v>
      </c>
      <c r="L59" s="245" t="str">
        <f t="shared" si="9"/>
        <v/>
      </c>
      <c r="P59" s="245">
        <v>1</v>
      </c>
      <c r="S59" s="228"/>
      <c r="AB59" s="281"/>
    </row>
    <row r="60" spans="1:28" s="219" customFormat="1">
      <c r="A60" s="231"/>
      <c r="B60" s="250"/>
      <c r="C60" s="250" t="str">
        <f t="shared" si="7"/>
        <v>No</v>
      </c>
      <c r="D60" s="250" t="str">
        <f t="shared" si="8"/>
        <v/>
      </c>
      <c r="E60" s="231"/>
      <c r="F60" s="250"/>
      <c r="G60" s="250"/>
      <c r="H60" s="233"/>
      <c r="I60" s="219" t="str" cm="1">
        <f t="array" ref="I60">_xlfn.TEXTJOIN(" ",1,IF(flistname=D60,foption,""))</f>
        <v>0</v>
      </c>
      <c r="J60" s="219" t="s">
        <v>26</v>
      </c>
      <c r="K60" s="219" t="s">
        <v>3191</v>
      </c>
      <c r="L60" s="219" t="str">
        <f t="shared" si="9"/>
        <v/>
      </c>
      <c r="P60" s="219">
        <v>1</v>
      </c>
      <c r="W60" s="219" t="s">
        <v>168</v>
      </c>
      <c r="AB60" s="286"/>
    </row>
    <row r="61" spans="1:28" s="325" customFormat="1">
      <c r="A61" s="240"/>
      <c r="B61" s="240"/>
      <c r="C61" s="240" t="str">
        <f t="shared" si="7"/>
        <v>No</v>
      </c>
      <c r="D61" s="240" t="str">
        <f t="shared" si="8"/>
        <v/>
      </c>
      <c r="E61" s="240"/>
      <c r="F61" s="240"/>
      <c r="G61" s="240"/>
      <c r="H61" s="240"/>
      <c r="I61" s="325" t="str" cm="1">
        <f t="array" ref="I61">_xlfn.TEXTJOIN(" ",1,IF(flistname=D61,foption,""))</f>
        <v>0</v>
      </c>
      <c r="J61" s="325" t="s">
        <v>20</v>
      </c>
      <c r="L61" s="325" t="str">
        <f t="shared" si="9"/>
        <v>Information of household members (head, main provider and FFA participant)</v>
      </c>
      <c r="N61" s="325" t="s">
        <v>3192</v>
      </c>
      <c r="O61" s="325" t="s">
        <v>3193</v>
      </c>
      <c r="P61" s="325">
        <v>1</v>
      </c>
      <c r="AB61" s="326"/>
    </row>
    <row r="62" spans="1:28" s="221" customFormat="1">
      <c r="A62" s="205"/>
      <c r="B62" s="194" t="s">
        <v>3194</v>
      </c>
      <c r="C62" s="194" t="str">
        <f t="shared" si="7"/>
        <v>select_one</v>
      </c>
      <c r="D62" s="194" t="str">
        <f t="shared" si="8"/>
        <v>sex</v>
      </c>
      <c r="E62" s="205"/>
      <c r="F62" s="194"/>
      <c r="G62" s="194" t="s">
        <v>2983</v>
      </c>
      <c r="H62" s="206"/>
      <c r="I62" s="221" t="str" cm="1">
        <f t="array" ref="I62">_xlfn.TEXTJOIN(" ",1,IF(flistname=D62,foption,""))</f>
        <v>1: Male 2: Female</v>
      </c>
      <c r="J62" s="221" t="s">
        <v>139</v>
      </c>
      <c r="K62" s="221" t="s">
        <v>3195</v>
      </c>
      <c r="L62" s="221" t="str">
        <f t="shared" si="9"/>
        <v>C01: What is the sex of the head of household?</v>
      </c>
      <c r="M62" s="221" t="s">
        <v>3196</v>
      </c>
      <c r="N62" s="221" t="s">
        <v>3197</v>
      </c>
      <c r="O62" s="221" t="s">
        <v>3198</v>
      </c>
      <c r="P62" s="221">
        <v>1</v>
      </c>
      <c r="Q62" s="221">
        <v>1</v>
      </c>
      <c r="S62" s="221" t="s">
        <v>3199</v>
      </c>
      <c r="V62" s="221">
        <v>1</v>
      </c>
      <c r="Z62" s="221" t="s">
        <v>3200</v>
      </c>
      <c r="AB62" s="333"/>
    </row>
    <row r="63" spans="1:28" s="221" customFormat="1">
      <c r="A63" s="205"/>
      <c r="B63" s="194" t="s">
        <v>3201</v>
      </c>
      <c r="C63" s="194" t="str">
        <f t="shared" si="7"/>
        <v>No</v>
      </c>
      <c r="D63" s="194" t="str">
        <f t="shared" si="8"/>
        <v/>
      </c>
      <c r="E63" s="205"/>
      <c r="F63" s="194"/>
      <c r="G63" s="194" t="s">
        <v>2983</v>
      </c>
      <c r="H63" s="206"/>
      <c r="I63" s="221" t="str" cm="1">
        <f t="array" ref="I63">_xlfn.TEXTJOIN(" ",1,IF(flistname=D63,foption,""))</f>
        <v>0</v>
      </c>
      <c r="J63" s="221" t="s">
        <v>151</v>
      </c>
      <c r="K63" s="221" t="s">
        <v>3202</v>
      </c>
      <c r="L63" s="221" t="str">
        <f t="shared" si="9"/>
        <v>C02: What is the approximate age of the head of household?</v>
      </c>
      <c r="M63" s="221" t="s">
        <v>3203</v>
      </c>
      <c r="N63" s="221" t="s">
        <v>3204</v>
      </c>
      <c r="O63" s="221" t="s">
        <v>3205</v>
      </c>
      <c r="P63" s="221">
        <v>1</v>
      </c>
      <c r="S63" s="221" t="s">
        <v>154</v>
      </c>
      <c r="T63" s="221" t="s">
        <v>155</v>
      </c>
      <c r="V63" s="221">
        <v>1</v>
      </c>
      <c r="Z63" s="221" t="s">
        <v>3200</v>
      </c>
      <c r="AB63" s="333"/>
    </row>
    <row r="64" spans="1:28" s="221" customFormat="1">
      <c r="A64" s="205"/>
      <c r="B64" s="194"/>
      <c r="C64" s="194" t="str">
        <f t="shared" si="7"/>
        <v>select_one</v>
      </c>
      <c r="D64" s="194" t="str">
        <f t="shared" si="8"/>
        <v>marital_status</v>
      </c>
      <c r="E64" s="205"/>
      <c r="F64" s="194"/>
      <c r="G64" s="194"/>
      <c r="H64" s="206"/>
      <c r="I64" s="221" t="str" cm="1">
        <f t="array" ref="I64">_xlfn.TEXTJOIN(" ",1,IF(flistname=D64,foption,""))</f>
        <v>1: Single 2: Married/Partner 3: Divorced/Separated 4: Widowed</v>
      </c>
      <c r="J64" s="221" t="s">
        <v>3206</v>
      </c>
      <c r="K64" s="221" t="s">
        <v>3207</v>
      </c>
      <c r="L64" s="221" t="str">
        <f t="shared" si="9"/>
        <v>C03: What is the household head's marital status?</v>
      </c>
      <c r="M64" s="221" t="s">
        <v>3208</v>
      </c>
      <c r="N64" s="221" t="s">
        <v>3209</v>
      </c>
      <c r="P64" s="334"/>
      <c r="V64" s="221">
        <v>1</v>
      </c>
      <c r="AB64" s="333"/>
    </row>
    <row r="65" spans="1:28" s="221" customFormat="1">
      <c r="A65" s="205"/>
      <c r="B65" s="194"/>
      <c r="C65" s="194" t="str">
        <f t="shared" si="7"/>
        <v>select_one</v>
      </c>
      <c r="D65" s="194" t="str">
        <f t="shared" si="8"/>
        <v>yes_no</v>
      </c>
      <c r="E65" s="205"/>
      <c r="F65" s="194"/>
      <c r="G65" s="194"/>
      <c r="H65" s="206"/>
      <c r="J65" s="221" t="s">
        <v>22</v>
      </c>
      <c r="K65" s="221" t="s">
        <v>3210</v>
      </c>
      <c r="L65" s="221" t="str">
        <f t="shared" si="9"/>
        <v>C04: Is the head of household also the main household provider (resources and means of living)?</v>
      </c>
      <c r="M65" s="221" t="s">
        <v>3211</v>
      </c>
      <c r="N65" s="221" t="s">
        <v>3212</v>
      </c>
      <c r="O65" s="221" t="s">
        <v>3213</v>
      </c>
      <c r="P65" s="221">
        <v>1</v>
      </c>
      <c r="Q65" s="221">
        <v>1</v>
      </c>
      <c r="V65" s="221">
        <v>1</v>
      </c>
      <c r="AB65" s="333"/>
    </row>
    <row r="66" spans="1:28" s="221" customFormat="1">
      <c r="A66" s="205"/>
      <c r="B66" s="194"/>
      <c r="C66" s="194" t="str">
        <f t="shared" si="7"/>
        <v>select_one</v>
      </c>
      <c r="D66" s="194" t="str">
        <f t="shared" si="8"/>
        <v>provider</v>
      </c>
      <c r="E66" s="205"/>
      <c r="F66" s="194"/>
      <c r="G66" s="194"/>
      <c r="H66" s="206"/>
      <c r="J66" s="221" t="s">
        <v>3214</v>
      </c>
      <c r="K66" s="221" t="s">
        <v>3215</v>
      </c>
      <c r="L66" s="221" t="str">
        <f t="shared" si="9"/>
        <v>C05: Who is the main household provider (resources and means of living)?</v>
      </c>
      <c r="M66" s="221" t="s">
        <v>3216</v>
      </c>
      <c r="N66" s="221" t="s">
        <v>3217</v>
      </c>
      <c r="O66" s="221" t="s">
        <v>3218</v>
      </c>
      <c r="P66" s="221">
        <v>1</v>
      </c>
      <c r="V66" s="221">
        <v>1</v>
      </c>
      <c r="Z66" s="221" t="s">
        <v>3219</v>
      </c>
      <c r="AB66" s="333"/>
    </row>
    <row r="67" spans="1:28" s="221" customFormat="1">
      <c r="A67" s="205"/>
      <c r="B67" s="194"/>
      <c r="C67" s="194" t="str">
        <f t="shared" si="7"/>
        <v>select_one</v>
      </c>
      <c r="D67" s="194" t="str">
        <f t="shared" si="8"/>
        <v>mainpart</v>
      </c>
      <c r="E67" s="205"/>
      <c r="F67" s="194"/>
      <c r="G67" s="194" t="s">
        <v>118</v>
      </c>
      <c r="H67" s="206"/>
      <c r="I67" s="221" t="str" cm="1">
        <f t="array" ref="I67">_xlfn.TEXTJOIN(" ",1,IF(flistname=D67,foption,""))</f>
        <v>1: Head of household 2: Other adult male member of HH 3: Other adult female member of HH</v>
      </c>
      <c r="J67" s="221" t="s">
        <v>3220</v>
      </c>
      <c r="K67" s="221" t="s">
        <v>3221</v>
      </c>
      <c r="L67" s="221" t="str">
        <f t="shared" si="9"/>
        <v>C06: Who is the main FFA participant in your household?</v>
      </c>
      <c r="M67" s="221" t="s">
        <v>3222</v>
      </c>
      <c r="N67" s="221" t="s">
        <v>3223</v>
      </c>
      <c r="O67" s="221" t="s">
        <v>3224</v>
      </c>
      <c r="P67" s="221">
        <v>1</v>
      </c>
      <c r="Q67" s="221">
        <v>1</v>
      </c>
      <c r="V67" s="221">
        <v>1</v>
      </c>
      <c r="Z67" s="221" t="s">
        <v>3225</v>
      </c>
      <c r="AB67" s="333"/>
    </row>
    <row r="68" spans="1:28" s="221" customFormat="1">
      <c r="A68" s="205"/>
      <c r="B68" s="194"/>
      <c r="C68" s="194" t="str">
        <f t="shared" si="7"/>
        <v>No</v>
      </c>
      <c r="D68" s="194" t="str">
        <f t="shared" si="8"/>
        <v/>
      </c>
      <c r="E68" s="205"/>
      <c r="F68" s="194"/>
      <c r="G68" s="194" t="s">
        <v>118</v>
      </c>
      <c r="H68" s="206"/>
      <c r="I68" s="221" t="str" cm="1">
        <f t="array" ref="I68">_xlfn.TEXTJOIN(" ",1,IF(flistname=D68,foption,""))</f>
        <v>0</v>
      </c>
      <c r="J68" s="221" t="s">
        <v>151</v>
      </c>
      <c r="K68" s="221" t="s">
        <v>3226</v>
      </c>
      <c r="L68" s="221" t="str">
        <f t="shared" si="9"/>
        <v>C07: How old is the main FFA participant?</v>
      </c>
      <c r="M68" s="221" t="s">
        <v>3227</v>
      </c>
      <c r="N68" s="221" t="s">
        <v>3228</v>
      </c>
      <c r="O68" s="221" t="s">
        <v>3229</v>
      </c>
      <c r="P68" s="221">
        <v>1</v>
      </c>
      <c r="V68" s="221">
        <v>1</v>
      </c>
      <c r="Z68" s="221" t="s">
        <v>5904</v>
      </c>
      <c r="AB68" s="333"/>
    </row>
    <row r="69" spans="1:28" s="221" customFormat="1">
      <c r="A69" s="205"/>
      <c r="B69" s="194"/>
      <c r="C69" s="194" t="str">
        <f t="shared" si="7"/>
        <v>select_one</v>
      </c>
      <c r="D69" s="194" t="str">
        <f t="shared" si="8"/>
        <v>benyears</v>
      </c>
      <c r="E69" s="205"/>
      <c r="F69" s="194"/>
      <c r="G69" s="194" t="s">
        <v>118</v>
      </c>
      <c r="H69" s="206"/>
      <c r="I69" s="221" t="str" cm="1">
        <f t="array" ref="I69">_xlfn.TEXTJOIN(" ",1,IF(flistname=D69,foption,""))</f>
        <v>1: 1 year 2: 2 years 3: 3 years 4: 4 years or more 77: don't know</v>
      </c>
      <c r="J69" s="221" t="s">
        <v>3230</v>
      </c>
      <c r="K69" s="221" t="s">
        <v>3231</v>
      </c>
      <c r="L69" s="221" t="str">
        <f t="shared" si="9"/>
        <v>C08: How many years have you (or main participant) been participating in FFA for?</v>
      </c>
      <c r="M69" s="221" t="s">
        <v>3232</v>
      </c>
      <c r="N69" s="221" t="s">
        <v>3233</v>
      </c>
      <c r="O69" s="221" t="s">
        <v>3234</v>
      </c>
      <c r="P69" s="221">
        <v>1</v>
      </c>
      <c r="Q69" s="221">
        <v>1</v>
      </c>
      <c r="V69" s="221">
        <v>1</v>
      </c>
      <c r="Z69" s="221" t="s">
        <v>3225</v>
      </c>
      <c r="AB69" s="333"/>
    </row>
    <row r="70" spans="1:28" s="221" customFormat="1">
      <c r="A70" s="205"/>
      <c r="B70" s="194" t="s">
        <v>3235</v>
      </c>
      <c r="C70" s="194" t="str">
        <f t="shared" si="7"/>
        <v>No</v>
      </c>
      <c r="D70" s="194" t="str">
        <f t="shared" si="8"/>
        <v/>
      </c>
      <c r="E70" s="205"/>
      <c r="F70" s="194"/>
      <c r="G70" s="194" t="s">
        <v>2983</v>
      </c>
      <c r="H70" s="206"/>
      <c r="I70" s="221" t="str" cm="1">
        <f t="array" ref="I70">_xlfn.TEXTJOIN(" ",1,IF(flistname=D70,foption,""))</f>
        <v>0</v>
      </c>
      <c r="J70" s="221" t="s">
        <v>151</v>
      </c>
      <c r="K70" s="221" t="s">
        <v>3236</v>
      </c>
      <c r="L70" s="221" t="str">
        <f t="shared" si="9"/>
        <v>C09: What is the size of the HH ?</v>
      </c>
      <c r="M70" s="221" t="s">
        <v>3237</v>
      </c>
      <c r="N70" s="221" t="s">
        <v>3238</v>
      </c>
      <c r="O70" s="221" t="s">
        <v>3239</v>
      </c>
      <c r="P70" s="221">
        <v>1</v>
      </c>
      <c r="V70" s="221">
        <v>1</v>
      </c>
      <c r="AB70" s="333"/>
    </row>
    <row r="71" spans="1:28" s="219" customFormat="1">
      <c r="A71" s="231"/>
      <c r="B71" s="232"/>
      <c r="C71" s="232" t="str">
        <f t="shared" si="7"/>
        <v>No</v>
      </c>
      <c r="D71" s="232" t="str">
        <f t="shared" si="8"/>
        <v/>
      </c>
      <c r="E71" s="231"/>
      <c r="F71" s="232"/>
      <c r="G71" s="232"/>
      <c r="H71" s="233"/>
      <c r="I71" s="219" t="str" cm="1">
        <f t="array" ref="I71">_xlfn.TEXTJOIN(" ",1,IF(flistname=D71,foption,""))</f>
        <v>0</v>
      </c>
      <c r="J71" s="219" t="s">
        <v>117</v>
      </c>
      <c r="K71" s="219" t="s">
        <v>3191</v>
      </c>
      <c r="L71" s="219" t="str">
        <f t="shared" si="9"/>
        <v/>
      </c>
      <c r="P71" s="219">
        <v>1</v>
      </c>
      <c r="AB71" s="286"/>
    </row>
    <row r="72" spans="1:28" s="229" customFormat="1">
      <c r="A72" s="228"/>
      <c r="C72" s="229" t="str">
        <f t="shared" si="7"/>
        <v>No</v>
      </c>
      <c r="D72" s="229" t="str">
        <f t="shared" si="8"/>
        <v/>
      </c>
      <c r="E72" s="228"/>
      <c r="H72" s="230"/>
      <c r="I72" s="229" t="str" cm="1">
        <f t="array" ref="I72">_xlfn.TEXTJOIN(" ",1,IF(flistname=D72,foption,""))</f>
        <v>0</v>
      </c>
      <c r="L72" s="229" t="str">
        <f t="shared" si="9"/>
        <v/>
      </c>
      <c r="P72" s="229">
        <v>1</v>
      </c>
      <c r="S72" s="228"/>
      <c r="AB72" s="276"/>
    </row>
    <row r="73" spans="1:28" s="219" customFormat="1">
      <c r="A73" s="231"/>
      <c r="B73" s="250" t="s">
        <v>3240</v>
      </c>
      <c r="C73" s="250" t="str">
        <f t="shared" si="7"/>
        <v>No</v>
      </c>
      <c r="D73" s="250" t="str">
        <f t="shared" si="8"/>
        <v/>
      </c>
      <c r="E73" s="231"/>
      <c r="F73" s="250"/>
      <c r="G73" s="250" t="s">
        <v>3040</v>
      </c>
      <c r="H73" s="233"/>
      <c r="I73" s="219" t="str" cm="1">
        <f t="array" ref="I73">_xlfn.TEXTJOIN(" ",1,IF(flistname=D73,foption,""))</f>
        <v>0</v>
      </c>
      <c r="J73" s="219" t="s">
        <v>26</v>
      </c>
      <c r="K73" s="219" t="s">
        <v>3241</v>
      </c>
      <c r="L73" s="219" t="str">
        <f t="shared" si="9"/>
        <v/>
      </c>
      <c r="P73" s="219">
        <v>1</v>
      </c>
      <c r="S73" s="219" t="s">
        <v>167</v>
      </c>
      <c r="W73" s="219" t="s">
        <v>168</v>
      </c>
      <c r="AB73" s="286"/>
    </row>
    <row r="74" spans="1:28" s="325" customFormat="1">
      <c r="A74" s="240"/>
      <c r="B74" s="240"/>
      <c r="C74" s="240" t="str">
        <f t="shared" si="7"/>
        <v>No</v>
      </c>
      <c r="D74" s="240" t="str">
        <f t="shared" si="8"/>
        <v/>
      </c>
      <c r="E74" s="240"/>
      <c r="F74" s="240"/>
      <c r="G74" s="240"/>
      <c r="H74" s="240"/>
      <c r="I74" s="325" t="str" cm="1">
        <f t="array" ref="I74">_xlfn.TEXTJOIN(" ",1,IF(flistname=D74,foption,""))</f>
        <v>0</v>
      </c>
      <c r="J74" s="325" t="s">
        <v>20</v>
      </c>
      <c r="L74" s="325" t="str">
        <f t="shared" si="9"/>
        <v>By sex and age, how many members are in your household?</v>
      </c>
      <c r="N74" s="325" t="s">
        <v>3242</v>
      </c>
      <c r="O74" s="325" t="s">
        <v>3242</v>
      </c>
      <c r="P74" s="325">
        <v>1</v>
      </c>
      <c r="AB74" s="326"/>
    </row>
    <row r="75" spans="1:28" s="221" customFormat="1">
      <c r="A75" s="205"/>
      <c r="B75" s="194" t="s">
        <v>3243</v>
      </c>
      <c r="C75" s="194" t="str">
        <f t="shared" si="7"/>
        <v>No</v>
      </c>
      <c r="D75" s="194" t="str">
        <f t="shared" si="8"/>
        <v/>
      </c>
      <c r="E75" s="205" t="s">
        <v>3244</v>
      </c>
      <c r="F75" s="194"/>
      <c r="G75" s="194" t="s">
        <v>2983</v>
      </c>
      <c r="H75" s="206"/>
      <c r="I75" s="221" t="str" cm="1">
        <f t="array" ref="I75">_xlfn.TEXTJOIN(" ",1,IF(flistname=D75,foption,""))</f>
        <v>0</v>
      </c>
      <c r="J75" s="221" t="s">
        <v>151</v>
      </c>
      <c r="K75" s="221" t="s">
        <v>3245</v>
      </c>
      <c r="L75" s="221" t="str">
        <f t="shared" si="9"/>
        <v>C10_01: Girls aged 0-2 years:</v>
      </c>
      <c r="M75" s="221" t="s">
        <v>3246</v>
      </c>
      <c r="N75" s="221" t="s">
        <v>3247</v>
      </c>
      <c r="O75" s="221" t="s">
        <v>3248</v>
      </c>
      <c r="P75" s="221">
        <v>1</v>
      </c>
      <c r="T75" s="221" t="s">
        <v>171</v>
      </c>
      <c r="V75" s="221">
        <v>1</v>
      </c>
      <c r="X75" s="221">
        <v>0</v>
      </c>
      <c r="AB75" s="333"/>
    </row>
    <row r="76" spans="1:28" s="221" customFormat="1">
      <c r="A76" s="205"/>
      <c r="B76" s="194" t="s">
        <v>3249</v>
      </c>
      <c r="C76" s="194" t="str">
        <f t="shared" si="7"/>
        <v>No</v>
      </c>
      <c r="D76" s="194" t="str">
        <f t="shared" si="8"/>
        <v/>
      </c>
      <c r="E76" s="205"/>
      <c r="F76" s="194"/>
      <c r="G76" s="194" t="s">
        <v>2983</v>
      </c>
      <c r="H76" s="206"/>
      <c r="I76" s="221" t="str" cm="1">
        <f t="array" ref="I76">_xlfn.TEXTJOIN(" ",1,IF(flistname=D76,foption,""))</f>
        <v>0</v>
      </c>
      <c r="J76" s="221" t="s">
        <v>151</v>
      </c>
      <c r="K76" s="221" t="s">
        <v>3250</v>
      </c>
      <c r="L76" s="221" t="str">
        <f t="shared" si="9"/>
        <v>C10_02: Boys aged 0-2 years:</v>
      </c>
      <c r="M76" s="221" t="s">
        <v>3251</v>
      </c>
      <c r="N76" s="221" t="s">
        <v>3252</v>
      </c>
      <c r="O76" s="221" t="s">
        <v>3253</v>
      </c>
      <c r="P76" s="221">
        <v>1</v>
      </c>
      <c r="T76" s="221" t="s">
        <v>171</v>
      </c>
      <c r="V76" s="221">
        <v>1</v>
      </c>
      <c r="X76" s="221">
        <v>0</v>
      </c>
      <c r="AB76" s="333"/>
    </row>
    <row r="77" spans="1:28" s="221" customFormat="1">
      <c r="A77" s="205"/>
      <c r="B77" s="194" t="s">
        <v>3254</v>
      </c>
      <c r="C77" s="194" t="str">
        <f t="shared" si="7"/>
        <v>No</v>
      </c>
      <c r="D77" s="194" t="str">
        <f t="shared" si="8"/>
        <v/>
      </c>
      <c r="E77" s="205"/>
      <c r="F77" s="194"/>
      <c r="G77" s="194" t="s">
        <v>2983</v>
      </c>
      <c r="H77" s="206"/>
      <c r="I77" s="221" t="str" cm="1">
        <f t="array" ref="I77">_xlfn.TEXTJOIN(" ",1,IF(flistname=D77,foption,""))</f>
        <v>0</v>
      </c>
      <c r="J77" s="221" t="s">
        <v>151</v>
      </c>
      <c r="K77" s="221" t="s">
        <v>3255</v>
      </c>
      <c r="L77" s="221" t="str">
        <f t="shared" si="9"/>
        <v>C10_03: Girls aged 3-5 years:</v>
      </c>
      <c r="M77" s="221" t="s">
        <v>3256</v>
      </c>
      <c r="N77" s="221" t="s">
        <v>3257</v>
      </c>
      <c r="O77" s="221" t="s">
        <v>3258</v>
      </c>
      <c r="P77" s="221">
        <v>1</v>
      </c>
      <c r="T77" s="221" t="s">
        <v>171</v>
      </c>
      <c r="V77" s="221">
        <v>1</v>
      </c>
      <c r="X77" s="221">
        <v>0</v>
      </c>
      <c r="AB77" s="333"/>
    </row>
    <row r="78" spans="1:28" s="221" customFormat="1">
      <c r="A78" s="205"/>
      <c r="B78" s="194" t="s">
        <v>3259</v>
      </c>
      <c r="C78" s="194" t="str">
        <f t="shared" si="7"/>
        <v>No</v>
      </c>
      <c r="D78" s="194" t="str">
        <f t="shared" si="8"/>
        <v/>
      </c>
      <c r="E78" s="205"/>
      <c r="F78" s="194"/>
      <c r="G78" s="194" t="s">
        <v>2983</v>
      </c>
      <c r="H78" s="206"/>
      <c r="I78" s="221" t="str" cm="1">
        <f t="array" ref="I78">_xlfn.TEXTJOIN(" ",1,IF(flistname=D78,foption,""))</f>
        <v>0</v>
      </c>
      <c r="J78" s="221" t="s">
        <v>151</v>
      </c>
      <c r="K78" s="221" t="s">
        <v>3260</v>
      </c>
      <c r="L78" s="221" t="str">
        <f t="shared" si="9"/>
        <v>C10_04: Boys aged 3-5 years:</v>
      </c>
      <c r="M78" s="221" t="s">
        <v>3261</v>
      </c>
      <c r="N78" s="221" t="s">
        <v>3262</v>
      </c>
      <c r="O78" s="221" t="s">
        <v>3263</v>
      </c>
      <c r="P78" s="221">
        <v>1</v>
      </c>
      <c r="T78" s="221" t="s">
        <v>171</v>
      </c>
      <c r="V78" s="221">
        <v>1</v>
      </c>
      <c r="X78" s="221">
        <v>0</v>
      </c>
      <c r="AB78" s="333"/>
    </row>
    <row r="79" spans="1:28" s="221" customFormat="1">
      <c r="A79" s="205"/>
      <c r="B79" s="194" t="s">
        <v>3264</v>
      </c>
      <c r="C79" s="194" t="str">
        <f t="shared" si="7"/>
        <v>No</v>
      </c>
      <c r="D79" s="194" t="str">
        <f t="shared" si="8"/>
        <v/>
      </c>
      <c r="E79" s="205"/>
      <c r="F79" s="194"/>
      <c r="G79" s="194" t="s">
        <v>2983</v>
      </c>
      <c r="H79" s="206"/>
      <c r="I79" s="221" t="str" cm="1">
        <f t="array" ref="I79">_xlfn.TEXTJOIN(" ",1,IF(flistname=D79,foption,""))</f>
        <v>0</v>
      </c>
      <c r="J79" s="221" t="s">
        <v>151</v>
      </c>
      <c r="K79" s="221" t="s">
        <v>3265</v>
      </c>
      <c r="L79" s="221" t="str">
        <f t="shared" si="9"/>
        <v>C10_05: Female aged 6-17 years:</v>
      </c>
      <c r="M79" s="221" t="s">
        <v>3266</v>
      </c>
      <c r="N79" s="221" t="s">
        <v>3267</v>
      </c>
      <c r="O79" s="221" t="s">
        <v>3268</v>
      </c>
      <c r="P79" s="221">
        <v>1</v>
      </c>
      <c r="T79" s="221" t="s">
        <v>171</v>
      </c>
      <c r="V79" s="221">
        <v>1</v>
      </c>
      <c r="X79" s="221">
        <v>0</v>
      </c>
      <c r="AB79" s="333"/>
    </row>
    <row r="80" spans="1:28" s="221" customFormat="1">
      <c r="A80" s="205"/>
      <c r="B80" s="194" t="s">
        <v>3269</v>
      </c>
      <c r="C80" s="194" t="str">
        <f t="shared" si="7"/>
        <v>No</v>
      </c>
      <c r="D80" s="194" t="str">
        <f t="shared" si="8"/>
        <v/>
      </c>
      <c r="E80" s="205"/>
      <c r="F80" s="194"/>
      <c r="G80" s="194" t="s">
        <v>2983</v>
      </c>
      <c r="H80" s="206"/>
      <c r="I80" s="221" t="str" cm="1">
        <f t="array" ref="I80">_xlfn.TEXTJOIN(" ",1,IF(flistname=D80,foption,""))</f>
        <v>0</v>
      </c>
      <c r="J80" s="221" t="s">
        <v>151</v>
      </c>
      <c r="K80" s="221" t="s">
        <v>3270</v>
      </c>
      <c r="L80" s="221" t="str">
        <f t="shared" si="9"/>
        <v>C10_06: Male aged 6-17 years:</v>
      </c>
      <c r="M80" s="221" t="s">
        <v>3271</v>
      </c>
      <c r="N80" s="221" t="s">
        <v>3272</v>
      </c>
      <c r="O80" s="221" t="s">
        <v>3273</v>
      </c>
      <c r="P80" s="221">
        <v>1</v>
      </c>
      <c r="T80" s="221" t="s">
        <v>171</v>
      </c>
      <c r="V80" s="221">
        <v>1</v>
      </c>
      <c r="X80" s="221">
        <v>0</v>
      </c>
      <c r="AB80" s="333"/>
    </row>
    <row r="81" spans="1:28" s="221" customFormat="1">
      <c r="A81" s="205"/>
      <c r="B81" s="194" t="s">
        <v>3274</v>
      </c>
      <c r="C81" s="194" t="str">
        <f t="shared" si="7"/>
        <v>No</v>
      </c>
      <c r="D81" s="194" t="str">
        <f t="shared" si="8"/>
        <v/>
      </c>
      <c r="E81" s="205"/>
      <c r="F81" s="194"/>
      <c r="G81" s="194" t="s">
        <v>2983</v>
      </c>
      <c r="H81" s="206"/>
      <c r="I81" s="221" t="str" cm="1">
        <f t="array" ref="I81">_xlfn.TEXTJOIN(" ",1,IF(flistname=D81,foption,""))</f>
        <v>0</v>
      </c>
      <c r="J81" s="221" t="s">
        <v>151</v>
      </c>
      <c r="K81" s="221" t="s">
        <v>3275</v>
      </c>
      <c r="L81" s="221" t="str">
        <f t="shared" si="9"/>
        <v>C10_07: Female aged 18-59 years:</v>
      </c>
      <c r="M81" s="221" t="s">
        <v>3276</v>
      </c>
      <c r="N81" s="221" t="s">
        <v>3277</v>
      </c>
      <c r="O81" s="221" t="s">
        <v>3278</v>
      </c>
      <c r="P81" s="221">
        <v>1</v>
      </c>
      <c r="T81" s="221" t="s">
        <v>171</v>
      </c>
      <c r="V81" s="221">
        <v>1</v>
      </c>
      <c r="X81" s="221">
        <v>0</v>
      </c>
      <c r="AB81" s="333"/>
    </row>
    <row r="82" spans="1:28" s="221" customFormat="1">
      <c r="A82" s="205"/>
      <c r="B82" s="194" t="s">
        <v>3279</v>
      </c>
      <c r="C82" s="194" t="str">
        <f t="shared" si="7"/>
        <v>No</v>
      </c>
      <c r="D82" s="194" t="str">
        <f t="shared" si="8"/>
        <v/>
      </c>
      <c r="E82" s="205"/>
      <c r="F82" s="194"/>
      <c r="G82" s="194" t="s">
        <v>2983</v>
      </c>
      <c r="H82" s="206"/>
      <c r="I82" s="221" t="str" cm="1">
        <f t="array" ref="I82">_xlfn.TEXTJOIN(" ",1,IF(flistname=D82,foption,""))</f>
        <v>0</v>
      </c>
      <c r="J82" s="221" t="s">
        <v>151</v>
      </c>
      <c r="K82" s="221" t="s">
        <v>3280</v>
      </c>
      <c r="L82" s="221" t="str">
        <f t="shared" si="9"/>
        <v>C10_08: Male aged 18-59 years:</v>
      </c>
      <c r="M82" s="221" t="s">
        <v>3281</v>
      </c>
      <c r="N82" s="221" t="s">
        <v>3282</v>
      </c>
      <c r="O82" s="221" t="s">
        <v>3283</v>
      </c>
      <c r="P82" s="221">
        <v>1</v>
      </c>
      <c r="T82" s="221" t="s">
        <v>171</v>
      </c>
      <c r="V82" s="221">
        <v>1</v>
      </c>
      <c r="X82" s="221">
        <v>0</v>
      </c>
      <c r="AB82" s="333"/>
    </row>
    <row r="83" spans="1:28" s="221" customFormat="1">
      <c r="A83" s="205"/>
      <c r="B83" s="194" t="s">
        <v>3284</v>
      </c>
      <c r="C83" s="194" t="str">
        <f t="shared" si="7"/>
        <v>No</v>
      </c>
      <c r="D83" s="194" t="str">
        <f t="shared" si="8"/>
        <v/>
      </c>
      <c r="E83" s="205"/>
      <c r="F83" s="194"/>
      <c r="G83" s="194" t="s">
        <v>2983</v>
      </c>
      <c r="H83" s="206"/>
      <c r="I83" s="221" t="str" cm="1">
        <f t="array" ref="I83">_xlfn.TEXTJOIN(" ",1,IF(flistname=D83,foption,""))</f>
        <v>0</v>
      </c>
      <c r="J83" s="221" t="s">
        <v>151</v>
      </c>
      <c r="K83" s="221" t="s">
        <v>3285</v>
      </c>
      <c r="L83" s="221" t="str">
        <f t="shared" si="9"/>
        <v>C10_09: Female over 60 years:</v>
      </c>
      <c r="M83" s="221" t="s">
        <v>3286</v>
      </c>
      <c r="N83" s="221" t="s">
        <v>187</v>
      </c>
      <c r="O83" s="221" t="s">
        <v>3287</v>
      </c>
      <c r="P83" s="221">
        <v>1</v>
      </c>
      <c r="T83" s="221" t="s">
        <v>171</v>
      </c>
      <c r="V83" s="221">
        <v>1</v>
      </c>
      <c r="X83" s="221">
        <v>0</v>
      </c>
      <c r="AB83" s="333"/>
    </row>
    <row r="84" spans="1:28" s="221" customFormat="1">
      <c r="A84" s="205"/>
      <c r="B84" s="194" t="s">
        <v>3288</v>
      </c>
      <c r="C84" s="194" t="str">
        <f t="shared" si="7"/>
        <v>No</v>
      </c>
      <c r="D84" s="194" t="str">
        <f t="shared" si="8"/>
        <v/>
      </c>
      <c r="E84" s="205"/>
      <c r="F84" s="194"/>
      <c r="G84" s="194" t="s">
        <v>2983</v>
      </c>
      <c r="H84" s="206"/>
      <c r="I84" s="221" t="str" cm="1">
        <f t="array" ref="I84">_xlfn.TEXTJOIN(" ",1,IF(flistname=D84,foption,""))</f>
        <v>0</v>
      </c>
      <c r="J84" s="221" t="s">
        <v>151</v>
      </c>
      <c r="K84" s="221" t="s">
        <v>3289</v>
      </c>
      <c r="L84" s="221" t="str">
        <f t="shared" si="9"/>
        <v>C10_10: Male over 60 years:</v>
      </c>
      <c r="M84" s="221" t="s">
        <v>3290</v>
      </c>
      <c r="N84" s="221" t="s">
        <v>189</v>
      </c>
      <c r="O84" s="221" t="s">
        <v>3291</v>
      </c>
      <c r="P84" s="221">
        <v>1</v>
      </c>
      <c r="T84" s="221" t="s">
        <v>3292</v>
      </c>
      <c r="V84" s="221">
        <v>1</v>
      </c>
      <c r="X84" s="221">
        <v>0</v>
      </c>
      <c r="AB84" s="333"/>
    </row>
    <row r="85" spans="1:28" s="219" customFormat="1">
      <c r="A85" s="231"/>
      <c r="B85" s="250" t="s">
        <v>3293</v>
      </c>
      <c r="C85" s="250" t="str">
        <f t="shared" si="7"/>
        <v>No</v>
      </c>
      <c r="D85" s="250" t="str">
        <f t="shared" si="8"/>
        <v/>
      </c>
      <c r="E85" s="231"/>
      <c r="F85" s="250"/>
      <c r="G85" s="250" t="s">
        <v>3040</v>
      </c>
      <c r="H85" s="233"/>
      <c r="I85" s="219" t="str" cm="1">
        <f t="array" ref="I85">_xlfn.TEXTJOIN(" ",1,IF(flistname=D85,foption,""))</f>
        <v>0</v>
      </c>
      <c r="J85" s="219" t="s">
        <v>117</v>
      </c>
      <c r="K85" s="219" t="s">
        <v>3241</v>
      </c>
      <c r="L85" s="219" t="str">
        <f t="shared" si="9"/>
        <v/>
      </c>
      <c r="N85" s="219" t="s">
        <v>2988</v>
      </c>
      <c r="O85" s="219" t="s">
        <v>2988</v>
      </c>
      <c r="P85" s="219">
        <v>1</v>
      </c>
      <c r="AB85" s="286"/>
    </row>
    <row r="86" spans="1:28" s="224" customFormat="1">
      <c r="A86" s="223"/>
      <c r="C86" s="224" t="str">
        <f t="shared" si="7"/>
        <v>No</v>
      </c>
      <c r="D86" s="224" t="str">
        <f t="shared" si="8"/>
        <v/>
      </c>
      <c r="E86" s="223"/>
      <c r="H86" s="225"/>
      <c r="I86" s="224" t="str" cm="1">
        <f t="array" ref="I86">_xlfn.TEXTJOIN(" ",1,IF(flistname=D86,foption,""))</f>
        <v>0</v>
      </c>
      <c r="J86" s="224" t="s">
        <v>2564</v>
      </c>
      <c r="K86" s="224" t="s">
        <v>3294</v>
      </c>
      <c r="L86" s="224" t="str">
        <f t="shared" si="9"/>
        <v>Total number of Women 6-59years</v>
      </c>
      <c r="N86" s="224" t="s">
        <v>3295</v>
      </c>
      <c r="O86" s="224" t="s">
        <v>3295</v>
      </c>
      <c r="V86" s="224">
        <v>1</v>
      </c>
      <c r="AB86" s="277" t="s">
        <v>3296</v>
      </c>
    </row>
    <row r="87" spans="1:28" s="224" customFormat="1">
      <c r="A87" s="223"/>
      <c r="C87" s="224" t="str">
        <f t="shared" si="7"/>
        <v>No</v>
      </c>
      <c r="D87" s="224" t="str">
        <f t="shared" si="8"/>
        <v/>
      </c>
      <c r="E87" s="223"/>
      <c r="H87" s="225"/>
      <c r="I87" s="224" t="str" cm="1">
        <f t="array" ref="I87">_xlfn.TEXTJOIN(" ",1,IF(flistname=D87,foption,""))</f>
        <v>0</v>
      </c>
      <c r="J87" s="224" t="s">
        <v>2564</v>
      </c>
      <c r="K87" s="224" t="s">
        <v>3297</v>
      </c>
      <c r="L87" s="224" t="str">
        <f t="shared" si="9"/>
        <v>Total number of Children under 5years</v>
      </c>
      <c r="N87" s="224" t="s">
        <v>3298</v>
      </c>
      <c r="O87" s="224" t="s">
        <v>3298</v>
      </c>
      <c r="V87" s="224">
        <v>1</v>
      </c>
      <c r="AB87" s="277" t="s">
        <v>3296</v>
      </c>
    </row>
    <row r="88" spans="1:28" s="224" customFormat="1">
      <c r="A88" s="223"/>
      <c r="C88" s="224" t="str">
        <f t="shared" si="7"/>
        <v>No</v>
      </c>
      <c r="D88" s="224" t="str">
        <f t="shared" si="8"/>
        <v/>
      </c>
      <c r="E88" s="223"/>
      <c r="H88" s="225"/>
      <c r="I88" s="224" t="str" cm="1">
        <f t="array" ref="I88">_xlfn.TEXTJOIN(" ",1,IF(flistname=D88,foption,""))</f>
        <v>0</v>
      </c>
      <c r="J88" s="224" t="s">
        <v>2564</v>
      </c>
      <c r="K88" s="224" t="s">
        <v>3299</v>
      </c>
      <c r="L88" s="224" t="str">
        <f t="shared" si="9"/>
        <v>Total number of Children under 2years</v>
      </c>
      <c r="N88" s="224" t="s">
        <v>3300</v>
      </c>
      <c r="O88" s="224" t="s">
        <v>3300</v>
      </c>
      <c r="V88" s="224">
        <v>1</v>
      </c>
      <c r="AB88" s="277" t="s">
        <v>3301</v>
      </c>
    </row>
    <row r="89" spans="1:28" s="224" customFormat="1">
      <c r="A89" s="223"/>
      <c r="C89" s="224" t="str">
        <f t="shared" si="7"/>
        <v>No</v>
      </c>
      <c r="D89" s="224" t="str">
        <f t="shared" si="8"/>
        <v/>
      </c>
      <c r="E89" s="223"/>
      <c r="H89" s="225"/>
      <c r="J89" s="224" t="s">
        <v>2564</v>
      </c>
      <c r="K89" s="224" t="s">
        <v>5905</v>
      </c>
      <c r="L89" s="224" t="str">
        <f t="shared" si="9"/>
        <v>Total number of household male members</v>
      </c>
      <c r="N89" s="224" t="s">
        <v>5906</v>
      </c>
      <c r="V89" s="224">
        <v>1</v>
      </c>
      <c r="AB89" s="351" t="s">
        <v>5907</v>
      </c>
    </row>
    <row r="90" spans="1:28" s="224" customFormat="1">
      <c r="A90" s="223"/>
      <c r="C90" s="224" t="str">
        <f t="shared" si="7"/>
        <v>No</v>
      </c>
      <c r="D90" s="224" t="str">
        <f t="shared" si="8"/>
        <v/>
      </c>
      <c r="E90" s="223"/>
      <c r="H90" s="225"/>
      <c r="J90" s="224" t="s">
        <v>2564</v>
      </c>
      <c r="K90" s="224" t="s">
        <v>5908</v>
      </c>
      <c r="L90" s="224" t="str">
        <f t="shared" si="9"/>
        <v>Total number of household female members</v>
      </c>
      <c r="N90" s="224" t="s">
        <v>5909</v>
      </c>
      <c r="V90" s="224">
        <v>1</v>
      </c>
      <c r="AB90" s="351" t="s">
        <v>5910</v>
      </c>
    </row>
    <row r="91" spans="1:28" s="245" customFormat="1">
      <c r="A91" s="228"/>
      <c r="C91" s="245" t="str">
        <f t="shared" si="7"/>
        <v>No</v>
      </c>
      <c r="D91" s="245" t="str">
        <f t="shared" si="8"/>
        <v/>
      </c>
      <c r="E91" s="228"/>
      <c r="H91" s="230"/>
      <c r="I91" s="229" t="str" cm="1">
        <f t="array" ref="I91">_xlfn.TEXTJOIN(" ",1,IF(flistname=D91,foption,""))</f>
        <v>0</v>
      </c>
      <c r="L91" s="245" t="str">
        <f t="shared" si="9"/>
        <v/>
      </c>
      <c r="P91" s="245">
        <v>1</v>
      </c>
      <c r="S91" s="228"/>
      <c r="AB91" s="281"/>
    </row>
    <row r="92" spans="1:28" s="219" customFormat="1">
      <c r="A92" s="231"/>
      <c r="B92" s="250"/>
      <c r="C92" s="250" t="str">
        <f t="shared" si="7"/>
        <v>No</v>
      </c>
      <c r="D92" s="250" t="str">
        <f t="shared" si="8"/>
        <v/>
      </c>
      <c r="E92" s="231"/>
      <c r="F92" s="250"/>
      <c r="G92" s="250"/>
      <c r="H92" s="233"/>
      <c r="I92" s="219" t="str" cm="1">
        <f t="array" ref="I92">_xlfn.TEXTJOIN(" ",1,IF(flistname=D92,foption,""))</f>
        <v>0</v>
      </c>
      <c r="J92" s="219" t="s">
        <v>26</v>
      </c>
      <c r="K92" s="219" t="s">
        <v>3302</v>
      </c>
      <c r="L92" s="219" t="str">
        <f t="shared" si="9"/>
        <v/>
      </c>
      <c r="P92" s="219">
        <v>1</v>
      </c>
      <c r="W92" s="219" t="s">
        <v>168</v>
      </c>
      <c r="AB92" s="286"/>
    </row>
    <row r="93" spans="1:28" s="325" customFormat="1">
      <c r="A93" s="240"/>
      <c r="B93" s="240"/>
      <c r="C93" s="240" t="str">
        <f t="shared" si="7"/>
        <v>No</v>
      </c>
      <c r="D93" s="240" t="str">
        <f t="shared" si="8"/>
        <v/>
      </c>
      <c r="E93" s="240"/>
      <c r="F93" s="240"/>
      <c r="G93" s="240"/>
      <c r="H93" s="240"/>
      <c r="I93" s="325" t="str" cm="1">
        <f t="array" ref="I93">_xlfn.TEXTJOIN(" ",1,IF(flistname=D93,foption,""))</f>
        <v>0</v>
      </c>
      <c r="J93" s="325" t="s">
        <v>20</v>
      </c>
      <c r="L93" s="325" t="str">
        <f t="shared" si="9"/>
        <v>Information of HH's entitlement/scope card</v>
      </c>
      <c r="N93" s="325" t="s">
        <v>3303</v>
      </c>
      <c r="O93" s="325" t="s">
        <v>3303</v>
      </c>
      <c r="AB93" s="326"/>
    </row>
    <row r="94" spans="1:28" s="221" customFormat="1">
      <c r="A94" s="205"/>
      <c r="B94" s="194" t="s">
        <v>3304</v>
      </c>
      <c r="C94" s="194" t="str">
        <f t="shared" si="7"/>
        <v>select_one</v>
      </c>
      <c r="D94" s="194" t="str">
        <f t="shared" si="8"/>
        <v>yes_no</v>
      </c>
      <c r="E94" s="205"/>
      <c r="F94" s="194"/>
      <c r="G94" s="194" t="s">
        <v>2983</v>
      </c>
      <c r="H94" s="206"/>
      <c r="I94" s="221" t="str" cm="1">
        <f t="array" ref="I94">_xlfn.TEXTJOIN(" ",1,IF(flistname=D94,foption,""))</f>
        <v>0: No 1: Yes</v>
      </c>
      <c r="J94" s="221" t="s">
        <v>22</v>
      </c>
      <c r="K94" s="221" t="s">
        <v>156</v>
      </c>
      <c r="L94" s="221" t="str">
        <f t="shared" si="9"/>
        <v>C11: Does the household have an entitlement/scope card?</v>
      </c>
      <c r="M94" s="221" t="s">
        <v>3305</v>
      </c>
      <c r="N94" s="221" t="s">
        <v>3306</v>
      </c>
      <c r="O94" s="221" t="s">
        <v>3307</v>
      </c>
      <c r="P94" s="221">
        <v>1</v>
      </c>
      <c r="S94" s="221" t="s">
        <v>158</v>
      </c>
      <c r="V94" s="221">
        <v>1</v>
      </c>
      <c r="AB94" s="333"/>
    </row>
    <row r="95" spans="1:28" s="221" customFormat="1">
      <c r="A95" s="205"/>
      <c r="B95" s="194" t="s">
        <v>3308</v>
      </c>
      <c r="C95" s="194" t="str">
        <f t="shared" si="7"/>
        <v>select_one</v>
      </c>
      <c r="D95" s="194" t="str">
        <f t="shared" si="8"/>
        <v>card_issue</v>
      </c>
      <c r="E95" s="205"/>
      <c r="F95" s="194"/>
      <c r="G95" s="194" t="s">
        <v>2983</v>
      </c>
      <c r="H95" s="206"/>
      <c r="I95" s="221" t="str" cm="1">
        <f t="array" ref="I95">_xlfn.TEXTJOIN(" ",1,IF(flistname=D95,foption,""))</f>
        <v>1: Deteriorated (water, termites, etc.) 2: Someone has it 3: Lost 4: Never given one 5: Stolen</v>
      </c>
      <c r="J95" s="221" t="s">
        <v>159</v>
      </c>
      <c r="K95" s="221" t="s">
        <v>160</v>
      </c>
      <c r="L95" s="221" t="str">
        <f t="shared" si="9"/>
        <v>C12: What happened to your card?</v>
      </c>
      <c r="M95" s="221" t="s">
        <v>3309</v>
      </c>
      <c r="N95" s="221" t="s">
        <v>3310</v>
      </c>
      <c r="O95" s="221" t="s">
        <v>3311</v>
      </c>
      <c r="P95" s="221">
        <v>1</v>
      </c>
      <c r="V95" s="221">
        <v>1</v>
      </c>
      <c r="Z95" s="221" t="s">
        <v>162</v>
      </c>
      <c r="AB95" s="333"/>
    </row>
    <row r="96" spans="1:28" s="221" customFormat="1">
      <c r="A96" s="205"/>
      <c r="B96" s="194" t="s">
        <v>3312</v>
      </c>
      <c r="C96" s="194" t="str">
        <f t="shared" si="7"/>
        <v>select_one</v>
      </c>
      <c r="D96" s="194" t="str">
        <f t="shared" si="8"/>
        <v>yes_no</v>
      </c>
      <c r="E96" s="205"/>
      <c r="F96" s="194"/>
      <c r="G96" s="194" t="s">
        <v>2983</v>
      </c>
      <c r="H96" s="206"/>
      <c r="I96" s="221" t="str" cm="1">
        <f t="array" ref="I96">_xlfn.TEXTJOIN(" ",1,IF(flistname=D96,foption,""))</f>
        <v>0: No 1: Yes</v>
      </c>
      <c r="J96" s="221" t="s">
        <v>22</v>
      </c>
      <c r="K96" s="221" t="s">
        <v>191</v>
      </c>
      <c r="L96" s="221" t="str">
        <f t="shared" si="9"/>
        <v>C13: Does the card match the household breakdown provided in previous section?</v>
      </c>
      <c r="M96" s="221" t="s">
        <v>3313</v>
      </c>
      <c r="N96" s="221" t="s">
        <v>3314</v>
      </c>
      <c r="O96" s="221" t="s">
        <v>3315</v>
      </c>
      <c r="P96" s="221">
        <v>1</v>
      </c>
      <c r="S96" s="221" t="s">
        <v>193</v>
      </c>
      <c r="V96" s="221">
        <v>1</v>
      </c>
      <c r="Z96" s="221" t="s">
        <v>3316</v>
      </c>
      <c r="AB96" s="333"/>
    </row>
    <row r="97" spans="1:28" s="221" customFormat="1">
      <c r="A97" s="205"/>
      <c r="B97" s="194" t="s">
        <v>3317</v>
      </c>
      <c r="C97" s="194" t="str">
        <f t="shared" si="7"/>
        <v>select_one</v>
      </c>
      <c r="D97" s="194" t="str">
        <f t="shared" si="8"/>
        <v>discrepancy</v>
      </c>
      <c r="E97" s="205"/>
      <c r="F97" s="194"/>
      <c r="G97" s="194" t="s">
        <v>2983</v>
      </c>
      <c r="H97" s="206"/>
      <c r="I97" s="221" t="str" cm="1">
        <f t="array" ref="I97">_xlfn.TEXTJOIN(" ",1,IF(flistname=D97,foption,""))</f>
        <v>1: More members in house than on card 2: More members on card than in house</v>
      </c>
      <c r="J97" s="221" t="s">
        <v>3318</v>
      </c>
      <c r="K97" s="221" t="s">
        <v>195</v>
      </c>
      <c r="L97" s="221" t="str">
        <f t="shared" si="9"/>
        <v>C14: What are the observed discrepancies</v>
      </c>
      <c r="M97" s="221" t="s">
        <v>3319</v>
      </c>
      <c r="N97" s="221" t="s">
        <v>3320</v>
      </c>
      <c r="O97" s="221" t="s">
        <v>3321</v>
      </c>
      <c r="P97" s="221">
        <v>1</v>
      </c>
      <c r="S97" s="221" t="s">
        <v>3322</v>
      </c>
      <c r="V97" s="221">
        <v>1</v>
      </c>
      <c r="Z97" s="221" t="s">
        <v>197</v>
      </c>
      <c r="AB97" s="333"/>
    </row>
    <row r="98" spans="1:28" s="219" customFormat="1">
      <c r="A98" s="231"/>
      <c r="B98" s="232"/>
      <c r="C98" s="232" t="str">
        <f t="shared" si="7"/>
        <v>No</v>
      </c>
      <c r="D98" s="232" t="str">
        <f t="shared" si="8"/>
        <v/>
      </c>
      <c r="E98" s="231"/>
      <c r="F98" s="232"/>
      <c r="G98" s="232"/>
      <c r="H98" s="233"/>
      <c r="I98" s="219" t="str" cm="1">
        <f t="array" ref="I98">_xlfn.TEXTJOIN(" ",1,IF(flistname=D98,foption,""))</f>
        <v>0</v>
      </c>
      <c r="J98" s="219" t="s">
        <v>117</v>
      </c>
      <c r="K98" s="219" t="s">
        <v>3302</v>
      </c>
      <c r="L98" s="219" t="str">
        <f t="shared" si="9"/>
        <v/>
      </c>
      <c r="P98" s="219">
        <v>1</v>
      </c>
      <c r="AB98" s="286"/>
    </row>
    <row r="99" spans="1:28" s="229" customFormat="1">
      <c r="A99" s="228"/>
      <c r="C99" s="229" t="str">
        <f t="shared" si="7"/>
        <v>No</v>
      </c>
      <c r="D99" s="229" t="str">
        <f t="shared" si="8"/>
        <v/>
      </c>
      <c r="E99" s="228"/>
      <c r="H99" s="230"/>
      <c r="I99" s="229" t="str" cm="1">
        <f t="array" ref="I99">_xlfn.TEXTJOIN(" ",1,IF(flistname=D99,foption,""))</f>
        <v>0</v>
      </c>
      <c r="L99" s="229" t="str">
        <f t="shared" si="9"/>
        <v/>
      </c>
      <c r="P99" s="229">
        <v>1</v>
      </c>
      <c r="S99" s="228"/>
      <c r="AB99" s="276"/>
    </row>
    <row r="100" spans="1:28" s="219" customFormat="1">
      <c r="A100" s="231"/>
      <c r="B100" s="232"/>
      <c r="C100" s="232" t="str">
        <f t="shared" si="7"/>
        <v>No</v>
      </c>
      <c r="D100" s="232" t="str">
        <f t="shared" si="8"/>
        <v/>
      </c>
      <c r="E100" s="231"/>
      <c r="F100" s="232"/>
      <c r="G100" s="232"/>
      <c r="H100" s="233"/>
      <c r="I100" s="219" t="str" cm="1">
        <f t="array" ref="I100">_xlfn.TEXTJOIN(" ",1,IF(flistname=D100,foption,""))</f>
        <v>0</v>
      </c>
      <c r="J100" s="219" t="s">
        <v>26</v>
      </c>
      <c r="K100" s="219" t="s">
        <v>3323</v>
      </c>
      <c r="L100" s="219" t="str">
        <f t="shared" si="9"/>
        <v/>
      </c>
      <c r="P100" s="219">
        <v>1</v>
      </c>
      <c r="W100" s="219" t="s">
        <v>168</v>
      </c>
      <c r="AB100" s="286"/>
    </row>
    <row r="101" spans="1:28" s="325" customFormat="1">
      <c r="A101" s="235"/>
      <c r="B101" s="240"/>
      <c r="C101" s="240" t="str">
        <f t="shared" si="7"/>
        <v>No</v>
      </c>
      <c r="D101" s="240" t="str">
        <f t="shared" si="8"/>
        <v/>
      </c>
      <c r="E101" s="235"/>
      <c r="F101" s="240"/>
      <c r="G101" s="240"/>
      <c r="H101" s="237"/>
      <c r="I101" s="325" t="str" cm="1">
        <f t="array" ref="I101">_xlfn.TEXTJOIN(" ",1,IF(flistname=D101,foption,""))</f>
        <v>0</v>
      </c>
      <c r="J101" s="325" t="s">
        <v>20</v>
      </c>
      <c r="L101" s="325" t="str">
        <f t="shared" si="9"/>
        <v>Information on chronically ill members of HHs</v>
      </c>
      <c r="N101" s="325" t="s">
        <v>3324</v>
      </c>
      <c r="O101" s="325" t="s">
        <v>3324</v>
      </c>
      <c r="P101" s="325">
        <v>1</v>
      </c>
      <c r="AB101" s="326"/>
    </row>
    <row r="102" spans="1:28" s="221" customFormat="1">
      <c r="A102" s="205"/>
      <c r="B102" s="194" t="s">
        <v>3325</v>
      </c>
      <c r="C102" s="194" t="str">
        <f t="shared" si="7"/>
        <v>select_one</v>
      </c>
      <c r="D102" s="194" t="str">
        <f t="shared" si="8"/>
        <v>yes_no</v>
      </c>
      <c r="E102" s="205"/>
      <c r="F102" s="194"/>
      <c r="G102" s="194" t="s">
        <v>2983</v>
      </c>
      <c r="H102" s="206"/>
      <c r="I102" s="221" t="str" cm="1">
        <f t="array" ref="I102">_xlfn.TEXTJOIN(" ",1,IF(flistname=D102,foption,""))</f>
        <v>0: No 1: Yes</v>
      </c>
      <c r="J102" s="221" t="s">
        <v>22</v>
      </c>
      <c r="K102" s="221" t="s">
        <v>198</v>
      </c>
      <c r="L102" s="221" t="str">
        <f t="shared" si="9"/>
        <v>C11: Is any of your household members chronically ill?</v>
      </c>
      <c r="M102" s="221" t="s">
        <v>3305</v>
      </c>
      <c r="N102" s="221" t="s">
        <v>3326</v>
      </c>
      <c r="O102" s="221" t="s">
        <v>3327</v>
      </c>
      <c r="P102" s="221">
        <v>1</v>
      </c>
      <c r="Q102" s="221">
        <v>1</v>
      </c>
      <c r="V102" s="221">
        <v>1</v>
      </c>
      <c r="AB102" s="333"/>
    </row>
    <row r="103" spans="1:28" s="221" customFormat="1">
      <c r="A103" s="205"/>
      <c r="B103" s="194"/>
      <c r="C103" s="194" t="str">
        <f t="shared" si="7"/>
        <v>select_one</v>
      </c>
      <c r="D103" s="194" t="str">
        <f t="shared" si="8"/>
        <v>yes_no</v>
      </c>
      <c r="E103" s="205"/>
      <c r="F103" s="194"/>
      <c r="G103" s="194"/>
      <c r="H103" s="206"/>
      <c r="J103" s="221" t="s">
        <v>22</v>
      </c>
      <c r="K103" s="221" t="s">
        <v>3328</v>
      </c>
      <c r="L103" s="221" t="str">
        <f t="shared" si="9"/>
        <v>C11_01: Is the head of household among these people with chronic illnes?</v>
      </c>
      <c r="M103" s="221" t="s">
        <v>3329</v>
      </c>
      <c r="N103" s="221" t="s">
        <v>3330</v>
      </c>
      <c r="O103" s="221" t="s">
        <v>3331</v>
      </c>
      <c r="Q103" s="221">
        <v>1</v>
      </c>
      <c r="V103" s="221">
        <v>1</v>
      </c>
      <c r="Z103" s="221" t="s">
        <v>3332</v>
      </c>
      <c r="AB103" s="333"/>
    </row>
    <row r="104" spans="1:28" s="221" customFormat="1">
      <c r="A104" s="205"/>
      <c r="B104" s="194"/>
      <c r="C104" s="194" t="str">
        <f t="shared" si="7"/>
        <v>select_one</v>
      </c>
      <c r="D104" s="194" t="str">
        <f t="shared" si="8"/>
        <v>yes_no</v>
      </c>
      <c r="E104" s="205"/>
      <c r="F104" s="194"/>
      <c r="G104" s="194"/>
      <c r="H104" s="206"/>
      <c r="J104" s="221" t="s">
        <v>22</v>
      </c>
      <c r="K104" s="221" t="s">
        <v>3333</v>
      </c>
      <c r="L104" s="221" t="str">
        <f t="shared" si="9"/>
        <v>C11_02: Is the household's primary provider among these people with chronic illnes?</v>
      </c>
      <c r="M104" s="221" t="s">
        <v>3334</v>
      </c>
      <c r="N104" s="221" t="s">
        <v>3335</v>
      </c>
      <c r="O104" s="221" t="s">
        <v>3336</v>
      </c>
      <c r="Q104" s="221">
        <v>1</v>
      </c>
      <c r="V104" s="221">
        <v>1</v>
      </c>
      <c r="Z104" s="221" t="s">
        <v>3337</v>
      </c>
      <c r="AB104" s="333"/>
    </row>
    <row r="105" spans="1:28" s="221" customFormat="1">
      <c r="A105" s="205"/>
      <c r="B105" s="194" t="s">
        <v>3338</v>
      </c>
      <c r="C105" s="194" t="str">
        <f t="shared" si="7"/>
        <v>No</v>
      </c>
      <c r="D105" s="194" t="str">
        <f t="shared" si="8"/>
        <v/>
      </c>
      <c r="E105" s="205"/>
      <c r="F105" s="194"/>
      <c r="G105" s="194" t="s">
        <v>2983</v>
      </c>
      <c r="H105" s="206"/>
      <c r="I105" s="221" t="str" cm="1">
        <f t="array" ref="I105">_xlfn.TEXTJOIN(" ",1,IF(flistname=D105,foption,""))</f>
        <v>0</v>
      </c>
      <c r="J105" s="221" t="s">
        <v>151</v>
      </c>
      <c r="K105" s="221" t="s">
        <v>200</v>
      </c>
      <c r="L105" s="221" t="str">
        <f t="shared" si="9"/>
        <v>C11_03: If yes, How many "chronically ill" HH members are male:</v>
      </c>
      <c r="M105" s="221" t="s">
        <v>3339</v>
      </c>
      <c r="N105" s="221" t="s">
        <v>3340</v>
      </c>
      <c r="O105" s="221" t="s">
        <v>3341</v>
      </c>
      <c r="P105" s="221">
        <v>1</v>
      </c>
      <c r="S105" s="221" t="s">
        <v>202</v>
      </c>
      <c r="V105" s="221">
        <v>1</v>
      </c>
      <c r="Z105" s="221" t="s">
        <v>203</v>
      </c>
      <c r="AB105" s="333"/>
    </row>
    <row r="106" spans="1:28" s="221" customFormat="1">
      <c r="A106" s="205"/>
      <c r="B106" s="194" t="s">
        <v>3342</v>
      </c>
      <c r="C106" s="194" t="str">
        <f t="shared" si="7"/>
        <v>No</v>
      </c>
      <c r="D106" s="194" t="str">
        <f t="shared" si="8"/>
        <v/>
      </c>
      <c r="E106" s="205"/>
      <c r="F106" s="194"/>
      <c r="G106" s="194" t="s">
        <v>2983</v>
      </c>
      <c r="H106" s="206"/>
      <c r="I106" s="221" t="str" cm="1">
        <f t="array" ref="I106">_xlfn.TEXTJOIN(" ",1,IF(flistname=D106,foption,""))</f>
        <v>0</v>
      </c>
      <c r="J106" s="221" t="s">
        <v>151</v>
      </c>
      <c r="K106" s="221" t="s">
        <v>204</v>
      </c>
      <c r="L106" s="221" t="str">
        <f t="shared" si="9"/>
        <v>C11_04: If yes, How many "chronically ill" HH members are female:</v>
      </c>
      <c r="M106" s="221" t="s">
        <v>3343</v>
      </c>
      <c r="N106" s="221" t="s">
        <v>3344</v>
      </c>
      <c r="O106" s="221" t="s">
        <v>3345</v>
      </c>
      <c r="P106" s="221">
        <v>1</v>
      </c>
      <c r="S106" s="221" t="s">
        <v>206</v>
      </c>
      <c r="T106" s="221" t="s">
        <v>3346</v>
      </c>
      <c r="V106" s="221">
        <v>1</v>
      </c>
      <c r="Z106" s="221" t="s">
        <v>203</v>
      </c>
      <c r="AB106" s="333"/>
    </row>
    <row r="107" spans="1:28" s="219" customFormat="1">
      <c r="A107" s="231"/>
      <c r="B107" s="232"/>
      <c r="C107" s="232" t="str">
        <f t="shared" si="7"/>
        <v>No</v>
      </c>
      <c r="D107" s="232" t="str">
        <f t="shared" si="8"/>
        <v/>
      </c>
      <c r="E107" s="231"/>
      <c r="F107" s="232"/>
      <c r="G107" s="232"/>
      <c r="H107" s="233"/>
      <c r="I107" s="219" t="str" cm="1">
        <f t="array" ref="I107">_xlfn.TEXTJOIN(" ",1,IF(flistname=D107,foption,""))</f>
        <v>0</v>
      </c>
      <c r="J107" s="219" t="s">
        <v>117</v>
      </c>
      <c r="K107" s="219" t="s">
        <v>3323</v>
      </c>
      <c r="L107" s="219" t="str">
        <f t="shared" si="9"/>
        <v/>
      </c>
      <c r="P107" s="219">
        <v>1</v>
      </c>
      <c r="AB107" s="286"/>
    </row>
    <row r="108" spans="1:28" s="221" customFormat="1">
      <c r="A108" s="205"/>
      <c r="B108" s="194" t="s">
        <v>3347</v>
      </c>
      <c r="C108" s="194" t="str">
        <f t="shared" si="7"/>
        <v>No</v>
      </c>
      <c r="D108" s="194" t="str">
        <f t="shared" si="8"/>
        <v/>
      </c>
      <c r="E108" s="205"/>
      <c r="F108" s="194"/>
      <c r="G108" s="194" t="s">
        <v>2983</v>
      </c>
      <c r="H108" s="206"/>
      <c r="I108" s="221" t="str" cm="1">
        <f t="array" ref="I108">_xlfn.TEXTJOIN(" ",1,IF(flistname=D108,foption,""))</f>
        <v>0</v>
      </c>
      <c r="J108" s="221" t="s">
        <v>151</v>
      </c>
      <c r="K108" s="221" t="s">
        <v>208</v>
      </c>
      <c r="L108" s="221" t="str">
        <f t="shared" si="9"/>
        <v>C12: How many member of your household need help due to long-term difficulties with any of the following? seeing, hearing, communication/ understanding, walking, climbing stairs, dressing or washing?</v>
      </c>
      <c r="M108" s="221" t="s">
        <v>3309</v>
      </c>
      <c r="N108" s="221" t="s">
        <v>3348</v>
      </c>
      <c r="O108" s="221" t="s">
        <v>3349</v>
      </c>
      <c r="P108" s="221">
        <v>1</v>
      </c>
      <c r="Q108" s="221">
        <v>1</v>
      </c>
      <c r="S108" s="221" t="s">
        <v>210</v>
      </c>
      <c r="T108" s="221" t="s">
        <v>3350</v>
      </c>
      <c r="V108" s="221">
        <v>1</v>
      </c>
      <c r="AB108" s="333"/>
    </row>
    <row r="109" spans="1:28" s="221" customFormat="1">
      <c r="A109" s="205"/>
      <c r="B109" s="194"/>
      <c r="C109" s="194" t="str">
        <f t="shared" si="7"/>
        <v>select_one</v>
      </c>
      <c r="D109" s="194" t="str">
        <f t="shared" si="8"/>
        <v>yes_no</v>
      </c>
      <c r="E109" s="205"/>
      <c r="F109" s="194"/>
      <c r="G109" s="194"/>
      <c r="H109" s="206"/>
      <c r="J109" s="221" t="s">
        <v>22</v>
      </c>
      <c r="K109" s="221" t="s">
        <v>3351</v>
      </c>
      <c r="L109" s="221" t="str">
        <f t="shared" si="9"/>
        <v>C12_01: Is the head of household these people living with long-term difficulties?</v>
      </c>
      <c r="M109" s="221" t="s">
        <v>3352</v>
      </c>
      <c r="N109" s="221" t="s">
        <v>3353</v>
      </c>
      <c r="O109" s="221" t="s">
        <v>3354</v>
      </c>
      <c r="Q109" s="221">
        <v>1</v>
      </c>
      <c r="V109" s="221">
        <v>1</v>
      </c>
      <c r="Z109" s="221" t="s">
        <v>3355</v>
      </c>
      <c r="AB109" s="333"/>
    </row>
    <row r="110" spans="1:28" s="221" customFormat="1">
      <c r="A110" s="205"/>
      <c r="B110" s="194"/>
      <c r="C110" s="194" t="str">
        <f t="shared" si="7"/>
        <v>select_one</v>
      </c>
      <c r="D110" s="194" t="str">
        <f t="shared" si="8"/>
        <v>yes_no</v>
      </c>
      <c r="E110" s="205"/>
      <c r="F110" s="194"/>
      <c r="G110" s="194"/>
      <c r="H110" s="206"/>
      <c r="J110" s="221" t="s">
        <v>22</v>
      </c>
      <c r="K110" s="221" t="s">
        <v>3356</v>
      </c>
      <c r="L110" s="221" t="str">
        <f t="shared" si="9"/>
        <v>C12_02: Is the household's primary provider among these people living with long-term difficulties?</v>
      </c>
      <c r="M110" s="221" t="s">
        <v>3357</v>
      </c>
      <c r="N110" s="221" t="s">
        <v>3358</v>
      </c>
      <c r="O110" s="221" t="s">
        <v>3359</v>
      </c>
      <c r="V110" s="221">
        <v>1</v>
      </c>
      <c r="Z110" s="221" t="s">
        <v>3360</v>
      </c>
      <c r="AB110" s="333"/>
    </row>
    <row r="111" spans="1:28" s="219" customFormat="1">
      <c r="A111" s="215"/>
      <c r="B111" s="216" t="s">
        <v>3361</v>
      </c>
      <c r="C111" s="216" t="str">
        <f t="shared" ref="C111:C176" si="10">IF(IFERROR(FIND("select_one",J111),0)&gt;0,"select_one",IF(IFERROR(FIND("select_multiple",J111),0)&gt;0,"select_multiple","No"))</f>
        <v>No</v>
      </c>
      <c r="D111" s="216" t="str">
        <f t="shared" ref="D111:D176" si="11">IF(OR(C111="select_one",C111="select_multiple"),TRIM(RIGHT(J111,LEN(J111)-(LEN(C111)+1))),"")</f>
        <v/>
      </c>
      <c r="E111" s="215"/>
      <c r="F111" s="216"/>
      <c r="G111" s="216" t="s">
        <v>2983</v>
      </c>
      <c r="H111" s="217"/>
      <c r="I111" s="219" t="str" cm="1">
        <f t="array" ref="I111">_xlfn.TEXTJOIN(" ",1,IF(flistname=D111,foption,""))</f>
        <v>0</v>
      </c>
      <c r="J111" s="219" t="s">
        <v>212</v>
      </c>
      <c r="K111" s="219" t="s">
        <v>3362</v>
      </c>
      <c r="L111" s="219" t="str">
        <f t="shared" ref="L111:L176" si="12">IF(AND(ISBLANK(M111),ISBLANK(N111)),"",IF(ISBLANK(M111),N111,_xlfn.CONCAT(TRIM(M111),": ",N111)))</f>
        <v/>
      </c>
      <c r="N111" s="219" t="s">
        <v>2988</v>
      </c>
      <c r="O111" s="219" t="s">
        <v>2988</v>
      </c>
      <c r="P111" s="219">
        <v>1</v>
      </c>
      <c r="W111" s="219" t="s">
        <v>168</v>
      </c>
      <c r="Y111" s="219" t="s">
        <v>214</v>
      </c>
      <c r="Z111" s="219" t="s">
        <v>3363</v>
      </c>
      <c r="AB111" s="286"/>
    </row>
    <row r="112" spans="1:28" s="325" customFormat="1">
      <c r="A112" s="235"/>
      <c r="B112" s="240"/>
      <c r="C112" s="240" t="str">
        <f t="shared" si="10"/>
        <v>No</v>
      </c>
      <c r="D112" s="240" t="str">
        <f t="shared" si="11"/>
        <v/>
      </c>
      <c r="E112" s="235"/>
      <c r="F112" s="240"/>
      <c r="G112" s="240"/>
      <c r="H112" s="237"/>
      <c r="I112" s="325" t="str" cm="1">
        <f t="array" ref="I112">_xlfn.TEXTJOIN(" ",1,IF(flistname=D112,foption,""))</f>
        <v>0</v>
      </c>
      <c r="J112" s="325" t="s">
        <v>20</v>
      </c>
      <c r="L112" s="325" t="str">
        <f t="shared" si="12"/>
        <v>Information on HH members with long term difficulties</v>
      </c>
      <c r="N112" s="325" t="s">
        <v>3364</v>
      </c>
      <c r="O112" s="325" t="s">
        <v>3364</v>
      </c>
      <c r="AB112" s="326"/>
    </row>
    <row r="113" spans="1:28" s="221" customFormat="1">
      <c r="A113" s="205"/>
      <c r="B113" s="194" t="s">
        <v>3365</v>
      </c>
      <c r="C113" s="194" t="str">
        <f t="shared" si="10"/>
        <v>select_one</v>
      </c>
      <c r="D113" s="194" t="str">
        <f t="shared" si="11"/>
        <v>diffuclties</v>
      </c>
      <c r="E113" s="205"/>
      <c r="F113" s="194"/>
      <c r="G113" s="194" t="s">
        <v>2983</v>
      </c>
      <c r="H113" s="206"/>
      <c r="I113" s="221" t="str" cm="1">
        <f t="array" ref="I113">_xlfn.TEXTJOIN(" ",1,IF(flistname=D113,foption,""))</f>
        <v>1: Seeing 2: Hearing 3: Communicating and/or understanding (comprehending) 4: Walking and/or climbing stairs 5: Dressing and/or washing</v>
      </c>
      <c r="J113" s="221" t="s">
        <v>215</v>
      </c>
      <c r="K113" s="221" t="s">
        <v>216</v>
      </c>
      <c r="L113" s="221" t="str">
        <f t="shared" si="12"/>
        <v>C12_03: Which diffculties?</v>
      </c>
      <c r="M113" s="221" t="s">
        <v>3366</v>
      </c>
      <c r="N113" s="221" t="s">
        <v>3367</v>
      </c>
      <c r="O113" s="221" t="s">
        <v>3368</v>
      </c>
      <c r="P113" s="221">
        <v>1</v>
      </c>
      <c r="V113" s="221">
        <v>1</v>
      </c>
      <c r="AB113" s="333"/>
    </row>
    <row r="114" spans="1:28" s="221" customFormat="1">
      <c r="A114" s="205"/>
      <c r="B114" s="194" t="s">
        <v>3369</v>
      </c>
      <c r="C114" s="194" t="str">
        <f t="shared" si="10"/>
        <v>select_one</v>
      </c>
      <c r="D114" s="194" t="str">
        <f t="shared" si="11"/>
        <v>sex</v>
      </c>
      <c r="E114" s="205"/>
      <c r="F114" s="194"/>
      <c r="G114" s="194" t="s">
        <v>2983</v>
      </c>
      <c r="H114" s="206"/>
      <c r="I114" s="221" t="str" cm="1">
        <f t="array" ref="I114">_xlfn.TEXTJOIN(" ",1,IF(flistname=D114,foption,""))</f>
        <v>1: Male 2: Female</v>
      </c>
      <c r="J114" s="221" t="s">
        <v>139</v>
      </c>
      <c r="K114" s="221" t="s">
        <v>218</v>
      </c>
      <c r="L114" s="221" t="str">
        <f t="shared" si="12"/>
        <v>C12_04: Gender</v>
      </c>
      <c r="M114" s="221" t="s">
        <v>3370</v>
      </c>
      <c r="N114" s="221" t="s">
        <v>3371</v>
      </c>
      <c r="O114" s="221" t="s">
        <v>3372</v>
      </c>
      <c r="P114" s="221">
        <v>1</v>
      </c>
      <c r="V114" s="221">
        <v>1</v>
      </c>
      <c r="AB114" s="333"/>
    </row>
    <row r="115" spans="1:28" s="221" customFormat="1">
      <c r="A115" s="205"/>
      <c r="B115" s="194" t="s">
        <v>3373</v>
      </c>
      <c r="C115" s="194" t="str">
        <f t="shared" si="10"/>
        <v>select_one</v>
      </c>
      <c r="D115" s="194" t="str">
        <f t="shared" si="11"/>
        <v>age</v>
      </c>
      <c r="E115" s="205"/>
      <c r="F115" s="194"/>
      <c r="G115" s="194" t="s">
        <v>2983</v>
      </c>
      <c r="H115" s="206"/>
      <c r="I115" s="221" t="str" cm="1">
        <f t="array" ref="I115">_xlfn.TEXTJOIN(" ",1,IF(flistname=D115,foption,""))</f>
        <v>1: 0-23 months 2: 24 - 59 months 3: 6-17 years 4: 18-59 years 5: 60 years</v>
      </c>
      <c r="J115" s="221" t="s">
        <v>220</v>
      </c>
      <c r="K115" s="221" t="s">
        <v>221</v>
      </c>
      <c r="L115" s="221" t="str">
        <f t="shared" si="12"/>
        <v>C12_05: Age</v>
      </c>
      <c r="M115" s="221" t="s">
        <v>3374</v>
      </c>
      <c r="N115" s="221" t="s">
        <v>3375</v>
      </c>
      <c r="O115" s="221" t="s">
        <v>3376</v>
      </c>
      <c r="P115" s="221">
        <v>1</v>
      </c>
      <c r="T115" s="221" t="s">
        <v>3377</v>
      </c>
      <c r="U115" s="221" t="s">
        <v>3378</v>
      </c>
      <c r="V115" s="221">
        <v>1</v>
      </c>
      <c r="AB115" s="333"/>
    </row>
    <row r="116" spans="1:28" s="219" customFormat="1">
      <c r="A116" s="215"/>
      <c r="B116" s="216" t="s">
        <v>3379</v>
      </c>
      <c r="C116" s="216" t="str">
        <f t="shared" si="10"/>
        <v>No</v>
      </c>
      <c r="D116" s="216" t="str">
        <f t="shared" si="11"/>
        <v/>
      </c>
      <c r="E116" s="215"/>
      <c r="F116" s="216"/>
      <c r="G116" s="216" t="s">
        <v>2983</v>
      </c>
      <c r="H116" s="217"/>
      <c r="I116" s="219" t="str" cm="1">
        <f t="array" ref="I116">_xlfn.TEXTJOIN(" ",1,IF(flistname=D116,foption,""))</f>
        <v>0</v>
      </c>
      <c r="J116" s="219" t="s">
        <v>224</v>
      </c>
      <c r="K116" s="219" t="s">
        <v>3362</v>
      </c>
      <c r="L116" s="219" t="str">
        <f t="shared" si="12"/>
        <v/>
      </c>
      <c r="N116" s="219" t="s">
        <v>2988</v>
      </c>
      <c r="O116" s="219" t="s">
        <v>2988</v>
      </c>
      <c r="P116" s="219">
        <v>1</v>
      </c>
      <c r="AB116" s="286"/>
    </row>
    <row r="117" spans="1:28" s="229" customFormat="1">
      <c r="A117" s="228"/>
      <c r="C117" s="229" t="str">
        <f t="shared" si="10"/>
        <v>No</v>
      </c>
      <c r="D117" s="229" t="str">
        <f t="shared" si="11"/>
        <v/>
      </c>
      <c r="E117" s="228"/>
      <c r="H117" s="230"/>
      <c r="I117" s="229" t="str" cm="1">
        <f t="array" ref="I117">_xlfn.TEXTJOIN(" ",1,IF(flistname=D117,foption,""))</f>
        <v>0</v>
      </c>
      <c r="L117" s="229" t="str">
        <f t="shared" si="12"/>
        <v/>
      </c>
      <c r="P117" s="229">
        <v>1</v>
      </c>
      <c r="S117" s="228"/>
      <c r="AB117" s="276"/>
    </row>
    <row r="118" spans="1:28" s="219" customFormat="1">
      <c r="A118" s="231"/>
      <c r="B118" s="232"/>
      <c r="C118" s="232" t="str">
        <f t="shared" si="10"/>
        <v>No</v>
      </c>
      <c r="D118" s="232" t="str">
        <f t="shared" si="11"/>
        <v/>
      </c>
      <c r="E118" s="231"/>
      <c r="F118" s="232"/>
      <c r="G118" s="232"/>
      <c r="H118" s="233"/>
      <c r="I118" s="219" t="str" cm="1">
        <f t="array" ref="I118">_xlfn.TEXTJOIN(" ",1,IF(flistname=D118,foption,""))</f>
        <v>0</v>
      </c>
      <c r="J118" s="219" t="s">
        <v>26</v>
      </c>
      <c r="K118" s="219" t="s">
        <v>3380</v>
      </c>
      <c r="L118" s="219" t="str">
        <f t="shared" si="12"/>
        <v/>
      </c>
      <c r="P118" s="219">
        <v>1</v>
      </c>
      <c r="W118" s="219" t="s">
        <v>168</v>
      </c>
      <c r="AB118" s="286"/>
    </row>
    <row r="119" spans="1:28" s="325" customFormat="1">
      <c r="A119" s="235"/>
      <c r="B119" s="240"/>
      <c r="C119" s="240" t="str">
        <f t="shared" si="10"/>
        <v>No</v>
      </c>
      <c r="D119" s="240" t="str">
        <f t="shared" si="11"/>
        <v/>
      </c>
      <c r="E119" s="235"/>
      <c r="F119" s="240"/>
      <c r="G119" s="240"/>
      <c r="H119" s="237"/>
      <c r="I119" s="325" t="str" cm="1">
        <f t="array" ref="I119">_xlfn.TEXTJOIN(" ",1,IF(flistname=D119,foption,""))</f>
        <v>0</v>
      </c>
      <c r="J119" s="325" t="s">
        <v>20</v>
      </c>
      <c r="L119" s="325" t="str">
        <f t="shared" si="12"/>
        <v>Information on unaccompanied minors hosted in HH</v>
      </c>
      <c r="N119" s="325" t="s">
        <v>3381</v>
      </c>
      <c r="O119" s="325" t="s">
        <v>3381</v>
      </c>
      <c r="P119" s="325">
        <v>1</v>
      </c>
      <c r="AB119" s="326"/>
    </row>
    <row r="120" spans="1:28" s="221" customFormat="1">
      <c r="A120" s="205"/>
      <c r="B120" s="194" t="s">
        <v>3382</v>
      </c>
      <c r="C120" s="194" t="str">
        <f t="shared" si="10"/>
        <v>select_one</v>
      </c>
      <c r="D120" s="194" t="str">
        <f t="shared" si="11"/>
        <v>yes_no</v>
      </c>
      <c r="E120" s="205"/>
      <c r="F120" s="194"/>
      <c r="G120" s="194" t="s">
        <v>2983</v>
      </c>
      <c r="H120" s="206"/>
      <c r="I120" s="221" t="str" cm="1">
        <f t="array" ref="I120">_xlfn.TEXTJOIN(" ",1,IF(flistname=D120,foption,""))</f>
        <v>0: No 1: Yes</v>
      </c>
      <c r="J120" s="221" t="s">
        <v>22</v>
      </c>
      <c r="K120" s="221" t="s">
        <v>228</v>
      </c>
      <c r="L120" s="221" t="str">
        <f t="shared" si="12"/>
        <v>C13: Is there any unaccompanied minors in your household?</v>
      </c>
      <c r="M120" s="221" t="s">
        <v>3313</v>
      </c>
      <c r="N120" s="221" t="s">
        <v>3383</v>
      </c>
      <c r="O120" s="221" t="s">
        <v>3384</v>
      </c>
      <c r="P120" s="221">
        <v>1</v>
      </c>
      <c r="Q120" s="221">
        <v>1</v>
      </c>
      <c r="S120" s="221" t="s">
        <v>230</v>
      </c>
      <c r="V120" s="221">
        <v>1</v>
      </c>
      <c r="Z120" s="221" t="s">
        <v>3385</v>
      </c>
      <c r="AB120" s="333"/>
    </row>
    <row r="121" spans="1:28" s="221" customFormat="1">
      <c r="A121" s="205"/>
      <c r="B121" s="194" t="s">
        <v>3386</v>
      </c>
      <c r="C121" s="194" t="str">
        <f t="shared" si="10"/>
        <v>No</v>
      </c>
      <c r="D121" s="194" t="str">
        <f t="shared" si="11"/>
        <v/>
      </c>
      <c r="E121" s="205"/>
      <c r="F121" s="194"/>
      <c r="G121" s="194" t="s">
        <v>2983</v>
      </c>
      <c r="H121" s="206"/>
      <c r="I121" s="221" t="str" cm="1">
        <f t="array" ref="I121">_xlfn.TEXTJOIN(" ",1,IF(flistname=D121,foption,""))</f>
        <v>0</v>
      </c>
      <c r="J121" s="221" t="s">
        <v>151</v>
      </c>
      <c r="K121" s="221" t="s">
        <v>232</v>
      </c>
      <c r="L121" s="221" t="str">
        <f t="shared" si="12"/>
        <v>C13_01: If yes, How many "unaccompanied minors" in the HH are male</v>
      </c>
      <c r="M121" s="221" t="s">
        <v>3387</v>
      </c>
      <c r="N121" s="221" t="s">
        <v>3388</v>
      </c>
      <c r="O121" s="221" t="s">
        <v>3389</v>
      </c>
      <c r="P121" s="221">
        <v>1</v>
      </c>
      <c r="S121" s="221" t="s">
        <v>202</v>
      </c>
      <c r="T121" s="221" t="s">
        <v>3390</v>
      </c>
      <c r="V121" s="221">
        <v>1</v>
      </c>
      <c r="Z121" s="221" t="s">
        <v>235</v>
      </c>
      <c r="AB121" s="333"/>
    </row>
    <row r="122" spans="1:28" s="221" customFormat="1">
      <c r="A122" s="205"/>
      <c r="B122" s="194" t="s">
        <v>3391</v>
      </c>
      <c r="C122" s="194" t="str">
        <f t="shared" si="10"/>
        <v>No</v>
      </c>
      <c r="D122" s="194" t="str">
        <f t="shared" si="11"/>
        <v/>
      </c>
      <c r="E122" s="205"/>
      <c r="F122" s="194"/>
      <c r="G122" s="194" t="s">
        <v>2983</v>
      </c>
      <c r="H122" s="206"/>
      <c r="I122" s="221" t="str" cm="1">
        <f t="array" ref="I122">_xlfn.TEXTJOIN(" ",1,IF(flistname=D122,foption,""))</f>
        <v>0</v>
      </c>
      <c r="J122" s="221" t="s">
        <v>151</v>
      </c>
      <c r="K122" s="221" t="s">
        <v>236</v>
      </c>
      <c r="L122" s="221" t="str">
        <f t="shared" si="12"/>
        <v>C13_02: If yes, How many "unaccompanied minors" in the HH are female</v>
      </c>
      <c r="M122" s="221" t="s">
        <v>3392</v>
      </c>
      <c r="N122" s="221" t="s">
        <v>3393</v>
      </c>
      <c r="O122" s="221" t="s">
        <v>3394</v>
      </c>
      <c r="P122" s="221">
        <v>1</v>
      </c>
      <c r="S122" s="221" t="s">
        <v>206</v>
      </c>
      <c r="T122" s="221" t="s">
        <v>3395</v>
      </c>
      <c r="V122" s="221">
        <v>1</v>
      </c>
      <c r="Z122" s="221" t="s">
        <v>235</v>
      </c>
      <c r="AB122" s="333"/>
    </row>
    <row r="123" spans="1:28" s="219" customFormat="1">
      <c r="A123" s="231"/>
      <c r="B123" s="232"/>
      <c r="C123" s="232" t="str">
        <f t="shared" si="10"/>
        <v>No</v>
      </c>
      <c r="D123" s="232" t="str">
        <f t="shared" si="11"/>
        <v/>
      </c>
      <c r="E123" s="231"/>
      <c r="F123" s="232"/>
      <c r="G123" s="232"/>
      <c r="H123" s="233"/>
      <c r="I123" s="219" t="str" cm="1">
        <f t="array" ref="I123">_xlfn.TEXTJOIN(" ",1,IF(flistname=D123,foption,""))</f>
        <v>0</v>
      </c>
      <c r="J123" s="219" t="s">
        <v>117</v>
      </c>
      <c r="K123" s="219" t="s">
        <v>3380</v>
      </c>
      <c r="L123" s="219" t="str">
        <f t="shared" si="12"/>
        <v/>
      </c>
      <c r="P123" s="219">
        <v>1</v>
      </c>
      <c r="AB123" s="286"/>
    </row>
    <row r="124" spans="1:28" s="229" customFormat="1">
      <c r="A124" s="228"/>
      <c r="C124" s="229" t="str">
        <f t="shared" si="10"/>
        <v>No</v>
      </c>
      <c r="D124" s="229" t="str">
        <f t="shared" si="11"/>
        <v/>
      </c>
      <c r="E124" s="228"/>
      <c r="H124" s="230"/>
      <c r="I124" s="229" t="str" cm="1">
        <f t="array" ref="I124">_xlfn.TEXTJOIN(" ",1,IF(flistname=D124,foption,""))</f>
        <v>0</v>
      </c>
      <c r="L124" s="229" t="str">
        <f t="shared" si="12"/>
        <v/>
      </c>
      <c r="P124" s="229">
        <v>1</v>
      </c>
      <c r="S124" s="228"/>
      <c r="AB124" s="276"/>
    </row>
    <row r="125" spans="1:28" s="219" customFormat="1">
      <c r="A125" s="231"/>
      <c r="B125" s="232"/>
      <c r="C125" s="232" t="str">
        <f t="shared" si="10"/>
        <v>No</v>
      </c>
      <c r="D125" s="232" t="str">
        <f t="shared" si="11"/>
        <v/>
      </c>
      <c r="E125" s="231"/>
      <c r="F125" s="232"/>
      <c r="G125" s="232"/>
      <c r="H125" s="233"/>
      <c r="I125" s="219" t="str" cm="1">
        <f t="array" ref="I125">_xlfn.TEXTJOIN(" ",1,IF(flistname=D125,foption,""))</f>
        <v>0</v>
      </c>
      <c r="J125" s="219" t="s">
        <v>26</v>
      </c>
      <c r="K125" s="219" t="s">
        <v>3396</v>
      </c>
      <c r="L125" s="219" t="str">
        <f t="shared" si="12"/>
        <v/>
      </c>
      <c r="P125" s="219">
        <v>1</v>
      </c>
      <c r="W125" s="219" t="s">
        <v>168</v>
      </c>
      <c r="AB125" s="286"/>
    </row>
    <row r="126" spans="1:28" s="325" customFormat="1">
      <c r="A126" s="235"/>
      <c r="B126" s="240"/>
      <c r="C126" s="240" t="str">
        <f t="shared" si="10"/>
        <v>No</v>
      </c>
      <c r="D126" s="240" t="str">
        <f t="shared" si="11"/>
        <v/>
      </c>
      <c r="E126" s="235"/>
      <c r="F126" s="240"/>
      <c r="G126" s="240"/>
      <c r="H126" s="237"/>
      <c r="I126" s="325" t="str" cm="1">
        <f t="array" ref="I126">_xlfn.TEXTJOIN(" ",1,IF(flistname=D126,foption,""))</f>
        <v>0</v>
      </c>
      <c r="J126" s="325" t="s">
        <v>20</v>
      </c>
      <c r="L126" s="325" t="str">
        <f t="shared" si="12"/>
        <v>Informations on orphans hosted by HH</v>
      </c>
      <c r="N126" s="325" t="s">
        <v>3397</v>
      </c>
      <c r="O126" s="325" t="s">
        <v>3398</v>
      </c>
      <c r="P126" s="325">
        <v>1</v>
      </c>
      <c r="AB126" s="326"/>
    </row>
    <row r="127" spans="1:28" s="221" customFormat="1">
      <c r="A127" s="205"/>
      <c r="B127" s="194" t="s">
        <v>3399</v>
      </c>
      <c r="C127" s="194" t="str">
        <f t="shared" si="10"/>
        <v>select_one</v>
      </c>
      <c r="D127" s="194" t="str">
        <f t="shared" si="11"/>
        <v>yes_no</v>
      </c>
      <c r="E127" s="205"/>
      <c r="F127" s="194"/>
      <c r="G127" s="194" t="s">
        <v>2983</v>
      </c>
      <c r="H127" s="206"/>
      <c r="I127" s="221" t="str" cm="1">
        <f t="array" ref="I127">_xlfn.TEXTJOIN(" ",1,IF(flistname=D127,foption,""))</f>
        <v>0: No 1: Yes</v>
      </c>
      <c r="J127" s="221" t="s">
        <v>22</v>
      </c>
      <c r="K127" s="221" t="s">
        <v>239</v>
      </c>
      <c r="L127" s="221" t="str">
        <f t="shared" si="12"/>
        <v>C14: Is there any "orphaned child" in the household?</v>
      </c>
      <c r="M127" s="221" t="s">
        <v>3319</v>
      </c>
      <c r="N127" s="221" t="s">
        <v>3400</v>
      </c>
      <c r="O127" s="221" t="s">
        <v>3401</v>
      </c>
      <c r="P127" s="221">
        <v>1</v>
      </c>
      <c r="Q127" s="221">
        <v>1</v>
      </c>
      <c r="V127" s="221">
        <v>1</v>
      </c>
      <c r="Z127" s="221" t="s">
        <v>3385</v>
      </c>
      <c r="AB127" s="333"/>
    </row>
    <row r="128" spans="1:28" s="221" customFormat="1">
      <c r="A128" s="205"/>
      <c r="B128" s="194" t="s">
        <v>3402</v>
      </c>
      <c r="C128" s="194" t="str">
        <f t="shared" si="10"/>
        <v>No</v>
      </c>
      <c r="D128" s="194" t="str">
        <f t="shared" si="11"/>
        <v/>
      </c>
      <c r="E128" s="205"/>
      <c r="F128" s="194"/>
      <c r="G128" s="194" t="s">
        <v>2983</v>
      </c>
      <c r="H128" s="206"/>
      <c r="I128" s="221" t="str" cm="1">
        <f t="array" ref="I128">_xlfn.TEXTJOIN(" ",1,IF(flistname=D128,foption,""))</f>
        <v>0</v>
      </c>
      <c r="J128" s="221" t="s">
        <v>151</v>
      </c>
      <c r="K128" s="221" t="s">
        <v>241</v>
      </c>
      <c r="L128" s="221" t="str">
        <f t="shared" si="12"/>
        <v>C14_01: How many "orphaned children " in the HH are male?</v>
      </c>
      <c r="M128" s="221" t="s">
        <v>3403</v>
      </c>
      <c r="N128" s="221" t="s">
        <v>3404</v>
      </c>
      <c r="O128" s="221" t="s">
        <v>3405</v>
      </c>
      <c r="P128" s="221">
        <v>1</v>
      </c>
      <c r="S128" s="221" t="s">
        <v>202</v>
      </c>
      <c r="T128" s="221" t="s">
        <v>3390</v>
      </c>
      <c r="V128" s="221">
        <v>1</v>
      </c>
      <c r="Z128" s="221" t="s">
        <v>243</v>
      </c>
      <c r="AB128" s="333"/>
    </row>
    <row r="129" spans="1:28" s="221" customFormat="1">
      <c r="A129" s="205"/>
      <c r="B129" s="194" t="s">
        <v>3406</v>
      </c>
      <c r="C129" s="194" t="str">
        <f t="shared" si="10"/>
        <v>No</v>
      </c>
      <c r="D129" s="194" t="str">
        <f t="shared" si="11"/>
        <v/>
      </c>
      <c r="E129" s="205"/>
      <c r="F129" s="194"/>
      <c r="G129" s="194" t="s">
        <v>2983</v>
      </c>
      <c r="H129" s="206"/>
      <c r="I129" s="221" t="str" cm="1">
        <f t="array" ref="I129">_xlfn.TEXTJOIN(" ",1,IF(flistname=D129,foption,""))</f>
        <v>0</v>
      </c>
      <c r="J129" s="221" t="s">
        <v>151</v>
      </c>
      <c r="K129" s="221" t="s">
        <v>244</v>
      </c>
      <c r="L129" s="221" t="str">
        <f t="shared" si="12"/>
        <v>C14_02: How many "orphaned children " in the HH are female?</v>
      </c>
      <c r="M129" s="221" t="s">
        <v>3407</v>
      </c>
      <c r="N129" s="221" t="s">
        <v>3408</v>
      </c>
      <c r="O129" s="221" t="s">
        <v>3409</v>
      </c>
      <c r="P129" s="221">
        <v>1</v>
      </c>
      <c r="S129" s="221" t="s">
        <v>206</v>
      </c>
      <c r="T129" s="221" t="s">
        <v>3395</v>
      </c>
      <c r="V129" s="221">
        <v>1</v>
      </c>
      <c r="Z129" s="221" t="s">
        <v>243</v>
      </c>
      <c r="AB129" s="333"/>
    </row>
    <row r="130" spans="1:28" s="219" customFormat="1">
      <c r="A130" s="231"/>
      <c r="B130" s="232"/>
      <c r="C130" s="232" t="str">
        <f t="shared" si="10"/>
        <v>No</v>
      </c>
      <c r="D130" s="232" t="str">
        <f t="shared" si="11"/>
        <v/>
      </c>
      <c r="E130" s="231"/>
      <c r="F130" s="232"/>
      <c r="G130" s="232"/>
      <c r="H130" s="233"/>
      <c r="I130" s="219" t="str" cm="1">
        <f t="array" ref="I130">_xlfn.TEXTJOIN(" ",1,IF(flistname=D130,foption,""))</f>
        <v>0</v>
      </c>
      <c r="J130" s="219" t="s">
        <v>117</v>
      </c>
      <c r="K130" s="219" t="s">
        <v>3396</v>
      </c>
      <c r="L130" s="219" t="str">
        <f t="shared" si="12"/>
        <v/>
      </c>
      <c r="P130" s="219">
        <v>1</v>
      </c>
      <c r="AB130" s="286"/>
    </row>
    <row r="131" spans="1:28" s="221" customFormat="1">
      <c r="A131" s="205"/>
      <c r="B131" s="194" t="s">
        <v>3410</v>
      </c>
      <c r="C131" s="194" t="str">
        <f t="shared" si="10"/>
        <v>No</v>
      </c>
      <c r="D131" s="194" t="str">
        <f t="shared" si="11"/>
        <v/>
      </c>
      <c r="E131" s="205"/>
      <c r="F131" s="194"/>
      <c r="G131" s="194" t="s">
        <v>2983</v>
      </c>
      <c r="H131" s="206"/>
      <c r="I131" s="221" t="str" cm="1">
        <f t="array" ref="I131">_xlfn.TEXTJOIN(" ",1,IF(flistname=D131,foption,""))</f>
        <v>0</v>
      </c>
      <c r="J131" s="221" t="s">
        <v>151</v>
      </c>
      <c r="K131" s="221" t="s">
        <v>225</v>
      </c>
      <c r="L131" s="221" t="str">
        <f t="shared" si="12"/>
        <v>C15: How many of these [${n_plw}] [6-59 years] women in your household are currenlty pregnant and or lactating?</v>
      </c>
      <c r="M131" s="221" t="s">
        <v>3411</v>
      </c>
      <c r="N131" s="221" t="s">
        <v>3412</v>
      </c>
      <c r="O131" s="221" t="s">
        <v>3413</v>
      </c>
      <c r="P131" s="221">
        <v>1</v>
      </c>
      <c r="Q131" s="221">
        <v>1</v>
      </c>
      <c r="V131" s="221">
        <v>1</v>
      </c>
      <c r="Z131" s="221" t="s">
        <v>3414</v>
      </c>
      <c r="AB131" s="333"/>
    </row>
    <row r="132" spans="1:28" s="221" customFormat="1">
      <c r="A132" s="205"/>
      <c r="B132" s="194"/>
      <c r="C132" s="194" t="str">
        <f t="shared" si="10"/>
        <v>select_one</v>
      </c>
      <c r="D132" s="194" t="str">
        <f t="shared" si="11"/>
        <v>yes_no</v>
      </c>
      <c r="E132" s="205"/>
      <c r="F132" s="194"/>
      <c r="G132" s="194"/>
      <c r="H132" s="206"/>
      <c r="J132" s="221" t="s">
        <v>22</v>
      </c>
      <c r="K132" s="221" t="s">
        <v>3415</v>
      </c>
      <c r="L132" s="221" t="str">
        <f t="shared" si="12"/>
        <v>Is the head of household among these pregnant and or lactating women?</v>
      </c>
      <c r="N132" s="221" t="s">
        <v>3416</v>
      </c>
      <c r="O132" s="221" t="s">
        <v>3417</v>
      </c>
      <c r="V132" s="221">
        <v>1</v>
      </c>
      <c r="Z132" s="221" t="s">
        <v>3418</v>
      </c>
      <c r="AB132" s="333"/>
    </row>
    <row r="133" spans="1:28" s="221" customFormat="1">
      <c r="A133" s="205"/>
      <c r="B133" s="194"/>
      <c r="C133" s="194" t="str">
        <f t="shared" si="10"/>
        <v>select_one</v>
      </c>
      <c r="D133" s="194" t="str">
        <f t="shared" si="11"/>
        <v>yes_no</v>
      </c>
      <c r="E133" s="205"/>
      <c r="F133" s="194"/>
      <c r="G133" s="194"/>
      <c r="H133" s="206"/>
      <c r="J133" s="221" t="s">
        <v>22</v>
      </c>
      <c r="K133" s="221" t="s">
        <v>3419</v>
      </c>
      <c r="L133" s="221" t="str">
        <f t="shared" si="12"/>
        <v>Is the household's primary provider among these pregnant and or lactating women?</v>
      </c>
      <c r="N133" s="221" t="s">
        <v>3420</v>
      </c>
      <c r="O133" s="221" t="s">
        <v>3421</v>
      </c>
      <c r="V133" s="221">
        <v>1</v>
      </c>
      <c r="Z133" s="221" t="s">
        <v>3414</v>
      </c>
      <c r="AB133" s="333"/>
    </row>
    <row r="134" spans="1:28" s="219" customFormat="1">
      <c r="A134" s="212"/>
      <c r="B134" s="199" t="s">
        <v>3422</v>
      </c>
      <c r="C134" s="199" t="str">
        <f t="shared" si="10"/>
        <v>No</v>
      </c>
      <c r="D134" s="199" t="str">
        <f t="shared" si="11"/>
        <v/>
      </c>
      <c r="E134" s="212"/>
      <c r="F134" s="199"/>
      <c r="G134" s="199" t="s">
        <v>2983</v>
      </c>
      <c r="H134" s="213"/>
      <c r="I134" s="219" t="str" cm="1">
        <f t="array" ref="I134">_xlfn.TEXTJOIN(" ",1,IF(flistname=D134,foption,""))</f>
        <v>0</v>
      </c>
      <c r="J134" s="219" t="s">
        <v>117</v>
      </c>
      <c r="K134" s="219" t="s">
        <v>3188</v>
      </c>
      <c r="L134" s="219" t="str">
        <f t="shared" si="12"/>
        <v/>
      </c>
      <c r="N134" s="219" t="s">
        <v>2988</v>
      </c>
      <c r="O134" s="219" t="s">
        <v>2988</v>
      </c>
      <c r="P134" s="219">
        <v>1</v>
      </c>
      <c r="AB134" s="286"/>
    </row>
    <row r="135" spans="1:28" s="218" customFormat="1">
      <c r="A135" s="207"/>
      <c r="C135" s="218" t="str">
        <f t="shared" si="10"/>
        <v>No</v>
      </c>
      <c r="D135" s="218" t="str">
        <f t="shared" si="11"/>
        <v/>
      </c>
      <c r="E135" s="207"/>
      <c r="H135" s="209"/>
      <c r="I135" s="214" t="str" cm="1">
        <f t="array" ref="I135">_xlfn.TEXTJOIN(" ",1,IF(flistname=D135,foption,""))</f>
        <v>0</v>
      </c>
      <c r="L135" s="218" t="str">
        <f t="shared" si="12"/>
        <v/>
      </c>
      <c r="N135" s="218" t="s">
        <v>2988</v>
      </c>
      <c r="O135" s="218" t="s">
        <v>2988</v>
      </c>
      <c r="P135" s="218">
        <v>1</v>
      </c>
      <c r="S135" s="207"/>
      <c r="AB135" s="280"/>
    </row>
    <row r="136" spans="1:28" s="219" customFormat="1">
      <c r="A136" s="212"/>
      <c r="B136" s="199" t="s">
        <v>3423</v>
      </c>
      <c r="C136" s="199" t="str">
        <f t="shared" si="10"/>
        <v>No</v>
      </c>
      <c r="D136" s="199" t="str">
        <f t="shared" si="11"/>
        <v/>
      </c>
      <c r="E136" s="212"/>
      <c r="F136" s="199" t="s">
        <v>246</v>
      </c>
      <c r="G136" s="199" t="s">
        <v>2983</v>
      </c>
      <c r="H136" s="213"/>
      <c r="I136" s="219" t="str" cm="1">
        <f t="array" ref="I136">_xlfn.TEXTJOIN(" ",1,IF(flistname=D136,foption,""))</f>
        <v>0</v>
      </c>
      <c r="J136" s="219" t="s">
        <v>26</v>
      </c>
      <c r="K136" s="219" t="s">
        <v>3424</v>
      </c>
      <c r="L136" s="219" t="str">
        <f t="shared" si="12"/>
        <v>D: ADHERENCE and Programme Linkages</v>
      </c>
      <c r="M136" s="219" t="s">
        <v>3425</v>
      </c>
      <c r="N136" s="219" t="s">
        <v>3426</v>
      </c>
      <c r="O136" s="219" t="s">
        <v>3427</v>
      </c>
      <c r="P136" s="219">
        <v>1</v>
      </c>
      <c r="W136" s="219" t="s">
        <v>168</v>
      </c>
      <c r="Z136" s="219" t="s">
        <v>3428</v>
      </c>
      <c r="AB136" s="286"/>
    </row>
    <row r="137" spans="1:28" s="221" customFormat="1">
      <c r="A137" s="205" t="s">
        <v>3429</v>
      </c>
      <c r="B137" s="194" t="s">
        <v>3430</v>
      </c>
      <c r="C137" s="194" t="str">
        <f t="shared" si="10"/>
        <v>select_one</v>
      </c>
      <c r="D137" s="194" t="str">
        <f t="shared" si="11"/>
        <v>plwnumber</v>
      </c>
      <c r="E137" s="205"/>
      <c r="F137" s="194"/>
      <c r="G137" s="194" t="s">
        <v>2983</v>
      </c>
      <c r="H137" s="206"/>
      <c r="I137" s="221" t="str" cm="1">
        <f t="array" ref="I137">_xlfn.TEXTJOIN(" ",1,IF(flistname=D137,foption,""))</f>
        <v>0: None of them 1: Yes all of them, 2: Yes, some of them</v>
      </c>
      <c r="J137" s="221" t="s">
        <v>3431</v>
      </c>
      <c r="K137" s="221" t="s">
        <v>3432</v>
      </c>
      <c r="L137" s="221" t="str">
        <f t="shared" si="12"/>
        <v>D01: Is any of these [${c_hh_plw}] pregnant and or lactating women currently receiving a special nutritious ration?</v>
      </c>
      <c r="M137" s="221" t="s">
        <v>3433</v>
      </c>
      <c r="N137" s="221" t="s">
        <v>3434</v>
      </c>
      <c r="O137" s="221" t="s">
        <v>3435</v>
      </c>
      <c r="P137" s="221">
        <v>1</v>
      </c>
      <c r="S137" s="221" t="s">
        <v>477</v>
      </c>
      <c r="V137" s="221">
        <v>1</v>
      </c>
      <c r="Z137" s="221" t="s">
        <v>3436</v>
      </c>
      <c r="AB137" s="333"/>
    </row>
    <row r="138" spans="1:28" s="221" customFormat="1">
      <c r="A138" s="205" t="s">
        <v>3429</v>
      </c>
      <c r="B138" s="194" t="s">
        <v>3437</v>
      </c>
      <c r="C138" s="194" t="str">
        <f t="shared" si="10"/>
        <v>select_one</v>
      </c>
      <c r="D138" s="194" t="str">
        <f t="shared" si="11"/>
        <v>plwnumber</v>
      </c>
      <c r="E138" s="205"/>
      <c r="F138" s="194"/>
      <c r="G138" s="194" t="s">
        <v>2983</v>
      </c>
      <c r="H138" s="206"/>
      <c r="I138" s="221" t="str" cm="1">
        <f t="array" ref="I138">_xlfn.TEXTJOIN(" ",1,IF(flistname=D138,foption,""))</f>
        <v>0: None of them 1: Yes all of them, 2: Yes, some of them</v>
      </c>
      <c r="J138" s="221" t="s">
        <v>3431</v>
      </c>
      <c r="K138" s="221" t="s">
        <v>3438</v>
      </c>
      <c r="L138" s="221" t="str">
        <f t="shared" si="12"/>
        <v>D02: Is any of these [${n_u5}] children under 5years in your household currently receiving a special nutritious ration?</v>
      </c>
      <c r="M138" s="221" t="s">
        <v>3439</v>
      </c>
      <c r="N138" s="221" t="s">
        <v>3440</v>
      </c>
      <c r="O138" s="221" t="s">
        <v>3441</v>
      </c>
      <c r="P138" s="221">
        <v>1</v>
      </c>
      <c r="S138" s="221" t="s">
        <v>477</v>
      </c>
      <c r="V138" s="221">
        <v>1</v>
      </c>
      <c r="Z138" s="221" t="s">
        <v>3442</v>
      </c>
      <c r="AB138" s="333"/>
    </row>
    <row r="139" spans="1:28" s="221" customFormat="1">
      <c r="A139" s="205"/>
      <c r="B139" s="194"/>
      <c r="C139" s="194" t="str">
        <f t="shared" si="10"/>
        <v>No</v>
      </c>
      <c r="D139" s="194" t="str">
        <f t="shared" si="11"/>
        <v/>
      </c>
      <c r="E139" s="205"/>
      <c r="F139" s="194"/>
      <c r="G139" s="194"/>
      <c r="H139" s="206"/>
      <c r="I139" s="221" t="str" cm="1">
        <f t="array" ref="I139">_xlfn.TEXTJOIN(" ",1,IF(flistname=D139,foption,""))</f>
        <v>0</v>
      </c>
      <c r="J139" s="221" t="s">
        <v>151</v>
      </c>
      <c r="K139" s="221" t="s">
        <v>3443</v>
      </c>
      <c r="L139" s="221" t="str">
        <f t="shared" si="12"/>
        <v>D03: How many distribution were you told you will participate in?</v>
      </c>
      <c r="M139" s="221" t="s">
        <v>3444</v>
      </c>
      <c r="N139" s="221" t="s">
        <v>3445</v>
      </c>
      <c r="O139" s="221" t="s">
        <v>3446</v>
      </c>
      <c r="P139" s="221">
        <v>1</v>
      </c>
      <c r="V139" s="221">
        <v>1</v>
      </c>
      <c r="Z139" s="221" t="s">
        <v>3447</v>
      </c>
      <c r="AB139" s="333"/>
    </row>
    <row r="140" spans="1:28" s="221" customFormat="1">
      <c r="A140" s="205"/>
      <c r="B140" s="194"/>
      <c r="C140" s="194" t="str">
        <f t="shared" si="10"/>
        <v>No</v>
      </c>
      <c r="D140" s="194" t="str">
        <f t="shared" si="11"/>
        <v/>
      </c>
      <c r="E140" s="205"/>
      <c r="F140" s="194"/>
      <c r="G140" s="194"/>
      <c r="H140" s="206"/>
      <c r="I140" s="221" t="str" cm="1">
        <f t="array" ref="I140">_xlfn.TEXTJOIN(" ",1,IF(flistname=D140,foption,""))</f>
        <v>0</v>
      </c>
      <c r="J140" s="221" t="s">
        <v>151</v>
      </c>
      <c r="K140" s="221" t="s">
        <v>3448</v>
      </c>
      <c r="L140" s="221" t="str">
        <f t="shared" si="12"/>
        <v>D04: How many distribution have you participated in so far?</v>
      </c>
      <c r="M140" s="221" t="s">
        <v>3449</v>
      </c>
      <c r="N140" s="221" t="s">
        <v>3450</v>
      </c>
      <c r="O140" s="221" t="s">
        <v>3451</v>
      </c>
      <c r="P140" s="221">
        <v>1</v>
      </c>
      <c r="V140" s="221">
        <v>1</v>
      </c>
      <c r="Z140" s="221" t="s">
        <v>3447</v>
      </c>
      <c r="AB140" s="333"/>
    </row>
    <row r="141" spans="1:28" s="221" customFormat="1">
      <c r="A141" s="205" t="s">
        <v>3429</v>
      </c>
      <c r="B141" s="194" t="s">
        <v>3452</v>
      </c>
      <c r="C141" s="194" t="str">
        <f t="shared" si="10"/>
        <v>select_one</v>
      </c>
      <c r="D141" s="194" t="str">
        <f t="shared" si="11"/>
        <v>yes_no</v>
      </c>
      <c r="E141" s="205"/>
      <c r="F141" s="194"/>
      <c r="G141" s="194" t="s">
        <v>2983</v>
      </c>
      <c r="H141" s="206"/>
      <c r="I141" s="221" t="str" cm="1">
        <f t="array" ref="I141">_xlfn.TEXTJOIN(" ",1,IF(flistname=D141,foption,""))</f>
        <v>0: No 1: Yes</v>
      </c>
      <c r="J141" s="221" t="s">
        <v>22</v>
      </c>
      <c r="K141" s="221" t="s">
        <v>3453</v>
      </c>
      <c r="L141" s="221" t="str">
        <f t="shared" si="12"/>
        <v>D05: If you have a beneficiary ration card for the special nutritious ration, may I please see it?</v>
      </c>
      <c r="M141" s="221" t="s">
        <v>3454</v>
      </c>
      <c r="N141" s="221" t="s">
        <v>3455</v>
      </c>
      <c r="O141" s="221" t="s">
        <v>3456</v>
      </c>
      <c r="P141" s="221">
        <v>1</v>
      </c>
      <c r="S141" s="221" t="s">
        <v>484</v>
      </c>
      <c r="V141" s="221">
        <v>1</v>
      </c>
      <c r="Z141" s="221" t="s">
        <v>3447</v>
      </c>
      <c r="AB141" s="333"/>
    </row>
    <row r="142" spans="1:28" s="221" customFormat="1">
      <c r="A142" s="205"/>
      <c r="B142" s="194"/>
      <c r="C142" s="194" t="str">
        <f t="shared" si="10"/>
        <v>No</v>
      </c>
      <c r="D142" s="194" t="str">
        <f t="shared" si="11"/>
        <v/>
      </c>
      <c r="E142" s="205"/>
      <c r="F142" s="194"/>
      <c r="G142" s="194"/>
      <c r="H142" s="206"/>
      <c r="I142" s="221" t="str" cm="1">
        <f t="array" ref="I142">_xlfn.TEXTJOIN(" ",1,IF(flistname=D142,foption,""))</f>
        <v>0</v>
      </c>
      <c r="J142" s="221" t="s">
        <v>151</v>
      </c>
      <c r="K142" s="221" t="s">
        <v>3457</v>
      </c>
      <c r="L142" s="221" t="str">
        <f t="shared" si="12"/>
        <v>D06: [Enumerator] from the card record number of planned distributions</v>
      </c>
      <c r="M142" s="221" t="s">
        <v>3458</v>
      </c>
      <c r="N142" s="221" t="s">
        <v>3459</v>
      </c>
      <c r="O142" s="221" t="s">
        <v>3460</v>
      </c>
      <c r="P142" s="221">
        <v>1</v>
      </c>
      <c r="V142" s="221">
        <v>1</v>
      </c>
      <c r="Z142" s="221" t="s">
        <v>3461</v>
      </c>
      <c r="AB142" s="333"/>
    </row>
    <row r="143" spans="1:28" s="221" customFormat="1">
      <c r="A143" s="205"/>
      <c r="B143" s="194"/>
      <c r="C143" s="194" t="str">
        <f t="shared" si="10"/>
        <v>No</v>
      </c>
      <c r="D143" s="194" t="str">
        <f t="shared" si="11"/>
        <v/>
      </c>
      <c r="E143" s="205"/>
      <c r="F143" s="194"/>
      <c r="G143" s="194"/>
      <c r="H143" s="206"/>
      <c r="I143" s="221" t="str" cm="1">
        <f t="array" ref="I143">_xlfn.TEXTJOIN(" ",1,IF(flistname=D143,foption,""))</f>
        <v>0</v>
      </c>
      <c r="J143" s="221" t="s">
        <v>151</v>
      </c>
      <c r="K143" s="221" t="s">
        <v>3462</v>
      </c>
      <c r="L143" s="221" t="str">
        <f t="shared" si="12"/>
        <v>D07: [Enumerator] from the card record number of actual attended distributions</v>
      </c>
      <c r="M143" s="221" t="s">
        <v>3463</v>
      </c>
      <c r="N143" s="221" t="s">
        <v>3464</v>
      </c>
      <c r="O143" s="221" t="s">
        <v>3465</v>
      </c>
      <c r="P143" s="221">
        <v>1</v>
      </c>
      <c r="V143" s="221">
        <v>1</v>
      </c>
      <c r="Z143" s="221" t="s">
        <v>3461</v>
      </c>
      <c r="AB143" s="333"/>
    </row>
    <row r="144" spans="1:28" s="221" customFormat="1">
      <c r="A144" s="205" t="s">
        <v>3429</v>
      </c>
      <c r="B144" s="194" t="s">
        <v>3466</v>
      </c>
      <c r="C144" s="194" t="str">
        <f t="shared" si="10"/>
        <v>select_one</v>
      </c>
      <c r="D144" s="194" t="str">
        <f t="shared" si="11"/>
        <v>card_lost</v>
      </c>
      <c r="E144" s="205"/>
      <c r="F144" s="194"/>
      <c r="G144" s="194" t="s">
        <v>2983</v>
      </c>
      <c r="H144" s="206"/>
      <c r="I144" s="221" t="str" cm="1">
        <f t="array" ref="I144">_xlfn.TEXTJOIN(" ",1,IF(flistname=D144,foption,""))</f>
        <v>1: Not given one 2: Lost It 88: Others</v>
      </c>
      <c r="J144" s="221" t="s">
        <v>486</v>
      </c>
      <c r="K144" s="221" t="s">
        <v>3467</v>
      </c>
      <c r="L144" s="221" t="str">
        <f t="shared" si="12"/>
        <v>D08: Why do you not have a beneficiary ration/scope card?</v>
      </c>
      <c r="M144" s="221" t="s">
        <v>3468</v>
      </c>
      <c r="N144" s="221" t="s">
        <v>3469</v>
      </c>
      <c r="O144" s="221" t="s">
        <v>3470</v>
      </c>
      <c r="P144" s="221">
        <v>1</v>
      </c>
      <c r="V144" s="221">
        <v>1</v>
      </c>
      <c r="Z144" s="221" t="s">
        <v>3471</v>
      </c>
      <c r="AB144" s="333"/>
    </row>
    <row r="145" spans="1:28" s="338" customFormat="1">
      <c r="A145" s="205" t="s">
        <v>3429</v>
      </c>
      <c r="B145" s="194" t="s">
        <v>3472</v>
      </c>
      <c r="C145" s="194" t="str">
        <f t="shared" si="10"/>
        <v>No</v>
      </c>
      <c r="D145" s="194" t="str">
        <f t="shared" si="11"/>
        <v/>
      </c>
      <c r="E145" s="205"/>
      <c r="F145" s="194"/>
      <c r="G145" s="194" t="s">
        <v>2983</v>
      </c>
      <c r="H145" s="206"/>
      <c r="I145" s="338" t="str" cm="1">
        <f t="array" ref="I145">_xlfn.TEXTJOIN(" ",1,IF(flistname=D145,foption,""))</f>
        <v>0</v>
      </c>
      <c r="J145" s="338" t="s">
        <v>49</v>
      </c>
      <c r="K145" s="338" t="s">
        <v>3473</v>
      </c>
      <c r="L145" s="338" t="str">
        <f t="shared" si="12"/>
        <v>D09: Other reason household doesn’t have a ration card</v>
      </c>
      <c r="M145" s="338" t="s">
        <v>3474</v>
      </c>
      <c r="N145" s="338" t="s">
        <v>3475</v>
      </c>
      <c r="O145" s="338" t="s">
        <v>3476</v>
      </c>
      <c r="P145" s="338">
        <v>1</v>
      </c>
      <c r="V145" s="338">
        <v>1</v>
      </c>
      <c r="Z145" s="338" t="s">
        <v>3477</v>
      </c>
      <c r="AB145" s="339"/>
    </row>
    <row r="146" spans="1:28" s="221" customFormat="1">
      <c r="A146" s="205" t="s">
        <v>3429</v>
      </c>
      <c r="B146" s="194" t="s">
        <v>3478</v>
      </c>
      <c r="C146" s="194" t="str">
        <f t="shared" si="10"/>
        <v>select_one</v>
      </c>
      <c r="D146" s="194" t="str">
        <f t="shared" si="11"/>
        <v>yes_no</v>
      </c>
      <c r="E146" s="205"/>
      <c r="F146" s="194"/>
      <c r="G146" s="194" t="s">
        <v>2983</v>
      </c>
      <c r="H146" s="206"/>
      <c r="I146" s="221" t="str" cm="1">
        <f t="array" ref="I146">_xlfn.TEXTJOIN(" ",1,IF(flistname=D146,foption,""))</f>
        <v>0: No 1: Yes</v>
      </c>
      <c r="J146" s="221" t="s">
        <v>22</v>
      </c>
      <c r="K146" s="221" t="s">
        <v>3479</v>
      </c>
      <c r="L146" s="221" t="str">
        <f t="shared" si="12"/>
        <v>D10: Did you miss any planned distribution?</v>
      </c>
      <c r="M146" s="221" t="s">
        <v>3480</v>
      </c>
      <c r="N146" s="221" t="s">
        <v>3481</v>
      </c>
      <c r="O146" s="221" t="s">
        <v>3482</v>
      </c>
      <c r="P146" s="221">
        <v>1</v>
      </c>
      <c r="V146" s="221">
        <v>1</v>
      </c>
      <c r="Z146" s="221" t="s">
        <v>3447</v>
      </c>
      <c r="AB146" s="333"/>
    </row>
    <row r="147" spans="1:28" s="221" customFormat="1">
      <c r="A147" s="205" t="s">
        <v>3429</v>
      </c>
      <c r="B147" s="194" t="s">
        <v>3483</v>
      </c>
      <c r="C147" s="194" t="str">
        <f t="shared" si="10"/>
        <v>select_one</v>
      </c>
      <c r="D147" s="194" t="str">
        <f t="shared" si="11"/>
        <v>BSFP_participate</v>
      </c>
      <c r="E147" s="205"/>
      <c r="F147" s="194"/>
      <c r="G147" s="194" t="s">
        <v>2983</v>
      </c>
      <c r="H147" s="206"/>
      <c r="I147" s="221" t="str" cm="1">
        <f t="array" ref="I147">_xlfn.TEXTJOIN(" ",1,IF(flistname=D147,foption,""))</f>
        <v>1: Distance too far to collect specialized nutritious food 2: Too much time required to collect specialized nutritious food 3: Did not know I had to collect the specialized nutritious food 4: I had to work 5: I had other commitments 88: Other</v>
      </c>
      <c r="J147" s="221" t="s">
        <v>506</v>
      </c>
      <c r="K147" s="221" t="s">
        <v>3484</v>
      </c>
      <c r="L147" s="221" t="str">
        <f t="shared" si="12"/>
        <v>D11: What were the reasons of missing some of the planned distributions?</v>
      </c>
      <c r="M147" s="221" t="s">
        <v>3485</v>
      </c>
      <c r="N147" s="221" t="s">
        <v>3486</v>
      </c>
      <c r="O147" s="221" t="s">
        <v>3487</v>
      </c>
      <c r="P147" s="221">
        <v>1</v>
      </c>
      <c r="V147" s="221">
        <v>1</v>
      </c>
      <c r="Z147" s="221" t="s">
        <v>3488</v>
      </c>
      <c r="AB147" s="333"/>
    </row>
    <row r="148" spans="1:28" s="338" customFormat="1">
      <c r="A148" s="205" t="s">
        <v>3429</v>
      </c>
      <c r="B148" s="194" t="s">
        <v>3489</v>
      </c>
      <c r="C148" s="194" t="str">
        <f t="shared" si="10"/>
        <v>No</v>
      </c>
      <c r="D148" s="194" t="str">
        <f t="shared" si="11"/>
        <v/>
      </c>
      <c r="E148" s="205"/>
      <c r="F148" s="194"/>
      <c r="G148" s="194" t="s">
        <v>2983</v>
      </c>
      <c r="H148" s="206"/>
      <c r="I148" s="338" t="str" cm="1">
        <f t="array" ref="I148">_xlfn.TEXTJOIN(" ",1,IF(flistname=D148,foption,""))</f>
        <v>0</v>
      </c>
      <c r="J148" s="338" t="s">
        <v>49</v>
      </c>
      <c r="K148" s="338" t="s">
        <v>3490</v>
      </c>
      <c r="L148" s="338" t="str">
        <f t="shared" si="12"/>
        <v>D12: Please specify</v>
      </c>
      <c r="M148" s="338" t="s">
        <v>3491</v>
      </c>
      <c r="N148" s="338" t="s">
        <v>3492</v>
      </c>
      <c r="O148" s="338" t="s">
        <v>3493</v>
      </c>
      <c r="P148" s="338">
        <v>1</v>
      </c>
      <c r="V148" s="338">
        <v>1</v>
      </c>
      <c r="Z148" s="338" t="s">
        <v>3494</v>
      </c>
      <c r="AB148" s="339"/>
    </row>
    <row r="149" spans="1:28" s="221" customFormat="1">
      <c r="A149" s="205" t="s">
        <v>3429</v>
      </c>
      <c r="B149" s="194" t="s">
        <v>3495</v>
      </c>
      <c r="C149" s="194" t="str">
        <f t="shared" si="10"/>
        <v>select_one</v>
      </c>
      <c r="D149" s="194" t="str">
        <f t="shared" si="11"/>
        <v>yes_no_na</v>
      </c>
      <c r="E149" s="205"/>
      <c r="F149" s="194"/>
      <c r="G149" s="194" t="s">
        <v>2983</v>
      </c>
      <c r="H149" s="206"/>
      <c r="I149" s="221" t="str" cm="1">
        <f t="array" ref="I149">_xlfn.TEXTJOIN(" ",1,IF(flistname=D149,foption,""))</f>
        <v>0: No 1: Yes 2: N/A</v>
      </c>
      <c r="J149" s="221" t="s">
        <v>474</v>
      </c>
      <c r="K149" s="221" t="s">
        <v>3496</v>
      </c>
      <c r="L149" s="221" t="str">
        <f t="shared" si="12"/>
        <v>D13: Is any of the pregnant and or lactating women in your household currently benefiting from malnutrition treatment programme (TSFP)</v>
      </c>
      <c r="M149" s="221" t="s">
        <v>3497</v>
      </c>
      <c r="N149" s="221" t="s">
        <v>3498</v>
      </c>
      <c r="O149" s="221" t="s">
        <v>3499</v>
      </c>
      <c r="P149" s="221">
        <v>1</v>
      </c>
      <c r="S149" s="221" t="s">
        <v>515</v>
      </c>
      <c r="V149" s="221">
        <v>1</v>
      </c>
      <c r="Z149" s="221" t="s">
        <v>3436</v>
      </c>
      <c r="AB149" s="333"/>
    </row>
    <row r="150" spans="1:28" s="221" customFormat="1">
      <c r="A150" s="205" t="s">
        <v>3429</v>
      </c>
      <c r="B150" s="194" t="s">
        <v>3500</v>
      </c>
      <c r="C150" s="194" t="str">
        <f t="shared" si="10"/>
        <v>select_one</v>
      </c>
      <c r="D150" s="194" t="str">
        <f t="shared" si="11"/>
        <v>yes_no_na</v>
      </c>
      <c r="E150" s="205"/>
      <c r="F150" s="194"/>
      <c r="G150" s="194" t="s">
        <v>2983</v>
      </c>
      <c r="H150" s="206"/>
      <c r="I150" s="221" t="str" cm="1">
        <f t="array" ref="I150">_xlfn.TEXTJOIN(" ",1,IF(flistname=D150,foption,""))</f>
        <v>0: No 1: Yes 2: N/A</v>
      </c>
      <c r="J150" s="221" t="s">
        <v>474</v>
      </c>
      <c r="K150" s="221" t="s">
        <v>3501</v>
      </c>
      <c r="L150" s="221" t="str">
        <f t="shared" si="12"/>
        <v>D14: Is any of the U5 children in your household currently benefiting from malnutrition treatment programme (TSFP)</v>
      </c>
      <c r="M150" s="221" t="s">
        <v>3502</v>
      </c>
      <c r="N150" s="221" t="s">
        <v>3503</v>
      </c>
      <c r="O150" s="221" t="s">
        <v>3504</v>
      </c>
      <c r="P150" s="221">
        <v>1</v>
      </c>
      <c r="S150" s="221" t="s">
        <v>519</v>
      </c>
      <c r="V150" s="221">
        <v>1</v>
      </c>
      <c r="Z150" s="221" t="s">
        <v>3505</v>
      </c>
      <c r="AB150" s="333"/>
    </row>
    <row r="151" spans="1:28" s="219" customFormat="1">
      <c r="A151" s="212"/>
      <c r="B151" s="199" t="s">
        <v>3506</v>
      </c>
      <c r="C151" s="199" t="str">
        <f t="shared" si="10"/>
        <v>No</v>
      </c>
      <c r="D151" s="199" t="str">
        <f t="shared" si="11"/>
        <v/>
      </c>
      <c r="E151" s="212"/>
      <c r="F151" s="199" t="s">
        <v>246</v>
      </c>
      <c r="G151" s="199" t="s">
        <v>2983</v>
      </c>
      <c r="H151" s="213"/>
      <c r="I151" s="219" t="str" cm="1">
        <f t="array" ref="I151">_xlfn.TEXTJOIN(" ",1,IF(flistname=D151,foption,""))</f>
        <v>0</v>
      </c>
      <c r="J151" s="219" t="s">
        <v>117</v>
      </c>
      <c r="K151" s="219" t="s">
        <v>3424</v>
      </c>
      <c r="L151" s="219" t="str">
        <f t="shared" si="12"/>
        <v/>
      </c>
      <c r="N151" s="219" t="s">
        <v>2988</v>
      </c>
      <c r="O151" s="219" t="s">
        <v>2988</v>
      </c>
      <c r="P151" s="219">
        <v>1</v>
      </c>
      <c r="AB151" s="286"/>
    </row>
    <row r="152" spans="1:28" s="218" customFormat="1">
      <c r="A152" s="207"/>
      <c r="C152" s="218" t="str">
        <f t="shared" si="10"/>
        <v>No</v>
      </c>
      <c r="D152" s="218" t="str">
        <f t="shared" si="11"/>
        <v/>
      </c>
      <c r="E152" s="207"/>
      <c r="H152" s="209"/>
      <c r="I152" s="214" t="str" cm="1">
        <f t="array" ref="I152">_xlfn.TEXTJOIN(" ",1,IF(flistname=D152,foption,""))</f>
        <v>0</v>
      </c>
      <c r="L152" s="218" t="str">
        <f t="shared" si="12"/>
        <v/>
      </c>
      <c r="S152" s="207"/>
      <c r="AB152" s="280"/>
    </row>
    <row r="153" spans="1:28" s="219" customFormat="1">
      <c r="A153" s="212"/>
      <c r="B153" s="199" t="s">
        <v>3507</v>
      </c>
      <c r="C153" s="199" t="str">
        <f t="shared" si="10"/>
        <v>No</v>
      </c>
      <c r="D153" s="199" t="str">
        <f t="shared" si="11"/>
        <v/>
      </c>
      <c r="E153" s="212"/>
      <c r="F153" s="199" t="s">
        <v>246</v>
      </c>
      <c r="G153" s="199" t="s">
        <v>118</v>
      </c>
      <c r="H153" s="213"/>
      <c r="I153" s="219" t="str" cm="1">
        <f t="array" ref="I153">_xlfn.TEXTJOIN(" ",1,IF(flistname=D153,foption,""))</f>
        <v>0</v>
      </c>
      <c r="J153" s="219" t="s">
        <v>26</v>
      </c>
      <c r="K153" s="219" t="s">
        <v>3508</v>
      </c>
      <c r="L153" s="219" t="str">
        <f t="shared" si="12"/>
        <v>E: FFA Participation</v>
      </c>
      <c r="M153" s="219" t="s">
        <v>3509</v>
      </c>
      <c r="N153" s="219" t="s">
        <v>3510</v>
      </c>
      <c r="O153" s="219" t="s">
        <v>3510</v>
      </c>
      <c r="P153" s="219">
        <v>1</v>
      </c>
      <c r="Z153" s="219" t="s">
        <v>3225</v>
      </c>
      <c r="AB153" s="286"/>
    </row>
    <row r="154" spans="1:28" s="221" customFormat="1">
      <c r="A154" s="205"/>
      <c r="B154" s="194" t="s">
        <v>3511</v>
      </c>
      <c r="C154" s="194" t="str">
        <f t="shared" si="10"/>
        <v>select_multiple</v>
      </c>
      <c r="D154" s="194" t="str">
        <f t="shared" si="11"/>
        <v>pillar_type</v>
      </c>
      <c r="E154" s="205"/>
      <c r="F154" s="194" t="s">
        <v>246</v>
      </c>
      <c r="G154" s="194" t="s">
        <v>118</v>
      </c>
      <c r="H154" s="206"/>
      <c r="I154" s="221" t="str" cm="1">
        <f t="array" ref="I154">_xlfn.TEXTJOIN(" ",1,IF(flistname=D154,foption,""))</f>
        <v>1: Pillar 1: Capacity of arable land 2: Pillar 2: Community infrastructure 3: Pillar 3: Natural resource management and climate adaptation 4: Pillar 4. Skills development</v>
      </c>
      <c r="J154" s="221" t="s">
        <v>343</v>
      </c>
      <c r="K154" s="221" t="s">
        <v>3512</v>
      </c>
      <c r="L154" s="221" t="str">
        <f t="shared" si="12"/>
        <v>E01: Under which pillar of F/CFA is this assets activity being implemented?</v>
      </c>
      <c r="M154" s="221" t="s">
        <v>3513</v>
      </c>
      <c r="N154" s="221" t="s">
        <v>3514</v>
      </c>
      <c r="O154" s="221" t="s">
        <v>3515</v>
      </c>
      <c r="P154" s="221">
        <v>1</v>
      </c>
      <c r="Q154" s="221">
        <v>1</v>
      </c>
      <c r="V154" s="221">
        <v>1</v>
      </c>
      <c r="AB154" s="333"/>
    </row>
    <row r="155" spans="1:28" s="219" customFormat="1">
      <c r="A155" s="231"/>
      <c r="B155" s="232"/>
      <c r="C155" s="232" t="str">
        <f t="shared" si="10"/>
        <v>No</v>
      </c>
      <c r="D155" s="232" t="str">
        <f t="shared" si="11"/>
        <v/>
      </c>
      <c r="E155" s="231"/>
      <c r="F155" s="232"/>
      <c r="G155" s="232"/>
      <c r="H155" s="233"/>
      <c r="I155" s="219" t="str" cm="1">
        <f t="array" ref="I155">_xlfn.TEXTJOIN(" ",1,IF(flistname=D155,foption,""))</f>
        <v>0</v>
      </c>
      <c r="J155" s="219" t="s">
        <v>26</v>
      </c>
      <c r="K155" s="219" t="s">
        <v>3516</v>
      </c>
      <c r="L155" s="219" t="str">
        <f t="shared" si="12"/>
        <v/>
      </c>
      <c r="W155" s="219" t="s">
        <v>168</v>
      </c>
      <c r="AB155" s="286"/>
    </row>
    <row r="156" spans="1:28" s="325" customFormat="1">
      <c r="A156" s="235"/>
      <c r="B156" s="240"/>
      <c r="C156" s="240" t="str">
        <f t="shared" si="10"/>
        <v>No</v>
      </c>
      <c r="D156" s="240" t="str">
        <f t="shared" si="11"/>
        <v/>
      </c>
      <c r="E156" s="235"/>
      <c r="F156" s="240"/>
      <c r="G156" s="240"/>
      <c r="H156" s="237"/>
      <c r="I156" s="325" t="str" cm="1">
        <f t="array" ref="I156">_xlfn.TEXTJOIN(" ",1,IF(flistname=D156,foption,""))</f>
        <v>0</v>
      </c>
      <c r="J156" s="325" t="s">
        <v>20</v>
      </c>
      <c r="L156" s="325" t="str">
        <f t="shared" si="12"/>
        <v>What is the exact activity / asset being implemented under the pillars you participated in?</v>
      </c>
      <c r="N156" s="325" t="s">
        <v>3517</v>
      </c>
      <c r="O156" s="325" t="s">
        <v>3517</v>
      </c>
      <c r="P156" s="325">
        <v>1</v>
      </c>
      <c r="AB156" s="326"/>
    </row>
    <row r="157" spans="1:28" s="221" customFormat="1">
      <c r="A157" s="205"/>
      <c r="B157" s="194" t="s">
        <v>3518</v>
      </c>
      <c r="C157" s="194" t="str">
        <f t="shared" si="10"/>
        <v>select_one</v>
      </c>
      <c r="D157" s="194" t="str">
        <f t="shared" si="11"/>
        <v>ffa_activity1</v>
      </c>
      <c r="E157" s="205"/>
      <c r="F157" s="194" t="s">
        <v>246</v>
      </c>
      <c r="G157" s="194" t="s">
        <v>118</v>
      </c>
      <c r="H157" s="206"/>
      <c r="I157" s="221" t="str" cm="1">
        <f t="array" ref="I157">_xlfn.TEXTJOIN(" ",1,IF(flistname=D157,foption,""))</f>
        <v>101: PI: Land clearing and plantation 102: PI: Vegetable gardening 103: PI: Compost preparation 104: PI: Construction of solar driers 105: PI: Construction of grain stores 106: PI: Beekeeping 188: PI: Other</v>
      </c>
      <c r="J157" s="221" t="s">
        <v>346</v>
      </c>
      <c r="K157" s="221" t="s">
        <v>3519</v>
      </c>
      <c r="L157" s="221" t="str">
        <f t="shared" si="12"/>
        <v>E02: Restoration of productive capacity of arable lands (Pillar I)</v>
      </c>
      <c r="M157" s="221" t="s">
        <v>3520</v>
      </c>
      <c r="N157" s="221" t="s">
        <v>3521</v>
      </c>
      <c r="O157" s="221" t="s">
        <v>3522</v>
      </c>
      <c r="P157" s="221">
        <v>1</v>
      </c>
      <c r="Q157" s="221">
        <v>1</v>
      </c>
      <c r="V157" s="221">
        <v>1</v>
      </c>
      <c r="Z157" s="221" t="s">
        <v>3523</v>
      </c>
      <c r="AB157" s="333"/>
    </row>
    <row r="158" spans="1:28" s="221" customFormat="1">
      <c r="A158" s="205"/>
      <c r="B158" s="194" t="s">
        <v>3524</v>
      </c>
      <c r="C158" s="194" t="str">
        <f t="shared" si="10"/>
        <v>select_one</v>
      </c>
      <c r="D158" s="194" t="str">
        <f t="shared" si="11"/>
        <v>ffa_activity2</v>
      </c>
      <c r="E158" s="205"/>
      <c r="F158" s="194" t="s">
        <v>246</v>
      </c>
      <c r="G158" s="194" t="s">
        <v>118</v>
      </c>
      <c r="H158" s="206"/>
      <c r="I158" s="221" t="str" cm="1">
        <f t="array" ref="I158">_xlfn.TEXTJOIN(" ",1,IF(flistname=D158,foption,""))</f>
        <v>201: PII: Community access road construction 210: PII: Nutrition centre 202: PII: Dyke construction (roads) 203: PII: Multi-purpose water pond construction 204: PII: Fish pond construction 205: PII: Shallow wells construction 206: PII: School class room construction 207: PII: Youth centre 208: PII: Clinic 209: PII: Grain store 288: PII: Other</v>
      </c>
      <c r="J158" s="221" t="s">
        <v>350</v>
      </c>
      <c r="K158" s="221" t="s">
        <v>3525</v>
      </c>
      <c r="L158" s="221" t="str">
        <f t="shared" si="12"/>
        <v>E03: Development of Community Infrastructure (Pillar II)</v>
      </c>
      <c r="M158" s="221" t="s">
        <v>3526</v>
      </c>
      <c r="N158" s="221" t="s">
        <v>3527</v>
      </c>
      <c r="O158" s="221" t="s">
        <v>3528</v>
      </c>
      <c r="P158" s="221">
        <v>1</v>
      </c>
      <c r="Q158" s="221">
        <v>1</v>
      </c>
      <c r="V158" s="221">
        <v>1</v>
      </c>
      <c r="Z158" s="221" t="s">
        <v>3529</v>
      </c>
      <c r="AB158" s="333"/>
    </row>
    <row r="159" spans="1:28" s="221" customFormat="1">
      <c r="A159" s="205"/>
      <c r="B159" s="194" t="s">
        <v>3530</v>
      </c>
      <c r="C159" s="194" t="str">
        <f t="shared" si="10"/>
        <v>select_one</v>
      </c>
      <c r="D159" s="194" t="str">
        <f t="shared" si="11"/>
        <v>ffa_activity3</v>
      </c>
      <c r="E159" s="205"/>
      <c r="F159" s="194" t="s">
        <v>246</v>
      </c>
      <c r="G159" s="194" t="s">
        <v>118</v>
      </c>
      <c r="H159" s="206"/>
      <c r="I159" s="221" t="str" cm="1">
        <f t="array" ref="I159">_xlfn.TEXTJOIN(" ",1,IF(flistname=D159,foption,""))</f>
        <v>301: PIII: Tree nursery - seedling production/plantation 302: PIII: Seedling pit excavation 303: PIII: Dyke construction (flood-control) 304: PIII: Vetiver multiplication 306: PIII: Water canal/drainage  305: PIII: Other</v>
      </c>
      <c r="J159" s="221" t="s">
        <v>354</v>
      </c>
      <c r="K159" s="221" t="s">
        <v>3531</v>
      </c>
      <c r="L159" s="221" t="str">
        <f t="shared" si="12"/>
        <v>E04: Natural resource management for climate change adaptation (Pillar III)</v>
      </c>
      <c r="M159" s="221" t="s">
        <v>3532</v>
      </c>
      <c r="N159" s="221" t="s">
        <v>3533</v>
      </c>
      <c r="O159" s="221" t="s">
        <v>3534</v>
      </c>
      <c r="P159" s="221">
        <v>1</v>
      </c>
      <c r="Q159" s="221">
        <v>1</v>
      </c>
      <c r="V159" s="221">
        <v>1</v>
      </c>
      <c r="Z159" s="221" t="s">
        <v>3535</v>
      </c>
      <c r="AB159" s="333"/>
    </row>
    <row r="160" spans="1:28" s="221" customFormat="1">
      <c r="A160" s="205"/>
      <c r="B160" s="194" t="s">
        <v>3536</v>
      </c>
      <c r="C160" s="194" t="str">
        <f t="shared" si="10"/>
        <v>select_multiple</v>
      </c>
      <c r="D160" s="194" t="str">
        <f t="shared" si="11"/>
        <v>ffa_activity4</v>
      </c>
      <c r="E160" s="205"/>
      <c r="F160" s="194" t="s">
        <v>246</v>
      </c>
      <c r="G160" s="194" t="s">
        <v>118</v>
      </c>
      <c r="H160" s="206"/>
      <c r="I160" s="221" t="str" cm="1">
        <f t="array" ref="I160">_xlfn.TEXTJOIN(" ",1,IF(flistname=D160,foption,""))</f>
        <v>401: PIV: Training in Livelihood developmen 402: PIV: Training in Infrastructure development 403: PIV: Training in Environmental rehabilitation 404: PIV: Training in Cross-cutting issues 0 0 0 0 0 488: Other</v>
      </c>
      <c r="J160" s="221" t="s">
        <v>3537</v>
      </c>
      <c r="K160" s="221" t="s">
        <v>3538</v>
      </c>
      <c r="L160" s="221" t="str">
        <f t="shared" si="12"/>
        <v>E05: Skills development (Pillar IV)</v>
      </c>
      <c r="M160" s="221" t="s">
        <v>3539</v>
      </c>
      <c r="N160" s="221" t="s">
        <v>3540</v>
      </c>
      <c r="O160" s="221" t="s">
        <v>3541</v>
      </c>
      <c r="P160" s="221">
        <v>1</v>
      </c>
      <c r="Q160" s="221">
        <v>1</v>
      </c>
      <c r="V160" s="221">
        <v>1</v>
      </c>
      <c r="Z160" s="221" t="s">
        <v>3542</v>
      </c>
      <c r="AB160" s="333"/>
    </row>
    <row r="161" spans="1:28" s="219" customFormat="1">
      <c r="A161" s="231"/>
      <c r="B161" s="232"/>
      <c r="C161" s="232" t="str">
        <f t="shared" si="10"/>
        <v>No</v>
      </c>
      <c r="D161" s="232" t="str">
        <f t="shared" si="11"/>
        <v/>
      </c>
      <c r="E161" s="231"/>
      <c r="F161" s="232"/>
      <c r="G161" s="232"/>
      <c r="H161" s="233"/>
      <c r="I161" s="219" t="str" cm="1">
        <f t="array" ref="I161">_xlfn.TEXTJOIN(" ",1,IF(flistname=D161,foption,""))</f>
        <v>0</v>
      </c>
      <c r="J161" s="219" t="s">
        <v>117</v>
      </c>
      <c r="K161" s="219" t="s">
        <v>3516</v>
      </c>
      <c r="L161" s="219" t="str">
        <f t="shared" si="12"/>
        <v/>
      </c>
      <c r="AB161" s="286"/>
    </row>
    <row r="162" spans="1:28" s="325" customFormat="1">
      <c r="A162" s="235"/>
      <c r="B162" s="240"/>
      <c r="C162" s="240" t="str">
        <f t="shared" si="10"/>
        <v>No</v>
      </c>
      <c r="D162" s="240" t="str">
        <f t="shared" si="11"/>
        <v/>
      </c>
      <c r="E162" s="235"/>
      <c r="F162" s="240"/>
      <c r="G162" s="240"/>
      <c r="H162" s="237"/>
      <c r="I162" s="325" t="str" cm="1">
        <f t="array" ref="I162">_xlfn.TEXTJOIN(" ",1,IF(flistname=D162,foption,""))</f>
        <v>0</v>
      </c>
      <c r="J162" s="325" t="s">
        <v>20</v>
      </c>
      <c r="L162" s="325" t="str">
        <f t="shared" si="12"/>
        <v>Please tell me what you think about the following statement</v>
      </c>
      <c r="N162" s="325" t="s">
        <v>3543</v>
      </c>
      <c r="O162" s="325" t="s">
        <v>3543</v>
      </c>
      <c r="P162" s="325">
        <v>1</v>
      </c>
      <c r="AB162" s="326"/>
    </row>
    <row r="163" spans="1:28" s="219" customFormat="1">
      <c r="A163" s="231"/>
      <c r="B163" s="232"/>
      <c r="C163" s="232" t="str">
        <f t="shared" si="10"/>
        <v>No</v>
      </c>
      <c r="D163" s="232" t="str">
        <f t="shared" si="11"/>
        <v/>
      </c>
      <c r="E163" s="231"/>
      <c r="F163" s="232"/>
      <c r="G163" s="232"/>
      <c r="H163" s="233"/>
      <c r="I163" s="219" t="str" cm="1">
        <f t="array" ref="I163">_xlfn.TEXTJOIN(" ",1,IF(flistname=D163,foption,""))</f>
        <v>0</v>
      </c>
      <c r="J163" s="219" t="s">
        <v>26</v>
      </c>
      <c r="K163" s="219" t="s">
        <v>3544</v>
      </c>
      <c r="L163" s="219" t="str">
        <f t="shared" si="12"/>
        <v/>
      </c>
      <c r="W163" s="219" t="s">
        <v>168</v>
      </c>
      <c r="AB163" s="286"/>
    </row>
    <row r="164" spans="1:28" s="325" customFormat="1">
      <c r="A164" s="235"/>
      <c r="B164" s="240"/>
      <c r="C164" s="240" t="str">
        <f t="shared" si="10"/>
        <v>No</v>
      </c>
      <c r="D164" s="240" t="str">
        <f t="shared" si="11"/>
        <v/>
      </c>
      <c r="E164" s="235"/>
      <c r="F164" s="240"/>
      <c r="G164" s="240"/>
      <c r="H164" s="237"/>
      <c r="I164" s="325" t="str" cm="1">
        <f t="array" ref="I164">_xlfn.TEXTJOIN(" ",1,IF(flistname=D164,foption,""))</f>
        <v>0</v>
      </c>
      <c r="J164" s="325" t="s">
        <v>20</v>
      </c>
      <c r="L164" s="325" t="str">
        <f t="shared" si="12"/>
        <v>Do you think that "due to the assets that were built or rehabilitated in your community":</v>
      </c>
      <c r="N164" s="325" t="s">
        <v>3545</v>
      </c>
      <c r="O164" s="325" t="s">
        <v>3545</v>
      </c>
      <c r="P164" s="325">
        <v>1</v>
      </c>
      <c r="S164" s="325" t="s">
        <v>3546</v>
      </c>
      <c r="AB164" s="326"/>
    </row>
    <row r="165" spans="1:28" s="221" customFormat="1">
      <c r="A165" s="205"/>
      <c r="B165" s="194" t="s">
        <v>3547</v>
      </c>
      <c r="C165" s="194" t="str">
        <f t="shared" si="10"/>
        <v>select_one</v>
      </c>
      <c r="D165" s="194" t="str">
        <f t="shared" si="11"/>
        <v>ffa_think</v>
      </c>
      <c r="E165" s="205"/>
      <c r="F165" s="194" t="s">
        <v>246</v>
      </c>
      <c r="G165" s="194" t="s">
        <v>118</v>
      </c>
      <c r="H165" s="206"/>
      <c r="I165" s="221" t="str" cm="1">
        <f t="array" ref="I165">_xlfn.TEXTJOIN(" ",1,IF(flistname=D165,foption,""))</f>
        <v>0: No 1: Partially 2: Fully</v>
      </c>
      <c r="J165" s="221" t="s">
        <v>362</v>
      </c>
      <c r="K165" s="221" t="s">
        <v>3548</v>
      </c>
      <c r="L165" s="221" t="str">
        <f t="shared" si="12"/>
        <v>E06_01: are better protecting your household, its belongings and its production capacities (fields, equipment, etc.) from floods / drought / landslides / mudslides?</v>
      </c>
      <c r="M165" s="221" t="s">
        <v>3549</v>
      </c>
      <c r="N165" s="221" t="s">
        <v>3550</v>
      </c>
      <c r="O165" s="221" t="s">
        <v>3551</v>
      </c>
      <c r="P165" s="221">
        <v>1</v>
      </c>
      <c r="V165" s="221">
        <v>1</v>
      </c>
      <c r="AB165" s="333"/>
    </row>
    <row r="166" spans="1:28" s="221" customFormat="1">
      <c r="A166" s="205"/>
      <c r="B166" s="194" t="s">
        <v>3553</v>
      </c>
      <c r="C166" s="194" t="str">
        <f t="shared" si="10"/>
        <v>select_one</v>
      </c>
      <c r="D166" s="194" t="str">
        <f t="shared" si="11"/>
        <v>ffa_think</v>
      </c>
      <c r="E166" s="205"/>
      <c r="F166" s="194" t="s">
        <v>246</v>
      </c>
      <c r="G166" s="194" t="s">
        <v>118</v>
      </c>
      <c r="H166" s="206"/>
      <c r="I166" s="221" t="str" cm="1">
        <f t="array" ref="I166">_xlfn.TEXTJOIN(" ",1,IF(flistname=D166,foption,""))</f>
        <v>0: No 1: Partially 2: Fully</v>
      </c>
      <c r="J166" s="221" t="s">
        <v>362</v>
      </c>
      <c r="K166" s="221" t="s">
        <v>3554</v>
      </c>
      <c r="L166" s="221" t="str">
        <f t="shared" si="12"/>
        <v>E06_02: have allowed your household to increase or diversify its production (agriculture / livestock / other)?</v>
      </c>
      <c r="M166" s="221" t="s">
        <v>3555</v>
      </c>
      <c r="N166" s="221" t="s">
        <v>3556</v>
      </c>
      <c r="O166" s="221" t="s">
        <v>3557</v>
      </c>
      <c r="P166" s="221">
        <v>1</v>
      </c>
      <c r="V166" s="221">
        <v>1</v>
      </c>
      <c r="AB166" s="333"/>
    </row>
    <row r="167" spans="1:28" s="221" customFormat="1">
      <c r="A167" s="205"/>
      <c r="B167" s="194" t="s">
        <v>3558</v>
      </c>
      <c r="C167" s="194" t="str">
        <f t="shared" si="10"/>
        <v>select_one</v>
      </c>
      <c r="D167" s="194" t="str">
        <f t="shared" si="11"/>
        <v>ffa_think</v>
      </c>
      <c r="E167" s="205"/>
      <c r="F167" s="194" t="s">
        <v>246</v>
      </c>
      <c r="G167" s="194" t="s">
        <v>118</v>
      </c>
      <c r="H167" s="206"/>
      <c r="I167" s="221" t="str" cm="1">
        <f t="array" ref="I167">_xlfn.TEXTJOIN(" ",1,IF(flistname=D167,foption,""))</f>
        <v>0: No 1: Partially 2: Fully</v>
      </c>
      <c r="J167" s="221" t="s">
        <v>362</v>
      </c>
      <c r="K167" s="221" t="s">
        <v>3559</v>
      </c>
      <c r="L167" s="221" t="str">
        <f t="shared" si="12"/>
        <v>E06_03: have decreased the day-to-day hardship and released time for any of your family members (including women and children)?</v>
      </c>
      <c r="M167" s="221" t="s">
        <v>3560</v>
      </c>
      <c r="N167" s="221" t="s">
        <v>3561</v>
      </c>
      <c r="O167" s="221" t="s">
        <v>3562</v>
      </c>
      <c r="P167" s="221">
        <v>1</v>
      </c>
      <c r="V167" s="221">
        <v>1</v>
      </c>
      <c r="AB167" s="333"/>
    </row>
    <row r="168" spans="1:28" s="221" customFormat="1">
      <c r="A168" s="205"/>
      <c r="B168" s="194" t="s">
        <v>3563</v>
      </c>
      <c r="C168" s="194" t="str">
        <f t="shared" si="10"/>
        <v>select_one</v>
      </c>
      <c r="D168" s="194" t="str">
        <f t="shared" si="11"/>
        <v>ffa_think</v>
      </c>
      <c r="E168" s="205"/>
      <c r="F168" s="194" t="s">
        <v>246</v>
      </c>
      <c r="G168" s="194" t="s">
        <v>118</v>
      </c>
      <c r="H168" s="206"/>
      <c r="I168" s="221" t="str" cm="1">
        <f t="array" ref="I168">_xlfn.TEXTJOIN(" ",1,IF(flistname=D168,foption,""))</f>
        <v>0: No 1: Partially 2: Fully</v>
      </c>
      <c r="J168" s="221" t="s">
        <v>362</v>
      </c>
      <c r="K168" s="221" t="s">
        <v>3564</v>
      </c>
      <c r="L168" s="221" t="str">
        <f t="shared" si="12"/>
        <v>E06_04: have improved the ability of any of your household member to access markets and/or basic services ?</v>
      </c>
      <c r="M168" s="221" t="s">
        <v>3565</v>
      </c>
      <c r="N168" s="221" t="s">
        <v>3566</v>
      </c>
      <c r="O168" s="221" t="s">
        <v>3567</v>
      </c>
      <c r="P168" s="221">
        <v>1</v>
      </c>
      <c r="S168" s="221" t="s">
        <v>3568</v>
      </c>
      <c r="V168" s="221">
        <v>1</v>
      </c>
      <c r="AB168" s="333"/>
    </row>
    <row r="169" spans="1:28" s="221" customFormat="1">
      <c r="A169" s="205"/>
      <c r="B169" s="194" t="s">
        <v>3569</v>
      </c>
      <c r="C169" s="194" t="str">
        <f t="shared" si="10"/>
        <v>select_one</v>
      </c>
      <c r="D169" s="194" t="str">
        <f t="shared" si="11"/>
        <v>ffa_think</v>
      </c>
      <c r="E169" s="205"/>
      <c r="F169" s="194" t="s">
        <v>246</v>
      </c>
      <c r="G169" s="194" t="s">
        <v>118</v>
      </c>
      <c r="H169" s="206"/>
      <c r="I169" s="221" t="str" cm="1">
        <f t="array" ref="I169">_xlfn.TEXTJOIN(" ",1,IF(flistname=D169,foption,""))</f>
        <v>0: No 1: Partially 2: Fully</v>
      </c>
      <c r="J169" s="221" t="s">
        <v>362</v>
      </c>
      <c r="K169" s="221" t="s">
        <v>3570</v>
      </c>
      <c r="L169" s="221" t="str">
        <f t="shared" si="12"/>
        <v>E06_05: have improved your household’s ability to manage and maintain assets?</v>
      </c>
      <c r="M169" s="221" t="s">
        <v>3571</v>
      </c>
      <c r="N169" s="221" t="s">
        <v>3572</v>
      </c>
      <c r="O169" s="221" t="s">
        <v>3573</v>
      </c>
      <c r="P169" s="221">
        <v>1</v>
      </c>
      <c r="V169" s="221">
        <v>1</v>
      </c>
      <c r="AB169" s="333"/>
    </row>
    <row r="170" spans="1:28" s="221" customFormat="1">
      <c r="A170" s="205"/>
      <c r="B170" s="194" t="s">
        <v>3574</v>
      </c>
      <c r="C170" s="194" t="str">
        <f t="shared" si="10"/>
        <v>select_one</v>
      </c>
      <c r="D170" s="194" t="str">
        <f t="shared" si="11"/>
        <v>ffa_think</v>
      </c>
      <c r="E170" s="205"/>
      <c r="F170" s="194" t="s">
        <v>246</v>
      </c>
      <c r="G170" s="194" t="s">
        <v>118</v>
      </c>
      <c r="H170" s="206"/>
      <c r="I170" s="221" t="str" cm="1">
        <f t="array" ref="I170">_xlfn.TEXTJOIN(" ",1,IF(flistname=D170,foption,""))</f>
        <v>0: No 1: Partially 2: Fully</v>
      </c>
      <c r="J170" s="221" t="s">
        <v>362</v>
      </c>
      <c r="K170" s="221" t="s">
        <v>3575</v>
      </c>
      <c r="L170" s="221" t="str">
        <f t="shared" si="12"/>
        <v>E06_06: have improved your natural environment?</v>
      </c>
      <c r="M170" s="221" t="s">
        <v>3576</v>
      </c>
      <c r="N170" s="221" t="s">
        <v>3577</v>
      </c>
      <c r="O170" s="221" t="s">
        <v>3578</v>
      </c>
      <c r="P170" s="221">
        <v>1</v>
      </c>
      <c r="S170" s="221" t="s">
        <v>3579</v>
      </c>
      <c r="V170" s="221">
        <v>1</v>
      </c>
      <c r="AB170" s="333"/>
    </row>
    <row r="171" spans="1:28" s="221" customFormat="1">
      <c r="A171" s="205"/>
      <c r="B171" s="194" t="s">
        <v>3580</v>
      </c>
      <c r="C171" s="194" t="str">
        <f t="shared" si="10"/>
        <v>select_one</v>
      </c>
      <c r="D171" s="194" t="str">
        <f t="shared" si="11"/>
        <v>ffa_think_na</v>
      </c>
      <c r="E171" s="205"/>
      <c r="F171" s="194" t="s">
        <v>246</v>
      </c>
      <c r="G171" s="194" t="s">
        <v>118</v>
      </c>
      <c r="H171" s="206"/>
      <c r="I171" s="221" t="str" cm="1">
        <f t="array" ref="I171">_xlfn.TEXTJOIN(" ",1,IF(flistname=D171,foption,""))</f>
        <v>0: No 1: Partially 2: Fully 99: N/A</v>
      </c>
      <c r="J171" s="221" t="s">
        <v>365</v>
      </c>
      <c r="K171" s="221" t="s">
        <v>3581</v>
      </c>
      <c r="L171" s="221" t="str">
        <f t="shared" si="12"/>
        <v>E06_07: have allowed to increase agricultural potential due to greater water availability and/or soil fertility?</v>
      </c>
      <c r="M171" s="221" t="s">
        <v>3582</v>
      </c>
      <c r="N171" s="221" t="s">
        <v>3583</v>
      </c>
      <c r="O171" s="221" t="s">
        <v>3584</v>
      </c>
      <c r="P171" s="221">
        <v>1</v>
      </c>
      <c r="S171" s="221" t="s">
        <v>3585</v>
      </c>
      <c r="V171" s="221">
        <v>1</v>
      </c>
      <c r="AB171" s="333"/>
    </row>
    <row r="172" spans="1:28" s="221" customFormat="1">
      <c r="A172" s="205"/>
      <c r="B172" s="194" t="s">
        <v>3586</v>
      </c>
      <c r="C172" s="194" t="str">
        <f t="shared" si="10"/>
        <v>select_one</v>
      </c>
      <c r="D172" s="194" t="str">
        <f t="shared" si="11"/>
        <v>ffa_think_na</v>
      </c>
      <c r="E172" s="205"/>
      <c r="F172" s="194" t="s">
        <v>246</v>
      </c>
      <c r="G172" s="194" t="s">
        <v>118</v>
      </c>
      <c r="H172" s="206"/>
      <c r="I172" s="221" t="str" cm="1">
        <f t="array" ref="I172">_xlfn.TEXTJOIN(" ",1,IF(flistname=D172,foption,""))</f>
        <v>0: No 1: Partially 2: Fully 99: N/A</v>
      </c>
      <c r="J172" s="221" t="s">
        <v>365</v>
      </c>
      <c r="K172" s="221" t="s">
        <v>3587</v>
      </c>
      <c r="L172" s="221" t="str">
        <f t="shared" si="12"/>
        <v>E06_08: have improved natural environment due to land stabilization and restoration?</v>
      </c>
      <c r="M172" s="221" t="s">
        <v>3588</v>
      </c>
      <c r="N172" s="221" t="s">
        <v>3589</v>
      </c>
      <c r="O172" s="221" t="s">
        <v>3590</v>
      </c>
      <c r="P172" s="221">
        <v>1</v>
      </c>
      <c r="S172" s="221" t="s">
        <v>3591</v>
      </c>
      <c r="V172" s="221">
        <v>1</v>
      </c>
      <c r="AB172" s="333"/>
    </row>
    <row r="173" spans="1:28" s="221" customFormat="1">
      <c r="A173" s="205"/>
      <c r="B173" s="194" t="s">
        <v>3592</v>
      </c>
      <c r="C173" s="194" t="str">
        <f t="shared" si="10"/>
        <v>select_one</v>
      </c>
      <c r="D173" s="194" t="str">
        <f t="shared" si="11"/>
        <v>ffa_think_na</v>
      </c>
      <c r="E173" s="205"/>
      <c r="F173" s="194" t="s">
        <v>246</v>
      </c>
      <c r="G173" s="194" t="s">
        <v>118</v>
      </c>
      <c r="H173" s="206"/>
      <c r="I173" s="221" t="str" cm="1">
        <f t="array" ref="I173">_xlfn.TEXTJOIN(" ",1,IF(flistname=D173,foption,""))</f>
        <v>0: No 1: Partially 2: Fully 99: N/A</v>
      </c>
      <c r="J173" s="221" t="s">
        <v>365</v>
      </c>
      <c r="K173" s="221" t="s">
        <v>3593</v>
      </c>
      <c r="L173" s="221" t="str">
        <f t="shared" si="12"/>
        <v>E06_09: have improved environmental surroundings due to the enhanced water and sanitation measures?</v>
      </c>
      <c r="M173" s="221" t="s">
        <v>3594</v>
      </c>
      <c r="N173" s="221" t="s">
        <v>3595</v>
      </c>
      <c r="O173" s="221" t="s">
        <v>3596</v>
      </c>
      <c r="P173" s="221">
        <v>1</v>
      </c>
      <c r="S173" s="221" t="s">
        <v>3597</v>
      </c>
      <c r="V173" s="221">
        <v>1</v>
      </c>
      <c r="AB173" s="333"/>
    </row>
    <row r="174" spans="1:28" s="219" customFormat="1">
      <c r="A174" s="231"/>
      <c r="B174" s="232"/>
      <c r="C174" s="232" t="str">
        <f t="shared" si="10"/>
        <v>No</v>
      </c>
      <c r="D174" s="232" t="str">
        <f t="shared" si="11"/>
        <v/>
      </c>
      <c r="E174" s="231"/>
      <c r="F174" s="232"/>
      <c r="G174" s="232"/>
      <c r="H174" s="233"/>
      <c r="I174" s="219" t="str" cm="1">
        <f t="array" ref="I174">_xlfn.TEXTJOIN(" ",1,IF(flistname=D174,foption,""))</f>
        <v>0</v>
      </c>
      <c r="J174" s="219" t="s">
        <v>117</v>
      </c>
      <c r="K174" s="219" t="s">
        <v>3544</v>
      </c>
      <c r="L174" s="219" t="str">
        <f t="shared" si="12"/>
        <v/>
      </c>
      <c r="AB174" s="286"/>
    </row>
    <row r="175" spans="1:28" s="229" customFormat="1">
      <c r="A175" s="228"/>
      <c r="C175" s="229" t="str">
        <f t="shared" si="10"/>
        <v>No</v>
      </c>
      <c r="D175" s="229" t="str">
        <f t="shared" si="11"/>
        <v/>
      </c>
      <c r="E175" s="228"/>
      <c r="H175" s="230"/>
      <c r="I175" s="229" t="str" cm="1">
        <f t="array" ref="I175">_xlfn.TEXTJOIN(" ",1,IF(flistname=D175,foption,""))</f>
        <v>0</v>
      </c>
      <c r="L175" s="229" t="str">
        <f t="shared" si="12"/>
        <v/>
      </c>
      <c r="S175" s="228"/>
      <c r="AB175" s="276"/>
    </row>
    <row r="176" spans="1:28" s="219" customFormat="1">
      <c r="A176" s="231"/>
      <c r="B176" s="250" t="s">
        <v>3598</v>
      </c>
      <c r="C176" s="250" t="str">
        <f t="shared" si="10"/>
        <v>No</v>
      </c>
      <c r="D176" s="250" t="str">
        <f t="shared" si="11"/>
        <v/>
      </c>
      <c r="E176" s="231"/>
      <c r="F176" s="250" t="s">
        <v>246</v>
      </c>
      <c r="G176" s="250" t="s">
        <v>2983</v>
      </c>
      <c r="H176" s="233"/>
      <c r="I176" s="219" t="str" cm="1">
        <f t="array" ref="I176">_xlfn.TEXTJOIN(" ",1,IF(flistname=D176,foption,""))</f>
        <v>0</v>
      </c>
      <c r="J176" s="219" t="s">
        <v>26</v>
      </c>
      <c r="K176" s="219" t="s">
        <v>3599</v>
      </c>
      <c r="L176" s="219" t="str">
        <f t="shared" si="12"/>
        <v>FFA Training/hand-in-hand coaching</v>
      </c>
      <c r="N176" s="219" t="s">
        <v>3600</v>
      </c>
      <c r="O176" s="219" t="s">
        <v>3600</v>
      </c>
      <c r="P176" s="219">
        <v>1</v>
      </c>
      <c r="W176" s="219" t="s">
        <v>168</v>
      </c>
      <c r="AB176" s="286"/>
    </row>
    <row r="177" spans="1:28" s="325" customFormat="1">
      <c r="A177" s="238"/>
      <c r="B177" s="238"/>
      <c r="C177" s="238" t="str">
        <f t="shared" ref="C177:C240" si="13">IF(IFERROR(FIND("select_one",J177),0)&gt;0,"select_one",IF(IFERROR(FIND("select_multiple",J177),0)&gt;0,"select_multiple","No"))</f>
        <v>No</v>
      </c>
      <c r="D177" s="238" t="str">
        <f t="shared" ref="D177:D240" si="14">IF(OR(C177="select_one",C177="select_multiple"),TRIM(RIGHT(J177,LEN(J177)-(LEN(C177)+1))),"")</f>
        <v/>
      </c>
      <c r="E177" s="238"/>
      <c r="F177" s="238"/>
      <c r="G177" s="238"/>
      <c r="H177" s="238"/>
      <c r="I177" s="325" t="str" cm="1">
        <f t="array" ref="I177">_xlfn.TEXTJOIN(" ",1,IF(flistname=D177,foption,""))</f>
        <v>0</v>
      </c>
      <c r="J177" s="325" t="s">
        <v>20</v>
      </c>
      <c r="L177" s="325" t="str">
        <f t="shared" ref="L177:L188" si="15">IF(AND(ISBLANK(M177),ISBLANK(N177)),"",IF(ISBLANK(M177),N177,_xlfn.CONCAT(TRIM(M177),": ",N177)))</f>
        <v>Information on FFA trainings received by beneficiary</v>
      </c>
      <c r="N177" s="325" t="s">
        <v>3601</v>
      </c>
      <c r="O177" s="325" t="s">
        <v>3601</v>
      </c>
      <c r="P177" s="325">
        <v>1</v>
      </c>
      <c r="AB177" s="326"/>
    </row>
    <row r="178" spans="1:28" s="221" customFormat="1">
      <c r="A178" s="205"/>
      <c r="B178" s="194" t="s">
        <v>3602</v>
      </c>
      <c r="C178" s="194" t="str">
        <f t="shared" si="13"/>
        <v>select_one</v>
      </c>
      <c r="D178" s="194" t="str">
        <f t="shared" si="14"/>
        <v>yes_no</v>
      </c>
      <c r="E178" s="205"/>
      <c r="F178" s="194" t="s">
        <v>246</v>
      </c>
      <c r="G178" s="194" t="s">
        <v>118</v>
      </c>
      <c r="H178" s="206"/>
      <c r="I178" s="221" t="str" cm="1">
        <f t="array" ref="I178">_xlfn.TEXTJOIN(" ",1,IF(flistname=D178,foption,""))</f>
        <v>0: No 1: Yes</v>
      </c>
      <c r="J178" s="221" t="s">
        <v>22</v>
      </c>
      <c r="K178" s="221" t="s">
        <v>3603</v>
      </c>
      <c r="L178" s="221" t="str">
        <f t="shared" si="15"/>
        <v>E07: Have you received supplementary training on the FFA activity you participating in?</v>
      </c>
      <c r="M178" s="221" t="s">
        <v>3604</v>
      </c>
      <c r="N178" s="221" t="s">
        <v>3605</v>
      </c>
      <c r="O178" s="221" t="s">
        <v>3606</v>
      </c>
      <c r="P178" s="221">
        <v>1</v>
      </c>
      <c r="V178" s="221">
        <v>1</v>
      </c>
      <c r="AB178" s="333"/>
    </row>
    <row r="179" spans="1:28" s="221" customFormat="1">
      <c r="A179" s="205"/>
      <c r="B179" s="194" t="s">
        <v>3607</v>
      </c>
      <c r="C179" s="194" t="str">
        <f t="shared" si="13"/>
        <v>select_multiple</v>
      </c>
      <c r="D179" s="194" t="str">
        <f t="shared" si="14"/>
        <v>training</v>
      </c>
      <c r="E179" s="205"/>
      <c r="F179" s="194" t="s">
        <v>246</v>
      </c>
      <c r="G179" s="194" t="s">
        <v>118</v>
      </c>
      <c r="H179" s="206"/>
      <c r="I179" s="221" t="str" cm="1">
        <f t="array" ref="I179">_xlfn.TEXTJOIN(" ",1,IF(flistname=D179,foption,""))</f>
        <v>1: Establishment of nurseries and seedling production 2: Seedling planting including fruit trees 3: Development of flood control dykes 4: Improved technologies on livelihood activities 5: Environmental issues 6: Project management 88: Other</v>
      </c>
      <c r="J179" s="221" t="s">
        <v>729</v>
      </c>
      <c r="K179" s="221" t="s">
        <v>3608</v>
      </c>
      <c r="L179" s="221" t="str">
        <f t="shared" si="15"/>
        <v>E08: What type of training or skill development have you received</v>
      </c>
      <c r="M179" s="221" t="s">
        <v>3609</v>
      </c>
      <c r="N179" s="221" t="s">
        <v>3610</v>
      </c>
      <c r="O179" s="221" t="s">
        <v>3611</v>
      </c>
      <c r="P179" s="221">
        <v>1</v>
      </c>
      <c r="V179" s="221">
        <v>1</v>
      </c>
      <c r="Z179" s="221" t="s">
        <v>3612</v>
      </c>
      <c r="AB179" s="333"/>
    </row>
    <row r="180" spans="1:28" s="221" customFormat="1">
      <c r="A180" s="205"/>
      <c r="B180" s="194" t="s">
        <v>3613</v>
      </c>
      <c r="C180" s="194" t="str">
        <f t="shared" si="13"/>
        <v>select_one</v>
      </c>
      <c r="D180" s="194" t="str">
        <f t="shared" si="14"/>
        <v>training_improve</v>
      </c>
      <c r="E180" s="205"/>
      <c r="F180" s="194" t="s">
        <v>246</v>
      </c>
      <c r="G180" s="194" t="s">
        <v>118</v>
      </c>
      <c r="H180" s="206"/>
      <c r="I180" s="221" t="str" cm="1">
        <f t="array" ref="I180">_xlfn.TEXTJOIN(" ",1,IF(flistname=D180,foption,""))</f>
        <v>1: a complete change 2: improved slightly 3: improved 4: no change 0 6: improved and diversified</v>
      </c>
      <c r="J180" s="221" t="s">
        <v>733</v>
      </c>
      <c r="K180" s="221" t="s">
        <v>3614</v>
      </c>
      <c r="L180" s="221" t="str">
        <f t="shared" si="15"/>
        <v>E09: Has the training helped in improving your livelihoods</v>
      </c>
      <c r="M180" s="221" t="s">
        <v>3615</v>
      </c>
      <c r="N180" s="221" t="s">
        <v>3616</v>
      </c>
      <c r="O180" s="221" t="s">
        <v>3617</v>
      </c>
      <c r="P180" s="221">
        <v>1</v>
      </c>
      <c r="V180" s="221">
        <v>1</v>
      </c>
      <c r="Z180" s="221" t="s">
        <v>3612</v>
      </c>
      <c r="AB180" s="333"/>
    </row>
    <row r="181" spans="1:28" s="221" customFormat="1">
      <c r="A181" s="205"/>
      <c r="B181" s="194" t="s">
        <v>3618</v>
      </c>
      <c r="C181" s="194" t="str">
        <f t="shared" si="13"/>
        <v>select_one</v>
      </c>
      <c r="D181" s="194" t="str">
        <f t="shared" si="14"/>
        <v>assets_change</v>
      </c>
      <c r="E181" s="205"/>
      <c r="F181" s="194" t="s">
        <v>246</v>
      </c>
      <c r="G181" s="194" t="s">
        <v>118</v>
      </c>
      <c r="H181" s="206"/>
      <c r="I181" s="221" t="str" cm="1">
        <f t="array" ref="I181">_xlfn.TEXTJOIN(" ",1,IF(flistname=D181,foption,""))</f>
        <v>1: a complete change 2: improved slightly 3: improved 4: no change 5: deteriorated</v>
      </c>
      <c r="J181" s="221" t="s">
        <v>736</v>
      </c>
      <c r="K181" s="221" t="s">
        <v>3619</v>
      </c>
      <c r="L181" s="221" t="str">
        <f t="shared" si="15"/>
        <v>E10: How has the assets created through the activities changed your livelihoods</v>
      </c>
      <c r="M181" s="221" t="s">
        <v>3620</v>
      </c>
      <c r="N181" s="221" t="s">
        <v>3621</v>
      </c>
      <c r="O181" s="221" t="s">
        <v>3622</v>
      </c>
      <c r="P181" s="221">
        <v>1</v>
      </c>
      <c r="V181" s="221">
        <v>1</v>
      </c>
      <c r="Z181" s="221" t="s">
        <v>3612</v>
      </c>
      <c r="AB181" s="333"/>
    </row>
    <row r="182" spans="1:28" s="219" customFormat="1">
      <c r="A182" s="231"/>
      <c r="B182" s="250" t="s">
        <v>3623</v>
      </c>
      <c r="C182" s="250" t="str">
        <f t="shared" si="13"/>
        <v>No</v>
      </c>
      <c r="D182" s="250" t="str">
        <f t="shared" si="14"/>
        <v/>
      </c>
      <c r="E182" s="231"/>
      <c r="F182" s="250" t="s">
        <v>246</v>
      </c>
      <c r="G182" s="250" t="s">
        <v>2983</v>
      </c>
      <c r="H182" s="233"/>
      <c r="I182" s="219" t="str" cm="1">
        <f t="array" ref="I182">_xlfn.TEXTJOIN(" ",1,IF(flistname=D182,foption,""))</f>
        <v>0</v>
      </c>
      <c r="J182" s="219" t="s">
        <v>117</v>
      </c>
      <c r="K182" s="219" t="s">
        <v>3599</v>
      </c>
      <c r="L182" s="219" t="str">
        <f t="shared" si="15"/>
        <v/>
      </c>
      <c r="N182" s="219" t="s">
        <v>2988</v>
      </c>
      <c r="O182" s="219" t="s">
        <v>2988</v>
      </c>
      <c r="P182" s="219">
        <v>1</v>
      </c>
      <c r="AB182" s="286"/>
    </row>
    <row r="183" spans="1:28" s="245" customFormat="1">
      <c r="A183" s="228"/>
      <c r="C183" s="245" t="str">
        <f t="shared" si="13"/>
        <v>No</v>
      </c>
      <c r="D183" s="245" t="str">
        <f t="shared" si="14"/>
        <v/>
      </c>
      <c r="E183" s="228"/>
      <c r="H183" s="230"/>
      <c r="I183" s="229" t="str" cm="1">
        <f t="array" ref="I183">_xlfn.TEXTJOIN(" ",1,IF(flistname=D183,foption,""))</f>
        <v>0</v>
      </c>
      <c r="L183" s="245" t="str">
        <f t="shared" si="15"/>
        <v/>
      </c>
      <c r="P183" s="245">
        <v>1</v>
      </c>
      <c r="S183" s="228"/>
      <c r="AB183" s="281"/>
    </row>
    <row r="184" spans="1:28" s="219" customFormat="1">
      <c r="A184" s="231"/>
      <c r="B184" s="250" t="s">
        <v>3624</v>
      </c>
      <c r="C184" s="250" t="str">
        <f t="shared" si="13"/>
        <v>No</v>
      </c>
      <c r="D184" s="250" t="str">
        <f t="shared" si="14"/>
        <v/>
      </c>
      <c r="E184" s="231"/>
      <c r="F184" s="250" t="s">
        <v>246</v>
      </c>
      <c r="G184" s="250" t="s">
        <v>118</v>
      </c>
      <c r="H184" s="233"/>
      <c r="I184" s="219" t="str" cm="1">
        <f t="array" ref="I184">_xlfn.TEXTJOIN(" ",1,IF(flistname=D184,foption,""))</f>
        <v>0</v>
      </c>
      <c r="J184" s="219" t="s">
        <v>26</v>
      </c>
      <c r="K184" s="219" t="s">
        <v>3625</v>
      </c>
      <c r="L184" s="219" t="str">
        <f t="shared" si="15"/>
        <v/>
      </c>
      <c r="P184" s="219">
        <v>1</v>
      </c>
      <c r="W184" s="219" t="s">
        <v>168</v>
      </c>
      <c r="Z184" s="219" t="s">
        <v>3225</v>
      </c>
      <c r="AB184" s="286"/>
    </row>
    <row r="185" spans="1:28" s="325" customFormat="1">
      <c r="A185" s="238"/>
      <c r="B185" s="238"/>
      <c r="C185" s="238" t="str">
        <f t="shared" si="13"/>
        <v>No</v>
      </c>
      <c r="D185" s="238" t="str">
        <f t="shared" si="14"/>
        <v/>
      </c>
      <c r="E185" s="238"/>
      <c r="F185" s="238"/>
      <c r="G185" s="238"/>
      <c r="H185" s="238"/>
      <c r="I185" s="325" t="str" cm="1">
        <f t="array" ref="I185">_xlfn.TEXTJOIN(" ",1,IF(flistname=D185,foption,""))</f>
        <v>0</v>
      </c>
      <c r="J185" s="325" t="s">
        <v>20</v>
      </c>
      <c r="L185" s="325" t="str">
        <f t="shared" si="15"/>
        <v>NEW SOCIAL NETWORKS AMONG FFA COMMUNITY</v>
      </c>
      <c r="N185" s="325" t="s">
        <v>3626</v>
      </c>
      <c r="O185" s="325" t="s">
        <v>3626</v>
      </c>
      <c r="P185" s="325">
        <v>1</v>
      </c>
      <c r="S185" s="325" t="s">
        <v>2054</v>
      </c>
      <c r="AB185" s="326"/>
    </row>
    <row r="186" spans="1:28" s="221" customFormat="1">
      <c r="A186" s="205"/>
      <c r="B186" s="194" t="s">
        <v>3627</v>
      </c>
      <c r="C186" s="194" t="str">
        <f t="shared" si="13"/>
        <v>select_one</v>
      </c>
      <c r="D186" s="194" t="str">
        <f t="shared" si="14"/>
        <v>relationship_other</v>
      </c>
      <c r="E186" s="205"/>
      <c r="F186" s="194" t="s">
        <v>246</v>
      </c>
      <c r="G186" s="194" t="s">
        <v>118</v>
      </c>
      <c r="H186" s="206"/>
      <c r="I186" s="221" t="str" cm="1">
        <f t="array" ref="I186">_xlfn.TEXTJOIN(" ",1,IF(flistname=D186,foption,""))</f>
        <v>1: Excellent, we collaborate well with no issues 2: Friendly, we can get along and work out our issues on our own 3: Acceptable, we can get along but would need mediation to work out our issues 4: Uncomfortable, we do not interact by choice</v>
      </c>
      <c r="J186" s="221" t="s">
        <v>2065</v>
      </c>
      <c r="K186" s="221" t="s">
        <v>2066</v>
      </c>
      <c r="L186" s="221" t="str">
        <f t="shared" si="15"/>
        <v>E11: How do you perceive your relationships with other groups?</v>
      </c>
      <c r="M186" s="221" t="s">
        <v>3628</v>
      </c>
      <c r="N186" s="221" t="s">
        <v>3629</v>
      </c>
      <c r="O186" s="221" t="s">
        <v>3630</v>
      </c>
      <c r="P186" s="221">
        <v>1</v>
      </c>
      <c r="V186" s="221">
        <v>1</v>
      </c>
      <c r="AB186" s="333"/>
    </row>
    <row r="187" spans="1:28" s="221" customFormat="1">
      <c r="A187" s="205"/>
      <c r="B187" s="194" t="s">
        <v>3631</v>
      </c>
      <c r="C187" s="194" t="str">
        <f t="shared" si="13"/>
        <v>select_one</v>
      </c>
      <c r="D187" s="194" t="str">
        <f t="shared" si="14"/>
        <v>incl_excl</v>
      </c>
      <c r="E187" s="205"/>
      <c r="F187" s="194" t="s">
        <v>246</v>
      </c>
      <c r="G187" s="194" t="s">
        <v>118</v>
      </c>
      <c r="H187" s="206"/>
      <c r="I187" s="221" t="str" cm="1">
        <f t="array" ref="I187">_xlfn.TEXTJOIN(" ",1,IF(flistname=D187,foption,""))</f>
        <v>1: Included 2: Excluded</v>
      </c>
      <c r="J187" s="221" t="s">
        <v>2068</v>
      </c>
      <c r="K187" s="221" t="s">
        <v>2069</v>
      </c>
      <c r="L187" s="221" t="str">
        <f t="shared" si="15"/>
        <v>E12: Do you feel you are included in or excluded from your community structure?</v>
      </c>
      <c r="M187" s="221" t="s">
        <v>3632</v>
      </c>
      <c r="N187" s="221" t="s">
        <v>3633</v>
      </c>
      <c r="O187" s="221" t="s">
        <v>3634</v>
      </c>
      <c r="P187" s="221">
        <v>1</v>
      </c>
      <c r="V187" s="221">
        <v>1</v>
      </c>
      <c r="AB187" s="333"/>
    </row>
    <row r="188" spans="1:28" s="221" customFormat="1">
      <c r="A188" s="205"/>
      <c r="B188" s="194" t="s">
        <v>3635</v>
      </c>
      <c r="C188" s="194" t="str">
        <f t="shared" si="13"/>
        <v>select_one</v>
      </c>
      <c r="D188" s="194" t="str">
        <f t="shared" si="14"/>
        <v>yes_no</v>
      </c>
      <c r="E188" s="205"/>
      <c r="F188" s="194" t="s">
        <v>246</v>
      </c>
      <c r="G188" s="194" t="s">
        <v>118</v>
      </c>
      <c r="H188" s="206"/>
      <c r="I188" s="221" t="str" cm="1">
        <f t="array" ref="I188">_xlfn.TEXTJOIN(" ",1,IF(flistname=D188,foption,""))</f>
        <v>0: No 1: Yes</v>
      </c>
      <c r="J188" s="221" t="s">
        <v>22</v>
      </c>
      <c r="K188" s="221" t="s">
        <v>2071</v>
      </c>
      <c r="L188" s="221" t="str">
        <f t="shared" si="15"/>
        <v>E13: Do you think the cooperation and inclusion of other groups would promote cooperation and better social relationships among the entire community?</v>
      </c>
      <c r="M188" s="221" t="s">
        <v>3636</v>
      </c>
      <c r="N188" s="221" t="s">
        <v>3637</v>
      </c>
      <c r="O188" s="221" t="s">
        <v>3638</v>
      </c>
      <c r="P188" s="221">
        <v>1</v>
      </c>
      <c r="V188" s="221">
        <v>1</v>
      </c>
      <c r="AB188" s="333"/>
    </row>
    <row r="189" spans="1:28" s="219" customFormat="1">
      <c r="A189" s="231"/>
      <c r="B189" s="250" t="s">
        <v>3651</v>
      </c>
      <c r="C189" s="250" t="str">
        <f t="shared" si="13"/>
        <v>No</v>
      </c>
      <c r="D189" s="250" t="str">
        <f t="shared" si="14"/>
        <v/>
      </c>
      <c r="E189" s="231"/>
      <c r="F189" s="250" t="s">
        <v>246</v>
      </c>
      <c r="G189" s="250" t="s">
        <v>118</v>
      </c>
      <c r="H189" s="233"/>
      <c r="I189" s="219" t="str" cm="1">
        <f t="array" ref="I189">_xlfn.TEXTJOIN(" ",1,IF(flistname=D189,foption,""))</f>
        <v>0</v>
      </c>
      <c r="J189" s="219" t="s">
        <v>117</v>
      </c>
      <c r="K189" s="219" t="s">
        <v>3625</v>
      </c>
      <c r="P189" s="219">
        <v>1</v>
      </c>
      <c r="AB189" s="286"/>
    </row>
    <row r="190" spans="1:28" s="219" customFormat="1">
      <c r="A190" s="212"/>
      <c r="B190" s="199"/>
      <c r="C190" s="199" t="str">
        <f t="shared" si="13"/>
        <v>No</v>
      </c>
      <c r="D190" s="199" t="str">
        <f t="shared" si="14"/>
        <v/>
      </c>
      <c r="E190" s="212"/>
      <c r="F190" s="199"/>
      <c r="G190" s="199"/>
      <c r="H190" s="213"/>
      <c r="I190" s="219" t="str" cm="1">
        <f t="array" ref="I190">_xlfn.TEXTJOIN(" ",1,IF(flistname=D190,foption,""))</f>
        <v>0</v>
      </c>
      <c r="J190" s="219" t="s">
        <v>117</v>
      </c>
      <c r="K190" s="219" t="s">
        <v>3508</v>
      </c>
      <c r="L190" s="219" t="str">
        <f t="shared" ref="L190:L243" si="16">IF(AND(ISBLANK(M190),ISBLANK(N190)),"",IF(ISBLANK(M190),N190,_xlfn.CONCAT(TRIM(M190),": ",N190)))</f>
        <v/>
      </c>
      <c r="AB190" s="286"/>
    </row>
    <row r="191" spans="1:28" s="218" customFormat="1">
      <c r="A191" s="207"/>
      <c r="C191" s="218" t="str">
        <f t="shared" si="13"/>
        <v>No</v>
      </c>
      <c r="D191" s="218" t="str">
        <f t="shared" si="14"/>
        <v/>
      </c>
      <c r="E191" s="207"/>
      <c r="H191" s="209"/>
      <c r="I191" s="214" t="str" cm="1">
        <f t="array" ref="I191">_xlfn.TEXTJOIN(" ",1,IF(flistname=D191,foption,""))</f>
        <v>0</v>
      </c>
      <c r="L191" s="218" t="str">
        <f t="shared" si="16"/>
        <v/>
      </c>
      <c r="N191" s="218" t="s">
        <v>2988</v>
      </c>
      <c r="O191" s="218" t="s">
        <v>2988</v>
      </c>
      <c r="P191" s="218">
        <v>1</v>
      </c>
      <c r="S191" s="207"/>
      <c r="AB191" s="280"/>
    </row>
    <row r="192" spans="1:28" s="219" customFormat="1">
      <c r="A192" s="212"/>
      <c r="B192" s="199" t="s">
        <v>3652</v>
      </c>
      <c r="C192" s="199" t="str">
        <f t="shared" si="13"/>
        <v>No</v>
      </c>
      <c r="D192" s="199" t="str">
        <f t="shared" si="14"/>
        <v/>
      </c>
      <c r="E192" s="212"/>
      <c r="F192" s="199"/>
      <c r="G192" s="199" t="s">
        <v>2983</v>
      </c>
      <c r="H192" s="213"/>
      <c r="I192" s="219" t="str" cm="1">
        <f t="array" ref="I192">_xlfn.TEXTJOIN(" ",1,IF(flistname=D192,foption,""))</f>
        <v>0</v>
      </c>
      <c r="J192" s="219" t="s">
        <v>26</v>
      </c>
      <c r="K192" s="219" t="s">
        <v>3653</v>
      </c>
      <c r="L192" s="219" t="str">
        <f t="shared" si="16"/>
        <v>F: BENEFICIARY SELECTION (TARGETING)</v>
      </c>
      <c r="M192" s="219" t="s">
        <v>3654</v>
      </c>
      <c r="N192" s="219" t="s">
        <v>3655</v>
      </c>
      <c r="O192" s="219" t="s">
        <v>3655</v>
      </c>
      <c r="P192" s="219">
        <v>1</v>
      </c>
      <c r="W192" s="219" t="s">
        <v>168</v>
      </c>
      <c r="Z192" s="219" t="s">
        <v>3428</v>
      </c>
      <c r="AB192" s="286"/>
    </row>
    <row r="193" spans="1:28" s="221" customFormat="1">
      <c r="A193" s="205"/>
      <c r="B193" s="194" t="s">
        <v>3656</v>
      </c>
      <c r="C193" s="194" t="str">
        <f t="shared" si="13"/>
        <v>select_one</v>
      </c>
      <c r="D193" s="194" t="str">
        <f t="shared" si="14"/>
        <v>yes_no</v>
      </c>
      <c r="E193" s="205"/>
      <c r="F193" s="194"/>
      <c r="G193" s="194" t="s">
        <v>3040</v>
      </c>
      <c r="H193" s="206"/>
      <c r="I193" s="221" t="str" cm="1">
        <f t="array" ref="I193">_xlfn.TEXTJOIN(" ",1,IF(flistname=D193,foption,""))</f>
        <v>0: No 1: Yes</v>
      </c>
      <c r="J193" s="221" t="s">
        <v>22</v>
      </c>
      <c r="K193" s="221" t="s">
        <v>533</v>
      </c>
      <c r="L193" s="221" t="str">
        <f t="shared" si="16"/>
        <v>F01: Do you know how people were chosen to receive assistance?</v>
      </c>
      <c r="M193" s="221" t="s">
        <v>3657</v>
      </c>
      <c r="N193" s="221" t="s">
        <v>3658</v>
      </c>
      <c r="O193" s="221" t="s">
        <v>3659</v>
      </c>
      <c r="P193" s="221">
        <v>1</v>
      </c>
      <c r="S193" s="221" t="s">
        <v>535</v>
      </c>
      <c r="V193" s="221">
        <v>1</v>
      </c>
      <c r="AB193" s="333"/>
    </row>
    <row r="194" spans="1:28" s="221" customFormat="1">
      <c r="A194" s="205"/>
      <c r="B194" s="194" t="s">
        <v>3660</v>
      </c>
      <c r="C194" s="194" t="str">
        <f t="shared" si="13"/>
        <v>select_multiple</v>
      </c>
      <c r="D194" s="194" t="str">
        <f t="shared" si="14"/>
        <v>bens_criteria</v>
      </c>
      <c r="E194" s="205"/>
      <c r="F194" s="194"/>
      <c r="G194" s="194" t="s">
        <v>3040</v>
      </c>
      <c r="H194" s="206"/>
      <c r="I194" s="221" t="str" cm="1">
        <f t="array" ref="I194">_xlfn.TEXTJOIN(" ",1,IF(flistname=D194,foption,""))</f>
        <v>101: Families with children under 5 years on malnutrition treatment 102: Families with pregnant and/or lactating Women on malnutrition treatment 103: Families headed by children 104: Families with low income or headed by vulnerables 105: Food insecure housheolds 106: Families with high dependency ratio or with very few income earning members 201: Households with a high dependency ratio 202: Female-headed households (recently widowed/abandoned) 203: Households a member discharged/cured from an OTP/TSFP 204: Households with chronically ill/disabled members 205: Split up households (food scarcity) 206: Households facing zero-sum coping 207: Households without access to productive assets 208: Daily wage-earners or households with no reliable income 88: Other CBPP defined criteria</v>
      </c>
      <c r="J194" s="221" t="s">
        <v>3661</v>
      </c>
      <c r="K194" s="221" t="s">
        <v>537</v>
      </c>
      <c r="L194" s="221" t="str">
        <f t="shared" si="16"/>
        <v>F02: Please explain how people were selected?</v>
      </c>
      <c r="M194" s="221" t="s">
        <v>3662</v>
      </c>
      <c r="N194" s="221" t="s">
        <v>5911</v>
      </c>
      <c r="O194" s="221" t="s">
        <v>3664</v>
      </c>
      <c r="P194" s="221">
        <v>1</v>
      </c>
      <c r="R194" s="221" t="s">
        <v>5912</v>
      </c>
      <c r="V194" s="221">
        <v>1</v>
      </c>
      <c r="Z194" s="234" t="s">
        <v>539</v>
      </c>
      <c r="AB194" s="333"/>
    </row>
    <row r="195" spans="1:28" s="338" customFormat="1">
      <c r="A195" s="205"/>
      <c r="B195" s="194" t="s">
        <v>3666</v>
      </c>
      <c r="C195" s="194" t="str">
        <f t="shared" si="13"/>
        <v>No</v>
      </c>
      <c r="D195" s="194" t="str">
        <f t="shared" si="14"/>
        <v/>
      </c>
      <c r="E195" s="205"/>
      <c r="F195" s="194"/>
      <c r="G195" s="194" t="s">
        <v>3040</v>
      </c>
      <c r="H195" s="206"/>
      <c r="I195" s="338" t="str" cm="1">
        <f t="array" ref="I195">_xlfn.TEXTJOIN(" ",1,IF(flistname=D195,foption,""))</f>
        <v>0</v>
      </c>
      <c r="J195" s="338" t="s">
        <v>49</v>
      </c>
      <c r="K195" s="338" t="s">
        <v>540</v>
      </c>
      <c r="L195" s="338" t="str">
        <f t="shared" si="16"/>
        <v>F03: Specify</v>
      </c>
      <c r="M195" s="338" t="s">
        <v>3667</v>
      </c>
      <c r="N195" s="338" t="s">
        <v>1312</v>
      </c>
      <c r="O195" s="338" t="s">
        <v>3668</v>
      </c>
      <c r="P195" s="338">
        <v>1</v>
      </c>
      <c r="V195" s="338">
        <v>1</v>
      </c>
      <c r="Z195" s="338" t="s">
        <v>3669</v>
      </c>
      <c r="AB195" s="339"/>
    </row>
    <row r="196" spans="1:28" s="221" customFormat="1">
      <c r="A196" s="205"/>
      <c r="B196" s="194" t="s">
        <v>3679</v>
      </c>
      <c r="C196" s="194" t="str">
        <f t="shared" si="13"/>
        <v>select_multiple</v>
      </c>
      <c r="D196" s="194" t="str">
        <f t="shared" si="14"/>
        <v>bens_selection</v>
      </c>
      <c r="E196" s="205"/>
      <c r="F196" s="194"/>
      <c r="G196" s="194" t="s">
        <v>3040</v>
      </c>
      <c r="H196" s="206"/>
      <c r="I196" s="221" t="str" cm="1">
        <f t="array" ref="I196">_xlfn.TEXTJOIN(" ",1,IF(flistname=D196,foption,""))</f>
        <v>1: Community/traditional leader 2: Distribution staff 3: Local Authorities 4: Management committee 5: Partner 6: WFP 77: I do not know 88: Other</v>
      </c>
      <c r="J196" s="221" t="s">
        <v>3680</v>
      </c>
      <c r="K196" s="221" t="s">
        <v>544</v>
      </c>
      <c r="L196" s="221" t="str">
        <f t="shared" si="16"/>
        <v>F06: Who selected the people to receive assistance?</v>
      </c>
      <c r="M196" s="221" t="s">
        <v>3681</v>
      </c>
      <c r="N196" s="221" t="s">
        <v>5913</v>
      </c>
      <c r="O196" s="221" t="s">
        <v>3683</v>
      </c>
      <c r="P196" s="221">
        <v>1</v>
      </c>
      <c r="V196" s="221">
        <v>1</v>
      </c>
      <c r="Z196" s="221" t="s">
        <v>539</v>
      </c>
      <c r="AB196" s="333"/>
    </row>
    <row r="197" spans="1:28" s="338" customFormat="1">
      <c r="A197" s="205"/>
      <c r="B197" s="194" t="s">
        <v>3684</v>
      </c>
      <c r="C197" s="194" t="str">
        <f t="shared" si="13"/>
        <v>No</v>
      </c>
      <c r="D197" s="194" t="str">
        <f t="shared" si="14"/>
        <v/>
      </c>
      <c r="E197" s="205"/>
      <c r="F197" s="194"/>
      <c r="G197" s="194" t="s">
        <v>3040</v>
      </c>
      <c r="H197" s="206"/>
      <c r="I197" s="338" t="str" cm="1">
        <f t="array" ref="I197">_xlfn.TEXTJOIN(" ",1,IF(flistname=D197,foption,""))</f>
        <v>0</v>
      </c>
      <c r="J197" s="338" t="s">
        <v>49</v>
      </c>
      <c r="K197" s="338" t="s">
        <v>546</v>
      </c>
      <c r="L197" s="338" t="str">
        <f t="shared" si="16"/>
        <v>F07: Specify</v>
      </c>
      <c r="M197" s="338" t="s">
        <v>3685</v>
      </c>
      <c r="N197" s="338" t="s">
        <v>1312</v>
      </c>
      <c r="O197" s="338" t="s">
        <v>3686</v>
      </c>
      <c r="P197" s="338">
        <v>1</v>
      </c>
      <c r="V197" s="338">
        <v>1</v>
      </c>
      <c r="Z197" s="338" t="s">
        <v>3687</v>
      </c>
      <c r="AB197" s="339"/>
    </row>
    <row r="198" spans="1:28" s="221" customFormat="1">
      <c r="A198" s="205"/>
      <c r="B198" s="194" t="s">
        <v>3688</v>
      </c>
      <c r="C198" s="194" t="str">
        <f t="shared" si="13"/>
        <v>select_one</v>
      </c>
      <c r="D198" s="194" t="str">
        <f t="shared" si="14"/>
        <v>yes_no</v>
      </c>
      <c r="E198" s="205"/>
      <c r="F198" s="194"/>
      <c r="G198" s="194" t="s">
        <v>3040</v>
      </c>
      <c r="H198" s="206"/>
      <c r="I198" s="221" t="str" cm="1">
        <f t="array" ref="I198">_xlfn.TEXTJOIN(" ",1,IF(flistname=D198,foption,""))</f>
        <v>0: No 1: Yes</v>
      </c>
      <c r="J198" s="221" t="s">
        <v>22</v>
      </c>
      <c r="K198" s="221" t="s">
        <v>550</v>
      </c>
      <c r="L198" s="221" t="str">
        <f t="shared" si="16"/>
        <v>F08: Do you know of people who were selected but did not merit to be assisted?</v>
      </c>
      <c r="M198" s="221" t="s">
        <v>3689</v>
      </c>
      <c r="N198" s="221" t="s">
        <v>5914</v>
      </c>
      <c r="O198" s="221" t="s">
        <v>3691</v>
      </c>
      <c r="P198" s="221">
        <v>1</v>
      </c>
      <c r="V198" s="221">
        <v>1</v>
      </c>
      <c r="AB198" s="333"/>
    </row>
    <row r="199" spans="1:28" s="338" customFormat="1">
      <c r="A199" s="205"/>
      <c r="B199" s="194" t="s">
        <v>3692</v>
      </c>
      <c r="C199" s="194" t="str">
        <f t="shared" si="13"/>
        <v>No</v>
      </c>
      <c r="D199" s="194" t="str">
        <f t="shared" si="14"/>
        <v/>
      </c>
      <c r="E199" s="205"/>
      <c r="F199" s="194"/>
      <c r="G199" s="194" t="s">
        <v>3040</v>
      </c>
      <c r="H199" s="206"/>
      <c r="I199" s="338" t="str" cm="1">
        <f t="array" ref="I199">_xlfn.TEXTJOIN(" ",1,IF(flistname=D199,foption,""))</f>
        <v>0</v>
      </c>
      <c r="J199" s="338" t="s">
        <v>49</v>
      </c>
      <c r="K199" s="338" t="s">
        <v>552</v>
      </c>
      <c r="L199" s="338" t="str">
        <f t="shared" si="16"/>
        <v>F09: Explain why</v>
      </c>
      <c r="M199" s="338" t="s">
        <v>3693</v>
      </c>
      <c r="N199" s="338" t="s">
        <v>3694</v>
      </c>
      <c r="O199" s="338" t="s">
        <v>3695</v>
      </c>
      <c r="P199" s="338">
        <v>1</v>
      </c>
      <c r="V199" s="338">
        <v>1</v>
      </c>
      <c r="Z199" s="338" t="s">
        <v>554</v>
      </c>
      <c r="AB199" s="339"/>
    </row>
    <row r="200" spans="1:28" s="221" customFormat="1">
      <c r="A200" s="205"/>
      <c r="B200" s="194" t="s">
        <v>3696</v>
      </c>
      <c r="C200" s="194" t="str">
        <f t="shared" si="13"/>
        <v>select_one</v>
      </c>
      <c r="D200" s="194" t="str">
        <f t="shared" si="14"/>
        <v>yes_no</v>
      </c>
      <c r="E200" s="205"/>
      <c r="F200" s="194"/>
      <c r="G200" s="194" t="s">
        <v>3040</v>
      </c>
      <c r="H200" s="206"/>
      <c r="I200" s="221" t="str" cm="1">
        <f t="array" ref="I200">_xlfn.TEXTJOIN(" ",1,IF(flistname=D200,foption,""))</f>
        <v>0: No 1: Yes</v>
      </c>
      <c r="J200" s="221" t="s">
        <v>22</v>
      </c>
      <c r="K200" s="221" t="s">
        <v>555</v>
      </c>
      <c r="L200" s="221" t="str">
        <f t="shared" si="16"/>
        <v>F10: Do you know of people who deserved assistance but were not selected?</v>
      </c>
      <c r="M200" s="221" t="s">
        <v>3697</v>
      </c>
      <c r="N200" s="221" t="s">
        <v>5915</v>
      </c>
      <c r="O200" s="221" t="s">
        <v>3699</v>
      </c>
      <c r="P200" s="221">
        <v>1</v>
      </c>
      <c r="S200" s="221" t="s">
        <v>557</v>
      </c>
      <c r="V200" s="221">
        <v>1</v>
      </c>
      <c r="AB200" s="333"/>
    </row>
    <row r="201" spans="1:28" s="221" customFormat="1">
      <c r="A201" s="205"/>
      <c r="B201" s="194" t="s">
        <v>3703</v>
      </c>
      <c r="C201" s="194" t="str">
        <f t="shared" si="13"/>
        <v>select_multiple</v>
      </c>
      <c r="D201" s="194" t="str">
        <f t="shared" si="14"/>
        <v>reason_notselect</v>
      </c>
      <c r="E201" s="205"/>
      <c r="F201" s="194" t="s">
        <v>246</v>
      </c>
      <c r="G201" s="194" t="s">
        <v>118</v>
      </c>
      <c r="H201" s="206"/>
      <c r="I201" s="221" t="str" cm="1">
        <f t="array" ref="I201">_xlfn.TEXTJOIN(" ",1,IF(flistname=D201,foption,""))</f>
        <v>1: Low assistance coverage (more people in need) 2: The selection process was Corrupted, had to pay money 3: Because they did not meet the targeting requirements 4: Because they were absent during selection and registration 5: The area covered was too small to include all the vulnerable 6: Fewer registration cards provided 7: Because they are not farming households 8: Because they were not related to those who did the selection 9: Household did not have members who could participate in the work 10: Priority was given the most vulnerable 11: The selection criteria were not clear 77: Don’t know 88: Other</v>
      </c>
      <c r="J201" s="221" t="s">
        <v>3704</v>
      </c>
      <c r="K201" s="221" t="s">
        <v>600</v>
      </c>
      <c r="L201" s="221" t="str">
        <f t="shared" si="16"/>
        <v>F12: What are the reasons why they were not selected</v>
      </c>
      <c r="M201" s="221" t="s">
        <v>3705</v>
      </c>
      <c r="N201" s="221" t="s">
        <v>3706</v>
      </c>
      <c r="O201" s="221" t="s">
        <v>3707</v>
      </c>
      <c r="P201" s="221">
        <v>1</v>
      </c>
      <c r="V201" s="221">
        <v>1</v>
      </c>
      <c r="Z201" s="221" t="s">
        <v>560</v>
      </c>
      <c r="AB201" s="333"/>
    </row>
    <row r="202" spans="1:28" s="221" customFormat="1">
      <c r="A202" s="205"/>
      <c r="B202" s="194" t="s">
        <v>3709</v>
      </c>
      <c r="C202" s="194" t="str">
        <f t="shared" si="13"/>
        <v>select_one</v>
      </c>
      <c r="D202" s="194" t="str">
        <f t="shared" si="14"/>
        <v>yes_no</v>
      </c>
      <c r="E202" s="205"/>
      <c r="F202" s="194"/>
      <c r="G202" s="194" t="s">
        <v>3040</v>
      </c>
      <c r="H202" s="206"/>
      <c r="I202" s="221" t="str" cm="1">
        <f t="array" ref="I202">_xlfn.TEXTJOIN(" ",1,IF(flistname=D202,foption,""))</f>
        <v>0: No 1: Yes</v>
      </c>
      <c r="J202" s="221" t="s">
        <v>22</v>
      </c>
      <c r="K202" s="221" t="s">
        <v>561</v>
      </c>
      <c r="L202" s="221" t="str">
        <f t="shared" si="16"/>
        <v>F13: Did your household have to pay to be selected?</v>
      </c>
      <c r="M202" s="221" t="s">
        <v>3710</v>
      </c>
      <c r="N202" s="221" t="s">
        <v>5916</v>
      </c>
      <c r="O202" s="221" t="s">
        <v>3712</v>
      </c>
      <c r="P202" s="221">
        <v>1</v>
      </c>
      <c r="V202" s="221">
        <v>1</v>
      </c>
      <c r="AB202" s="333"/>
    </row>
    <row r="203" spans="1:28" s="221" customFormat="1">
      <c r="A203" s="205"/>
      <c r="B203" s="194" t="s">
        <v>3713</v>
      </c>
      <c r="C203" s="194" t="str">
        <f t="shared" si="13"/>
        <v>select_one</v>
      </c>
      <c r="D203" s="194" t="str">
        <f t="shared" si="14"/>
        <v>payment_recepient</v>
      </c>
      <c r="E203" s="205"/>
      <c r="F203" s="194"/>
      <c r="G203" s="194" t="s">
        <v>3040</v>
      </c>
      <c r="H203" s="206"/>
      <c r="I203" s="221" t="str" cm="1">
        <f t="array" ref="I203">_xlfn.TEXTJOIN(" ",1,IF(flistname=D203,foption,""))</f>
        <v>1: Community/traditional Leader 2: Local authorities 3: Project management committee (PMC) 4: Cooperating partner 5: WFP Staff 6: Armed actors 88: Other</v>
      </c>
      <c r="J203" s="221" t="s">
        <v>563</v>
      </c>
      <c r="K203" s="221" t="s">
        <v>564</v>
      </c>
      <c r="L203" s="221" t="str">
        <f t="shared" si="16"/>
        <v>F14: Who did you have to pay?</v>
      </c>
      <c r="M203" s="221" t="s">
        <v>3714</v>
      </c>
      <c r="N203" s="221" t="s">
        <v>3715</v>
      </c>
      <c r="O203" s="221" t="s">
        <v>3716</v>
      </c>
      <c r="P203" s="221">
        <v>1</v>
      </c>
      <c r="V203" s="221">
        <v>1</v>
      </c>
      <c r="Z203" s="221" t="s">
        <v>566</v>
      </c>
      <c r="AB203" s="333"/>
    </row>
    <row r="204" spans="1:28" s="221" customFormat="1">
      <c r="A204" s="205"/>
      <c r="B204" s="194" t="s">
        <v>3717</v>
      </c>
      <c r="C204" s="194" t="str">
        <f t="shared" si="13"/>
        <v>select_one</v>
      </c>
      <c r="D204" s="194" t="str">
        <f t="shared" si="14"/>
        <v>voluntary_forced</v>
      </c>
      <c r="E204" s="205"/>
      <c r="F204" s="194"/>
      <c r="G204" s="194" t="s">
        <v>3040</v>
      </c>
      <c r="H204" s="206"/>
      <c r="I204" s="221" t="str" cm="1">
        <f t="array" ref="I204">_xlfn.TEXTJOIN(" ",1,IF(flistname=D204,foption,""))</f>
        <v>1: Voluntary 2: Forced</v>
      </c>
      <c r="J204" s="221" t="s">
        <v>567</v>
      </c>
      <c r="K204" s="221" t="s">
        <v>568</v>
      </c>
      <c r="L204" s="221" t="str">
        <f t="shared" si="16"/>
        <v>F15: Was this payment made voluntarily or forced?</v>
      </c>
      <c r="M204" s="221" t="s">
        <v>3718</v>
      </c>
      <c r="N204" s="221" t="s">
        <v>5917</v>
      </c>
      <c r="O204" s="221" t="s">
        <v>3719</v>
      </c>
      <c r="P204" s="221">
        <v>1</v>
      </c>
      <c r="V204" s="221">
        <v>1</v>
      </c>
      <c r="Z204" s="221" t="s">
        <v>566</v>
      </c>
      <c r="AB204" s="333"/>
    </row>
    <row r="205" spans="1:28" s="221" customFormat="1">
      <c r="A205" s="205"/>
      <c r="B205" s="194" t="s">
        <v>3720</v>
      </c>
      <c r="C205" s="194" t="str">
        <f t="shared" si="13"/>
        <v>select_one</v>
      </c>
      <c r="D205" s="194" t="str">
        <f t="shared" si="14"/>
        <v>yes_no</v>
      </c>
      <c r="E205" s="205"/>
      <c r="F205" s="194"/>
      <c r="G205" s="194" t="s">
        <v>3040</v>
      </c>
      <c r="H205" s="206"/>
      <c r="I205" s="221" t="str" cm="1">
        <f t="array" ref="I205">_xlfn.TEXTJOIN(" ",1,IF(flistname=D205,foption,""))</f>
        <v>0: No 1: Yes</v>
      </c>
      <c r="J205" s="221" t="s">
        <v>22</v>
      </c>
      <c r="K205" s="221" t="s">
        <v>570</v>
      </c>
      <c r="L205" s="221" t="str">
        <f t="shared" si="16"/>
        <v>F16: Have you or any of your family members been harassed as a result of being selected?</v>
      </c>
      <c r="M205" s="221" t="s">
        <v>3721</v>
      </c>
      <c r="N205" s="221" t="s">
        <v>5918</v>
      </c>
      <c r="O205" s="221" t="s">
        <v>3723</v>
      </c>
      <c r="P205" s="221">
        <v>1</v>
      </c>
      <c r="V205" s="221">
        <v>1</v>
      </c>
      <c r="AB205" s="333"/>
    </row>
    <row r="206" spans="1:28" s="338" customFormat="1">
      <c r="A206" s="205"/>
      <c r="B206" s="194" t="s">
        <v>3724</v>
      </c>
      <c r="C206" s="194" t="str">
        <f t="shared" si="13"/>
        <v>No</v>
      </c>
      <c r="D206" s="194" t="str">
        <f t="shared" si="14"/>
        <v/>
      </c>
      <c r="E206" s="205"/>
      <c r="F206" s="194"/>
      <c r="G206" s="194" t="s">
        <v>3040</v>
      </c>
      <c r="H206" s="206"/>
      <c r="I206" s="338" t="str" cm="1">
        <f t="array" ref="I206">_xlfn.TEXTJOIN(" ",1,IF(flistname=D206,foption,""))</f>
        <v>0</v>
      </c>
      <c r="J206" s="338" t="s">
        <v>49</v>
      </c>
      <c r="K206" s="338" t="s">
        <v>572</v>
      </c>
      <c r="L206" s="338" t="str">
        <f t="shared" si="16"/>
        <v>F17: Please describe the incident.</v>
      </c>
      <c r="M206" s="338" t="s">
        <v>3725</v>
      </c>
      <c r="N206" s="338" t="s">
        <v>3726</v>
      </c>
      <c r="O206" s="338" t="s">
        <v>3727</v>
      </c>
      <c r="P206" s="338">
        <v>1</v>
      </c>
      <c r="V206" s="338">
        <v>1</v>
      </c>
      <c r="Z206" s="338" t="s">
        <v>574</v>
      </c>
      <c r="AB206" s="339"/>
    </row>
    <row r="207" spans="1:28" s="221" customFormat="1">
      <c r="A207" s="205"/>
      <c r="B207" s="194" t="s">
        <v>3728</v>
      </c>
      <c r="C207" s="194" t="str">
        <f t="shared" si="13"/>
        <v>select_one</v>
      </c>
      <c r="D207" s="194" t="str">
        <f t="shared" si="14"/>
        <v>yes_no</v>
      </c>
      <c r="E207" s="205"/>
      <c r="F207" s="194" t="s">
        <v>246</v>
      </c>
      <c r="G207" s="194" t="s">
        <v>118</v>
      </c>
      <c r="H207" s="206"/>
      <c r="I207" s="221" t="str" cm="1">
        <f t="array" ref="I207">_xlfn.TEXTJOIN(" ",1,IF(flistname=D207,foption,""))</f>
        <v>0: No 1: Yes</v>
      </c>
      <c r="J207" s="221" t="s">
        <v>22</v>
      </c>
      <c r="K207" s="221" t="s">
        <v>619</v>
      </c>
      <c r="L207" s="221" t="str">
        <f t="shared" si="16"/>
        <v>F18: Were the graduation criteria clearly communicated to you?</v>
      </c>
      <c r="M207" s="221" t="s">
        <v>3729</v>
      </c>
      <c r="N207" s="221" t="s">
        <v>3730</v>
      </c>
      <c r="O207" s="221" t="s">
        <v>3731</v>
      </c>
      <c r="P207" s="221">
        <v>1</v>
      </c>
      <c r="V207" s="221">
        <v>1</v>
      </c>
      <c r="Z207" s="221" t="s">
        <v>3225</v>
      </c>
      <c r="AB207" s="333"/>
    </row>
    <row r="208" spans="1:28" s="221" customFormat="1">
      <c r="A208" s="205"/>
      <c r="B208" s="194" t="s">
        <v>3732</v>
      </c>
      <c r="C208" s="194" t="str">
        <f t="shared" si="13"/>
        <v>select_multiple</v>
      </c>
      <c r="D208" s="194" t="str">
        <f t="shared" si="14"/>
        <v>grad_crite</v>
      </c>
      <c r="E208" s="205"/>
      <c r="F208" s="194" t="s">
        <v>246</v>
      </c>
      <c r="G208" s="194" t="s">
        <v>118</v>
      </c>
      <c r="H208" s="206"/>
      <c r="I208" s="221" t="str" cm="1">
        <f t="array" ref="I208">_xlfn.TEXTJOIN(" ",1,IF(flistname=D208,foption,""))</f>
        <v>1: Completed 3 years in the FFA programme 2: HH was food sufficient (able to withstand shocks without FFA assistance) 3: Created 2-3 feddans of crop farm on top of the farm around the homestead 4: Created 400 m2 of vegetable gardening that can be utilised 2-3 times a year.</v>
      </c>
      <c r="J208" s="221" t="s">
        <v>621</v>
      </c>
      <c r="K208" s="221" t="s">
        <v>622</v>
      </c>
      <c r="L208" s="221" t="str">
        <f t="shared" si="16"/>
        <v>F19: Please describe what was communicated about graduation criteria?</v>
      </c>
      <c r="M208" s="221" t="s">
        <v>3733</v>
      </c>
      <c r="N208" s="221" t="s">
        <v>3734</v>
      </c>
      <c r="O208" s="221" t="s">
        <v>3735</v>
      </c>
      <c r="P208" s="221">
        <v>1</v>
      </c>
      <c r="V208" s="221">
        <v>1</v>
      </c>
      <c r="Z208" s="221" t="s">
        <v>624</v>
      </c>
      <c r="AB208" s="333"/>
    </row>
    <row r="209" spans="1:28" s="221" customFormat="1">
      <c r="A209" s="205"/>
      <c r="B209" s="194" t="s">
        <v>3736</v>
      </c>
      <c r="C209" s="194" t="str">
        <f t="shared" si="13"/>
        <v>select_one</v>
      </c>
      <c r="D209" s="194" t="str">
        <f t="shared" si="14"/>
        <v>grad_who_comm</v>
      </c>
      <c r="E209" s="205"/>
      <c r="F209" s="194" t="s">
        <v>246</v>
      </c>
      <c r="G209" s="194" t="s">
        <v>118</v>
      </c>
      <c r="H209" s="206"/>
      <c r="I209" s="221" t="str" cm="1">
        <f t="array" ref="I209">_xlfn.TEXTJOIN(" ",1,IF(flistname=D209,foption,""))</f>
        <v>1: Cooperating Partner (CP) 2: WFP 3: Project Management Committee 4: Boma Chief 5: Agricultural Office 6: RRC</v>
      </c>
      <c r="J209" s="221" t="s">
        <v>625</v>
      </c>
      <c r="K209" s="221" t="s">
        <v>626</v>
      </c>
      <c r="L209" s="221" t="str">
        <f t="shared" si="16"/>
        <v>F20: Who provided you with this information?</v>
      </c>
      <c r="M209" s="221" t="s">
        <v>3737</v>
      </c>
      <c r="N209" s="221" t="s">
        <v>5919</v>
      </c>
      <c r="O209" s="221" t="s">
        <v>3739</v>
      </c>
      <c r="P209" s="221">
        <v>1</v>
      </c>
      <c r="V209" s="221">
        <v>1</v>
      </c>
      <c r="Z209" s="221" t="s">
        <v>624</v>
      </c>
      <c r="AB209" s="333"/>
    </row>
    <row r="210" spans="1:28" s="221" customFormat="1">
      <c r="A210" s="205"/>
      <c r="B210" s="194" t="s">
        <v>3740</v>
      </c>
      <c r="C210" s="194" t="str">
        <f t="shared" si="13"/>
        <v>select_one</v>
      </c>
      <c r="D210" s="194" t="str">
        <f t="shared" si="14"/>
        <v>grad_who_comm</v>
      </c>
      <c r="E210" s="205"/>
      <c r="F210" s="194" t="s">
        <v>246</v>
      </c>
      <c r="G210" s="194" t="s">
        <v>118</v>
      </c>
      <c r="H210" s="206"/>
      <c r="I210" s="221" t="str" cm="1">
        <f t="array" ref="I210">_xlfn.TEXTJOIN(" ",1,IF(flistname=D210,foption,""))</f>
        <v>1: Cooperating Partner (CP) 2: WFP 3: Project Management Committee 4: Boma Chief 5: Agricultural Office 6: RRC</v>
      </c>
      <c r="J210" s="221" t="s">
        <v>625</v>
      </c>
      <c r="K210" s="221" t="s">
        <v>628</v>
      </c>
      <c r="L210" s="221" t="str">
        <f t="shared" si="16"/>
        <v>F21: How would you have preferred to provide you with information on graduation?</v>
      </c>
      <c r="M210" s="221" t="s">
        <v>3741</v>
      </c>
      <c r="N210" s="221" t="s">
        <v>3742</v>
      </c>
      <c r="O210" s="221" t="s">
        <v>3743</v>
      </c>
      <c r="P210" s="221">
        <v>1</v>
      </c>
      <c r="V210" s="221">
        <v>1</v>
      </c>
      <c r="Z210" s="221" t="s">
        <v>624</v>
      </c>
      <c r="AB210" s="333"/>
    </row>
    <row r="211" spans="1:28" s="219" customFormat="1">
      <c r="A211" s="212"/>
      <c r="B211" s="199" t="s">
        <v>3744</v>
      </c>
      <c r="C211" s="199" t="str">
        <f t="shared" si="13"/>
        <v>No</v>
      </c>
      <c r="D211" s="199" t="str">
        <f t="shared" si="14"/>
        <v/>
      </c>
      <c r="E211" s="212"/>
      <c r="F211" s="199"/>
      <c r="G211" s="199" t="s">
        <v>2983</v>
      </c>
      <c r="H211" s="213"/>
      <c r="I211" s="219" t="str" cm="1">
        <f t="array" ref="I211">_xlfn.TEXTJOIN(" ",1,IF(flistname=D211,foption,""))</f>
        <v>0</v>
      </c>
      <c r="J211" s="219" t="s">
        <v>117</v>
      </c>
      <c r="K211" s="219" t="s">
        <v>3653</v>
      </c>
      <c r="L211" s="219" t="str">
        <f t="shared" si="16"/>
        <v/>
      </c>
      <c r="N211" s="219" t="s">
        <v>2988</v>
      </c>
      <c r="O211" s="219" t="s">
        <v>2988</v>
      </c>
      <c r="P211" s="219">
        <v>1</v>
      </c>
      <c r="AB211" s="286"/>
    </row>
    <row r="212" spans="1:28" s="218" customFormat="1">
      <c r="A212" s="207"/>
      <c r="C212" s="218" t="str">
        <f t="shared" si="13"/>
        <v>No</v>
      </c>
      <c r="D212" s="218" t="str">
        <f t="shared" si="14"/>
        <v/>
      </c>
      <c r="E212" s="207"/>
      <c r="H212" s="209"/>
      <c r="I212" s="214" t="str" cm="1">
        <f t="array" ref="I212">_xlfn.TEXTJOIN(" ",1,IF(flistname=D212,foption,""))</f>
        <v>0</v>
      </c>
      <c r="L212" s="218" t="str">
        <f t="shared" si="16"/>
        <v/>
      </c>
      <c r="P212" s="218">
        <v>1</v>
      </c>
      <c r="S212" s="207"/>
      <c r="AB212" s="280"/>
    </row>
    <row r="213" spans="1:28" s="219" customFormat="1">
      <c r="A213" s="212"/>
      <c r="B213" s="199" t="s">
        <v>3745</v>
      </c>
      <c r="C213" s="199" t="str">
        <f t="shared" si="13"/>
        <v>No</v>
      </c>
      <c r="D213" s="199" t="str">
        <f t="shared" si="14"/>
        <v/>
      </c>
      <c r="E213" s="212"/>
      <c r="F213" s="199" t="s">
        <v>246</v>
      </c>
      <c r="G213" s="199" t="s">
        <v>2983</v>
      </c>
      <c r="H213" s="213"/>
      <c r="I213" s="219" t="str" cm="1">
        <f t="array" ref="I213">_xlfn.TEXTJOIN(" ",1,IF(flistname=D213,foption,""))</f>
        <v>0</v>
      </c>
      <c r="J213" s="219" t="s">
        <v>26</v>
      </c>
      <c r="K213" s="219" t="s">
        <v>3746</v>
      </c>
      <c r="L213" s="219" t="str">
        <f t="shared" si="16"/>
        <v>G: TRANSFER MODALITY SELECTION (TARGETING)</v>
      </c>
      <c r="M213" s="219" t="s">
        <v>3747</v>
      </c>
      <c r="N213" s="219" t="s">
        <v>3748</v>
      </c>
      <c r="O213" s="219" t="s">
        <v>3748</v>
      </c>
      <c r="P213" s="219">
        <v>1</v>
      </c>
      <c r="W213" s="219" t="s">
        <v>168</v>
      </c>
      <c r="Z213" s="219" t="s">
        <v>3428</v>
      </c>
      <c r="AB213" s="286"/>
    </row>
    <row r="214" spans="1:28" s="221" customFormat="1">
      <c r="A214" s="205"/>
      <c r="B214" s="194" t="s">
        <v>3749</v>
      </c>
      <c r="C214" s="194" t="str">
        <f t="shared" si="13"/>
        <v>select_one</v>
      </c>
      <c r="D214" s="194" t="str">
        <f t="shared" si="14"/>
        <v>mod_preferred</v>
      </c>
      <c r="E214" s="205"/>
      <c r="F214" s="194" t="s">
        <v>246</v>
      </c>
      <c r="G214" s="194" t="s">
        <v>2983</v>
      </c>
      <c r="H214" s="206"/>
      <c r="I214" s="221" t="str" cm="1">
        <f t="array" ref="I214">_xlfn.TEXTJOIN(" ",1,IF(flistname=D214,foption,""))</f>
        <v>1: Cash only 2: Cash and food 3: In-kind food only 4: Vouchers only 5: Vouchers and food</v>
      </c>
      <c r="J214" s="221" t="s">
        <v>652</v>
      </c>
      <c r="K214" s="221" t="s">
        <v>653</v>
      </c>
      <c r="L214" s="221" t="str">
        <f t="shared" si="16"/>
        <v>G01: If you were able to choose, in what form would you most prefer to receive your entitlement?</v>
      </c>
      <c r="M214" s="221" t="s">
        <v>3750</v>
      </c>
      <c r="N214" s="221" t="s">
        <v>3751</v>
      </c>
      <c r="O214" s="221" t="s">
        <v>3752</v>
      </c>
      <c r="P214" s="221">
        <v>1</v>
      </c>
      <c r="V214" s="221">
        <v>1</v>
      </c>
      <c r="AB214" s="333"/>
    </row>
    <row r="215" spans="1:28" s="221" customFormat="1">
      <c r="A215" s="205"/>
      <c r="B215" s="194" t="s">
        <v>3753</v>
      </c>
      <c r="C215" s="194" t="str">
        <f t="shared" si="13"/>
        <v>select_multiple</v>
      </c>
      <c r="D215" s="194" t="str">
        <f t="shared" si="14"/>
        <v>reason_inkind</v>
      </c>
      <c r="E215" s="205"/>
      <c r="F215" s="194" t="s">
        <v>246</v>
      </c>
      <c r="G215" s="194" t="s">
        <v>2983</v>
      </c>
      <c r="H215" s="206"/>
      <c r="I215" s="221" t="str" cm="1">
        <f t="array" ref="I215">_xlfn.TEXTJOIN(" ",1,IF(flistname=D215,foption,""))</f>
        <v>1: Food is better for nutrition 2: Food meets food shortage 3: Food prices are high in local market 4: Food is not available in the market 5: Better for children nutrition 6: Easy to share in case of need 7: Food is better controlled by women for household’s food needs 8: Market places for food commodities are too far 9: Quality of humanitarian food is better 10: Cash could be controlled/abused by men (drinking etc.) 11: Women have more control on food compared to cash 88: Other</v>
      </c>
      <c r="J215" s="221" t="s">
        <v>3754</v>
      </c>
      <c r="K215" s="221" t="s">
        <v>656</v>
      </c>
      <c r="L215" s="221" t="str">
        <f t="shared" si="16"/>
        <v>G02: For what two main reasons would you prefer in-kind food?</v>
      </c>
      <c r="M215" s="221" t="s">
        <v>3755</v>
      </c>
      <c r="N215" s="221" t="s">
        <v>3756</v>
      </c>
      <c r="O215" s="221" t="s">
        <v>3757</v>
      </c>
      <c r="P215" s="221">
        <v>1</v>
      </c>
      <c r="S215" s="221" t="s">
        <v>658</v>
      </c>
      <c r="T215" s="221" t="s">
        <v>3758</v>
      </c>
      <c r="V215" s="221">
        <v>1</v>
      </c>
      <c r="Z215" s="221" t="s">
        <v>659</v>
      </c>
      <c r="AB215" s="333"/>
    </row>
    <row r="216" spans="1:28" s="221" customFormat="1">
      <c r="A216" s="205"/>
      <c r="B216" s="194" t="s">
        <v>3759</v>
      </c>
      <c r="C216" s="194" t="str">
        <f t="shared" si="13"/>
        <v>select_multiple</v>
      </c>
      <c r="D216" s="194" t="str">
        <f t="shared" si="14"/>
        <v>reason_cash</v>
      </c>
      <c r="E216" s="205"/>
      <c r="F216" s="194" t="s">
        <v>246</v>
      </c>
      <c r="G216" s="194" t="s">
        <v>2983</v>
      </c>
      <c r="H216" s="206"/>
      <c r="I216" s="221" t="str" cm="1">
        <f t="array" ref="I216">_xlfn.TEXTJOIN(" ",1,IF(flistname=D216,foption,""))</f>
        <v>1: Flexibility of cash 2: Ability to buy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16" s="221" t="s">
        <v>3760</v>
      </c>
      <c r="K216" s="221" t="s">
        <v>665</v>
      </c>
      <c r="L216" s="221" t="str">
        <f t="shared" si="16"/>
        <v>G03: For what two main reasons would you prefer cash only?</v>
      </c>
      <c r="M216" s="221" t="s">
        <v>3761</v>
      </c>
      <c r="N216" s="221" t="s">
        <v>3762</v>
      </c>
      <c r="O216" s="221" t="s">
        <v>3763</v>
      </c>
      <c r="P216" s="221">
        <v>1</v>
      </c>
      <c r="S216" s="221" t="s">
        <v>667</v>
      </c>
      <c r="T216" s="221" t="s">
        <v>3758</v>
      </c>
      <c r="V216" s="221">
        <v>1</v>
      </c>
      <c r="Z216" s="221" t="s">
        <v>668</v>
      </c>
      <c r="AB216" s="333"/>
    </row>
    <row r="217" spans="1:28" s="221" customFormat="1">
      <c r="A217" s="205"/>
      <c r="B217" s="194" t="s">
        <v>3764</v>
      </c>
      <c r="C217" s="194" t="str">
        <f t="shared" si="13"/>
        <v>select_multiple</v>
      </c>
      <c r="D217" s="194" t="str">
        <f t="shared" si="14"/>
        <v>reason_voucher</v>
      </c>
      <c r="E217" s="205"/>
      <c r="F217" s="194" t="s">
        <v>246</v>
      </c>
      <c r="G217" s="194" t="s">
        <v>118</v>
      </c>
      <c r="H217" s="206"/>
      <c r="I217" s="221" t="str" cm="1">
        <f t="array" ref="I217">_xlfn.TEXTJOIN(" ",1,IF(flistname=D217,foption,""))</f>
        <v>1: Flexibility of Voucher 2: It can be used to get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17" s="221" t="s">
        <v>3765</v>
      </c>
      <c r="K217" s="221" t="s">
        <v>702</v>
      </c>
      <c r="L217" s="221" t="str">
        <f t="shared" si="16"/>
        <v>G04: For what two main reasons would you prefer E-vouchers only?</v>
      </c>
      <c r="M217" s="221" t="s">
        <v>3766</v>
      </c>
      <c r="N217" s="221" t="s">
        <v>3767</v>
      </c>
      <c r="O217" s="221" t="s">
        <v>3768</v>
      </c>
      <c r="P217" s="221">
        <v>1</v>
      </c>
      <c r="S217" s="221" t="s">
        <v>667</v>
      </c>
      <c r="T217" s="221" t="s">
        <v>3758</v>
      </c>
      <c r="V217" s="221">
        <v>1</v>
      </c>
      <c r="Z217" s="221" t="s">
        <v>704</v>
      </c>
      <c r="AB217" s="333"/>
    </row>
    <row r="218" spans="1:28" s="221" customFormat="1">
      <c r="A218" s="205"/>
      <c r="B218" s="194" t="s">
        <v>3769</v>
      </c>
      <c r="C218" s="194" t="str">
        <f t="shared" si="13"/>
        <v>select_multiple</v>
      </c>
      <c r="D218" s="194" t="str">
        <f t="shared" si="14"/>
        <v>reason_both</v>
      </c>
      <c r="E218" s="205"/>
      <c r="F218" s="194" t="s">
        <v>246</v>
      </c>
      <c r="G218" s="194" t="s">
        <v>2983</v>
      </c>
      <c r="H218" s="206"/>
      <c r="I218" s="221" t="str" cm="1">
        <f t="array" ref="I218">_xlfn.TEXTJOIN(" ",1,IF(flistname=D218,foption,""))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18" s="221" t="s">
        <v>3770</v>
      </c>
      <c r="K218" s="221" t="s">
        <v>674</v>
      </c>
      <c r="L218" s="221" t="str">
        <f t="shared" si="16"/>
        <v>G05: For what two main reasons would you prefer both cash and food?</v>
      </c>
      <c r="M218" s="221" t="s">
        <v>3771</v>
      </c>
      <c r="N218" s="221" t="s">
        <v>3772</v>
      </c>
      <c r="O218" s="221" t="s">
        <v>3773</v>
      </c>
      <c r="P218" s="221">
        <v>1</v>
      </c>
      <c r="S218" s="221" t="s">
        <v>667</v>
      </c>
      <c r="T218" s="221" t="s">
        <v>3758</v>
      </c>
      <c r="V218" s="221">
        <v>1</v>
      </c>
      <c r="Z218" s="221" t="s">
        <v>676</v>
      </c>
      <c r="AB218" s="333"/>
    </row>
    <row r="219" spans="1:28" s="221" customFormat="1">
      <c r="A219" s="205"/>
      <c r="B219" s="194" t="s">
        <v>3774</v>
      </c>
      <c r="C219" s="194" t="str">
        <f t="shared" si="13"/>
        <v>select_multiple</v>
      </c>
      <c r="D219" s="194" t="str">
        <f t="shared" si="14"/>
        <v>reason_both</v>
      </c>
      <c r="E219" s="205"/>
      <c r="F219" s="194" t="s">
        <v>246</v>
      </c>
      <c r="G219" s="194" t="s">
        <v>118</v>
      </c>
      <c r="H219" s="206"/>
      <c r="I219" s="221" t="str" cm="1">
        <f t="array" ref="I219">_xlfn.TEXTJOIN(" ",1,IF(flistname=D219,foption,""))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19" s="221" t="s">
        <v>3770</v>
      </c>
      <c r="K219" s="221" t="s">
        <v>710</v>
      </c>
      <c r="L219" s="221" t="str">
        <f t="shared" si="16"/>
        <v>G06: For what two main reasons would you prefer both food and vouchers?</v>
      </c>
      <c r="M219" s="221" t="s">
        <v>3775</v>
      </c>
      <c r="N219" s="221" t="s">
        <v>3776</v>
      </c>
      <c r="O219" s="221" t="s">
        <v>3777</v>
      </c>
      <c r="P219" s="221">
        <v>1</v>
      </c>
      <c r="S219" s="221" t="s">
        <v>667</v>
      </c>
      <c r="T219" s="221" t="s">
        <v>3758</v>
      </c>
      <c r="V219" s="221">
        <v>1</v>
      </c>
      <c r="Z219" s="221" t="s">
        <v>712</v>
      </c>
      <c r="AB219" s="333"/>
    </row>
    <row r="220" spans="1:28" s="221" customFormat="1">
      <c r="A220" s="205"/>
      <c r="B220" s="194" t="s">
        <v>3778</v>
      </c>
      <c r="C220" s="194" t="str">
        <f t="shared" si="13"/>
        <v>select_multiple</v>
      </c>
      <c r="D220" s="194" t="str">
        <f t="shared" si="14"/>
        <v>food_to_cash</v>
      </c>
      <c r="E220" s="205"/>
      <c r="F220" s="194" t="s">
        <v>246</v>
      </c>
      <c r="G220" s="194" t="s">
        <v>2983</v>
      </c>
      <c r="H220" s="206"/>
      <c r="I220" s="221" t="str" cm="1">
        <f t="array" ref="I220">_xlfn.TEXTJOIN(" ",1,IF(flistname=D220,foption,""))</f>
        <v>1: Cereal 2: Pulses 3: Cooking Oil 4: Salt</v>
      </c>
      <c r="J220" s="221" t="s">
        <v>3779</v>
      </c>
      <c r="K220" s="221" t="s">
        <v>680</v>
      </c>
      <c r="L220" s="221" t="str">
        <f t="shared" si="16"/>
        <v>G07: If you prefer cash and food combined,  which commodities would you like to receive in cash?</v>
      </c>
      <c r="M220" s="221" t="s">
        <v>3780</v>
      </c>
      <c r="N220" s="221" t="s">
        <v>3781</v>
      </c>
      <c r="O220" s="221" t="s">
        <v>3782</v>
      </c>
      <c r="P220" s="221">
        <v>1</v>
      </c>
      <c r="V220" s="221">
        <v>1</v>
      </c>
      <c r="Z220" s="221" t="s">
        <v>676</v>
      </c>
      <c r="AB220" s="333"/>
    </row>
    <row r="221" spans="1:28" s="221" customFormat="1">
      <c r="A221" s="205"/>
      <c r="B221" s="194" t="s">
        <v>3783</v>
      </c>
      <c r="C221" s="194" t="str">
        <f t="shared" si="13"/>
        <v>select_multiple</v>
      </c>
      <c r="D221" s="194" t="str">
        <f t="shared" si="14"/>
        <v>food_to_cash</v>
      </c>
      <c r="E221" s="205"/>
      <c r="F221" s="194" t="s">
        <v>246</v>
      </c>
      <c r="G221" s="194" t="s">
        <v>118</v>
      </c>
      <c r="H221" s="206"/>
      <c r="I221" s="221" t="str" cm="1">
        <f t="array" ref="I221">_xlfn.TEXTJOIN(" ",1,IF(flistname=D221,foption,""))</f>
        <v>1: Cereal 2: Pulses 3: Cooking Oil 4: Salt</v>
      </c>
      <c r="J221" s="221" t="s">
        <v>3779</v>
      </c>
      <c r="K221" s="221" t="s">
        <v>718</v>
      </c>
      <c r="L221" s="221" t="str">
        <f t="shared" si="16"/>
        <v>G08: If E-Voucher and food combined is the preference which commodity would you like to receive in E-Voucher?</v>
      </c>
      <c r="M221" s="221" t="s">
        <v>3784</v>
      </c>
      <c r="N221" s="221" t="s">
        <v>3785</v>
      </c>
      <c r="O221" s="221" t="s">
        <v>3786</v>
      </c>
      <c r="P221" s="221">
        <v>1</v>
      </c>
      <c r="V221" s="221">
        <v>1</v>
      </c>
      <c r="Z221" s="221" t="s">
        <v>712</v>
      </c>
      <c r="AB221" s="333"/>
    </row>
    <row r="222" spans="1:28" s="219" customFormat="1">
      <c r="A222" s="212"/>
      <c r="B222" s="199" t="s">
        <v>3787</v>
      </c>
      <c r="C222" s="199" t="str">
        <f t="shared" si="13"/>
        <v>No</v>
      </c>
      <c r="D222" s="199" t="str">
        <f t="shared" si="14"/>
        <v/>
      </c>
      <c r="E222" s="212"/>
      <c r="F222" s="199" t="s">
        <v>246</v>
      </c>
      <c r="G222" s="199" t="s">
        <v>2983</v>
      </c>
      <c r="H222" s="213"/>
      <c r="I222" s="219" t="str" cm="1">
        <f t="array" ref="I222">_xlfn.TEXTJOIN(" ",1,IF(flistname=D222,foption,""))</f>
        <v>0</v>
      </c>
      <c r="J222" s="219" t="s">
        <v>117</v>
      </c>
      <c r="K222" s="219" t="s">
        <v>3746</v>
      </c>
      <c r="L222" s="219" t="str">
        <f t="shared" si="16"/>
        <v/>
      </c>
      <c r="N222" s="219" t="s">
        <v>2988</v>
      </c>
      <c r="O222" s="219" t="s">
        <v>2988</v>
      </c>
      <c r="P222" s="219">
        <v>1</v>
      </c>
      <c r="AB222" s="286"/>
    </row>
    <row r="223" spans="1:28" s="214" customFormat="1">
      <c r="A223" s="207"/>
      <c r="C223" s="214" t="str">
        <f t="shared" si="13"/>
        <v>No</v>
      </c>
      <c r="D223" s="214" t="str">
        <f t="shared" si="14"/>
        <v/>
      </c>
      <c r="E223" s="207"/>
      <c r="H223" s="209"/>
      <c r="I223" s="214" t="str" cm="1">
        <f t="array" ref="I223">_xlfn.TEXTJOIN(" ",1,IF(flistname=D223,foption,""))</f>
        <v>0</v>
      </c>
      <c r="L223" s="214" t="str">
        <f t="shared" si="16"/>
        <v/>
      </c>
      <c r="P223" s="214">
        <v>1</v>
      </c>
      <c r="S223" s="207"/>
      <c r="AB223" s="278"/>
    </row>
    <row r="224" spans="1:28" s="219" customFormat="1">
      <c r="A224" s="212"/>
      <c r="B224" s="199" t="s">
        <v>3788</v>
      </c>
      <c r="C224" s="199" t="str">
        <f t="shared" si="13"/>
        <v>No</v>
      </c>
      <c r="D224" s="199" t="str">
        <f t="shared" si="14"/>
        <v/>
      </c>
      <c r="E224" s="212"/>
      <c r="F224" s="199"/>
      <c r="G224" s="199" t="s">
        <v>2983</v>
      </c>
      <c r="H224" s="213"/>
      <c r="I224" s="219" t="str" cm="1">
        <f t="array" ref="I224">_xlfn.TEXTJOIN(" ",1,IF(flistname=D224,foption,""))</f>
        <v>0</v>
      </c>
      <c r="J224" s="219" t="s">
        <v>26</v>
      </c>
      <c r="K224" s="219" t="s">
        <v>3789</v>
      </c>
      <c r="L224" s="219" t="str">
        <f t="shared" si="16"/>
        <v>H: ACCESS TO ASSISTANCE</v>
      </c>
      <c r="M224" s="219" t="s">
        <v>3790</v>
      </c>
      <c r="N224" s="219" t="s">
        <v>3791</v>
      </c>
      <c r="O224" s="219" t="s">
        <v>3791</v>
      </c>
      <c r="P224" s="219">
        <v>1</v>
      </c>
      <c r="T224" s="219" t="s">
        <v>3428</v>
      </c>
      <c r="Z224" s="219" t="s">
        <v>3428</v>
      </c>
      <c r="AB224" s="286"/>
    </row>
    <row r="225" spans="1:28" s="221" customFormat="1">
      <c r="A225" s="205"/>
      <c r="B225" s="194" t="s">
        <v>3792</v>
      </c>
      <c r="C225" s="194" t="str">
        <f t="shared" si="13"/>
        <v>select_one</v>
      </c>
      <c r="D225" s="194" t="str">
        <f t="shared" si="14"/>
        <v>yes_no</v>
      </c>
      <c r="E225" s="205"/>
      <c r="F225" s="194"/>
      <c r="G225" s="194" t="s">
        <v>2983</v>
      </c>
      <c r="H225" s="206"/>
      <c r="I225" s="221" t="str" cm="1">
        <f t="array" ref="I225">_xlfn.TEXTJOIN(" ",1,IF(flistname=D225,foption,""))</f>
        <v>0: No 1: Yes</v>
      </c>
      <c r="J225" s="221" t="s">
        <v>22</v>
      </c>
      <c r="K225" s="221" t="s">
        <v>740</v>
      </c>
      <c r="L225" s="221" t="str">
        <f t="shared" si="16"/>
        <v>H01: Have you been told exactly what you are entitled to receive?</v>
      </c>
      <c r="M225" s="221" t="s">
        <v>433</v>
      </c>
      <c r="N225" s="221" t="s">
        <v>3793</v>
      </c>
      <c r="O225" s="221" t="s">
        <v>3794</v>
      </c>
      <c r="P225" s="221">
        <v>1</v>
      </c>
      <c r="S225" s="221" t="s">
        <v>742</v>
      </c>
      <c r="V225" s="221">
        <v>1</v>
      </c>
      <c r="AB225" s="333"/>
    </row>
    <row r="226" spans="1:28" s="221" customFormat="1">
      <c r="A226" s="205"/>
      <c r="B226" s="194" t="s">
        <v>3795</v>
      </c>
      <c r="C226" s="194" t="str">
        <f t="shared" si="13"/>
        <v>select_one</v>
      </c>
      <c r="D226" s="194" t="str">
        <f t="shared" si="14"/>
        <v>yes_no</v>
      </c>
      <c r="E226" s="205"/>
      <c r="F226" s="194"/>
      <c r="G226" s="194" t="s">
        <v>2983</v>
      </c>
      <c r="H226" s="206"/>
      <c r="I226" s="221" t="str" cm="1">
        <f t="array" ref="I226">_xlfn.TEXTJOIN(" ",1,IF(flistname=D226,foption,""))</f>
        <v>0: No 1: Yes</v>
      </c>
      <c r="J226" s="221" t="s">
        <v>22</v>
      </c>
      <c r="K226" s="221" t="s">
        <v>743</v>
      </c>
      <c r="L226" s="221" t="str">
        <f t="shared" si="16"/>
        <v>H02: For the last distribution, were you able to collect your food and return home in one day?</v>
      </c>
      <c r="M226" s="221" t="s">
        <v>450</v>
      </c>
      <c r="N226" s="221" t="s">
        <v>3796</v>
      </c>
      <c r="O226" s="221" t="s">
        <v>3797</v>
      </c>
      <c r="P226" s="221">
        <v>1</v>
      </c>
      <c r="S226" s="221" t="s">
        <v>745</v>
      </c>
      <c r="V226" s="221">
        <v>1</v>
      </c>
      <c r="AB226" s="333"/>
    </row>
    <row r="227" spans="1:28" s="221" customFormat="1">
      <c r="A227" s="205"/>
      <c r="B227" s="194" t="s">
        <v>3798</v>
      </c>
      <c r="C227" s="194" t="str">
        <f t="shared" si="13"/>
        <v>select_one</v>
      </c>
      <c r="D227" s="194" t="str">
        <f t="shared" si="14"/>
        <v>yes_no</v>
      </c>
      <c r="E227" s="205"/>
      <c r="F227" s="194"/>
      <c r="G227" s="194" t="s">
        <v>2983</v>
      </c>
      <c r="H227" s="206"/>
      <c r="I227" s="221" t="str" cm="1">
        <f t="array" ref="I227">_xlfn.TEXTJOIN(" ",1,IF(flistname=D227,foption,""))</f>
        <v>0: No 1: Yes</v>
      </c>
      <c r="J227" s="221" t="s">
        <v>22</v>
      </c>
      <c r="K227" s="221" t="s">
        <v>747</v>
      </c>
      <c r="L227" s="221" t="str">
        <f t="shared" si="16"/>
        <v>H03: Were you informed when to go to collect your assistance?</v>
      </c>
      <c r="M227" s="221" t="s">
        <v>459</v>
      </c>
      <c r="N227" s="221" t="s">
        <v>3799</v>
      </c>
      <c r="O227" s="221" t="s">
        <v>3800</v>
      </c>
      <c r="P227" s="221">
        <v>1</v>
      </c>
      <c r="V227" s="221">
        <v>1</v>
      </c>
      <c r="AB227" s="333"/>
    </row>
    <row r="228" spans="1:28" s="221" customFormat="1">
      <c r="A228" s="205"/>
      <c r="B228" s="194" t="s">
        <v>3801</v>
      </c>
      <c r="C228" s="194" t="str">
        <f t="shared" si="13"/>
        <v>select_one</v>
      </c>
      <c r="D228" s="194" t="str">
        <f t="shared" si="14"/>
        <v>dist_info</v>
      </c>
      <c r="E228" s="205"/>
      <c r="F228" s="194"/>
      <c r="G228" s="194" t="s">
        <v>2983</v>
      </c>
      <c r="H228" s="206"/>
      <c r="I228" s="221" t="str" cm="1">
        <f t="array" ref="I228">_xlfn.TEXTJOIN(" ",1,IF(flistname=D228,foption,""))</f>
        <v>1: WFP directly 2: Cooperating Partners ( WVI, ACTED etc.) 3: Project Management Committee (PMC) 4: RRC 88: Other</v>
      </c>
      <c r="J228" s="221" t="s">
        <v>749</v>
      </c>
      <c r="K228" s="221" t="s">
        <v>750</v>
      </c>
      <c r="L228" s="221" t="str">
        <f t="shared" si="16"/>
        <v>H04: By who were you informed of the distribution?</v>
      </c>
      <c r="M228" s="221" t="s">
        <v>462</v>
      </c>
      <c r="N228" s="221" t="s">
        <v>3802</v>
      </c>
      <c r="O228" s="221" t="s">
        <v>3803</v>
      </c>
      <c r="P228" s="221">
        <v>1</v>
      </c>
      <c r="V228" s="221">
        <v>1</v>
      </c>
      <c r="Z228" s="221" t="s">
        <v>752</v>
      </c>
      <c r="AB228" s="333"/>
    </row>
    <row r="229" spans="1:28" s="338" customFormat="1">
      <c r="A229" s="205"/>
      <c r="B229" s="194" t="s">
        <v>3804</v>
      </c>
      <c r="C229" s="194" t="str">
        <f t="shared" si="13"/>
        <v>No</v>
      </c>
      <c r="D229" s="194" t="str">
        <f t="shared" si="14"/>
        <v/>
      </c>
      <c r="E229" s="205"/>
      <c r="F229" s="194"/>
      <c r="G229" s="194" t="s">
        <v>2983</v>
      </c>
      <c r="H229" s="206"/>
      <c r="I229" s="338" t="str" cm="1">
        <f t="array" ref="I229">_xlfn.TEXTJOIN(" ",1,IF(flistname=D229,foption,""))</f>
        <v>0</v>
      </c>
      <c r="J229" s="338" t="s">
        <v>49</v>
      </c>
      <c r="K229" s="338" t="s">
        <v>753</v>
      </c>
      <c r="L229" s="338" t="str">
        <f t="shared" si="16"/>
        <v>H05: Specify</v>
      </c>
      <c r="M229" s="338" t="s">
        <v>467</v>
      </c>
      <c r="N229" s="338" t="s">
        <v>1312</v>
      </c>
      <c r="O229" s="338" t="s">
        <v>3805</v>
      </c>
      <c r="P229" s="338">
        <v>1</v>
      </c>
      <c r="V229" s="338">
        <v>1</v>
      </c>
      <c r="Z229" s="338" t="s">
        <v>3806</v>
      </c>
      <c r="AB229" s="339"/>
    </row>
    <row r="230" spans="1:28" s="221" customFormat="1">
      <c r="A230" s="205"/>
      <c r="B230" s="194" t="s">
        <v>3807</v>
      </c>
      <c r="C230" s="194" t="str">
        <f t="shared" si="13"/>
        <v>select_one</v>
      </c>
      <c r="D230" s="194" t="str">
        <f t="shared" si="14"/>
        <v>yes_no</v>
      </c>
      <c r="E230" s="205"/>
      <c r="F230" s="194"/>
      <c r="G230" s="194" t="s">
        <v>2983</v>
      </c>
      <c r="H230" s="206"/>
      <c r="I230" s="221" t="str" cm="1">
        <f t="array" ref="I230">_xlfn.TEXTJOIN(" ",1,IF(flistname=D230,foption,""))</f>
        <v>0: No 1: Yes</v>
      </c>
      <c r="J230" s="221" t="s">
        <v>22</v>
      </c>
      <c r="K230" s="221" t="s">
        <v>756</v>
      </c>
      <c r="L230" s="221" t="str">
        <f t="shared" si="16"/>
        <v>H06: Did you arrive on the day you were scheduled to receive your entitlement?</v>
      </c>
      <c r="M230" s="221" t="s">
        <v>469</v>
      </c>
      <c r="N230" s="221" t="s">
        <v>3808</v>
      </c>
      <c r="O230" s="221" t="s">
        <v>3809</v>
      </c>
      <c r="P230" s="221">
        <v>1</v>
      </c>
      <c r="V230" s="221">
        <v>1</v>
      </c>
      <c r="AB230" s="333"/>
    </row>
    <row r="231" spans="1:28" s="221" customFormat="1">
      <c r="A231" s="205"/>
      <c r="B231" s="194" t="s">
        <v>3810</v>
      </c>
      <c r="C231" s="194" t="str">
        <f t="shared" si="13"/>
        <v>select_one</v>
      </c>
      <c r="D231" s="194" t="str">
        <f t="shared" si="14"/>
        <v>wait_time</v>
      </c>
      <c r="E231" s="205"/>
      <c r="F231" s="194"/>
      <c r="G231" s="194" t="s">
        <v>2983</v>
      </c>
      <c r="H231" s="206"/>
      <c r="I231" s="221" t="str" cm="1">
        <f t="array" ref="I231">_xlfn.TEXTJOIN(" ",1,IF(flistname=D231,foption,""))</f>
        <v>1: &lt; 1hour 2: 1-3 hours 3: 4-6 hour 4: 7-12 hours 5: &gt;24 hours</v>
      </c>
      <c r="J231" s="221" t="s">
        <v>758</v>
      </c>
      <c r="K231" s="221" t="s">
        <v>759</v>
      </c>
      <c r="L231" s="221" t="str">
        <f t="shared" si="16"/>
        <v>H07: Once the distribution began, how long did you have to wait to receive your entitlement/ration?</v>
      </c>
      <c r="M231" s="221" t="s">
        <v>3811</v>
      </c>
      <c r="N231" s="221" t="s">
        <v>3812</v>
      </c>
      <c r="O231" s="221" t="s">
        <v>3813</v>
      </c>
      <c r="P231" s="221">
        <v>1</v>
      </c>
      <c r="S231" s="221" t="s">
        <v>761</v>
      </c>
      <c r="V231" s="221">
        <v>1</v>
      </c>
      <c r="AB231" s="333"/>
    </row>
    <row r="232" spans="1:28" s="221" customFormat="1">
      <c r="A232" s="205"/>
      <c r="B232" s="194" t="s">
        <v>3814</v>
      </c>
      <c r="C232" s="194" t="str">
        <f t="shared" si="13"/>
        <v>select_one</v>
      </c>
      <c r="D232" s="194" t="str">
        <f t="shared" si="14"/>
        <v>wait_time</v>
      </c>
      <c r="E232" s="205"/>
      <c r="F232" s="194"/>
      <c r="G232" s="194" t="s">
        <v>2983</v>
      </c>
      <c r="H232" s="206"/>
      <c r="I232" s="221" t="str" cm="1">
        <f t="array" ref="I232">_xlfn.TEXTJOIN(" ",1,IF(flistname=D232,foption,""))</f>
        <v>1: &lt; 1hour 2: 1-3 hours 3: 4-6 hour 4: 7-12 hours 5: &gt;24 hours</v>
      </c>
      <c r="J232" s="221" t="s">
        <v>758</v>
      </c>
      <c r="K232" s="221" t="s">
        <v>762</v>
      </c>
      <c r="L232" s="221" t="str">
        <f t="shared" si="16"/>
        <v>H08: How long does it take to get from the distribution point to your home?</v>
      </c>
      <c r="M232" s="221" t="s">
        <v>3815</v>
      </c>
      <c r="N232" s="221" t="s">
        <v>3816</v>
      </c>
      <c r="O232" s="221" t="s">
        <v>3817</v>
      </c>
      <c r="P232" s="221">
        <v>1</v>
      </c>
      <c r="S232" s="221" t="s">
        <v>761</v>
      </c>
      <c r="V232" s="221">
        <v>1</v>
      </c>
      <c r="AB232" s="333"/>
    </row>
    <row r="233" spans="1:28" s="221" customFormat="1">
      <c r="A233" s="205"/>
      <c r="B233" s="194" t="s">
        <v>3818</v>
      </c>
      <c r="C233" s="194" t="str">
        <f t="shared" si="13"/>
        <v>select_one</v>
      </c>
      <c r="D233" s="194" t="str">
        <f t="shared" si="14"/>
        <v>yes_no</v>
      </c>
      <c r="E233" s="205"/>
      <c r="F233" s="194"/>
      <c r="G233" s="194" t="s">
        <v>2983</v>
      </c>
      <c r="H233" s="206"/>
      <c r="I233" s="221" t="str" cm="1">
        <f t="array" ref="I233">_xlfn.TEXTJOIN(" ",1,IF(flistname=D233,foption,""))</f>
        <v>0: No 1: Yes</v>
      </c>
      <c r="J233" s="221" t="s">
        <v>22</v>
      </c>
      <c r="K233" s="221" t="s">
        <v>767</v>
      </c>
      <c r="L233" s="221" t="str">
        <f t="shared" si="16"/>
        <v>H10: Did you or other family member who collects the entitlement experienced any difficulty in accessing the site?</v>
      </c>
      <c r="M233" s="221" t="s">
        <v>3819</v>
      </c>
      <c r="N233" s="221" t="s">
        <v>3820</v>
      </c>
      <c r="O233" s="221" t="s">
        <v>3821</v>
      </c>
      <c r="P233" s="221">
        <v>1</v>
      </c>
      <c r="V233" s="221">
        <v>1</v>
      </c>
      <c r="AB233" s="333"/>
    </row>
    <row r="234" spans="1:28" s="221" customFormat="1">
      <c r="A234" s="205"/>
      <c r="B234" s="194" t="s">
        <v>3822</v>
      </c>
      <c r="C234" s="194" t="str">
        <f t="shared" si="13"/>
        <v>select_one</v>
      </c>
      <c r="D234" s="194" t="str">
        <f t="shared" si="14"/>
        <v>site_difficult</v>
      </c>
      <c r="E234" s="205"/>
      <c r="F234" s="194"/>
      <c r="G234" s="194" t="s">
        <v>2983</v>
      </c>
      <c r="H234" s="206"/>
      <c r="I234" s="221" t="str" cm="1">
        <f t="array" ref="I234">_xlfn.TEXTJOIN(" ",1,IF(flistname=D234,foption,""))</f>
        <v>1: Children 2: Disabled 3: Elderly 4: Ill persons 5: Men 6: Women 88: Other</v>
      </c>
      <c r="J234" s="221" t="s">
        <v>769</v>
      </c>
      <c r="K234" s="221" t="s">
        <v>770</v>
      </c>
      <c r="L234" s="221" t="str">
        <f t="shared" si="16"/>
        <v>H11: For whom is the site most difficult to access?</v>
      </c>
      <c r="M234" s="221" t="s">
        <v>3823</v>
      </c>
      <c r="N234" s="221" t="s">
        <v>3824</v>
      </c>
      <c r="O234" s="221" t="s">
        <v>3825</v>
      </c>
      <c r="P234" s="221">
        <v>1</v>
      </c>
      <c r="V234" s="221">
        <v>1</v>
      </c>
      <c r="Z234" s="221" t="s">
        <v>772</v>
      </c>
      <c r="AB234" s="333"/>
    </row>
    <row r="235" spans="1:28" s="338" customFormat="1">
      <c r="A235" s="205"/>
      <c r="B235" s="194" t="s">
        <v>3826</v>
      </c>
      <c r="C235" s="194" t="str">
        <f t="shared" si="13"/>
        <v>No</v>
      </c>
      <c r="D235" s="194" t="str">
        <f t="shared" si="14"/>
        <v/>
      </c>
      <c r="E235" s="205"/>
      <c r="F235" s="194"/>
      <c r="G235" s="194" t="s">
        <v>2983</v>
      </c>
      <c r="H235" s="206"/>
      <c r="I235" s="338" t="str" cm="1">
        <f t="array" ref="I235">_xlfn.TEXTJOIN(" ",1,IF(flistname=D235,foption,""))</f>
        <v>0</v>
      </c>
      <c r="J235" s="338" t="s">
        <v>49</v>
      </c>
      <c r="K235" s="338" t="s">
        <v>773</v>
      </c>
      <c r="L235" s="338" t="str">
        <f t="shared" si="16"/>
        <v>H12: Specify</v>
      </c>
      <c r="M235" s="338" t="s">
        <v>3827</v>
      </c>
      <c r="N235" s="338" t="s">
        <v>1312</v>
      </c>
      <c r="O235" s="338" t="s">
        <v>3828</v>
      </c>
      <c r="P235" s="338">
        <v>1</v>
      </c>
      <c r="V235" s="338">
        <v>1</v>
      </c>
      <c r="Z235" s="338" t="s">
        <v>3829</v>
      </c>
      <c r="AB235" s="339"/>
    </row>
    <row r="236" spans="1:28" s="221" customFormat="1">
      <c r="A236" s="205"/>
      <c r="B236" s="194" t="s">
        <v>3830</v>
      </c>
      <c r="C236" s="194" t="str">
        <f t="shared" si="13"/>
        <v>select_one</v>
      </c>
      <c r="D236" s="194" t="str">
        <f t="shared" si="14"/>
        <v>access_diff</v>
      </c>
      <c r="E236" s="205"/>
      <c r="F236" s="194"/>
      <c r="G236" s="194" t="s">
        <v>2983</v>
      </c>
      <c r="H236" s="206"/>
      <c r="I236" s="221" t="str" cm="1">
        <f t="array" ref="I236">_xlfn.TEXTJOIN(" ",1,IF(flistname=D236,foption,""))</f>
        <v>1: No shelter along the way 2: Site itself is not appropriate 3: Terrain is difficult 4: Too far 5: Unsafe 88: Other</v>
      </c>
      <c r="J236" s="221" t="s">
        <v>776</v>
      </c>
      <c r="K236" s="221" t="s">
        <v>777</v>
      </c>
      <c r="L236" s="221" t="str">
        <f t="shared" si="16"/>
        <v>H13: What makes the site difficult to access?</v>
      </c>
      <c r="M236" s="221" t="s">
        <v>3831</v>
      </c>
      <c r="N236" s="221" t="s">
        <v>3832</v>
      </c>
      <c r="O236" s="221" t="s">
        <v>3833</v>
      </c>
      <c r="P236" s="221">
        <v>1</v>
      </c>
      <c r="V236" s="221">
        <v>1</v>
      </c>
      <c r="Z236" s="221" t="s">
        <v>772</v>
      </c>
      <c r="AB236" s="333"/>
    </row>
    <row r="237" spans="1:28" s="338" customFormat="1">
      <c r="A237" s="205"/>
      <c r="B237" s="194" t="s">
        <v>3834</v>
      </c>
      <c r="C237" s="194" t="str">
        <f t="shared" si="13"/>
        <v>No</v>
      </c>
      <c r="D237" s="194" t="str">
        <f t="shared" si="14"/>
        <v/>
      </c>
      <c r="E237" s="205"/>
      <c r="F237" s="194"/>
      <c r="G237" s="194" t="s">
        <v>2983</v>
      </c>
      <c r="H237" s="206"/>
      <c r="I237" s="338" t="str" cm="1">
        <f t="array" ref="I237">_xlfn.TEXTJOIN(" ",1,IF(flistname=D237,foption,""))</f>
        <v>0</v>
      </c>
      <c r="J237" s="338" t="s">
        <v>49</v>
      </c>
      <c r="K237" s="338" t="s">
        <v>779</v>
      </c>
      <c r="L237" s="338" t="str">
        <f t="shared" si="16"/>
        <v>H14: Specify</v>
      </c>
      <c r="M237" s="338" t="s">
        <v>3835</v>
      </c>
      <c r="N237" s="338" t="s">
        <v>1312</v>
      </c>
      <c r="O237" s="338" t="s">
        <v>3836</v>
      </c>
      <c r="P237" s="338">
        <v>1</v>
      </c>
      <c r="V237" s="338">
        <v>1</v>
      </c>
      <c r="Z237" s="338" t="s">
        <v>3837</v>
      </c>
      <c r="AB237" s="339"/>
    </row>
    <row r="238" spans="1:28" s="221" customFormat="1">
      <c r="A238" s="205" t="s">
        <v>3838</v>
      </c>
      <c r="B238" s="194" t="s">
        <v>3839</v>
      </c>
      <c r="C238" s="194" t="str">
        <f t="shared" si="13"/>
        <v>select_one</v>
      </c>
      <c r="D238" s="194" t="str">
        <f t="shared" si="14"/>
        <v>yes_no</v>
      </c>
      <c r="E238" s="205"/>
      <c r="F238" s="194" t="s">
        <v>246</v>
      </c>
      <c r="G238" s="194" t="s">
        <v>2983</v>
      </c>
      <c r="H238" s="206"/>
      <c r="I238" s="221" t="str" cm="1">
        <f t="array" ref="I238">_xlfn.TEXTJOIN(" ",1,IF(flistname=D238,foption,""))</f>
        <v>0: No 1: Yes</v>
      </c>
      <c r="J238" s="221" t="s">
        <v>22</v>
      </c>
      <c r="K238" s="221" t="s">
        <v>1116</v>
      </c>
      <c r="L238" s="221" t="str">
        <f t="shared" si="16"/>
        <v>H15: Do you know when the assistance and programme you are participating in will end?</v>
      </c>
      <c r="M238" s="221" t="s">
        <v>3840</v>
      </c>
      <c r="N238" s="221" t="s">
        <v>3841</v>
      </c>
      <c r="O238" s="221" t="s">
        <v>3842</v>
      </c>
      <c r="P238" s="221">
        <v>1</v>
      </c>
      <c r="V238" s="221">
        <v>1</v>
      </c>
      <c r="AB238" s="333"/>
    </row>
    <row r="239" spans="1:28" s="221" customFormat="1">
      <c r="A239" s="205" t="s">
        <v>3843</v>
      </c>
      <c r="B239" s="194" t="s">
        <v>3844</v>
      </c>
      <c r="C239" s="194" t="str">
        <f t="shared" si="13"/>
        <v>select_one</v>
      </c>
      <c r="D239" s="194" t="str">
        <f t="shared" si="14"/>
        <v>assist_endyear</v>
      </c>
      <c r="E239" s="205"/>
      <c r="F239" s="194" t="s">
        <v>246</v>
      </c>
      <c r="G239" s="194" t="s">
        <v>2983</v>
      </c>
      <c r="H239" s="206"/>
      <c r="I239" s="221" t="str" cm="1">
        <f t="array" ref="I239">_xlfn.TEXTJOIN(" ",1,IF(flistname=D239,foption,""))</f>
        <v>1: 2021 (this year) 2: 2022 (next year) 3: 2023 (the year after next)</v>
      </c>
      <c r="J239" s="221" t="s">
        <v>1118</v>
      </c>
      <c r="K239" s="221" t="s">
        <v>1119</v>
      </c>
      <c r="L239" s="221" t="str">
        <f t="shared" si="16"/>
        <v>H16: Please specify the year your participation in the programme will end?</v>
      </c>
      <c r="M239" s="221" t="s">
        <v>3845</v>
      </c>
      <c r="N239" s="221" t="s">
        <v>3846</v>
      </c>
      <c r="O239" s="221" t="s">
        <v>3847</v>
      </c>
      <c r="P239" s="221">
        <v>1</v>
      </c>
      <c r="V239" s="221">
        <v>1</v>
      </c>
      <c r="Z239" s="221" t="s">
        <v>5920</v>
      </c>
      <c r="AB239" s="333"/>
    </row>
    <row r="240" spans="1:28" s="221" customFormat="1">
      <c r="A240" s="205"/>
      <c r="B240" s="194" t="s">
        <v>3848</v>
      </c>
      <c r="C240" s="194" t="str">
        <f t="shared" si="13"/>
        <v>select_multiple</v>
      </c>
      <c r="D240" s="194" t="str">
        <f t="shared" si="14"/>
        <v>commodity_type</v>
      </c>
      <c r="E240" s="205" t="s">
        <v>3849</v>
      </c>
      <c r="F240" s="194"/>
      <c r="G240" s="194" t="s">
        <v>2983</v>
      </c>
      <c r="H240" s="206"/>
      <c r="I240" s="221" t="str" cm="1">
        <f t="array" ref="I240">_xlfn.TEXTJOIN(" ",1,IF(flistname=D240,foption,""))</f>
        <v>1: Cereals 2: Pulses 3: Vegetable Oil 4: Salt 5: CSB++ 6: Plumpy Sup/Acha Mum 0</v>
      </c>
      <c r="J240" s="221" t="s">
        <v>782</v>
      </c>
      <c r="K240" s="221" t="s">
        <v>783</v>
      </c>
      <c r="L240" s="221" t="str">
        <f t="shared" si="16"/>
        <v>H17: Screening question for next sections. Which standard commodities were part of your last ration?</v>
      </c>
      <c r="M240" s="221" t="s">
        <v>3850</v>
      </c>
      <c r="N240" s="221" t="s">
        <v>3851</v>
      </c>
      <c r="O240" s="221" t="s">
        <v>3852</v>
      </c>
      <c r="P240" s="221">
        <v>1</v>
      </c>
      <c r="V240" s="221">
        <v>1</v>
      </c>
      <c r="Z240" s="221" t="s">
        <v>3853</v>
      </c>
      <c r="AB240" s="333"/>
    </row>
    <row r="241" spans="1:28" s="219" customFormat="1">
      <c r="A241" s="212"/>
      <c r="B241" s="199" t="s">
        <v>3854</v>
      </c>
      <c r="C241" s="199" t="str">
        <f t="shared" ref="C241:C243" si="17">IF(IFERROR(FIND("select_one",J241),0)&gt;0,"select_one",IF(IFERROR(FIND("select_multiple",J241),0)&gt;0,"select_multiple","No"))</f>
        <v>No</v>
      </c>
      <c r="D241" s="199" t="str">
        <f t="shared" ref="D241:D243" si="18">IF(OR(C241="select_one",C241="select_multiple"),TRIM(RIGHT(J241,LEN(J241)-(LEN(C241)+1))),"")</f>
        <v/>
      </c>
      <c r="E241" s="212"/>
      <c r="F241" s="199"/>
      <c r="G241" s="199" t="s">
        <v>2983</v>
      </c>
      <c r="H241" s="213"/>
      <c r="I241" s="219" t="str" cm="1">
        <f t="array" ref="I241">_xlfn.TEXTJOIN(" ",1,IF(flistname=D241,foption,""))</f>
        <v>0</v>
      </c>
      <c r="J241" s="219" t="s">
        <v>117</v>
      </c>
      <c r="K241" s="219" t="s">
        <v>3789</v>
      </c>
      <c r="L241" s="219" t="str">
        <f t="shared" si="16"/>
        <v/>
      </c>
      <c r="N241" s="219" t="s">
        <v>2988</v>
      </c>
      <c r="O241" s="219" t="s">
        <v>2988</v>
      </c>
      <c r="P241" s="219">
        <v>1</v>
      </c>
      <c r="AB241" s="286"/>
    </row>
    <row r="242" spans="1:28" s="218" customFormat="1">
      <c r="A242" s="207"/>
      <c r="C242" s="218" t="str">
        <f t="shared" si="17"/>
        <v>No</v>
      </c>
      <c r="D242" s="218" t="str">
        <f t="shared" si="18"/>
        <v/>
      </c>
      <c r="E242" s="207"/>
      <c r="H242" s="209"/>
      <c r="I242" s="214" t="str" cm="1">
        <f t="array" ref="I242">_xlfn.TEXTJOIN(" ",1,IF(flistname=D242,foption,""))</f>
        <v>0</v>
      </c>
      <c r="L242" s="218" t="str">
        <f t="shared" si="16"/>
        <v/>
      </c>
      <c r="N242" s="218" t="s">
        <v>2988</v>
      </c>
      <c r="O242" s="218" t="s">
        <v>2988</v>
      </c>
      <c r="P242" s="218">
        <v>1</v>
      </c>
      <c r="S242" s="207"/>
      <c r="AB242" s="280"/>
    </row>
    <row r="243" spans="1:28" s="219" customFormat="1">
      <c r="A243" s="215"/>
      <c r="C243" s="219" t="str">
        <f t="shared" si="17"/>
        <v>No</v>
      </c>
      <c r="D243" s="219" t="str">
        <f t="shared" si="18"/>
        <v/>
      </c>
      <c r="E243" s="215"/>
      <c r="H243" s="217"/>
      <c r="I243" s="219" t="str" cm="1">
        <f t="array" ref="I243">_xlfn.TEXTJOIN(" ",1,IF(flistname=D243,foption,""))</f>
        <v>0</v>
      </c>
      <c r="J243" s="219" t="s">
        <v>212</v>
      </c>
      <c r="K243" s="219" t="s">
        <v>3855</v>
      </c>
      <c r="L243" s="219" t="str">
        <f t="shared" si="16"/>
        <v>Utilisation of food assistance</v>
      </c>
      <c r="N243" s="219" t="s">
        <v>5921</v>
      </c>
      <c r="O243" s="219" t="s">
        <v>2988</v>
      </c>
      <c r="P243" s="219">
        <v>1</v>
      </c>
      <c r="Y243" s="219" t="s">
        <v>3856</v>
      </c>
      <c r="Z243" s="219" t="s">
        <v>3853</v>
      </c>
      <c r="AB243" s="286"/>
    </row>
    <row r="244" spans="1:28" s="325" customFormat="1">
      <c r="A244" s="240"/>
      <c r="B244" s="240"/>
      <c r="C244" s="240" t="str">
        <f>IF(IFERROR(FIND("select_one",J244),0)&gt;0,"select_one",IF(IFERROR(FIND("select_multiple",J244),0)&gt;0,"select_multiple","No"))</f>
        <v>No</v>
      </c>
      <c r="D244" s="240" t="str">
        <f>IF(OR(C244="select_one",C244="select_multiple"),TRIM(RIGHT(J244,LEN(J244)-(LEN(C244)+1))),"")</f>
        <v/>
      </c>
      <c r="E244" s="240"/>
      <c r="F244" s="240"/>
      <c r="G244" s="240"/>
      <c r="H244" s="240"/>
      <c r="I244" s="325" t="str" cm="1">
        <f t="array" ref="I244">_xlfn.TEXTJOIN(" ",1,IF(flistname=D244,foption,""))</f>
        <v>0</v>
      </c>
      <c r="J244" s="325" t="s">
        <v>20</v>
      </c>
      <c r="L244" s="325" t="str">
        <f>IF(AND(ISBLANK(M244),ISBLANK(N244)),"",IF(ISBLANK(M244),N244,_xlfn.CONCAT(TRIM(M244),": ",N244)))</f>
        <v>Now I want to ask you few questions with regards to ${comname} you received the last distribution</v>
      </c>
      <c r="N244" s="325" t="s">
        <v>5922</v>
      </c>
      <c r="O244" s="325" t="s">
        <v>3859</v>
      </c>
      <c r="AB244" s="326"/>
    </row>
    <row r="245" spans="1:28" s="219" customFormat="1">
      <c r="A245" s="232"/>
      <c r="B245" s="232"/>
      <c r="C245" s="232" t="str">
        <f t="shared" ref="C245:C308" si="19">IF(IFERROR(FIND("select_one",J245),0)&gt;0,"select_one",IF(IFERROR(FIND("select_multiple",J245),0)&gt;0,"select_multiple","No"))</f>
        <v>No</v>
      </c>
      <c r="D245" s="232" t="str">
        <f t="shared" ref="D245:D308" si="20">IF(OR(C245="select_one",C245="select_multiple"),TRIM(RIGHT(J245,LEN(J245)-(LEN(C245)+1))),"")</f>
        <v/>
      </c>
      <c r="E245" s="232"/>
      <c r="F245" s="232"/>
      <c r="G245" s="232" t="s">
        <v>2983</v>
      </c>
      <c r="H245" s="232" t="s">
        <v>3857</v>
      </c>
      <c r="I245" s="219" t="str" cm="1">
        <f t="array" ref="I245">_xlfn.TEXTJOIN(" ",1,IF(flistname=D245,foption,""))</f>
        <v>0</v>
      </c>
      <c r="J245" s="219" t="s">
        <v>26</v>
      </c>
      <c r="K245" s="219" t="s">
        <v>3858</v>
      </c>
      <c r="L245" s="219" t="str">
        <f t="shared" ref="L245:L308" si="21">IF(AND(ISBLANK(M245),ISBLANK(N245)),"",IF(ISBLANK(M245),N245,_xlfn.CONCAT(TRIM(M245),": ",N245)))</f>
        <v/>
      </c>
      <c r="P245" s="219">
        <v>1</v>
      </c>
      <c r="W245" s="219" t="s">
        <v>168</v>
      </c>
      <c r="AB245" s="286"/>
    </row>
    <row r="246" spans="1:28" s="224" customFormat="1">
      <c r="A246" s="223"/>
      <c r="C246" s="224" t="str">
        <f t="shared" si="19"/>
        <v>No</v>
      </c>
      <c r="D246" s="224" t="str">
        <f t="shared" si="20"/>
        <v/>
      </c>
      <c r="E246" s="223"/>
      <c r="H246" s="225"/>
      <c r="I246" s="224" t="str" cm="1">
        <f t="array" ref="I246">_xlfn.TEXTJOIN(" ",1,IF(flistname=D246,foption,""))</f>
        <v>0</v>
      </c>
      <c r="J246" s="224" t="s">
        <v>2564</v>
      </c>
      <c r="K246" s="224" t="s">
        <v>3860</v>
      </c>
      <c r="L246" s="224" t="str">
        <f t="shared" si="21"/>
        <v/>
      </c>
      <c r="V246" s="224">
        <v>1</v>
      </c>
      <c r="AB246" s="277" t="s">
        <v>3861</v>
      </c>
    </row>
    <row r="247" spans="1:28" s="224" customFormat="1">
      <c r="C247" s="194" t="str">
        <f t="shared" si="19"/>
        <v>select_one</v>
      </c>
      <c r="D247" s="194" t="str">
        <f t="shared" si="20"/>
        <v>commodity_type</v>
      </c>
      <c r="E247" s="205"/>
      <c r="I247" s="224" t="str" cm="1">
        <f t="array" ref="I247">_xlfn.TEXTJOIN(" ",1,IF(flistname=D247,foption,""))</f>
        <v>1: Cereals 2: Pulses 3: Vegetable Oil 4: Salt 5: CSB++ 6: Plumpy Sup/Acha Mum 0</v>
      </c>
      <c r="J247" s="224" t="s">
        <v>523</v>
      </c>
      <c r="K247" s="224" t="s">
        <v>3862</v>
      </c>
      <c r="L247" s="224" t="str">
        <f t="shared" si="21"/>
        <v>H18: Asking questions for:</v>
      </c>
      <c r="M247" s="224" t="s">
        <v>3863</v>
      </c>
      <c r="N247" s="224" t="s">
        <v>3864</v>
      </c>
      <c r="O247" s="224" t="s">
        <v>3864</v>
      </c>
      <c r="V247" s="194">
        <v>1</v>
      </c>
      <c r="W247" s="224" t="s">
        <v>3865</v>
      </c>
      <c r="AA247" s="224">
        <v>1</v>
      </c>
      <c r="AB247" s="277" t="s">
        <v>3866</v>
      </c>
    </row>
    <row r="248" spans="1:28" s="221" customFormat="1">
      <c r="A248" s="205"/>
      <c r="B248" s="220"/>
      <c r="C248" s="220" t="str">
        <f t="shared" si="19"/>
        <v>select_one</v>
      </c>
      <c r="D248" s="220" t="str">
        <f t="shared" si="20"/>
        <v>yes_no</v>
      </c>
      <c r="E248" s="205"/>
      <c r="F248" s="220"/>
      <c r="G248" s="194" t="s">
        <v>2983</v>
      </c>
      <c r="H248" s="206" t="s">
        <v>3867</v>
      </c>
      <c r="I248" s="221" t="str" cm="1">
        <f t="array" ref="I248">_xlfn.TEXTJOIN(" ",1,IF(flistname=D248,foption,""))</f>
        <v>0: No 1: Yes</v>
      </c>
      <c r="J248" s="221" t="s">
        <v>22</v>
      </c>
      <c r="K248" s="221" t="s">
        <v>3868</v>
      </c>
      <c r="L248" s="221" t="str">
        <f t="shared" si="21"/>
        <v>H18_01: From the last distribution, do you have any ${comname} rations remaining at your home?</v>
      </c>
      <c r="M248" s="221" t="s">
        <v>3869</v>
      </c>
      <c r="N248" s="221" t="s">
        <v>3870</v>
      </c>
      <c r="O248" s="221" t="s">
        <v>3871</v>
      </c>
      <c r="P248" s="221">
        <v>1</v>
      </c>
      <c r="V248" s="221">
        <v>1</v>
      </c>
      <c r="AB248" s="333"/>
    </row>
    <row r="249" spans="1:28" s="221" customFormat="1">
      <c r="A249" s="205"/>
      <c r="B249" s="220"/>
      <c r="C249" s="220" t="str">
        <f t="shared" si="19"/>
        <v>No</v>
      </c>
      <c r="D249" s="220" t="str">
        <f t="shared" si="20"/>
        <v/>
      </c>
      <c r="E249" s="205"/>
      <c r="F249" s="220"/>
      <c r="G249" s="194" t="s">
        <v>2983</v>
      </c>
      <c r="H249" s="206" t="s">
        <v>3867</v>
      </c>
      <c r="I249" s="221" t="str" cm="1">
        <f t="array" ref="I249">_xlfn.TEXTJOIN(" ",1,IF(flistname=D249,foption,""))</f>
        <v>0</v>
      </c>
      <c r="J249" s="221" t="s">
        <v>151</v>
      </c>
      <c r="K249" s="221" t="s">
        <v>3872</v>
      </c>
      <c r="L249" s="221" t="str">
        <f t="shared" si="21"/>
        <v>H18_02: How many days did the ${comname} ration last?</v>
      </c>
      <c r="M249" s="221" t="s">
        <v>3873</v>
      </c>
      <c r="N249" s="221" t="s">
        <v>3874</v>
      </c>
      <c r="O249" s="221" t="s">
        <v>3875</v>
      </c>
      <c r="P249" s="221">
        <v>1</v>
      </c>
      <c r="V249" s="221">
        <v>1</v>
      </c>
      <c r="Z249" s="221" t="s">
        <v>3876</v>
      </c>
      <c r="AB249" s="333"/>
    </row>
    <row r="250" spans="1:28" s="221" customFormat="1">
      <c r="A250" s="205"/>
      <c r="B250" s="220"/>
      <c r="C250" s="220" t="str">
        <f t="shared" si="19"/>
        <v>No</v>
      </c>
      <c r="D250" s="220" t="str">
        <f t="shared" si="20"/>
        <v/>
      </c>
      <c r="E250" s="205"/>
      <c r="F250" s="220"/>
      <c r="G250" s="194" t="s">
        <v>2983</v>
      </c>
      <c r="H250" s="206" t="s">
        <v>3867</v>
      </c>
      <c r="I250" s="221" t="str" cm="1">
        <f t="array" ref="I250">_xlfn.TEXTJOIN(" ",1,IF(flistname=D250,foption,""))</f>
        <v>0</v>
      </c>
      <c r="J250" s="221" t="s">
        <v>151</v>
      </c>
      <c r="K250" s="221" t="s">
        <v>3877</v>
      </c>
      <c r="L250" s="221" t="str">
        <f t="shared" si="21"/>
        <v>H18_03: From today, how many more days will you be able to use the ${comname} ration before it is finished?</v>
      </c>
      <c r="M250" s="221" t="s">
        <v>3878</v>
      </c>
      <c r="N250" s="221" t="s">
        <v>3879</v>
      </c>
      <c r="O250" s="221" t="s">
        <v>3880</v>
      </c>
      <c r="P250" s="221">
        <v>1</v>
      </c>
      <c r="T250" s="221" t="s">
        <v>3881</v>
      </c>
      <c r="V250" s="221">
        <v>1</v>
      </c>
      <c r="Z250" s="221" t="s">
        <v>3882</v>
      </c>
      <c r="AB250" s="333"/>
    </row>
    <row r="251" spans="1:28" s="221" customFormat="1">
      <c r="A251" s="205"/>
      <c r="B251" s="220"/>
      <c r="C251" s="220" t="str">
        <f t="shared" si="19"/>
        <v>select_one</v>
      </c>
      <c r="D251" s="220" t="str">
        <f t="shared" si="20"/>
        <v>yes_no</v>
      </c>
      <c r="E251" s="205"/>
      <c r="F251" s="220"/>
      <c r="G251" s="194" t="s">
        <v>2983</v>
      </c>
      <c r="H251" s="206" t="s">
        <v>3867</v>
      </c>
      <c r="I251" s="221" t="str" cm="1">
        <f t="array" ref="I251">_xlfn.TEXTJOIN(" ",1,IF(flistname=D251,foption,""))</f>
        <v>0: No 1: Yes</v>
      </c>
      <c r="J251" s="221" t="s">
        <v>22</v>
      </c>
      <c r="K251" s="221" t="s">
        <v>3883</v>
      </c>
      <c r="L251" s="221" t="str">
        <f t="shared" si="21"/>
        <v>H18_04: Were the ${comname} received in good condition?</v>
      </c>
      <c r="M251" s="221" t="s">
        <v>3884</v>
      </c>
      <c r="N251" s="221" t="s">
        <v>3885</v>
      </c>
      <c r="O251" s="221" t="s">
        <v>3886</v>
      </c>
      <c r="P251" s="221">
        <v>1</v>
      </c>
      <c r="V251" s="221">
        <v>1</v>
      </c>
      <c r="AB251" s="333"/>
    </row>
    <row r="252" spans="1:28" s="221" customFormat="1">
      <c r="A252" s="205"/>
      <c r="B252" s="220"/>
      <c r="C252" s="220" t="str">
        <f t="shared" si="19"/>
        <v>select_multiple</v>
      </c>
      <c r="D252" s="220" t="str">
        <f t="shared" si="20"/>
        <v>bad_condition</v>
      </c>
      <c r="E252" s="205"/>
      <c r="F252" s="220"/>
      <c r="G252" s="194" t="s">
        <v>2983</v>
      </c>
      <c r="H252" s="206" t="s">
        <v>3867</v>
      </c>
      <c r="I252" s="221" t="str" cm="1">
        <f t="array" ref="I252">_xlfn.TEXTJOIN(" ",1,IF(flistname=D252,foption,""))</f>
        <v>1: Excessive Moisture 2: Faulty Packaging 3: Foreign Matter 4: Infested 5: Past Expiry/Rotten</v>
      </c>
      <c r="J252" s="221" t="s">
        <v>822</v>
      </c>
      <c r="K252" s="221" t="s">
        <v>3887</v>
      </c>
      <c r="L252" s="221" t="str">
        <f t="shared" si="21"/>
        <v>H18_05: What was the issue with the condition of received ${comname}?</v>
      </c>
      <c r="M252" s="221" t="s">
        <v>3888</v>
      </c>
      <c r="N252" s="221" t="s">
        <v>3889</v>
      </c>
      <c r="O252" s="221" t="s">
        <v>3890</v>
      </c>
      <c r="P252" s="221">
        <v>1</v>
      </c>
      <c r="V252" s="221">
        <v>1</v>
      </c>
      <c r="Z252" s="221" t="s">
        <v>3891</v>
      </c>
      <c r="AB252" s="333"/>
    </row>
    <row r="253" spans="1:28" s="221" customFormat="1">
      <c r="A253" s="205"/>
      <c r="B253" s="220"/>
      <c r="C253" s="220" t="str">
        <f t="shared" si="19"/>
        <v>select_one</v>
      </c>
      <c r="D253" s="220" t="str">
        <f t="shared" si="20"/>
        <v>yes_no</v>
      </c>
      <c r="E253" s="205"/>
      <c r="F253" s="220"/>
      <c r="G253" s="194" t="s">
        <v>2983</v>
      </c>
      <c r="H253" s="206" t="s">
        <v>3867</v>
      </c>
      <c r="I253" s="221" t="str" cm="1">
        <f t="array" ref="I253">_xlfn.TEXTJOIN(" ",1,IF(flistname=D253,foption,""))</f>
        <v>0: No 1: Yes</v>
      </c>
      <c r="J253" s="221" t="s">
        <v>22</v>
      </c>
      <c r="K253" s="221" t="s">
        <v>3892</v>
      </c>
      <c r="L253" s="221" t="str">
        <f t="shared" si="21"/>
        <v>H18_06: Was the quantity of ${comname} received adequate for your household needs?</v>
      </c>
      <c r="M253" s="221" t="s">
        <v>3893</v>
      </c>
      <c r="N253" s="221" t="s">
        <v>3894</v>
      </c>
      <c r="O253" s="221" t="s">
        <v>3895</v>
      </c>
      <c r="P253" s="221">
        <v>1</v>
      </c>
      <c r="V253" s="221">
        <v>1</v>
      </c>
      <c r="AB253" s="333"/>
    </row>
    <row r="254" spans="1:28" s="219" customFormat="1">
      <c r="A254" s="231"/>
      <c r="B254" s="250"/>
      <c r="C254" s="250" t="str">
        <f t="shared" si="19"/>
        <v>No</v>
      </c>
      <c r="D254" s="250" t="str">
        <f t="shared" si="20"/>
        <v/>
      </c>
      <c r="E254" s="231"/>
      <c r="F254" s="250"/>
      <c r="G254" s="232" t="s">
        <v>2983</v>
      </c>
      <c r="H254" s="233"/>
      <c r="I254" s="219" t="str" cm="1">
        <f t="array" ref="I254">_xlfn.TEXTJOIN(" ",1,IF(flistname=D254,foption,""))</f>
        <v>0</v>
      </c>
      <c r="J254" s="219" t="s">
        <v>117</v>
      </c>
      <c r="K254" s="219" t="s">
        <v>3858</v>
      </c>
      <c r="L254" s="219" t="str">
        <f t="shared" si="21"/>
        <v/>
      </c>
      <c r="N254" s="219" t="s">
        <v>2988</v>
      </c>
      <c r="O254" s="219" t="s">
        <v>2988</v>
      </c>
      <c r="P254" s="219">
        <v>1</v>
      </c>
      <c r="AB254" s="286"/>
    </row>
    <row r="255" spans="1:28" s="245" customFormat="1">
      <c r="A255" s="228"/>
      <c r="C255" s="245" t="str">
        <f t="shared" si="19"/>
        <v>No</v>
      </c>
      <c r="D255" s="245" t="str">
        <f t="shared" si="20"/>
        <v/>
      </c>
      <c r="E255" s="228"/>
      <c r="G255" s="229"/>
      <c r="H255" s="230"/>
      <c r="I255" s="229" t="str" cm="1">
        <f t="array" ref="I255">_xlfn.TEXTJOIN(" ",1,IF(flistname=D255,foption,""))</f>
        <v>0</v>
      </c>
      <c r="L255" s="245" t="str">
        <f t="shared" si="21"/>
        <v/>
      </c>
      <c r="P255" s="245">
        <v>1</v>
      </c>
      <c r="S255" s="228"/>
      <c r="AB255" s="281"/>
    </row>
    <row r="256" spans="1:28" s="219" customFormat="1">
      <c r="A256" s="231"/>
      <c r="B256" s="250"/>
      <c r="C256" s="250" t="str">
        <f t="shared" si="19"/>
        <v>No</v>
      </c>
      <c r="D256" s="250" t="str">
        <f t="shared" si="20"/>
        <v/>
      </c>
      <c r="E256" s="231"/>
      <c r="F256" s="250"/>
      <c r="G256" s="232"/>
      <c r="H256" s="233"/>
      <c r="I256" s="219" t="str" cm="1">
        <f t="array" ref="I256">_xlfn.TEXTJOIN(" ",1,IF(flistname=D256,foption,""))</f>
        <v>0</v>
      </c>
      <c r="J256" s="219" t="s">
        <v>26</v>
      </c>
      <c r="K256" s="219" t="s">
        <v>3896</v>
      </c>
      <c r="L256" s="219" t="str">
        <f t="shared" si="21"/>
        <v/>
      </c>
      <c r="P256" s="219">
        <v>1</v>
      </c>
      <c r="W256" s="219" t="s">
        <v>168</v>
      </c>
      <c r="AB256" s="286"/>
    </row>
    <row r="257" spans="1:28" s="325" customFormat="1">
      <c r="A257" s="235"/>
      <c r="B257" s="236"/>
      <c r="C257" s="236" t="str">
        <f t="shared" si="19"/>
        <v>No</v>
      </c>
      <c r="D257" s="236" t="str">
        <f t="shared" si="20"/>
        <v/>
      </c>
      <c r="E257" s="235"/>
      <c r="F257" s="236"/>
      <c r="G257" s="240" t="s">
        <v>2983</v>
      </c>
      <c r="H257" s="237" t="s">
        <v>3867</v>
      </c>
      <c r="I257" s="325" t="str" cm="1">
        <f t="array" ref="I257">_xlfn.TEXTJOIN(" ",1,IF(flistname=D257,foption,""))</f>
        <v>0</v>
      </c>
      <c r="J257" s="327" t="s">
        <v>20</v>
      </c>
      <c r="K257" s="327" t="s">
        <v>497</v>
      </c>
      <c r="L257" s="327" t="str">
        <f t="shared" si="21"/>
        <v>From the last distribution, what proportion of your ${comname} entitlement was:</v>
      </c>
      <c r="M257" s="327"/>
      <c r="N257" s="327" t="s">
        <v>3897</v>
      </c>
      <c r="O257" s="327" t="s">
        <v>3897</v>
      </c>
      <c r="P257" s="327">
        <v>1</v>
      </c>
      <c r="Q257" s="327"/>
      <c r="S257" s="325" t="s">
        <v>3898</v>
      </c>
      <c r="AB257" s="326"/>
    </row>
    <row r="258" spans="1:28" s="221" customFormat="1">
      <c r="A258" s="194"/>
      <c r="B258" s="194"/>
      <c r="C258" s="194" t="str">
        <f t="shared" si="19"/>
        <v>No</v>
      </c>
      <c r="D258" s="194" t="str">
        <f t="shared" si="20"/>
        <v/>
      </c>
      <c r="E258" s="194" t="s">
        <v>3899</v>
      </c>
      <c r="F258" s="194"/>
      <c r="G258" s="194" t="s">
        <v>2983</v>
      </c>
      <c r="H258" s="194" t="s">
        <v>3867</v>
      </c>
      <c r="I258" s="221" t="str" cm="1">
        <f t="array" ref="I258">_xlfn.TEXTJOIN(" ",1,IF(flistname=D258,foption,""))</f>
        <v>0</v>
      </c>
      <c r="J258" s="221" t="s">
        <v>151</v>
      </c>
      <c r="K258" s="221" t="s">
        <v>3900</v>
      </c>
      <c r="L258" s="221" t="str">
        <f t="shared" si="21"/>
        <v>H19_01: Eaten/consumed within the household</v>
      </c>
      <c r="M258" s="221" t="s">
        <v>3901</v>
      </c>
      <c r="N258" s="221" t="s">
        <v>3902</v>
      </c>
      <c r="O258" s="221" t="s">
        <v>3903</v>
      </c>
      <c r="P258" s="221">
        <v>1</v>
      </c>
      <c r="T258" s="221" t="s">
        <v>3904</v>
      </c>
      <c r="V258" s="221">
        <v>1</v>
      </c>
      <c r="AB258" s="333"/>
    </row>
    <row r="259" spans="1:28" s="221" customFormat="1">
      <c r="A259" s="194"/>
      <c r="B259" s="194"/>
      <c r="C259" s="194" t="str">
        <f t="shared" si="19"/>
        <v>No</v>
      </c>
      <c r="D259" s="194" t="str">
        <f t="shared" si="20"/>
        <v/>
      </c>
      <c r="E259" s="194"/>
      <c r="F259" s="194"/>
      <c r="G259" s="194" t="s">
        <v>2983</v>
      </c>
      <c r="H259" s="194" t="s">
        <v>3867</v>
      </c>
      <c r="I259" s="221" t="str" cm="1">
        <f t="array" ref="I259">_xlfn.TEXTJOIN(" ",1,IF(flistname=D259,foption,""))</f>
        <v>0</v>
      </c>
      <c r="J259" s="221" t="s">
        <v>151</v>
      </c>
      <c r="K259" s="221" t="s">
        <v>3905</v>
      </c>
      <c r="L259" s="221" t="str">
        <f t="shared" si="21"/>
        <v>H19_02: Sold in the market</v>
      </c>
      <c r="M259" s="221" t="s">
        <v>3906</v>
      </c>
      <c r="N259" s="221" t="s">
        <v>3907</v>
      </c>
      <c r="O259" s="221" t="s">
        <v>3908</v>
      </c>
      <c r="P259" s="221">
        <v>1</v>
      </c>
      <c r="T259" s="221" t="s">
        <v>3904</v>
      </c>
      <c r="V259" s="221">
        <v>1</v>
      </c>
      <c r="AB259" s="333"/>
    </row>
    <row r="260" spans="1:28" s="221" customFormat="1">
      <c r="A260" s="194"/>
      <c r="B260" s="194"/>
      <c r="C260" s="194" t="str">
        <f t="shared" si="19"/>
        <v>No</v>
      </c>
      <c r="D260" s="194" t="str">
        <f t="shared" si="20"/>
        <v/>
      </c>
      <c r="E260" s="194"/>
      <c r="F260" s="194"/>
      <c r="G260" s="194" t="s">
        <v>2983</v>
      </c>
      <c r="H260" s="194" t="s">
        <v>3867</v>
      </c>
      <c r="I260" s="221" t="str" cm="1">
        <f t="array" ref="I260">_xlfn.TEXTJOIN(" ",1,IF(flistname=D260,foption,""))</f>
        <v>0</v>
      </c>
      <c r="J260" s="221" t="s">
        <v>151</v>
      </c>
      <c r="K260" s="221" t="s">
        <v>3909</v>
      </c>
      <c r="L260" s="221" t="str">
        <f t="shared" si="21"/>
        <v>H19_03: Exchanged for other foods or services</v>
      </c>
      <c r="M260" s="221" t="s">
        <v>3910</v>
      </c>
      <c r="N260" s="221" t="s">
        <v>3911</v>
      </c>
      <c r="O260" s="221" t="s">
        <v>3912</v>
      </c>
      <c r="P260" s="221">
        <v>1</v>
      </c>
      <c r="T260" s="221" t="s">
        <v>3904</v>
      </c>
      <c r="V260" s="221">
        <v>1</v>
      </c>
      <c r="AB260" s="333"/>
    </row>
    <row r="261" spans="1:28" s="221" customFormat="1">
      <c r="A261" s="194"/>
      <c r="B261" s="194"/>
      <c r="C261" s="194" t="str">
        <f t="shared" si="19"/>
        <v>No</v>
      </c>
      <c r="D261" s="194" t="str">
        <f t="shared" si="20"/>
        <v/>
      </c>
      <c r="E261" s="194"/>
      <c r="F261" s="194"/>
      <c r="G261" s="194" t="s">
        <v>2983</v>
      </c>
      <c r="H261" s="194" t="s">
        <v>3867</v>
      </c>
      <c r="I261" s="221" t="str" cm="1">
        <f t="array" ref="I261">_xlfn.TEXTJOIN(" ",1,IF(flistname=D261,foption,""))</f>
        <v>0</v>
      </c>
      <c r="J261" s="221" t="s">
        <v>151</v>
      </c>
      <c r="K261" s="221" t="s">
        <v>3913</v>
      </c>
      <c r="L261" s="221" t="str">
        <f t="shared" si="21"/>
        <v>H19_04: Shared with relatives and or other households?</v>
      </c>
      <c r="M261" s="221" t="s">
        <v>3914</v>
      </c>
      <c r="N261" s="221" t="s">
        <v>3915</v>
      </c>
      <c r="O261" s="221" t="s">
        <v>3916</v>
      </c>
      <c r="P261" s="221">
        <v>1</v>
      </c>
      <c r="T261" s="221" t="s">
        <v>3904</v>
      </c>
      <c r="V261" s="221">
        <v>1</v>
      </c>
      <c r="AB261" s="333"/>
    </row>
    <row r="262" spans="1:28" s="221" customFormat="1">
      <c r="A262" s="194"/>
      <c r="B262" s="194"/>
      <c r="C262" s="194" t="str">
        <f t="shared" si="19"/>
        <v>No</v>
      </c>
      <c r="D262" s="194" t="str">
        <f t="shared" si="20"/>
        <v/>
      </c>
      <c r="E262" s="194"/>
      <c r="F262" s="194"/>
      <c r="G262" s="194" t="s">
        <v>2983</v>
      </c>
      <c r="H262" s="194" t="s">
        <v>3867</v>
      </c>
      <c r="I262" s="221" t="str" cm="1">
        <f t="array" ref="I262">_xlfn.TEXTJOIN(" ",1,IF(flistname=D262,foption,""))</f>
        <v>0</v>
      </c>
      <c r="J262" s="221" t="s">
        <v>151</v>
      </c>
      <c r="K262" s="221" t="s">
        <v>3917</v>
      </c>
      <c r="L262" s="221" t="str">
        <f t="shared" si="21"/>
        <v>H19_05: Given to authorities (voluntarly of forced)</v>
      </c>
      <c r="M262" s="221" t="s">
        <v>3918</v>
      </c>
      <c r="N262" s="221" t="s">
        <v>3919</v>
      </c>
      <c r="O262" s="221" t="s">
        <v>3920</v>
      </c>
      <c r="P262" s="221">
        <v>1</v>
      </c>
      <c r="T262" s="221" t="s">
        <v>3904</v>
      </c>
      <c r="V262" s="221">
        <v>1</v>
      </c>
      <c r="AB262" s="333"/>
    </row>
    <row r="263" spans="1:28" s="219" customFormat="1">
      <c r="A263" s="231"/>
      <c r="B263" s="250"/>
      <c r="C263" s="250" t="str">
        <f t="shared" si="19"/>
        <v>No</v>
      </c>
      <c r="D263" s="250" t="str">
        <f t="shared" si="20"/>
        <v/>
      </c>
      <c r="E263" s="231"/>
      <c r="F263" s="250"/>
      <c r="G263" s="232" t="s">
        <v>2983</v>
      </c>
      <c r="H263" s="233"/>
      <c r="I263" s="219" t="str" cm="1">
        <f t="array" ref="I263">_xlfn.TEXTJOIN(" ",1,IF(flistname=D263,foption,""))</f>
        <v>0</v>
      </c>
      <c r="J263" s="219" t="s">
        <v>117</v>
      </c>
      <c r="K263" s="219" t="s">
        <v>3921</v>
      </c>
      <c r="L263" s="219" t="str">
        <f t="shared" si="21"/>
        <v/>
      </c>
      <c r="N263" s="219" t="s">
        <v>2988</v>
      </c>
      <c r="O263" s="219" t="s">
        <v>2988</v>
      </c>
      <c r="P263" s="219">
        <v>1</v>
      </c>
      <c r="AB263" s="286"/>
    </row>
    <row r="264" spans="1:28" s="224" customFormat="1">
      <c r="A264" s="223"/>
      <c r="C264" s="224" t="str">
        <f t="shared" si="19"/>
        <v>No</v>
      </c>
      <c r="D264" s="224" t="str">
        <f t="shared" si="20"/>
        <v/>
      </c>
      <c r="E264" s="223"/>
      <c r="G264" s="246"/>
      <c r="H264" s="225"/>
      <c r="I264" s="224" t="str" cm="1">
        <f t="array" ref="I264">_xlfn.TEXTJOIN(" ",1,IF(flistname=D264,foption,""))</f>
        <v>0</v>
      </c>
      <c r="J264" s="224" t="s">
        <v>2564</v>
      </c>
      <c r="K264" s="224" t="s">
        <v>3922</v>
      </c>
      <c r="L264" s="224" t="str">
        <f t="shared" si="21"/>
        <v>%s of reported food use</v>
      </c>
      <c r="N264" s="224" t="s">
        <v>3923</v>
      </c>
      <c r="O264" s="224" t="s">
        <v>3924</v>
      </c>
      <c r="V264" s="224">
        <v>1</v>
      </c>
      <c r="AB264" s="277" t="s">
        <v>3925</v>
      </c>
    </row>
    <row r="265" spans="1:28" s="224" customFormat="1">
      <c r="A265" s="223"/>
      <c r="C265" s="224" t="str">
        <f t="shared" si="19"/>
        <v>No</v>
      </c>
      <c r="D265" s="224" t="str">
        <f t="shared" si="20"/>
        <v/>
      </c>
      <c r="E265" s="223"/>
      <c r="G265" s="246"/>
      <c r="H265" s="225"/>
      <c r="I265" s="224" t="str" cm="1">
        <f t="array" ref="I265">_xlfn.TEXTJOIN(" ",1,IF(flistname=D265,foption,""))</f>
        <v>0</v>
      </c>
      <c r="J265" s="224" t="s">
        <v>2564</v>
      </c>
      <c r="K265" s="224" t="s">
        <v>3926</v>
      </c>
      <c r="L265" s="224" t="str">
        <f t="shared" si="21"/>
        <v>%s of reported remaing food</v>
      </c>
      <c r="N265" s="224" t="s">
        <v>3927</v>
      </c>
      <c r="O265" s="224" t="s">
        <v>3928</v>
      </c>
      <c r="V265" s="224">
        <v>1</v>
      </c>
      <c r="AB265" s="277" t="s">
        <v>3929</v>
      </c>
    </row>
    <row r="266" spans="1:28" s="224" customFormat="1">
      <c r="A266" s="223"/>
      <c r="C266" s="224" t="str">
        <f t="shared" si="19"/>
        <v>No</v>
      </c>
      <c r="D266" s="224" t="str">
        <f t="shared" si="20"/>
        <v/>
      </c>
      <c r="E266" s="223"/>
      <c r="G266" s="246"/>
      <c r="H266" s="225"/>
      <c r="J266" s="224" t="s">
        <v>2564</v>
      </c>
      <c r="K266" s="224" t="s">
        <v>3930</v>
      </c>
      <c r="L266" s="224" t="str">
        <f t="shared" si="21"/>
        <v>Remainder warning</v>
      </c>
      <c r="N266" s="224" t="s">
        <v>3931</v>
      </c>
      <c r="O266" s="224" t="s">
        <v>3931</v>
      </c>
      <c r="V266" s="224">
        <v>1</v>
      </c>
      <c r="AB266" s="277" t="s">
        <v>3643</v>
      </c>
    </row>
    <row r="267" spans="1:28" s="219" customFormat="1">
      <c r="A267" s="231"/>
      <c r="B267" s="250"/>
      <c r="C267" s="250" t="str">
        <f t="shared" si="19"/>
        <v>No</v>
      </c>
      <c r="D267" s="250" t="str">
        <f t="shared" si="20"/>
        <v/>
      </c>
      <c r="E267" s="231"/>
      <c r="F267" s="250"/>
      <c r="G267" s="232"/>
      <c r="H267" s="233"/>
      <c r="I267" s="219" t="str" cm="1">
        <f t="array" ref="I267">_xlfn.TEXTJOIN(" ",1,IF(flistname=D267,foption,""))</f>
        <v>0</v>
      </c>
      <c r="J267" s="219" t="s">
        <v>26</v>
      </c>
      <c r="K267" s="219" t="s">
        <v>3921</v>
      </c>
      <c r="L267" s="219" t="str">
        <f t="shared" si="21"/>
        <v/>
      </c>
      <c r="W267" s="219" t="s">
        <v>168</v>
      </c>
      <c r="AB267" s="286"/>
    </row>
    <row r="268" spans="1:28" s="325" customFormat="1">
      <c r="A268" s="240"/>
      <c r="B268" s="240"/>
      <c r="C268" s="240" t="str">
        <f t="shared" si="19"/>
        <v>No</v>
      </c>
      <c r="D268" s="240" t="str">
        <f t="shared" si="20"/>
        <v/>
      </c>
      <c r="E268" s="240"/>
      <c r="F268" s="240"/>
      <c r="G268" s="240"/>
      <c r="H268" s="240"/>
      <c r="I268" s="325" t="str" cm="1">
        <f t="array" ref="I268">_xlfn.TEXTJOIN(" ",1,IF(flistname=D268,foption,""))</f>
        <v>0</v>
      </c>
      <c r="J268" s="325" t="s">
        <v>20</v>
      </c>
      <c r="L268" s="325" t="str">
        <f t="shared" si="21"/>
        <v>It appears the total use exeeds 100% or is 100% while the household still has some remainder.  please revise before you proceed</v>
      </c>
      <c r="N268" s="325" t="s">
        <v>3932</v>
      </c>
      <c r="O268" s="325" t="s">
        <v>3933</v>
      </c>
      <c r="Z268" s="325" t="s">
        <v>3934</v>
      </c>
      <c r="AB268" s="326"/>
    </row>
    <row r="269" spans="1:28" s="221" customFormat="1">
      <c r="A269" s="194"/>
      <c r="B269" s="194"/>
      <c r="C269" s="194" t="str">
        <f t="shared" si="19"/>
        <v>select_multiple</v>
      </c>
      <c r="D269" s="194" t="str">
        <f t="shared" si="20"/>
        <v>useofremainder</v>
      </c>
      <c r="E269" s="194" t="s">
        <v>3935</v>
      </c>
      <c r="F269" s="194"/>
      <c r="G269" s="194" t="s">
        <v>2983</v>
      </c>
      <c r="H269" s="194" t="s">
        <v>3867</v>
      </c>
      <c r="I269" s="221" t="str" cm="1">
        <f t="array" ref="I269">_xlfn.TEXTJOIN(" ",1,IF(flistname=D269,foption,""))</f>
        <v>1: Consume at home 2: Sell at market 3: Exchanged for other foods or services 4: Share with relatives and or other households 5: Kept for local authorities 88: Other</v>
      </c>
      <c r="J269" s="221" t="s">
        <v>3936</v>
      </c>
      <c r="K269" s="221" t="s">
        <v>3937</v>
      </c>
      <c r="L269" s="221" t="str">
        <f t="shared" si="21"/>
        <v>H20: What do you plan to do with the remainder of received ${comname}?</v>
      </c>
      <c r="M269" s="221" t="s">
        <v>3938</v>
      </c>
      <c r="N269" s="221" t="s">
        <v>3939</v>
      </c>
      <c r="O269" s="221" t="s">
        <v>3940</v>
      </c>
      <c r="P269" s="221">
        <v>1</v>
      </c>
      <c r="S269" s="221" t="s">
        <v>3941</v>
      </c>
      <c r="V269" s="221">
        <v>1</v>
      </c>
      <c r="Z269" s="221" t="s">
        <v>3942</v>
      </c>
      <c r="AB269" s="333"/>
    </row>
    <row r="270" spans="1:28" s="221" customFormat="1">
      <c r="A270" s="194"/>
      <c r="B270" s="194"/>
      <c r="C270" s="194" t="str">
        <f t="shared" si="19"/>
        <v>select_one</v>
      </c>
      <c r="D270" s="194" t="str">
        <f t="shared" si="20"/>
        <v>Pref_CER</v>
      </c>
      <c r="E270" s="194"/>
      <c r="F270" s="194"/>
      <c r="G270" s="194" t="s">
        <v>2983</v>
      </c>
      <c r="H270" s="194" t="s">
        <v>3943</v>
      </c>
      <c r="I270" s="221" t="str" cm="1">
        <f t="array" ref="I270">_xlfn.TEXTJOIN(" ",1,IF(flistname=D270,foption,""))</f>
        <v>1: Red Sorghum 2: White Sorghum 3: Mixed Sorghum 4: Maize 5: Millet 6: Rice 7: Lentils 8: Cow peas 9: Split peas 10: beans 88: other</v>
      </c>
      <c r="J270" s="221" t="s">
        <v>846</v>
      </c>
      <c r="K270" s="221" t="s">
        <v>3944</v>
      </c>
      <c r="L270" s="221" t="str">
        <f t="shared" si="21"/>
        <v>H21: What is the preferred ${comname} to eat in the household?</v>
      </c>
      <c r="M270" s="221" t="s">
        <v>3945</v>
      </c>
      <c r="N270" s="221" t="s">
        <v>3946</v>
      </c>
      <c r="O270" s="221" t="s">
        <v>3947</v>
      </c>
      <c r="P270" s="221">
        <v>1</v>
      </c>
      <c r="R270" s="221" t="s">
        <v>3948</v>
      </c>
      <c r="V270" s="221">
        <v>1</v>
      </c>
      <c r="Z270" s="221" t="s">
        <v>3949</v>
      </c>
      <c r="AB270" s="333"/>
    </row>
    <row r="271" spans="1:28" s="338" customFormat="1">
      <c r="A271" s="194"/>
      <c r="B271" s="194"/>
      <c r="C271" s="194" t="str">
        <f t="shared" si="19"/>
        <v>No</v>
      </c>
      <c r="D271" s="194" t="str">
        <f t="shared" si="20"/>
        <v/>
      </c>
      <c r="E271" s="194"/>
      <c r="F271" s="194"/>
      <c r="G271" s="194" t="s">
        <v>2983</v>
      </c>
      <c r="H271" s="194" t="s">
        <v>3943</v>
      </c>
      <c r="I271" s="338" t="str" cm="1">
        <f t="array" ref="I271">_xlfn.TEXTJOIN(" ",1,IF(flistname=D271,foption,""))</f>
        <v>0</v>
      </c>
      <c r="J271" s="338" t="s">
        <v>49</v>
      </c>
      <c r="K271" s="338" t="s">
        <v>3950</v>
      </c>
      <c r="L271" s="338" t="str">
        <f t="shared" si="21"/>
        <v>H22: If not listed, please specify other preference</v>
      </c>
      <c r="M271" s="338" t="s">
        <v>3951</v>
      </c>
      <c r="N271" s="338" t="s">
        <v>5923</v>
      </c>
      <c r="O271" s="338" t="s">
        <v>3953</v>
      </c>
      <c r="P271" s="338">
        <v>1</v>
      </c>
      <c r="V271" s="338">
        <v>1</v>
      </c>
      <c r="Z271" s="338" t="s">
        <v>3954</v>
      </c>
      <c r="AB271" s="339"/>
    </row>
    <row r="272" spans="1:28" s="219" customFormat="1">
      <c r="A272" s="231"/>
      <c r="B272" s="250"/>
      <c r="C272" s="250" t="str">
        <f t="shared" si="19"/>
        <v>No</v>
      </c>
      <c r="D272" s="250" t="str">
        <f t="shared" si="20"/>
        <v/>
      </c>
      <c r="E272" s="231"/>
      <c r="F272" s="250"/>
      <c r="G272" s="232" t="s">
        <v>2983</v>
      </c>
      <c r="H272" s="233"/>
      <c r="I272" s="219" t="str" cm="1">
        <f t="array" ref="I272">_xlfn.TEXTJOIN(" ",1,IF(flistname=D272,foption,""))</f>
        <v>0</v>
      </c>
      <c r="J272" s="219" t="s">
        <v>117</v>
      </c>
      <c r="K272" s="219" t="s">
        <v>3921</v>
      </c>
      <c r="L272" s="219" t="str">
        <f t="shared" si="21"/>
        <v/>
      </c>
      <c r="N272" s="219" t="s">
        <v>2988</v>
      </c>
      <c r="O272" s="219" t="s">
        <v>2988</v>
      </c>
      <c r="P272" s="219">
        <v>1</v>
      </c>
      <c r="AB272" s="286"/>
    </row>
    <row r="273" spans="1:28" s="245" customFormat="1">
      <c r="A273" s="228"/>
      <c r="C273" s="245" t="str">
        <f t="shared" si="19"/>
        <v>No</v>
      </c>
      <c r="D273" s="245" t="str">
        <f t="shared" si="20"/>
        <v/>
      </c>
      <c r="E273" s="228"/>
      <c r="G273" s="229"/>
      <c r="H273" s="230"/>
      <c r="I273" s="229" t="str" cm="1">
        <f t="array" ref="I273">_xlfn.TEXTJOIN(" ",1,IF(flistname=D273,foption,""))</f>
        <v>0</v>
      </c>
      <c r="L273" s="245" t="str">
        <f t="shared" si="21"/>
        <v/>
      </c>
      <c r="S273" s="228"/>
      <c r="AB273" s="281"/>
    </row>
    <row r="274" spans="1:28" s="219" customFormat="1">
      <c r="A274" s="231"/>
      <c r="B274" s="250"/>
      <c r="C274" s="250" t="str">
        <f t="shared" si="19"/>
        <v>No</v>
      </c>
      <c r="D274" s="250" t="str">
        <f t="shared" si="20"/>
        <v/>
      </c>
      <c r="E274" s="231"/>
      <c r="F274" s="250"/>
      <c r="G274" s="232"/>
      <c r="H274" s="233"/>
      <c r="I274" s="219" t="str" cm="1">
        <f t="array" ref="I274">_xlfn.TEXTJOIN(" ",1,IF(flistname=D274,foption,""))</f>
        <v>0</v>
      </c>
      <c r="J274" s="219" t="s">
        <v>26</v>
      </c>
      <c r="K274" s="219" t="s">
        <v>3955</v>
      </c>
      <c r="L274" s="219" t="str">
        <f t="shared" si="21"/>
        <v/>
      </c>
      <c r="W274" s="219" t="s">
        <v>168</v>
      </c>
      <c r="AB274" s="286"/>
    </row>
    <row r="275" spans="1:28" s="221" customFormat="1">
      <c r="A275" s="205"/>
      <c r="B275" s="220"/>
      <c r="C275" s="220" t="str">
        <f t="shared" si="19"/>
        <v>select_multiple</v>
      </c>
      <c r="D275" s="220" t="str">
        <f t="shared" si="20"/>
        <v>sellexchange</v>
      </c>
      <c r="E275" s="205" t="s">
        <v>3956</v>
      </c>
      <c r="F275" s="220"/>
      <c r="G275" s="194" t="s">
        <v>2983</v>
      </c>
      <c r="H275" s="206" t="s">
        <v>3867</v>
      </c>
      <c r="I275" s="221" t="str" cm="1">
        <f t="array" ref="I275">_xlfn.TEXTJOIN(" ",1,IF(flistname=D275,foption,""))</f>
        <v>1: Sold, exchanged to pay debts 2: Sold, exchanged to pay services 3: Sold, exchanged to purchase other foods 4: Sold, exchanged to purchase goods/assets 5: Sold, exchanged to pay milling services</v>
      </c>
      <c r="J275" s="221" t="s">
        <v>3957</v>
      </c>
      <c r="K275" s="221" t="s">
        <v>3958</v>
      </c>
      <c r="L275" s="221" t="str">
        <f t="shared" si="21"/>
        <v>H23: What's the main reason for selling or exchanging ${comname} received</v>
      </c>
      <c r="M275" s="221" t="s">
        <v>3959</v>
      </c>
      <c r="N275" s="221" t="s">
        <v>3960</v>
      </c>
      <c r="O275" s="221" t="s">
        <v>3961</v>
      </c>
      <c r="P275" s="221">
        <v>1</v>
      </c>
      <c r="V275" s="221">
        <v>1</v>
      </c>
      <c r="Z275" s="221" t="s">
        <v>3962</v>
      </c>
      <c r="AB275" s="333"/>
    </row>
    <row r="276" spans="1:28" s="221" customFormat="1">
      <c r="A276" s="205"/>
      <c r="B276" s="194" t="s">
        <v>3963</v>
      </c>
      <c r="C276" s="194" t="str">
        <f t="shared" si="19"/>
        <v>select_one</v>
      </c>
      <c r="D276" s="194" t="str">
        <f t="shared" si="20"/>
        <v>pick_buyer</v>
      </c>
      <c r="E276" s="205" t="s">
        <v>3964</v>
      </c>
      <c r="F276" s="194"/>
      <c r="G276" s="194" t="s">
        <v>3040</v>
      </c>
      <c r="H276" s="206"/>
      <c r="I276" s="221" t="str" cm="1">
        <f t="array" ref="I276">_xlfn.TEXTJOIN(" ",1,IF(flistname=D276,foption,""))</f>
        <v>1: Assembler/collector at the distribution site 2: Traders in the near market 3: Consumers in the neighborhood 4: Trucks waiting at the distribution sites 88: Other buyers (specify)</v>
      </c>
      <c r="J276" s="221" t="s">
        <v>1210</v>
      </c>
      <c r="K276" s="221" t="s">
        <v>1211</v>
      </c>
      <c r="L276" s="221" t="str">
        <f t="shared" si="21"/>
        <v>H24: Who are the main buyer of sold received ${comname}</v>
      </c>
      <c r="M276" s="221" t="s">
        <v>3965</v>
      </c>
      <c r="N276" s="221" t="s">
        <v>3966</v>
      </c>
      <c r="O276" s="221" t="s">
        <v>3967</v>
      </c>
      <c r="P276" s="221">
        <v>1</v>
      </c>
      <c r="V276" s="221">
        <v>1</v>
      </c>
      <c r="Z276" s="221" t="s">
        <v>3962</v>
      </c>
      <c r="AB276" s="333"/>
    </row>
    <row r="277" spans="1:28" s="338" customFormat="1">
      <c r="A277" s="205"/>
      <c r="B277" s="194" t="s">
        <v>3968</v>
      </c>
      <c r="C277" s="194" t="str">
        <f t="shared" si="19"/>
        <v>No</v>
      </c>
      <c r="D277" s="194" t="str">
        <f t="shared" si="20"/>
        <v/>
      </c>
      <c r="E277" s="205"/>
      <c r="F277" s="194"/>
      <c r="G277" s="194" t="s">
        <v>3040</v>
      </c>
      <c r="H277" s="206"/>
      <c r="I277" s="338" t="str" cm="1">
        <f t="array" ref="I277">_xlfn.TEXTJOIN(" ",1,IF(flistname=D277,foption,""))</f>
        <v>0</v>
      </c>
      <c r="J277" s="338" t="s">
        <v>49</v>
      </c>
      <c r="K277" s="338" t="s">
        <v>1214</v>
      </c>
      <c r="L277" s="338" t="str">
        <f t="shared" si="21"/>
        <v>H25: Specify other buyers</v>
      </c>
      <c r="M277" s="338" t="s">
        <v>3969</v>
      </c>
      <c r="N277" s="338" t="s">
        <v>3970</v>
      </c>
      <c r="O277" s="338" t="s">
        <v>3971</v>
      </c>
      <c r="P277" s="338">
        <v>1</v>
      </c>
      <c r="V277" s="338">
        <v>1</v>
      </c>
      <c r="Z277" s="338" t="s">
        <v>3972</v>
      </c>
      <c r="AB277" s="339"/>
    </row>
    <row r="278" spans="1:28" s="221" customFormat="1">
      <c r="A278" s="194"/>
      <c r="B278" s="194"/>
      <c r="C278" s="194" t="str">
        <f t="shared" si="19"/>
        <v>select_one</v>
      </c>
      <c r="D278" s="194" t="str">
        <f t="shared" si="20"/>
        <v>yes_no</v>
      </c>
      <c r="E278" s="194"/>
      <c r="F278" s="194"/>
      <c r="G278" s="194" t="s">
        <v>2983</v>
      </c>
      <c r="H278" s="194" t="s">
        <v>3973</v>
      </c>
      <c r="I278" s="221" t="str" cm="1">
        <f t="array" ref="I278">_xlfn.TEXTJOIN(" ",1,IF(flistname=D278,foption,""))</f>
        <v>0: No 1: Yes</v>
      </c>
      <c r="J278" s="221" t="s">
        <v>22</v>
      </c>
      <c r="K278" s="221" t="s">
        <v>3974</v>
      </c>
      <c r="L278" s="221" t="str">
        <f t="shared" si="21"/>
        <v>H26: Is adequate instruction provided on ${comname} preparation?</v>
      </c>
      <c r="M278" s="221" t="s">
        <v>3975</v>
      </c>
      <c r="N278" s="221" t="s">
        <v>3976</v>
      </c>
      <c r="O278" s="221" t="s">
        <v>3977</v>
      </c>
      <c r="P278" s="221">
        <v>1</v>
      </c>
      <c r="V278" s="221">
        <v>1</v>
      </c>
      <c r="Z278" s="221" t="s">
        <v>3978</v>
      </c>
      <c r="AB278" s="333"/>
    </row>
    <row r="279" spans="1:28" s="221" customFormat="1">
      <c r="A279" s="194"/>
      <c r="B279" s="194"/>
      <c r="C279" s="194" t="str">
        <f t="shared" si="19"/>
        <v>select_one</v>
      </c>
      <c r="D279" s="194" t="str">
        <f t="shared" si="20"/>
        <v>whom_nut_prod</v>
      </c>
      <c r="E279" s="194"/>
      <c r="F279" s="194"/>
      <c r="G279" s="194" t="s">
        <v>2983</v>
      </c>
      <c r="H279" s="194" t="s">
        <v>3973</v>
      </c>
      <c r="I279" s="221" t="str" cm="1">
        <f t="array" ref="I279">_xlfn.TEXTJOIN(" ",1,IF(flistname=D279,foption,""))</f>
        <v>1: All children in the household 2: All children under 5 years 3: Only sick household members 4: Only pregnant/lactating women 5: All malnourished children U5/PLW 6: Entire household/anyone in the household</v>
      </c>
      <c r="J279" s="221" t="s">
        <v>994</v>
      </c>
      <c r="K279" s="221" t="s">
        <v>3979</v>
      </c>
      <c r="L279" s="221" t="str">
        <f t="shared" si="21"/>
        <v>H27: Of your household members, who eats the ${comname}?</v>
      </c>
      <c r="M279" s="221" t="s">
        <v>3980</v>
      </c>
      <c r="N279" s="221" t="s">
        <v>3981</v>
      </c>
      <c r="O279" s="221" t="s">
        <v>3982</v>
      </c>
      <c r="P279" s="221">
        <v>1</v>
      </c>
      <c r="V279" s="221">
        <v>1</v>
      </c>
      <c r="Z279" s="221" t="s">
        <v>3978</v>
      </c>
      <c r="AB279" s="333"/>
    </row>
    <row r="280" spans="1:28" s="219" customFormat="1">
      <c r="A280" s="231"/>
      <c r="B280" s="250"/>
      <c r="C280" s="250" t="str">
        <f t="shared" si="19"/>
        <v>No</v>
      </c>
      <c r="D280" s="250" t="str">
        <f t="shared" si="20"/>
        <v/>
      </c>
      <c r="E280" s="231"/>
      <c r="F280" s="250"/>
      <c r="G280" s="232"/>
      <c r="H280" s="233"/>
      <c r="I280" s="219" t="str" cm="1">
        <f t="array" ref="I280">_xlfn.TEXTJOIN(" ",1,IF(flistname=D280,foption,""))</f>
        <v>0</v>
      </c>
      <c r="J280" s="219" t="s">
        <v>117</v>
      </c>
      <c r="K280" s="219" t="s">
        <v>3955</v>
      </c>
      <c r="L280" s="219" t="str">
        <f t="shared" si="21"/>
        <v/>
      </c>
      <c r="AB280" s="286"/>
    </row>
    <row r="281" spans="1:28" s="219" customFormat="1">
      <c r="A281" s="215"/>
      <c r="C281" s="219" t="str">
        <f t="shared" si="19"/>
        <v>No</v>
      </c>
      <c r="D281" s="219" t="str">
        <f t="shared" si="20"/>
        <v/>
      </c>
      <c r="E281" s="215"/>
      <c r="H281" s="217"/>
      <c r="I281" s="219" t="str" cm="1">
        <f t="array" ref="I281">_xlfn.TEXTJOIN(" ",1,IF(flistname=D281,foption,""))</f>
        <v>0</v>
      </c>
      <c r="J281" s="219" t="s">
        <v>224</v>
      </c>
      <c r="K281" s="219" t="s">
        <v>3855</v>
      </c>
      <c r="L281" s="219" t="str">
        <f t="shared" si="21"/>
        <v/>
      </c>
      <c r="N281" s="219" t="s">
        <v>2988</v>
      </c>
      <c r="O281" s="219" t="s">
        <v>2988</v>
      </c>
      <c r="P281" s="219">
        <v>1</v>
      </c>
      <c r="AB281" s="286"/>
    </row>
    <row r="282" spans="1:28" s="218" customFormat="1">
      <c r="A282" s="207"/>
      <c r="C282" s="218" t="str">
        <f t="shared" si="19"/>
        <v>No</v>
      </c>
      <c r="D282" s="218" t="str">
        <f t="shared" si="20"/>
        <v/>
      </c>
      <c r="E282" s="207"/>
      <c r="H282" s="209"/>
      <c r="I282" s="214" t="str" cm="1">
        <f t="array" ref="I282">_xlfn.TEXTJOIN(" ",1,IF(flistname=D282,foption,""))</f>
        <v>0</v>
      </c>
      <c r="L282" s="218" t="str">
        <f t="shared" si="21"/>
        <v/>
      </c>
      <c r="N282" s="218" t="s">
        <v>2988</v>
      </c>
      <c r="O282" s="218" t="s">
        <v>2988</v>
      </c>
      <c r="P282" s="218">
        <v>1</v>
      </c>
      <c r="S282" s="207"/>
      <c r="AB282" s="280"/>
    </row>
    <row r="283" spans="1:28" s="219" customFormat="1">
      <c r="A283" s="199"/>
      <c r="B283" s="199"/>
      <c r="C283" s="199" t="str">
        <f t="shared" si="19"/>
        <v>No</v>
      </c>
      <c r="D283" s="199" t="str">
        <f t="shared" si="20"/>
        <v/>
      </c>
      <c r="E283" s="199"/>
      <c r="F283" s="199"/>
      <c r="G283" s="199"/>
      <c r="H283" s="199"/>
      <c r="I283" s="219" t="str" cm="1">
        <f t="array" ref="I283">_xlfn.TEXTJOIN(" ",1,IF(flistname=D283,foption,""))</f>
        <v>0</v>
      </c>
      <c r="J283" s="219" t="s">
        <v>26</v>
      </c>
      <c r="K283" s="219" t="s">
        <v>3983</v>
      </c>
      <c r="L283" s="219" t="str">
        <f t="shared" si="21"/>
        <v>${cashorv} Entitlement utilization</v>
      </c>
      <c r="N283" s="219" t="s">
        <v>5924</v>
      </c>
      <c r="O283" s="219" t="s">
        <v>3984</v>
      </c>
      <c r="Z283" s="219" t="s">
        <v>3985</v>
      </c>
      <c r="AB283" s="286"/>
    </row>
    <row r="284" spans="1:28" s="325" customFormat="1">
      <c r="A284" s="240"/>
      <c r="B284" s="240"/>
      <c r="C284" s="240" t="str">
        <f t="shared" si="19"/>
        <v>No</v>
      </c>
      <c r="D284" s="240" t="str">
        <f t="shared" si="20"/>
        <v/>
      </c>
      <c r="E284" s="240"/>
      <c r="F284" s="240"/>
      <c r="G284" s="240"/>
      <c r="H284" s="240"/>
      <c r="I284" s="325" t="str" cm="1">
        <f t="array" ref="I284">_xlfn.TEXTJOIN(" ",1,IF(flistname=D284,foption,""))</f>
        <v>0</v>
      </c>
      <c r="J284" s="325" t="s">
        <v>20</v>
      </c>
      <c r="L284" s="325" t="str">
        <f t="shared" si="21"/>
        <v>information of utilization of received ${cashorv}</v>
      </c>
      <c r="N284" s="325" t="s">
        <v>3986</v>
      </c>
      <c r="O284" s="325" t="s">
        <v>3986</v>
      </c>
      <c r="AB284" s="326"/>
    </row>
    <row r="285" spans="1:28" s="219" customFormat="1">
      <c r="A285" s="231"/>
      <c r="B285" s="250" t="s">
        <v>3987</v>
      </c>
      <c r="C285" s="250" t="str">
        <f t="shared" si="19"/>
        <v>No</v>
      </c>
      <c r="D285" s="250" t="str">
        <f t="shared" si="20"/>
        <v/>
      </c>
      <c r="E285" s="231"/>
      <c r="F285" s="250"/>
      <c r="G285" s="250" t="s">
        <v>2983</v>
      </c>
      <c r="H285" s="233"/>
      <c r="I285" s="219" t="str" cm="1">
        <f t="array" ref="I285">_xlfn.TEXTJOIN(" ",1,IF(flistname=D285,foption,""))</f>
        <v>0</v>
      </c>
      <c r="J285" s="219" t="s">
        <v>26</v>
      </c>
      <c r="K285" s="219" t="s">
        <v>3988</v>
      </c>
      <c r="L285" s="219" t="str">
        <f t="shared" si="21"/>
        <v/>
      </c>
      <c r="P285" s="219">
        <v>1</v>
      </c>
      <c r="S285" s="219" t="s">
        <v>1046</v>
      </c>
      <c r="W285" s="219" t="s">
        <v>168</v>
      </c>
      <c r="AB285" s="286"/>
    </row>
    <row r="286" spans="1:28" s="224" customFormat="1">
      <c r="A286" s="241"/>
      <c r="B286" s="242"/>
      <c r="C286" s="242" t="str">
        <f t="shared" si="19"/>
        <v>No</v>
      </c>
      <c r="D286" s="242" t="str">
        <f t="shared" si="20"/>
        <v/>
      </c>
      <c r="E286" s="241"/>
      <c r="F286" s="242"/>
      <c r="G286" s="242"/>
      <c r="H286" s="243"/>
      <c r="I286" s="224" t="str" cm="1">
        <f t="array" ref="I286">_xlfn.TEXTJOIN(" ",1,IF(flistname=D286,foption,""))</f>
        <v>0</v>
      </c>
      <c r="J286" s="224" t="s">
        <v>2564</v>
      </c>
      <c r="K286" s="224" t="s">
        <v>3989</v>
      </c>
      <c r="L286" s="224" t="str">
        <f t="shared" si="21"/>
        <v>Received modality (cash or voucher)</v>
      </c>
      <c r="N286" s="224" t="s">
        <v>3990</v>
      </c>
      <c r="O286" s="224" t="s">
        <v>3990</v>
      </c>
      <c r="P286" s="224">
        <v>1</v>
      </c>
      <c r="V286" s="224">
        <v>1</v>
      </c>
      <c r="AB286" s="277" t="s">
        <v>3991</v>
      </c>
    </row>
    <row r="287" spans="1:28" s="221" customFormat="1">
      <c r="A287" s="205"/>
      <c r="B287" s="194" t="s">
        <v>3992</v>
      </c>
      <c r="C287" s="194" t="str">
        <f t="shared" si="19"/>
        <v>No</v>
      </c>
      <c r="D287" s="194" t="str">
        <f t="shared" si="20"/>
        <v/>
      </c>
      <c r="E287" s="205"/>
      <c r="F287" s="194"/>
      <c r="G287" s="194" t="s">
        <v>2983</v>
      </c>
      <c r="H287" s="206"/>
      <c r="I287" s="221" t="str" cm="1">
        <f t="array" ref="I287">_xlfn.TEXTJOIN(" ",1,IF(flistname=D287,foption,""))</f>
        <v>0</v>
      </c>
      <c r="J287" s="221" t="s">
        <v>151</v>
      </c>
      <c r="K287" s="221" t="s">
        <v>3993</v>
      </c>
      <c r="L287" s="221" t="str">
        <f t="shared" si="21"/>
        <v>H28_01: How much money in SSP did you receive as ${cashorv} assistance the last diributiion?</v>
      </c>
      <c r="M287" s="221" t="s">
        <v>3994</v>
      </c>
      <c r="N287" s="221" t="s">
        <v>3995</v>
      </c>
      <c r="O287" s="221" t="s">
        <v>3996</v>
      </c>
      <c r="P287" s="221">
        <v>1</v>
      </c>
      <c r="V287" s="221">
        <v>1</v>
      </c>
      <c r="AB287" s="333"/>
    </row>
    <row r="288" spans="1:28" s="221" customFormat="1">
      <c r="A288" s="205"/>
      <c r="B288" s="194" t="s">
        <v>3997</v>
      </c>
      <c r="C288" s="194" t="str">
        <f t="shared" si="19"/>
        <v>select_one</v>
      </c>
      <c r="D288" s="194" t="str">
        <f t="shared" si="20"/>
        <v>yes_no</v>
      </c>
      <c r="E288" s="205"/>
      <c r="F288" s="194"/>
      <c r="G288" s="194" t="s">
        <v>2983</v>
      </c>
      <c r="H288" s="206"/>
      <c r="I288" s="221" t="str" cm="1">
        <f t="array" ref="I288">_xlfn.TEXTJOIN(" ",1,IF(flistname=D288,foption,""))</f>
        <v>0: No 1: Yes</v>
      </c>
      <c r="J288" s="221" t="s">
        <v>22</v>
      </c>
      <c r="K288" s="221" t="s">
        <v>3998</v>
      </c>
      <c r="L288" s="221" t="str">
        <f t="shared" si="21"/>
        <v>H28_02: From the last cash distribution, do you have any ${cashorv} remaining?</v>
      </c>
      <c r="M288" s="221" t="s">
        <v>3999</v>
      </c>
      <c r="N288" s="221" t="s">
        <v>4000</v>
      </c>
      <c r="O288" s="221" t="s">
        <v>4001</v>
      </c>
      <c r="P288" s="221">
        <v>1</v>
      </c>
      <c r="V288" s="221">
        <v>1</v>
      </c>
      <c r="AB288" s="333"/>
    </row>
    <row r="289" spans="1:28" s="221" customFormat="1">
      <c r="A289" s="205"/>
      <c r="B289" s="194" t="s">
        <v>4002</v>
      </c>
      <c r="C289" s="194" t="str">
        <f t="shared" si="19"/>
        <v>No</v>
      </c>
      <c r="D289" s="194" t="str">
        <f t="shared" si="20"/>
        <v/>
      </c>
      <c r="E289" s="205"/>
      <c r="F289" s="194"/>
      <c r="G289" s="194" t="s">
        <v>2983</v>
      </c>
      <c r="H289" s="206"/>
      <c r="I289" s="221" t="str" cm="1">
        <f t="array" ref="I289">_xlfn.TEXTJOIN(" ",1,IF(flistname=D289,foption,""))</f>
        <v>0</v>
      </c>
      <c r="J289" s="221" t="s">
        <v>151</v>
      </c>
      <c r="K289" s="221" t="s">
        <v>4003</v>
      </c>
      <c r="L289" s="221" t="str">
        <f t="shared" si="21"/>
        <v>H28_03: How much money of value in ${cashorv} do you have left?</v>
      </c>
      <c r="M289" s="221" t="s">
        <v>4004</v>
      </c>
      <c r="N289" s="221" t="s">
        <v>4005</v>
      </c>
      <c r="O289" s="221" t="s">
        <v>4006</v>
      </c>
      <c r="P289" s="221">
        <v>1</v>
      </c>
      <c r="T289" s="221" t="s">
        <v>4007</v>
      </c>
      <c r="V289" s="221">
        <v>1</v>
      </c>
      <c r="Z289" s="221" t="s">
        <v>4008</v>
      </c>
      <c r="AB289" s="333"/>
    </row>
    <row r="290" spans="1:28" s="221" customFormat="1">
      <c r="A290" s="205"/>
      <c r="B290" s="194"/>
      <c r="C290" s="194" t="str">
        <f t="shared" si="19"/>
        <v>No</v>
      </c>
      <c r="D290" s="194" t="str">
        <f t="shared" si="20"/>
        <v/>
      </c>
      <c r="E290" s="205"/>
      <c r="F290" s="194"/>
      <c r="G290" s="194"/>
      <c r="H290" s="206"/>
      <c r="I290" s="221" t="str" cm="1">
        <f t="array" ref="I290">_xlfn.TEXTJOIN(" ",1,IF(flistname=D290,foption,""))</f>
        <v>0</v>
      </c>
      <c r="J290" s="221" t="s">
        <v>151</v>
      </c>
      <c r="K290" s="221" t="s">
        <v>4009</v>
      </c>
      <c r="L290" s="221" t="str">
        <f t="shared" si="21"/>
        <v>H28_04: From today, how many more days will you be able to use the remaining ${cashorv} ration before it is finished?</v>
      </c>
      <c r="M290" s="221" t="s">
        <v>4010</v>
      </c>
      <c r="N290" s="221" t="s">
        <v>4011</v>
      </c>
      <c r="O290" s="221" t="s">
        <v>4012</v>
      </c>
      <c r="P290" s="221">
        <v>1</v>
      </c>
      <c r="V290" s="221">
        <v>1</v>
      </c>
      <c r="Z290" s="221" t="s">
        <v>4008</v>
      </c>
      <c r="AB290" s="333"/>
    </row>
    <row r="291" spans="1:28" s="221" customFormat="1">
      <c r="A291" s="205"/>
      <c r="B291" s="194" t="s">
        <v>4013</v>
      </c>
      <c r="C291" s="194" t="str">
        <f t="shared" si="19"/>
        <v>No</v>
      </c>
      <c r="D291" s="194" t="str">
        <f t="shared" si="20"/>
        <v/>
      </c>
      <c r="E291" s="205"/>
      <c r="F291" s="194"/>
      <c r="G291" s="194" t="s">
        <v>2983</v>
      </c>
      <c r="H291" s="206"/>
      <c r="I291" s="221" t="str" cm="1">
        <f t="array" ref="I291">_xlfn.TEXTJOIN(" ",1,IF(flistname=D291,foption,""))</f>
        <v>0</v>
      </c>
      <c r="J291" s="221" t="s">
        <v>151</v>
      </c>
      <c r="K291" s="221" t="s">
        <v>4014</v>
      </c>
      <c r="L291" s="221" t="str">
        <f t="shared" si="21"/>
        <v>H28_05: How many days did the ${cashorv} received last?</v>
      </c>
      <c r="M291" s="221" t="s">
        <v>4015</v>
      </c>
      <c r="N291" s="221" t="s">
        <v>4016</v>
      </c>
      <c r="O291" s="221" t="s">
        <v>4017</v>
      </c>
      <c r="P291" s="221">
        <v>1</v>
      </c>
      <c r="T291" s="221" t="s">
        <v>4018</v>
      </c>
      <c r="V291" s="221">
        <v>1</v>
      </c>
      <c r="Z291" s="221" t="s">
        <v>4019</v>
      </c>
      <c r="AB291" s="333"/>
    </row>
    <row r="292" spans="1:28" s="219" customFormat="1">
      <c r="A292" s="231"/>
      <c r="B292" s="232"/>
      <c r="C292" s="232" t="str">
        <f t="shared" si="19"/>
        <v>No</v>
      </c>
      <c r="D292" s="232" t="str">
        <f t="shared" si="20"/>
        <v/>
      </c>
      <c r="E292" s="231"/>
      <c r="F292" s="232"/>
      <c r="G292" s="232"/>
      <c r="H292" s="233"/>
      <c r="I292" s="219" t="str" cm="1">
        <f t="array" ref="I292">_xlfn.TEXTJOIN(" ",1,IF(flistname=D292,foption,""))</f>
        <v>0</v>
      </c>
      <c r="J292" s="219" t="s">
        <v>117</v>
      </c>
      <c r="K292" s="219" t="s">
        <v>3988</v>
      </c>
      <c r="L292" s="219" t="str">
        <f t="shared" si="21"/>
        <v/>
      </c>
      <c r="AB292" s="286"/>
    </row>
    <row r="293" spans="1:28" s="229" customFormat="1">
      <c r="A293" s="228"/>
      <c r="C293" s="229" t="str">
        <f t="shared" si="19"/>
        <v>No</v>
      </c>
      <c r="D293" s="229" t="str">
        <f t="shared" si="20"/>
        <v/>
      </c>
      <c r="E293" s="228"/>
      <c r="H293" s="230"/>
      <c r="I293" s="229" t="str" cm="1">
        <f t="array" ref="I293">_xlfn.TEXTJOIN(" ",1,IF(flistname=D293,foption,""))</f>
        <v>0</v>
      </c>
      <c r="J293" s="245"/>
      <c r="K293" s="245"/>
      <c r="L293" s="245" t="str">
        <f t="shared" si="21"/>
        <v/>
      </c>
      <c r="S293" s="228"/>
      <c r="AB293" s="276"/>
    </row>
    <row r="294" spans="1:28" s="219" customFormat="1">
      <c r="A294" s="231"/>
      <c r="B294" s="232"/>
      <c r="C294" s="232" t="str">
        <f t="shared" si="19"/>
        <v>No</v>
      </c>
      <c r="D294" s="232" t="str">
        <f t="shared" si="20"/>
        <v/>
      </c>
      <c r="E294" s="231"/>
      <c r="F294" s="232"/>
      <c r="G294" s="232"/>
      <c r="H294" s="233"/>
      <c r="I294" s="219" t="str" cm="1">
        <f t="array" ref="I294">_xlfn.TEXTJOIN(" ",1,IF(flistname=D294,foption,""))</f>
        <v>0</v>
      </c>
      <c r="J294" s="219" t="s">
        <v>26</v>
      </c>
      <c r="K294" s="219" t="s">
        <v>4020</v>
      </c>
      <c r="L294" s="219" t="str">
        <f t="shared" si="21"/>
        <v/>
      </c>
      <c r="W294" s="219" t="s">
        <v>168</v>
      </c>
      <c r="AB294" s="286"/>
    </row>
    <row r="295" spans="1:28" s="327" customFormat="1">
      <c r="A295" s="210"/>
      <c r="B295" s="222"/>
      <c r="C295" s="222" t="str">
        <f t="shared" si="19"/>
        <v>No</v>
      </c>
      <c r="D295" s="222" t="str">
        <f t="shared" si="20"/>
        <v/>
      </c>
      <c r="E295" s="222"/>
      <c r="F295" s="222"/>
      <c r="G295" s="222"/>
      <c r="H295" s="222"/>
      <c r="I295" s="327" t="str" cm="1">
        <f t="array" ref="I295">_xlfn.TEXTJOIN(" ",1,IF(flistname=D295,foption,""))</f>
        <v>0</v>
      </c>
      <c r="J295" s="327" t="s">
        <v>20</v>
      </c>
      <c r="L295" s="327" t="str">
        <f t="shared" si="21"/>
        <v>Of all money equivalent received in ${cashorv}:</v>
      </c>
      <c r="N295" s="327" t="s">
        <v>4021</v>
      </c>
      <c r="O295" s="327" t="s">
        <v>4021</v>
      </c>
      <c r="P295" s="327">
        <v>1</v>
      </c>
      <c r="AB295" s="329"/>
    </row>
    <row r="296" spans="1:28" s="221" customFormat="1">
      <c r="A296" s="205"/>
      <c r="B296" s="194"/>
      <c r="C296" s="194" t="str">
        <f t="shared" si="19"/>
        <v>No</v>
      </c>
      <c r="D296" s="194" t="str">
        <f t="shared" si="20"/>
        <v/>
      </c>
      <c r="E296" s="205"/>
      <c r="F296" s="194"/>
      <c r="G296" s="194"/>
      <c r="H296" s="206"/>
      <c r="I296" s="221" t="str" cm="1">
        <f t="array" ref="I296">_xlfn.TEXTJOIN(" ",1,IF(flistname=D296,foption,""))</f>
        <v>0</v>
      </c>
      <c r="J296" s="221" t="s">
        <v>151</v>
      </c>
      <c r="K296" s="221" t="s">
        <v>4022</v>
      </c>
      <c r="L296" s="221" t="str">
        <f t="shared" si="21"/>
        <v>H29_01: How much was spent in buying food items for home consumptions?</v>
      </c>
      <c r="M296" s="221" t="s">
        <v>4023</v>
      </c>
      <c r="N296" s="221" t="s">
        <v>4024</v>
      </c>
      <c r="O296" s="221" t="s">
        <v>4025</v>
      </c>
      <c r="P296" s="221">
        <v>1</v>
      </c>
      <c r="V296" s="221">
        <v>1</v>
      </c>
      <c r="AB296" s="333"/>
    </row>
    <row r="297" spans="1:28" s="221" customFormat="1">
      <c r="A297" s="205"/>
      <c r="B297" s="194" t="s">
        <v>4026</v>
      </c>
      <c r="C297" s="194" t="str">
        <f t="shared" si="19"/>
        <v>select_multiple</v>
      </c>
      <c r="D297" s="194" t="str">
        <f t="shared" si="20"/>
        <v>main_comm</v>
      </c>
      <c r="E297" s="205"/>
      <c r="F297" s="194"/>
      <c r="G297" s="194" t="s">
        <v>2983</v>
      </c>
      <c r="H297" s="206"/>
      <c r="I297" s="221" t="str" cm="1">
        <f t="array" ref="I297">_xlfn.TEXTJOIN(" ",1,IF(flistname=D297,foption,""))</f>
        <v>1: Cereals grain or flour (maize, sorghum,…) 2: Rice 3: Pulses (lentils, beans, peas, groundnuts, etc.) 4: Vegetables (onions, tomatoes, okra...) or leafy vegetables 5: Fruits 6: Dairy (liquid or dry milk, youghurt, cheese) 7: Vegetable oil 8: Meat, fish, poultry, eggs 9: Sugar, honey 10: Condiments (tea, coffee, salt, herbs, etc.)</v>
      </c>
      <c r="J297" s="221" t="s">
        <v>4027</v>
      </c>
      <c r="K297" s="221" t="s">
        <v>4028</v>
      </c>
      <c r="L297" s="221" t="str">
        <f t="shared" si="21"/>
        <v>H29_02: Which three main food commodities did you purchase with received ${cashorv}?</v>
      </c>
      <c r="M297" s="221" t="s">
        <v>4029</v>
      </c>
      <c r="N297" s="221" t="s">
        <v>4030</v>
      </c>
      <c r="O297" s="221" t="s">
        <v>4031</v>
      </c>
      <c r="P297" s="221">
        <v>1</v>
      </c>
      <c r="T297" s="221" t="s">
        <v>5925</v>
      </c>
      <c r="V297" s="221">
        <v>1</v>
      </c>
      <c r="Z297" s="221" t="s">
        <v>4032</v>
      </c>
      <c r="AB297" s="333"/>
    </row>
    <row r="298" spans="1:28" s="221" customFormat="1">
      <c r="A298" s="205"/>
      <c r="B298" s="194"/>
      <c r="C298" s="194" t="str">
        <f t="shared" si="19"/>
        <v>No</v>
      </c>
      <c r="D298" s="194" t="str">
        <f t="shared" si="20"/>
        <v/>
      </c>
      <c r="E298" s="205"/>
      <c r="F298" s="194"/>
      <c r="G298" s="194"/>
      <c r="H298" s="206"/>
      <c r="I298" s="221" t="str" cm="1">
        <f t="array" ref="I298">_xlfn.TEXTJOIN(" ",1,IF(flistname=D298,foption,""))</f>
        <v>0</v>
      </c>
      <c r="J298" s="221" t="s">
        <v>151</v>
      </c>
      <c r="K298" s="221" t="s">
        <v>4033</v>
      </c>
      <c r="L298" s="221" t="str">
        <f t="shared" si="21"/>
        <v>H29_03: How much was spent in paying owed depts</v>
      </c>
      <c r="M298" s="221" t="s">
        <v>4034</v>
      </c>
      <c r="N298" s="221" t="s">
        <v>4035</v>
      </c>
      <c r="O298" s="221" t="s">
        <v>4036</v>
      </c>
      <c r="P298" s="221">
        <v>1</v>
      </c>
      <c r="V298" s="221">
        <v>1</v>
      </c>
      <c r="AB298" s="333"/>
    </row>
    <row r="299" spans="1:28" s="221" customFormat="1">
      <c r="A299" s="205"/>
      <c r="B299" s="194"/>
      <c r="C299" s="194" t="str">
        <f t="shared" si="19"/>
        <v>No</v>
      </c>
      <c r="D299" s="194" t="str">
        <f t="shared" si="20"/>
        <v/>
      </c>
      <c r="E299" s="205"/>
      <c r="F299" s="194"/>
      <c r="G299" s="194"/>
      <c r="H299" s="206"/>
      <c r="I299" s="221" t="str" cm="1">
        <f t="array" ref="I299">_xlfn.TEXTJOIN(" ",1,IF(flistname=D299,foption,""))</f>
        <v>0</v>
      </c>
      <c r="J299" s="221" t="s">
        <v>151</v>
      </c>
      <c r="K299" s="221" t="s">
        <v>4037</v>
      </c>
      <c r="L299" s="221" t="str">
        <f t="shared" si="21"/>
        <v>H29_04: How much did you spend in acquiring other non-food needs (goods and services)?</v>
      </c>
      <c r="M299" s="221" t="s">
        <v>4038</v>
      </c>
      <c r="N299" s="221" t="s">
        <v>4039</v>
      </c>
      <c r="O299" s="221" t="s">
        <v>4040</v>
      </c>
      <c r="P299" s="221">
        <v>1</v>
      </c>
      <c r="V299" s="221">
        <v>1</v>
      </c>
      <c r="AB299" s="333"/>
    </row>
    <row r="300" spans="1:28" s="221" customFormat="1">
      <c r="A300" s="205"/>
      <c r="B300" s="194"/>
      <c r="C300" s="194" t="str">
        <f t="shared" si="19"/>
        <v>No</v>
      </c>
      <c r="D300" s="194" t="str">
        <f t="shared" si="20"/>
        <v/>
      </c>
      <c r="E300" s="205"/>
      <c r="F300" s="194"/>
      <c r="G300" s="194"/>
      <c r="H300" s="206"/>
      <c r="I300" s="221" t="str" cm="1">
        <f t="array" ref="I300">_xlfn.TEXTJOIN(" ",1,IF(flistname=D300,foption,""))</f>
        <v>0</v>
      </c>
      <c r="J300" s="221" t="s">
        <v>151</v>
      </c>
      <c r="K300" s="221" t="s">
        <v>4041</v>
      </c>
      <c r="L300" s="221" t="str">
        <f t="shared" si="21"/>
        <v>H29_05: How much did you use/give/share to support your families or other households?</v>
      </c>
      <c r="M300" s="221" t="s">
        <v>4042</v>
      </c>
      <c r="N300" s="221" t="s">
        <v>4043</v>
      </c>
      <c r="O300" s="221" t="s">
        <v>4044</v>
      </c>
      <c r="P300" s="221">
        <v>1</v>
      </c>
      <c r="V300" s="221">
        <v>1</v>
      </c>
      <c r="AB300" s="333"/>
    </row>
    <row r="301" spans="1:28" s="221" customFormat="1">
      <c r="A301" s="205"/>
      <c r="B301" s="194"/>
      <c r="C301" s="194" t="str">
        <f t="shared" si="19"/>
        <v>No</v>
      </c>
      <c r="D301" s="194" t="str">
        <f t="shared" si="20"/>
        <v/>
      </c>
      <c r="E301" s="205"/>
      <c r="F301" s="194"/>
      <c r="G301" s="194"/>
      <c r="H301" s="206"/>
      <c r="I301" s="221" t="str" cm="1">
        <f t="array" ref="I301">_xlfn.TEXTJOIN(" ",1,IF(flistname=D301,foption,""))</f>
        <v>0</v>
      </c>
      <c r="J301" s="221" t="s">
        <v>151</v>
      </c>
      <c r="K301" s="221" t="s">
        <v>4045</v>
      </c>
      <c r="L301" s="221" t="str">
        <f t="shared" si="21"/>
        <v>H29_06: How much did you have to give to local authorities (voluntary or forced)</v>
      </c>
      <c r="M301" s="221" t="s">
        <v>4046</v>
      </c>
      <c r="N301" s="221" t="s">
        <v>4047</v>
      </c>
      <c r="O301" s="221" t="s">
        <v>4048</v>
      </c>
      <c r="P301" s="221">
        <v>1</v>
      </c>
      <c r="V301" s="221">
        <v>1</v>
      </c>
      <c r="AB301" s="333"/>
    </row>
    <row r="302" spans="1:28" s="219" customFormat="1">
      <c r="A302" s="231"/>
      <c r="B302" s="232"/>
      <c r="C302" s="232" t="str">
        <f t="shared" si="19"/>
        <v>No</v>
      </c>
      <c r="D302" s="232" t="str">
        <f t="shared" si="20"/>
        <v/>
      </c>
      <c r="E302" s="231"/>
      <c r="F302" s="232"/>
      <c r="G302" s="232"/>
      <c r="H302" s="233"/>
      <c r="I302" s="219" t="str" cm="1">
        <f t="array" ref="I302">_xlfn.TEXTJOIN(" ",1,IF(flistname=D302,foption,""))</f>
        <v>0</v>
      </c>
      <c r="J302" s="219" t="s">
        <v>117</v>
      </c>
      <c r="K302" s="219" t="s">
        <v>4020</v>
      </c>
      <c r="L302" s="219" t="str">
        <f t="shared" si="21"/>
        <v/>
      </c>
      <c r="AB302" s="286"/>
    </row>
    <row r="303" spans="1:28" s="229" customFormat="1">
      <c r="A303" s="228"/>
      <c r="C303" s="229" t="str">
        <f t="shared" si="19"/>
        <v>No</v>
      </c>
      <c r="D303" s="229" t="str">
        <f t="shared" si="20"/>
        <v/>
      </c>
      <c r="E303" s="228"/>
      <c r="H303" s="230"/>
      <c r="I303" s="229" t="str" cm="1">
        <f t="array" ref="I303">_xlfn.TEXTJOIN(" ",1,IF(flistname=D303,foption,""))</f>
        <v>0</v>
      </c>
      <c r="L303" s="229" t="str">
        <f t="shared" si="21"/>
        <v/>
      </c>
      <c r="P303" s="229">
        <v>1</v>
      </c>
      <c r="S303" s="228"/>
      <c r="AB303" s="276"/>
    </row>
    <row r="304" spans="1:28" s="224" customFormat="1">
      <c r="A304" s="223"/>
      <c r="B304" s="246"/>
      <c r="C304" s="246" t="str">
        <f t="shared" si="19"/>
        <v>No</v>
      </c>
      <c r="D304" s="246" t="str">
        <f t="shared" si="20"/>
        <v/>
      </c>
      <c r="E304" s="223"/>
      <c r="F304" s="246"/>
      <c r="G304" s="246"/>
      <c r="H304" s="225"/>
      <c r="I304" s="224" t="str" cm="1">
        <f t="array" ref="I304">_xlfn.TEXTJOIN(" ",1,IF(flistname=D304,foption,""))</f>
        <v>0</v>
      </c>
      <c r="J304" s="224" t="s">
        <v>2564</v>
      </c>
      <c r="K304" s="224" t="s">
        <v>4049</v>
      </c>
      <c r="L304" s="224" t="str">
        <f t="shared" si="21"/>
        <v>Total used cash or voucher value</v>
      </c>
      <c r="N304" s="224" t="s">
        <v>4050</v>
      </c>
      <c r="O304" s="224" t="s">
        <v>4050</v>
      </c>
      <c r="V304" s="224">
        <v>1</v>
      </c>
      <c r="AB304" s="277" t="s">
        <v>4051</v>
      </c>
    </row>
    <row r="305" spans="1:28" s="224" customFormat="1">
      <c r="A305" s="223"/>
      <c r="B305" s="246"/>
      <c r="C305" s="246" t="str">
        <f t="shared" si="19"/>
        <v>No</v>
      </c>
      <c r="D305" s="246" t="str">
        <f t="shared" si="20"/>
        <v/>
      </c>
      <c r="E305" s="223"/>
      <c r="F305" s="246"/>
      <c r="G305" s="246"/>
      <c r="H305" s="225"/>
      <c r="I305" s="224" t="str" cm="1">
        <f t="array" ref="I305">_xlfn.TEXTJOIN(" ",1,IF(flistname=D305,foption,""))</f>
        <v>0</v>
      </c>
      <c r="J305" s="224" t="s">
        <v>2564</v>
      </c>
      <c r="K305" s="224" t="s">
        <v>4052</v>
      </c>
      <c r="L305" s="224" t="str">
        <f t="shared" si="21"/>
        <v>Total remaining cash of voucher value</v>
      </c>
      <c r="N305" s="224" t="s">
        <v>4053</v>
      </c>
      <c r="O305" s="224" t="s">
        <v>4053</v>
      </c>
      <c r="V305" s="224">
        <v>1</v>
      </c>
      <c r="AB305" s="277" t="s">
        <v>4054</v>
      </c>
    </row>
    <row r="306" spans="1:28" s="325" customFormat="1">
      <c r="A306" s="240"/>
      <c r="B306" s="240"/>
      <c r="C306" s="240" t="str">
        <f t="shared" si="19"/>
        <v>No</v>
      </c>
      <c r="D306" s="240" t="str">
        <f t="shared" si="20"/>
        <v/>
      </c>
      <c r="E306" s="240"/>
      <c r="F306" s="240"/>
      <c r="G306" s="240"/>
      <c r="H306" s="240"/>
      <c r="I306" s="325" t="str" cm="1">
        <f t="array" ref="I306">_xlfn.TEXTJOIN(" ",1,IF(flistname=D306,foption,""))</f>
        <v>0</v>
      </c>
      <c r="J306" s="325" t="s">
        <v>20</v>
      </c>
      <c r="L306" s="325" t="str">
        <f t="shared" si="21"/>
        <v>Pardon the interruption, it looks like cash or value spent is more that the value of cash/vucher received. Please revise before you proceed</v>
      </c>
      <c r="N306" s="325" t="s">
        <v>4055</v>
      </c>
      <c r="O306" s="325" t="s">
        <v>4055</v>
      </c>
      <c r="V306" s="325" t="s">
        <v>62</v>
      </c>
      <c r="Z306" s="325" t="s">
        <v>4056</v>
      </c>
      <c r="AB306" s="326"/>
    </row>
    <row r="307" spans="1:28" s="219" customFormat="1">
      <c r="A307" s="232"/>
      <c r="B307" s="232"/>
      <c r="C307" s="232" t="str">
        <f t="shared" si="19"/>
        <v>No</v>
      </c>
      <c r="D307" s="232" t="str">
        <f t="shared" si="20"/>
        <v/>
      </c>
      <c r="E307" s="232"/>
      <c r="F307" s="232"/>
      <c r="G307" s="232"/>
      <c r="H307" s="232"/>
      <c r="I307" s="219" t="str" cm="1">
        <f t="array" ref="I307">_xlfn.TEXTJOIN(" ",1,IF(flistname=D307,foption,""))</f>
        <v>0</v>
      </c>
      <c r="J307" s="219" t="s">
        <v>26</v>
      </c>
      <c r="K307" s="219" t="s">
        <v>4057</v>
      </c>
      <c r="L307" s="219" t="str">
        <f t="shared" si="21"/>
        <v/>
      </c>
      <c r="W307" s="219" t="s">
        <v>168</v>
      </c>
      <c r="AB307" s="286"/>
    </row>
    <row r="308" spans="1:28" s="221" customFormat="1">
      <c r="A308" s="205"/>
      <c r="B308" s="194" t="s">
        <v>4058</v>
      </c>
      <c r="C308" s="194" t="str">
        <f t="shared" si="19"/>
        <v>select_one</v>
      </c>
      <c r="D308" s="194" t="str">
        <f t="shared" si="20"/>
        <v>cash_used</v>
      </c>
      <c r="E308" s="205"/>
      <c r="F308" s="194"/>
      <c r="G308" s="194" t="s">
        <v>2983</v>
      </c>
      <c r="H308" s="206"/>
      <c r="I308" s="221" t="str" cm="1">
        <f t="array" ref="I308">_xlfn.TEXTJOIN(" ",1,IF(flistname=D308,foption,""))</f>
        <v>1: Milling 2: Repay loans 3: Given outside household 4: Pay for services 5: Buy Non-food items 6: Buy Food items 88: Other</v>
      </c>
      <c r="J308" s="221" t="s">
        <v>1064</v>
      </c>
      <c r="K308" s="221" t="s">
        <v>4059</v>
      </c>
      <c r="L308" s="221" t="str">
        <f t="shared" si="21"/>
        <v>H30_01: What do you plan to use the remainder ${cashorv} for?</v>
      </c>
      <c r="M308" s="221" t="s">
        <v>4060</v>
      </c>
      <c r="N308" s="221" t="s">
        <v>4061</v>
      </c>
      <c r="O308" s="221" t="s">
        <v>4062</v>
      </c>
      <c r="P308" s="221">
        <v>1</v>
      </c>
      <c r="S308" s="221" t="s">
        <v>4063</v>
      </c>
      <c r="V308" s="221">
        <v>1</v>
      </c>
      <c r="Z308" s="221" t="s">
        <v>4064</v>
      </c>
      <c r="AB308" s="333"/>
    </row>
    <row r="309" spans="1:28" s="221" customFormat="1">
      <c r="A309" s="205"/>
      <c r="B309" s="194" t="s">
        <v>4065</v>
      </c>
      <c r="C309" s="194" t="str">
        <f t="shared" ref="C309:C342" si="22">IF(IFERROR(FIND("select_one",J309),0)&gt;0,"select_one",IF(IFERROR(FIND("select_multiple",J309),0)&gt;0,"select_multiple","No"))</f>
        <v>select_one</v>
      </c>
      <c r="D309" s="194" t="str">
        <f t="shared" ref="D309:D342" si="23">IF(OR(C309="select_one",C309="select_multiple"),TRIM(RIGHT(J309,LEN(J309)-(LEN(C309)+1))),"")</f>
        <v>yes_no</v>
      </c>
      <c r="E309" s="205"/>
      <c r="F309" s="194"/>
      <c r="G309" s="194" t="s">
        <v>2983</v>
      </c>
      <c r="H309" s="206"/>
      <c r="I309" s="221" t="str" cm="1">
        <f t="array" ref="I309">_xlfn.TEXTJOIN(" ",1,IF(flistname=D309,foption,""))</f>
        <v>0: No 1: Yes</v>
      </c>
      <c r="J309" s="221" t="s">
        <v>22</v>
      </c>
      <c r="K309" s="221" t="s">
        <v>4066</v>
      </c>
      <c r="L309" s="221" t="str">
        <f t="shared" ref="L309:L342" si="24">IF(AND(ISBLANK(M309),ISBLANK(N309)),"",IF(ISBLANK(M309),N309,_xlfn.CONCAT(TRIM(M309),": ",N309)))</f>
        <v>H30_02: Are you satisfied with the amount of ${cashorv} received?</v>
      </c>
      <c r="M309" s="221" t="s">
        <v>4067</v>
      </c>
      <c r="N309" s="221" t="s">
        <v>4068</v>
      </c>
      <c r="O309" s="221" t="s">
        <v>4069</v>
      </c>
      <c r="P309" s="221">
        <v>1</v>
      </c>
      <c r="V309" s="221">
        <v>1</v>
      </c>
      <c r="AB309" s="333"/>
    </row>
    <row r="310" spans="1:28" s="221" customFormat="1">
      <c r="A310" s="205"/>
      <c r="B310" s="194" t="s">
        <v>4070</v>
      </c>
      <c r="C310" s="194" t="str">
        <f t="shared" si="22"/>
        <v>select_one</v>
      </c>
      <c r="D310" s="194" t="str">
        <f t="shared" si="23"/>
        <v>yes_no</v>
      </c>
      <c r="E310" s="205"/>
      <c r="F310" s="194"/>
      <c r="G310" s="194" t="s">
        <v>3040</v>
      </c>
      <c r="H310" s="206" t="s">
        <v>4071</v>
      </c>
      <c r="I310" s="221" t="str" cm="1">
        <f t="array" ref="I310">_xlfn.TEXTJOIN(" ",1,IF(flistname=D310,foption,""))</f>
        <v>0: No 1: Yes</v>
      </c>
      <c r="J310" s="221" t="s">
        <v>22</v>
      </c>
      <c r="K310" s="221" t="s">
        <v>4072</v>
      </c>
      <c r="L310" s="221" t="str">
        <f t="shared" si="24"/>
        <v>H30_03: Did you face any problems while redeeming receiving vouchers?</v>
      </c>
      <c r="M310" s="221" t="s">
        <v>4073</v>
      </c>
      <c r="N310" s="221" t="s">
        <v>4074</v>
      </c>
      <c r="O310" s="221" t="s">
        <v>4075</v>
      </c>
      <c r="P310" s="221">
        <v>1</v>
      </c>
      <c r="V310" s="221">
        <v>1</v>
      </c>
      <c r="Z310" s="221" t="s">
        <v>4076</v>
      </c>
      <c r="AB310" s="333"/>
    </row>
    <row r="311" spans="1:28" s="221" customFormat="1">
      <c r="A311" s="205"/>
      <c r="B311" s="194" t="s">
        <v>4077</v>
      </c>
      <c r="C311" s="194" t="str">
        <f t="shared" si="22"/>
        <v>select_multiple</v>
      </c>
      <c r="D311" s="194" t="str">
        <f t="shared" si="23"/>
        <v>problemVOU</v>
      </c>
      <c r="E311" s="205"/>
      <c r="F311" s="194"/>
      <c r="G311" s="194" t="s">
        <v>3040</v>
      </c>
      <c r="H311" s="206" t="s">
        <v>4071</v>
      </c>
      <c r="I311" s="221" t="str" cm="1">
        <f t="array" ref="I311">_xlfn.TEXTJOIN(" ",1,IF(flistname=D311,foption,""))</f>
        <v>1: Long wait 2: Non-voucher customers prioritized 3: Overcharging 4: Pay for transport 5: Poor service 6: Receipt not provided 7: Preferred commodities unavailable 8: Poor food quality 9: Trader not giving selected commodities 88: Other</v>
      </c>
      <c r="J311" s="221" t="s">
        <v>4078</v>
      </c>
      <c r="K311" s="221" t="s">
        <v>4079</v>
      </c>
      <c r="L311" s="221" t="str">
        <f t="shared" si="24"/>
        <v>H30_04: Please describe the main two challenges faced</v>
      </c>
      <c r="M311" s="221" t="s">
        <v>4080</v>
      </c>
      <c r="N311" s="221" t="s">
        <v>4081</v>
      </c>
      <c r="O311" s="221" t="s">
        <v>4082</v>
      </c>
      <c r="P311" s="221">
        <v>1</v>
      </c>
      <c r="V311" s="221">
        <v>1</v>
      </c>
      <c r="Z311" s="221" t="s">
        <v>4083</v>
      </c>
      <c r="AB311" s="333"/>
    </row>
    <row r="312" spans="1:28" s="219" customFormat="1">
      <c r="A312" s="231"/>
      <c r="B312" s="232"/>
      <c r="C312" s="232" t="str">
        <f t="shared" si="22"/>
        <v>No</v>
      </c>
      <c r="D312" s="232" t="str">
        <f t="shared" si="23"/>
        <v/>
      </c>
      <c r="E312" s="231"/>
      <c r="F312" s="232"/>
      <c r="G312" s="232"/>
      <c r="H312" s="233"/>
      <c r="I312" s="219" t="str" cm="1">
        <f t="array" ref="I312">_xlfn.TEXTJOIN(" ",1,IF(flistname=D312,foption,""))</f>
        <v>0</v>
      </c>
      <c r="J312" s="219" t="s">
        <v>117</v>
      </c>
      <c r="K312" s="219" t="s">
        <v>4057</v>
      </c>
      <c r="L312" s="219" t="str">
        <f t="shared" si="24"/>
        <v/>
      </c>
      <c r="AB312" s="286"/>
    </row>
    <row r="313" spans="1:28" s="219" customFormat="1">
      <c r="A313" s="231"/>
      <c r="B313" s="250" t="s">
        <v>4084</v>
      </c>
      <c r="C313" s="250" t="str">
        <f t="shared" si="22"/>
        <v>No</v>
      </c>
      <c r="D313" s="250" t="str">
        <f t="shared" si="23"/>
        <v/>
      </c>
      <c r="E313" s="231"/>
      <c r="F313" s="250"/>
      <c r="G313" s="250" t="s">
        <v>2983</v>
      </c>
      <c r="H313" s="233"/>
      <c r="I313" s="219" t="str" cm="1">
        <f t="array" ref="I313">_xlfn.TEXTJOIN(" ",1,IF(flistname=D313,foption,""))</f>
        <v>0</v>
      </c>
      <c r="J313" s="219" t="s">
        <v>117</v>
      </c>
      <c r="K313" s="219" t="s">
        <v>3983</v>
      </c>
      <c r="L313" s="219" t="str">
        <f t="shared" si="24"/>
        <v/>
      </c>
      <c r="N313" s="219" t="s">
        <v>2988</v>
      </c>
      <c r="O313" s="219" t="s">
        <v>2988</v>
      </c>
      <c r="P313" s="219">
        <v>1</v>
      </c>
      <c r="AB313" s="286"/>
    </row>
    <row r="314" spans="1:28" s="219" customFormat="1">
      <c r="A314" s="215"/>
      <c r="C314" s="219" t="str">
        <f t="shared" si="22"/>
        <v>No</v>
      </c>
      <c r="D314" s="219" t="str">
        <f t="shared" si="23"/>
        <v/>
      </c>
      <c r="E314" s="215"/>
      <c r="H314" s="217"/>
      <c r="I314" s="216" t="str" cm="1">
        <f t="array" ref="I314">_xlfn.TEXTJOIN(" ",1,IF(flistname=D314,foption,""))</f>
        <v>0</v>
      </c>
      <c r="L314" s="219" t="str">
        <f t="shared" si="24"/>
        <v/>
      </c>
      <c r="N314" s="219" t="s">
        <v>2988</v>
      </c>
      <c r="O314" s="219" t="s">
        <v>2988</v>
      </c>
      <c r="P314" s="219">
        <v>1</v>
      </c>
      <c r="S314" s="215"/>
      <c r="AB314" s="286"/>
    </row>
    <row r="315" spans="1:28" s="218" customFormat="1">
      <c r="A315" s="207"/>
      <c r="C315" s="218" t="str">
        <f t="shared" si="22"/>
        <v>No</v>
      </c>
      <c r="D315" s="218" t="str">
        <f t="shared" si="23"/>
        <v/>
      </c>
      <c r="E315" s="207"/>
      <c r="H315" s="209"/>
      <c r="I315" s="214" t="str" cm="1">
        <f t="array" ref="I315">_xlfn.TEXTJOIN(" ",1,IF(flistname=D315,foption,""))</f>
        <v>0</v>
      </c>
      <c r="L315" s="218" t="str">
        <f t="shared" si="24"/>
        <v/>
      </c>
      <c r="N315" s="218" t="s">
        <v>2988</v>
      </c>
      <c r="O315" s="218" t="s">
        <v>2988</v>
      </c>
      <c r="P315" s="218">
        <v>1</v>
      </c>
      <c r="S315" s="207"/>
      <c r="AB315" s="280"/>
    </row>
    <row r="316" spans="1:28" s="219" customFormat="1">
      <c r="A316" s="212"/>
      <c r="B316" s="199" t="s">
        <v>4085</v>
      </c>
      <c r="C316" s="199" t="str">
        <f t="shared" si="22"/>
        <v>No</v>
      </c>
      <c r="D316" s="199" t="str">
        <f t="shared" si="23"/>
        <v/>
      </c>
      <c r="E316" s="212"/>
      <c r="F316" s="199"/>
      <c r="G316" s="199" t="s">
        <v>3040</v>
      </c>
      <c r="H316" s="213"/>
      <c r="I316" s="219" t="str" cm="1">
        <f t="array" ref="I316">_xlfn.TEXTJOIN(" ",1,IF(flistname=D316,foption,""))</f>
        <v>0</v>
      </c>
      <c r="J316" s="219" t="s">
        <v>26</v>
      </c>
      <c r="K316" s="219" t="s">
        <v>4086</v>
      </c>
      <c r="L316" s="219" t="str">
        <f t="shared" si="24"/>
        <v>H_g: MILLING VOUCHER ENTITLEMENT</v>
      </c>
      <c r="M316" s="219" t="s">
        <v>4087</v>
      </c>
      <c r="N316" s="219" t="s">
        <v>4088</v>
      </c>
      <c r="O316" s="219" t="s">
        <v>4088</v>
      </c>
      <c r="P316" s="219">
        <v>1</v>
      </c>
      <c r="W316" s="219" t="s">
        <v>168</v>
      </c>
      <c r="Z316" s="219" t="s">
        <v>4089</v>
      </c>
      <c r="AB316" s="286"/>
    </row>
    <row r="317" spans="1:28" s="325" customFormat="1">
      <c r="A317" s="240"/>
      <c r="B317" s="240"/>
      <c r="C317" s="240" t="str">
        <f t="shared" si="22"/>
        <v>No</v>
      </c>
      <c r="D317" s="240" t="str">
        <f t="shared" si="23"/>
        <v/>
      </c>
      <c r="E317" s="240"/>
      <c r="F317" s="240"/>
      <c r="G317" s="240"/>
      <c r="H317" s="240"/>
      <c r="I317" s="325" t="str" cm="1">
        <f t="array" ref="I317">_xlfn.TEXTJOIN(" ",1,IF(flistname=D317,foption,""))</f>
        <v>0</v>
      </c>
      <c r="J317" s="325" t="s">
        <v>20</v>
      </c>
      <c r="L317" s="325" t="str">
        <f t="shared" si="24"/>
        <v>Information of the use of received milling cash or vouchers</v>
      </c>
      <c r="N317" s="325" t="s">
        <v>4090</v>
      </c>
      <c r="O317" s="325" t="s">
        <v>4090</v>
      </c>
      <c r="AB317" s="326"/>
    </row>
    <row r="318" spans="1:28" s="221" customFormat="1">
      <c r="A318" s="205"/>
      <c r="B318" s="194" t="s">
        <v>4091</v>
      </c>
      <c r="C318" s="194" t="str">
        <f t="shared" si="22"/>
        <v>No</v>
      </c>
      <c r="D318" s="194" t="str">
        <f t="shared" si="23"/>
        <v/>
      </c>
      <c r="E318" s="205"/>
      <c r="F318" s="194"/>
      <c r="G318" s="194" t="s">
        <v>3040</v>
      </c>
      <c r="H318" s="206"/>
      <c r="I318" s="221" t="str" cm="1">
        <f t="array" ref="I318">_xlfn.TEXTJOIN(" ",1,IF(flistname=D318,foption,""))</f>
        <v>0</v>
      </c>
      <c r="J318" s="221" t="s">
        <v>151</v>
      </c>
      <c r="K318" s="221" t="s">
        <v>4092</v>
      </c>
      <c r="L318" s="221" t="str">
        <f t="shared" si="24"/>
        <v>H31_01: What's the equivalent SSP did you receive in milling vouchers?</v>
      </c>
      <c r="M318" s="221" t="s">
        <v>4093</v>
      </c>
      <c r="N318" s="221" t="s">
        <v>4094</v>
      </c>
      <c r="O318" s="221" t="s">
        <v>4095</v>
      </c>
      <c r="P318" s="221">
        <v>1</v>
      </c>
      <c r="S318" s="221" t="s">
        <v>1174</v>
      </c>
      <c r="V318" s="221">
        <v>1</v>
      </c>
      <c r="AB318" s="333"/>
    </row>
    <row r="319" spans="1:28" s="221" customFormat="1">
      <c r="A319" s="205"/>
      <c r="B319" s="194" t="s">
        <v>4096</v>
      </c>
      <c r="C319" s="194" t="str">
        <f t="shared" si="22"/>
        <v>select_one</v>
      </c>
      <c r="D319" s="194" t="str">
        <f t="shared" si="23"/>
        <v>yes_no</v>
      </c>
      <c r="E319" s="205"/>
      <c r="F319" s="194"/>
      <c r="G319" s="194" t="s">
        <v>3040</v>
      </c>
      <c r="H319" s="206"/>
      <c r="I319" s="221" t="str" cm="1">
        <f t="array" ref="I319">_xlfn.TEXTJOIN(" ",1,IF(flistname=D319,foption,""))</f>
        <v>0: No 1: Yes</v>
      </c>
      <c r="J319" s="221" t="s">
        <v>22</v>
      </c>
      <c r="K319" s="221" t="s">
        <v>4097</v>
      </c>
      <c r="L319" s="221" t="str">
        <f t="shared" si="24"/>
        <v>H31_02: In the past two months, has the miller increased the price for milling?</v>
      </c>
      <c r="M319" s="221" t="s">
        <v>4098</v>
      </c>
      <c r="N319" s="221" t="s">
        <v>4099</v>
      </c>
      <c r="O319" s="221" t="s">
        <v>4099</v>
      </c>
      <c r="P319" s="221">
        <v>1</v>
      </c>
      <c r="V319" s="221">
        <v>1</v>
      </c>
      <c r="AB319" s="333"/>
    </row>
    <row r="320" spans="1:28" s="221" customFormat="1">
      <c r="A320" s="205"/>
      <c r="B320" s="194" t="s">
        <v>4100</v>
      </c>
      <c r="C320" s="194" t="str">
        <f t="shared" si="22"/>
        <v>select_one</v>
      </c>
      <c r="D320" s="194" t="str">
        <f t="shared" si="23"/>
        <v>yes_no</v>
      </c>
      <c r="E320" s="205"/>
      <c r="F320" s="194"/>
      <c r="G320" s="194" t="s">
        <v>3040</v>
      </c>
      <c r="H320" s="206"/>
      <c r="I320" s="221" t="str" cm="1">
        <f t="array" ref="I320">_xlfn.TEXTJOIN(" ",1,IF(flistname=D320,foption,""))</f>
        <v>0: No 1: Yes</v>
      </c>
      <c r="J320" s="221" t="s">
        <v>22</v>
      </c>
      <c r="K320" s="221" t="s">
        <v>4101</v>
      </c>
      <c r="L320" s="221" t="str">
        <f t="shared" si="24"/>
        <v>H31_03: Was the number and value of milling vouchers or top-up milling cash received sufficient to mill your entire cereals entitlement?</v>
      </c>
      <c r="M320" s="221" t="s">
        <v>4102</v>
      </c>
      <c r="N320" s="221" t="s">
        <v>4103</v>
      </c>
      <c r="O320" s="221" t="s">
        <v>4103</v>
      </c>
      <c r="P320" s="221">
        <v>1</v>
      </c>
      <c r="V320" s="221">
        <v>1</v>
      </c>
      <c r="AB320" s="333"/>
    </row>
    <row r="321" spans="1:28" s="221" customFormat="1">
      <c r="A321" s="205"/>
      <c r="B321" s="194" t="s">
        <v>4104</v>
      </c>
      <c r="C321" s="194" t="str">
        <f t="shared" si="22"/>
        <v>select_one</v>
      </c>
      <c r="D321" s="194" t="str">
        <f t="shared" si="23"/>
        <v>pay_milling</v>
      </c>
      <c r="E321" s="205"/>
      <c r="F321" s="194"/>
      <c r="G321" s="194" t="s">
        <v>3040</v>
      </c>
      <c r="H321" s="206"/>
      <c r="I321" s="221" t="str" cm="1">
        <f t="array" ref="I321">_xlfn.TEXTJOIN(" ",1,IF(flistname=D321,foption,""))</f>
        <v>1: In-kind food 2: Cash 88: Other</v>
      </c>
      <c r="J321" s="221" t="s">
        <v>1182</v>
      </c>
      <c r="K321" s="221" t="s">
        <v>4105</v>
      </c>
      <c r="L321" s="221" t="str">
        <f t="shared" si="24"/>
        <v>H31_04: How did you pay for the milling costs that was not covered?</v>
      </c>
      <c r="M321" s="221" t="s">
        <v>4106</v>
      </c>
      <c r="N321" s="221" t="s">
        <v>4107</v>
      </c>
      <c r="O321" s="221" t="s">
        <v>4107</v>
      </c>
      <c r="P321" s="221">
        <v>1</v>
      </c>
      <c r="V321" s="221">
        <v>1</v>
      </c>
      <c r="Z321" s="221" t="s">
        <v>4108</v>
      </c>
      <c r="AB321" s="333"/>
    </row>
    <row r="322" spans="1:28" s="221" customFormat="1">
      <c r="A322" s="205"/>
      <c r="B322" s="194" t="s">
        <v>4109</v>
      </c>
      <c r="C322" s="194" t="str">
        <f t="shared" si="22"/>
        <v>No</v>
      </c>
      <c r="D322" s="194" t="str">
        <f t="shared" si="23"/>
        <v/>
      </c>
      <c r="E322" s="205"/>
      <c r="F322" s="194"/>
      <c r="G322" s="194" t="s">
        <v>3040</v>
      </c>
      <c r="H322" s="206"/>
      <c r="I322" s="221" t="str" cm="1">
        <f t="array" ref="I322">_xlfn.TEXTJOIN(" ",1,IF(flistname=D322,foption,""))</f>
        <v>0</v>
      </c>
      <c r="J322" s="221" t="s">
        <v>151</v>
      </c>
      <c r="K322" s="221" t="s">
        <v>4110</v>
      </c>
      <c r="L322" s="221" t="str">
        <f t="shared" si="24"/>
        <v>H31_05: How much did you pay in SSP for milling out of your own pocket?</v>
      </c>
      <c r="M322" s="221" t="s">
        <v>4111</v>
      </c>
      <c r="N322" s="221" t="s">
        <v>4112</v>
      </c>
      <c r="O322" s="221" t="s">
        <v>4112</v>
      </c>
      <c r="P322" s="221">
        <v>1</v>
      </c>
      <c r="S322" s="221" t="s">
        <v>1188</v>
      </c>
      <c r="V322" s="221">
        <v>1</v>
      </c>
      <c r="Z322" s="221" t="s">
        <v>4113</v>
      </c>
      <c r="AB322" s="333"/>
    </row>
    <row r="323" spans="1:28" s="221" customFormat="1">
      <c r="A323" s="205"/>
      <c r="B323" s="194" t="s">
        <v>4114</v>
      </c>
      <c r="C323" s="194" t="str">
        <f t="shared" si="22"/>
        <v>No</v>
      </c>
      <c r="D323" s="194" t="str">
        <f t="shared" si="23"/>
        <v/>
      </c>
      <c r="E323" s="205"/>
      <c r="F323" s="194"/>
      <c r="G323" s="194" t="s">
        <v>3040</v>
      </c>
      <c r="H323" s="206"/>
      <c r="I323" s="221" t="str" cm="1">
        <f t="array" ref="I323">_xlfn.TEXTJOIN(" ",1,IF(flistname=D323,foption,""))</f>
        <v>0</v>
      </c>
      <c r="J323" s="221" t="s">
        <v>151</v>
      </c>
      <c r="K323" s="221" t="s">
        <v>4115</v>
      </c>
      <c r="L323" s="221" t="str">
        <f t="shared" si="24"/>
        <v>H31_06: How much from your food entitlement did you pay for milling?</v>
      </c>
      <c r="M323" s="221" t="s">
        <v>4116</v>
      </c>
      <c r="N323" s="221" t="s">
        <v>4117</v>
      </c>
      <c r="O323" s="221" t="s">
        <v>4117</v>
      </c>
      <c r="P323" s="221">
        <v>1</v>
      </c>
      <c r="S323" s="221" t="s">
        <v>1192</v>
      </c>
      <c r="V323" s="221">
        <v>1</v>
      </c>
      <c r="Z323" s="221" t="s">
        <v>4118</v>
      </c>
      <c r="AB323" s="333"/>
    </row>
    <row r="324" spans="1:28" s="221" customFormat="1">
      <c r="A324" s="205"/>
      <c r="B324" s="194" t="s">
        <v>4119</v>
      </c>
      <c r="C324" s="194" t="str">
        <f t="shared" si="22"/>
        <v>No</v>
      </c>
      <c r="D324" s="194" t="str">
        <f t="shared" si="23"/>
        <v/>
      </c>
      <c r="E324" s="205"/>
      <c r="F324" s="194"/>
      <c r="G324" s="194" t="s">
        <v>3040</v>
      </c>
      <c r="H324" s="206"/>
      <c r="I324" s="221" t="str" cm="1">
        <f t="array" ref="I324">_xlfn.TEXTJOIN(" ",1,IF(flistname=D324,foption,""))</f>
        <v>0</v>
      </c>
      <c r="J324" s="221" t="s">
        <v>151</v>
      </c>
      <c r="K324" s="221" t="s">
        <v>4120</v>
      </c>
      <c r="L324" s="221" t="str">
        <f t="shared" si="24"/>
        <v>H31_07: In SSP, how much does it cost to mill one malwa of grains?</v>
      </c>
      <c r="M324" s="221" t="s">
        <v>4121</v>
      </c>
      <c r="N324" s="221" t="s">
        <v>4122</v>
      </c>
      <c r="O324" s="221" t="s">
        <v>4122</v>
      </c>
      <c r="P324" s="221">
        <v>1</v>
      </c>
      <c r="S324" s="221" t="s">
        <v>1196</v>
      </c>
      <c r="V324" s="221">
        <v>1</v>
      </c>
      <c r="AB324" s="333"/>
    </row>
    <row r="325" spans="1:28" s="221" customFormat="1">
      <c r="A325" s="205"/>
      <c r="B325" s="194" t="s">
        <v>4123</v>
      </c>
      <c r="C325" s="194" t="str">
        <f t="shared" si="22"/>
        <v>select_one</v>
      </c>
      <c r="D325" s="194" t="str">
        <f t="shared" si="23"/>
        <v>voucher_premilled</v>
      </c>
      <c r="E325" s="205"/>
      <c r="F325" s="194"/>
      <c r="G325" s="194" t="s">
        <v>3040</v>
      </c>
      <c r="H325" s="206"/>
      <c r="I325" s="221" t="str" cm="1">
        <f t="array" ref="I325">_xlfn.TEXTJOIN(" ",1,IF(flistname=D325,foption,""))</f>
        <v>1: Voucher 2: Cereal flour 3: Doesn’t matter</v>
      </c>
      <c r="J325" s="221" t="s">
        <v>1197</v>
      </c>
      <c r="K325" s="221" t="s">
        <v>4124</v>
      </c>
      <c r="L325" s="221" t="str">
        <f t="shared" si="24"/>
        <v>H31_08: Would you rather receive a milling voucher or cereal flour?</v>
      </c>
      <c r="M325" s="221" t="s">
        <v>4125</v>
      </c>
      <c r="N325" s="221" t="s">
        <v>4126</v>
      </c>
      <c r="O325" s="221" t="s">
        <v>4126</v>
      </c>
      <c r="P325" s="221">
        <v>1</v>
      </c>
      <c r="V325" s="221">
        <v>1</v>
      </c>
      <c r="AB325" s="333"/>
    </row>
    <row r="326" spans="1:28" s="221" customFormat="1">
      <c r="A326" s="205"/>
      <c r="B326" s="194" t="s">
        <v>4127</v>
      </c>
      <c r="C326" s="194" t="str">
        <f t="shared" si="22"/>
        <v>select_one</v>
      </c>
      <c r="D326" s="194" t="str">
        <f t="shared" si="23"/>
        <v>yes_no</v>
      </c>
      <c r="E326" s="205"/>
      <c r="F326" s="194"/>
      <c r="G326" s="194" t="s">
        <v>3040</v>
      </c>
      <c r="H326" s="206"/>
      <c r="I326" s="221" t="str" cm="1">
        <f t="array" ref="I326">_xlfn.TEXTJOIN(" ",1,IF(flistname=D326,foption,""))</f>
        <v>0: No 1: Yes</v>
      </c>
      <c r="J326" s="221" t="s">
        <v>22</v>
      </c>
      <c r="K326" s="221" t="s">
        <v>4128</v>
      </c>
      <c r="L326" s="221" t="str">
        <f t="shared" si="24"/>
        <v>H31_09: Did you face any problems while redeeming the milling vouchers?</v>
      </c>
      <c r="M326" s="221" t="s">
        <v>4129</v>
      </c>
      <c r="N326" s="221" t="s">
        <v>4130</v>
      </c>
      <c r="O326" s="221" t="s">
        <v>4130</v>
      </c>
      <c r="P326" s="221">
        <v>1</v>
      </c>
      <c r="V326" s="221">
        <v>1</v>
      </c>
      <c r="AB326" s="333"/>
    </row>
    <row r="327" spans="1:28" s="221" customFormat="1">
      <c r="A327" s="205"/>
      <c r="B327" s="194" t="s">
        <v>4131</v>
      </c>
      <c r="C327" s="194" t="str">
        <f t="shared" si="22"/>
        <v>select_multiple</v>
      </c>
      <c r="D327" s="194" t="str">
        <f t="shared" si="23"/>
        <v>prob_MV</v>
      </c>
      <c r="E327" s="205"/>
      <c r="F327" s="194"/>
      <c r="G327" s="194" t="s">
        <v>3040</v>
      </c>
      <c r="H327" s="206"/>
      <c r="I327" s="221" t="str" cm="1">
        <f t="array" ref="I327">_xlfn.TEXTJOIN(" ",1,IF(flistname=D327,foption,""))</f>
        <v>1: Long wait 2: Non-voucher customers prioritized 3: Overcharging 4: Pay for transport 5: Poor service 6: Receipt not provided 7: Deduction of grains for miller's own use 88: Other</v>
      </c>
      <c r="J327" s="221" t="s">
        <v>4132</v>
      </c>
      <c r="K327" s="221" t="s">
        <v>4133</v>
      </c>
      <c r="L327" s="221" t="str">
        <f t="shared" si="24"/>
        <v>H31_10: Describe the two main problems faced while redeeming the milling vouchers</v>
      </c>
      <c r="M327" s="221" t="s">
        <v>4134</v>
      </c>
      <c r="N327" s="221" t="s">
        <v>4135</v>
      </c>
      <c r="O327" s="221" t="s">
        <v>4135</v>
      </c>
      <c r="P327" s="221">
        <v>1</v>
      </c>
      <c r="V327" s="221">
        <v>1</v>
      </c>
      <c r="Z327" s="221" t="s">
        <v>4136</v>
      </c>
      <c r="AB327" s="333"/>
    </row>
    <row r="328" spans="1:28" s="219" customFormat="1">
      <c r="A328" s="212"/>
      <c r="B328" s="199" t="s">
        <v>4137</v>
      </c>
      <c r="C328" s="199" t="str">
        <f t="shared" si="22"/>
        <v>No</v>
      </c>
      <c r="D328" s="199" t="str">
        <f t="shared" si="23"/>
        <v/>
      </c>
      <c r="E328" s="212"/>
      <c r="F328" s="199"/>
      <c r="G328" s="199" t="s">
        <v>3040</v>
      </c>
      <c r="H328" s="213"/>
      <c r="I328" s="219" t="str" cm="1">
        <f t="array" ref="I328">_xlfn.TEXTJOIN(" ",1,IF(flistname=D328,foption,""))</f>
        <v>0</v>
      </c>
      <c r="J328" s="219" t="s">
        <v>117</v>
      </c>
      <c r="K328" s="219" t="s">
        <v>4086</v>
      </c>
      <c r="L328" s="219" t="str">
        <f t="shared" si="24"/>
        <v/>
      </c>
      <c r="N328" s="219" t="s">
        <v>2988</v>
      </c>
      <c r="O328" s="219" t="s">
        <v>2988</v>
      </c>
      <c r="P328" s="219">
        <v>1</v>
      </c>
      <c r="AB328" s="286"/>
    </row>
    <row r="329" spans="1:28" s="214" customFormat="1">
      <c r="A329" s="207"/>
      <c r="C329" s="214" t="str">
        <f t="shared" si="22"/>
        <v>No</v>
      </c>
      <c r="D329" s="214" t="str">
        <f t="shared" si="23"/>
        <v/>
      </c>
      <c r="E329" s="207"/>
      <c r="H329" s="209"/>
      <c r="I329" s="214" t="str" cm="1">
        <f t="array" ref="I329">_xlfn.TEXTJOIN(" ",1,IF(flistname=D329,foption,""))</f>
        <v>0</v>
      </c>
      <c r="L329" s="214" t="str">
        <f t="shared" si="24"/>
        <v/>
      </c>
      <c r="N329" s="214" t="s">
        <v>2988</v>
      </c>
      <c r="O329" s="214" t="s">
        <v>2988</v>
      </c>
      <c r="P329" s="214">
        <v>1</v>
      </c>
      <c r="S329" s="207"/>
      <c r="AB329" s="278"/>
    </row>
    <row r="330" spans="1:28" s="219" customFormat="1">
      <c r="A330" s="199"/>
      <c r="B330" s="199"/>
      <c r="C330" s="199" t="str">
        <f t="shared" si="22"/>
        <v>No</v>
      </c>
      <c r="D330" s="199" t="str">
        <f t="shared" si="23"/>
        <v/>
      </c>
      <c r="E330" s="199"/>
      <c r="F330" s="199"/>
      <c r="G330" s="199"/>
      <c r="H330" s="199"/>
      <c r="I330" s="219" t="str" cm="1">
        <f t="array" ref="I330">_xlfn.TEXTJOIN(" ",1,IF(flistname=D330,foption,""))</f>
        <v>0</v>
      </c>
      <c r="J330" s="219" t="s">
        <v>26</v>
      </c>
      <c r="K330" s="219" t="s">
        <v>4138</v>
      </c>
      <c r="L330" s="219" t="str">
        <f t="shared" si="24"/>
        <v>I: OTHER FORMS OF ASSISTANCE</v>
      </c>
      <c r="M330" s="219" t="s">
        <v>4139</v>
      </c>
      <c r="N330" s="219" t="s">
        <v>4140</v>
      </c>
      <c r="O330" s="219" t="s">
        <v>4140</v>
      </c>
      <c r="AB330" s="286"/>
    </row>
    <row r="331" spans="1:28" s="219" customFormat="1">
      <c r="A331" s="231"/>
      <c r="B331" s="250" t="s">
        <v>4141</v>
      </c>
      <c r="C331" s="250" t="str">
        <f t="shared" si="22"/>
        <v>No</v>
      </c>
      <c r="D331" s="250" t="str">
        <f t="shared" si="23"/>
        <v/>
      </c>
      <c r="E331" s="231"/>
      <c r="F331" s="250"/>
      <c r="G331" s="250" t="s">
        <v>2983</v>
      </c>
      <c r="H331" s="233"/>
      <c r="I331" s="219" t="str" cm="1">
        <f t="array" ref="I331">_xlfn.TEXTJOIN(" ",1,IF(flistname=D331,foption,""))</f>
        <v>0</v>
      </c>
      <c r="J331" s="219" t="s">
        <v>26</v>
      </c>
      <c r="K331" s="219" t="s">
        <v>4142</v>
      </c>
      <c r="L331" s="219" t="str">
        <f t="shared" si="24"/>
        <v/>
      </c>
      <c r="P331" s="219">
        <v>1</v>
      </c>
      <c r="W331" s="219" t="s">
        <v>168</v>
      </c>
      <c r="AB331" s="286"/>
    </row>
    <row r="332" spans="1:28" s="325" customFormat="1">
      <c r="A332" s="240"/>
      <c r="B332" s="240"/>
      <c r="C332" s="240" t="str">
        <f t="shared" si="22"/>
        <v>No</v>
      </c>
      <c r="D332" s="240" t="str">
        <f t="shared" si="23"/>
        <v/>
      </c>
      <c r="E332" s="240"/>
      <c r="F332" s="240"/>
      <c r="G332" s="240"/>
      <c r="H332" s="240"/>
      <c r="I332" s="325" t="str" cm="1">
        <f t="array" ref="I332">_xlfn.TEXTJOIN(" ",1,IF(flistname=D332,foption,""))</f>
        <v>0</v>
      </c>
      <c r="J332" s="325" t="s">
        <v>20</v>
      </c>
      <c r="L332" s="325" t="str">
        <f t="shared" si="24"/>
        <v xml:space="preserve">Information of other assistance HH receives from other HHs and organisations </v>
      </c>
      <c r="N332" s="325" t="s">
        <v>4143</v>
      </c>
      <c r="O332" s="325" t="s">
        <v>4144</v>
      </c>
      <c r="AB332" s="326"/>
    </row>
    <row r="333" spans="1:28" s="221" customFormat="1">
      <c r="A333" s="205"/>
      <c r="B333" s="194" t="s">
        <v>4145</v>
      </c>
      <c r="C333" s="194" t="str">
        <f t="shared" si="22"/>
        <v>select_one</v>
      </c>
      <c r="D333" s="194" t="str">
        <f t="shared" si="23"/>
        <v>yes_no</v>
      </c>
      <c r="E333" s="205"/>
      <c r="F333" s="194" t="s">
        <v>246</v>
      </c>
      <c r="G333" s="194" t="s">
        <v>2983</v>
      </c>
      <c r="H333" s="206"/>
      <c r="I333" s="221" t="str" cm="1">
        <f t="array" ref="I333">_xlfn.TEXTJOIN(" ",1,IF(flistname=D333,foption,""))</f>
        <v>0: No 1: Yes</v>
      </c>
      <c r="J333" s="221" t="s">
        <v>22</v>
      </c>
      <c r="K333" s="221" t="s">
        <v>4146</v>
      </c>
      <c r="L333" s="221" t="str">
        <f t="shared" si="24"/>
        <v>I01: Did your household receive food assistance from any other households?</v>
      </c>
      <c r="M333" s="221" t="s">
        <v>4147</v>
      </c>
      <c r="N333" s="221" t="s">
        <v>4148</v>
      </c>
      <c r="O333" s="221" t="s">
        <v>4149</v>
      </c>
      <c r="P333" s="221">
        <v>1</v>
      </c>
      <c r="V333" s="221">
        <v>1</v>
      </c>
      <c r="AB333" s="333"/>
    </row>
    <row r="334" spans="1:28" s="221" customFormat="1">
      <c r="A334" s="205"/>
      <c r="B334" s="194"/>
      <c r="C334" s="194" t="str">
        <f t="shared" si="22"/>
        <v>select_multiple</v>
      </c>
      <c r="D334" s="194" t="str">
        <f t="shared" si="23"/>
        <v>otherassist</v>
      </c>
      <c r="E334" s="205"/>
      <c r="F334" s="194"/>
      <c r="G334" s="194" t="s">
        <v>2983</v>
      </c>
      <c r="H334" s="206" t="s">
        <v>4150</v>
      </c>
      <c r="I334" s="221" t="str" cm="1">
        <f t="array" ref="I334">_xlfn.TEXTJOIN(" ",1,IF(flistname=D334,foption,""))</f>
        <v>1: Cereals 2: Pulses 3: Oil 4: Salt 5: CSB/CSB++ 6: Cash</v>
      </c>
      <c r="J334" s="221" t="s">
        <v>4151</v>
      </c>
      <c r="K334" s="221" t="s">
        <v>4152</v>
      </c>
      <c r="L334" s="221" t="str">
        <f t="shared" si="24"/>
        <v>I02: What do other households share with your household the most?</v>
      </c>
      <c r="M334" s="221" t="s">
        <v>4153</v>
      </c>
      <c r="N334" s="221" t="s">
        <v>4154</v>
      </c>
      <c r="O334" s="221" t="s">
        <v>4155</v>
      </c>
      <c r="P334" s="221">
        <v>1</v>
      </c>
      <c r="V334" s="221">
        <v>1</v>
      </c>
      <c r="Z334" s="221" t="s">
        <v>4156</v>
      </c>
      <c r="AB334" s="333"/>
    </row>
    <row r="335" spans="1:28" s="221" customFormat="1">
      <c r="A335" s="205"/>
      <c r="B335" s="194" t="s">
        <v>4157</v>
      </c>
      <c r="C335" s="194" t="str">
        <f t="shared" si="22"/>
        <v>select_one</v>
      </c>
      <c r="D335" s="194" t="str">
        <f t="shared" si="23"/>
        <v>yes_no</v>
      </c>
      <c r="E335" s="205"/>
      <c r="F335" s="194"/>
      <c r="G335" s="194" t="s">
        <v>2983</v>
      </c>
      <c r="H335" s="206"/>
      <c r="I335" s="221" t="str" cm="1">
        <f t="array" ref="I335">_xlfn.TEXTJOIN(" ",1,IF(flistname=D335,foption,""))</f>
        <v>0: No 1: Yes</v>
      </c>
      <c r="J335" s="221" t="s">
        <v>22</v>
      </c>
      <c r="K335" s="221" t="s">
        <v>4158</v>
      </c>
      <c r="L335" s="221" t="str">
        <f t="shared" si="24"/>
        <v>I03: Do you receive assistance from other agencies or organizations?</v>
      </c>
      <c r="M335" s="221" t="s">
        <v>4159</v>
      </c>
      <c r="N335" s="221" t="s">
        <v>4160</v>
      </c>
      <c r="O335" s="221" t="s">
        <v>4161</v>
      </c>
      <c r="P335" s="221">
        <v>1</v>
      </c>
      <c r="V335" s="221">
        <v>1</v>
      </c>
      <c r="AB335" s="333"/>
    </row>
    <row r="336" spans="1:28" s="221" customFormat="1">
      <c r="A336" s="205"/>
      <c r="B336" s="194" t="s">
        <v>4162</v>
      </c>
      <c r="C336" s="194" t="str">
        <f t="shared" si="22"/>
        <v>select_multiple</v>
      </c>
      <c r="D336" s="194" t="str">
        <f t="shared" si="23"/>
        <v>org_assistance</v>
      </c>
      <c r="E336" s="205"/>
      <c r="F336" s="194"/>
      <c r="G336" s="194" t="s">
        <v>2983</v>
      </c>
      <c r="H336" s="206"/>
      <c r="I336" s="221" t="str" cm="1">
        <f t="array" ref="I336">_xlfn.TEXTJOIN(" ",1,IF(flistname=D336,foption,""))</f>
        <v>1: Blankets 2: Cooking utensils 3: Medicines 4: Plastic sheeting 5: Seeds/garden tools 6: Soap 7: Water containers 8: Food assistance 88: Other</v>
      </c>
      <c r="J336" s="221" t="s">
        <v>1221</v>
      </c>
      <c r="K336" s="221" t="s">
        <v>4163</v>
      </c>
      <c r="L336" s="221" t="str">
        <f t="shared" si="24"/>
        <v>I04: What types of assistance do you receive other organizations?</v>
      </c>
      <c r="M336" s="221" t="s">
        <v>4164</v>
      </c>
      <c r="N336" s="221" t="s">
        <v>4165</v>
      </c>
      <c r="O336" s="221" t="s">
        <v>4165</v>
      </c>
      <c r="P336" s="221">
        <v>1</v>
      </c>
      <c r="S336" s="221" t="s">
        <v>1224</v>
      </c>
      <c r="V336" s="221">
        <v>1</v>
      </c>
      <c r="Z336" s="221" t="s">
        <v>4166</v>
      </c>
      <c r="AB336" s="333"/>
    </row>
    <row r="337" spans="1:28" s="338" customFormat="1">
      <c r="A337" s="205"/>
      <c r="B337" s="194" t="s">
        <v>4167</v>
      </c>
      <c r="C337" s="194" t="str">
        <f t="shared" si="22"/>
        <v>No</v>
      </c>
      <c r="D337" s="194" t="str">
        <f t="shared" si="23"/>
        <v/>
      </c>
      <c r="E337" s="205"/>
      <c r="F337" s="194"/>
      <c r="G337" s="194" t="s">
        <v>2983</v>
      </c>
      <c r="H337" s="206"/>
      <c r="I337" s="338" t="str" cm="1">
        <f t="array" ref="I337">_xlfn.TEXTJOIN(" ",1,IF(flistname=D337,foption,""))</f>
        <v>0</v>
      </c>
      <c r="J337" s="338" t="s">
        <v>49</v>
      </c>
      <c r="K337" s="338" t="s">
        <v>4168</v>
      </c>
      <c r="L337" s="338" t="str">
        <f t="shared" si="24"/>
        <v>I05: Specify other assistance received from organizations</v>
      </c>
      <c r="M337" s="338" t="s">
        <v>4169</v>
      </c>
      <c r="N337" s="338" t="s">
        <v>4170</v>
      </c>
      <c r="O337" s="338" t="s">
        <v>4170</v>
      </c>
      <c r="P337" s="338">
        <v>1</v>
      </c>
      <c r="V337" s="338">
        <v>1</v>
      </c>
      <c r="Z337" s="338" t="s">
        <v>4171</v>
      </c>
      <c r="AB337" s="339"/>
    </row>
    <row r="338" spans="1:28" s="219" customFormat="1">
      <c r="A338" s="231"/>
      <c r="B338" s="250" t="s">
        <v>4172</v>
      </c>
      <c r="C338" s="250" t="str">
        <f t="shared" si="22"/>
        <v>No</v>
      </c>
      <c r="D338" s="250" t="str">
        <f t="shared" si="23"/>
        <v/>
      </c>
      <c r="E338" s="231"/>
      <c r="F338" s="250"/>
      <c r="G338" s="250" t="s">
        <v>2983</v>
      </c>
      <c r="H338" s="233"/>
      <c r="I338" s="219" t="str" cm="1">
        <f t="array" ref="I338">_xlfn.TEXTJOIN(" ",1,IF(flistname=D338,foption,""))</f>
        <v>0</v>
      </c>
      <c r="J338" s="219" t="s">
        <v>117</v>
      </c>
      <c r="K338" s="219" t="s">
        <v>4142</v>
      </c>
      <c r="L338" s="219" t="str">
        <f t="shared" si="24"/>
        <v/>
      </c>
      <c r="N338" s="219" t="s">
        <v>2988</v>
      </c>
      <c r="O338" s="219" t="s">
        <v>2988</v>
      </c>
      <c r="P338" s="219">
        <v>1</v>
      </c>
      <c r="AB338" s="286"/>
    </row>
    <row r="339" spans="1:28" s="229" customFormat="1">
      <c r="A339" s="228"/>
      <c r="B339" s="229" t="s">
        <v>4173</v>
      </c>
      <c r="C339" s="229" t="str">
        <f t="shared" si="22"/>
        <v>No</v>
      </c>
      <c r="D339" s="229" t="str">
        <f t="shared" si="23"/>
        <v/>
      </c>
      <c r="E339" s="228"/>
      <c r="H339" s="230"/>
      <c r="I339" s="229" t="str" cm="1">
        <f t="array" ref="I339">_xlfn.TEXTJOIN(" ",1,IF(flistname=D339,foption,""))</f>
        <v>0</v>
      </c>
      <c r="L339" s="229" t="str">
        <f t="shared" si="24"/>
        <v/>
      </c>
      <c r="N339" s="229" t="s">
        <v>2988</v>
      </c>
      <c r="O339" s="229" t="s">
        <v>2988</v>
      </c>
      <c r="P339" s="229">
        <v>1</v>
      </c>
      <c r="S339" s="228"/>
      <c r="AB339" s="276"/>
    </row>
    <row r="340" spans="1:28" s="219" customFormat="1">
      <c r="A340" s="212"/>
      <c r="B340" s="199"/>
      <c r="C340" s="199" t="str">
        <f t="shared" si="22"/>
        <v>No</v>
      </c>
      <c r="D340" s="199" t="str">
        <f t="shared" si="23"/>
        <v/>
      </c>
      <c r="E340" s="212"/>
      <c r="F340" s="199"/>
      <c r="G340" s="199"/>
      <c r="H340" s="213"/>
      <c r="I340" s="219" t="str" cm="1">
        <f t="array" ref="I340">_xlfn.TEXTJOIN(" ",1,IF(flistname=D340,foption,""))</f>
        <v>0</v>
      </c>
      <c r="J340" s="219" t="s">
        <v>117</v>
      </c>
      <c r="K340" s="219" t="s">
        <v>4138</v>
      </c>
      <c r="L340" s="219" t="str">
        <f t="shared" si="24"/>
        <v/>
      </c>
      <c r="AB340" s="286"/>
    </row>
    <row r="341" spans="1:28" s="218" customFormat="1">
      <c r="A341" s="207"/>
      <c r="C341" s="218" t="str">
        <f t="shared" si="22"/>
        <v>No</v>
      </c>
      <c r="D341" s="218" t="str">
        <f t="shared" si="23"/>
        <v/>
      </c>
      <c r="E341" s="207"/>
      <c r="H341" s="209"/>
      <c r="I341" s="214" t="str" cm="1">
        <f t="array" ref="I341">_xlfn.TEXTJOIN(" ",1,IF(flistname=D341,foption,""))</f>
        <v>0</v>
      </c>
      <c r="L341" s="218" t="str">
        <f t="shared" si="24"/>
        <v/>
      </c>
      <c r="N341" s="218" t="s">
        <v>2988</v>
      </c>
      <c r="O341" s="218" t="s">
        <v>2988</v>
      </c>
      <c r="P341" s="218">
        <v>1</v>
      </c>
      <c r="S341" s="207"/>
      <c r="AB341" s="280"/>
    </row>
    <row r="342" spans="1:28" s="219" customFormat="1">
      <c r="A342" s="212"/>
      <c r="B342" s="199" t="s">
        <v>4205</v>
      </c>
      <c r="C342" s="199" t="str">
        <f t="shared" si="22"/>
        <v>No</v>
      </c>
      <c r="D342" s="199" t="str">
        <f t="shared" si="23"/>
        <v/>
      </c>
      <c r="E342" s="212"/>
      <c r="F342" s="199"/>
      <c r="G342" s="199" t="s">
        <v>2983</v>
      </c>
      <c r="H342" s="213"/>
      <c r="I342" s="219" t="str" cm="1">
        <f t="array" ref="I342">_xlfn.TEXTJOIN(" ",1,IF(flistname=D342,foption,""))</f>
        <v>0</v>
      </c>
      <c r="J342" s="219" t="s">
        <v>26</v>
      </c>
      <c r="K342" s="219" t="s">
        <v>4206</v>
      </c>
      <c r="L342" s="219" t="str">
        <f t="shared" si="24"/>
        <v>J: PROTECTION</v>
      </c>
      <c r="M342" s="219" t="s">
        <v>4207</v>
      </c>
      <c r="N342" s="219" t="s">
        <v>5926</v>
      </c>
      <c r="O342" s="219" t="s">
        <v>1772</v>
      </c>
      <c r="P342" s="219">
        <v>1</v>
      </c>
      <c r="S342" s="219" t="s">
        <v>1773</v>
      </c>
      <c r="Z342" s="219" t="s">
        <v>3428</v>
      </c>
      <c r="AB342" s="286"/>
    </row>
    <row r="343" spans="1:28" s="219" customFormat="1">
      <c r="A343" s="212"/>
      <c r="B343" s="199"/>
      <c r="C343" s="199"/>
      <c r="D343" s="199"/>
      <c r="E343" s="212"/>
      <c r="F343" s="199"/>
      <c r="G343" s="199"/>
      <c r="H343" s="213"/>
      <c r="J343" s="219" t="s">
        <v>26</v>
      </c>
      <c r="K343" s="219" t="s">
        <v>4303</v>
      </c>
      <c r="W343" s="219" t="s">
        <v>168</v>
      </c>
      <c r="AB343" s="286"/>
    </row>
    <row r="344" spans="1:28" s="221" customFormat="1">
      <c r="A344" s="205"/>
      <c r="B344" s="194" t="s">
        <v>4208</v>
      </c>
      <c r="C344" s="194" t="str">
        <f t="shared" ref="C344:C407" si="25">IF(IFERROR(FIND("select_one",J344),0)&gt;0,"select_one",IF(IFERROR(FIND("select_multiple",J344),0)&gt;0,"select_multiple","No"))</f>
        <v>select_one</v>
      </c>
      <c r="D344" s="194" t="str">
        <f t="shared" ref="D344:D407" si="26">IF(OR(C344="select_one",C344="select_multiple"),TRIM(RIGHT(J344,LEN(J344)-(LEN(C344)+1))),"")</f>
        <v>pay_entitlement</v>
      </c>
      <c r="E344" s="205"/>
      <c r="F344" s="194"/>
      <c r="G344" s="194" t="s">
        <v>2983</v>
      </c>
      <c r="H344" s="206"/>
      <c r="I344" s="221" t="str" cm="1">
        <f t="array" ref="I344">_xlfn.TEXTJOIN(" ",1,IF(flistname=D344,foption,""))</f>
        <v>0: No 1: Yes, in kind 2: Yes, in cash 3: Yes, with vouchers 4: Yes, but I paid using other means</v>
      </c>
      <c r="J344" s="221" t="s">
        <v>1774</v>
      </c>
      <c r="K344" s="221" t="s">
        <v>1775</v>
      </c>
      <c r="L344" s="221" t="str">
        <f t="shared" ref="L344:L365" si="27">IF(AND(ISBLANK(M344),ISBLANK(N344)),"",IF(ISBLANK(M344),N344,_xlfn.CONCAT(TRIM(M344),": ",N344)))</f>
        <v>J01: Did you or anyone in your household have to give away part of your ration after receiving it?</v>
      </c>
      <c r="M344" s="221" t="s">
        <v>4209</v>
      </c>
      <c r="N344" s="221" t="s">
        <v>4210</v>
      </c>
      <c r="O344" s="221" t="s">
        <v>4211</v>
      </c>
      <c r="P344" s="221">
        <v>1</v>
      </c>
      <c r="V344" s="221">
        <v>1</v>
      </c>
      <c r="AB344" s="333"/>
    </row>
    <row r="345" spans="1:28" s="221" customFormat="1">
      <c r="A345" s="205"/>
      <c r="B345" s="194" t="s">
        <v>4212</v>
      </c>
      <c r="C345" s="194" t="str">
        <f t="shared" si="25"/>
        <v>select_one</v>
      </c>
      <c r="D345" s="194" t="str">
        <f t="shared" si="26"/>
        <v>payment_purpose</v>
      </c>
      <c r="E345" s="205"/>
      <c r="F345" s="194"/>
      <c r="G345" s="194" t="s">
        <v>2983</v>
      </c>
      <c r="H345" s="206"/>
      <c r="I345" s="221" t="str" cm="1">
        <f t="array" ref="I345">_xlfn.TEXTJOIN(" ",1,IF(flistname=D345,foption,""))</f>
        <v>1: Forced taxation payment 2: Voluntary taxation payment 3: Shared it with a neighbour/family 4: Payment for services (food transport, etc..) 88: Other</v>
      </c>
      <c r="J345" s="221" t="s">
        <v>1777</v>
      </c>
      <c r="K345" s="221" t="s">
        <v>1778</v>
      </c>
      <c r="L345" s="221" t="str">
        <f t="shared" si="27"/>
        <v>J02: What was the purpose of giving this part of your ration away?</v>
      </c>
      <c r="M345" s="221" t="s">
        <v>4213</v>
      </c>
      <c r="N345" s="221" t="s">
        <v>4214</v>
      </c>
      <c r="O345" s="221" t="s">
        <v>4215</v>
      </c>
      <c r="P345" s="221">
        <v>1</v>
      </c>
      <c r="V345" s="221">
        <v>1</v>
      </c>
      <c r="Z345" s="221" t="s">
        <v>4216</v>
      </c>
      <c r="AB345" s="333"/>
    </row>
    <row r="346" spans="1:28" s="338" customFormat="1">
      <c r="A346" s="205"/>
      <c r="B346" s="194" t="s">
        <v>4217</v>
      </c>
      <c r="C346" s="194" t="str">
        <f t="shared" si="25"/>
        <v>No</v>
      </c>
      <c r="D346" s="194" t="str">
        <f t="shared" si="26"/>
        <v/>
      </c>
      <c r="E346" s="205"/>
      <c r="F346" s="194"/>
      <c r="G346" s="194" t="s">
        <v>2983</v>
      </c>
      <c r="H346" s="206"/>
      <c r="I346" s="338" t="str" cm="1">
        <f t="array" ref="I346">_xlfn.TEXTJOIN(" ",1,IF(flistname=D346,foption,""))</f>
        <v>0</v>
      </c>
      <c r="J346" s="338" t="s">
        <v>49</v>
      </c>
      <c r="K346" s="338" t="s">
        <v>1781</v>
      </c>
      <c r="L346" s="338" t="str">
        <f t="shared" si="27"/>
        <v>J03: Specify</v>
      </c>
      <c r="M346" s="338" t="s">
        <v>4218</v>
      </c>
      <c r="N346" s="338" t="s">
        <v>1312</v>
      </c>
      <c r="O346" s="338" t="s">
        <v>4219</v>
      </c>
      <c r="P346" s="338">
        <v>1</v>
      </c>
      <c r="V346" s="338">
        <v>1</v>
      </c>
      <c r="Z346" s="338" t="s">
        <v>4220</v>
      </c>
      <c r="AB346" s="339"/>
    </row>
    <row r="347" spans="1:28" s="221" customFormat="1">
      <c r="A347" s="205" t="s">
        <v>4221</v>
      </c>
      <c r="B347" s="194" t="s">
        <v>4222</v>
      </c>
      <c r="C347" s="194" t="str">
        <f t="shared" si="25"/>
        <v>select_one</v>
      </c>
      <c r="D347" s="194" t="str">
        <f t="shared" si="26"/>
        <v>who_pay</v>
      </c>
      <c r="E347" s="205"/>
      <c r="F347" s="194"/>
      <c r="G347" s="194" t="s">
        <v>2983</v>
      </c>
      <c r="H347" s="206"/>
      <c r="I347" s="221" t="str" cm="1">
        <f t="array" ref="I347">_xlfn.TEXTJOIN(" ",1,IF(flistname=D347,foption,""))</f>
        <v>1: IDPs 2: Local community 3: Refugees 4: Vulnerble groups 5: All of the above</v>
      </c>
      <c r="J347" s="221" t="s">
        <v>1784</v>
      </c>
      <c r="K347" s="221" t="s">
        <v>1785</v>
      </c>
      <c r="L347" s="221" t="str">
        <f t="shared" si="27"/>
        <v>J04: If taxation (forced or voluntary), who is expected to pay this contribution?</v>
      </c>
      <c r="M347" s="221" t="s">
        <v>4223</v>
      </c>
      <c r="N347" s="221" t="s">
        <v>4224</v>
      </c>
      <c r="O347" s="221" t="s">
        <v>4225</v>
      </c>
      <c r="P347" s="221">
        <v>1</v>
      </c>
      <c r="V347" s="221">
        <v>1</v>
      </c>
      <c r="Z347" s="221" t="s">
        <v>4226</v>
      </c>
      <c r="AB347" s="333"/>
    </row>
    <row r="348" spans="1:28" s="221" customFormat="1">
      <c r="A348" s="205"/>
      <c r="B348" s="194" t="s">
        <v>4227</v>
      </c>
      <c r="C348" s="194" t="str">
        <f t="shared" si="25"/>
        <v>select_one</v>
      </c>
      <c r="D348" s="194" t="str">
        <f t="shared" si="26"/>
        <v>payment_frequently</v>
      </c>
      <c r="E348" s="205"/>
      <c r="F348" s="194"/>
      <c r="G348" s="194" t="s">
        <v>2983</v>
      </c>
      <c r="H348" s="206"/>
      <c r="I348" s="221" t="str" cm="1">
        <f t="array" ref="I348">_xlfn.TEXTJOIN(" ",1,IF(flistname=D348,foption,""))</f>
        <v>1: At every distribution 2: It is once-off 3: Every month regardless of distributions 88: Other</v>
      </c>
      <c r="J348" s="221" t="s">
        <v>1788</v>
      </c>
      <c r="K348" s="221" t="s">
        <v>1789</v>
      </c>
      <c r="L348" s="221" t="str">
        <f t="shared" si="27"/>
        <v>J05: How often do you have to pay this contribution?</v>
      </c>
      <c r="M348" s="221" t="s">
        <v>4228</v>
      </c>
      <c r="N348" s="221" t="s">
        <v>4229</v>
      </c>
      <c r="O348" s="221" t="s">
        <v>4230</v>
      </c>
      <c r="P348" s="221">
        <v>1</v>
      </c>
      <c r="V348" s="221">
        <v>1</v>
      </c>
      <c r="Z348" s="221" t="s">
        <v>4226</v>
      </c>
      <c r="AB348" s="333"/>
    </row>
    <row r="349" spans="1:28" s="221" customFormat="1">
      <c r="A349" s="205"/>
      <c r="B349" s="194" t="s">
        <v>4231</v>
      </c>
      <c r="C349" s="194" t="str">
        <f t="shared" si="25"/>
        <v>select_one</v>
      </c>
      <c r="D349" s="194" t="str">
        <f t="shared" si="26"/>
        <v>payment_recepient</v>
      </c>
      <c r="E349" s="205"/>
      <c r="F349" s="194"/>
      <c r="G349" s="194" t="s">
        <v>2983</v>
      </c>
      <c r="H349" s="206"/>
      <c r="I349" s="221" t="str" cm="1">
        <f t="array" ref="I349">_xlfn.TEXTJOIN(" ",1,IF(flistname=D349,foption,""))</f>
        <v>1: Community/traditional Leader 2: Local authorities 3: Project management committee (PMC) 4: Cooperating partner 5: WFP Staff 6: Armed actors 88: Other</v>
      </c>
      <c r="J349" s="221" t="s">
        <v>563</v>
      </c>
      <c r="K349" s="221" t="s">
        <v>1792</v>
      </c>
      <c r="L349" s="221" t="str">
        <f t="shared" si="27"/>
        <v>J06: Who did you have to give/pay the contribution to?</v>
      </c>
      <c r="M349" s="221" t="s">
        <v>4232</v>
      </c>
      <c r="N349" s="221" t="s">
        <v>4233</v>
      </c>
      <c r="O349" s="221" t="s">
        <v>4234</v>
      </c>
      <c r="P349" s="221">
        <v>1</v>
      </c>
      <c r="V349" s="221">
        <v>1</v>
      </c>
      <c r="Z349" s="221" t="s">
        <v>4226</v>
      </c>
      <c r="AB349" s="333"/>
    </row>
    <row r="350" spans="1:28" s="221" customFormat="1">
      <c r="A350" s="205"/>
      <c r="B350" s="194" t="s">
        <v>4235</v>
      </c>
      <c r="C350" s="194" t="str">
        <f t="shared" si="25"/>
        <v>select_one</v>
      </c>
      <c r="D350" s="194" t="str">
        <f t="shared" si="26"/>
        <v>contribution_usage</v>
      </c>
      <c r="E350" s="205"/>
      <c r="F350" s="194"/>
      <c r="G350" s="194" t="s">
        <v>2983</v>
      </c>
      <c r="H350" s="206"/>
      <c r="I350" s="221" t="str" cm="1">
        <f t="array" ref="I350">_xlfn.TEXTJOIN(" ",1,IF(flistname=D350,foption,""))</f>
        <v>1: Towards a community activity 2: For local authority 88: Other 97: Not applicable 98: Don’t know</v>
      </c>
      <c r="J350" s="221" t="s">
        <v>1794</v>
      </c>
      <c r="K350" s="221" t="s">
        <v>1795</v>
      </c>
      <c r="L350" s="221" t="str">
        <f t="shared" si="27"/>
        <v>J07: Do you know what your contribution/payment is used for?</v>
      </c>
      <c r="M350" s="221" t="s">
        <v>4236</v>
      </c>
      <c r="N350" s="221" t="s">
        <v>4237</v>
      </c>
      <c r="O350" s="221" t="s">
        <v>4238</v>
      </c>
      <c r="P350" s="221">
        <v>1</v>
      </c>
      <c r="V350" s="221">
        <v>1</v>
      </c>
      <c r="Z350" s="221" t="s">
        <v>4226</v>
      </c>
      <c r="AB350" s="333"/>
    </row>
    <row r="351" spans="1:28" s="338" customFormat="1">
      <c r="A351" s="205"/>
      <c r="B351" s="194" t="s">
        <v>4239</v>
      </c>
      <c r="C351" s="194" t="str">
        <f t="shared" si="25"/>
        <v>No</v>
      </c>
      <c r="D351" s="194" t="str">
        <f t="shared" si="26"/>
        <v/>
      </c>
      <c r="E351" s="205"/>
      <c r="F351" s="194"/>
      <c r="G351" s="194" t="s">
        <v>2983</v>
      </c>
      <c r="H351" s="206"/>
      <c r="I351" s="338" t="str" cm="1">
        <f t="array" ref="I351">_xlfn.TEXTJOIN(" ",1,IF(flistname=D351,foption,""))</f>
        <v>0</v>
      </c>
      <c r="J351" s="338" t="s">
        <v>49</v>
      </c>
      <c r="K351" s="338" t="s">
        <v>1797</v>
      </c>
      <c r="L351" s="338" t="str">
        <f t="shared" si="27"/>
        <v>J08: Other usage, please specify?</v>
      </c>
      <c r="M351" s="338" t="s">
        <v>4240</v>
      </c>
      <c r="N351" s="338" t="s">
        <v>4241</v>
      </c>
      <c r="O351" s="338" t="s">
        <v>4242</v>
      </c>
      <c r="P351" s="338">
        <v>1</v>
      </c>
      <c r="V351" s="338">
        <v>1</v>
      </c>
      <c r="Z351" s="338" t="s">
        <v>4243</v>
      </c>
      <c r="AB351" s="339"/>
    </row>
    <row r="352" spans="1:28" s="221" customFormat="1">
      <c r="A352" s="205"/>
      <c r="B352" s="194" t="s">
        <v>4244</v>
      </c>
      <c r="C352" s="194" t="str">
        <f t="shared" si="25"/>
        <v>select_one</v>
      </c>
      <c r="D352" s="194" t="str">
        <f t="shared" si="26"/>
        <v>yes_no</v>
      </c>
      <c r="E352" s="205"/>
      <c r="F352" s="194"/>
      <c r="G352" s="194" t="s">
        <v>2983</v>
      </c>
      <c r="H352" s="206"/>
      <c r="I352" s="221" t="str" cm="1">
        <f t="array" ref="I352">_xlfn.TEXTJOIN(" ",1,IF(flistname=D352,foption,""))</f>
        <v>0: No 1: Yes</v>
      </c>
      <c r="J352" s="221" t="s">
        <v>22</v>
      </c>
      <c r="K352" s="221" t="s">
        <v>1800</v>
      </c>
      <c r="L352" s="221" t="str">
        <f t="shared" si="27"/>
        <v>J09: If no, were you ever asked to contribute any of your entitlement?</v>
      </c>
      <c r="M352" s="221" t="s">
        <v>4245</v>
      </c>
      <c r="N352" s="221" t="s">
        <v>4246</v>
      </c>
      <c r="O352" s="221" t="s">
        <v>4247</v>
      </c>
      <c r="P352" s="221">
        <v>1</v>
      </c>
      <c r="V352" s="221">
        <v>1</v>
      </c>
      <c r="Z352" s="221" t="s">
        <v>4248</v>
      </c>
      <c r="AB352" s="333"/>
    </row>
    <row r="353" spans="1:28" s="338" customFormat="1">
      <c r="A353" s="205"/>
      <c r="B353" s="194" t="s">
        <v>4249</v>
      </c>
      <c r="C353" s="194" t="str">
        <f t="shared" si="25"/>
        <v>No</v>
      </c>
      <c r="D353" s="194" t="str">
        <f t="shared" si="26"/>
        <v/>
      </c>
      <c r="E353" s="205"/>
      <c r="F353" s="194"/>
      <c r="G353" s="194" t="s">
        <v>2983</v>
      </c>
      <c r="H353" s="206"/>
      <c r="I353" s="338" t="str" cm="1">
        <f t="array" ref="I353">_xlfn.TEXTJOIN(" ",1,IF(flistname=D353,foption,""))</f>
        <v>0</v>
      </c>
      <c r="J353" s="338" t="s">
        <v>49</v>
      </c>
      <c r="K353" s="338" t="s">
        <v>1803</v>
      </c>
      <c r="L353" s="338" t="str">
        <f t="shared" si="27"/>
        <v>J10: What were the consequences when you or a member of your household refused to contribute/pay?</v>
      </c>
      <c r="M353" s="338" t="s">
        <v>4250</v>
      </c>
      <c r="N353" s="338" t="s">
        <v>4251</v>
      </c>
      <c r="O353" s="338" t="s">
        <v>4252</v>
      </c>
      <c r="P353" s="338">
        <v>1</v>
      </c>
      <c r="V353" s="338">
        <v>1</v>
      </c>
      <c r="Z353" s="338" t="s">
        <v>1805</v>
      </c>
      <c r="AB353" s="339"/>
    </row>
    <row r="354" spans="1:28" s="221" customFormat="1">
      <c r="A354" s="205"/>
      <c r="B354" s="194" t="s">
        <v>4253</v>
      </c>
      <c r="C354" s="194" t="str">
        <f t="shared" si="25"/>
        <v>select_one</v>
      </c>
      <c r="D354" s="194" t="str">
        <f t="shared" si="26"/>
        <v>safety_level</v>
      </c>
      <c r="E354" s="205"/>
      <c r="F354" s="194"/>
      <c r="G354" s="194" t="s">
        <v>2983</v>
      </c>
      <c r="H354" s="206"/>
      <c r="I354" s="221" t="str" cm="1">
        <f t="array" ref="I354">_xlfn.TEXTJOIN(" ",1,IF(flistname=D354,foption,""))</f>
        <v>1: Very safe 2: Safe 3: Unsafe</v>
      </c>
      <c r="J354" s="221" t="s">
        <v>1806</v>
      </c>
      <c r="K354" s="221" t="s">
        <v>1807</v>
      </c>
      <c r="L354" s="221" t="str">
        <f t="shared" si="27"/>
        <v>J11: How would you rate the level of safety you experienced when traveling to and from, or taking part in WFP’s programmes?</v>
      </c>
      <c r="M354" s="221" t="s">
        <v>4254</v>
      </c>
      <c r="N354" s="221" t="s">
        <v>4255</v>
      </c>
      <c r="O354" s="221" t="s">
        <v>4256</v>
      </c>
      <c r="P354" s="221">
        <v>1</v>
      </c>
      <c r="V354" s="221">
        <v>1</v>
      </c>
      <c r="AB354" s="333"/>
    </row>
    <row r="355" spans="1:28" s="221" customFormat="1">
      <c r="A355" s="205"/>
      <c r="B355" s="194" t="s">
        <v>4257</v>
      </c>
      <c r="C355" s="194" t="str">
        <f t="shared" si="25"/>
        <v>select_one</v>
      </c>
      <c r="D355" s="194" t="str">
        <f t="shared" si="26"/>
        <v>yes_no</v>
      </c>
      <c r="E355" s="205"/>
      <c r="F355" s="194"/>
      <c r="G355" s="194" t="s">
        <v>2983</v>
      </c>
      <c r="H355" s="206"/>
      <c r="I355" s="221" t="str" cm="1">
        <f t="array" ref="I355">_xlfn.TEXTJOIN(" ",1,IF(flistname=D355,foption,""))</f>
        <v>0: No 1: Yes</v>
      </c>
      <c r="J355" s="221" t="s">
        <v>22</v>
      </c>
      <c r="K355" s="221" t="s">
        <v>1809</v>
      </c>
      <c r="L355" s="221" t="str">
        <f t="shared" si="27"/>
        <v>J12: Have you heard of safety problems experienced by your community on the way to and from, or at WFP programme sites?</v>
      </c>
      <c r="M355" s="221" t="s">
        <v>4258</v>
      </c>
      <c r="N355" s="221" t="s">
        <v>4259</v>
      </c>
      <c r="O355" s="221" t="s">
        <v>4260</v>
      </c>
      <c r="P355" s="221">
        <v>1</v>
      </c>
      <c r="V355" s="221">
        <v>1</v>
      </c>
      <c r="AB355" s="333"/>
    </row>
    <row r="356" spans="1:28" s="221" customFormat="1">
      <c r="A356" s="205"/>
      <c r="B356" s="194" t="s">
        <v>4261</v>
      </c>
      <c r="C356" s="194" t="str">
        <f t="shared" si="25"/>
        <v>select_one</v>
      </c>
      <c r="D356" s="194" t="str">
        <f t="shared" si="26"/>
        <v>commun_saf_conc</v>
      </c>
      <c r="E356" s="205"/>
      <c r="F356" s="194"/>
      <c r="G356" s="194" t="s">
        <v>2983</v>
      </c>
      <c r="H356" s="206"/>
      <c r="I356" s="221" t="str" cm="1">
        <f t="array" ref="I356">_xlfn.TEXTJOIN(" ",1,IF(flistname=D356,foption,""))</f>
        <v>1: Physical violence, harassment or threats 2: Assault in connection with theft of assistance that has been received 3: Injuries or casualties at programme sites while engaging in WFP activities 4: Abductions 5: Obstruction or restriction of access to assistance 6: Deliberate or unintentional attack by parties to a conflict 7: Forced recruitment into armed group 8: Lack of crowd control measures 9: Transactional sex 88: Other (Specify)</v>
      </c>
      <c r="J356" s="221" t="s">
        <v>1811</v>
      </c>
      <c r="K356" s="221" t="s">
        <v>1812</v>
      </c>
      <c r="L356" s="221" t="str">
        <f t="shared" si="27"/>
        <v>J13: What are the main safety problems you have heard of?</v>
      </c>
      <c r="M356" s="221" t="s">
        <v>4262</v>
      </c>
      <c r="N356" s="221" t="s">
        <v>4263</v>
      </c>
      <c r="O356" s="221" t="s">
        <v>4264</v>
      </c>
      <c r="P356" s="221">
        <v>1</v>
      </c>
      <c r="V356" s="221">
        <v>1</v>
      </c>
      <c r="Z356" s="221" t="s">
        <v>1814</v>
      </c>
      <c r="AB356" s="333"/>
    </row>
    <row r="357" spans="1:28" s="338" customFormat="1">
      <c r="A357" s="205"/>
      <c r="B357" s="194" t="s">
        <v>4265</v>
      </c>
      <c r="C357" s="194" t="str">
        <f t="shared" si="25"/>
        <v>No</v>
      </c>
      <c r="D357" s="194" t="str">
        <f t="shared" si="26"/>
        <v/>
      </c>
      <c r="E357" s="205"/>
      <c r="F357" s="194"/>
      <c r="G357" s="194" t="s">
        <v>2983</v>
      </c>
      <c r="H357" s="206"/>
      <c r="I357" s="338" t="str" cm="1">
        <f t="array" ref="I357">_xlfn.TEXTJOIN(" ",1,IF(flistname=D357,foption,""))</f>
        <v>0</v>
      </c>
      <c r="J357" s="338" t="s">
        <v>49</v>
      </c>
      <c r="K357" s="338" t="s">
        <v>1815</v>
      </c>
      <c r="L357" s="338" t="str">
        <f t="shared" si="27"/>
        <v>J14: Please specify</v>
      </c>
      <c r="M357" s="338" t="s">
        <v>4266</v>
      </c>
      <c r="N357" s="338" t="s">
        <v>3492</v>
      </c>
      <c r="O357" s="338" t="s">
        <v>4267</v>
      </c>
      <c r="P357" s="338">
        <v>1</v>
      </c>
      <c r="V357" s="338">
        <v>1</v>
      </c>
      <c r="Z357" s="338" t="s">
        <v>4268</v>
      </c>
      <c r="AB357" s="339"/>
    </row>
    <row r="358" spans="1:28" s="221" customFormat="1">
      <c r="A358" s="205"/>
      <c r="B358" s="194" t="s">
        <v>4269</v>
      </c>
      <c r="C358" s="194" t="str">
        <f t="shared" si="25"/>
        <v>select_multiple</v>
      </c>
      <c r="D358" s="194" t="str">
        <f t="shared" si="26"/>
        <v>security_where</v>
      </c>
      <c r="E358" s="205"/>
      <c r="F358" s="194"/>
      <c r="G358" s="194" t="s">
        <v>2983</v>
      </c>
      <c r="H358" s="206"/>
      <c r="I358" s="221" t="str" cm="1">
        <f t="array" ref="I358">_xlfn.TEXTJOIN(" ",1,IF(flistname=D358,foption,""))</f>
        <v>1: Going to the WFP programme site 2: At the WFP programme site 3: Returnig from the WFP programme sit 88: Elsewhere (Specify)</v>
      </c>
      <c r="J358" s="221" t="s">
        <v>1818</v>
      </c>
      <c r="K358" s="221" t="s">
        <v>1819</v>
      </c>
      <c r="L358" s="221" t="str">
        <f t="shared" si="27"/>
        <v>J15: Could you tell where these problems occurred from?</v>
      </c>
      <c r="M358" s="221" t="s">
        <v>4270</v>
      </c>
      <c r="N358" s="221" t="s">
        <v>5927</v>
      </c>
      <c r="O358" s="221" t="s">
        <v>4272</v>
      </c>
      <c r="P358" s="221">
        <v>1</v>
      </c>
      <c r="S358" s="221" t="s">
        <v>4273</v>
      </c>
      <c r="V358" s="221">
        <v>1</v>
      </c>
      <c r="Z358" s="221" t="s">
        <v>1814</v>
      </c>
      <c r="AB358" s="333"/>
    </row>
    <row r="359" spans="1:28" s="338" customFormat="1">
      <c r="A359" s="205"/>
      <c r="B359" s="194" t="s">
        <v>4274</v>
      </c>
      <c r="C359" s="194" t="str">
        <f t="shared" si="25"/>
        <v>No</v>
      </c>
      <c r="D359" s="194" t="str">
        <f t="shared" si="26"/>
        <v/>
      </c>
      <c r="E359" s="205"/>
      <c r="F359" s="194"/>
      <c r="G359" s="194" t="s">
        <v>2983</v>
      </c>
      <c r="H359" s="206"/>
      <c r="I359" s="338" t="str" cm="1">
        <f t="array" ref="I359">_xlfn.TEXTJOIN(" ",1,IF(flistname=D359,foption,""))</f>
        <v>0</v>
      </c>
      <c r="J359" s="338" t="s">
        <v>49</v>
      </c>
      <c r="K359" s="338" t="s">
        <v>1821</v>
      </c>
      <c r="L359" s="338" t="str">
        <f t="shared" si="27"/>
        <v>J16: Please specify</v>
      </c>
      <c r="M359" s="338" t="s">
        <v>4275</v>
      </c>
      <c r="N359" s="338" t="s">
        <v>3492</v>
      </c>
      <c r="O359" s="338" t="s">
        <v>4276</v>
      </c>
      <c r="P359" s="338">
        <v>1</v>
      </c>
      <c r="V359" s="338">
        <v>1</v>
      </c>
      <c r="Z359" s="338" t="s">
        <v>4277</v>
      </c>
      <c r="AB359" s="339"/>
    </row>
    <row r="360" spans="1:28" s="221" customFormat="1">
      <c r="A360" s="205"/>
      <c r="B360" s="194" t="s">
        <v>4278</v>
      </c>
      <c r="C360" s="194" t="str">
        <f t="shared" si="25"/>
        <v>select_one</v>
      </c>
      <c r="D360" s="194" t="str">
        <f t="shared" si="26"/>
        <v>yes_no</v>
      </c>
      <c r="E360" s="205"/>
      <c r="F360" s="194"/>
      <c r="G360" s="194" t="s">
        <v>2983</v>
      </c>
      <c r="H360" s="206"/>
      <c r="I360" s="221" t="str" cm="1">
        <f t="array" ref="I360">_xlfn.TEXTJOIN(" ",1,IF(flistname=D360,foption,""))</f>
        <v>0: No 1: Yes</v>
      </c>
      <c r="J360" s="221" t="s">
        <v>22</v>
      </c>
      <c r="K360" s="221" t="s">
        <v>1824</v>
      </c>
      <c r="L360" s="221" t="str">
        <f t="shared" si="27"/>
        <v>J17: Has anyone from your household experienced issues of insecurity due to receiving the food/distribution?</v>
      </c>
      <c r="M360" s="221" t="s">
        <v>4279</v>
      </c>
      <c r="N360" s="221" t="s">
        <v>4280</v>
      </c>
      <c r="O360" s="221" t="s">
        <v>4281</v>
      </c>
      <c r="P360" s="221">
        <v>1</v>
      </c>
      <c r="V360" s="221">
        <v>1</v>
      </c>
      <c r="AB360" s="333"/>
    </row>
    <row r="361" spans="1:28" s="221" customFormat="1">
      <c r="A361" s="205"/>
      <c r="B361" s="194" t="s">
        <v>4282</v>
      </c>
      <c r="C361" s="194" t="str">
        <f t="shared" si="25"/>
        <v>select_one</v>
      </c>
      <c r="D361" s="194" t="str">
        <f t="shared" si="26"/>
        <v>insecurity_pepetrator</v>
      </c>
      <c r="E361" s="205"/>
      <c r="F361" s="194"/>
      <c r="G361" s="194" t="s">
        <v>2983</v>
      </c>
      <c r="H361" s="206"/>
      <c r="I361" s="221" t="str" cm="1">
        <f t="array" ref="I361">_xlfn.TEXTJOIN(" ",1,IF(flistname=D361,foption,""))</f>
        <v>1: Armed actors 2: Community leaders 3: Criminals 88: Other</v>
      </c>
      <c r="J361" s="221" t="s">
        <v>1826</v>
      </c>
      <c r="K361" s="221" t="s">
        <v>1827</v>
      </c>
      <c r="L361" s="221" t="str">
        <f t="shared" si="27"/>
        <v>J18: Who was the perpetrator of the insecurity?</v>
      </c>
      <c r="M361" s="221" t="s">
        <v>4283</v>
      </c>
      <c r="N361" s="221" t="s">
        <v>5928</v>
      </c>
      <c r="O361" s="221" t="s">
        <v>4285</v>
      </c>
      <c r="P361" s="221">
        <v>1</v>
      </c>
      <c r="V361" s="221">
        <v>1</v>
      </c>
      <c r="Z361" s="221" t="s">
        <v>1829</v>
      </c>
      <c r="AB361" s="333"/>
    </row>
    <row r="362" spans="1:28" s="338" customFormat="1">
      <c r="A362" s="205"/>
      <c r="B362" s="194" t="s">
        <v>4286</v>
      </c>
      <c r="C362" s="194" t="str">
        <f t="shared" si="25"/>
        <v>No</v>
      </c>
      <c r="D362" s="194" t="str">
        <f t="shared" si="26"/>
        <v/>
      </c>
      <c r="E362" s="205"/>
      <c r="F362" s="194"/>
      <c r="G362" s="194" t="s">
        <v>2983</v>
      </c>
      <c r="H362" s="206"/>
      <c r="I362" s="338" t="str" cm="1">
        <f t="array" ref="I362">_xlfn.TEXTJOIN(" ",1,IF(flistname=D362,foption,""))</f>
        <v>0</v>
      </c>
      <c r="J362" s="338" t="s">
        <v>49</v>
      </c>
      <c r="K362" s="338" t="s">
        <v>1830</v>
      </c>
      <c r="L362" s="338" t="str">
        <f t="shared" si="27"/>
        <v>J19: Specify</v>
      </c>
      <c r="M362" s="338" t="s">
        <v>4287</v>
      </c>
      <c r="N362" s="338" t="s">
        <v>1312</v>
      </c>
      <c r="O362" s="338" t="s">
        <v>4288</v>
      </c>
      <c r="P362" s="338">
        <v>1</v>
      </c>
      <c r="V362" s="338">
        <v>1</v>
      </c>
      <c r="Z362" s="338" t="s">
        <v>4289</v>
      </c>
      <c r="AB362" s="339"/>
    </row>
    <row r="363" spans="1:28" s="221" customFormat="1">
      <c r="A363" s="205"/>
      <c r="B363" s="194" t="s">
        <v>4290</v>
      </c>
      <c r="C363" s="194" t="str">
        <f t="shared" si="25"/>
        <v>No</v>
      </c>
      <c r="D363" s="194" t="str">
        <f t="shared" si="26"/>
        <v/>
      </c>
      <c r="E363" s="205"/>
      <c r="F363" s="194"/>
      <c r="G363" s="194" t="s">
        <v>2983</v>
      </c>
      <c r="H363" s="206"/>
      <c r="I363" s="221" t="str" cm="1">
        <f t="array" ref="I363">_xlfn.TEXTJOIN(" ",1,IF(flistname=D363,foption,""))</f>
        <v>0</v>
      </c>
      <c r="J363" s="221" t="s">
        <v>31</v>
      </c>
      <c r="K363" s="221" t="s">
        <v>1833</v>
      </c>
      <c r="L363" s="221" t="str">
        <f t="shared" si="27"/>
        <v>J20: When did the incident occur?</v>
      </c>
      <c r="M363" s="221" t="s">
        <v>4291</v>
      </c>
      <c r="N363" s="221" t="s">
        <v>4292</v>
      </c>
      <c r="O363" s="221" t="s">
        <v>4293</v>
      </c>
      <c r="P363" s="221">
        <v>1</v>
      </c>
      <c r="V363" s="221">
        <v>1</v>
      </c>
      <c r="Z363" s="221" t="s">
        <v>1829</v>
      </c>
      <c r="AB363" s="333"/>
    </row>
    <row r="364" spans="1:28" s="221" customFormat="1">
      <c r="A364" s="205"/>
      <c r="B364" s="194" t="s">
        <v>4294</v>
      </c>
      <c r="C364" s="194" t="str">
        <f t="shared" si="25"/>
        <v>select_one</v>
      </c>
      <c r="D364" s="194" t="str">
        <f t="shared" si="26"/>
        <v>security_issue</v>
      </c>
      <c r="E364" s="205"/>
      <c r="F364" s="194"/>
      <c r="G364" s="194" t="s">
        <v>2983</v>
      </c>
      <c r="H364" s="206"/>
      <c r="I364" s="221" t="str" cm="1">
        <f t="array" ref="I364">_xlfn.TEXTJOIN(" ",1,IF(flistname=D364,foption,""))</f>
        <v>1: At the site 2: From the site 3: To the site 4: Elsewhere</v>
      </c>
      <c r="J364" s="221" t="s">
        <v>1835</v>
      </c>
      <c r="K364" s="221" t="s">
        <v>1836</v>
      </c>
      <c r="L364" s="221" t="str">
        <f t="shared" si="27"/>
        <v>J21: Where exactly did your household member experience these issues of insecurity?</v>
      </c>
      <c r="M364" s="221" t="s">
        <v>4295</v>
      </c>
      <c r="N364" s="221" t="s">
        <v>4296</v>
      </c>
      <c r="O364" s="221" t="s">
        <v>4297</v>
      </c>
      <c r="P364" s="221">
        <v>1</v>
      </c>
      <c r="S364" s="221" t="s">
        <v>1838</v>
      </c>
      <c r="V364" s="221">
        <v>1</v>
      </c>
      <c r="Z364" s="221" t="s">
        <v>1829</v>
      </c>
      <c r="AB364" s="333"/>
    </row>
    <row r="365" spans="1:28" s="338" customFormat="1">
      <c r="A365" s="205"/>
      <c r="B365" s="194" t="s">
        <v>4298</v>
      </c>
      <c r="C365" s="194" t="str">
        <f t="shared" si="25"/>
        <v>No</v>
      </c>
      <c r="D365" s="194" t="str">
        <f t="shared" si="26"/>
        <v/>
      </c>
      <c r="E365" s="205"/>
      <c r="F365" s="194"/>
      <c r="G365" s="194" t="s">
        <v>2983</v>
      </c>
      <c r="H365" s="206"/>
      <c r="I365" s="338" t="str" cm="1">
        <f t="array" ref="I365">_xlfn.TEXTJOIN(" ",1,IF(flistname=D365,foption,""))</f>
        <v>0</v>
      </c>
      <c r="J365" s="338" t="s">
        <v>49</v>
      </c>
      <c r="K365" s="338" t="s">
        <v>1839</v>
      </c>
      <c r="L365" s="338" t="str">
        <f t="shared" si="27"/>
        <v>J22: If elsewhere, please specify:</v>
      </c>
      <c r="M365" s="338" t="s">
        <v>4299</v>
      </c>
      <c r="N365" s="338" t="s">
        <v>4300</v>
      </c>
      <c r="O365" s="338" t="s">
        <v>4301</v>
      </c>
      <c r="P365" s="338">
        <v>1</v>
      </c>
      <c r="V365" s="338">
        <v>1</v>
      </c>
      <c r="Z365" s="338" t="s">
        <v>1841</v>
      </c>
      <c r="AB365" s="339"/>
    </row>
    <row r="366" spans="1:28" s="219" customFormat="1">
      <c r="C366" s="219" t="str">
        <f t="shared" si="25"/>
        <v>No</v>
      </c>
      <c r="D366" s="219" t="str">
        <f t="shared" si="26"/>
        <v/>
      </c>
      <c r="J366" s="219" t="s">
        <v>117</v>
      </c>
      <c r="K366" s="219" t="s">
        <v>4303</v>
      </c>
      <c r="AB366" s="286"/>
    </row>
    <row r="367" spans="1:28" s="247" customFormat="1">
      <c r="A367" s="228"/>
      <c r="B367" s="229"/>
      <c r="C367" s="229"/>
      <c r="D367" s="229"/>
      <c r="E367" s="228"/>
      <c r="F367" s="229"/>
      <c r="G367" s="229"/>
      <c r="H367" s="230"/>
      <c r="AB367" s="350"/>
    </row>
    <row r="368" spans="1:28" s="219" customFormat="1">
      <c r="A368" s="231"/>
      <c r="B368" s="250" t="s">
        <v>4302</v>
      </c>
      <c r="C368" s="250" t="str">
        <f t="shared" si="25"/>
        <v>No</v>
      </c>
      <c r="D368" s="250" t="str">
        <f t="shared" si="26"/>
        <v/>
      </c>
      <c r="E368" s="231"/>
      <c r="F368" s="250"/>
      <c r="G368" s="250" t="s">
        <v>3040</v>
      </c>
      <c r="H368" s="233"/>
      <c r="I368" s="219" t="str" cm="1">
        <f t="array" ref="I368">_xlfn.TEXTJOIN(" ",1,IF(flistname=D368,foption,""))</f>
        <v>0</v>
      </c>
      <c r="J368" s="219" t="s">
        <v>26</v>
      </c>
      <c r="K368" s="219" t="s">
        <v>4370</v>
      </c>
      <c r="L368" s="219" t="str">
        <f t="shared" ref="L368:L431" si="28">IF(AND(ISBLANK(M368),ISBLANK(N368)),"",IF(ISBLANK(M368),N368,_xlfn.CONCAT(TRIM(M368),": ",N368)))</f>
        <v>Victims or assistance related insecurity</v>
      </c>
      <c r="N368" s="219" t="s">
        <v>5929</v>
      </c>
      <c r="O368" s="219" t="s">
        <v>2988</v>
      </c>
      <c r="P368" s="219">
        <v>1</v>
      </c>
      <c r="W368" s="219" t="s">
        <v>168</v>
      </c>
      <c r="Z368" s="219" t="s">
        <v>1829</v>
      </c>
      <c r="AB368" s="286"/>
    </row>
    <row r="369" spans="1:28" s="327" customFormat="1">
      <c r="A369" s="210"/>
      <c r="B369" s="198" t="s">
        <v>4304</v>
      </c>
      <c r="C369" s="198" t="str">
        <f t="shared" si="25"/>
        <v>No</v>
      </c>
      <c r="D369" s="198" t="str">
        <f t="shared" si="26"/>
        <v/>
      </c>
      <c r="E369" s="210"/>
      <c r="F369" s="198"/>
      <c r="G369" s="198" t="s">
        <v>2988</v>
      </c>
      <c r="H369" s="211"/>
      <c r="I369" s="327" t="str" cm="1">
        <f t="array" ref="I369">_xlfn.TEXTJOIN(" ",1,IF(flistname=D369,foption,""))</f>
        <v>0</v>
      </c>
      <c r="J369" s="327" t="s">
        <v>20</v>
      </c>
      <c r="L369" s="327" t="str">
        <f t="shared" si="28"/>
        <v>Please provide the number of the victims of the incident as below:</v>
      </c>
      <c r="N369" s="327" t="s">
        <v>4305</v>
      </c>
      <c r="O369" s="327" t="s">
        <v>4305</v>
      </c>
      <c r="P369" s="327">
        <v>1</v>
      </c>
      <c r="AB369" s="329"/>
    </row>
    <row r="370" spans="1:28" s="221" customFormat="1">
      <c r="A370" s="205"/>
      <c r="B370" s="194" t="s">
        <v>4306</v>
      </c>
      <c r="C370" s="194" t="str">
        <f t="shared" si="25"/>
        <v>No</v>
      </c>
      <c r="D370" s="194" t="str">
        <f t="shared" si="26"/>
        <v/>
      </c>
      <c r="E370" s="205"/>
      <c r="F370" s="194"/>
      <c r="G370" s="194" t="s">
        <v>2983</v>
      </c>
      <c r="H370" s="206"/>
      <c r="I370" s="221" t="str" cm="1">
        <f t="array" ref="I370">_xlfn.TEXTJOIN(" ",1,IF(flistname=D370,foption,""))</f>
        <v>0</v>
      </c>
      <c r="J370" s="221" t="s">
        <v>151</v>
      </c>
      <c r="K370" s="221" t="s">
        <v>1844</v>
      </c>
      <c r="L370" s="221" t="str">
        <f t="shared" si="28"/>
        <v>J23_01: Male (under 5)</v>
      </c>
      <c r="M370" s="221" t="s">
        <v>4307</v>
      </c>
      <c r="N370" s="234" t="s">
        <v>4308</v>
      </c>
      <c r="O370" s="221" t="s">
        <v>4309</v>
      </c>
      <c r="P370" s="221">
        <v>1</v>
      </c>
      <c r="T370" s="221" t="s">
        <v>4310</v>
      </c>
      <c r="U370" s="221" t="s">
        <v>1878</v>
      </c>
      <c r="V370" s="221">
        <v>1</v>
      </c>
      <c r="Z370" s="221" t="s">
        <v>4311</v>
      </c>
      <c r="AB370" s="333"/>
    </row>
    <row r="371" spans="1:28" s="221" customFormat="1">
      <c r="A371" s="205"/>
      <c r="B371" s="194" t="s">
        <v>4312</v>
      </c>
      <c r="C371" s="194" t="str">
        <f t="shared" si="25"/>
        <v>No</v>
      </c>
      <c r="D371" s="194" t="str">
        <f t="shared" si="26"/>
        <v/>
      </c>
      <c r="E371" s="205"/>
      <c r="F371" s="194"/>
      <c r="G371" s="194" t="s">
        <v>2983</v>
      </c>
      <c r="H371" s="206"/>
      <c r="I371" s="221" t="str" cm="1">
        <f t="array" ref="I371">_xlfn.TEXTJOIN(" ",1,IF(flistname=D371,foption,""))</f>
        <v>0</v>
      </c>
      <c r="J371" s="221" t="s">
        <v>151</v>
      </c>
      <c r="K371" s="221" t="s">
        <v>1847</v>
      </c>
      <c r="L371" s="221" t="str">
        <f t="shared" si="28"/>
        <v>J23_02: Female (under 5)</v>
      </c>
      <c r="M371" s="221" t="s">
        <v>4313</v>
      </c>
      <c r="N371" s="234" t="s">
        <v>4314</v>
      </c>
      <c r="O371" s="221" t="s">
        <v>4315</v>
      </c>
      <c r="P371" s="221">
        <v>1</v>
      </c>
      <c r="T371" s="221" t="s">
        <v>4316</v>
      </c>
      <c r="U371" s="221" t="s">
        <v>1878</v>
      </c>
      <c r="V371" s="221">
        <v>1</v>
      </c>
      <c r="Z371" s="221" t="s">
        <v>4317</v>
      </c>
      <c r="AB371" s="333"/>
    </row>
    <row r="372" spans="1:28" s="221" customFormat="1">
      <c r="A372" s="205"/>
      <c r="B372" s="194" t="s">
        <v>4318</v>
      </c>
      <c r="C372" s="194" t="str">
        <f t="shared" si="25"/>
        <v>No</v>
      </c>
      <c r="D372" s="194" t="str">
        <f t="shared" si="26"/>
        <v/>
      </c>
      <c r="E372" s="205"/>
      <c r="F372" s="194"/>
      <c r="G372" s="194" t="s">
        <v>2983</v>
      </c>
      <c r="H372" s="206"/>
      <c r="I372" s="221" t="str" cm="1">
        <f t="array" ref="I372">_xlfn.TEXTJOIN(" ",1,IF(flistname=D372,foption,""))</f>
        <v>0</v>
      </c>
      <c r="J372" s="221" t="s">
        <v>151</v>
      </c>
      <c r="K372" s="221" t="s">
        <v>1849</v>
      </c>
      <c r="L372" s="221" t="str">
        <f t="shared" si="28"/>
        <v>J23_03: Male (6-17)</v>
      </c>
      <c r="M372" s="221" t="s">
        <v>4319</v>
      </c>
      <c r="N372" s="234" t="s">
        <v>4320</v>
      </c>
      <c r="O372" s="221" t="s">
        <v>4321</v>
      </c>
      <c r="P372" s="221">
        <v>1</v>
      </c>
      <c r="T372" s="268" t="s">
        <v>4322</v>
      </c>
      <c r="U372" s="221" t="s">
        <v>1878</v>
      </c>
      <c r="V372" s="221">
        <v>1</v>
      </c>
      <c r="Z372" s="268" t="s">
        <v>4323</v>
      </c>
      <c r="AB372" s="333"/>
    </row>
    <row r="373" spans="1:28" s="221" customFormat="1">
      <c r="A373" s="205"/>
      <c r="B373" s="194" t="s">
        <v>4324</v>
      </c>
      <c r="C373" s="194" t="str">
        <f t="shared" si="25"/>
        <v>No</v>
      </c>
      <c r="D373" s="194" t="str">
        <f t="shared" si="26"/>
        <v/>
      </c>
      <c r="E373" s="205"/>
      <c r="F373" s="194"/>
      <c r="G373" s="194" t="s">
        <v>2983</v>
      </c>
      <c r="H373" s="206"/>
      <c r="I373" s="221" t="str" cm="1">
        <f t="array" ref="I373">_xlfn.TEXTJOIN(" ",1,IF(flistname=D373,foption,""))</f>
        <v>0</v>
      </c>
      <c r="J373" s="221" t="s">
        <v>151</v>
      </c>
      <c r="K373" s="221" t="s">
        <v>1851</v>
      </c>
      <c r="L373" s="221" t="str">
        <f t="shared" si="28"/>
        <v>J23_04: Female (6-17)</v>
      </c>
      <c r="M373" s="221" t="s">
        <v>4325</v>
      </c>
      <c r="N373" s="234" t="s">
        <v>4326</v>
      </c>
      <c r="O373" s="221" t="s">
        <v>4327</v>
      </c>
      <c r="P373" s="221">
        <v>1</v>
      </c>
      <c r="T373" s="268" t="s">
        <v>4328</v>
      </c>
      <c r="U373" s="221" t="s">
        <v>1878</v>
      </c>
      <c r="V373" s="221">
        <v>1</v>
      </c>
      <c r="Z373" s="268" t="s">
        <v>4329</v>
      </c>
      <c r="AB373" s="333"/>
    </row>
    <row r="374" spans="1:28" s="221" customFormat="1">
      <c r="A374" s="205"/>
      <c r="B374" s="194" t="s">
        <v>4330</v>
      </c>
      <c r="C374" s="194" t="str">
        <f t="shared" si="25"/>
        <v>No</v>
      </c>
      <c r="D374" s="194" t="str">
        <f t="shared" si="26"/>
        <v/>
      </c>
      <c r="E374" s="205"/>
      <c r="F374" s="194"/>
      <c r="G374" s="194" t="s">
        <v>2983</v>
      </c>
      <c r="H374" s="206"/>
      <c r="I374" s="221" t="str" cm="1">
        <f t="array" ref="I374">_xlfn.TEXTJOIN(" ",1,IF(flistname=D374,foption,""))</f>
        <v>0</v>
      </c>
      <c r="J374" s="221" t="s">
        <v>151</v>
      </c>
      <c r="K374" s="221" t="s">
        <v>1853</v>
      </c>
      <c r="L374" s="221" t="str">
        <f t="shared" si="28"/>
        <v>J23_05: Male (18-59)</v>
      </c>
      <c r="M374" s="221" t="s">
        <v>4331</v>
      </c>
      <c r="N374" s="234" t="s">
        <v>4332</v>
      </c>
      <c r="O374" s="221" t="s">
        <v>4333</v>
      </c>
      <c r="P374" s="221">
        <v>1</v>
      </c>
      <c r="T374" s="268" t="s">
        <v>4334</v>
      </c>
      <c r="U374" s="221" t="s">
        <v>1878</v>
      </c>
      <c r="V374" s="221">
        <v>1</v>
      </c>
      <c r="Z374" s="268" t="s">
        <v>4335</v>
      </c>
      <c r="AB374" s="333"/>
    </row>
    <row r="375" spans="1:28" s="221" customFormat="1">
      <c r="A375" s="205"/>
      <c r="B375" s="194" t="s">
        <v>4336</v>
      </c>
      <c r="C375" s="194" t="str">
        <f t="shared" si="25"/>
        <v>No</v>
      </c>
      <c r="D375" s="194" t="str">
        <f t="shared" si="26"/>
        <v/>
      </c>
      <c r="E375" s="205"/>
      <c r="F375" s="194"/>
      <c r="G375" s="194" t="s">
        <v>2983</v>
      </c>
      <c r="H375" s="206"/>
      <c r="I375" s="221" t="str" cm="1">
        <f t="array" ref="I375">_xlfn.TEXTJOIN(" ",1,IF(flistname=D375,foption,""))</f>
        <v>0</v>
      </c>
      <c r="J375" s="221" t="s">
        <v>151</v>
      </c>
      <c r="K375" s="221" t="s">
        <v>1855</v>
      </c>
      <c r="L375" s="221" t="str">
        <f t="shared" si="28"/>
        <v>J23_06: Female (18-59)</v>
      </c>
      <c r="M375" s="221" t="s">
        <v>4337</v>
      </c>
      <c r="N375" s="234" t="s">
        <v>4338</v>
      </c>
      <c r="O375" s="221" t="s">
        <v>4339</v>
      </c>
      <c r="P375" s="221">
        <v>1</v>
      </c>
      <c r="T375" s="268" t="s">
        <v>4340</v>
      </c>
      <c r="U375" s="221" t="s">
        <v>1878</v>
      </c>
      <c r="V375" s="221">
        <v>1</v>
      </c>
      <c r="Z375" s="268" t="s">
        <v>4341</v>
      </c>
      <c r="AB375" s="333"/>
    </row>
    <row r="376" spans="1:28" s="221" customFormat="1">
      <c r="A376" s="205"/>
      <c r="B376" s="194" t="s">
        <v>4342</v>
      </c>
      <c r="C376" s="194" t="str">
        <f t="shared" si="25"/>
        <v>No</v>
      </c>
      <c r="D376" s="194" t="str">
        <f t="shared" si="26"/>
        <v/>
      </c>
      <c r="E376" s="205"/>
      <c r="F376" s="194"/>
      <c r="G376" s="194" t="s">
        <v>2983</v>
      </c>
      <c r="H376" s="206"/>
      <c r="I376" s="221" t="str" cm="1">
        <f t="array" ref="I376">_xlfn.TEXTJOIN(" ",1,IF(flistname=D376,foption,""))</f>
        <v>0</v>
      </c>
      <c r="J376" s="221" t="s">
        <v>151</v>
      </c>
      <c r="K376" s="221" t="s">
        <v>1857</v>
      </c>
      <c r="L376" s="221" t="str">
        <f t="shared" si="28"/>
        <v>J23_07: Male (60+)</v>
      </c>
      <c r="M376" s="221" t="s">
        <v>4343</v>
      </c>
      <c r="N376" s="234" t="s">
        <v>4344</v>
      </c>
      <c r="O376" s="221" t="s">
        <v>4345</v>
      </c>
      <c r="P376" s="221">
        <v>1</v>
      </c>
      <c r="T376" s="268" t="s">
        <v>4346</v>
      </c>
      <c r="U376" s="221" t="s">
        <v>1878</v>
      </c>
      <c r="V376" s="221">
        <v>1</v>
      </c>
      <c r="Z376" s="268" t="s">
        <v>4347</v>
      </c>
      <c r="AB376" s="333"/>
    </row>
    <row r="377" spans="1:28" s="221" customFormat="1">
      <c r="A377" s="205"/>
      <c r="B377" s="194" t="s">
        <v>4348</v>
      </c>
      <c r="C377" s="194" t="str">
        <f t="shared" si="25"/>
        <v>No</v>
      </c>
      <c r="D377" s="194" t="str">
        <f t="shared" si="26"/>
        <v/>
      </c>
      <c r="E377" s="205"/>
      <c r="F377" s="194"/>
      <c r="G377" s="194" t="s">
        <v>2983</v>
      </c>
      <c r="H377" s="206"/>
      <c r="I377" s="221" t="str" cm="1">
        <f t="array" ref="I377">_xlfn.TEXTJOIN(" ",1,IF(flistname=D377,foption,""))</f>
        <v>0</v>
      </c>
      <c r="J377" s="221" t="s">
        <v>151</v>
      </c>
      <c r="K377" s="221" t="s">
        <v>1859</v>
      </c>
      <c r="L377" s="221" t="str">
        <f t="shared" si="28"/>
        <v>J23_08: Female (60+)</v>
      </c>
      <c r="M377" s="221" t="s">
        <v>4349</v>
      </c>
      <c r="N377" s="234" t="s">
        <v>4350</v>
      </c>
      <c r="O377" s="221" t="s">
        <v>4351</v>
      </c>
      <c r="P377" s="221">
        <v>1</v>
      </c>
      <c r="T377" s="268" t="s">
        <v>4352</v>
      </c>
      <c r="U377" s="221" t="s">
        <v>1878</v>
      </c>
      <c r="V377" s="221">
        <v>1</v>
      </c>
      <c r="Z377" s="268" t="s">
        <v>4353</v>
      </c>
      <c r="AB377" s="333"/>
    </row>
    <row r="378" spans="1:28" s="219" customFormat="1">
      <c r="A378" s="231"/>
      <c r="B378" s="250" t="s">
        <v>4354</v>
      </c>
      <c r="C378" s="250" t="str">
        <f t="shared" si="25"/>
        <v>No</v>
      </c>
      <c r="D378" s="250" t="str">
        <f t="shared" si="26"/>
        <v/>
      </c>
      <c r="E378" s="231"/>
      <c r="F378" s="250"/>
      <c r="G378" s="250" t="s">
        <v>3040</v>
      </c>
      <c r="H378" s="233"/>
      <c r="I378" s="219" t="str" cm="1">
        <f t="array" ref="I378">_xlfn.TEXTJOIN(" ",1,IF(flistname=D378,foption,""))</f>
        <v>0</v>
      </c>
      <c r="J378" s="219" t="s">
        <v>117</v>
      </c>
      <c r="K378" s="219" t="s">
        <v>4370</v>
      </c>
      <c r="L378" s="219" t="str">
        <f t="shared" si="28"/>
        <v/>
      </c>
      <c r="N378" s="219" t="s">
        <v>2988</v>
      </c>
      <c r="O378" s="219" t="s">
        <v>2988</v>
      </c>
      <c r="P378" s="219">
        <v>1</v>
      </c>
      <c r="AB378" s="286"/>
    </row>
    <row r="379" spans="1:28" s="327" customFormat="1">
      <c r="A379" s="210"/>
      <c r="B379" s="198" t="s">
        <v>4355</v>
      </c>
      <c r="C379" s="198" t="str">
        <f t="shared" si="25"/>
        <v>No</v>
      </c>
      <c r="D379" s="198" t="str">
        <f t="shared" si="26"/>
        <v/>
      </c>
      <c r="E379" s="210"/>
      <c r="F379" s="198"/>
      <c r="G379" s="198" t="s">
        <v>3040</v>
      </c>
      <c r="H379" s="211"/>
      <c r="I379" s="327" t="str" cm="1">
        <f t="array" ref="I379">_xlfn.TEXTJOIN(" ",1,IF(flistname=D379,foption,""))</f>
        <v>0</v>
      </c>
      <c r="J379" s="327" t="s">
        <v>20</v>
      </c>
      <c r="L379" s="327" t="str">
        <f t="shared" si="28"/>
        <v>The total number of victims of the incident is ZERO. Please review your answers and report a number &gt; 0</v>
      </c>
      <c r="N379" s="327" t="s">
        <v>4356</v>
      </c>
      <c r="O379" s="327" t="s">
        <v>4356</v>
      </c>
      <c r="P379" s="327">
        <v>1</v>
      </c>
      <c r="V379" s="327" t="s">
        <v>25</v>
      </c>
      <c r="Z379" s="327" t="s">
        <v>1863</v>
      </c>
      <c r="AB379" s="329"/>
    </row>
    <row r="380" spans="1:28" s="221" customFormat="1">
      <c r="A380" s="205"/>
      <c r="B380" s="194" t="s">
        <v>4357</v>
      </c>
      <c r="C380" s="194" t="str">
        <f t="shared" si="25"/>
        <v>select_one</v>
      </c>
      <c r="D380" s="194" t="str">
        <f t="shared" si="26"/>
        <v>incident</v>
      </c>
      <c r="E380" s="205"/>
      <c r="F380" s="194"/>
      <c r="G380" s="194" t="s">
        <v>2983</v>
      </c>
      <c r="H380" s="206"/>
      <c r="I380" s="221" t="str" cm="1">
        <f t="array" ref="I380">_xlfn.TEXTJOIN(" ",1,IF(flistname=D380,foption,""))</f>
        <v>1: Bribery to gain assistance 2: Forced conscription to gain assistance 3: Forced labour to gain assistance 4: Physical violence 5: Sexual favour to gain assistance 6: Sexual/gender based violence 7: Verbal harassment 88: Other</v>
      </c>
      <c r="J380" s="221" t="s">
        <v>1864</v>
      </c>
      <c r="K380" s="221" t="s">
        <v>1865</v>
      </c>
      <c r="L380" s="221" t="str">
        <f t="shared" si="28"/>
        <v>J24: Please describe the incident.</v>
      </c>
      <c r="M380" s="221" t="s">
        <v>4358</v>
      </c>
      <c r="N380" s="221" t="s">
        <v>3726</v>
      </c>
      <c r="O380" s="221" t="s">
        <v>4359</v>
      </c>
      <c r="P380" s="221">
        <v>1</v>
      </c>
      <c r="V380" s="221">
        <v>1</v>
      </c>
      <c r="Z380" s="221" t="s">
        <v>1829</v>
      </c>
      <c r="AB380" s="333"/>
    </row>
    <row r="381" spans="1:28" s="338" customFormat="1">
      <c r="A381" s="205"/>
      <c r="B381" s="194" t="s">
        <v>4360</v>
      </c>
      <c r="C381" s="194" t="str">
        <f t="shared" si="25"/>
        <v>No</v>
      </c>
      <c r="D381" s="194" t="str">
        <f t="shared" si="26"/>
        <v/>
      </c>
      <c r="E381" s="205"/>
      <c r="F381" s="194"/>
      <c r="G381" s="194" t="s">
        <v>2983</v>
      </c>
      <c r="H381" s="206"/>
      <c r="I381" s="338" t="str" cm="1">
        <f t="array" ref="I381">_xlfn.TEXTJOIN(" ",1,IF(flistname=D381,foption,""))</f>
        <v>0</v>
      </c>
      <c r="J381" s="338" t="s">
        <v>49</v>
      </c>
      <c r="K381" s="338" t="s">
        <v>1867</v>
      </c>
      <c r="L381" s="338" t="str">
        <f t="shared" si="28"/>
        <v>J25: Specify the incident.</v>
      </c>
      <c r="M381" s="338" t="s">
        <v>4361</v>
      </c>
      <c r="N381" s="338" t="s">
        <v>4362</v>
      </c>
      <c r="O381" s="338" t="s">
        <v>4363</v>
      </c>
      <c r="P381" s="338">
        <v>1</v>
      </c>
      <c r="V381" s="338">
        <v>1</v>
      </c>
      <c r="Z381" s="338" t="s">
        <v>4364</v>
      </c>
      <c r="AB381" s="339"/>
    </row>
    <row r="382" spans="1:28" s="221" customFormat="1">
      <c r="A382" s="205"/>
      <c r="B382" s="194" t="s">
        <v>4365</v>
      </c>
      <c r="C382" s="194" t="str">
        <f t="shared" si="25"/>
        <v>select_one</v>
      </c>
      <c r="D382" s="194" t="str">
        <f t="shared" si="26"/>
        <v>yes_no</v>
      </c>
      <c r="E382" s="205"/>
      <c r="F382" s="194"/>
      <c r="G382" s="194" t="s">
        <v>2983</v>
      </c>
      <c r="H382" s="206"/>
      <c r="I382" s="221" t="str" cm="1">
        <f t="array" ref="I382">_xlfn.TEXTJOIN(" ",1,IF(flistname=D382,foption,""))</f>
        <v>0: No 1: Yes</v>
      </c>
      <c r="J382" s="221" t="s">
        <v>22</v>
      </c>
      <c r="K382" s="221" t="s">
        <v>1870</v>
      </c>
      <c r="L382" s="221" t="str">
        <f t="shared" si="28"/>
        <v>J26: Did the incident/problem result in some household members being unable to access the site during the last two months?</v>
      </c>
      <c r="M382" s="221" t="s">
        <v>4366</v>
      </c>
      <c r="N382" s="221" t="s">
        <v>4367</v>
      </c>
      <c r="O382" s="221" t="s">
        <v>4368</v>
      </c>
      <c r="P382" s="221">
        <v>1</v>
      </c>
      <c r="V382" s="221">
        <v>1</v>
      </c>
      <c r="Z382" s="221" t="s">
        <v>1829</v>
      </c>
      <c r="AB382" s="333"/>
    </row>
    <row r="383" spans="1:28" s="219" customFormat="1">
      <c r="A383" s="231"/>
      <c r="B383" s="250" t="s">
        <v>4369</v>
      </c>
      <c r="C383" s="250" t="str">
        <f t="shared" si="25"/>
        <v>No</v>
      </c>
      <c r="D383" s="250" t="str">
        <f t="shared" si="26"/>
        <v/>
      </c>
      <c r="E383" s="231"/>
      <c r="F383" s="250"/>
      <c r="G383" s="250" t="s">
        <v>3040</v>
      </c>
      <c r="H383" s="233"/>
      <c r="I383" s="219" t="str" cm="1">
        <f t="array" ref="I383">_xlfn.TEXTJOIN(" ",1,IF(flistname=D383,foption,""))</f>
        <v>0</v>
      </c>
      <c r="J383" s="219" t="s">
        <v>26</v>
      </c>
      <c r="K383" s="219" t="s">
        <v>5930</v>
      </c>
      <c r="L383" s="219" t="str">
        <f t="shared" si="28"/>
        <v>People with limited access to site</v>
      </c>
      <c r="N383" s="219" t="s">
        <v>5931</v>
      </c>
      <c r="O383" s="219" t="s">
        <v>2988</v>
      </c>
      <c r="P383" s="219">
        <v>1</v>
      </c>
      <c r="W383" s="219" t="s">
        <v>168</v>
      </c>
      <c r="Z383" s="219" t="s">
        <v>1873</v>
      </c>
      <c r="AB383" s="286"/>
    </row>
    <row r="384" spans="1:28" s="327" customFormat="1">
      <c r="A384" s="210"/>
      <c r="B384" s="198" t="s">
        <v>4371</v>
      </c>
      <c r="C384" s="198" t="str">
        <f t="shared" si="25"/>
        <v>No</v>
      </c>
      <c r="D384" s="198" t="str">
        <f t="shared" si="26"/>
        <v/>
      </c>
      <c r="E384" s="210"/>
      <c r="F384" s="198"/>
      <c r="G384" s="198" t="s">
        <v>2988</v>
      </c>
      <c r="H384" s="211"/>
      <c r="I384" s="327" t="str" cm="1">
        <f t="array" ref="I384">_xlfn.TEXTJOIN(" ",1,IF(flistname=D384,foption,""))</f>
        <v>0</v>
      </c>
      <c r="J384" s="327" t="s">
        <v>20</v>
      </c>
      <c r="L384" s="327" t="str">
        <f t="shared" si="28"/>
        <v>Please provide the number of people who no longer access the site?</v>
      </c>
      <c r="N384" s="327" t="s">
        <v>1874</v>
      </c>
      <c r="O384" s="327" t="s">
        <v>1874</v>
      </c>
      <c r="P384" s="327">
        <v>1</v>
      </c>
      <c r="AB384" s="329"/>
    </row>
    <row r="385" spans="1:28" s="221" customFormat="1">
      <c r="A385" s="205" t="s">
        <v>4372</v>
      </c>
      <c r="B385" s="194" t="s">
        <v>4373</v>
      </c>
      <c r="C385" s="194" t="str">
        <f t="shared" si="25"/>
        <v>No</v>
      </c>
      <c r="D385" s="194" t="str">
        <f t="shared" si="26"/>
        <v/>
      </c>
      <c r="E385" s="205"/>
      <c r="F385" s="194"/>
      <c r="G385" s="194" t="s">
        <v>2983</v>
      </c>
      <c r="H385" s="206"/>
      <c r="I385" s="221" t="str" cm="1">
        <f t="array" ref="I385">_xlfn.TEXTJOIN(" ",1,IF(flistname=D385,foption,""))</f>
        <v>0</v>
      </c>
      <c r="J385" s="221" t="s">
        <v>151</v>
      </c>
      <c r="K385" s="221" t="s">
        <v>1875</v>
      </c>
      <c r="L385" s="221" t="str">
        <f t="shared" si="28"/>
        <v>J27_01: Male (under 5)</v>
      </c>
      <c r="M385" s="221" t="s">
        <v>4374</v>
      </c>
      <c r="N385" s="234" t="s">
        <v>4308</v>
      </c>
      <c r="O385" s="221" t="s">
        <v>4375</v>
      </c>
      <c r="P385" s="221">
        <v>1</v>
      </c>
      <c r="T385" s="221" t="s">
        <v>4310</v>
      </c>
      <c r="U385" s="221" t="s">
        <v>1878</v>
      </c>
      <c r="V385" s="221">
        <v>1</v>
      </c>
      <c r="Z385" s="221" t="s">
        <v>4311</v>
      </c>
      <c r="AB385" s="333"/>
    </row>
    <row r="386" spans="1:28" s="221" customFormat="1">
      <c r="A386" s="205"/>
      <c r="B386" s="194" t="s">
        <v>4376</v>
      </c>
      <c r="C386" s="194" t="str">
        <f t="shared" si="25"/>
        <v>No</v>
      </c>
      <c r="D386" s="194" t="str">
        <f t="shared" si="26"/>
        <v/>
      </c>
      <c r="E386" s="205"/>
      <c r="F386" s="194"/>
      <c r="G386" s="194" t="s">
        <v>2983</v>
      </c>
      <c r="H386" s="206"/>
      <c r="I386" s="221" t="str" cm="1">
        <f t="array" ref="I386">_xlfn.TEXTJOIN(" ",1,IF(flistname=D386,foption,""))</f>
        <v>0</v>
      </c>
      <c r="J386" s="221" t="s">
        <v>151</v>
      </c>
      <c r="K386" s="221" t="s">
        <v>1879</v>
      </c>
      <c r="L386" s="221" t="str">
        <f t="shared" si="28"/>
        <v>J27_02: Female (under 5)</v>
      </c>
      <c r="M386" s="221" t="s">
        <v>4377</v>
      </c>
      <c r="N386" s="234" t="s">
        <v>4314</v>
      </c>
      <c r="O386" s="221" t="s">
        <v>4378</v>
      </c>
      <c r="P386" s="221">
        <v>1</v>
      </c>
      <c r="T386" s="221" t="s">
        <v>4316</v>
      </c>
      <c r="U386" s="221" t="s">
        <v>1878</v>
      </c>
      <c r="V386" s="221">
        <v>1</v>
      </c>
      <c r="Z386" s="221" t="s">
        <v>4317</v>
      </c>
      <c r="AB386" s="333"/>
    </row>
    <row r="387" spans="1:28" s="221" customFormat="1">
      <c r="A387" s="205"/>
      <c r="B387" s="194" t="s">
        <v>4379</v>
      </c>
      <c r="C387" s="194" t="str">
        <f t="shared" si="25"/>
        <v>No</v>
      </c>
      <c r="D387" s="194" t="str">
        <f t="shared" si="26"/>
        <v/>
      </c>
      <c r="E387" s="205"/>
      <c r="F387" s="194"/>
      <c r="G387" s="194" t="s">
        <v>2983</v>
      </c>
      <c r="H387" s="206"/>
      <c r="I387" s="221" t="str" cm="1">
        <f t="array" ref="I387">_xlfn.TEXTJOIN(" ",1,IF(flistname=D387,foption,""))</f>
        <v>0</v>
      </c>
      <c r="J387" s="221" t="s">
        <v>151</v>
      </c>
      <c r="K387" s="221" t="s">
        <v>1882</v>
      </c>
      <c r="L387" s="221" t="str">
        <f t="shared" si="28"/>
        <v>J27_03: Male (5-17)</v>
      </c>
      <c r="M387" s="221" t="s">
        <v>4380</v>
      </c>
      <c r="N387" s="234" t="s">
        <v>4381</v>
      </c>
      <c r="O387" s="221" t="s">
        <v>4382</v>
      </c>
      <c r="P387" s="221">
        <v>1</v>
      </c>
      <c r="T387" s="268" t="s">
        <v>4322</v>
      </c>
      <c r="U387" s="221" t="s">
        <v>1878</v>
      </c>
      <c r="V387" s="221">
        <v>1</v>
      </c>
      <c r="Z387" s="268" t="s">
        <v>4323</v>
      </c>
      <c r="AB387" s="333"/>
    </row>
    <row r="388" spans="1:28" s="221" customFormat="1">
      <c r="A388" s="205"/>
      <c r="B388" s="194" t="s">
        <v>4383</v>
      </c>
      <c r="C388" s="194" t="str">
        <f t="shared" si="25"/>
        <v>No</v>
      </c>
      <c r="D388" s="194" t="str">
        <f t="shared" si="26"/>
        <v/>
      </c>
      <c r="E388" s="205"/>
      <c r="F388" s="194"/>
      <c r="G388" s="194" t="s">
        <v>2983</v>
      </c>
      <c r="H388" s="206"/>
      <c r="I388" s="221" t="str" cm="1">
        <f t="array" ref="I388">_xlfn.TEXTJOIN(" ",1,IF(flistname=D388,foption,""))</f>
        <v>0</v>
      </c>
      <c r="J388" s="221" t="s">
        <v>151</v>
      </c>
      <c r="K388" s="221" t="s">
        <v>1885</v>
      </c>
      <c r="L388" s="221" t="str">
        <f t="shared" si="28"/>
        <v>J27_04: Female (5-17)</v>
      </c>
      <c r="M388" s="221" t="s">
        <v>4384</v>
      </c>
      <c r="N388" s="234" t="s">
        <v>4385</v>
      </c>
      <c r="O388" s="221" t="s">
        <v>4386</v>
      </c>
      <c r="P388" s="221">
        <v>1</v>
      </c>
      <c r="T388" s="268" t="s">
        <v>4328</v>
      </c>
      <c r="U388" s="221" t="s">
        <v>1878</v>
      </c>
      <c r="V388" s="221">
        <v>1</v>
      </c>
      <c r="Z388" s="268" t="s">
        <v>4329</v>
      </c>
      <c r="AB388" s="333"/>
    </row>
    <row r="389" spans="1:28" s="221" customFormat="1">
      <c r="A389" s="205"/>
      <c r="B389" s="194" t="s">
        <v>4387</v>
      </c>
      <c r="C389" s="194" t="str">
        <f t="shared" si="25"/>
        <v>No</v>
      </c>
      <c r="D389" s="194" t="str">
        <f t="shared" si="26"/>
        <v/>
      </c>
      <c r="E389" s="205"/>
      <c r="F389" s="194"/>
      <c r="G389" s="194" t="s">
        <v>2983</v>
      </c>
      <c r="H389" s="206"/>
      <c r="I389" s="221" t="str" cm="1">
        <f t="array" ref="I389">_xlfn.TEXTJOIN(" ",1,IF(flistname=D389,foption,""))</f>
        <v>0</v>
      </c>
      <c r="J389" s="221" t="s">
        <v>151</v>
      </c>
      <c r="K389" s="221" t="s">
        <v>1888</v>
      </c>
      <c r="L389" s="221" t="str">
        <f t="shared" si="28"/>
        <v>J27_05: Male (18-59)</v>
      </c>
      <c r="M389" s="221" t="s">
        <v>4388</v>
      </c>
      <c r="N389" s="234" t="s">
        <v>4332</v>
      </c>
      <c r="O389" s="221" t="s">
        <v>4389</v>
      </c>
      <c r="P389" s="221">
        <v>1</v>
      </c>
      <c r="T389" s="268" t="s">
        <v>4334</v>
      </c>
      <c r="U389" s="221" t="s">
        <v>1878</v>
      </c>
      <c r="V389" s="221">
        <v>1</v>
      </c>
      <c r="Z389" s="268" t="s">
        <v>4335</v>
      </c>
      <c r="AB389" s="333"/>
    </row>
    <row r="390" spans="1:28" s="221" customFormat="1">
      <c r="A390" s="205"/>
      <c r="B390" s="194" t="s">
        <v>4390</v>
      </c>
      <c r="C390" s="194" t="str">
        <f t="shared" si="25"/>
        <v>No</v>
      </c>
      <c r="D390" s="194" t="str">
        <f t="shared" si="26"/>
        <v/>
      </c>
      <c r="E390" s="205"/>
      <c r="F390" s="194"/>
      <c r="G390" s="194" t="s">
        <v>2983</v>
      </c>
      <c r="H390" s="206"/>
      <c r="I390" s="221" t="str" cm="1">
        <f t="array" ref="I390">_xlfn.TEXTJOIN(" ",1,IF(flistname=D390,foption,""))</f>
        <v>0</v>
      </c>
      <c r="J390" s="221" t="s">
        <v>151</v>
      </c>
      <c r="K390" s="221" t="s">
        <v>1891</v>
      </c>
      <c r="L390" s="221" t="str">
        <f t="shared" si="28"/>
        <v>J27_06: Female (18-59)</v>
      </c>
      <c r="M390" s="221" t="s">
        <v>4391</v>
      </c>
      <c r="N390" s="234" t="s">
        <v>4338</v>
      </c>
      <c r="O390" s="221" t="s">
        <v>4392</v>
      </c>
      <c r="P390" s="221">
        <v>1</v>
      </c>
      <c r="T390" s="268" t="s">
        <v>4340</v>
      </c>
      <c r="U390" s="221" t="s">
        <v>1878</v>
      </c>
      <c r="V390" s="221">
        <v>1</v>
      </c>
      <c r="Z390" s="268" t="s">
        <v>4341</v>
      </c>
      <c r="AB390" s="333"/>
    </row>
    <row r="391" spans="1:28" s="221" customFormat="1">
      <c r="A391" s="205"/>
      <c r="B391" s="194" t="s">
        <v>4393</v>
      </c>
      <c r="C391" s="194" t="str">
        <f t="shared" si="25"/>
        <v>No</v>
      </c>
      <c r="D391" s="194" t="str">
        <f t="shared" si="26"/>
        <v/>
      </c>
      <c r="E391" s="205"/>
      <c r="F391" s="194"/>
      <c r="G391" s="194" t="s">
        <v>2983</v>
      </c>
      <c r="H391" s="206"/>
      <c r="I391" s="221" t="str" cm="1">
        <f t="array" ref="I391">_xlfn.TEXTJOIN(" ",1,IF(flistname=D391,foption,""))</f>
        <v>0</v>
      </c>
      <c r="J391" s="221" t="s">
        <v>151</v>
      </c>
      <c r="K391" s="221" t="s">
        <v>1894</v>
      </c>
      <c r="L391" s="221" t="str">
        <f t="shared" si="28"/>
        <v>J27_07: Male (60+)</v>
      </c>
      <c r="M391" s="221" t="s">
        <v>4394</v>
      </c>
      <c r="N391" s="234" t="s">
        <v>4344</v>
      </c>
      <c r="O391" s="221" t="s">
        <v>4395</v>
      </c>
      <c r="P391" s="221">
        <v>1</v>
      </c>
      <c r="T391" s="268" t="s">
        <v>4346</v>
      </c>
      <c r="U391" s="221" t="s">
        <v>1878</v>
      </c>
      <c r="V391" s="221">
        <v>1</v>
      </c>
      <c r="Z391" s="268" t="s">
        <v>4347</v>
      </c>
      <c r="AB391" s="333"/>
    </row>
    <row r="392" spans="1:28" s="221" customFormat="1">
      <c r="A392" s="205"/>
      <c r="B392" s="194" t="s">
        <v>4396</v>
      </c>
      <c r="C392" s="194" t="str">
        <f t="shared" si="25"/>
        <v>No</v>
      </c>
      <c r="D392" s="194" t="str">
        <f t="shared" si="26"/>
        <v/>
      </c>
      <c r="E392" s="205"/>
      <c r="F392" s="194"/>
      <c r="G392" s="194" t="s">
        <v>2983</v>
      </c>
      <c r="H392" s="206"/>
      <c r="I392" s="221" t="str" cm="1">
        <f t="array" ref="I392">_xlfn.TEXTJOIN(" ",1,IF(flistname=D392,foption,""))</f>
        <v>0</v>
      </c>
      <c r="J392" s="221" t="s">
        <v>151</v>
      </c>
      <c r="K392" s="221" t="s">
        <v>1897</v>
      </c>
      <c r="L392" s="221" t="str">
        <f t="shared" si="28"/>
        <v>J27_08: Female (60+)</v>
      </c>
      <c r="M392" s="221" t="s">
        <v>4397</v>
      </c>
      <c r="N392" s="234" t="s">
        <v>4350</v>
      </c>
      <c r="O392" s="221" t="s">
        <v>4398</v>
      </c>
      <c r="P392" s="221">
        <v>1</v>
      </c>
      <c r="T392" s="268" t="s">
        <v>4352</v>
      </c>
      <c r="U392" s="221" t="s">
        <v>1878</v>
      </c>
      <c r="V392" s="221">
        <v>1</v>
      </c>
      <c r="Z392" s="268" t="s">
        <v>4353</v>
      </c>
      <c r="AB392" s="333"/>
    </row>
    <row r="393" spans="1:28" s="219" customFormat="1">
      <c r="A393" s="231"/>
      <c r="B393" s="250" t="s">
        <v>4399</v>
      </c>
      <c r="C393" s="250" t="str">
        <f t="shared" si="25"/>
        <v>No</v>
      </c>
      <c r="D393" s="250" t="str">
        <f t="shared" si="26"/>
        <v/>
      </c>
      <c r="E393" s="231"/>
      <c r="F393" s="250"/>
      <c r="G393" s="250" t="s">
        <v>3040</v>
      </c>
      <c r="H393" s="233"/>
      <c r="I393" s="219" t="str" cm="1">
        <f t="array" ref="I393">_xlfn.TEXTJOIN(" ",1,IF(flistname=D393,foption,""))</f>
        <v>0</v>
      </c>
      <c r="J393" s="219" t="s">
        <v>117</v>
      </c>
      <c r="K393" s="219" t="s">
        <v>5930</v>
      </c>
      <c r="L393" s="219" t="str">
        <f t="shared" si="28"/>
        <v/>
      </c>
      <c r="N393" s="219" t="s">
        <v>2988</v>
      </c>
      <c r="O393" s="219" t="s">
        <v>2988</v>
      </c>
      <c r="P393" s="219">
        <v>1</v>
      </c>
      <c r="AB393" s="286"/>
    </row>
    <row r="394" spans="1:28" s="327" customFormat="1">
      <c r="A394" s="210"/>
      <c r="B394" s="198" t="s">
        <v>4355</v>
      </c>
      <c r="C394" s="198" t="str">
        <f t="shared" si="25"/>
        <v>No</v>
      </c>
      <c r="D394" s="198" t="str">
        <f t="shared" si="26"/>
        <v/>
      </c>
      <c r="E394" s="210"/>
      <c r="F394" s="198"/>
      <c r="G394" s="198" t="s">
        <v>3040</v>
      </c>
      <c r="H394" s="211"/>
      <c r="I394" s="327" t="str" cm="1">
        <f t="array" ref="I394">_xlfn.TEXTJOIN(" ",1,IF(flistname=D394,foption,""))</f>
        <v>0</v>
      </c>
      <c r="J394" s="327" t="s">
        <v>20</v>
      </c>
      <c r="L394" s="327" t="str">
        <f t="shared" si="28"/>
        <v>The total number of members who can't access site is Zero.. Please review your answers and report a number &gt; 0</v>
      </c>
      <c r="N394" s="327" t="s">
        <v>4400</v>
      </c>
      <c r="O394" s="327" t="s">
        <v>4400</v>
      </c>
      <c r="P394" s="327">
        <v>1</v>
      </c>
      <c r="V394" s="327" t="s">
        <v>25</v>
      </c>
      <c r="Z394" s="327" t="s">
        <v>4401</v>
      </c>
      <c r="AB394" s="329"/>
    </row>
    <row r="395" spans="1:28" s="221" customFormat="1">
      <c r="A395" s="205"/>
      <c r="B395" s="194" t="s">
        <v>4402</v>
      </c>
      <c r="C395" s="194" t="str">
        <f t="shared" si="25"/>
        <v>select_one</v>
      </c>
      <c r="D395" s="194" t="str">
        <f t="shared" si="26"/>
        <v>random</v>
      </c>
      <c r="E395" s="205"/>
      <c r="F395" s="194"/>
      <c r="G395" s="194" t="s">
        <v>2983</v>
      </c>
      <c r="H395" s="206"/>
      <c r="I395" s="221" t="str" cm="1">
        <f t="array" ref="I395">_xlfn.TEXTJOIN(" ",1,IF(flistname=D395,foption,""))</f>
        <v>1: Random 2: Targeted 3: Don't know</v>
      </c>
      <c r="J395" s="221" t="s">
        <v>1900</v>
      </c>
      <c r="K395" s="221" t="s">
        <v>1901</v>
      </c>
      <c r="L395" s="221" t="str">
        <f t="shared" si="28"/>
        <v>J28: Do you feel this was a random incident or was your household member specifically targeted?</v>
      </c>
      <c r="M395" s="221" t="s">
        <v>4403</v>
      </c>
      <c r="N395" s="221" t="s">
        <v>4404</v>
      </c>
      <c r="O395" s="221" t="s">
        <v>4405</v>
      </c>
      <c r="P395" s="221">
        <v>1</v>
      </c>
      <c r="V395" s="221">
        <v>1</v>
      </c>
      <c r="Z395" s="221" t="s">
        <v>1829</v>
      </c>
      <c r="AB395" s="333"/>
    </row>
    <row r="396" spans="1:28" s="221" customFormat="1">
      <c r="A396" s="205"/>
      <c r="B396" s="194" t="s">
        <v>4406</v>
      </c>
      <c r="C396" s="194" t="str">
        <f t="shared" si="25"/>
        <v>select_one</v>
      </c>
      <c r="D396" s="194" t="str">
        <f t="shared" si="26"/>
        <v>targeted_incident</v>
      </c>
      <c r="E396" s="205"/>
      <c r="F396" s="194"/>
      <c r="G396" s="194" t="s">
        <v>2983</v>
      </c>
      <c r="H396" s="206"/>
      <c r="I396" s="221" t="str" cm="1">
        <f t="array" ref="I396">_xlfn.TEXTJOIN(" ",1,IF(flistname=D396,foption,""))</f>
        <v>1: Age 2: Disabled 3: Was carrying food 4: Ethnicity 5: Illness 6: Sex 88: Other</v>
      </c>
      <c r="J396" s="221" t="s">
        <v>1903</v>
      </c>
      <c r="K396" s="221" t="s">
        <v>1904</v>
      </c>
      <c r="L396" s="221" t="str">
        <f t="shared" si="28"/>
        <v>J29: Why do you think this was a targeted incident?</v>
      </c>
      <c r="M396" s="221" t="s">
        <v>4407</v>
      </c>
      <c r="N396" s="221" t="s">
        <v>4408</v>
      </c>
      <c r="O396" s="221" t="s">
        <v>4409</v>
      </c>
      <c r="P396" s="221">
        <v>1</v>
      </c>
      <c r="V396" s="221">
        <v>1</v>
      </c>
      <c r="Z396" s="221" t="s">
        <v>1906</v>
      </c>
      <c r="AB396" s="333"/>
    </row>
    <row r="397" spans="1:28" s="338" customFormat="1">
      <c r="A397" s="205"/>
      <c r="B397" s="194" t="s">
        <v>4410</v>
      </c>
      <c r="C397" s="194" t="str">
        <f t="shared" si="25"/>
        <v>No</v>
      </c>
      <c r="D397" s="194" t="str">
        <f t="shared" si="26"/>
        <v/>
      </c>
      <c r="E397" s="205"/>
      <c r="F397" s="194"/>
      <c r="G397" s="194" t="s">
        <v>2983</v>
      </c>
      <c r="H397" s="206"/>
      <c r="I397" s="338" t="str" cm="1">
        <f t="array" ref="I397">_xlfn.TEXTJOIN(" ",1,IF(flistname=D397,foption,""))</f>
        <v>0</v>
      </c>
      <c r="J397" s="338" t="s">
        <v>49</v>
      </c>
      <c r="K397" s="338" t="s">
        <v>1907</v>
      </c>
      <c r="L397" s="338" t="str">
        <f t="shared" si="28"/>
        <v>J30: Specify</v>
      </c>
      <c r="M397" s="338" t="s">
        <v>4411</v>
      </c>
      <c r="N397" s="338" t="s">
        <v>1312</v>
      </c>
      <c r="O397" s="338" t="s">
        <v>4412</v>
      </c>
      <c r="P397" s="338">
        <v>1</v>
      </c>
      <c r="V397" s="338">
        <v>1</v>
      </c>
      <c r="Z397" s="338" t="s">
        <v>4413</v>
      </c>
      <c r="AB397" s="339"/>
    </row>
    <row r="398" spans="1:28" s="221" customFormat="1">
      <c r="A398" s="205"/>
      <c r="B398" s="194" t="s">
        <v>4414</v>
      </c>
      <c r="C398" s="194" t="str">
        <f t="shared" si="25"/>
        <v>select_one</v>
      </c>
      <c r="D398" s="194" t="str">
        <f t="shared" si="26"/>
        <v>yes_no</v>
      </c>
      <c r="E398" s="205"/>
      <c r="F398" s="194"/>
      <c r="G398" s="194" t="s">
        <v>2983</v>
      </c>
      <c r="H398" s="206"/>
      <c r="I398" s="221" t="str" cm="1">
        <f t="array" ref="I398">_xlfn.TEXTJOIN(" ",1,IF(flistname=D398,foption,""))</f>
        <v>0: No 1: Yes</v>
      </c>
      <c r="J398" s="221" t="s">
        <v>22</v>
      </c>
      <c r="K398" s="221" t="s">
        <v>1910</v>
      </c>
      <c r="L398" s="221" t="str">
        <f t="shared" si="28"/>
        <v>J31: Did you officially report this incident?</v>
      </c>
      <c r="M398" s="221" t="s">
        <v>4415</v>
      </c>
      <c r="N398" s="221" t="s">
        <v>4416</v>
      </c>
      <c r="O398" s="221" t="s">
        <v>4417</v>
      </c>
      <c r="P398" s="221">
        <v>1</v>
      </c>
      <c r="V398" s="221">
        <v>1</v>
      </c>
      <c r="Z398" s="221" t="s">
        <v>1829</v>
      </c>
      <c r="AB398" s="333"/>
    </row>
    <row r="399" spans="1:28" s="221" customFormat="1">
      <c r="A399" s="205"/>
      <c r="B399" s="194" t="s">
        <v>4418</v>
      </c>
      <c r="C399" s="194" t="str">
        <f t="shared" si="25"/>
        <v>select_one</v>
      </c>
      <c r="D399" s="194" t="str">
        <f t="shared" si="26"/>
        <v>report_incident</v>
      </c>
      <c r="E399" s="205"/>
      <c r="F399" s="194"/>
      <c r="G399" s="194" t="s">
        <v>2983</v>
      </c>
      <c r="H399" s="206"/>
      <c r="I399" s="221" t="str" cm="1">
        <f t="array" ref="I399">_xlfn.TEXTJOIN(" ",1,IF(flistname=D399,foption,""))</f>
        <v>1: Afraid to complain 2: No anonymity 3: No neutrality 4: No resolutions 5: Not accessible 88: Other</v>
      </c>
      <c r="J399" s="221" t="s">
        <v>1912</v>
      </c>
      <c r="K399" s="221" t="s">
        <v>1913</v>
      </c>
      <c r="L399" s="221" t="str">
        <f t="shared" si="28"/>
        <v xml:space="preserve">J32: Please provide the main reason why you have not reported this incident? 
</v>
      </c>
      <c r="M399" s="221" t="s">
        <v>4419</v>
      </c>
      <c r="N399" s="221" t="s">
        <v>4420</v>
      </c>
      <c r="O399" s="221" t="s">
        <v>4421</v>
      </c>
      <c r="P399" s="221">
        <v>1</v>
      </c>
      <c r="V399" s="221">
        <v>1</v>
      </c>
      <c r="Z399" s="221" t="s">
        <v>1915</v>
      </c>
      <c r="AB399" s="333"/>
    </row>
    <row r="400" spans="1:28" s="338" customFormat="1">
      <c r="A400" s="205"/>
      <c r="B400" s="194" t="s">
        <v>4422</v>
      </c>
      <c r="C400" s="194" t="str">
        <f t="shared" si="25"/>
        <v>No</v>
      </c>
      <c r="D400" s="194" t="str">
        <f t="shared" si="26"/>
        <v/>
      </c>
      <c r="E400" s="205"/>
      <c r="F400" s="194"/>
      <c r="G400" s="194" t="s">
        <v>2983</v>
      </c>
      <c r="H400" s="206"/>
      <c r="I400" s="338" t="str" cm="1">
        <f t="array" ref="I400">_xlfn.TEXTJOIN(" ",1,IF(flistname=D400,foption,""))</f>
        <v>0</v>
      </c>
      <c r="J400" s="338" t="s">
        <v>49</v>
      </c>
      <c r="K400" s="338" t="s">
        <v>1916</v>
      </c>
      <c r="L400" s="338" t="str">
        <f t="shared" si="28"/>
        <v>J33: Specify</v>
      </c>
      <c r="M400" s="338" t="s">
        <v>4423</v>
      </c>
      <c r="N400" s="338" t="s">
        <v>1312</v>
      </c>
      <c r="O400" s="338" t="s">
        <v>4424</v>
      </c>
      <c r="P400" s="338">
        <v>1</v>
      </c>
      <c r="V400" s="338">
        <v>1</v>
      </c>
      <c r="Z400" s="338" t="s">
        <v>4425</v>
      </c>
      <c r="AB400" s="339"/>
    </row>
    <row r="401" spans="1:28" s="221" customFormat="1">
      <c r="A401" s="205"/>
      <c r="B401" s="194" t="s">
        <v>4426</v>
      </c>
      <c r="C401" s="194" t="str">
        <f t="shared" si="25"/>
        <v>select_one</v>
      </c>
      <c r="D401" s="194" t="str">
        <f t="shared" si="26"/>
        <v>report_whom</v>
      </c>
      <c r="E401" s="205"/>
      <c r="F401" s="194"/>
      <c r="G401" s="194" t="s">
        <v>2983</v>
      </c>
      <c r="H401" s="206"/>
      <c r="I401" s="221" t="str" cm="1">
        <f t="array" ref="I401">_xlfn.TEXTJOIN(" ",1,IF(flistname=D401,foption,""))</f>
        <v>1: Community/traditional leader 2: WFP Hotline 3: Project management committee (PMC) 4: Local authorities 5: Cooperating partner 6: WFP 88: Other</v>
      </c>
      <c r="J401" s="221" t="s">
        <v>1919</v>
      </c>
      <c r="K401" s="221" t="s">
        <v>1920</v>
      </c>
      <c r="L401" s="221" t="str">
        <f t="shared" si="28"/>
        <v>J34: To whom did you report this incident?</v>
      </c>
      <c r="M401" s="221" t="s">
        <v>4427</v>
      </c>
      <c r="N401" s="221" t="s">
        <v>4428</v>
      </c>
      <c r="O401" s="221" t="s">
        <v>4429</v>
      </c>
      <c r="P401" s="221">
        <v>1</v>
      </c>
      <c r="V401" s="221">
        <v>1</v>
      </c>
      <c r="Z401" s="221" t="s">
        <v>1922</v>
      </c>
      <c r="AB401" s="333"/>
    </row>
    <row r="402" spans="1:28" s="338" customFormat="1">
      <c r="A402" s="205"/>
      <c r="B402" s="194" t="s">
        <v>4430</v>
      </c>
      <c r="C402" s="194" t="str">
        <f t="shared" si="25"/>
        <v>No</v>
      </c>
      <c r="D402" s="194" t="str">
        <f t="shared" si="26"/>
        <v/>
      </c>
      <c r="E402" s="205"/>
      <c r="F402" s="194"/>
      <c r="G402" s="194" t="s">
        <v>2983</v>
      </c>
      <c r="H402" s="206"/>
      <c r="I402" s="338" t="str" cm="1">
        <f t="array" ref="I402">_xlfn.TEXTJOIN(" ",1,IF(flistname=D402,foption,""))</f>
        <v>0</v>
      </c>
      <c r="J402" s="338" t="s">
        <v>49</v>
      </c>
      <c r="K402" s="338" t="s">
        <v>1923</v>
      </c>
      <c r="L402" s="338" t="str">
        <f t="shared" si="28"/>
        <v>J35: Specify</v>
      </c>
      <c r="M402" s="338" t="s">
        <v>4431</v>
      </c>
      <c r="N402" s="338" t="s">
        <v>1312</v>
      </c>
      <c r="O402" s="338" t="s">
        <v>4432</v>
      </c>
      <c r="P402" s="338">
        <v>1</v>
      </c>
      <c r="V402" s="338">
        <v>1</v>
      </c>
      <c r="Z402" s="338" t="s">
        <v>4433</v>
      </c>
      <c r="AB402" s="339"/>
    </row>
    <row r="403" spans="1:28" s="221" customFormat="1">
      <c r="A403" s="205"/>
      <c r="B403" s="194" t="s">
        <v>4434</v>
      </c>
      <c r="C403" s="194" t="str">
        <f t="shared" si="25"/>
        <v>select_one</v>
      </c>
      <c r="D403" s="194" t="str">
        <f t="shared" si="26"/>
        <v>yes_no</v>
      </c>
      <c r="E403" s="205"/>
      <c r="F403" s="194"/>
      <c r="G403" s="194" t="s">
        <v>2983</v>
      </c>
      <c r="H403" s="206"/>
      <c r="I403" s="221" t="str" cm="1">
        <f t="array" ref="I403">_xlfn.TEXTJOIN(" ",1,IF(flistname=D403,foption,""))</f>
        <v>0: No 1: Yes</v>
      </c>
      <c r="J403" s="221" t="s">
        <v>22</v>
      </c>
      <c r="K403" s="221" t="s">
        <v>1926</v>
      </c>
      <c r="L403" s="221" t="str">
        <f t="shared" si="28"/>
        <v>J36: Has this incident been adequately resolved?</v>
      </c>
      <c r="M403" s="221" t="s">
        <v>4435</v>
      </c>
      <c r="N403" s="221" t="s">
        <v>4436</v>
      </c>
      <c r="O403" s="221" t="s">
        <v>4437</v>
      </c>
      <c r="P403" s="221">
        <v>1</v>
      </c>
      <c r="S403" s="221" t="s">
        <v>1928</v>
      </c>
      <c r="V403" s="221">
        <v>1</v>
      </c>
      <c r="Z403" s="221" t="s">
        <v>1922</v>
      </c>
      <c r="AB403" s="333"/>
    </row>
    <row r="404" spans="1:28" s="338" customFormat="1">
      <c r="A404" s="205"/>
      <c r="B404" s="194" t="s">
        <v>4438</v>
      </c>
      <c r="C404" s="194" t="str">
        <f t="shared" si="25"/>
        <v>No</v>
      </c>
      <c r="D404" s="194" t="str">
        <f t="shared" si="26"/>
        <v/>
      </c>
      <c r="E404" s="205"/>
      <c r="F404" s="194"/>
      <c r="G404" s="194" t="s">
        <v>2983</v>
      </c>
      <c r="H404" s="206"/>
      <c r="I404" s="338" t="str" cm="1">
        <f t="array" ref="I404">_xlfn.TEXTJOIN(" ",1,IF(flistname=D404,foption,""))</f>
        <v>0</v>
      </c>
      <c r="J404" s="338" t="s">
        <v>49</v>
      </c>
      <c r="K404" s="338" t="s">
        <v>1929</v>
      </c>
      <c r="L404" s="338" t="str">
        <f t="shared" si="28"/>
        <v>J37: What could be done to make it safer or easier for you or other members of your household to access WFP programme sites?</v>
      </c>
      <c r="M404" s="338" t="s">
        <v>4439</v>
      </c>
      <c r="N404" s="338" t="s">
        <v>4440</v>
      </c>
      <c r="O404" s="338" t="s">
        <v>4441</v>
      </c>
      <c r="P404" s="338">
        <v>1</v>
      </c>
      <c r="V404" s="338">
        <v>1</v>
      </c>
      <c r="Z404" s="338" t="s">
        <v>1931</v>
      </c>
      <c r="AB404" s="339"/>
    </row>
    <row r="405" spans="1:28" s="221" customFormat="1">
      <c r="A405" s="205"/>
      <c r="B405" s="194" t="s">
        <v>4442</v>
      </c>
      <c r="C405" s="194" t="str">
        <f t="shared" si="25"/>
        <v>select_one</v>
      </c>
      <c r="D405" s="194" t="str">
        <f t="shared" si="26"/>
        <v>yes_no</v>
      </c>
      <c r="E405" s="205"/>
      <c r="F405" s="194"/>
      <c r="G405" s="194" t="s">
        <v>2983</v>
      </c>
      <c r="H405" s="206"/>
      <c r="I405" s="221" t="str" cm="1">
        <f t="array" ref="I405">_xlfn.TEXTJOIN(" ",1,IF(flistname=D405,foption,""))</f>
        <v>0: No 1: Yes</v>
      </c>
      <c r="J405" s="221" t="s">
        <v>22</v>
      </c>
      <c r="K405" s="221" t="s">
        <v>1932</v>
      </c>
      <c r="L405" s="221" t="str">
        <f t="shared" si="28"/>
        <v>J38: Was anyone observed collecting food, vouchers, or cash as a form of tax from beneficiaries?</v>
      </c>
      <c r="M405" s="221" t="s">
        <v>4443</v>
      </c>
      <c r="N405" s="221" t="s">
        <v>4444</v>
      </c>
      <c r="O405" s="221" t="s">
        <v>4445</v>
      </c>
      <c r="P405" s="221">
        <v>1</v>
      </c>
      <c r="V405" s="221">
        <v>1</v>
      </c>
      <c r="AB405" s="333"/>
    </row>
    <row r="406" spans="1:28" s="221" customFormat="1">
      <c r="A406" s="205"/>
      <c r="B406" s="194" t="s">
        <v>4446</v>
      </c>
      <c r="C406" s="194" t="str">
        <f t="shared" si="25"/>
        <v>select_one</v>
      </c>
      <c r="D406" s="194" t="str">
        <f t="shared" si="26"/>
        <v>taxing_authority</v>
      </c>
      <c r="E406" s="205"/>
      <c r="F406" s="194"/>
      <c r="G406" s="194" t="s">
        <v>2983</v>
      </c>
      <c r="H406" s="206"/>
      <c r="I406" s="221" t="str" cm="1">
        <f t="array" ref="I406">_xlfn.TEXTJOIN(" ",1,IF(flistname=D406,foption,""))</f>
        <v>1: Local authorities 2: Traditional leaders 3: Armed actors 4: Cooperating partner 88: Other (specify)</v>
      </c>
      <c r="J406" s="221" t="s">
        <v>1934</v>
      </c>
      <c r="K406" s="221" t="s">
        <v>1935</v>
      </c>
      <c r="L406" s="221" t="str">
        <f t="shared" si="28"/>
        <v>J39: Who was observed to have collected the tax?</v>
      </c>
      <c r="M406" s="221" t="s">
        <v>4447</v>
      </c>
      <c r="N406" s="221" t="s">
        <v>4448</v>
      </c>
      <c r="O406" s="221" t="s">
        <v>4449</v>
      </c>
      <c r="P406" s="221">
        <v>1</v>
      </c>
      <c r="V406" s="221">
        <v>1</v>
      </c>
      <c r="Z406" s="221" t="s">
        <v>1937</v>
      </c>
      <c r="AB406" s="333"/>
    </row>
    <row r="407" spans="1:28" s="219" customFormat="1">
      <c r="A407" s="212"/>
      <c r="B407" s="199" t="s">
        <v>4450</v>
      </c>
      <c r="C407" s="199" t="str">
        <f t="shared" si="25"/>
        <v>No</v>
      </c>
      <c r="D407" s="199" t="str">
        <f t="shared" si="26"/>
        <v/>
      </c>
      <c r="E407" s="212"/>
      <c r="F407" s="199"/>
      <c r="G407" s="199" t="s">
        <v>2983</v>
      </c>
      <c r="H407" s="213"/>
      <c r="I407" s="219" t="str" cm="1">
        <f t="array" ref="I407">_xlfn.TEXTJOIN(" ",1,IF(flistname=D407,foption,""))</f>
        <v>0</v>
      </c>
      <c r="J407" s="219" t="s">
        <v>117</v>
      </c>
      <c r="K407" s="219" t="s">
        <v>4206</v>
      </c>
      <c r="L407" s="219" t="str">
        <f t="shared" si="28"/>
        <v/>
      </c>
      <c r="N407" s="219" t="s">
        <v>2988</v>
      </c>
      <c r="O407" s="219" t="s">
        <v>2988</v>
      </c>
      <c r="P407" s="219">
        <v>1</v>
      </c>
      <c r="AB407" s="286"/>
    </row>
    <row r="408" spans="1:28" s="218" customFormat="1">
      <c r="A408" s="207"/>
      <c r="C408" s="218" t="str">
        <f t="shared" ref="C408:C471" si="29">IF(IFERROR(FIND("select_one",J408),0)&gt;0,"select_one",IF(IFERROR(FIND("select_multiple",J408),0)&gt;0,"select_multiple","No"))</f>
        <v>No</v>
      </c>
      <c r="D408" s="218" t="str">
        <f t="shared" ref="D408:D471" si="30">IF(OR(C408="select_one",C408="select_multiple"),TRIM(RIGHT(J408,LEN(J408)-(LEN(C408)+1))),"")</f>
        <v/>
      </c>
      <c r="E408" s="207"/>
      <c r="H408" s="209"/>
      <c r="I408" s="214" t="str" cm="1">
        <f t="array" ref="I408">_xlfn.TEXTJOIN(" ",1,IF(flistname=D408,foption,""))</f>
        <v>0</v>
      </c>
      <c r="L408" s="218" t="str">
        <f t="shared" si="28"/>
        <v/>
      </c>
      <c r="N408" s="218" t="s">
        <v>2988</v>
      </c>
      <c r="O408" s="218" t="s">
        <v>2988</v>
      </c>
      <c r="P408" s="218">
        <v>1</v>
      </c>
      <c r="S408" s="207"/>
      <c r="AB408" s="280"/>
    </row>
    <row r="409" spans="1:28" s="219" customFormat="1">
      <c r="A409" s="212"/>
      <c r="B409" s="199" t="s">
        <v>4451</v>
      </c>
      <c r="C409" s="199" t="str">
        <f t="shared" si="29"/>
        <v>No</v>
      </c>
      <c r="D409" s="199" t="str">
        <f t="shared" si="30"/>
        <v/>
      </c>
      <c r="E409" s="212"/>
      <c r="F409" s="199"/>
      <c r="G409" s="199" t="s">
        <v>2983</v>
      </c>
      <c r="H409" s="213"/>
      <c r="I409" s="219" t="str" cm="1">
        <f t="array" ref="I409">_xlfn.TEXTJOIN(" ",1,IF(flistname=D409,foption,""))</f>
        <v>0</v>
      </c>
      <c r="J409" s="219" t="s">
        <v>26</v>
      </c>
      <c r="K409" s="219" t="s">
        <v>4452</v>
      </c>
      <c r="L409" s="219" t="str">
        <f t="shared" si="28"/>
        <v>K: ACCOUNTABILITY TO AFFECTED POPULATIONS</v>
      </c>
      <c r="M409" s="219" t="s">
        <v>4453</v>
      </c>
      <c r="N409" s="219" t="s">
        <v>4454</v>
      </c>
      <c r="O409" s="219" t="s">
        <v>4454</v>
      </c>
      <c r="P409" s="219">
        <v>1</v>
      </c>
      <c r="W409" s="234" t="s">
        <v>168</v>
      </c>
      <c r="Z409" s="219" t="s">
        <v>3428</v>
      </c>
      <c r="AB409" s="286"/>
    </row>
    <row r="410" spans="1:28" s="221" customFormat="1">
      <c r="A410" s="205"/>
      <c r="B410" s="194" t="s">
        <v>4455</v>
      </c>
      <c r="C410" s="194" t="str">
        <f t="shared" si="29"/>
        <v>select_one</v>
      </c>
      <c r="D410" s="194" t="str">
        <f t="shared" si="30"/>
        <v>yes_no</v>
      </c>
      <c r="E410" s="205"/>
      <c r="F410" s="194"/>
      <c r="G410" s="194" t="s">
        <v>2983</v>
      </c>
      <c r="H410" s="206"/>
      <c r="I410" s="221" t="str" cm="1">
        <f t="array" ref="I410">_xlfn.TEXTJOIN(" ",1,IF(flistname=D410,foption,""))</f>
        <v>0: No 1: Yes</v>
      </c>
      <c r="J410" s="221" t="s">
        <v>22</v>
      </c>
      <c r="K410" s="221" t="s">
        <v>1940</v>
      </c>
      <c r="L410" s="221" t="str">
        <f t="shared" si="28"/>
        <v>K01: Were you informed about the quantities of each commodity / cash / vouchers you received and for how long it should last?</v>
      </c>
      <c r="M410" s="221" t="s">
        <v>4456</v>
      </c>
      <c r="N410" s="221" t="s">
        <v>4457</v>
      </c>
      <c r="O410" s="221" t="s">
        <v>4458</v>
      </c>
      <c r="P410" s="221">
        <v>1</v>
      </c>
      <c r="V410" s="221">
        <v>1</v>
      </c>
      <c r="AB410" s="333"/>
    </row>
    <row r="411" spans="1:28" s="221" customFormat="1">
      <c r="A411" s="205"/>
      <c r="B411" s="194" t="s">
        <v>4459</v>
      </c>
      <c r="C411" s="194" t="str">
        <f t="shared" si="29"/>
        <v>select_one</v>
      </c>
      <c r="D411" s="194" t="str">
        <f t="shared" si="30"/>
        <v>yes_no</v>
      </c>
      <c r="E411" s="205"/>
      <c r="F411" s="194"/>
      <c r="G411" s="194" t="s">
        <v>2983</v>
      </c>
      <c r="H411" s="206"/>
      <c r="I411" s="221" t="str" cm="1">
        <f t="array" ref="I411">_xlfn.TEXTJOIN(" ",1,IF(flistname=D411,foption,""))</f>
        <v>0: No 1: Yes</v>
      </c>
      <c r="J411" s="221" t="s">
        <v>22</v>
      </c>
      <c r="K411" s="221" t="s">
        <v>1942</v>
      </c>
      <c r="L411" s="221" t="str">
        <f t="shared" si="28"/>
        <v>K02: Have you been asked how you prefer to receive news of the distribution or other information?</v>
      </c>
      <c r="M411" s="221" t="s">
        <v>4460</v>
      </c>
      <c r="N411" s="221" t="s">
        <v>4461</v>
      </c>
      <c r="O411" s="221" t="s">
        <v>4462</v>
      </c>
      <c r="P411" s="221">
        <v>1</v>
      </c>
      <c r="V411" s="221">
        <v>1</v>
      </c>
      <c r="AB411" s="333"/>
    </row>
    <row r="412" spans="1:28" s="221" customFormat="1">
      <c r="A412" s="205"/>
      <c r="B412" s="194" t="s">
        <v>4463</v>
      </c>
      <c r="C412" s="194" t="str">
        <f t="shared" si="29"/>
        <v>select_one</v>
      </c>
      <c r="D412" s="194" t="str">
        <f t="shared" si="30"/>
        <v>yes_no</v>
      </c>
      <c r="E412" s="205"/>
      <c r="F412" s="194"/>
      <c r="G412" s="194" t="s">
        <v>2983</v>
      </c>
      <c r="H412" s="206"/>
      <c r="I412" s="221" t="str" cm="1">
        <f t="array" ref="I412">_xlfn.TEXTJOIN(" ",1,IF(flistname=D412,foption,""))</f>
        <v>0: No 1: Yes</v>
      </c>
      <c r="J412" s="221" t="s">
        <v>22</v>
      </c>
      <c r="K412" s="221" t="s">
        <v>1944</v>
      </c>
      <c r="L412" s="221" t="str">
        <f t="shared" si="28"/>
        <v>K03: Do you know where to complain or provide feedback regarding the food assistance?</v>
      </c>
      <c r="M412" s="221" t="s">
        <v>4464</v>
      </c>
      <c r="N412" s="221" t="s">
        <v>4465</v>
      </c>
      <c r="O412" s="221" t="s">
        <v>4466</v>
      </c>
      <c r="P412" s="221">
        <v>1</v>
      </c>
      <c r="V412" s="221">
        <v>1</v>
      </c>
      <c r="AB412" s="333"/>
    </row>
    <row r="413" spans="1:28" s="221" customFormat="1">
      <c r="A413" s="205"/>
      <c r="B413" s="194" t="s">
        <v>4467</v>
      </c>
      <c r="C413" s="194" t="str">
        <f t="shared" si="29"/>
        <v>select_one</v>
      </c>
      <c r="D413" s="194" t="str">
        <f t="shared" si="30"/>
        <v>complaint_whom</v>
      </c>
      <c r="E413" s="205"/>
      <c r="F413" s="194"/>
      <c r="G413" s="194" t="s">
        <v>2983</v>
      </c>
      <c r="H413" s="206"/>
      <c r="I413" s="221" t="str" cm="1">
        <f t="array" ref="I413">_xlfn.TEXTJOIN(" ",1,IF(flistname=D413,foption,""))</f>
        <v>1: Community/traditional leader 2: Hotline 3: Project management committee (PMC) 4: Help desk at site 5: Local authorities 6: Cooperating partner 7: WFP 88: Other</v>
      </c>
      <c r="J413" s="221" t="s">
        <v>1946</v>
      </c>
      <c r="K413" s="221" t="s">
        <v>1947</v>
      </c>
      <c r="L413" s="221" t="str">
        <f t="shared" si="28"/>
        <v>K04: If you were to give feedback or complain about any aspect of the assistance, what would be your preferred mechanism?</v>
      </c>
      <c r="M413" s="221" t="s">
        <v>4468</v>
      </c>
      <c r="N413" s="221" t="s">
        <v>4469</v>
      </c>
      <c r="O413" s="221" t="s">
        <v>4470</v>
      </c>
      <c r="P413" s="221">
        <v>1</v>
      </c>
      <c r="S413" s="221" t="s">
        <v>1949</v>
      </c>
      <c r="V413" s="221">
        <v>1</v>
      </c>
      <c r="AB413" s="333"/>
    </row>
    <row r="414" spans="1:28" s="338" customFormat="1">
      <c r="A414" s="205"/>
      <c r="B414" s="194" t="s">
        <v>4471</v>
      </c>
      <c r="C414" s="194" t="str">
        <f t="shared" si="29"/>
        <v>No</v>
      </c>
      <c r="D414" s="194" t="str">
        <f t="shared" si="30"/>
        <v/>
      </c>
      <c r="E414" s="205"/>
      <c r="F414" s="194"/>
      <c r="G414" s="194" t="s">
        <v>2983</v>
      </c>
      <c r="H414" s="206"/>
      <c r="I414" s="338" t="str" cm="1">
        <f t="array" ref="I414">_xlfn.TEXTJOIN(" ",1,IF(flistname=D414,foption,""))</f>
        <v>0</v>
      </c>
      <c r="J414" s="338" t="s">
        <v>49</v>
      </c>
      <c r="K414" s="338" t="s">
        <v>1950</v>
      </c>
      <c r="L414" s="338" t="str">
        <f t="shared" si="28"/>
        <v>K05: Specify</v>
      </c>
      <c r="M414" s="338" t="s">
        <v>4472</v>
      </c>
      <c r="N414" s="338" t="s">
        <v>1312</v>
      </c>
      <c r="O414" s="338" t="s">
        <v>4473</v>
      </c>
      <c r="P414" s="338">
        <v>1</v>
      </c>
      <c r="V414" s="338">
        <v>1</v>
      </c>
      <c r="Z414" s="338" t="s">
        <v>4474</v>
      </c>
      <c r="AB414" s="339"/>
    </row>
    <row r="415" spans="1:28" s="221" customFormat="1">
      <c r="A415" s="205"/>
      <c r="B415" s="194" t="s">
        <v>4475</v>
      </c>
      <c r="C415" s="194" t="str">
        <f t="shared" si="29"/>
        <v>select_one</v>
      </c>
      <c r="D415" s="194" t="str">
        <f t="shared" si="30"/>
        <v>yes_no</v>
      </c>
      <c r="E415" s="205"/>
      <c r="F415" s="194"/>
      <c r="G415" s="194" t="s">
        <v>2983</v>
      </c>
      <c r="H415" s="206"/>
      <c r="I415" s="221" t="str" cm="1">
        <f t="array" ref="I415">_xlfn.TEXTJOIN(" ",1,IF(flistname=D415,foption,""))</f>
        <v>0: No 1: Yes</v>
      </c>
      <c r="J415" s="221" t="s">
        <v>22</v>
      </c>
      <c r="K415" s="221" t="s">
        <v>1953</v>
      </c>
      <c r="L415" s="221" t="str">
        <f t="shared" si="28"/>
        <v>K06: Have you ever provided feedback or complained about any aspect of the assistance?</v>
      </c>
      <c r="M415" s="221" t="s">
        <v>4476</v>
      </c>
      <c r="N415" s="221" t="s">
        <v>4477</v>
      </c>
      <c r="O415" s="221" t="s">
        <v>4478</v>
      </c>
      <c r="P415" s="221">
        <v>1</v>
      </c>
      <c r="V415" s="221">
        <v>1</v>
      </c>
      <c r="AB415" s="333"/>
    </row>
    <row r="416" spans="1:28" s="221" customFormat="1">
      <c r="A416" s="205"/>
      <c r="B416" s="194" t="s">
        <v>4479</v>
      </c>
      <c r="C416" s="194" t="str">
        <f t="shared" si="29"/>
        <v>select_one</v>
      </c>
      <c r="D416" s="194" t="str">
        <f t="shared" si="30"/>
        <v>feedback_why</v>
      </c>
      <c r="E416" s="205"/>
      <c r="F416" s="194"/>
      <c r="G416" s="194" t="s">
        <v>2983</v>
      </c>
      <c r="H416" s="206"/>
      <c r="I416" s="221" t="str" cm="1">
        <f t="array" ref="I416">_xlfn.TEXTJOIN(" ",1,IF(flistname=D416,foption,""))</f>
        <v>1: Afraid to complain 2: No anonymity: Everyone will know I went 3: No neutrality: I may get into trouble 4: No resolutions to complaining / Nothing will be done even if I complain 5: Not accessible: It is too far to go to complain 6: Nothing to complain about 8: As a female, I do not feel comfortable complaining? 88: Other</v>
      </c>
      <c r="J416" s="221" t="s">
        <v>1955</v>
      </c>
      <c r="K416" s="221" t="s">
        <v>1956</v>
      </c>
      <c r="L416" s="221" t="str">
        <f t="shared" si="28"/>
        <v>K07: If not, why have you not provided feedback or complained? Select the main reason</v>
      </c>
      <c r="M416" s="221" t="s">
        <v>4480</v>
      </c>
      <c r="N416" s="221" t="s">
        <v>4481</v>
      </c>
      <c r="O416" s="221" t="s">
        <v>4482</v>
      </c>
      <c r="P416" s="221">
        <v>1</v>
      </c>
      <c r="V416" s="221">
        <v>1</v>
      </c>
      <c r="Z416" s="221" t="s">
        <v>1958</v>
      </c>
      <c r="AB416" s="333"/>
    </row>
    <row r="417" spans="1:28" s="338" customFormat="1">
      <c r="A417" s="205"/>
      <c r="B417" s="194" t="s">
        <v>4483</v>
      </c>
      <c r="C417" s="194" t="str">
        <f t="shared" si="29"/>
        <v>No</v>
      </c>
      <c r="D417" s="194" t="str">
        <f t="shared" si="30"/>
        <v/>
      </c>
      <c r="E417" s="205"/>
      <c r="F417" s="194"/>
      <c r="G417" s="194" t="s">
        <v>2983</v>
      </c>
      <c r="H417" s="206"/>
      <c r="I417" s="338" t="str" cm="1">
        <f t="array" ref="I417">_xlfn.TEXTJOIN(" ",1,IF(flistname=D417,foption,""))</f>
        <v>0</v>
      </c>
      <c r="J417" s="338" t="s">
        <v>49</v>
      </c>
      <c r="K417" s="338" t="s">
        <v>1959</v>
      </c>
      <c r="L417" s="338" t="str">
        <f t="shared" si="28"/>
        <v>K08: Specify</v>
      </c>
      <c r="M417" s="338" t="s">
        <v>4484</v>
      </c>
      <c r="N417" s="338" t="s">
        <v>1312</v>
      </c>
      <c r="O417" s="338" t="s">
        <v>4485</v>
      </c>
      <c r="P417" s="338">
        <v>1</v>
      </c>
      <c r="V417" s="338">
        <v>1</v>
      </c>
      <c r="Z417" s="338" t="s">
        <v>4486</v>
      </c>
      <c r="AB417" s="339"/>
    </row>
    <row r="418" spans="1:28" s="221" customFormat="1">
      <c r="A418" s="205"/>
      <c r="B418" s="194" t="s">
        <v>4487</v>
      </c>
      <c r="C418" s="194" t="str">
        <f t="shared" si="29"/>
        <v>select_multiple</v>
      </c>
      <c r="D418" s="194" t="str">
        <f t="shared" si="30"/>
        <v>complaint</v>
      </c>
      <c r="E418" s="205"/>
      <c r="F418" s="194"/>
      <c r="G418" s="194" t="s">
        <v>2983</v>
      </c>
      <c r="H418" s="206"/>
      <c r="I418" s="221" t="str" cm="1">
        <f t="array" ref="I418">_xlfn.TEXTJOIN(" ",1,IF(flistname=D418,foption,""))</f>
        <v>1: Abuse/coercion by authorities 2: Abuse/coercion by community or traditional Leader 3: Abuse/coercion by management committee 4: Abuse/coercion by partners 5: Distribution schedule communicated late or not at all 6: Site too far 7: Less entitlement received 8: Lost/stolen entitlement card 9: Not registered 10: Poor commodity condition 11: Poor activity management 88: Other</v>
      </c>
      <c r="J418" s="221" t="s">
        <v>1962</v>
      </c>
      <c r="K418" s="221" t="s">
        <v>1963</v>
      </c>
      <c r="L418" s="221" t="str">
        <f t="shared" si="28"/>
        <v>K09: Please describe your feedback/complaint.</v>
      </c>
      <c r="M418" s="221" t="s">
        <v>4488</v>
      </c>
      <c r="N418" s="221" t="s">
        <v>4489</v>
      </c>
      <c r="O418" s="221" t="s">
        <v>4490</v>
      </c>
      <c r="P418" s="221">
        <v>1</v>
      </c>
      <c r="V418" s="221">
        <v>1</v>
      </c>
      <c r="Z418" s="221" t="s">
        <v>1965</v>
      </c>
      <c r="AB418" s="333"/>
    </row>
    <row r="419" spans="1:28" s="338" customFormat="1">
      <c r="A419" s="205"/>
      <c r="B419" s="194" t="s">
        <v>4491</v>
      </c>
      <c r="C419" s="194" t="str">
        <f t="shared" si="29"/>
        <v>No</v>
      </c>
      <c r="D419" s="194" t="str">
        <f t="shared" si="30"/>
        <v/>
      </c>
      <c r="E419" s="205"/>
      <c r="F419" s="194"/>
      <c r="G419" s="194" t="s">
        <v>2983</v>
      </c>
      <c r="H419" s="206"/>
      <c r="I419" s="338" t="str" cm="1">
        <f t="array" ref="I419">_xlfn.TEXTJOIN(" ",1,IF(flistname=D419,foption,""))</f>
        <v>0</v>
      </c>
      <c r="J419" s="338" t="s">
        <v>49</v>
      </c>
      <c r="K419" s="338" t="s">
        <v>1966</v>
      </c>
      <c r="L419" s="338" t="str">
        <f t="shared" si="28"/>
        <v>K10: Specify</v>
      </c>
      <c r="M419" s="338" t="s">
        <v>4492</v>
      </c>
      <c r="N419" s="338" t="s">
        <v>1312</v>
      </c>
      <c r="O419" s="338" t="s">
        <v>4493</v>
      </c>
      <c r="P419" s="338">
        <v>1</v>
      </c>
      <c r="V419" s="338">
        <v>1</v>
      </c>
      <c r="Z419" s="338" t="s">
        <v>4494</v>
      </c>
      <c r="AB419" s="339"/>
    </row>
    <row r="420" spans="1:28" s="221" customFormat="1">
      <c r="A420" s="205"/>
      <c r="B420" s="194" t="s">
        <v>4495</v>
      </c>
      <c r="C420" s="194" t="str">
        <f t="shared" si="29"/>
        <v>select_one</v>
      </c>
      <c r="D420" s="194" t="str">
        <f t="shared" si="30"/>
        <v>yes_no</v>
      </c>
      <c r="E420" s="205"/>
      <c r="F420" s="194"/>
      <c r="G420" s="194" t="s">
        <v>2983</v>
      </c>
      <c r="H420" s="206"/>
      <c r="I420" s="221" t="str" cm="1">
        <f t="array" ref="I420">_xlfn.TEXTJOIN(" ",1,IF(flistname=D420,foption,""))</f>
        <v>0: No 1: Yes</v>
      </c>
      <c r="J420" s="221" t="s">
        <v>22</v>
      </c>
      <c r="K420" s="221" t="s">
        <v>1968</v>
      </c>
      <c r="L420" s="221" t="str">
        <f t="shared" si="28"/>
        <v>K11: Did you receive a response?</v>
      </c>
      <c r="M420" s="221" t="s">
        <v>4496</v>
      </c>
      <c r="N420" s="221" t="s">
        <v>4497</v>
      </c>
      <c r="O420" s="221" t="s">
        <v>4498</v>
      </c>
      <c r="P420" s="221">
        <v>1</v>
      </c>
      <c r="V420" s="221">
        <v>1</v>
      </c>
      <c r="Z420" s="221" t="s">
        <v>1965</v>
      </c>
      <c r="AB420" s="333"/>
    </row>
    <row r="421" spans="1:28" s="221" customFormat="1">
      <c r="A421" s="205"/>
      <c r="B421" s="194" t="s">
        <v>4499</v>
      </c>
      <c r="C421" s="194" t="str">
        <f t="shared" si="29"/>
        <v>select_one</v>
      </c>
      <c r="D421" s="194" t="str">
        <f t="shared" si="30"/>
        <v>yes_no</v>
      </c>
      <c r="E421" s="205"/>
      <c r="F421" s="194"/>
      <c r="G421" s="194" t="s">
        <v>2983</v>
      </c>
      <c r="H421" s="206"/>
      <c r="I421" s="221" t="str" cm="1">
        <f t="array" ref="I421">_xlfn.TEXTJOIN(" ",1,IF(flistname=D421,foption,""))</f>
        <v>0: No 1: Yes</v>
      </c>
      <c r="J421" s="221" t="s">
        <v>22</v>
      </c>
      <c r="K421" s="221" t="s">
        <v>1970</v>
      </c>
      <c r="L421" s="221" t="str">
        <f t="shared" si="28"/>
        <v>K12: Was the response time immediate?</v>
      </c>
      <c r="M421" s="221" t="s">
        <v>4500</v>
      </c>
      <c r="N421" s="221" t="s">
        <v>4501</v>
      </c>
      <c r="O421" s="221" t="s">
        <v>4502</v>
      </c>
      <c r="P421" s="221">
        <v>1</v>
      </c>
      <c r="V421" s="221">
        <v>1</v>
      </c>
      <c r="Z421" s="221" t="s">
        <v>1972</v>
      </c>
      <c r="AB421" s="333"/>
    </row>
    <row r="422" spans="1:28" s="221" customFormat="1">
      <c r="A422" s="205"/>
      <c r="B422" s="194" t="s">
        <v>4503</v>
      </c>
      <c r="C422" s="194" t="str">
        <f t="shared" si="29"/>
        <v>No</v>
      </c>
      <c r="D422" s="194" t="str">
        <f t="shared" si="30"/>
        <v/>
      </c>
      <c r="E422" s="205"/>
      <c r="F422" s="194"/>
      <c r="G422" s="194" t="s">
        <v>2983</v>
      </c>
      <c r="H422" s="206"/>
      <c r="I422" s="221" t="str" cm="1">
        <f t="array" ref="I422">_xlfn.TEXTJOIN(" ",1,IF(flistname=D422,foption,""))</f>
        <v>0</v>
      </c>
      <c r="J422" s="221" t="s">
        <v>151</v>
      </c>
      <c r="K422" s="221" t="s">
        <v>1973</v>
      </c>
      <c r="L422" s="221" t="str">
        <f t="shared" si="28"/>
        <v>K13: In how many days did you receive a response?</v>
      </c>
      <c r="M422" s="221" t="s">
        <v>4504</v>
      </c>
      <c r="N422" s="221" t="s">
        <v>4505</v>
      </c>
      <c r="O422" s="221" t="s">
        <v>4506</v>
      </c>
      <c r="P422" s="221">
        <v>1</v>
      </c>
      <c r="V422" s="221">
        <v>1</v>
      </c>
      <c r="Z422" s="221" t="s">
        <v>1975</v>
      </c>
      <c r="AB422" s="333"/>
    </row>
    <row r="423" spans="1:28" s="221" customFormat="1">
      <c r="A423" s="205"/>
      <c r="B423" s="194" t="s">
        <v>4507</v>
      </c>
      <c r="C423" s="194" t="str">
        <f t="shared" si="29"/>
        <v>select_one</v>
      </c>
      <c r="D423" s="194" t="str">
        <f t="shared" si="30"/>
        <v>yes_no</v>
      </c>
      <c r="E423" s="205"/>
      <c r="F423" s="194"/>
      <c r="G423" s="194" t="s">
        <v>2983</v>
      </c>
      <c r="H423" s="206"/>
      <c r="I423" s="221" t="str" cm="1">
        <f t="array" ref="I423">_xlfn.TEXTJOIN(" ",1,IF(flistname=D423,foption,""))</f>
        <v>0: No 1: Yes</v>
      </c>
      <c r="J423" s="221" t="s">
        <v>22</v>
      </c>
      <c r="K423" s="221" t="s">
        <v>1976</v>
      </c>
      <c r="L423" s="221" t="str">
        <f t="shared" si="28"/>
        <v>K14: Was your feedback/complaint adequately resolved by WFP or its Cooperating Partners (NGOs).</v>
      </c>
      <c r="M423" s="221" t="s">
        <v>4508</v>
      </c>
      <c r="N423" s="221" t="s">
        <v>4509</v>
      </c>
      <c r="O423" s="221" t="s">
        <v>4510</v>
      </c>
      <c r="P423" s="221">
        <v>1</v>
      </c>
      <c r="S423" s="221" t="s">
        <v>1928</v>
      </c>
      <c r="V423" s="221">
        <v>1</v>
      </c>
      <c r="Z423" s="221" t="s">
        <v>1972</v>
      </c>
      <c r="AB423" s="333"/>
    </row>
    <row r="424" spans="1:28" s="221" customFormat="1">
      <c r="A424" s="205"/>
      <c r="B424" s="194" t="s">
        <v>4511</v>
      </c>
      <c r="C424" s="194" t="str">
        <f t="shared" si="29"/>
        <v>select_one</v>
      </c>
      <c r="D424" s="194" t="str">
        <f t="shared" si="30"/>
        <v>yes_no</v>
      </c>
      <c r="E424" s="205"/>
      <c r="F424" s="194"/>
      <c r="G424" s="194" t="s">
        <v>2983</v>
      </c>
      <c r="H424" s="206"/>
      <c r="I424" s="221" t="str" cm="1">
        <f t="array" ref="I424">_xlfn.TEXTJOIN(" ",1,IF(flistname=D424,foption,""))</f>
        <v>0: No 1: Yes</v>
      </c>
      <c r="J424" s="221" t="s">
        <v>22</v>
      </c>
      <c r="K424" s="221" t="s">
        <v>1978</v>
      </c>
      <c r="L424" s="221" t="str">
        <f t="shared" si="28"/>
        <v>K15: Are topics related to communications methods and preferences or protection discussed at the site?</v>
      </c>
      <c r="M424" s="221" t="s">
        <v>4512</v>
      </c>
      <c r="N424" s="221" t="s">
        <v>4513</v>
      </c>
      <c r="O424" s="221" t="s">
        <v>4514</v>
      </c>
      <c r="P424" s="221">
        <v>1</v>
      </c>
      <c r="V424" s="221">
        <v>1</v>
      </c>
      <c r="AB424" s="333"/>
    </row>
    <row r="425" spans="1:28" s="221" customFormat="1">
      <c r="A425" s="205"/>
      <c r="B425" s="194" t="s">
        <v>4515</v>
      </c>
      <c r="C425" s="194" t="str">
        <f t="shared" si="29"/>
        <v>select_one</v>
      </c>
      <c r="D425" s="194" t="str">
        <f t="shared" si="30"/>
        <v>yes_no</v>
      </c>
      <c r="E425" s="205"/>
      <c r="F425" s="194"/>
      <c r="G425" s="194" t="s">
        <v>2983</v>
      </c>
      <c r="H425" s="206"/>
      <c r="I425" s="221" t="str" cm="1">
        <f t="array" ref="I425">_xlfn.TEXTJOIN(" ",1,IF(flistname=D425,foption,""))</f>
        <v>0: No 1: Yes</v>
      </c>
      <c r="J425" s="221" t="s">
        <v>22</v>
      </c>
      <c r="K425" s="221" t="s">
        <v>1980</v>
      </c>
      <c r="L425" s="221" t="str">
        <f t="shared" si="28"/>
        <v>K16: Do you think WFP and/or partner staff have treated you and members of your household respectfully?</v>
      </c>
      <c r="M425" s="221" t="s">
        <v>4516</v>
      </c>
      <c r="N425" s="221" t="s">
        <v>4517</v>
      </c>
      <c r="O425" s="221" t="s">
        <v>4518</v>
      </c>
      <c r="P425" s="221">
        <v>1</v>
      </c>
      <c r="V425" s="221">
        <v>1</v>
      </c>
      <c r="AB425" s="333"/>
    </row>
    <row r="426" spans="1:28" s="221" customFormat="1">
      <c r="A426" s="205"/>
      <c r="B426" s="194" t="s">
        <v>4519</v>
      </c>
      <c r="C426" s="194" t="str">
        <f t="shared" si="29"/>
        <v>select_one</v>
      </c>
      <c r="D426" s="194" t="str">
        <f t="shared" si="30"/>
        <v>treatment_FDP</v>
      </c>
      <c r="E426" s="205"/>
      <c r="F426" s="194"/>
      <c r="G426" s="194" t="s">
        <v>2983</v>
      </c>
      <c r="H426" s="206"/>
      <c r="I426" s="221" t="str" cm="1">
        <f t="array" ref="I426">_xlfn.TEXTJOIN(" ",1,IF(flistname=D426,foption,""))</f>
        <v>1: Ill treatment by WFP 2: Ill treatment by CP personnel 3: Ill treatment by shop owners/assistants 4: ill treatment financial providers e.g. Galaxy 88: Other</v>
      </c>
      <c r="J426" s="221" t="s">
        <v>1982</v>
      </c>
      <c r="K426" s="221" t="s">
        <v>1983</v>
      </c>
      <c r="L426" s="221" t="str">
        <f t="shared" si="28"/>
        <v>K17: If No, please indicate the problem</v>
      </c>
      <c r="M426" s="221" t="s">
        <v>4520</v>
      </c>
      <c r="N426" s="221" t="s">
        <v>4521</v>
      </c>
      <c r="O426" s="221" t="s">
        <v>4522</v>
      </c>
      <c r="P426" s="221">
        <v>1</v>
      </c>
      <c r="V426" s="221">
        <v>1</v>
      </c>
      <c r="Z426" s="221" t="s">
        <v>1985</v>
      </c>
      <c r="AB426" s="333"/>
    </row>
    <row r="427" spans="1:28" s="338" customFormat="1">
      <c r="A427" s="205"/>
      <c r="B427" s="194" t="s">
        <v>4523</v>
      </c>
      <c r="C427" s="194" t="str">
        <f t="shared" si="29"/>
        <v>No</v>
      </c>
      <c r="D427" s="194" t="str">
        <f t="shared" si="30"/>
        <v/>
      </c>
      <c r="E427" s="205"/>
      <c r="F427" s="194"/>
      <c r="G427" s="194" t="s">
        <v>2983</v>
      </c>
      <c r="H427" s="206"/>
      <c r="I427" s="338" t="str" cm="1">
        <f t="array" ref="I427">_xlfn.TEXTJOIN(" ",1,IF(flistname=D427,foption,""))</f>
        <v>0</v>
      </c>
      <c r="J427" s="338" t="s">
        <v>49</v>
      </c>
      <c r="K427" s="338" t="s">
        <v>1986</v>
      </c>
      <c r="L427" s="338" t="str">
        <f t="shared" si="28"/>
        <v>K18: Other</v>
      </c>
      <c r="M427" s="338" t="s">
        <v>4524</v>
      </c>
      <c r="N427" s="338" t="s">
        <v>4525</v>
      </c>
      <c r="O427" s="338" t="s">
        <v>4526</v>
      </c>
      <c r="P427" s="338">
        <v>1</v>
      </c>
      <c r="V427" s="338">
        <v>1</v>
      </c>
      <c r="Z427" s="338" t="s">
        <v>4527</v>
      </c>
      <c r="AB427" s="339"/>
    </row>
    <row r="428" spans="1:28" s="221" customFormat="1">
      <c r="A428" s="205"/>
      <c r="B428" s="194" t="s">
        <v>4528</v>
      </c>
      <c r="C428" s="194" t="str">
        <f t="shared" si="29"/>
        <v>No</v>
      </c>
      <c r="D428" s="194" t="str">
        <f t="shared" si="30"/>
        <v/>
      </c>
      <c r="E428" s="205"/>
      <c r="F428" s="194"/>
      <c r="G428" s="194" t="s">
        <v>2983</v>
      </c>
      <c r="H428" s="206"/>
      <c r="I428" s="221" t="str" cm="1">
        <f t="array" ref="I428">_xlfn.TEXTJOIN(" ",1,IF(flistname=D428,foption,""))</f>
        <v>0</v>
      </c>
      <c r="J428" s="221" t="s">
        <v>151</v>
      </c>
      <c r="K428" s="221" t="s">
        <v>1989</v>
      </c>
      <c r="L428" s="221" t="str">
        <f t="shared" si="28"/>
        <v>K19: How many people were directly affected by ill treatment?</v>
      </c>
      <c r="M428" s="221" t="s">
        <v>4529</v>
      </c>
      <c r="N428" s="221" t="s">
        <v>4530</v>
      </c>
      <c r="O428" s="221" t="s">
        <v>4531</v>
      </c>
      <c r="P428" s="221">
        <v>1</v>
      </c>
      <c r="V428" s="221">
        <v>1</v>
      </c>
      <c r="Z428" s="221" t="s">
        <v>1985</v>
      </c>
      <c r="AB428" s="333"/>
    </row>
    <row r="429" spans="1:28" s="219" customFormat="1">
      <c r="A429" s="215"/>
      <c r="B429" s="216" t="s">
        <v>4532</v>
      </c>
      <c r="C429" s="216" t="str">
        <f t="shared" si="29"/>
        <v>No</v>
      </c>
      <c r="D429" s="216" t="str">
        <f t="shared" si="30"/>
        <v/>
      </c>
      <c r="E429" s="215"/>
      <c r="F429" s="216"/>
      <c r="G429" s="216" t="s">
        <v>3040</v>
      </c>
      <c r="H429" s="217"/>
      <c r="I429" s="219" t="str" cm="1">
        <f t="array" ref="I429">_xlfn.TEXTJOIN(" ",1,IF(flistname=D429,foption,""))</f>
        <v>0</v>
      </c>
      <c r="J429" s="219" t="s">
        <v>212</v>
      </c>
      <c r="K429" s="219" t="s">
        <v>4533</v>
      </c>
      <c r="L429" s="219" t="str">
        <f t="shared" si="28"/>
        <v>Please let me know the age and sex of all the people that were directly affected.</v>
      </c>
      <c r="N429" s="219" t="s">
        <v>4534</v>
      </c>
      <c r="O429" s="219" t="s">
        <v>4534</v>
      </c>
      <c r="P429" s="219">
        <v>1</v>
      </c>
      <c r="W429" s="219" t="s">
        <v>168</v>
      </c>
      <c r="Y429" s="219" t="s">
        <v>1993</v>
      </c>
      <c r="Z429" s="219" t="s">
        <v>4535</v>
      </c>
      <c r="AB429" s="286"/>
    </row>
    <row r="430" spans="1:28" s="221" customFormat="1">
      <c r="A430" s="205"/>
      <c r="B430" s="194" t="s">
        <v>4536</v>
      </c>
      <c r="C430" s="194" t="str">
        <f t="shared" si="29"/>
        <v>No</v>
      </c>
      <c r="D430" s="194" t="str">
        <f t="shared" si="30"/>
        <v/>
      </c>
      <c r="E430" s="205"/>
      <c r="F430" s="194"/>
      <c r="G430" s="194" t="s">
        <v>2983</v>
      </c>
      <c r="H430" s="206"/>
      <c r="I430" s="221" t="str" cm="1">
        <f t="array" ref="I430">_xlfn.TEXTJOIN(" ",1,IF(flistname=D430,foption,""))</f>
        <v>0</v>
      </c>
      <c r="J430" s="221" t="s">
        <v>151</v>
      </c>
      <c r="K430" s="221" t="s">
        <v>1994</v>
      </c>
      <c r="L430" s="221" t="str">
        <f t="shared" si="28"/>
        <v>K19_01: Age</v>
      </c>
      <c r="M430" s="221" t="s">
        <v>4537</v>
      </c>
      <c r="N430" s="221" t="s">
        <v>3375</v>
      </c>
      <c r="O430" s="221" t="s">
        <v>4538</v>
      </c>
      <c r="P430" s="221">
        <v>1</v>
      </c>
      <c r="V430" s="221">
        <v>1</v>
      </c>
      <c r="AB430" s="333"/>
    </row>
    <row r="431" spans="1:28" s="221" customFormat="1">
      <c r="A431" s="205"/>
      <c r="B431" s="194" t="s">
        <v>4539</v>
      </c>
      <c r="C431" s="194" t="str">
        <f t="shared" si="29"/>
        <v>select_one</v>
      </c>
      <c r="D431" s="194" t="str">
        <f t="shared" si="30"/>
        <v>sex</v>
      </c>
      <c r="E431" s="205"/>
      <c r="F431" s="194"/>
      <c r="G431" s="194" t="s">
        <v>2983</v>
      </c>
      <c r="H431" s="206"/>
      <c r="I431" s="221" t="str" cm="1">
        <f t="array" ref="I431">_xlfn.TEXTJOIN(" ",1,IF(flistname=D431,foption,""))</f>
        <v>1: Male 2: Female</v>
      </c>
      <c r="J431" s="221" t="s">
        <v>139</v>
      </c>
      <c r="K431" s="221" t="s">
        <v>1996</v>
      </c>
      <c r="L431" s="221" t="str">
        <f t="shared" si="28"/>
        <v>K19_02: Sex</v>
      </c>
      <c r="M431" s="221" t="s">
        <v>4540</v>
      </c>
      <c r="N431" s="221" t="s">
        <v>4541</v>
      </c>
      <c r="O431" s="221" t="s">
        <v>4542</v>
      </c>
      <c r="P431" s="221">
        <v>1</v>
      </c>
      <c r="V431" s="221">
        <v>1</v>
      </c>
      <c r="AB431" s="333"/>
    </row>
    <row r="432" spans="1:28" s="219" customFormat="1">
      <c r="A432" s="215"/>
      <c r="B432" s="216" t="s">
        <v>4543</v>
      </c>
      <c r="C432" s="216" t="str">
        <f t="shared" si="29"/>
        <v>No</v>
      </c>
      <c r="D432" s="216" t="str">
        <f t="shared" si="30"/>
        <v/>
      </c>
      <c r="E432" s="215"/>
      <c r="F432" s="216"/>
      <c r="G432" s="216" t="s">
        <v>3040</v>
      </c>
      <c r="H432" s="217"/>
      <c r="I432" s="219" t="str" cm="1">
        <f t="array" ref="I432">_xlfn.TEXTJOIN(" ",1,IF(flistname=D432,foption,""))</f>
        <v>0</v>
      </c>
      <c r="J432" s="219" t="s">
        <v>224</v>
      </c>
      <c r="K432" s="219" t="s">
        <v>4533</v>
      </c>
      <c r="L432" s="219" t="str">
        <f t="shared" ref="L432:L495" si="31">IF(AND(ISBLANK(M432),ISBLANK(N432)),"",IF(ISBLANK(M432),N432,_xlfn.CONCAT(TRIM(M432),": ",N432)))</f>
        <v/>
      </c>
      <c r="N432" s="219" t="s">
        <v>2988</v>
      </c>
      <c r="O432" s="219" t="s">
        <v>2988</v>
      </c>
      <c r="P432" s="219">
        <v>1</v>
      </c>
      <c r="AB432" s="286"/>
    </row>
    <row r="433" spans="1:28" s="221" customFormat="1">
      <c r="A433" s="205"/>
      <c r="B433" s="194" t="s">
        <v>4544</v>
      </c>
      <c r="C433" s="194" t="str">
        <f t="shared" si="29"/>
        <v>select_one</v>
      </c>
      <c r="D433" s="194" t="str">
        <f t="shared" si="30"/>
        <v>yes_no</v>
      </c>
      <c r="E433" s="205"/>
      <c r="F433" s="194"/>
      <c r="G433" s="194" t="s">
        <v>2983</v>
      </c>
      <c r="H433" s="206"/>
      <c r="I433" s="221" t="str" cm="1">
        <f t="array" ref="I433">_xlfn.TEXTJOIN(" ",1,IF(flistname=D433,foption,""))</f>
        <v>0: No 1: Yes</v>
      </c>
      <c r="J433" s="221" t="s">
        <v>22</v>
      </c>
      <c r="K433" s="221" t="s">
        <v>1998</v>
      </c>
      <c r="L433" s="221" t="str">
        <f t="shared" si="31"/>
        <v>K20: Do you think the conditions of WFP programme sites are dignified?</v>
      </c>
      <c r="M433" s="221" t="s">
        <v>4545</v>
      </c>
      <c r="N433" s="221" t="s">
        <v>4546</v>
      </c>
      <c r="O433" s="221" t="s">
        <v>4547</v>
      </c>
      <c r="P433" s="221">
        <v>1</v>
      </c>
      <c r="S433" s="221" t="s">
        <v>2000</v>
      </c>
      <c r="V433" s="221">
        <v>1</v>
      </c>
      <c r="AB433" s="333"/>
    </row>
    <row r="434" spans="1:28" s="221" customFormat="1">
      <c r="A434" s="205"/>
      <c r="B434" s="194" t="s">
        <v>4548</v>
      </c>
      <c r="C434" s="194" t="str">
        <f t="shared" si="29"/>
        <v>select_multiple</v>
      </c>
      <c r="D434" s="194" t="str">
        <f t="shared" si="30"/>
        <v>sites_issues</v>
      </c>
      <c r="E434" s="205"/>
      <c r="F434" s="194"/>
      <c r="G434" s="194" t="s">
        <v>2983</v>
      </c>
      <c r="H434" s="206"/>
      <c r="I434" s="221" t="str" cm="1">
        <f t="array" ref="I434">_xlfn.TEXTJOIN(" ",1,IF(flistname=D434,foption,""))</f>
        <v>1: Lack of shade 2: Lack of toilet facilities 3: Lack of private spaces for lactating mothers 4: Lack of crowd control measures 5: Long waiting time 6: Long travel times 7: Timing 88: Other</v>
      </c>
      <c r="J434" s="221" t="s">
        <v>2001</v>
      </c>
      <c r="K434" s="221" t="s">
        <v>2002</v>
      </c>
      <c r="L434" s="221" t="str">
        <f t="shared" si="31"/>
        <v>K21: If No, please indicate the problem(s)</v>
      </c>
      <c r="M434" s="221" t="s">
        <v>4549</v>
      </c>
      <c r="N434" s="221" t="s">
        <v>4550</v>
      </c>
      <c r="O434" s="221" t="s">
        <v>4551</v>
      </c>
      <c r="P434" s="221">
        <v>1</v>
      </c>
      <c r="V434" s="221">
        <v>1</v>
      </c>
      <c r="Z434" s="221" t="s">
        <v>2004</v>
      </c>
      <c r="AB434" s="333"/>
    </row>
    <row r="435" spans="1:28" s="338" customFormat="1">
      <c r="A435" s="205"/>
      <c r="B435" s="194" t="s">
        <v>4552</v>
      </c>
      <c r="C435" s="194" t="str">
        <f t="shared" si="29"/>
        <v>No</v>
      </c>
      <c r="D435" s="194" t="str">
        <f t="shared" si="30"/>
        <v/>
      </c>
      <c r="E435" s="205"/>
      <c r="F435" s="194"/>
      <c r="G435" s="194" t="s">
        <v>2983</v>
      </c>
      <c r="H435" s="206"/>
      <c r="I435" s="338" t="str" cm="1">
        <f t="array" ref="I435">_xlfn.TEXTJOIN(" ",1,IF(flistname=D435,foption,""))</f>
        <v>0</v>
      </c>
      <c r="J435" s="338" t="s">
        <v>49</v>
      </c>
      <c r="K435" s="338" t="s">
        <v>2005</v>
      </c>
      <c r="L435" s="338" t="str">
        <f t="shared" si="31"/>
        <v>K22: Please specify</v>
      </c>
      <c r="M435" s="338" t="s">
        <v>4553</v>
      </c>
      <c r="N435" s="338" t="s">
        <v>3492</v>
      </c>
      <c r="O435" s="338" t="s">
        <v>4554</v>
      </c>
      <c r="P435" s="338">
        <v>1</v>
      </c>
      <c r="V435" s="338">
        <v>1</v>
      </c>
      <c r="Z435" s="338" t="s">
        <v>2007</v>
      </c>
      <c r="AB435" s="339"/>
    </row>
    <row r="436" spans="1:28" s="221" customFormat="1">
      <c r="A436" s="205"/>
      <c r="B436" s="194" t="s">
        <v>4555</v>
      </c>
      <c r="C436" s="194" t="str">
        <f t="shared" si="29"/>
        <v>select_one</v>
      </c>
      <c r="D436" s="194" t="str">
        <f t="shared" si="30"/>
        <v>yes_no</v>
      </c>
      <c r="E436" s="205"/>
      <c r="F436" s="194"/>
      <c r="G436" s="194" t="s">
        <v>2983</v>
      </c>
      <c r="H436" s="206"/>
      <c r="I436" s="221" t="str" cm="1">
        <f t="array" ref="I436">_xlfn.TEXTJOIN(" ",1,IF(flistname=D436,foption,""))</f>
        <v>0: No 1: Yes</v>
      </c>
      <c r="J436" s="221" t="s">
        <v>22</v>
      </c>
      <c r="K436" s="221" t="s">
        <v>2008</v>
      </c>
      <c r="L436" s="221" t="str">
        <f t="shared" si="31"/>
        <v>K23: Have WFP and/or its partners already taken measures to try to resolve the problem?</v>
      </c>
      <c r="M436" s="221" t="s">
        <v>4556</v>
      </c>
      <c r="N436" s="221" t="s">
        <v>4557</v>
      </c>
      <c r="O436" s="221" t="s">
        <v>4558</v>
      </c>
      <c r="P436" s="221">
        <v>1</v>
      </c>
      <c r="V436" s="221">
        <v>1</v>
      </c>
      <c r="Z436" s="221" t="s">
        <v>2004</v>
      </c>
      <c r="AB436" s="333"/>
    </row>
    <row r="437" spans="1:28" s="338" customFormat="1">
      <c r="A437" s="205"/>
      <c r="B437" s="194" t="s">
        <v>4559</v>
      </c>
      <c r="C437" s="194" t="str">
        <f t="shared" si="29"/>
        <v>No</v>
      </c>
      <c r="D437" s="194" t="str">
        <f t="shared" si="30"/>
        <v/>
      </c>
      <c r="E437" s="205"/>
      <c r="F437" s="194"/>
      <c r="G437" s="194" t="s">
        <v>2983</v>
      </c>
      <c r="H437" s="206"/>
      <c r="I437" s="338" t="str" cm="1">
        <f t="array" ref="I437">_xlfn.TEXTJOIN(" ",1,IF(flistname=D437,foption,""))</f>
        <v>0</v>
      </c>
      <c r="J437" s="338" t="s">
        <v>49</v>
      </c>
      <c r="K437" s="338" t="s">
        <v>2010</v>
      </c>
      <c r="L437" s="338" t="str">
        <f t="shared" si="31"/>
        <v>K24: What could be done to make WFP programmes more dignified?</v>
      </c>
      <c r="M437" s="338" t="s">
        <v>4560</v>
      </c>
      <c r="N437" s="338" t="s">
        <v>4561</v>
      </c>
      <c r="O437" s="338" t="s">
        <v>4562</v>
      </c>
      <c r="P437" s="338">
        <v>1</v>
      </c>
      <c r="V437" s="338">
        <v>1</v>
      </c>
      <c r="Z437" s="338" t="s">
        <v>2004</v>
      </c>
      <c r="AB437" s="339"/>
    </row>
    <row r="438" spans="1:28" s="219" customFormat="1">
      <c r="A438" s="212"/>
      <c r="B438" s="199" t="s">
        <v>4563</v>
      </c>
      <c r="C438" s="199" t="str">
        <f t="shared" si="29"/>
        <v>No</v>
      </c>
      <c r="D438" s="199" t="str">
        <f t="shared" si="30"/>
        <v/>
      </c>
      <c r="E438" s="212"/>
      <c r="F438" s="199"/>
      <c r="G438" s="199" t="s">
        <v>2983</v>
      </c>
      <c r="H438" s="213"/>
      <c r="I438" s="219" t="str" cm="1">
        <f t="array" ref="I438">_xlfn.TEXTJOIN(" ",1,IF(flistname=D438,foption,""))</f>
        <v>0</v>
      </c>
      <c r="J438" s="219" t="s">
        <v>117</v>
      </c>
      <c r="K438" s="219" t="s">
        <v>4452</v>
      </c>
      <c r="L438" s="219" t="str">
        <f t="shared" si="31"/>
        <v/>
      </c>
      <c r="N438" s="219" t="s">
        <v>2988</v>
      </c>
      <c r="O438" s="219" t="s">
        <v>2988</v>
      </c>
      <c r="P438" s="219">
        <v>1</v>
      </c>
      <c r="AB438" s="286"/>
    </row>
    <row r="439" spans="1:28" s="218" customFormat="1">
      <c r="A439" s="207"/>
      <c r="C439" s="218" t="str">
        <f t="shared" si="29"/>
        <v>No</v>
      </c>
      <c r="D439" s="218" t="str">
        <f t="shared" si="30"/>
        <v/>
      </c>
      <c r="E439" s="207"/>
      <c r="H439" s="209"/>
      <c r="I439" s="214" t="str" cm="1">
        <f t="array" ref="I439">_xlfn.TEXTJOIN(" ",1,IF(flistname=D439,foption,""))</f>
        <v>0</v>
      </c>
      <c r="L439" s="218" t="str">
        <f t="shared" si="31"/>
        <v/>
      </c>
      <c r="N439" s="218" t="s">
        <v>2988</v>
      </c>
      <c r="O439" s="218" t="s">
        <v>2988</v>
      </c>
      <c r="P439" s="218">
        <v>1</v>
      </c>
      <c r="S439" s="207"/>
      <c r="AB439" s="280"/>
    </row>
    <row r="440" spans="1:28" s="219" customFormat="1">
      <c r="A440" s="212"/>
      <c r="B440" s="199" t="s">
        <v>4564</v>
      </c>
      <c r="C440" s="199" t="str">
        <f t="shared" si="29"/>
        <v>No</v>
      </c>
      <c r="D440" s="199" t="str">
        <f t="shared" si="30"/>
        <v/>
      </c>
      <c r="E440" s="212"/>
      <c r="F440" s="199"/>
      <c r="G440" s="199" t="s">
        <v>2983</v>
      </c>
      <c r="H440" s="213"/>
      <c r="I440" s="219" t="str" cm="1">
        <f t="array" ref="I440">_xlfn.TEXTJOIN(" ",1,IF(flistname=D440,foption,""))</f>
        <v>0</v>
      </c>
      <c r="J440" s="219" t="s">
        <v>26</v>
      </c>
      <c r="K440" s="219" t="s">
        <v>4565</v>
      </c>
      <c r="L440" s="219" t="str">
        <f t="shared" si="31"/>
        <v>L: PROJECT MANAGEMENT COMMITTEE</v>
      </c>
      <c r="M440" s="219" t="s">
        <v>4566</v>
      </c>
      <c r="N440" s="219" t="s">
        <v>4567</v>
      </c>
      <c r="O440" s="219" t="s">
        <v>4567</v>
      </c>
      <c r="P440" s="219">
        <v>1</v>
      </c>
      <c r="W440" s="219" t="s">
        <v>168</v>
      </c>
      <c r="Z440" s="219" t="s">
        <v>3428</v>
      </c>
      <c r="AB440" s="286"/>
    </row>
    <row r="441" spans="1:28" s="221" customFormat="1">
      <c r="A441" s="205"/>
      <c r="B441" s="194" t="s">
        <v>4568</v>
      </c>
      <c r="C441" s="194" t="str">
        <f t="shared" si="29"/>
        <v>select_one</v>
      </c>
      <c r="D441" s="194" t="str">
        <f t="shared" si="30"/>
        <v>yes_no_dk</v>
      </c>
      <c r="E441" s="205"/>
      <c r="F441" s="194"/>
      <c r="G441" s="194" t="s">
        <v>2983</v>
      </c>
      <c r="H441" s="206"/>
      <c r="I441" s="221" t="str" cm="1">
        <f t="array" ref="I441">_xlfn.TEXTJOIN(" ",1,IF(flistname=D441,foption,""))</f>
        <v>0: No 1: Yes 98: Don’t know</v>
      </c>
      <c r="J441" s="221" t="s">
        <v>549</v>
      </c>
      <c r="K441" s="221" t="s">
        <v>2083</v>
      </c>
      <c r="L441" s="221" t="str">
        <f t="shared" si="31"/>
        <v>L01: Is there a project management committee (PMC) for the assistance provided?</v>
      </c>
      <c r="M441" s="221" t="s">
        <v>4569</v>
      </c>
      <c r="N441" s="221" t="s">
        <v>4570</v>
      </c>
      <c r="O441" s="221" t="s">
        <v>4571</v>
      </c>
      <c r="P441" s="221">
        <v>1</v>
      </c>
      <c r="S441" s="221" t="s">
        <v>2085</v>
      </c>
      <c r="V441" s="221">
        <v>1</v>
      </c>
      <c r="AB441" s="333"/>
    </row>
    <row r="442" spans="1:28" s="221" customFormat="1">
      <c r="A442" s="205"/>
      <c r="B442" s="194" t="s">
        <v>4572</v>
      </c>
      <c r="C442" s="194" t="str">
        <f t="shared" si="29"/>
        <v>select_one</v>
      </c>
      <c r="D442" s="194" t="str">
        <f t="shared" si="30"/>
        <v>yes_no</v>
      </c>
      <c r="E442" s="205"/>
      <c r="F442" s="194"/>
      <c r="G442" s="194" t="s">
        <v>2983</v>
      </c>
      <c r="H442" s="206"/>
      <c r="I442" s="221" t="str" cm="1">
        <f t="array" ref="I442">_xlfn.TEXTJOIN(" ",1,IF(flistname=D442,foption,""))</f>
        <v>0: No 1: Yes</v>
      </c>
      <c r="J442" s="221" t="s">
        <v>22</v>
      </c>
      <c r="K442" s="221" t="s">
        <v>2086</v>
      </c>
      <c r="L442" s="221" t="str">
        <f t="shared" si="31"/>
        <v>L02: Do you know how many members are there in the PMC?</v>
      </c>
      <c r="M442" s="221" t="s">
        <v>4573</v>
      </c>
      <c r="N442" s="221" t="s">
        <v>4574</v>
      </c>
      <c r="O442" s="221" t="s">
        <v>4575</v>
      </c>
      <c r="P442" s="221">
        <v>1</v>
      </c>
      <c r="V442" s="221">
        <v>1</v>
      </c>
      <c r="Z442" s="221" t="s">
        <v>2088</v>
      </c>
      <c r="AB442" s="333"/>
    </row>
    <row r="443" spans="1:28" s="221" customFormat="1">
      <c r="A443" s="205"/>
      <c r="B443" s="194" t="s">
        <v>4576</v>
      </c>
      <c r="C443" s="194" t="str">
        <f t="shared" si="29"/>
        <v>No</v>
      </c>
      <c r="D443" s="194" t="str">
        <f t="shared" si="30"/>
        <v/>
      </c>
      <c r="E443" s="205"/>
      <c r="F443" s="194"/>
      <c r="G443" s="194" t="s">
        <v>2983</v>
      </c>
      <c r="H443" s="206"/>
      <c r="I443" s="221" t="str" cm="1">
        <f t="array" ref="I443">_xlfn.TEXTJOIN(" ",1,IF(flistname=D443,foption,""))</f>
        <v>0</v>
      </c>
      <c r="J443" s="221" t="s">
        <v>151</v>
      </c>
      <c r="K443" s="221" t="s">
        <v>2089</v>
      </c>
      <c r="L443" s="221" t="str">
        <f t="shared" si="31"/>
        <v>L03: If yes, how many members are there in the PMC men?</v>
      </c>
      <c r="M443" s="221" t="s">
        <v>4577</v>
      </c>
      <c r="N443" s="221" t="s">
        <v>4578</v>
      </c>
      <c r="O443" s="221" t="s">
        <v>4579</v>
      </c>
      <c r="P443" s="221">
        <v>1</v>
      </c>
      <c r="T443" s="221" t="s">
        <v>2091</v>
      </c>
      <c r="V443" s="221">
        <v>1</v>
      </c>
      <c r="Z443" s="221" t="s">
        <v>2092</v>
      </c>
      <c r="AB443" s="333"/>
    </row>
    <row r="444" spans="1:28" s="221" customFormat="1">
      <c r="A444" s="205"/>
      <c r="B444" s="194" t="s">
        <v>4580</v>
      </c>
      <c r="C444" s="194" t="str">
        <f t="shared" si="29"/>
        <v>No</v>
      </c>
      <c r="D444" s="194" t="str">
        <f t="shared" si="30"/>
        <v/>
      </c>
      <c r="E444" s="205"/>
      <c r="F444" s="194"/>
      <c r="G444" s="194" t="s">
        <v>2983</v>
      </c>
      <c r="H444" s="206"/>
      <c r="I444" s="221" t="str" cm="1">
        <f t="array" ref="I444">_xlfn.TEXTJOIN(" ",1,IF(flistname=D444,foption,""))</f>
        <v>0</v>
      </c>
      <c r="J444" s="221" t="s">
        <v>151</v>
      </c>
      <c r="K444" s="221" t="s">
        <v>2093</v>
      </c>
      <c r="L444" s="221" t="str">
        <f t="shared" si="31"/>
        <v>L04: If yes, how many members of the PMC are women?</v>
      </c>
      <c r="M444" s="221" t="s">
        <v>4581</v>
      </c>
      <c r="N444" s="221" t="s">
        <v>2094</v>
      </c>
      <c r="O444" s="221" t="s">
        <v>4582</v>
      </c>
      <c r="P444" s="221">
        <v>1</v>
      </c>
      <c r="T444" s="221" t="s">
        <v>2095</v>
      </c>
      <c r="V444" s="221">
        <v>1</v>
      </c>
      <c r="Z444" s="221" t="s">
        <v>2092</v>
      </c>
      <c r="AB444" s="333"/>
    </row>
    <row r="445" spans="1:28" s="221" customFormat="1">
      <c r="A445" s="205"/>
      <c r="B445" s="194" t="s">
        <v>4583</v>
      </c>
      <c r="C445" s="194" t="str">
        <f t="shared" si="29"/>
        <v>select_one</v>
      </c>
      <c r="D445" s="194" t="str">
        <f t="shared" si="30"/>
        <v>No_PMC</v>
      </c>
      <c r="E445" s="205"/>
      <c r="F445" s="194"/>
      <c r="G445" s="194" t="s">
        <v>2983</v>
      </c>
      <c r="H445" s="206"/>
      <c r="I445" s="221" t="str" cm="1">
        <f t="array" ref="I445">_xlfn.TEXTJOIN(" ",1,IF(flistname=D445,foption,""))</f>
        <v>1: It has not been created 2: A new PMC is being formed (the old PMC membership term has expired) 3: Don't know</v>
      </c>
      <c r="J445" s="221" t="s">
        <v>2096</v>
      </c>
      <c r="K445" s="221" t="s">
        <v>2097</v>
      </c>
      <c r="L445" s="221" t="str">
        <f t="shared" si="31"/>
        <v>L05: If not, why is there not a project management committee?</v>
      </c>
      <c r="M445" s="221" t="s">
        <v>4584</v>
      </c>
      <c r="N445" s="221" t="s">
        <v>4585</v>
      </c>
      <c r="O445" s="221" t="s">
        <v>4586</v>
      </c>
      <c r="P445" s="221">
        <v>1</v>
      </c>
      <c r="V445" s="221">
        <v>1</v>
      </c>
      <c r="Z445" s="221" t="s">
        <v>2099</v>
      </c>
      <c r="AB445" s="333"/>
    </row>
    <row r="446" spans="1:28" s="221" customFormat="1">
      <c r="A446" s="205"/>
      <c r="B446" s="194" t="s">
        <v>4587</v>
      </c>
      <c r="C446" s="194" t="str">
        <f t="shared" si="29"/>
        <v>select_one</v>
      </c>
      <c r="D446" s="194" t="str">
        <f t="shared" si="30"/>
        <v>yes_no</v>
      </c>
      <c r="E446" s="205"/>
      <c r="F446" s="194"/>
      <c r="G446" s="194" t="s">
        <v>2983</v>
      </c>
      <c r="H446" s="206"/>
      <c r="I446" s="221" t="str" cm="1">
        <f t="array" ref="I446">_xlfn.TEXTJOIN(" ",1,IF(flistname=D446,foption,""))</f>
        <v>0: No 1: Yes</v>
      </c>
      <c r="J446" s="221" t="s">
        <v>22</v>
      </c>
      <c r="K446" s="221" t="s">
        <v>2100</v>
      </c>
      <c r="L446" s="221" t="str">
        <f t="shared" si="31"/>
        <v>L06: Does the PMC report back to the beneficiaries and/or community?</v>
      </c>
      <c r="M446" s="221" t="s">
        <v>4588</v>
      </c>
      <c r="N446" s="221" t="s">
        <v>4589</v>
      </c>
      <c r="O446" s="221" t="s">
        <v>4590</v>
      </c>
      <c r="P446" s="221">
        <v>1</v>
      </c>
      <c r="V446" s="221">
        <v>1</v>
      </c>
      <c r="Z446" s="221" t="s">
        <v>2088</v>
      </c>
      <c r="AB446" s="333"/>
    </row>
    <row r="447" spans="1:28" s="221" customFormat="1">
      <c r="A447" s="205"/>
      <c r="B447" s="194" t="s">
        <v>4591</v>
      </c>
      <c r="C447" s="194" t="str">
        <f t="shared" si="29"/>
        <v>select_one</v>
      </c>
      <c r="D447" s="194" t="str">
        <f t="shared" si="30"/>
        <v>yes_no</v>
      </c>
      <c r="E447" s="205"/>
      <c r="F447" s="194"/>
      <c r="G447" s="194" t="s">
        <v>2983</v>
      </c>
      <c r="H447" s="206"/>
      <c r="I447" s="221" t="str" cm="1">
        <f t="array" ref="I447">_xlfn.TEXTJOIN(" ",1,IF(flistname=D447,foption,""))</f>
        <v>0: No 1: Yes</v>
      </c>
      <c r="J447" s="221" t="s">
        <v>22</v>
      </c>
      <c r="K447" s="221" t="s">
        <v>2102</v>
      </c>
      <c r="L447" s="221" t="str">
        <f t="shared" si="31"/>
        <v>L07: Is it easy for the PMC members to take additional food/cash/vouchers (beyond the entitlement)?</v>
      </c>
      <c r="M447" s="221" t="s">
        <v>4592</v>
      </c>
      <c r="N447" s="221" t="s">
        <v>4593</v>
      </c>
      <c r="O447" s="221" t="s">
        <v>4594</v>
      </c>
      <c r="P447" s="221">
        <v>1</v>
      </c>
      <c r="V447" s="221">
        <v>1</v>
      </c>
      <c r="Z447" s="221" t="s">
        <v>2088</v>
      </c>
      <c r="AB447" s="333"/>
    </row>
    <row r="448" spans="1:28" s="221" customFormat="1">
      <c r="A448" s="205"/>
      <c r="B448" s="194" t="s">
        <v>4595</v>
      </c>
      <c r="C448" s="194" t="str">
        <f t="shared" si="29"/>
        <v>select_one</v>
      </c>
      <c r="D448" s="194" t="str">
        <f t="shared" si="30"/>
        <v>yes_no</v>
      </c>
      <c r="E448" s="205"/>
      <c r="F448" s="194"/>
      <c r="G448" s="194" t="s">
        <v>2983</v>
      </c>
      <c r="H448" s="206"/>
      <c r="I448" s="221" t="str" cm="1">
        <f t="array" ref="I448">_xlfn.TEXTJOIN(" ",1,IF(flistname=D448,foption,""))</f>
        <v>0: No 1: Yes</v>
      </c>
      <c r="J448" s="221" t="s">
        <v>22</v>
      </c>
      <c r="K448" s="221" t="s">
        <v>2104</v>
      </c>
      <c r="L448" s="221" t="str">
        <f t="shared" si="31"/>
        <v>L08: Do you feel the PMC represents you well?</v>
      </c>
      <c r="M448" s="221" t="s">
        <v>4596</v>
      </c>
      <c r="N448" s="221" t="s">
        <v>4597</v>
      </c>
      <c r="O448" s="221" t="s">
        <v>4598</v>
      </c>
      <c r="P448" s="221">
        <v>1</v>
      </c>
      <c r="S448" s="221" t="s">
        <v>2106</v>
      </c>
      <c r="V448" s="221">
        <v>1</v>
      </c>
      <c r="Z448" s="221" t="s">
        <v>2088</v>
      </c>
      <c r="AB448" s="333"/>
    </row>
    <row r="449" spans="1:28" s="221" customFormat="1">
      <c r="A449" s="205"/>
      <c r="B449" s="194" t="s">
        <v>4599</v>
      </c>
      <c r="C449" s="194" t="str">
        <f t="shared" si="29"/>
        <v>select_multiple</v>
      </c>
      <c r="D449" s="194" t="str">
        <f t="shared" si="30"/>
        <v>mc_activities</v>
      </c>
      <c r="E449" s="205"/>
      <c r="F449" s="194"/>
      <c r="G449" s="194" t="s">
        <v>2983</v>
      </c>
      <c r="H449" s="206"/>
      <c r="I449" s="221" t="str" cm="1">
        <f t="array" ref="I449">_xlfn.TEXTJOIN(" ",1,IF(flistname=D449,foption,""))</f>
        <v>1: Communication of distribution schedule 2: Complaints/ feedback management (neutral, independent, anonymous) 3: Help Desk at Site 4: Distribution organization 5: Sourcing porters 6: Recipient verification 7: Identifying vulnerable people 8: Posting entitlements 9: Sensitization on entitlements 10: Sensitization on targeting 88: Other 77: Don't know</v>
      </c>
      <c r="J449" s="221" t="s">
        <v>2107</v>
      </c>
      <c r="K449" s="221" t="s">
        <v>2108</v>
      </c>
      <c r="L449" s="221" t="str">
        <f t="shared" si="31"/>
        <v>L09: Which activity is the PMC responsible for?</v>
      </c>
      <c r="M449" s="221" t="s">
        <v>4600</v>
      </c>
      <c r="N449" s="221" t="s">
        <v>4601</v>
      </c>
      <c r="O449" s="221" t="s">
        <v>4602</v>
      </c>
      <c r="P449" s="221">
        <v>1</v>
      </c>
      <c r="S449" s="221" t="s">
        <v>1236</v>
      </c>
      <c r="V449" s="221">
        <v>1</v>
      </c>
      <c r="Z449" s="221" t="s">
        <v>2088</v>
      </c>
      <c r="AB449" s="333"/>
    </row>
    <row r="450" spans="1:28" s="338" customFormat="1">
      <c r="A450" s="205"/>
      <c r="B450" s="194" t="s">
        <v>4603</v>
      </c>
      <c r="C450" s="194" t="str">
        <f t="shared" si="29"/>
        <v>No</v>
      </c>
      <c r="D450" s="194" t="str">
        <f t="shared" si="30"/>
        <v/>
      </c>
      <c r="E450" s="205"/>
      <c r="F450" s="194"/>
      <c r="G450" s="194" t="s">
        <v>2983</v>
      </c>
      <c r="H450" s="206"/>
      <c r="I450" s="338" t="str" cm="1">
        <f t="array" ref="I450">_xlfn.TEXTJOIN(" ",1,IF(flistname=D450,foption,""))</f>
        <v>0</v>
      </c>
      <c r="J450" s="338" t="s">
        <v>49</v>
      </c>
      <c r="K450" s="338" t="s">
        <v>2110</v>
      </c>
      <c r="L450" s="338" t="str">
        <f t="shared" si="31"/>
        <v>L10: Specify</v>
      </c>
      <c r="M450" s="338" t="s">
        <v>4604</v>
      </c>
      <c r="N450" s="338" t="s">
        <v>1312</v>
      </c>
      <c r="O450" s="338" t="s">
        <v>4605</v>
      </c>
      <c r="P450" s="338">
        <v>1</v>
      </c>
      <c r="V450" s="338">
        <v>1</v>
      </c>
      <c r="Z450" s="338" t="s">
        <v>4606</v>
      </c>
      <c r="AB450" s="339"/>
    </row>
    <row r="451" spans="1:28" s="219" customFormat="1">
      <c r="A451" s="212"/>
      <c r="B451" s="199" t="s">
        <v>4607</v>
      </c>
      <c r="C451" s="199" t="str">
        <f t="shared" si="29"/>
        <v>No</v>
      </c>
      <c r="D451" s="199" t="str">
        <f t="shared" si="30"/>
        <v/>
      </c>
      <c r="E451" s="212"/>
      <c r="F451" s="199"/>
      <c r="G451" s="199" t="s">
        <v>2983</v>
      </c>
      <c r="H451" s="213"/>
      <c r="I451" s="219" t="str" cm="1">
        <f t="array" ref="I451">_xlfn.TEXTJOIN(" ",1,IF(flistname=D451,foption,""))</f>
        <v>0</v>
      </c>
      <c r="J451" s="219" t="s">
        <v>117</v>
      </c>
      <c r="K451" s="219" t="s">
        <v>4565</v>
      </c>
      <c r="L451" s="219" t="str">
        <f t="shared" si="31"/>
        <v/>
      </c>
      <c r="N451" s="219" t="s">
        <v>2988</v>
      </c>
      <c r="O451" s="219" t="s">
        <v>2988</v>
      </c>
      <c r="P451" s="219">
        <v>1</v>
      </c>
      <c r="AB451" s="286"/>
    </row>
    <row r="452" spans="1:28" s="218" customFormat="1">
      <c r="A452" s="207"/>
      <c r="C452" s="218" t="str">
        <f t="shared" si="29"/>
        <v>No</v>
      </c>
      <c r="D452" s="218" t="str">
        <f t="shared" si="30"/>
        <v/>
      </c>
      <c r="E452" s="207"/>
      <c r="H452" s="209"/>
      <c r="I452" s="214" t="str" cm="1">
        <f t="array" ref="I452">_xlfn.TEXTJOIN(" ",1,IF(flistname=D452,foption,""))</f>
        <v>0</v>
      </c>
      <c r="L452" s="218" t="str">
        <f t="shared" si="31"/>
        <v/>
      </c>
      <c r="N452" s="218" t="s">
        <v>2988</v>
      </c>
      <c r="O452" s="218" t="s">
        <v>2988</v>
      </c>
      <c r="P452" s="218">
        <v>1</v>
      </c>
      <c r="S452" s="207"/>
      <c r="AB452" s="280"/>
    </row>
    <row r="453" spans="1:28" s="219" customFormat="1">
      <c r="A453" s="212"/>
      <c r="B453" s="199" t="s">
        <v>4608</v>
      </c>
      <c r="C453" s="199" t="str">
        <f t="shared" si="29"/>
        <v>No</v>
      </c>
      <c r="D453" s="199" t="str">
        <f t="shared" si="30"/>
        <v/>
      </c>
      <c r="E453" s="212"/>
      <c r="F453" s="199" t="s">
        <v>246</v>
      </c>
      <c r="G453" s="199" t="s">
        <v>2983</v>
      </c>
      <c r="H453" s="213"/>
      <c r="I453" s="219" t="str" cm="1">
        <f t="array" ref="I453">_xlfn.TEXTJOIN(" ",1,IF(flistname=D453,foption,""))</f>
        <v>0</v>
      </c>
      <c r="J453" s="219" t="s">
        <v>26</v>
      </c>
      <c r="K453" s="219" t="s">
        <v>4609</v>
      </c>
      <c r="L453" s="219" t="str">
        <f t="shared" si="31"/>
        <v>M: DECISION MAKING (GENDER)</v>
      </c>
      <c r="M453" s="219" t="s">
        <v>4610</v>
      </c>
      <c r="N453" s="219" t="s">
        <v>4611</v>
      </c>
      <c r="O453" s="219" t="s">
        <v>4611</v>
      </c>
      <c r="P453" s="219">
        <v>1</v>
      </c>
      <c r="W453" s="219" t="s">
        <v>168</v>
      </c>
      <c r="Z453" s="219" t="s">
        <v>3428</v>
      </c>
      <c r="AB453" s="286"/>
    </row>
    <row r="454" spans="1:28" s="221" customFormat="1">
      <c r="A454" s="205"/>
      <c r="B454" s="194" t="s">
        <v>4612</v>
      </c>
      <c r="C454" s="194" t="str">
        <f t="shared" si="29"/>
        <v>select_one</v>
      </c>
      <c r="D454" s="194" t="str">
        <f t="shared" si="30"/>
        <v>decision_making</v>
      </c>
      <c r="E454" s="205"/>
      <c r="F454" s="194" t="s">
        <v>246</v>
      </c>
      <c r="G454" s="194" t="s">
        <v>2983</v>
      </c>
      <c r="H454" s="206"/>
      <c r="I454" s="221" t="str" cm="1">
        <f t="array" ref="I454">_xlfn.TEXTJOIN(" ",1,IF(flistname=D454,foption,""))</f>
        <v>1: Female 2: Male 3: Both male and female</v>
      </c>
      <c r="J454" s="221" t="s">
        <v>2126</v>
      </c>
      <c r="K454" s="221" t="s">
        <v>2127</v>
      </c>
      <c r="L454" s="221" t="str">
        <f t="shared" si="31"/>
        <v>M01: Who decides how to use the **cash** assistance received such as when, where and what to buy?</v>
      </c>
      <c r="M454" s="221" t="s">
        <v>4613</v>
      </c>
      <c r="N454" s="221" t="s">
        <v>4614</v>
      </c>
      <c r="O454" s="221" t="s">
        <v>4615</v>
      </c>
      <c r="P454" s="221">
        <v>1</v>
      </c>
      <c r="V454" s="221">
        <v>1</v>
      </c>
      <c r="Z454" s="221" t="s">
        <v>4616</v>
      </c>
      <c r="AB454" s="333"/>
    </row>
    <row r="455" spans="1:28" s="221" customFormat="1">
      <c r="A455" s="205"/>
      <c r="B455" s="194" t="s">
        <v>4617</v>
      </c>
      <c r="C455" s="194" t="str">
        <f t="shared" si="29"/>
        <v>select_one</v>
      </c>
      <c r="D455" s="194" t="str">
        <f t="shared" si="30"/>
        <v>decision_making</v>
      </c>
      <c r="E455" s="205"/>
      <c r="F455" s="194" t="s">
        <v>246</v>
      </c>
      <c r="G455" s="194" t="s">
        <v>2983</v>
      </c>
      <c r="H455" s="206"/>
      <c r="I455" s="221" t="str" cm="1">
        <f t="array" ref="I455">_xlfn.TEXTJOIN(" ",1,IF(flistname=D455,foption,""))</f>
        <v>1: Female 2: Male 3: Both male and female</v>
      </c>
      <c r="J455" s="221" t="s">
        <v>2126</v>
      </c>
      <c r="K455" s="221" t="s">
        <v>2130</v>
      </c>
      <c r="L455" s="221" t="str">
        <f t="shared" si="31"/>
        <v>M02: Who decides how to use the **food** assistance given by WFP, such as whether to sell, trade, lend or share a portion of it?</v>
      </c>
      <c r="M455" s="221" t="s">
        <v>4618</v>
      </c>
      <c r="N455" s="221" t="s">
        <v>4619</v>
      </c>
      <c r="O455" s="221" t="s">
        <v>4620</v>
      </c>
      <c r="P455" s="221">
        <v>1</v>
      </c>
      <c r="V455" s="221">
        <v>1</v>
      </c>
      <c r="Z455" s="221" t="s">
        <v>3853</v>
      </c>
      <c r="AB455" s="333"/>
    </row>
    <row r="456" spans="1:28" s="221" customFormat="1">
      <c r="A456" s="205"/>
      <c r="B456" s="194" t="s">
        <v>4621</v>
      </c>
      <c r="C456" s="194" t="str">
        <f t="shared" si="29"/>
        <v>select_one</v>
      </c>
      <c r="D456" s="194" t="str">
        <f t="shared" si="30"/>
        <v>yes_no</v>
      </c>
      <c r="E456" s="205"/>
      <c r="F456" s="194" t="s">
        <v>246</v>
      </c>
      <c r="G456" s="194" t="s">
        <v>2983</v>
      </c>
      <c r="H456" s="206"/>
      <c r="I456" s="221" t="str" cm="1">
        <f t="array" ref="I456">_xlfn.TEXTJOIN(" ",1,IF(flistname=D456,foption,""))</f>
        <v>0: No 1: Yes</v>
      </c>
      <c r="J456" s="221" t="s">
        <v>22</v>
      </c>
      <c r="K456" s="221" t="s">
        <v>2135</v>
      </c>
      <c r="L456" s="221" t="str">
        <f t="shared" si="31"/>
        <v>M03: Are topics related to gender equality discussed at the site?</v>
      </c>
      <c r="M456" s="221" t="s">
        <v>4622</v>
      </c>
      <c r="N456" s="221" t="s">
        <v>4623</v>
      </c>
      <c r="O456" s="221" t="s">
        <v>4624</v>
      </c>
      <c r="P456" s="221">
        <v>1</v>
      </c>
      <c r="V456" s="221">
        <v>1</v>
      </c>
      <c r="AB456" s="333"/>
    </row>
    <row r="457" spans="1:28" s="221" customFormat="1">
      <c r="A457" s="205"/>
      <c r="B457" s="194" t="s">
        <v>4625</v>
      </c>
      <c r="C457" s="194" t="str">
        <f t="shared" si="29"/>
        <v>select_one</v>
      </c>
      <c r="D457" s="194" t="str">
        <f t="shared" si="30"/>
        <v>yes_no</v>
      </c>
      <c r="E457" s="205"/>
      <c r="F457" s="194" t="s">
        <v>246</v>
      </c>
      <c r="G457" s="194" t="s">
        <v>2983</v>
      </c>
      <c r="H457" s="206"/>
      <c r="I457" s="221" t="str" cm="1">
        <f t="array" ref="I457">_xlfn.TEXTJOIN(" ",1,IF(flistname=D457,foption,""))</f>
        <v>0: No 1: Yes</v>
      </c>
      <c r="J457" s="221" t="s">
        <v>22</v>
      </c>
      <c r="K457" s="221" t="s">
        <v>2137</v>
      </c>
      <c r="L457" s="221" t="str">
        <f t="shared" si="31"/>
        <v>M04: Are you participating in any meetings or discussions of how to use community assets?</v>
      </c>
      <c r="M457" s="221" t="s">
        <v>4626</v>
      </c>
      <c r="N457" s="221" t="s">
        <v>4627</v>
      </c>
      <c r="O457" s="221" t="s">
        <v>4628</v>
      </c>
      <c r="P457" s="221">
        <v>1</v>
      </c>
      <c r="V457" s="221">
        <v>1</v>
      </c>
      <c r="Z457" s="221" t="s">
        <v>3225</v>
      </c>
      <c r="AB457" s="333"/>
    </row>
    <row r="458" spans="1:28" s="221" customFormat="1">
      <c r="A458" s="205"/>
      <c r="B458" s="194" t="s">
        <v>4629</v>
      </c>
      <c r="C458" s="194" t="str">
        <f t="shared" si="29"/>
        <v>select_one</v>
      </c>
      <c r="D458" s="194" t="str">
        <f t="shared" si="30"/>
        <v>yes_no</v>
      </c>
      <c r="E458" s="205"/>
      <c r="F458" s="194" t="s">
        <v>246</v>
      </c>
      <c r="G458" s="194" t="s">
        <v>2983</v>
      </c>
      <c r="H458" s="206"/>
      <c r="I458" s="221" t="str" cm="1">
        <f t="array" ref="I458">_xlfn.TEXTJOIN(" ",1,IF(flistname=D458,foption,""))</f>
        <v>0: No 1: Yes</v>
      </c>
      <c r="J458" s="221" t="s">
        <v>22</v>
      </c>
      <c r="K458" s="221" t="s">
        <v>2140</v>
      </c>
      <c r="L458" s="221" t="str">
        <f t="shared" si="31"/>
        <v>M05: Are you participating in decision-making over management or improvements to the community assets?</v>
      </c>
      <c r="M458" s="221" t="s">
        <v>4630</v>
      </c>
      <c r="N458" s="221" t="s">
        <v>4631</v>
      </c>
      <c r="O458" s="221" t="s">
        <v>4632</v>
      </c>
      <c r="P458" s="221">
        <v>1</v>
      </c>
      <c r="V458" s="221">
        <v>1</v>
      </c>
      <c r="Z458" s="221" t="s">
        <v>3225</v>
      </c>
      <c r="AB458" s="333"/>
    </row>
    <row r="459" spans="1:28" s="221" customFormat="1">
      <c r="A459" s="205"/>
      <c r="B459" s="194" t="s">
        <v>4633</v>
      </c>
      <c r="C459" s="194" t="str">
        <f t="shared" si="29"/>
        <v>select_one</v>
      </c>
      <c r="D459" s="194" t="str">
        <f t="shared" si="30"/>
        <v>yes_no</v>
      </c>
      <c r="E459" s="205"/>
      <c r="F459" s="194" t="s">
        <v>246</v>
      </c>
      <c r="G459" s="194" t="s">
        <v>2983</v>
      </c>
      <c r="H459" s="206"/>
      <c r="I459" s="221" t="str" cm="1">
        <f t="array" ref="I459">_xlfn.TEXTJOIN(" ",1,IF(flistname=D459,foption,""))</f>
        <v>0: No 1: Yes</v>
      </c>
      <c r="J459" s="221" t="s">
        <v>22</v>
      </c>
      <c r="K459" s="221" t="s">
        <v>2142</v>
      </c>
      <c r="L459" s="221" t="str">
        <f t="shared" si="31"/>
        <v>M06: Are you able to make use of community assets?</v>
      </c>
      <c r="M459" s="221" t="s">
        <v>4634</v>
      </c>
      <c r="N459" s="221" t="s">
        <v>4635</v>
      </c>
      <c r="O459" s="221" t="s">
        <v>4636</v>
      </c>
      <c r="P459" s="221">
        <v>1</v>
      </c>
      <c r="V459" s="221">
        <v>1</v>
      </c>
      <c r="Z459" s="221" t="s">
        <v>3225</v>
      </c>
      <c r="AB459" s="333"/>
    </row>
    <row r="460" spans="1:28" s="221" customFormat="1">
      <c r="A460" s="205"/>
      <c r="B460" s="194" t="s">
        <v>4637</v>
      </c>
      <c r="C460" s="194" t="str">
        <f t="shared" si="29"/>
        <v>select_one</v>
      </c>
      <c r="D460" s="194" t="str">
        <f t="shared" si="30"/>
        <v>yes_no</v>
      </c>
      <c r="E460" s="205"/>
      <c r="F460" s="194" t="s">
        <v>246</v>
      </c>
      <c r="G460" s="194" t="s">
        <v>2983</v>
      </c>
      <c r="H460" s="206"/>
      <c r="I460" s="221" t="str" cm="1">
        <f t="array" ref="I460">_xlfn.TEXTJOIN(" ",1,IF(flistname=D460,foption,""))</f>
        <v>0: No 1: Yes</v>
      </c>
      <c r="J460" s="221" t="s">
        <v>22</v>
      </c>
      <c r="K460" s="221" t="s">
        <v>2144</v>
      </c>
      <c r="L460" s="221" t="str">
        <f t="shared" si="31"/>
        <v>M07: Do you feel you have a voice to contribute to positive changes in your community?</v>
      </c>
      <c r="M460" s="221" t="s">
        <v>4638</v>
      </c>
      <c r="N460" s="221" t="s">
        <v>4639</v>
      </c>
      <c r="O460" s="221" t="s">
        <v>4640</v>
      </c>
      <c r="P460" s="221">
        <v>1</v>
      </c>
      <c r="V460" s="221">
        <v>1</v>
      </c>
      <c r="AB460" s="333"/>
    </row>
    <row r="461" spans="1:28" s="338" customFormat="1">
      <c r="A461" s="205"/>
      <c r="B461" s="194" t="s">
        <v>4641</v>
      </c>
      <c r="C461" s="194" t="str">
        <f t="shared" si="29"/>
        <v>No</v>
      </c>
      <c r="D461" s="194" t="str">
        <f t="shared" si="30"/>
        <v/>
      </c>
      <c r="E461" s="205"/>
      <c r="F461" s="194" t="s">
        <v>246</v>
      </c>
      <c r="G461" s="194" t="s">
        <v>2983</v>
      </c>
      <c r="H461" s="206"/>
      <c r="I461" s="338" t="str" cm="1">
        <f t="array" ref="I461">_xlfn.TEXTJOIN(" ",1,IF(flistname=D461,foption,""))</f>
        <v>0</v>
      </c>
      <c r="J461" s="338" t="s">
        <v>49</v>
      </c>
      <c r="K461" s="338" t="s">
        <v>2146</v>
      </c>
      <c r="L461" s="338" t="str">
        <f t="shared" si="31"/>
        <v>M08: What are the challenges in being able to participate in decision-making?</v>
      </c>
      <c r="M461" s="338" t="s">
        <v>4642</v>
      </c>
      <c r="N461" s="338" t="s">
        <v>4643</v>
      </c>
      <c r="O461" s="338" t="s">
        <v>4644</v>
      </c>
      <c r="P461" s="338">
        <v>1</v>
      </c>
      <c r="V461" s="338">
        <v>1</v>
      </c>
      <c r="Z461" s="338" t="s">
        <v>4645</v>
      </c>
      <c r="AB461" s="339"/>
    </row>
    <row r="462" spans="1:28" s="219" customFormat="1">
      <c r="A462" s="212"/>
      <c r="B462" s="199" t="s">
        <v>4646</v>
      </c>
      <c r="C462" s="199" t="str">
        <f t="shared" si="29"/>
        <v>No</v>
      </c>
      <c r="D462" s="199" t="str">
        <f t="shared" si="30"/>
        <v/>
      </c>
      <c r="E462" s="212"/>
      <c r="F462" s="199" t="s">
        <v>246</v>
      </c>
      <c r="G462" s="199" t="s">
        <v>2983</v>
      </c>
      <c r="H462" s="213"/>
      <c r="I462" s="219" t="str" cm="1">
        <f t="array" ref="I462">_xlfn.TEXTJOIN(" ",1,IF(flistname=D462,foption,""))</f>
        <v>0</v>
      </c>
      <c r="J462" s="219" t="s">
        <v>117</v>
      </c>
      <c r="K462" s="219" t="s">
        <v>4609</v>
      </c>
      <c r="L462" s="219" t="str">
        <f t="shared" si="31"/>
        <v/>
      </c>
      <c r="N462" s="219" t="s">
        <v>2988</v>
      </c>
      <c r="O462" s="219" t="s">
        <v>2988</v>
      </c>
      <c r="P462" s="219">
        <v>1</v>
      </c>
      <c r="AB462" s="286"/>
    </row>
    <row r="463" spans="1:28" s="218" customFormat="1">
      <c r="A463" s="207"/>
      <c r="C463" s="218" t="str">
        <f t="shared" si="29"/>
        <v>No</v>
      </c>
      <c r="D463" s="218" t="str">
        <f t="shared" si="30"/>
        <v/>
      </c>
      <c r="E463" s="207"/>
      <c r="H463" s="209"/>
      <c r="I463" s="214" t="str" cm="1">
        <f t="array" ref="I463">_xlfn.TEXTJOIN(" ",1,IF(flistname=D463,foption,""))</f>
        <v>0</v>
      </c>
      <c r="L463" s="218" t="str">
        <f t="shared" si="31"/>
        <v/>
      </c>
      <c r="N463" s="218" t="s">
        <v>2988</v>
      </c>
      <c r="O463" s="218" t="s">
        <v>2988</v>
      </c>
      <c r="P463" s="218">
        <v>1</v>
      </c>
      <c r="S463" s="207"/>
      <c r="AB463" s="280"/>
    </row>
    <row r="464" spans="1:28" s="219" customFormat="1">
      <c r="A464" s="212"/>
      <c r="B464" s="199" t="s">
        <v>4647</v>
      </c>
      <c r="C464" s="199" t="str">
        <f t="shared" si="29"/>
        <v>No</v>
      </c>
      <c r="D464" s="199" t="str">
        <f t="shared" si="30"/>
        <v/>
      </c>
      <c r="E464" s="212"/>
      <c r="F464" s="199"/>
      <c r="G464" s="199" t="s">
        <v>2983</v>
      </c>
      <c r="H464" s="213"/>
      <c r="I464" s="219" t="str" cm="1">
        <f t="array" ref="I464">_xlfn.TEXTJOIN(" ",1,IF(flistname=D464,foption,""))</f>
        <v>0</v>
      </c>
      <c r="J464" s="219" t="s">
        <v>26</v>
      </c>
      <c r="K464" s="219" t="s">
        <v>4648</v>
      </c>
      <c r="L464" s="219" t="str">
        <f t="shared" si="31"/>
        <v>N: HEALTH AND NUTRITION SERVICES</v>
      </c>
      <c r="M464" s="219" t="s">
        <v>4649</v>
      </c>
      <c r="N464" s="219" t="s">
        <v>4650</v>
      </c>
      <c r="O464" s="219" t="s">
        <v>4650</v>
      </c>
      <c r="P464" s="219">
        <v>1</v>
      </c>
      <c r="W464" s="219" t="s">
        <v>168</v>
      </c>
      <c r="Z464" s="219" t="s">
        <v>3428</v>
      </c>
      <c r="AB464" s="286"/>
    </row>
    <row r="465" spans="1:41" s="221" customFormat="1">
      <c r="A465" s="205" t="s">
        <v>4651</v>
      </c>
      <c r="B465" s="194" t="s">
        <v>4652</v>
      </c>
      <c r="C465" s="194" t="str">
        <f t="shared" si="29"/>
        <v>select_one</v>
      </c>
      <c r="D465" s="194" t="str">
        <f t="shared" si="30"/>
        <v>yes_no</v>
      </c>
      <c r="E465" s="205"/>
      <c r="F465" s="194"/>
      <c r="G465" s="194" t="s">
        <v>2983</v>
      </c>
      <c r="H465" s="206"/>
      <c r="I465" s="221" t="str" cm="1">
        <f t="array" ref="I465">_xlfn.TEXTJOIN(" ",1,IF(flistname=D465,foption,""))</f>
        <v>0: No 1: Yes</v>
      </c>
      <c r="J465" s="221" t="s">
        <v>22</v>
      </c>
      <c r="K465" s="221" t="s">
        <v>2223</v>
      </c>
      <c r="L465" s="221" t="str">
        <f t="shared" si="31"/>
        <v>N01: Do you have access to health services and medicines?</v>
      </c>
      <c r="M465" s="221" t="s">
        <v>4653</v>
      </c>
      <c r="N465" s="221" t="s">
        <v>4654</v>
      </c>
      <c r="O465" s="221" t="s">
        <v>4655</v>
      </c>
      <c r="P465" s="221">
        <v>1</v>
      </c>
      <c r="V465" s="221">
        <v>1</v>
      </c>
      <c r="AB465" s="333"/>
    </row>
    <row r="466" spans="1:41" s="221" customFormat="1">
      <c r="A466" s="205"/>
      <c r="B466" s="194" t="s">
        <v>4656</v>
      </c>
      <c r="C466" s="194" t="str">
        <f t="shared" si="29"/>
        <v>select_one</v>
      </c>
      <c r="D466" s="194" t="str">
        <f t="shared" si="30"/>
        <v>yes_no</v>
      </c>
      <c r="E466" s="205"/>
      <c r="F466" s="194"/>
      <c r="G466" s="194" t="s">
        <v>2983</v>
      </c>
      <c r="H466" s="206"/>
      <c r="I466" s="221" t="str" cm="1">
        <f t="array" ref="I466">_xlfn.TEXTJOIN(" ",1,IF(flistname=D466,foption,""))</f>
        <v>0: No 1: Yes</v>
      </c>
      <c r="J466" s="221" t="s">
        <v>22</v>
      </c>
      <c r="K466" s="221" t="s">
        <v>2225</v>
      </c>
      <c r="L466" s="221" t="str">
        <f t="shared" si="31"/>
        <v>N02: Are topics related to nutrition, health, or maternal/child feeding discussed at the site?</v>
      </c>
      <c r="M466" s="221" t="s">
        <v>4657</v>
      </c>
      <c r="N466" s="221" t="s">
        <v>4658</v>
      </c>
      <c r="O466" s="221" t="s">
        <v>4659</v>
      </c>
      <c r="P466" s="221">
        <v>1</v>
      </c>
      <c r="V466" s="221">
        <v>1</v>
      </c>
      <c r="AB466" s="333"/>
    </row>
    <row r="467" spans="1:41" s="221" customFormat="1">
      <c r="A467" s="205"/>
      <c r="B467" s="194" t="s">
        <v>4660</v>
      </c>
      <c r="C467" s="194" t="str">
        <f t="shared" si="29"/>
        <v>select_one</v>
      </c>
      <c r="D467" s="194" t="str">
        <f t="shared" si="30"/>
        <v>yes_no</v>
      </c>
      <c r="E467" s="205"/>
      <c r="F467" s="194"/>
      <c r="G467" s="194" t="s">
        <v>2983</v>
      </c>
      <c r="H467" s="206"/>
      <c r="I467" s="221" t="str" cm="1">
        <f t="array" ref="I467">_xlfn.TEXTJOIN(" ",1,IF(flistname=D467,foption,""))</f>
        <v>0: No 1: Yes</v>
      </c>
      <c r="J467" s="221" t="s">
        <v>22</v>
      </c>
      <c r="K467" s="221" t="s">
        <v>2227</v>
      </c>
      <c r="L467" s="221" t="str">
        <f t="shared" si="31"/>
        <v>N03: Has a community nutrition volunteer (CNV) assisted you in the past month?</v>
      </c>
      <c r="M467" s="221" t="s">
        <v>4661</v>
      </c>
      <c r="N467" s="221" t="s">
        <v>4662</v>
      </c>
      <c r="O467" s="221" t="s">
        <v>4663</v>
      </c>
      <c r="P467" s="221">
        <v>1</v>
      </c>
      <c r="V467" s="221">
        <v>1</v>
      </c>
      <c r="AB467" s="333"/>
    </row>
    <row r="468" spans="1:41" s="221" customFormat="1">
      <c r="A468" s="205"/>
      <c r="B468" s="194" t="s">
        <v>4664</v>
      </c>
      <c r="C468" s="194" t="str">
        <f t="shared" si="29"/>
        <v>select_one</v>
      </c>
      <c r="D468" s="194" t="str">
        <f t="shared" si="30"/>
        <v>cnv_assistance</v>
      </c>
      <c r="E468" s="205"/>
      <c r="F468" s="194"/>
      <c r="G468" s="194" t="s">
        <v>2983</v>
      </c>
      <c r="H468" s="206"/>
      <c r="I468" s="221" t="str" cm="1">
        <f t="array" ref="I468">_xlfn.TEXTJOIN(" ",1,IF(flistname=D468,foption,""))</f>
        <v>1: Site 2: Home 3: Both</v>
      </c>
      <c r="J468" s="221" t="s">
        <v>2229</v>
      </c>
      <c r="K468" s="221" t="s">
        <v>2230</v>
      </c>
      <c r="L468" s="221" t="str">
        <f t="shared" si="31"/>
        <v>N04: Where did the CNV assist you?</v>
      </c>
      <c r="M468" s="221" t="s">
        <v>4665</v>
      </c>
      <c r="N468" s="221" t="s">
        <v>4666</v>
      </c>
      <c r="O468" s="221" t="s">
        <v>4667</v>
      </c>
      <c r="P468" s="221">
        <v>1</v>
      </c>
      <c r="V468" s="221">
        <v>1</v>
      </c>
      <c r="Z468" s="221" t="s">
        <v>2232</v>
      </c>
      <c r="AB468" s="333"/>
    </row>
    <row r="469" spans="1:41" s="221" customFormat="1">
      <c r="A469" s="205"/>
      <c r="B469" s="194" t="s">
        <v>4668</v>
      </c>
      <c r="C469" s="194" t="str">
        <f t="shared" si="29"/>
        <v>select_multiple</v>
      </c>
      <c r="D469" s="194" t="str">
        <f t="shared" si="30"/>
        <v>vol_assist</v>
      </c>
      <c r="E469" s="205"/>
      <c r="F469" s="194"/>
      <c r="G469" s="194" t="s">
        <v>2983</v>
      </c>
      <c r="H469" s="206"/>
      <c r="I469" s="221" t="str" cm="1">
        <f t="array" ref="I469">_xlfn.TEXTJOIN(" ",1,IF(flistname=D469,foption,""))</f>
        <v>1: Anthropological measurements for screening 2: Communication of distribution schedule 3: Complaints/ feedback management 4: Identifying vulnerable people 5: Sensitization on entitlements 6: Sensitization on health, nutrition, hygiene 7: Sensitization on targeting 88: Other</v>
      </c>
      <c r="J469" s="221" t="s">
        <v>2233</v>
      </c>
      <c r="K469" s="221" t="s">
        <v>2234</v>
      </c>
      <c r="L469" s="221" t="str">
        <f t="shared" si="31"/>
        <v>N05: With what did the CNV/outreach worker assist you?</v>
      </c>
      <c r="M469" s="221" t="s">
        <v>4669</v>
      </c>
      <c r="N469" s="221" t="s">
        <v>4670</v>
      </c>
      <c r="O469" s="221" t="s">
        <v>4671</v>
      </c>
      <c r="P469" s="221">
        <v>1</v>
      </c>
      <c r="S469" s="221" t="s">
        <v>1224</v>
      </c>
      <c r="V469" s="221">
        <v>1</v>
      </c>
      <c r="Z469" s="221" t="s">
        <v>2232</v>
      </c>
      <c r="AB469" s="333"/>
    </row>
    <row r="470" spans="1:41" s="221" customFormat="1">
      <c r="A470" s="205"/>
      <c r="B470" s="194" t="s">
        <v>4672</v>
      </c>
      <c r="C470" s="194" t="str">
        <f t="shared" si="29"/>
        <v>select_one</v>
      </c>
      <c r="D470" s="194" t="str">
        <f t="shared" si="30"/>
        <v>yes_no</v>
      </c>
      <c r="E470" s="205"/>
      <c r="F470" s="194"/>
      <c r="G470" s="194" t="s">
        <v>2983</v>
      </c>
      <c r="H470" s="206"/>
      <c r="I470" s="221" t="str" cm="1">
        <f t="array" ref="I470">_xlfn.TEXTJOIN(" ",1,IF(flistname=D470,foption,""))</f>
        <v>0: No 1: Yes</v>
      </c>
      <c r="J470" s="221" t="s">
        <v>22</v>
      </c>
      <c r="K470" s="221" t="s">
        <v>2236</v>
      </c>
      <c r="L470" s="221" t="str">
        <f t="shared" si="31"/>
        <v>N06: Was the assistance adequate?</v>
      </c>
      <c r="M470" s="221" t="s">
        <v>4673</v>
      </c>
      <c r="N470" s="221" t="s">
        <v>4674</v>
      </c>
      <c r="O470" s="221" t="s">
        <v>4675</v>
      </c>
      <c r="P470" s="221">
        <v>1</v>
      </c>
      <c r="V470" s="221">
        <v>1</v>
      </c>
      <c r="Z470" s="221" t="s">
        <v>2232</v>
      </c>
      <c r="AB470" s="333"/>
    </row>
    <row r="471" spans="1:41" s="221" customFormat="1">
      <c r="A471" s="205"/>
      <c r="B471" s="194" t="s">
        <v>4676</v>
      </c>
      <c r="C471" s="194" t="str">
        <f t="shared" si="29"/>
        <v>select_one</v>
      </c>
      <c r="D471" s="194" t="str">
        <f t="shared" si="30"/>
        <v>not_adequate</v>
      </c>
      <c r="E471" s="205"/>
      <c r="F471" s="194"/>
      <c r="G471" s="194" t="s">
        <v>2983</v>
      </c>
      <c r="H471" s="206"/>
      <c r="I471" s="221" t="str" cm="1">
        <f t="array" ref="I471">_xlfn.TEXTJOIN(" ",1,IF(flistname=D471,foption,""))</f>
        <v>1: Was not well trained 2: Treated me poorly 88: Other</v>
      </c>
      <c r="J471" s="221" t="s">
        <v>2238</v>
      </c>
      <c r="K471" s="221" t="s">
        <v>2239</v>
      </c>
      <c r="L471" s="221" t="str">
        <f t="shared" si="31"/>
        <v>N07: Why was the assistance inadequate?</v>
      </c>
      <c r="M471" s="221" t="s">
        <v>4677</v>
      </c>
      <c r="N471" s="221" t="s">
        <v>4678</v>
      </c>
      <c r="O471" s="221" t="s">
        <v>4679</v>
      </c>
      <c r="P471" s="221">
        <v>1</v>
      </c>
      <c r="V471" s="221">
        <v>1</v>
      </c>
      <c r="Z471" s="221" t="s">
        <v>2241</v>
      </c>
      <c r="AB471" s="333"/>
    </row>
    <row r="472" spans="1:41" s="338" customFormat="1">
      <c r="A472" s="205"/>
      <c r="B472" s="194" t="s">
        <v>4680</v>
      </c>
      <c r="C472" s="194" t="str">
        <f t="shared" ref="C472:C535" si="32">IF(IFERROR(FIND("select_one",J472),0)&gt;0,"select_one",IF(IFERROR(FIND("select_multiple",J472),0)&gt;0,"select_multiple","No"))</f>
        <v>No</v>
      </c>
      <c r="D472" s="194" t="str">
        <f t="shared" ref="D472:D535" si="33">IF(OR(C472="select_one",C472="select_multiple"),TRIM(RIGHT(J472,LEN(J472)-(LEN(C472)+1))),"")</f>
        <v/>
      </c>
      <c r="E472" s="205"/>
      <c r="F472" s="194"/>
      <c r="G472" s="194" t="s">
        <v>2983</v>
      </c>
      <c r="H472" s="206"/>
      <c r="I472" s="338" t="str" cm="1">
        <f t="array" ref="I472">_xlfn.TEXTJOIN(" ",1,IF(flistname=D472,foption,""))</f>
        <v>0</v>
      </c>
      <c r="J472" s="338" t="s">
        <v>49</v>
      </c>
      <c r="K472" s="338" t="s">
        <v>2242</v>
      </c>
      <c r="L472" s="338" t="str">
        <f t="shared" si="31"/>
        <v>N08: Specify</v>
      </c>
      <c r="M472" s="338" t="s">
        <v>4681</v>
      </c>
      <c r="N472" s="338" t="s">
        <v>1312</v>
      </c>
      <c r="O472" s="338" t="s">
        <v>4682</v>
      </c>
      <c r="P472" s="338">
        <v>1</v>
      </c>
      <c r="V472" s="338">
        <v>1</v>
      </c>
      <c r="Z472" s="338" t="s">
        <v>4683</v>
      </c>
      <c r="AB472" s="339"/>
    </row>
    <row r="473" spans="1:41" s="221" customFormat="1">
      <c r="A473" s="205"/>
      <c r="B473" s="194" t="s">
        <v>4684</v>
      </c>
      <c r="C473" s="194" t="str">
        <f t="shared" si="32"/>
        <v>select_one</v>
      </c>
      <c r="D473" s="194" t="str">
        <f t="shared" si="33"/>
        <v>yes_no</v>
      </c>
      <c r="E473" s="205"/>
      <c r="F473" s="194"/>
      <c r="G473" s="194" t="s">
        <v>2983</v>
      </c>
      <c r="H473" s="206"/>
      <c r="I473" s="221" t="str" cm="1">
        <f t="array" ref="I473">_xlfn.TEXTJOIN(" ",1,IF(flistname=D473,foption,""))</f>
        <v>0: No 1: Yes</v>
      </c>
      <c r="J473" s="221" t="s">
        <v>22</v>
      </c>
      <c r="K473" s="221" t="s">
        <v>2245</v>
      </c>
      <c r="L473" s="221" t="str">
        <f t="shared" si="31"/>
        <v>N09: During the last distribution, were CNVs present at the site?</v>
      </c>
      <c r="M473" s="221" t="s">
        <v>4685</v>
      </c>
      <c r="N473" s="221" t="s">
        <v>4686</v>
      </c>
      <c r="O473" s="221" t="s">
        <v>4687</v>
      </c>
      <c r="P473" s="221">
        <v>1</v>
      </c>
      <c r="S473" s="221" t="s">
        <v>2247</v>
      </c>
      <c r="V473" s="221">
        <v>1</v>
      </c>
      <c r="AB473" s="333"/>
    </row>
    <row r="474" spans="1:41" s="219" customFormat="1">
      <c r="A474" s="212"/>
      <c r="B474" s="199" t="s">
        <v>4688</v>
      </c>
      <c r="C474" s="199" t="str">
        <f t="shared" si="32"/>
        <v>No</v>
      </c>
      <c r="D474" s="199" t="str">
        <f t="shared" si="33"/>
        <v/>
      </c>
      <c r="E474" s="212"/>
      <c r="F474" s="199"/>
      <c r="G474" s="199" t="s">
        <v>2983</v>
      </c>
      <c r="H474" s="213"/>
      <c r="I474" s="219" t="str" cm="1">
        <f t="array" ref="I474">_xlfn.TEXTJOIN(" ",1,IF(flistname=D474,foption,""))</f>
        <v>0</v>
      </c>
      <c r="J474" s="219" t="s">
        <v>117</v>
      </c>
      <c r="K474" s="219" t="s">
        <v>4648</v>
      </c>
      <c r="L474" s="219" t="str">
        <f t="shared" si="31"/>
        <v/>
      </c>
      <c r="N474" s="219" t="s">
        <v>2988</v>
      </c>
      <c r="O474" s="219" t="s">
        <v>2988</v>
      </c>
      <c r="P474" s="219">
        <v>1</v>
      </c>
      <c r="AB474" s="286"/>
      <c r="AO474" s="219" t="s">
        <v>497</v>
      </c>
    </row>
    <row r="475" spans="1:41" s="218" customFormat="1">
      <c r="A475" s="207"/>
      <c r="C475" s="218" t="str">
        <f t="shared" si="32"/>
        <v>No</v>
      </c>
      <c r="D475" s="218" t="str">
        <f t="shared" si="33"/>
        <v/>
      </c>
      <c r="E475" s="207"/>
      <c r="H475" s="209"/>
      <c r="I475" s="214" t="str" cm="1">
        <f t="array" ref="I475">_xlfn.TEXTJOIN(" ",1,IF(flistname=D475,foption,""))</f>
        <v>0</v>
      </c>
      <c r="L475" s="218" t="str">
        <f t="shared" si="31"/>
        <v/>
      </c>
      <c r="N475" s="218" t="s">
        <v>2988</v>
      </c>
      <c r="O475" s="218" t="s">
        <v>2988</v>
      </c>
      <c r="P475" s="218">
        <v>1</v>
      </c>
      <c r="S475" s="207"/>
      <c r="AB475" s="280"/>
    </row>
    <row r="476" spans="1:41" s="219" customFormat="1">
      <c r="A476" s="212"/>
      <c r="B476" s="199" t="s">
        <v>4689</v>
      </c>
      <c r="C476" s="199" t="str">
        <f t="shared" si="32"/>
        <v>No</v>
      </c>
      <c r="D476" s="199" t="str">
        <f t="shared" si="33"/>
        <v/>
      </c>
      <c r="E476" s="212"/>
      <c r="F476" s="199"/>
      <c r="G476" s="199" t="s">
        <v>2983</v>
      </c>
      <c r="H476" s="213"/>
      <c r="I476" s="219" t="str" cm="1">
        <f t="array" ref="I476">_xlfn.TEXTJOIN(" ",1,IF(flistname=D476,foption,""))</f>
        <v>0</v>
      </c>
      <c r="J476" s="219" t="s">
        <v>26</v>
      </c>
      <c r="K476" s="219" t="s">
        <v>4690</v>
      </c>
      <c r="L476" s="219" t="str">
        <f t="shared" si="31"/>
        <v>O: ACCESS TO WATER, SANITATION AND HYGIENE</v>
      </c>
      <c r="M476" s="219" t="s">
        <v>4691</v>
      </c>
      <c r="N476" s="219" t="s">
        <v>4692</v>
      </c>
      <c r="O476" s="219" t="s">
        <v>4692</v>
      </c>
      <c r="P476" s="219">
        <v>1</v>
      </c>
      <c r="W476" s="219" t="s">
        <v>168</v>
      </c>
      <c r="Z476" s="219" t="s">
        <v>3428</v>
      </c>
      <c r="AB476" s="286"/>
    </row>
    <row r="477" spans="1:41" s="221" customFormat="1">
      <c r="A477" s="205"/>
      <c r="B477" s="194" t="s">
        <v>4693</v>
      </c>
      <c r="C477" s="194" t="str">
        <f t="shared" si="32"/>
        <v>select_one</v>
      </c>
      <c r="D477" s="194" t="str">
        <f t="shared" si="33"/>
        <v>yes_no</v>
      </c>
      <c r="E477" s="205"/>
      <c r="F477" s="194"/>
      <c r="G477" s="194" t="s">
        <v>2983</v>
      </c>
      <c r="H477" s="206"/>
      <c r="I477" s="221" t="str" cm="1">
        <f t="array" ref="I477">_xlfn.TEXTJOIN(" ",1,IF(flistname=D477,foption,""))</f>
        <v>0: No 1: Yes</v>
      </c>
      <c r="J477" s="221" t="s">
        <v>22</v>
      </c>
      <c r="K477" s="221" t="s">
        <v>1749</v>
      </c>
      <c r="L477" s="221" t="str">
        <f t="shared" si="31"/>
        <v>O01: Is messaging related to water, sanitation, or hygiene provided at the site?</v>
      </c>
      <c r="M477" s="221" t="s">
        <v>4694</v>
      </c>
      <c r="N477" s="221" t="s">
        <v>4695</v>
      </c>
      <c r="O477" s="221" t="s">
        <v>4696</v>
      </c>
      <c r="P477" s="221">
        <v>1</v>
      </c>
      <c r="V477" s="221">
        <v>1</v>
      </c>
      <c r="AB477" s="333"/>
    </row>
    <row r="478" spans="1:41" s="221" customFormat="1">
      <c r="A478" s="205"/>
      <c r="B478" s="194" t="s">
        <v>4697</v>
      </c>
      <c r="C478" s="194" t="str">
        <f t="shared" si="32"/>
        <v>select_one</v>
      </c>
      <c r="D478" s="194" t="str">
        <f t="shared" si="33"/>
        <v>yes_no</v>
      </c>
      <c r="E478" s="205"/>
      <c r="F478" s="194"/>
      <c r="G478" s="194" t="s">
        <v>2983</v>
      </c>
      <c r="H478" s="206"/>
      <c r="I478" s="221" t="str" cm="1">
        <f t="array" ref="I478">_xlfn.TEXTJOIN(" ",1,IF(flistname=D478,foption,""))</f>
        <v>0: No 1: Yes</v>
      </c>
      <c r="J478" s="221" t="s">
        <v>22</v>
      </c>
      <c r="K478" s="221" t="s">
        <v>1751</v>
      </c>
      <c r="L478" s="221" t="str">
        <f t="shared" si="31"/>
        <v>O02: Are you able to access a clean and safe water source?</v>
      </c>
      <c r="M478" s="221" t="s">
        <v>4698</v>
      </c>
      <c r="N478" s="221" t="s">
        <v>4699</v>
      </c>
      <c r="O478" s="221" t="s">
        <v>4700</v>
      </c>
      <c r="P478" s="221">
        <v>1</v>
      </c>
      <c r="V478" s="221">
        <v>1</v>
      </c>
      <c r="AB478" s="333"/>
    </row>
    <row r="479" spans="1:41" s="221" customFormat="1">
      <c r="A479" s="205"/>
      <c r="B479" s="194" t="s">
        <v>4701</v>
      </c>
      <c r="C479" s="194" t="str">
        <f t="shared" si="32"/>
        <v>No</v>
      </c>
      <c r="D479" s="194" t="str">
        <f t="shared" si="33"/>
        <v/>
      </c>
      <c r="E479" s="205"/>
      <c r="F479" s="194"/>
      <c r="G479" s="194" t="s">
        <v>2983</v>
      </c>
      <c r="H479" s="206"/>
      <c r="I479" s="221" t="str" cm="1">
        <f t="array" ref="I479">_xlfn.TEXTJOIN(" ",1,IF(flistname=D479,foption,""))</f>
        <v>0</v>
      </c>
      <c r="J479" s="221" t="s">
        <v>151</v>
      </c>
      <c r="K479" s="221" t="s">
        <v>1753</v>
      </c>
      <c r="L479" s="221" t="str">
        <f t="shared" si="31"/>
        <v>O03: In minutes, how long does it take to walk to the nearest clean and safe water source?</v>
      </c>
      <c r="M479" s="221" t="s">
        <v>4702</v>
      </c>
      <c r="N479" s="221" t="s">
        <v>4703</v>
      </c>
      <c r="O479" s="221" t="s">
        <v>4704</v>
      </c>
      <c r="P479" s="221">
        <v>1</v>
      </c>
      <c r="T479" s="221" t="s">
        <v>1755</v>
      </c>
      <c r="V479" s="221">
        <v>1</v>
      </c>
      <c r="Z479" s="221" t="s">
        <v>1756</v>
      </c>
      <c r="AB479" s="333"/>
    </row>
    <row r="480" spans="1:41" s="221" customFormat="1">
      <c r="A480" s="205"/>
      <c r="B480" s="194" t="s">
        <v>4705</v>
      </c>
      <c r="C480" s="194" t="str">
        <f t="shared" si="32"/>
        <v>select_one</v>
      </c>
      <c r="D480" s="194" t="str">
        <f t="shared" si="33"/>
        <v>yes_no</v>
      </c>
      <c r="E480" s="205"/>
      <c r="F480" s="194"/>
      <c r="G480" s="194" t="s">
        <v>2983</v>
      </c>
      <c r="H480" s="206"/>
      <c r="I480" s="221" t="str" cm="1">
        <f t="array" ref="I480">_xlfn.TEXTJOIN(" ",1,IF(flistname=D480,foption,""))</f>
        <v>0: No 1: Yes</v>
      </c>
      <c r="J480" s="221" t="s">
        <v>22</v>
      </c>
      <c r="K480" s="221" t="s">
        <v>1757</v>
      </c>
      <c r="L480" s="221" t="str">
        <f t="shared" si="31"/>
        <v>O04: Are all your family members able to access a clean and safe latrine?</v>
      </c>
      <c r="M480" s="221" t="s">
        <v>4706</v>
      </c>
      <c r="N480" s="221" t="s">
        <v>4707</v>
      </c>
      <c r="O480" s="221" t="s">
        <v>4708</v>
      </c>
      <c r="P480" s="221">
        <v>1</v>
      </c>
      <c r="V480" s="221">
        <v>1</v>
      </c>
      <c r="AB480" s="333"/>
    </row>
    <row r="481" spans="1:28" s="221" customFormat="1">
      <c r="A481" s="205"/>
      <c r="B481" s="194" t="s">
        <v>4709</v>
      </c>
      <c r="C481" s="194" t="str">
        <f t="shared" si="32"/>
        <v>No</v>
      </c>
      <c r="D481" s="194" t="str">
        <f t="shared" si="33"/>
        <v/>
      </c>
      <c r="E481" s="205"/>
      <c r="F481" s="194"/>
      <c r="G481" s="194" t="s">
        <v>2983</v>
      </c>
      <c r="H481" s="206"/>
      <c r="I481" s="221" t="str" cm="1">
        <f t="array" ref="I481">_xlfn.TEXTJOIN(" ",1,IF(flistname=D481,foption,""))</f>
        <v>0</v>
      </c>
      <c r="J481" s="221" t="s">
        <v>151</v>
      </c>
      <c r="K481" s="221" t="s">
        <v>1759</v>
      </c>
      <c r="L481" s="221" t="str">
        <f t="shared" si="31"/>
        <v>O05: In minutes, how long does it take to walk to the nearest clean and safe latrine?</v>
      </c>
      <c r="M481" s="221" t="s">
        <v>4710</v>
      </c>
      <c r="N481" s="221" t="s">
        <v>4711</v>
      </c>
      <c r="O481" s="221" t="s">
        <v>4712</v>
      </c>
      <c r="P481" s="221">
        <v>1</v>
      </c>
      <c r="T481" s="221" t="s">
        <v>1755</v>
      </c>
      <c r="V481" s="221">
        <v>1</v>
      </c>
      <c r="Z481" s="221" t="s">
        <v>1761</v>
      </c>
      <c r="AB481" s="333"/>
    </row>
    <row r="482" spans="1:28" s="221" customFormat="1">
      <c r="A482" s="205"/>
      <c r="B482" s="194" t="s">
        <v>4713</v>
      </c>
      <c r="C482" s="194" t="str">
        <f t="shared" si="32"/>
        <v>select_one</v>
      </c>
      <c r="D482" s="194" t="str">
        <f t="shared" si="33"/>
        <v>yes_no</v>
      </c>
      <c r="E482" s="205"/>
      <c r="F482" s="194"/>
      <c r="G482" s="194" t="s">
        <v>2983</v>
      </c>
      <c r="H482" s="206"/>
      <c r="I482" s="221" t="str" cm="1">
        <f t="array" ref="I482">_xlfn.TEXTJOIN(" ",1,IF(flistname=D482,foption,""))</f>
        <v>0: No 1: Yes</v>
      </c>
      <c r="J482" s="221" t="s">
        <v>22</v>
      </c>
      <c r="K482" s="221" t="s">
        <v>1762</v>
      </c>
      <c r="L482" s="221" t="str">
        <f t="shared" si="31"/>
        <v>O06: Is accessing these latrines an issue for any particular household member?</v>
      </c>
      <c r="M482" s="221" t="s">
        <v>4714</v>
      </c>
      <c r="N482" s="221" t="s">
        <v>4715</v>
      </c>
      <c r="O482" s="221" t="s">
        <v>4716</v>
      </c>
      <c r="P482" s="221">
        <v>1</v>
      </c>
      <c r="V482" s="221">
        <v>1</v>
      </c>
      <c r="Z482" s="221" t="s">
        <v>1761</v>
      </c>
      <c r="AB482" s="333"/>
    </row>
    <row r="483" spans="1:28" s="221" customFormat="1">
      <c r="A483" s="205"/>
      <c r="B483" s="194" t="s">
        <v>4717</v>
      </c>
      <c r="C483" s="194" t="str">
        <f t="shared" si="32"/>
        <v>select_one</v>
      </c>
      <c r="D483" s="194" t="str">
        <f t="shared" si="33"/>
        <v>latrine_access</v>
      </c>
      <c r="E483" s="205"/>
      <c r="F483" s="194"/>
      <c r="G483" s="194" t="s">
        <v>2983</v>
      </c>
      <c r="H483" s="206"/>
      <c r="I483" s="221" t="str" cm="1">
        <f t="array" ref="I483">_xlfn.TEXTJOIN(" ",1,IF(flistname=D483,foption,""))</f>
        <v>1: Children 2: Disabled 3: Elderly 4: Ill (sick) 5: Men 6: Pregnant women 7: Non-pregnant women 88: Other</v>
      </c>
      <c r="J483" s="221" t="s">
        <v>1764</v>
      </c>
      <c r="K483" s="221" t="s">
        <v>1765</v>
      </c>
      <c r="L483" s="221" t="str">
        <f t="shared" si="31"/>
        <v>O07: For whom is access to the latrines most difficult?</v>
      </c>
      <c r="M483" s="221" t="s">
        <v>4718</v>
      </c>
      <c r="N483" s="221" t="s">
        <v>4719</v>
      </c>
      <c r="O483" s="221" t="s">
        <v>4720</v>
      </c>
      <c r="P483" s="221">
        <v>1</v>
      </c>
      <c r="S483" s="221" t="s">
        <v>1767</v>
      </c>
      <c r="V483" s="221">
        <v>1</v>
      </c>
      <c r="Z483" s="221" t="s">
        <v>1768</v>
      </c>
      <c r="AB483" s="333"/>
    </row>
    <row r="484" spans="1:28" s="221" customFormat="1">
      <c r="A484" s="205"/>
      <c r="B484" s="194" t="s">
        <v>4721</v>
      </c>
      <c r="C484" s="194" t="str">
        <f t="shared" si="32"/>
        <v>select_one</v>
      </c>
      <c r="D484" s="194" t="str">
        <f t="shared" si="33"/>
        <v>yes_no</v>
      </c>
      <c r="E484" s="205"/>
      <c r="F484" s="194"/>
      <c r="G484" s="194" t="s">
        <v>2983</v>
      </c>
      <c r="H484" s="206"/>
      <c r="I484" s="221" t="str" cm="1">
        <f t="array" ref="I484">_xlfn.TEXTJOIN(" ",1,IF(flistname=D484,foption,""))</f>
        <v>0: No 1: Yes</v>
      </c>
      <c r="J484" s="221" t="s">
        <v>22</v>
      </c>
      <c r="K484" s="221" t="s">
        <v>1769</v>
      </c>
      <c r="L484" s="221" t="str">
        <f t="shared" si="31"/>
        <v>O08: Do you have access to soap as you need it?</v>
      </c>
      <c r="M484" s="221" t="s">
        <v>4722</v>
      </c>
      <c r="N484" s="221" t="s">
        <v>4723</v>
      </c>
      <c r="O484" s="221" t="s">
        <v>4724</v>
      </c>
      <c r="P484" s="221">
        <v>1</v>
      </c>
      <c r="V484" s="221">
        <v>1</v>
      </c>
      <c r="AB484" s="333"/>
    </row>
    <row r="485" spans="1:28" s="219" customFormat="1">
      <c r="A485" s="212"/>
      <c r="B485" s="199" t="s">
        <v>4725</v>
      </c>
      <c r="C485" s="199" t="str">
        <f t="shared" si="32"/>
        <v>No</v>
      </c>
      <c r="D485" s="199" t="str">
        <f t="shared" si="33"/>
        <v/>
      </c>
      <c r="E485" s="212"/>
      <c r="F485" s="199"/>
      <c r="G485" s="199" t="s">
        <v>2983</v>
      </c>
      <c r="H485" s="213"/>
      <c r="I485" s="219" t="str" cm="1">
        <f t="array" ref="I485">_xlfn.TEXTJOIN(" ",1,IF(flistname=D485,foption,""))</f>
        <v>0</v>
      </c>
      <c r="J485" s="219" t="s">
        <v>117</v>
      </c>
      <c r="K485" s="219" t="s">
        <v>4690</v>
      </c>
      <c r="L485" s="219" t="str">
        <f t="shared" si="31"/>
        <v/>
      </c>
      <c r="N485" s="219" t="s">
        <v>2988</v>
      </c>
      <c r="O485" s="219" t="s">
        <v>2988</v>
      </c>
      <c r="P485" s="219">
        <v>1</v>
      </c>
      <c r="AB485" s="286"/>
    </row>
    <row r="486" spans="1:28" s="218" customFormat="1">
      <c r="A486" s="207"/>
      <c r="C486" s="218" t="str">
        <f t="shared" si="32"/>
        <v>No</v>
      </c>
      <c r="D486" s="218" t="str">
        <f t="shared" si="33"/>
        <v/>
      </c>
      <c r="E486" s="207"/>
      <c r="H486" s="209"/>
      <c r="I486" s="214" t="str" cm="1">
        <f t="array" ref="I486">_xlfn.TEXTJOIN(" ",1,IF(flistname=D486,foption,""))</f>
        <v>0</v>
      </c>
      <c r="L486" s="218" t="str">
        <f t="shared" si="31"/>
        <v/>
      </c>
      <c r="N486" s="218" t="s">
        <v>2988</v>
      </c>
      <c r="O486" s="218" t="s">
        <v>2988</v>
      </c>
      <c r="P486" s="218">
        <v>1</v>
      </c>
      <c r="S486" s="207"/>
      <c r="AB486" s="280"/>
    </row>
    <row r="487" spans="1:28" s="219" customFormat="1">
      <c r="A487" s="212"/>
      <c r="B487" s="199" t="s">
        <v>4726</v>
      </c>
      <c r="C487" s="199" t="str">
        <f t="shared" si="32"/>
        <v>No</v>
      </c>
      <c r="D487" s="199" t="str">
        <f t="shared" si="33"/>
        <v/>
      </c>
      <c r="E487" s="212"/>
      <c r="F487" s="199" t="s">
        <v>246</v>
      </c>
      <c r="G487" s="199" t="s">
        <v>118</v>
      </c>
      <c r="H487" s="213"/>
      <c r="I487" s="219" t="str" cm="1">
        <f t="array" ref="I487">_xlfn.TEXTJOIN(" ",1,IF(flistname=D487,foption,""))</f>
        <v>0</v>
      </c>
      <c r="J487" s="219" t="s">
        <v>26</v>
      </c>
      <c r="K487" s="219" t="s">
        <v>4727</v>
      </c>
      <c r="L487" s="219" t="str">
        <f t="shared" si="31"/>
        <v>P: Livelihood, Vegetabe gardens, Animal and Assets Ownership</v>
      </c>
      <c r="M487" s="219" t="s">
        <v>4728</v>
      </c>
      <c r="N487" s="219" t="s">
        <v>4729</v>
      </c>
      <c r="O487" s="219" t="s">
        <v>4730</v>
      </c>
      <c r="P487" s="219">
        <v>1</v>
      </c>
      <c r="Z487" s="219" t="s">
        <v>3428</v>
      </c>
      <c r="AB487" s="286"/>
    </row>
    <row r="488" spans="1:28" s="221" customFormat="1">
      <c r="A488" s="205"/>
      <c r="B488" s="194" t="s">
        <v>4731</v>
      </c>
      <c r="C488" s="194" t="str">
        <f t="shared" si="32"/>
        <v>select_one</v>
      </c>
      <c r="D488" s="194" t="str">
        <f t="shared" si="33"/>
        <v>house_structure</v>
      </c>
      <c r="E488" s="205"/>
      <c r="F488" s="194" t="s">
        <v>246</v>
      </c>
      <c r="G488" s="194" t="s">
        <v>2983</v>
      </c>
      <c r="H488" s="206"/>
      <c r="I488" s="221" t="str" cm="1">
        <f t="array" ref="I488">_xlfn.TEXTJOIN(" ",1,IF(flistname=D488,foption,""))</f>
        <v>1: Tukul 2: Rakooba/Improvised Shelter 3: Semi/Concrete building 0 0 0 0 0 9: Community/Collective building 10: No Shelter 88: Other</v>
      </c>
      <c r="J488" s="221" t="s">
        <v>310</v>
      </c>
      <c r="K488" s="221" t="s">
        <v>311</v>
      </c>
      <c r="L488" s="221" t="str">
        <f t="shared" si="31"/>
        <v>P01: What type of structure do you normally sleep in now?</v>
      </c>
      <c r="M488" s="221" t="s">
        <v>4732</v>
      </c>
      <c r="N488" s="221" t="s">
        <v>4733</v>
      </c>
      <c r="O488" s="221" t="s">
        <v>4734</v>
      </c>
      <c r="P488" s="221">
        <v>1</v>
      </c>
      <c r="V488" s="221">
        <v>1</v>
      </c>
      <c r="AB488" s="333"/>
    </row>
    <row r="489" spans="1:28" s="338" customFormat="1">
      <c r="A489" s="205"/>
      <c r="B489" s="194" t="s">
        <v>4735</v>
      </c>
      <c r="C489" s="194" t="str">
        <f t="shared" si="32"/>
        <v>No</v>
      </c>
      <c r="D489" s="194" t="str">
        <f t="shared" si="33"/>
        <v/>
      </c>
      <c r="E489" s="205"/>
      <c r="F489" s="194" t="s">
        <v>246</v>
      </c>
      <c r="G489" s="194" t="s">
        <v>2983</v>
      </c>
      <c r="H489" s="206"/>
      <c r="I489" s="338" t="str" cm="1">
        <f t="array" ref="I489">_xlfn.TEXTJOIN(" ",1,IF(flistname=D489,foption,""))</f>
        <v>0</v>
      </c>
      <c r="J489" s="338" t="s">
        <v>49</v>
      </c>
      <c r="K489" s="338" t="s">
        <v>313</v>
      </c>
      <c r="L489" s="338" t="str">
        <f t="shared" si="31"/>
        <v>P02: Specify</v>
      </c>
      <c r="M489" s="338" t="s">
        <v>4736</v>
      </c>
      <c r="N489" s="338" t="s">
        <v>1312</v>
      </c>
      <c r="O489" s="338" t="s">
        <v>4737</v>
      </c>
      <c r="P489" s="338">
        <v>1</v>
      </c>
      <c r="V489" s="338">
        <v>1</v>
      </c>
      <c r="Z489" s="338" t="s">
        <v>4738</v>
      </c>
      <c r="AB489" s="339"/>
    </row>
    <row r="490" spans="1:28" s="221" customFormat="1">
      <c r="A490" s="205"/>
      <c r="B490" s="194" t="s">
        <v>4739</v>
      </c>
      <c r="C490" s="194" t="str">
        <f t="shared" si="32"/>
        <v>select_one</v>
      </c>
      <c r="D490" s="194" t="str">
        <f t="shared" si="33"/>
        <v>house_own</v>
      </c>
      <c r="E490" s="205"/>
      <c r="F490" s="194" t="s">
        <v>246</v>
      </c>
      <c r="G490" s="194" t="s">
        <v>2983</v>
      </c>
      <c r="H490" s="206"/>
      <c r="I490" s="221" t="str" cm="1">
        <f t="array" ref="I490">_xlfn.TEXTJOIN(" ",1,IF(flistname=D490,foption,""))</f>
        <v>1: Owned 2: Rent 3: Hosted 4: Free access 5: Don't know 0 0 0 0 0 0 0 88: Other</v>
      </c>
      <c r="J490" s="221" t="s">
        <v>316</v>
      </c>
      <c r="K490" s="221" t="s">
        <v>317</v>
      </c>
      <c r="L490" s="221" t="str">
        <f t="shared" si="31"/>
        <v>P03: Do you own this structure?</v>
      </c>
      <c r="M490" s="221" t="s">
        <v>4740</v>
      </c>
      <c r="N490" s="221" t="s">
        <v>4741</v>
      </c>
      <c r="O490" s="221" t="s">
        <v>4742</v>
      </c>
      <c r="P490" s="221">
        <v>1</v>
      </c>
      <c r="V490" s="221">
        <v>1</v>
      </c>
      <c r="Z490" s="221" t="s">
        <v>4743</v>
      </c>
      <c r="AB490" s="333"/>
    </row>
    <row r="491" spans="1:28" s="338" customFormat="1">
      <c r="A491" s="205"/>
      <c r="B491" s="194" t="s">
        <v>4744</v>
      </c>
      <c r="C491" s="194" t="str">
        <f t="shared" si="32"/>
        <v>No</v>
      </c>
      <c r="D491" s="194" t="str">
        <f t="shared" si="33"/>
        <v/>
      </c>
      <c r="E491" s="205"/>
      <c r="F491" s="194" t="s">
        <v>246</v>
      </c>
      <c r="G491" s="194" t="s">
        <v>2983</v>
      </c>
      <c r="H491" s="206"/>
      <c r="I491" s="338" t="str" cm="1">
        <f t="array" ref="I491">_xlfn.TEXTJOIN(" ",1,IF(flistname=D491,foption,""))</f>
        <v>0</v>
      </c>
      <c r="J491" s="338" t="s">
        <v>49</v>
      </c>
      <c r="K491" s="338" t="s">
        <v>320</v>
      </c>
      <c r="L491" s="338" t="str">
        <f t="shared" si="31"/>
        <v>P04: Specify</v>
      </c>
      <c r="M491" s="338" t="s">
        <v>4745</v>
      </c>
      <c r="N491" s="338" t="s">
        <v>1312</v>
      </c>
      <c r="O491" s="338" t="s">
        <v>4746</v>
      </c>
      <c r="P491" s="338">
        <v>1</v>
      </c>
      <c r="V491" s="338">
        <v>1</v>
      </c>
      <c r="Z491" s="338" t="s">
        <v>4747</v>
      </c>
      <c r="AB491" s="339"/>
    </row>
    <row r="492" spans="1:28" s="221" customFormat="1">
      <c r="A492" s="205"/>
      <c r="B492" s="194" t="s">
        <v>4748</v>
      </c>
      <c r="C492" s="194" t="str">
        <f t="shared" si="32"/>
        <v>select_one</v>
      </c>
      <c r="D492" s="194" t="str">
        <f t="shared" si="33"/>
        <v>livelihood_sources1</v>
      </c>
      <c r="E492" s="205"/>
      <c r="F492" s="194" t="s">
        <v>246</v>
      </c>
      <c r="G492" s="194" t="s">
        <v>2983</v>
      </c>
      <c r="H492" s="206"/>
      <c r="I492" s="221" t="str" cm="1">
        <f t="array" ref="I492">_xlfn.TEXTJOIN(" ",1,IF(flistname=D492,foption,""))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16: Other, specify</v>
      </c>
      <c r="J492" s="221" t="s">
        <v>432</v>
      </c>
      <c r="K492" s="221" t="s">
        <v>433</v>
      </c>
      <c r="L492" s="221" t="str">
        <f t="shared" si="31"/>
        <v>P05: In the last three months, what was your household’s most important activity for getting food and income?</v>
      </c>
      <c r="M492" s="221" t="s">
        <v>4749</v>
      </c>
      <c r="N492" s="221" t="s">
        <v>4750</v>
      </c>
      <c r="O492" s="221" t="s">
        <v>4751</v>
      </c>
      <c r="P492" s="221">
        <v>1</v>
      </c>
      <c r="V492" s="221">
        <v>1</v>
      </c>
      <c r="AB492" s="333"/>
    </row>
    <row r="493" spans="1:28" s="338" customFormat="1">
      <c r="A493" s="205"/>
      <c r="B493" s="194" t="s">
        <v>4752</v>
      </c>
      <c r="C493" s="194" t="str">
        <f t="shared" si="32"/>
        <v>No</v>
      </c>
      <c r="D493" s="194" t="str">
        <f t="shared" si="33"/>
        <v/>
      </c>
      <c r="E493" s="205"/>
      <c r="F493" s="194" t="s">
        <v>246</v>
      </c>
      <c r="G493" s="194" t="s">
        <v>2983</v>
      </c>
      <c r="H493" s="206"/>
      <c r="I493" s="338" t="str" cm="1">
        <f t="array" ref="I493">_xlfn.TEXTJOIN(" ",1,IF(flistname=D493,foption,""))</f>
        <v>0</v>
      </c>
      <c r="J493" s="338" t="s">
        <v>49</v>
      </c>
      <c r="K493" s="338" t="s">
        <v>435</v>
      </c>
      <c r="L493" s="338" t="str">
        <f t="shared" si="31"/>
        <v>P06: Specify Others</v>
      </c>
      <c r="M493" s="338" t="s">
        <v>4753</v>
      </c>
      <c r="N493" s="338" t="s">
        <v>4754</v>
      </c>
      <c r="O493" s="338" t="s">
        <v>4755</v>
      </c>
      <c r="P493" s="338">
        <v>1</v>
      </c>
      <c r="V493" s="338">
        <v>1</v>
      </c>
      <c r="Z493" s="338" t="s">
        <v>437</v>
      </c>
      <c r="AB493" s="339"/>
    </row>
    <row r="494" spans="1:28" s="221" customFormat="1">
      <c r="A494" s="205"/>
      <c r="B494" s="194" t="s">
        <v>4756</v>
      </c>
      <c r="C494" s="194" t="str">
        <f t="shared" si="32"/>
        <v>select_one</v>
      </c>
      <c r="D494" s="194" t="str">
        <f t="shared" si="33"/>
        <v>livelihood_sources2</v>
      </c>
      <c r="E494" s="205"/>
      <c r="F494" s="194" t="s">
        <v>246</v>
      </c>
      <c r="G494" s="194" t="s">
        <v>2983</v>
      </c>
      <c r="H494" s="206"/>
      <c r="I494" s="221" t="str" cm="1">
        <f t="array" ref="I494">_xlfn.TEXTJOIN(" ",1,IF(flistname=D494,foption,""))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494" s="221" t="s">
        <v>438</v>
      </c>
      <c r="K494" s="221" t="s">
        <v>439</v>
      </c>
      <c r="L494" s="221" t="str">
        <f t="shared" si="31"/>
        <v xml:space="preserve">P07: In the last three months, what was your household’s second most important activity for getting food and income?
</v>
      </c>
      <c r="M494" s="221" t="s">
        <v>4757</v>
      </c>
      <c r="N494" s="221" t="s">
        <v>4758</v>
      </c>
      <c r="O494" s="221" t="s">
        <v>4759</v>
      </c>
      <c r="P494" s="221">
        <v>1</v>
      </c>
      <c r="T494" s="221" t="s">
        <v>441</v>
      </c>
      <c r="U494" s="221" t="s">
        <v>442</v>
      </c>
      <c r="V494" s="221">
        <v>1</v>
      </c>
      <c r="AB494" s="333"/>
    </row>
    <row r="495" spans="1:28" s="338" customFormat="1">
      <c r="A495" s="205"/>
      <c r="B495" s="194" t="s">
        <v>4760</v>
      </c>
      <c r="C495" s="194" t="str">
        <f t="shared" si="32"/>
        <v>No</v>
      </c>
      <c r="D495" s="194" t="str">
        <f t="shared" si="33"/>
        <v/>
      </c>
      <c r="E495" s="205"/>
      <c r="F495" s="194" t="s">
        <v>246</v>
      </c>
      <c r="G495" s="194" t="s">
        <v>2983</v>
      </c>
      <c r="H495" s="206"/>
      <c r="I495" s="338" t="str" cm="1">
        <f t="array" ref="I495">_xlfn.TEXTJOIN(" ",1,IF(flistname=D495,foption,""))</f>
        <v>0</v>
      </c>
      <c r="J495" s="338" t="s">
        <v>49</v>
      </c>
      <c r="K495" s="338" t="s">
        <v>443</v>
      </c>
      <c r="L495" s="338" t="str">
        <f t="shared" si="31"/>
        <v>P08: Specify Others</v>
      </c>
      <c r="M495" s="338" t="s">
        <v>4761</v>
      </c>
      <c r="N495" s="338" t="s">
        <v>4754</v>
      </c>
      <c r="O495" s="338" t="s">
        <v>4762</v>
      </c>
      <c r="P495" s="338">
        <v>1</v>
      </c>
      <c r="T495" s="338" t="s">
        <v>445</v>
      </c>
      <c r="U495" s="338" t="s">
        <v>442</v>
      </c>
      <c r="V495" s="338">
        <v>1</v>
      </c>
      <c r="Z495" s="338" t="s">
        <v>446</v>
      </c>
      <c r="AB495" s="339"/>
    </row>
    <row r="496" spans="1:28" s="221" customFormat="1">
      <c r="A496" s="205"/>
      <c r="B496" s="194" t="s">
        <v>4763</v>
      </c>
      <c r="C496" s="194" t="str">
        <f t="shared" si="32"/>
        <v>select_one</v>
      </c>
      <c r="D496" s="194" t="str">
        <f t="shared" si="33"/>
        <v>livelihood_sources1</v>
      </c>
      <c r="E496" s="205"/>
      <c r="F496" s="194" t="s">
        <v>246</v>
      </c>
      <c r="G496" s="194" t="s">
        <v>118</v>
      </c>
      <c r="H496" s="206"/>
      <c r="I496" s="221" t="str" cm="1">
        <f t="array" ref="I496">_xlfn.TEXTJOIN(" ",1,IF(flistname=D496,foption,""))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16: Other, specify</v>
      </c>
      <c r="J496" s="221" t="s">
        <v>432</v>
      </c>
      <c r="K496" s="221" t="s">
        <v>447</v>
      </c>
      <c r="L496" s="221" t="str">
        <f t="shared" ref="L496:L547" si="34">IF(AND(ISBLANK(M496),ISBLANK(N496)),"",IF(ISBLANK(M496),N496,_xlfn.CONCAT(TRIM(M496),": ",N496)))</f>
        <v>P09: What were your livelihood sources before joining FFA the activity</v>
      </c>
      <c r="M496" s="221" t="s">
        <v>4764</v>
      </c>
      <c r="N496" s="221" t="s">
        <v>4765</v>
      </c>
      <c r="O496" s="221" t="s">
        <v>4765</v>
      </c>
      <c r="P496" s="221">
        <v>1</v>
      </c>
      <c r="V496" s="221">
        <v>1</v>
      </c>
      <c r="Z496" s="221" t="s">
        <v>3225</v>
      </c>
      <c r="AB496" s="333"/>
    </row>
    <row r="497" spans="1:28" s="221" customFormat="1">
      <c r="A497" s="205"/>
      <c r="B497" s="194" t="s">
        <v>4766</v>
      </c>
      <c r="C497" s="194" t="str">
        <f t="shared" si="32"/>
        <v>select_one</v>
      </c>
      <c r="D497" s="194" t="str">
        <f t="shared" si="33"/>
        <v>H02</v>
      </c>
      <c r="E497" s="205"/>
      <c r="F497" s="194" t="s">
        <v>246</v>
      </c>
      <c r="G497" s="194" t="s">
        <v>2983</v>
      </c>
      <c r="H497" s="206"/>
      <c r="I497" s="221" t="str" cm="1">
        <f t="array" ref="I497">_xlfn.TEXTJOIN(" ",1,IF(flistname=D497,foption,""))</f>
        <v>1: No change 2: Increased 3: Decreased 4: Don’t know</v>
      </c>
      <c r="J497" s="221" t="s">
        <v>449</v>
      </c>
      <c r="K497" s="221" t="s">
        <v>450</v>
      </c>
      <c r="L497" s="221" t="str">
        <f t="shared" si="34"/>
        <v>P10: Has your household’s income changed over the past year?</v>
      </c>
      <c r="M497" s="221" t="s">
        <v>4767</v>
      </c>
      <c r="N497" s="221" t="s">
        <v>4768</v>
      </c>
      <c r="O497" s="221" t="s">
        <v>4768</v>
      </c>
      <c r="P497" s="221">
        <v>1</v>
      </c>
      <c r="V497" s="221">
        <v>1</v>
      </c>
      <c r="AB497" s="333"/>
    </row>
    <row r="498" spans="1:28" s="221" customFormat="1">
      <c r="A498" s="205"/>
      <c r="B498" s="194" t="s">
        <v>4769</v>
      </c>
      <c r="C498" s="194" t="str">
        <f t="shared" si="32"/>
        <v>select_one</v>
      </c>
      <c r="D498" s="194" t="str">
        <f t="shared" si="33"/>
        <v>H03</v>
      </c>
      <c r="E498" s="205"/>
      <c r="F498" s="194" t="s">
        <v>246</v>
      </c>
      <c r="G498" s="194" t="s">
        <v>2983</v>
      </c>
      <c r="H498" s="206"/>
      <c r="I498" s="221" t="str" cm="1">
        <f t="array" ref="I498">_xlfn.TEXTJOIN(" ",1,IF(flistname=D498,foption,""))</f>
        <v>1: Income source completely lost 2: Some of income source lost 3: Market conditions changed 4: Work place closed 5: Cannot access location of livelihood activity 6: Getting less money due to inflation 7: Other</v>
      </c>
      <c r="J498" s="221" t="s">
        <v>452</v>
      </c>
      <c r="K498" s="221" t="s">
        <v>453</v>
      </c>
      <c r="L498" s="221" t="str">
        <f t="shared" si="34"/>
        <v>P11: What is the main reason that your income decreased?</v>
      </c>
      <c r="M498" s="221" t="s">
        <v>4770</v>
      </c>
      <c r="N498" s="221" t="s">
        <v>4771</v>
      </c>
      <c r="O498" s="221" t="s">
        <v>4771</v>
      </c>
      <c r="P498" s="221">
        <v>1</v>
      </c>
      <c r="V498" s="221">
        <v>1</v>
      </c>
      <c r="Z498" s="221" t="s">
        <v>455</v>
      </c>
      <c r="AB498" s="333"/>
    </row>
    <row r="499" spans="1:28" s="338" customFormat="1">
      <c r="A499" s="205"/>
      <c r="B499" s="194" t="s">
        <v>4772</v>
      </c>
      <c r="C499" s="194" t="str">
        <f t="shared" si="32"/>
        <v>No</v>
      </c>
      <c r="D499" s="194" t="str">
        <f t="shared" si="33"/>
        <v/>
      </c>
      <c r="E499" s="205"/>
      <c r="F499" s="194" t="s">
        <v>246</v>
      </c>
      <c r="G499" s="194" t="s">
        <v>2983</v>
      </c>
      <c r="H499" s="206"/>
      <c r="I499" s="338" t="str" cm="1">
        <f t="array" ref="I499">_xlfn.TEXTJOIN(" ",1,IF(flistname=D499,foption,""))</f>
        <v>0</v>
      </c>
      <c r="J499" s="338" t="s">
        <v>49</v>
      </c>
      <c r="K499" s="338" t="s">
        <v>456</v>
      </c>
      <c r="L499" s="338" t="str">
        <f t="shared" si="34"/>
        <v>P12: Specify Others</v>
      </c>
      <c r="M499" s="338" t="s">
        <v>4773</v>
      </c>
      <c r="N499" s="338" t="s">
        <v>4754</v>
      </c>
      <c r="O499" s="338" t="s">
        <v>4754</v>
      </c>
      <c r="P499" s="338">
        <v>1</v>
      </c>
      <c r="V499" s="338">
        <v>1</v>
      </c>
      <c r="Z499" s="338" t="s">
        <v>458</v>
      </c>
      <c r="AB499" s="339"/>
    </row>
    <row r="500" spans="1:28" s="221" customFormat="1">
      <c r="A500" s="205"/>
      <c r="B500" s="194" t="s">
        <v>4774</v>
      </c>
      <c r="C500" s="194" t="str">
        <f t="shared" si="32"/>
        <v>select_one</v>
      </c>
      <c r="D500" s="194" t="str">
        <f t="shared" si="33"/>
        <v>yes_no</v>
      </c>
      <c r="E500" s="205"/>
      <c r="F500" s="194" t="s">
        <v>246</v>
      </c>
      <c r="G500" s="194" t="s">
        <v>2983</v>
      </c>
      <c r="H500" s="206"/>
      <c r="I500" s="221" t="str" cm="1">
        <f t="array" ref="I500">_xlfn.TEXTJOIN(" ",1,IF(flistname=D500,foption,""))</f>
        <v>0: No 1: Yes</v>
      </c>
      <c r="J500" s="221" t="s">
        <v>22</v>
      </c>
      <c r="K500" s="221" t="s">
        <v>459</v>
      </c>
      <c r="L500" s="221" t="str">
        <f t="shared" si="34"/>
        <v>P13: Does your household regularly receive any money or non-food items from family members working in another part of the country or outside of the country?</v>
      </c>
      <c r="M500" s="221" t="s">
        <v>4775</v>
      </c>
      <c r="N500" s="221" t="s">
        <v>4776</v>
      </c>
      <c r="O500" s="221" t="s">
        <v>4776</v>
      </c>
      <c r="P500" s="221">
        <v>1</v>
      </c>
      <c r="V500" s="221">
        <v>1</v>
      </c>
      <c r="AB500" s="333"/>
    </row>
    <row r="501" spans="1:28" s="221" customFormat="1">
      <c r="A501" s="205"/>
      <c r="B501" s="194" t="s">
        <v>4777</v>
      </c>
      <c r="C501" s="194" t="str">
        <f t="shared" si="32"/>
        <v>select_multiple</v>
      </c>
      <c r="D501" s="194" t="str">
        <f t="shared" si="33"/>
        <v>assets</v>
      </c>
      <c r="E501" s="205"/>
      <c r="F501" s="194" t="s">
        <v>246</v>
      </c>
      <c r="G501" s="194" t="s">
        <v>2983</v>
      </c>
      <c r="H501" s="206"/>
      <c r="I501" s="221" t="str" cm="1">
        <f t="array" ref="I501">_xlfn.TEXTJOIN(" ",1,IF(flistname=D501,foption,""))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01" s="221" t="s">
        <v>461</v>
      </c>
      <c r="K501" s="221" t="s">
        <v>462</v>
      </c>
      <c r="L501" s="221" t="str">
        <f t="shared" si="34"/>
        <v>P14: Does your house own any of the following assets now?</v>
      </c>
      <c r="M501" s="221" t="s">
        <v>4778</v>
      </c>
      <c r="N501" s="221" t="s">
        <v>4779</v>
      </c>
      <c r="O501" s="221" t="s">
        <v>4779</v>
      </c>
      <c r="P501" s="221">
        <v>1</v>
      </c>
      <c r="S501" s="221" t="s">
        <v>464</v>
      </c>
      <c r="T501" s="221" t="s">
        <v>465</v>
      </c>
      <c r="V501" s="221">
        <v>1</v>
      </c>
      <c r="AB501" s="333"/>
    </row>
    <row r="502" spans="1:28" s="221" customFormat="1">
      <c r="A502" s="205"/>
      <c r="B502" s="194" t="s">
        <v>4780</v>
      </c>
      <c r="C502" s="194" t="str">
        <f t="shared" si="32"/>
        <v>select_multiple</v>
      </c>
      <c r="D502" s="194" t="str">
        <f t="shared" si="33"/>
        <v>assets_2</v>
      </c>
      <c r="E502" s="205"/>
      <c r="F502" s="194" t="s">
        <v>246</v>
      </c>
      <c r="G502" s="194" t="s">
        <v>2983</v>
      </c>
      <c r="H502" s="206"/>
      <c r="I502" s="221" t="str" cm="1">
        <f t="array" ref="I502">_xlfn.TEXTJOIN(" ",1,IF(flistname=D502,foption,""))</f>
        <v/>
      </c>
      <c r="J502" s="221" t="s">
        <v>466</v>
      </c>
      <c r="K502" s="221" t="s">
        <v>467</v>
      </c>
      <c r="L502" s="221" t="str">
        <f t="shared" si="34"/>
        <v>P15: Did your household have any of the following household assets looted or destroyed in the last 12 months?</v>
      </c>
      <c r="M502" s="221" t="s">
        <v>4781</v>
      </c>
      <c r="N502" s="221" t="s">
        <v>4782</v>
      </c>
      <c r="O502" s="221" t="s">
        <v>4782</v>
      </c>
      <c r="P502" s="221">
        <v>1</v>
      </c>
      <c r="S502" s="221" t="s">
        <v>464</v>
      </c>
      <c r="T502" s="221" t="s">
        <v>465</v>
      </c>
      <c r="V502" s="221">
        <v>1</v>
      </c>
      <c r="AB502" s="333"/>
    </row>
    <row r="503" spans="1:28" s="221" customFormat="1">
      <c r="A503" s="205"/>
      <c r="B503" s="194" t="s">
        <v>4783</v>
      </c>
      <c r="C503" s="194" t="str">
        <f t="shared" si="32"/>
        <v>select_multiple</v>
      </c>
      <c r="D503" s="194" t="str">
        <f t="shared" si="33"/>
        <v>assets_2</v>
      </c>
      <c r="E503" s="205"/>
      <c r="F503" s="194" t="s">
        <v>246</v>
      </c>
      <c r="G503" s="194" t="s">
        <v>2983</v>
      </c>
      <c r="H503" s="206"/>
      <c r="I503" s="221" t="str" cm="1">
        <f t="array" ref="I503">_xlfn.TEXTJOIN(" ",1,IF(flistname=D503,foption,""))</f>
        <v/>
      </c>
      <c r="J503" s="221" t="s">
        <v>466</v>
      </c>
      <c r="K503" s="221" t="s">
        <v>469</v>
      </c>
      <c r="L503" s="221" t="str">
        <f t="shared" si="34"/>
        <v>P16: Did your household sell any of the following household assets in the last 12 months?</v>
      </c>
      <c r="M503" s="221" t="s">
        <v>4784</v>
      </c>
      <c r="N503" s="221" t="s">
        <v>4785</v>
      </c>
      <c r="O503" s="221" t="s">
        <v>4785</v>
      </c>
      <c r="P503" s="221">
        <v>1</v>
      </c>
      <c r="S503" s="221" t="s">
        <v>464</v>
      </c>
      <c r="T503" s="221" t="s">
        <v>465</v>
      </c>
      <c r="V503" s="221">
        <v>1</v>
      </c>
      <c r="AB503" s="333"/>
    </row>
    <row r="504" spans="1:28" s="219" customFormat="1">
      <c r="A504" s="212"/>
      <c r="B504" s="199" t="s">
        <v>4786</v>
      </c>
      <c r="C504" s="199" t="str">
        <f t="shared" si="32"/>
        <v>No</v>
      </c>
      <c r="D504" s="199" t="str">
        <f t="shared" si="33"/>
        <v/>
      </c>
      <c r="E504" s="212"/>
      <c r="F504" s="199" t="s">
        <v>246</v>
      </c>
      <c r="G504" s="199" t="s">
        <v>118</v>
      </c>
      <c r="H504" s="213"/>
      <c r="I504" s="219" t="str" cm="1">
        <f t="array" ref="I504">_xlfn.TEXTJOIN(" ",1,IF(flistname=D504,foption,""))</f>
        <v>0</v>
      </c>
      <c r="J504" s="219" t="s">
        <v>117</v>
      </c>
      <c r="K504" s="219" t="s">
        <v>4727</v>
      </c>
      <c r="L504" s="219" t="str">
        <f t="shared" si="34"/>
        <v/>
      </c>
      <c r="N504" s="219" t="s">
        <v>2988</v>
      </c>
      <c r="O504" s="219" t="s">
        <v>2988</v>
      </c>
      <c r="P504" s="219">
        <v>1</v>
      </c>
      <c r="AB504" s="286"/>
    </row>
    <row r="505" spans="1:28" s="218" customFormat="1">
      <c r="A505" s="207"/>
      <c r="C505" s="218" t="str">
        <f t="shared" si="32"/>
        <v>No</v>
      </c>
      <c r="D505" s="218" t="str">
        <f t="shared" si="33"/>
        <v/>
      </c>
      <c r="E505" s="207"/>
      <c r="H505" s="209"/>
      <c r="I505" s="214" t="str" cm="1">
        <f t="array" ref="I505">_xlfn.TEXTJOIN(" ",1,IF(flistname=D505,foption,""))</f>
        <v>0</v>
      </c>
      <c r="L505" s="218" t="str">
        <f t="shared" si="34"/>
        <v/>
      </c>
      <c r="N505" s="218" t="s">
        <v>2988</v>
      </c>
      <c r="O505" s="218" t="s">
        <v>2988</v>
      </c>
      <c r="P505" s="218">
        <v>1</v>
      </c>
      <c r="S505" s="207"/>
      <c r="AB505" s="280"/>
    </row>
    <row r="506" spans="1:28" s="219" customFormat="1">
      <c r="A506" s="231"/>
      <c r="B506" s="250" t="s">
        <v>4787</v>
      </c>
      <c r="C506" s="250" t="str">
        <f t="shared" si="32"/>
        <v>No</v>
      </c>
      <c r="D506" s="250" t="str">
        <f t="shared" si="33"/>
        <v/>
      </c>
      <c r="E506" s="231"/>
      <c r="F506" s="250" t="s">
        <v>246</v>
      </c>
      <c r="G506" s="250" t="s">
        <v>118</v>
      </c>
      <c r="H506" s="233"/>
      <c r="I506" s="219" t="str" cm="1">
        <f t="array" ref="I506">_xlfn.TEXTJOIN(" ",1,IF(flistname=D506,foption,""))</f>
        <v>0</v>
      </c>
      <c r="J506" s="219" t="s">
        <v>26</v>
      </c>
      <c r="K506" s="219" t="s">
        <v>4788</v>
      </c>
      <c r="L506" s="219" t="str">
        <f t="shared" si="34"/>
        <v xml:space="preserve">P_g: </v>
      </c>
      <c r="M506" s="219" t="s">
        <v>4789</v>
      </c>
      <c r="P506" s="219">
        <v>1</v>
      </c>
      <c r="W506" s="219" t="s">
        <v>168</v>
      </c>
      <c r="Z506" s="219" t="s">
        <v>3428</v>
      </c>
      <c r="AB506" s="286"/>
    </row>
    <row r="507" spans="1:28" s="325" customFormat="1">
      <c r="A507" s="238"/>
      <c r="B507" s="238"/>
      <c r="C507" s="238" t="str">
        <f t="shared" si="32"/>
        <v>No</v>
      </c>
      <c r="D507" s="238" t="str">
        <f t="shared" si="33"/>
        <v/>
      </c>
      <c r="E507" s="238"/>
      <c r="F507" s="238"/>
      <c r="G507" s="238"/>
      <c r="H507" s="238"/>
      <c r="I507" s="325" t="str" cm="1">
        <f t="array" ref="I507">_xlfn.TEXTJOIN(" ",1,IF(flistname=D507,foption,""))</f>
        <v>0</v>
      </c>
      <c r="J507" s="325" t="s">
        <v>20</v>
      </c>
      <c r="L507" s="325" t="str">
        <f t="shared" si="34"/>
        <v>Backyard/Vegetable gardens</v>
      </c>
      <c r="N507" s="325" t="s">
        <v>4790</v>
      </c>
      <c r="O507" s="325" t="s">
        <v>4790</v>
      </c>
      <c r="P507" s="325">
        <v>1</v>
      </c>
      <c r="AB507" s="326"/>
    </row>
    <row r="508" spans="1:28" s="221" customFormat="1">
      <c r="A508" s="205"/>
      <c r="B508" s="194" t="s">
        <v>4791</v>
      </c>
      <c r="C508" s="194" t="str">
        <f t="shared" si="32"/>
        <v>select_one</v>
      </c>
      <c r="D508" s="194" t="str">
        <f t="shared" si="33"/>
        <v>yes_no</v>
      </c>
      <c r="E508" s="205"/>
      <c r="F508" s="194" t="s">
        <v>246</v>
      </c>
      <c r="G508" s="194" t="s">
        <v>2983</v>
      </c>
      <c r="H508" s="206"/>
      <c r="I508" s="221" t="str" cm="1">
        <f t="array" ref="I508">_xlfn.TEXTJOIN(" ",1,IF(flistname=D508,foption,""))</f>
        <v>0: No 1: Yes</v>
      </c>
      <c r="J508" s="221" t="s">
        <v>22</v>
      </c>
      <c r="K508" s="221" t="s">
        <v>1231</v>
      </c>
      <c r="L508" s="221" t="str">
        <f t="shared" si="34"/>
        <v>P17: Do you have a backyard or vegetable garden?</v>
      </c>
      <c r="M508" s="221" t="s">
        <v>4792</v>
      </c>
      <c r="N508" s="221" t="s">
        <v>4793</v>
      </c>
      <c r="O508" s="221" t="s">
        <v>4794</v>
      </c>
      <c r="P508" s="221">
        <v>1</v>
      </c>
      <c r="S508" s="221" t="s">
        <v>1286</v>
      </c>
      <c r="V508" s="221">
        <v>1</v>
      </c>
      <c r="AB508" s="333"/>
    </row>
    <row r="509" spans="1:28" s="221" customFormat="1">
      <c r="A509" s="205"/>
      <c r="B509" s="194" t="s">
        <v>4795</v>
      </c>
      <c r="C509" s="194" t="str">
        <f t="shared" si="32"/>
        <v>select_multiple</v>
      </c>
      <c r="D509" s="194" t="str">
        <f t="shared" si="33"/>
        <v>vegetable_type</v>
      </c>
      <c r="E509" s="205"/>
      <c r="F509" s="194" t="s">
        <v>246</v>
      </c>
      <c r="G509" s="194" t="s">
        <v>2983</v>
      </c>
      <c r="H509" s="206"/>
      <c r="I509" s="221" t="str" cm="1">
        <f t="array" ref="I509">_xlfn.TEXTJOIN(" ",1,IF(flistname=D509,foption,""))</f>
        <v>1: Tomatoes 2: Onions 3: Okra 4: Pumpkins/squashes 5: Leafy greens 88: Other (specify)</v>
      </c>
      <c r="J509" s="221" t="s">
        <v>1233</v>
      </c>
      <c r="K509" s="221" t="s">
        <v>1287</v>
      </c>
      <c r="L509" s="221" t="str">
        <f t="shared" si="34"/>
        <v>P18: What type of vegetables are you currently growing in your backyard garden?</v>
      </c>
      <c r="M509" s="221" t="s">
        <v>4796</v>
      </c>
      <c r="N509" s="221" t="s">
        <v>4797</v>
      </c>
      <c r="O509" s="221" t="s">
        <v>4798</v>
      </c>
      <c r="P509" s="221">
        <v>1</v>
      </c>
      <c r="S509" s="221" t="s">
        <v>1286</v>
      </c>
      <c r="V509" s="221">
        <v>1</v>
      </c>
      <c r="Z509" s="221" t="s">
        <v>1237</v>
      </c>
      <c r="AB509" s="333"/>
    </row>
    <row r="510" spans="1:28" s="338" customFormat="1">
      <c r="A510" s="205"/>
      <c r="B510" s="194" t="s">
        <v>4799</v>
      </c>
      <c r="C510" s="194" t="str">
        <f t="shared" si="32"/>
        <v>No</v>
      </c>
      <c r="D510" s="194" t="str">
        <f t="shared" si="33"/>
        <v/>
      </c>
      <c r="E510" s="205"/>
      <c r="F510" s="194" t="s">
        <v>246</v>
      </c>
      <c r="G510" s="194" t="s">
        <v>2983</v>
      </c>
      <c r="H510" s="206"/>
      <c r="I510" s="338" t="str" cm="1">
        <f t="array" ref="I510">_xlfn.TEXTJOIN(" ",1,IF(flistname=D510,foption,""))</f>
        <v>0</v>
      </c>
      <c r="J510" s="338" t="s">
        <v>49</v>
      </c>
      <c r="K510" s="338" t="s">
        <v>1289</v>
      </c>
      <c r="L510" s="338" t="str">
        <f t="shared" si="34"/>
        <v>P19: Specify</v>
      </c>
      <c r="M510" s="338" t="s">
        <v>4800</v>
      </c>
      <c r="N510" s="338" t="s">
        <v>1312</v>
      </c>
      <c r="O510" s="338" t="s">
        <v>4801</v>
      </c>
      <c r="P510" s="338">
        <v>1</v>
      </c>
      <c r="S510" s="338" t="s">
        <v>1286</v>
      </c>
      <c r="V510" s="338">
        <v>1</v>
      </c>
      <c r="Z510" s="338" t="s">
        <v>4802</v>
      </c>
      <c r="AB510" s="339"/>
    </row>
    <row r="511" spans="1:28" s="221" customFormat="1">
      <c r="A511" s="205"/>
      <c r="B511" s="194" t="s">
        <v>4803</v>
      </c>
      <c r="C511" s="194" t="str">
        <f t="shared" si="32"/>
        <v>select_one</v>
      </c>
      <c r="D511" s="194" t="str">
        <f t="shared" si="33"/>
        <v>why_no_plant</v>
      </c>
      <c r="E511" s="205"/>
      <c r="F511" s="194" t="s">
        <v>246</v>
      </c>
      <c r="G511" s="194" t="s">
        <v>2983</v>
      </c>
      <c r="H511" s="206"/>
      <c r="I511" s="221" t="str" cm="1">
        <f t="array" ref="I511">_xlfn.TEXTJOIN(" ",1,IF(flistname=D511,foption,""))</f>
        <v>1: No access to land 2: No seeds/tools 3: No/not enough water 4: Not enough time 5: Animals destroyed garden 6: Flooding destroyed gardens 7: Security conditions prevent gardening 88: Other</v>
      </c>
      <c r="J511" s="221" t="s">
        <v>1292</v>
      </c>
      <c r="K511" s="221" t="s">
        <v>1293</v>
      </c>
      <c r="L511" s="221" t="str">
        <f t="shared" si="34"/>
        <v>P20: If not, why are you not growing any vegetables in your garden?</v>
      </c>
      <c r="M511" s="221" t="s">
        <v>4804</v>
      </c>
      <c r="N511" s="221" t="s">
        <v>4805</v>
      </c>
      <c r="O511" s="221" t="s">
        <v>4806</v>
      </c>
      <c r="P511" s="221">
        <v>1</v>
      </c>
      <c r="V511" s="221">
        <v>1</v>
      </c>
      <c r="Z511" s="221" t="s">
        <v>1244</v>
      </c>
      <c r="AB511" s="333"/>
    </row>
    <row r="512" spans="1:28" s="338" customFormat="1">
      <c r="A512" s="205"/>
      <c r="B512" s="194" t="s">
        <v>4807</v>
      </c>
      <c r="C512" s="194" t="str">
        <f t="shared" si="32"/>
        <v>No</v>
      </c>
      <c r="D512" s="194" t="str">
        <f t="shared" si="33"/>
        <v/>
      </c>
      <c r="E512" s="205"/>
      <c r="F512" s="194" t="s">
        <v>246</v>
      </c>
      <c r="G512" s="194" t="s">
        <v>2983</v>
      </c>
      <c r="H512" s="206"/>
      <c r="I512" s="338" t="str" cm="1">
        <f t="array" ref="I512">_xlfn.TEXTJOIN(" ",1,IF(flistname=D512,foption,""))</f>
        <v>0</v>
      </c>
      <c r="J512" s="338" t="s">
        <v>49</v>
      </c>
      <c r="K512" s="338" t="s">
        <v>1295</v>
      </c>
      <c r="L512" s="338" t="str">
        <f t="shared" si="34"/>
        <v>P21: Specify</v>
      </c>
      <c r="M512" s="338" t="s">
        <v>4808</v>
      </c>
      <c r="N512" s="338" t="s">
        <v>1312</v>
      </c>
      <c r="O512" s="338" t="s">
        <v>4809</v>
      </c>
      <c r="P512" s="338">
        <v>1</v>
      </c>
      <c r="V512" s="338">
        <v>1</v>
      </c>
      <c r="Z512" s="338" t="s">
        <v>4810</v>
      </c>
      <c r="AB512" s="339"/>
    </row>
    <row r="513" spans="1:28" s="221" customFormat="1">
      <c r="A513" s="205"/>
      <c r="B513" s="194" t="s">
        <v>4811</v>
      </c>
      <c r="C513" s="194" t="str">
        <f t="shared" si="32"/>
        <v>select_one</v>
      </c>
      <c r="D513" s="194" t="str">
        <f t="shared" si="33"/>
        <v>gardenveguse</v>
      </c>
      <c r="E513" s="205" t="s">
        <v>4812</v>
      </c>
      <c r="F513" s="194" t="s">
        <v>246</v>
      </c>
      <c r="G513" s="194" t="s">
        <v>2983</v>
      </c>
      <c r="H513" s="206"/>
      <c r="I513" s="221" t="str" cm="1">
        <f t="array" ref="I513">_xlfn.TEXTJOIN(" ",1,IF(flistname=D513,foption,""))</f>
        <v>1: Home consumption 2: Market sales 3: Animal feeds</v>
      </c>
      <c r="J513" s="221" t="s">
        <v>4813</v>
      </c>
      <c r="K513" s="221" t="s">
        <v>4814</v>
      </c>
      <c r="L513" s="221" t="str">
        <f t="shared" si="34"/>
        <v>P22: What's the main use of vegatables that you grow in your backyard/vegetable garden?</v>
      </c>
      <c r="M513" s="221" t="s">
        <v>4815</v>
      </c>
      <c r="N513" s="221" t="s">
        <v>4816</v>
      </c>
      <c r="O513" s="221" t="s">
        <v>4817</v>
      </c>
      <c r="P513" s="221">
        <v>1</v>
      </c>
      <c r="V513" s="221">
        <v>1</v>
      </c>
      <c r="Z513" s="221" t="s">
        <v>1237</v>
      </c>
      <c r="AB513" s="333"/>
    </row>
    <row r="514" spans="1:28" s="219" customFormat="1">
      <c r="A514" s="250"/>
      <c r="B514" s="250"/>
      <c r="C514" s="250" t="str">
        <f t="shared" si="32"/>
        <v>No</v>
      </c>
      <c r="D514" s="250" t="str">
        <f t="shared" si="33"/>
        <v/>
      </c>
      <c r="E514" s="250"/>
      <c r="F514" s="250"/>
      <c r="G514" s="250"/>
      <c r="H514" s="250"/>
      <c r="I514" s="219" t="str" cm="1">
        <f t="array" ref="I514">_xlfn.TEXTJOIN(" ",1,IF(flistname=D514,foption,""))</f>
        <v>0</v>
      </c>
      <c r="J514" s="219" t="s">
        <v>117</v>
      </c>
      <c r="K514" s="219" t="s">
        <v>4788</v>
      </c>
      <c r="L514" s="219" t="str">
        <f t="shared" si="34"/>
        <v/>
      </c>
      <c r="P514" s="219">
        <v>1</v>
      </c>
      <c r="AB514" s="286"/>
    </row>
    <row r="515" spans="1:28" s="229" customFormat="1">
      <c r="A515" s="228"/>
      <c r="C515" s="229" t="str">
        <f t="shared" si="32"/>
        <v>No</v>
      </c>
      <c r="D515" s="229" t="str">
        <f t="shared" si="33"/>
        <v/>
      </c>
      <c r="E515" s="228"/>
      <c r="H515" s="230"/>
      <c r="I515" s="229" t="str" cm="1">
        <f t="array" ref="I515">_xlfn.TEXTJOIN(" ",1,IF(flistname=D515,foption,""))</f>
        <v>0</v>
      </c>
      <c r="L515" s="229" t="str">
        <f t="shared" si="34"/>
        <v/>
      </c>
      <c r="P515" s="229">
        <v>1</v>
      </c>
      <c r="S515" s="228"/>
      <c r="AB515" s="276"/>
    </row>
    <row r="516" spans="1:28" s="221" customFormat="1">
      <c r="A516" s="205"/>
      <c r="B516" s="194" t="s">
        <v>4818</v>
      </c>
      <c r="C516" s="194" t="str">
        <f t="shared" si="32"/>
        <v>select_one</v>
      </c>
      <c r="D516" s="194" t="str">
        <f t="shared" si="33"/>
        <v>yes_no</v>
      </c>
      <c r="E516" s="205"/>
      <c r="F516" s="194" t="s">
        <v>246</v>
      </c>
      <c r="G516" s="194" t="s">
        <v>2983</v>
      </c>
      <c r="H516" s="206"/>
      <c r="I516" s="221" t="str" cm="1">
        <f t="array" ref="I516">_xlfn.TEXTJOIN(" ",1,IF(flistname=D516,foption,""))</f>
        <v>0: No 1: Yes</v>
      </c>
      <c r="J516" s="221" t="s">
        <v>22</v>
      </c>
      <c r="K516" s="221" t="s">
        <v>1406</v>
      </c>
      <c r="L516" s="221" t="str">
        <f t="shared" si="34"/>
        <v>P23: Does your household own any livestock or farm animals (even if they are not near the home now?)</v>
      </c>
      <c r="M516" s="221" t="s">
        <v>4819</v>
      </c>
      <c r="N516" s="221" t="s">
        <v>4820</v>
      </c>
      <c r="O516" s="221" t="s">
        <v>4821</v>
      </c>
      <c r="P516" s="221">
        <v>1</v>
      </c>
      <c r="V516" s="221">
        <v>1</v>
      </c>
      <c r="AB516" s="333"/>
    </row>
    <row r="517" spans="1:28" s="219" customFormat="1">
      <c r="A517" s="231"/>
      <c r="B517" s="250" t="s">
        <v>4822</v>
      </c>
      <c r="C517" s="250" t="str">
        <f t="shared" si="32"/>
        <v>No</v>
      </c>
      <c r="D517" s="250" t="str">
        <f t="shared" si="33"/>
        <v/>
      </c>
      <c r="E517" s="231"/>
      <c r="F517" s="250" t="s">
        <v>246</v>
      </c>
      <c r="G517" s="250" t="s">
        <v>118</v>
      </c>
      <c r="H517" s="233"/>
      <c r="I517" s="219" t="str" cm="1">
        <f t="array" ref="I517">_xlfn.TEXTJOIN(" ",1,IF(flistname=D517,foption,""))</f>
        <v>0</v>
      </c>
      <c r="J517" s="219" t="s">
        <v>26</v>
      </c>
      <c r="K517" s="219" t="s">
        <v>4823</v>
      </c>
      <c r="L517" s="219" t="str">
        <f t="shared" si="34"/>
        <v/>
      </c>
      <c r="P517" s="219">
        <v>1</v>
      </c>
      <c r="W517" s="219" t="s">
        <v>168</v>
      </c>
      <c r="Z517" s="219" t="s">
        <v>1410</v>
      </c>
      <c r="AB517" s="286"/>
    </row>
    <row r="518" spans="1:28" s="325" customFormat="1">
      <c r="A518" s="240"/>
      <c r="B518" s="240"/>
      <c r="C518" s="240" t="str">
        <f t="shared" si="32"/>
        <v>No</v>
      </c>
      <c r="D518" s="240" t="str">
        <f t="shared" si="33"/>
        <v/>
      </c>
      <c r="E518" s="240"/>
      <c r="F518" s="240"/>
      <c r="G518" s="240"/>
      <c r="H518" s="240"/>
      <c r="I518" s="325" t="str" cm="1">
        <f t="array" ref="I518">_xlfn.TEXTJOIN(" ",1,IF(flistname=D518,foption,""))</f>
        <v>0</v>
      </c>
      <c r="J518" s="325" t="s">
        <v>20</v>
      </c>
      <c r="L518" s="325" t="str">
        <f t="shared" si="34"/>
        <v>How many of the animals do you own;</v>
      </c>
      <c r="N518" s="325" t="s">
        <v>4824</v>
      </c>
      <c r="O518" s="325" t="s">
        <v>4824</v>
      </c>
      <c r="P518" s="325">
        <v>1</v>
      </c>
      <c r="AB518" s="326"/>
    </row>
    <row r="519" spans="1:28" s="221" customFormat="1">
      <c r="A519" s="205"/>
      <c r="B519" s="194" t="s">
        <v>4825</v>
      </c>
      <c r="C519" s="194" t="str">
        <f t="shared" si="32"/>
        <v>No</v>
      </c>
      <c r="D519" s="194" t="str">
        <f t="shared" si="33"/>
        <v/>
      </c>
      <c r="E519" s="205"/>
      <c r="F519" s="194" t="s">
        <v>246</v>
      </c>
      <c r="G519" s="194" t="s">
        <v>2983</v>
      </c>
      <c r="H519" s="206"/>
      <c r="I519" s="221" t="str" cm="1">
        <f t="array" ref="I519">_xlfn.TEXTJOIN(" ",1,IF(flistname=D519,foption,""))</f>
        <v>0</v>
      </c>
      <c r="J519" s="221" t="s">
        <v>151</v>
      </c>
      <c r="K519" s="221" t="s">
        <v>1411</v>
      </c>
      <c r="L519" s="221" t="str">
        <f t="shared" si="34"/>
        <v>P23_01: How many Cattle do you own?</v>
      </c>
      <c r="M519" s="221" t="s">
        <v>4826</v>
      </c>
      <c r="N519" s="221" t="s">
        <v>4827</v>
      </c>
      <c r="O519" s="221" t="s">
        <v>4828</v>
      </c>
      <c r="P519" s="221">
        <v>1</v>
      </c>
      <c r="T519" s="221" t="s">
        <v>1324</v>
      </c>
      <c r="V519" s="221">
        <v>1</v>
      </c>
      <c r="AB519" s="333"/>
    </row>
    <row r="520" spans="1:28" s="221" customFormat="1">
      <c r="A520" s="205"/>
      <c r="B520" s="194" t="s">
        <v>4829</v>
      </c>
      <c r="C520" s="194" t="str">
        <f t="shared" si="32"/>
        <v>No</v>
      </c>
      <c r="D520" s="194" t="str">
        <f t="shared" si="33"/>
        <v/>
      </c>
      <c r="E520" s="205"/>
      <c r="F520" s="194" t="s">
        <v>246</v>
      </c>
      <c r="G520" s="194" t="s">
        <v>118</v>
      </c>
      <c r="H520" s="206"/>
      <c r="I520" s="221" t="str" cm="1">
        <f t="array" ref="I520">_xlfn.TEXTJOIN(" ",1,IF(flistname=D520,foption,""))</f>
        <v>0</v>
      </c>
      <c r="J520" s="221" t="s">
        <v>151</v>
      </c>
      <c r="K520" s="221" t="s">
        <v>1422</v>
      </c>
      <c r="L520" s="221" t="str">
        <f t="shared" si="34"/>
        <v>P23_02: How many of these of these Cattle were acquired after joining FFA</v>
      </c>
      <c r="M520" s="221" t="s">
        <v>4830</v>
      </c>
      <c r="N520" s="221" t="s">
        <v>4831</v>
      </c>
      <c r="O520" s="221" t="s">
        <v>4832</v>
      </c>
      <c r="P520" s="221">
        <v>1</v>
      </c>
      <c r="T520" s="221" t="s">
        <v>1324</v>
      </c>
      <c r="V520" s="221">
        <v>1</v>
      </c>
      <c r="Z520" s="221" t="s">
        <v>4833</v>
      </c>
      <c r="AB520" s="333"/>
    </row>
    <row r="521" spans="1:28" s="221" customFormat="1">
      <c r="A521" s="205"/>
      <c r="B521" s="194" t="s">
        <v>4834</v>
      </c>
      <c r="C521" s="194" t="str">
        <f t="shared" si="32"/>
        <v>No</v>
      </c>
      <c r="D521" s="194" t="str">
        <f t="shared" si="33"/>
        <v/>
      </c>
      <c r="E521" s="205"/>
      <c r="F521" s="194" t="s">
        <v>246</v>
      </c>
      <c r="G521" s="194" t="s">
        <v>2983</v>
      </c>
      <c r="H521" s="206"/>
      <c r="I521" s="221" t="str" cm="1">
        <f t="array" ref="I521">_xlfn.TEXTJOIN(" ",1,IF(flistname=D521,foption,""))</f>
        <v>0</v>
      </c>
      <c r="J521" s="221" t="s">
        <v>151</v>
      </c>
      <c r="K521" s="221" t="s">
        <v>1413</v>
      </c>
      <c r="L521" s="221" t="str">
        <f t="shared" si="34"/>
        <v>P23_03: How many Goats/sheep do you own?</v>
      </c>
      <c r="M521" s="221" t="s">
        <v>4835</v>
      </c>
      <c r="N521" s="221" t="s">
        <v>4836</v>
      </c>
      <c r="O521" s="221" t="s">
        <v>4837</v>
      </c>
      <c r="P521" s="221">
        <v>1</v>
      </c>
      <c r="T521" s="221" t="s">
        <v>1324</v>
      </c>
      <c r="V521" s="221">
        <v>1</v>
      </c>
      <c r="AB521" s="333"/>
    </row>
    <row r="522" spans="1:28" s="221" customFormat="1">
      <c r="A522" s="205"/>
      <c r="B522" s="194" t="s">
        <v>4838</v>
      </c>
      <c r="C522" s="194" t="str">
        <f t="shared" si="32"/>
        <v>No</v>
      </c>
      <c r="D522" s="194" t="str">
        <f t="shared" si="33"/>
        <v/>
      </c>
      <c r="E522" s="205"/>
      <c r="F522" s="194" t="s">
        <v>246</v>
      </c>
      <c r="G522" s="194" t="s">
        <v>118</v>
      </c>
      <c r="H522" s="206"/>
      <c r="I522" s="221" t="str" cm="1">
        <f t="array" ref="I522">_xlfn.TEXTJOIN(" ",1,IF(flistname=D522,foption,""))</f>
        <v>0</v>
      </c>
      <c r="J522" s="221" t="s">
        <v>151</v>
      </c>
      <c r="K522" s="221" t="s">
        <v>1424</v>
      </c>
      <c r="L522" s="221" t="str">
        <f t="shared" si="34"/>
        <v>P23_04: How many of these Goats/sheep were acquired after joining FFA</v>
      </c>
      <c r="M522" s="221" t="s">
        <v>4839</v>
      </c>
      <c r="N522" s="221" t="s">
        <v>4840</v>
      </c>
      <c r="O522" s="221" t="s">
        <v>4841</v>
      </c>
      <c r="P522" s="221">
        <v>1</v>
      </c>
      <c r="T522" s="221" t="s">
        <v>1324</v>
      </c>
      <c r="V522" s="221">
        <v>1</v>
      </c>
      <c r="Z522" s="221" t="s">
        <v>4842</v>
      </c>
      <c r="AB522" s="333"/>
    </row>
    <row r="523" spans="1:28" s="221" customFormat="1">
      <c r="A523" s="205"/>
      <c r="B523" s="194" t="s">
        <v>4843</v>
      </c>
      <c r="C523" s="194" t="str">
        <f t="shared" si="32"/>
        <v>No</v>
      </c>
      <c r="D523" s="194" t="str">
        <f t="shared" si="33"/>
        <v/>
      </c>
      <c r="E523" s="205"/>
      <c r="F523" s="194" t="s">
        <v>246</v>
      </c>
      <c r="G523" s="194" t="s">
        <v>2983</v>
      </c>
      <c r="H523" s="206"/>
      <c r="I523" s="221" t="str" cm="1">
        <f t="array" ref="I523">_xlfn.TEXTJOIN(" ",1,IF(flistname=D523,foption,""))</f>
        <v>0</v>
      </c>
      <c r="J523" s="221" t="s">
        <v>151</v>
      </c>
      <c r="K523" s="221" t="s">
        <v>1415</v>
      </c>
      <c r="L523" s="221" t="str">
        <f t="shared" si="34"/>
        <v>P23_05: How many Chickens/ducks do you own?</v>
      </c>
      <c r="M523" s="221" t="s">
        <v>4844</v>
      </c>
      <c r="N523" s="221" t="s">
        <v>4845</v>
      </c>
      <c r="O523" s="221" t="s">
        <v>4846</v>
      </c>
      <c r="P523" s="221">
        <v>1</v>
      </c>
      <c r="T523" s="221" t="s">
        <v>1324</v>
      </c>
      <c r="V523" s="221">
        <v>1</v>
      </c>
      <c r="AB523" s="333"/>
    </row>
    <row r="524" spans="1:28" s="221" customFormat="1">
      <c r="A524" s="205"/>
      <c r="B524" s="194" t="s">
        <v>4847</v>
      </c>
      <c r="C524" s="194" t="str">
        <f t="shared" si="32"/>
        <v>No</v>
      </c>
      <c r="D524" s="194" t="str">
        <f t="shared" si="33"/>
        <v/>
      </c>
      <c r="E524" s="205"/>
      <c r="F524" s="194" t="s">
        <v>246</v>
      </c>
      <c r="G524" s="194" t="s">
        <v>118</v>
      </c>
      <c r="H524" s="206"/>
      <c r="I524" s="221" t="str" cm="1">
        <f t="array" ref="I524">_xlfn.TEXTJOIN(" ",1,IF(flistname=D524,foption,""))</f>
        <v>0</v>
      </c>
      <c r="J524" s="221" t="s">
        <v>151</v>
      </c>
      <c r="K524" s="221" t="s">
        <v>1426</v>
      </c>
      <c r="L524" s="221" t="str">
        <f t="shared" si="34"/>
        <v>P23_06: How many of these Chickens/ducks were acquired after joining FFA</v>
      </c>
      <c r="M524" s="221" t="s">
        <v>4848</v>
      </c>
      <c r="N524" s="221" t="s">
        <v>4849</v>
      </c>
      <c r="O524" s="221" t="s">
        <v>4850</v>
      </c>
      <c r="P524" s="221">
        <v>1</v>
      </c>
      <c r="T524" s="221" t="s">
        <v>1324</v>
      </c>
      <c r="V524" s="221">
        <v>1</v>
      </c>
      <c r="Z524" s="221" t="s">
        <v>4851</v>
      </c>
      <c r="AB524" s="333"/>
    </row>
    <row r="525" spans="1:28" s="219" customFormat="1">
      <c r="A525" s="231"/>
      <c r="B525" s="250" t="s">
        <v>4852</v>
      </c>
      <c r="C525" s="250" t="str">
        <f t="shared" si="32"/>
        <v>No</v>
      </c>
      <c r="D525" s="250" t="str">
        <f t="shared" si="33"/>
        <v/>
      </c>
      <c r="E525" s="231"/>
      <c r="F525" s="250" t="s">
        <v>246</v>
      </c>
      <c r="G525" s="250" t="s">
        <v>118</v>
      </c>
      <c r="H525" s="233"/>
      <c r="I525" s="219" t="str" cm="1">
        <f t="array" ref="I525">_xlfn.TEXTJOIN(" ",1,IF(flistname=D525,foption,""))</f>
        <v>0</v>
      </c>
      <c r="J525" s="219" t="s">
        <v>117</v>
      </c>
      <c r="K525" s="219" t="s">
        <v>4823</v>
      </c>
      <c r="L525" s="219" t="str">
        <f t="shared" si="34"/>
        <v/>
      </c>
      <c r="N525" s="219" t="s">
        <v>2988</v>
      </c>
      <c r="O525" s="219" t="s">
        <v>2988</v>
      </c>
      <c r="P525" s="219">
        <v>1</v>
      </c>
      <c r="AB525" s="286"/>
    </row>
    <row r="526" spans="1:28" s="224" customFormat="1">
      <c r="A526" s="223"/>
      <c r="C526" s="224" t="str">
        <f t="shared" si="32"/>
        <v>No</v>
      </c>
      <c r="D526" s="224" t="str">
        <f t="shared" si="33"/>
        <v/>
      </c>
      <c r="E526" s="223"/>
      <c r="H526" s="225"/>
      <c r="I526" s="224" t="str" cm="1">
        <f t="array" ref="I526">_xlfn.TEXTJOIN(" ",1,IF(flistname=D526,foption,""))</f>
        <v>0</v>
      </c>
      <c r="J526" s="224" t="s">
        <v>2564</v>
      </c>
      <c r="K526" s="224" t="s">
        <v>4853</v>
      </c>
      <c r="L526" s="224" t="str">
        <f t="shared" si="34"/>
        <v/>
      </c>
      <c r="V526" s="224">
        <v>1</v>
      </c>
      <c r="AB526" s="277" t="s">
        <v>4854</v>
      </c>
    </row>
    <row r="527" spans="1:28" s="325" customFormat="1">
      <c r="A527" s="240"/>
      <c r="B527" s="240"/>
      <c r="C527" s="240" t="str">
        <f t="shared" si="32"/>
        <v>No</v>
      </c>
      <c r="D527" s="240" t="str">
        <f t="shared" si="33"/>
        <v/>
      </c>
      <c r="E527" s="240"/>
      <c r="F527" s="240"/>
      <c r="G527" s="240"/>
      <c r="H527" s="240"/>
      <c r="I527" s="325" t="str" cm="1">
        <f t="array" ref="I527">_xlfn.TEXTJOIN(" ",1,IF(flistname=D527,foption,""))</f>
        <v>0</v>
      </c>
      <c r="J527" s="325" t="s">
        <v>20</v>
      </c>
      <c r="L527" s="325" t="str">
        <f t="shared" si="34"/>
        <v>Pardon the interruption, it looks like there are no owned livestock while you reported a HH has some animals. Please review</v>
      </c>
      <c r="N527" s="325" t="s">
        <v>4855</v>
      </c>
      <c r="O527" s="325" t="s">
        <v>4855</v>
      </c>
      <c r="Z527" s="325" t="s">
        <v>4856</v>
      </c>
      <c r="AB527" s="326"/>
    </row>
    <row r="528" spans="1:28" s="221" customFormat="1">
      <c r="A528" s="205"/>
      <c r="B528" s="194" t="s">
        <v>4857</v>
      </c>
      <c r="C528" s="194" t="str">
        <f t="shared" si="32"/>
        <v>select_one</v>
      </c>
      <c r="D528" s="194" t="str">
        <f t="shared" si="33"/>
        <v>livestock_mainuse</v>
      </c>
      <c r="E528" s="205"/>
      <c r="F528" s="194" t="s">
        <v>246</v>
      </c>
      <c r="G528" s="194" t="s">
        <v>2983</v>
      </c>
      <c r="H528" s="206"/>
      <c r="I528" s="221" t="str" cm="1">
        <f t="array" ref="I528">_xlfn.TEXTJOIN(" ",1,IF(flistname=D528,foption,""))</f>
        <v>1: Selling for food items 2: Selling for non-food items 3: Milk/Dairy products 4: Slaughtering for consumption 5: Used for Dowry 6: Payment of local fines/debt 88: Others</v>
      </c>
      <c r="J528" s="221" t="s">
        <v>1428</v>
      </c>
      <c r="K528" s="221" t="s">
        <v>1429</v>
      </c>
      <c r="L528" s="221" t="str">
        <f t="shared" si="34"/>
        <v>P24: In the last 2 months, what was the main use of the livestock you own?</v>
      </c>
      <c r="M528" s="221" t="s">
        <v>4858</v>
      </c>
      <c r="N528" s="221" t="s">
        <v>4859</v>
      </c>
      <c r="O528" s="221" t="s">
        <v>4860</v>
      </c>
      <c r="P528" s="221">
        <v>1</v>
      </c>
      <c r="V528" s="221">
        <v>1</v>
      </c>
      <c r="Z528" s="221" t="s">
        <v>1410</v>
      </c>
      <c r="AB528" s="333"/>
    </row>
    <row r="529" spans="1:28" s="338" customFormat="1">
      <c r="A529" s="205"/>
      <c r="B529" s="194" t="s">
        <v>4861</v>
      </c>
      <c r="C529" s="194" t="str">
        <f t="shared" si="32"/>
        <v>No</v>
      </c>
      <c r="D529" s="194" t="str">
        <f t="shared" si="33"/>
        <v/>
      </c>
      <c r="E529" s="205"/>
      <c r="F529" s="194" t="s">
        <v>246</v>
      </c>
      <c r="G529" s="194" t="s">
        <v>2983</v>
      </c>
      <c r="H529" s="206"/>
      <c r="I529" s="338" t="str" cm="1">
        <f t="array" ref="I529">_xlfn.TEXTJOIN(" ",1,IF(flistname=D529,foption,""))</f>
        <v>0</v>
      </c>
      <c r="J529" s="338" t="s">
        <v>49</v>
      </c>
      <c r="K529" s="338" t="s">
        <v>1431</v>
      </c>
      <c r="L529" s="338" t="str">
        <f t="shared" si="34"/>
        <v>P25: Specify</v>
      </c>
      <c r="M529" s="338" t="s">
        <v>4862</v>
      </c>
      <c r="N529" s="338" t="s">
        <v>1312</v>
      </c>
      <c r="O529" s="338" t="s">
        <v>4863</v>
      </c>
      <c r="P529" s="338">
        <v>1</v>
      </c>
      <c r="V529" s="338">
        <v>1</v>
      </c>
      <c r="Z529" s="338" t="s">
        <v>4864</v>
      </c>
      <c r="AB529" s="339"/>
    </row>
    <row r="530" spans="1:28" s="221" customFormat="1">
      <c r="A530" s="205"/>
      <c r="B530" s="194" t="s">
        <v>4865</v>
      </c>
      <c r="C530" s="194" t="str">
        <f t="shared" si="32"/>
        <v>select_one</v>
      </c>
      <c r="D530" s="194" t="str">
        <f t="shared" si="33"/>
        <v>fish_source</v>
      </c>
      <c r="E530" s="205"/>
      <c r="F530" s="194" t="s">
        <v>246</v>
      </c>
      <c r="G530" s="194" t="s">
        <v>2983</v>
      </c>
      <c r="H530" s="206"/>
      <c r="I530" s="221" t="str" cm="1">
        <f t="array" ref="I530">_xlfn.TEXTJOIN(" ",1,IF(flistname=D530,foption,""))</f>
        <v>0: No, we don't get fish 1: Yes, from our own fishing 2: Yes, as a support from another community member 3: Yes, from market</v>
      </c>
      <c r="J530" s="221" t="s">
        <v>1434</v>
      </c>
      <c r="K530" s="221" t="s">
        <v>1435</v>
      </c>
      <c r="L530" s="221" t="str">
        <f t="shared" si="34"/>
        <v>P26: Does your household get fish for consumption yourselves or from someone in the community now?</v>
      </c>
      <c r="M530" s="221" t="s">
        <v>4866</v>
      </c>
      <c r="N530" s="221" t="s">
        <v>4867</v>
      </c>
      <c r="O530" s="221" t="s">
        <v>4868</v>
      </c>
      <c r="P530" s="221">
        <v>1</v>
      </c>
      <c r="V530" s="221">
        <v>1</v>
      </c>
      <c r="AB530" s="333"/>
    </row>
    <row r="531" spans="1:28" s="218" customFormat="1">
      <c r="A531" s="207"/>
      <c r="C531" s="218" t="str">
        <f t="shared" si="32"/>
        <v>No</v>
      </c>
      <c r="D531" s="218" t="str">
        <f t="shared" si="33"/>
        <v/>
      </c>
      <c r="E531" s="207"/>
      <c r="H531" s="209"/>
      <c r="I531" s="214" t="str" cm="1">
        <f t="array" ref="I531">_xlfn.TEXTJOIN(" ",1,IF(flistname=D531,foption,""))</f>
        <v>0</v>
      </c>
      <c r="L531" s="218" t="str">
        <f t="shared" si="34"/>
        <v/>
      </c>
      <c r="N531" s="218" t="s">
        <v>2988</v>
      </c>
      <c r="O531" s="218" t="s">
        <v>2988</v>
      </c>
      <c r="P531" s="218">
        <v>1</v>
      </c>
      <c r="S531" s="207"/>
      <c r="AB531" s="280"/>
    </row>
    <row r="532" spans="1:28" s="219" customFormat="1">
      <c r="A532" s="212"/>
      <c r="B532" s="199"/>
      <c r="C532" s="199" t="str">
        <f t="shared" si="32"/>
        <v>No</v>
      </c>
      <c r="D532" s="199" t="str">
        <f t="shared" si="33"/>
        <v/>
      </c>
      <c r="E532" s="212" t="s">
        <v>4869</v>
      </c>
      <c r="F532" s="199" t="s">
        <v>246</v>
      </c>
      <c r="G532" s="199" t="s">
        <v>118</v>
      </c>
      <c r="H532" s="213"/>
      <c r="I532" s="219" t="str" cm="1">
        <f t="array" ref="I532">_xlfn.TEXTJOIN(" ",1,IF(flistname=D532,foption,""))</f>
        <v>0</v>
      </c>
      <c r="J532" s="219" t="s">
        <v>26</v>
      </c>
      <c r="K532" s="219" t="s">
        <v>4870</v>
      </c>
      <c r="L532" s="219" t="str">
        <f t="shared" si="34"/>
        <v>Q: AGRICULTURE</v>
      </c>
      <c r="M532" s="219" t="s">
        <v>4871</v>
      </c>
      <c r="N532" s="219" t="s">
        <v>4872</v>
      </c>
      <c r="O532" s="219" t="s">
        <v>4872</v>
      </c>
      <c r="P532" s="219">
        <v>1</v>
      </c>
      <c r="Z532" s="219" t="s">
        <v>3428</v>
      </c>
      <c r="AB532" s="286"/>
    </row>
    <row r="533" spans="1:28" s="221" customFormat="1">
      <c r="A533" s="205" t="s">
        <v>4873</v>
      </c>
      <c r="B533" s="194" t="s">
        <v>4874</v>
      </c>
      <c r="C533" s="194" t="str">
        <f t="shared" si="32"/>
        <v>select_one</v>
      </c>
      <c r="D533" s="194" t="str">
        <f t="shared" si="33"/>
        <v>yes_no</v>
      </c>
      <c r="E533" s="205" t="s">
        <v>4875</v>
      </c>
      <c r="F533" s="194" t="s">
        <v>246</v>
      </c>
      <c r="G533" s="194" t="s">
        <v>2983</v>
      </c>
      <c r="H533" s="206" t="s">
        <v>4876</v>
      </c>
      <c r="I533" s="221" t="str" cm="1">
        <f t="array" ref="I533">_xlfn.TEXTJOIN(" ",1,IF(flistname=D533,foption,""))</f>
        <v>0: No 1: Yes</v>
      </c>
      <c r="J533" s="221" t="s">
        <v>22</v>
      </c>
      <c r="K533" s="221" t="s">
        <v>1248</v>
      </c>
      <c r="L533" s="221" t="str">
        <f t="shared" si="34"/>
        <v>Q01: Do you participate in farming activities when you can?</v>
      </c>
      <c r="M533" s="221" t="s">
        <v>4877</v>
      </c>
      <c r="N533" s="221" t="s">
        <v>4878</v>
      </c>
      <c r="O533" s="221" t="s">
        <v>4879</v>
      </c>
      <c r="P533" s="221">
        <v>1</v>
      </c>
      <c r="V533" s="221">
        <v>1</v>
      </c>
      <c r="AB533" s="333"/>
    </row>
    <row r="534" spans="1:28" s="221" customFormat="1">
      <c r="A534" s="205" t="s">
        <v>4873</v>
      </c>
      <c r="B534" s="194" t="s">
        <v>4880</v>
      </c>
      <c r="C534" s="194" t="str">
        <f t="shared" si="32"/>
        <v>select_one</v>
      </c>
      <c r="D534" s="194" t="str">
        <f t="shared" si="33"/>
        <v>yes_no</v>
      </c>
      <c r="E534" s="205" t="s">
        <v>4875</v>
      </c>
      <c r="F534" s="194" t="s">
        <v>246</v>
      </c>
      <c r="G534" s="194" t="s">
        <v>2983</v>
      </c>
      <c r="H534" s="206" t="s">
        <v>4876</v>
      </c>
      <c r="I534" s="221" t="str" cm="1">
        <f t="array" ref="I534">_xlfn.TEXTJOIN(" ",1,IF(flistname=D534,foption,""))</f>
        <v>0: No 1: Yes</v>
      </c>
      <c r="J534" s="221" t="s">
        <v>22</v>
      </c>
      <c r="K534" s="221" t="s">
        <v>1250</v>
      </c>
      <c r="L534" s="221" t="str">
        <f t="shared" si="34"/>
        <v>Q02: Have you received any training regarding how to improve farming?</v>
      </c>
      <c r="M534" s="221" t="s">
        <v>4881</v>
      </c>
      <c r="N534" s="221" t="s">
        <v>4882</v>
      </c>
      <c r="O534" s="221" t="s">
        <v>4883</v>
      </c>
      <c r="P534" s="221">
        <v>1</v>
      </c>
      <c r="V534" s="221">
        <v>1</v>
      </c>
      <c r="Z534" s="221" t="s">
        <v>1252</v>
      </c>
      <c r="AB534" s="333"/>
    </row>
    <row r="535" spans="1:28" s="221" customFormat="1">
      <c r="A535" s="194" t="s">
        <v>4873</v>
      </c>
      <c r="B535" s="194" t="s">
        <v>4884</v>
      </c>
      <c r="C535" s="194" t="str">
        <f t="shared" si="32"/>
        <v>select_one</v>
      </c>
      <c r="D535" s="194" t="str">
        <f t="shared" si="33"/>
        <v>ffaharchange</v>
      </c>
      <c r="E535" s="194"/>
      <c r="F535" s="194" t="s">
        <v>246</v>
      </c>
      <c r="G535" s="194" t="s">
        <v>2983</v>
      </c>
      <c r="H535" s="194" t="s">
        <v>4876</v>
      </c>
      <c r="I535" s="221" t="str" cm="1">
        <f t="array" ref="I535">_xlfn.TEXTJOIN(" ",1,IF(flistname=D535,foption,""))</f>
        <v>1: Increased harvest 2: Same harvest 3: Decreased harvest</v>
      </c>
      <c r="J535" s="221" t="s">
        <v>4885</v>
      </c>
      <c r="K535" s="221" t="s">
        <v>4886</v>
      </c>
      <c r="L535" s="221" t="str">
        <f t="shared" si="34"/>
        <v>Q03: Have you had a change in harvest amount as a result of participating in FFA activities?</v>
      </c>
      <c r="M535" s="221" t="s">
        <v>4887</v>
      </c>
      <c r="N535" s="221" t="s">
        <v>4888</v>
      </c>
      <c r="O535" s="221" t="s">
        <v>4889</v>
      </c>
      <c r="P535" s="334">
        <v>1</v>
      </c>
      <c r="V535" s="221">
        <v>1</v>
      </c>
      <c r="Z535" s="221" t="s">
        <v>4890</v>
      </c>
      <c r="AB535" s="333"/>
    </row>
    <row r="536" spans="1:28" s="221" customFormat="1">
      <c r="A536" s="194" t="s">
        <v>4873</v>
      </c>
      <c r="B536" s="194" t="s">
        <v>4891</v>
      </c>
      <c r="C536" s="194" t="str">
        <f t="shared" ref="C536:C599" si="35">IF(IFERROR(FIND("select_one",J536),0)&gt;0,"select_one",IF(IFERROR(FIND("select_multiple",J536),0)&gt;0,"select_multiple","No"))</f>
        <v>select_multiple</v>
      </c>
      <c r="D536" s="194" t="str">
        <f t="shared" ref="D536:D599" si="36">IF(OR(C536="select_one",C536="select_multiple"),TRIM(RIGHT(J536,LEN(J536)-(LEN(C536)+1))),"")</f>
        <v>harvechangereason</v>
      </c>
      <c r="E536" s="194"/>
      <c r="F536" s="194" t="s">
        <v>246</v>
      </c>
      <c r="G536" s="194" t="s">
        <v>2983</v>
      </c>
      <c r="H536" s="194" t="s">
        <v>4876</v>
      </c>
      <c r="I536" s="221" t="str" cm="1">
        <f t="array" ref="I536">_xlfn.TEXTJOIN(" ",1,IF(flistname=D536,foption,""))</f>
        <v>1: Lack of knowledge of technologies 2: Lack of tools to use technologies 3: Damages from natural disasters (floods, droughts, heavy rains, etc.) 4: Lack of agricultural inputs (fertilizers, seeds, etc) 5: Damages from diseases 88: Other reasons 77: Do not know</v>
      </c>
      <c r="J536" s="221" t="s">
        <v>4892</v>
      </c>
      <c r="K536" s="221" t="s">
        <v>4893</v>
      </c>
      <c r="L536" s="221" t="str">
        <f t="shared" si="34"/>
        <v>Q04: What were the reasons of decreased harvest?</v>
      </c>
      <c r="M536" s="221" t="s">
        <v>4894</v>
      </c>
      <c r="N536" s="221" t="s">
        <v>4895</v>
      </c>
      <c r="O536" s="221" t="s">
        <v>4896</v>
      </c>
      <c r="P536" s="334">
        <v>1</v>
      </c>
      <c r="T536" s="221" t="s">
        <v>4897</v>
      </c>
      <c r="U536" s="221" t="s">
        <v>4898</v>
      </c>
      <c r="V536" s="221">
        <v>1</v>
      </c>
      <c r="Z536" s="221" t="s">
        <v>4899</v>
      </c>
      <c r="AB536" s="333"/>
    </row>
    <row r="537" spans="1:28" s="338" customFormat="1">
      <c r="A537" s="194"/>
      <c r="B537" s="194"/>
      <c r="C537" s="194" t="str">
        <f t="shared" si="35"/>
        <v>No</v>
      </c>
      <c r="D537" s="194" t="str">
        <f t="shared" si="36"/>
        <v/>
      </c>
      <c r="E537" s="194"/>
      <c r="F537" s="194"/>
      <c r="G537" s="194"/>
      <c r="H537" s="194"/>
      <c r="J537" s="338" t="s">
        <v>49</v>
      </c>
      <c r="K537" s="338" t="s">
        <v>4900</v>
      </c>
      <c r="L537" s="338" t="str">
        <f t="shared" si="34"/>
        <v>Q05: Specify other reasons of decreased harvest</v>
      </c>
      <c r="M537" s="338" t="s">
        <v>4901</v>
      </c>
      <c r="N537" s="338" t="s">
        <v>4902</v>
      </c>
      <c r="P537" s="340"/>
      <c r="V537" s="338">
        <v>1</v>
      </c>
      <c r="Z537" s="338" t="s">
        <v>4903</v>
      </c>
      <c r="AB537" s="339"/>
    </row>
    <row r="538" spans="1:28" s="221" customFormat="1">
      <c r="A538" s="194"/>
      <c r="B538" s="194"/>
      <c r="C538" s="194" t="str">
        <f t="shared" si="35"/>
        <v>select_one</v>
      </c>
      <c r="D538" s="194" t="str">
        <f t="shared" si="36"/>
        <v>ffdiverschange</v>
      </c>
      <c r="E538" s="194"/>
      <c r="F538" s="194"/>
      <c r="G538" s="194"/>
      <c r="H538" s="194"/>
      <c r="I538" s="221" t="str" cm="1">
        <f t="array" ref="I538">_xlfn.TEXTJOIN(" ",1,IF(flistname=D538,foption,""))</f>
        <v>1: Increased diversification 2: Same diversification 3: Decreased diversification</v>
      </c>
      <c r="J538" s="221" t="s">
        <v>4904</v>
      </c>
      <c r="K538" s="221" t="s">
        <v>4905</v>
      </c>
      <c r="L538" s="221" t="str">
        <f t="shared" si="34"/>
        <v>Q06: Have you had a change in crop diversification as a result of participating in FFA activities?</v>
      </c>
      <c r="M538" s="221" t="s">
        <v>4906</v>
      </c>
      <c r="N538" s="221" t="s">
        <v>4907</v>
      </c>
      <c r="P538" s="334"/>
      <c r="V538" s="221">
        <v>1</v>
      </c>
      <c r="Z538" s="221" t="s">
        <v>4890</v>
      </c>
      <c r="AB538" s="333"/>
    </row>
    <row r="539" spans="1:28" s="221" customFormat="1">
      <c r="A539" s="194"/>
      <c r="B539" s="194"/>
      <c r="C539" s="194" t="str">
        <f t="shared" si="35"/>
        <v>select_multiple</v>
      </c>
      <c r="D539" s="194" t="str">
        <f t="shared" si="36"/>
        <v>diversreason</v>
      </c>
      <c r="E539" s="194"/>
      <c r="F539" s="194"/>
      <c r="G539" s="194"/>
      <c r="H539" s="194"/>
      <c r="I539" s="221" t="str" cm="1">
        <f t="array" ref="I539">_xlfn.TEXTJOIN(" ",1,IF(flistname=D539,foption,""))</f>
        <v>1: Lack of lands 2: Lack of seeds 3: damages on crops from natural disasters (floods, droughts, heavy rains, etc)  4: lack of knowledge of planting other crops 5: no needs to diversify the crops 77: Other reasons 88: Don't know</v>
      </c>
      <c r="J539" s="221" t="s">
        <v>4908</v>
      </c>
      <c r="K539" s="221" t="s">
        <v>4909</v>
      </c>
      <c r="L539" s="221" t="str">
        <f t="shared" si="34"/>
        <v>Q07: What were the reasons of decreased diversification</v>
      </c>
      <c r="M539" s="221" t="s">
        <v>4910</v>
      </c>
      <c r="N539" s="221" t="s">
        <v>4911</v>
      </c>
      <c r="P539" s="334"/>
      <c r="T539" s="221" t="s">
        <v>4897</v>
      </c>
      <c r="U539" s="221" t="s">
        <v>4898</v>
      </c>
      <c r="V539" s="221">
        <v>1</v>
      </c>
      <c r="Z539" s="221" t="s">
        <v>4912</v>
      </c>
      <c r="AB539" s="333"/>
    </row>
    <row r="540" spans="1:28" s="338" customFormat="1">
      <c r="A540" s="194"/>
      <c r="B540" s="194"/>
      <c r="C540" s="194" t="str">
        <f t="shared" si="35"/>
        <v>No</v>
      </c>
      <c r="D540" s="194" t="str">
        <f t="shared" si="36"/>
        <v/>
      </c>
      <c r="E540" s="194"/>
      <c r="F540" s="194"/>
      <c r="G540" s="194"/>
      <c r="H540" s="194"/>
      <c r="J540" s="338" t="s">
        <v>49</v>
      </c>
      <c r="K540" s="338" t="s">
        <v>4913</v>
      </c>
      <c r="L540" s="338" t="str">
        <f t="shared" si="34"/>
        <v>Q08: Specify other reasons of decreased crop diversification</v>
      </c>
      <c r="M540" s="338" t="s">
        <v>4914</v>
      </c>
      <c r="N540" s="338" t="s">
        <v>4915</v>
      </c>
      <c r="P540" s="340"/>
      <c r="V540" s="338">
        <v>1</v>
      </c>
      <c r="Z540" s="338" t="s">
        <v>4916</v>
      </c>
      <c r="AB540" s="339"/>
    </row>
    <row r="541" spans="1:28" s="221" customFormat="1">
      <c r="A541" s="205" t="s">
        <v>4873</v>
      </c>
      <c r="B541" s="194" t="s">
        <v>4917</v>
      </c>
      <c r="C541" s="194" t="str">
        <f t="shared" si="35"/>
        <v>select_one</v>
      </c>
      <c r="D541" s="194" t="str">
        <f t="shared" si="36"/>
        <v>yes_no</v>
      </c>
      <c r="E541" s="205"/>
      <c r="F541" s="194" t="s">
        <v>246</v>
      </c>
      <c r="G541" s="194" t="s">
        <v>3040</v>
      </c>
      <c r="H541" s="206"/>
      <c r="I541" s="221" t="str" cm="1">
        <f t="array" ref="I541">_xlfn.TEXTJOIN(" ",1,IF(flistname=D541,foption,""))</f>
        <v>0: No 1: Yes</v>
      </c>
      <c r="J541" s="221" t="s">
        <v>22</v>
      </c>
      <c r="K541" s="221" t="s">
        <v>1259</v>
      </c>
      <c r="L541" s="221" t="str">
        <f t="shared" si="34"/>
        <v>Q09: Do you have some of the harvest remaining after the household takes its requirements for food consumption?</v>
      </c>
      <c r="M541" s="221" t="s">
        <v>4918</v>
      </c>
      <c r="N541" s="221" t="s">
        <v>4919</v>
      </c>
      <c r="O541" s="221" t="s">
        <v>4920</v>
      </c>
      <c r="P541" s="221">
        <v>1</v>
      </c>
      <c r="V541" s="221">
        <v>1</v>
      </c>
      <c r="Z541" s="221" t="s">
        <v>1252</v>
      </c>
      <c r="AB541" s="333"/>
    </row>
    <row r="542" spans="1:28" s="221" customFormat="1">
      <c r="A542" s="205" t="s">
        <v>4873</v>
      </c>
      <c r="B542" s="194" t="s">
        <v>4921</v>
      </c>
      <c r="C542" s="194" t="str">
        <f t="shared" si="35"/>
        <v>select_one</v>
      </c>
      <c r="D542" s="194" t="str">
        <f t="shared" si="36"/>
        <v>surplus</v>
      </c>
      <c r="E542" s="205"/>
      <c r="F542" s="194" t="s">
        <v>246</v>
      </c>
      <c r="G542" s="194" t="s">
        <v>3040</v>
      </c>
      <c r="H542" s="206"/>
      <c r="I542" s="221" t="str" cm="1">
        <f t="array" ref="I542">_xlfn.TEXTJOIN(" ",1,IF(flistname=D542,foption,""))</f>
        <v>1: Store for future household consumption 2: Sale at markets 3: Payment of loans 88: Other</v>
      </c>
      <c r="J542" s="221" t="s">
        <v>1261</v>
      </c>
      <c r="K542" s="221" t="s">
        <v>1262</v>
      </c>
      <c r="L542" s="221" t="str">
        <f t="shared" si="34"/>
        <v>Q10: What is the main use of the remaining harvest?</v>
      </c>
      <c r="M542" s="221" t="s">
        <v>4922</v>
      </c>
      <c r="N542" s="221" t="s">
        <v>4923</v>
      </c>
      <c r="O542" s="221" t="s">
        <v>4924</v>
      </c>
      <c r="P542" s="221">
        <v>1</v>
      </c>
      <c r="V542" s="221">
        <v>1</v>
      </c>
      <c r="Z542" s="221" t="s">
        <v>1264</v>
      </c>
      <c r="AB542" s="333"/>
    </row>
    <row r="543" spans="1:28" s="338" customFormat="1">
      <c r="A543" s="205" t="s">
        <v>4873</v>
      </c>
      <c r="B543" s="194" t="s">
        <v>4925</v>
      </c>
      <c r="C543" s="194" t="str">
        <f t="shared" si="35"/>
        <v>No</v>
      </c>
      <c r="D543" s="194" t="str">
        <f t="shared" si="36"/>
        <v/>
      </c>
      <c r="E543" s="205"/>
      <c r="F543" s="194" t="s">
        <v>246</v>
      </c>
      <c r="G543" s="194" t="s">
        <v>3040</v>
      </c>
      <c r="H543" s="206"/>
      <c r="I543" s="338" t="str" cm="1">
        <f t="array" ref="I543">_xlfn.TEXTJOIN(" ",1,IF(flistname=D543,foption,""))</f>
        <v>0</v>
      </c>
      <c r="J543" s="338" t="s">
        <v>49</v>
      </c>
      <c r="K543" s="338" t="s">
        <v>1265</v>
      </c>
      <c r="L543" s="338" t="str">
        <f t="shared" si="34"/>
        <v>Q11: Specify if other</v>
      </c>
      <c r="M543" s="338" t="s">
        <v>4926</v>
      </c>
      <c r="N543" s="338" t="s">
        <v>4927</v>
      </c>
      <c r="O543" s="338" t="s">
        <v>4928</v>
      </c>
      <c r="P543" s="338">
        <v>1</v>
      </c>
      <c r="V543" s="338">
        <v>1</v>
      </c>
      <c r="Z543" s="338" t="s">
        <v>1267</v>
      </c>
      <c r="AB543" s="339"/>
    </row>
    <row r="544" spans="1:28" s="221" customFormat="1">
      <c r="A544" s="205"/>
      <c r="B544" s="194" t="s">
        <v>4929</v>
      </c>
      <c r="C544" s="194" t="str">
        <f t="shared" si="35"/>
        <v>No</v>
      </c>
      <c r="D544" s="194" t="str">
        <f t="shared" si="36"/>
        <v/>
      </c>
      <c r="E544" s="205"/>
      <c r="F544" s="194" t="s">
        <v>246</v>
      </c>
      <c r="G544" s="194" t="s">
        <v>118</v>
      </c>
      <c r="H544" s="206"/>
      <c r="I544" s="221" t="str" cm="1">
        <f t="array" ref="I544">_xlfn.TEXTJOIN(" ",1,IF(flistname=D544,foption,""))</f>
        <v>0</v>
      </c>
      <c r="J544" s="221" t="s">
        <v>801</v>
      </c>
      <c r="K544" s="221" t="s">
        <v>1302</v>
      </c>
      <c r="L544" s="221" t="str">
        <f t="shared" si="34"/>
        <v>Q12: What is the size (Feddans) of the land/area you are currently or plan to cultivate this season including the garden?</v>
      </c>
      <c r="M544" s="221" t="s">
        <v>4930</v>
      </c>
      <c r="N544" s="221" t="s">
        <v>5932</v>
      </c>
      <c r="O544" s="221" t="s">
        <v>4932</v>
      </c>
      <c r="P544" s="221">
        <v>1</v>
      </c>
      <c r="S544" s="221" t="s">
        <v>1304</v>
      </c>
      <c r="V544" s="221">
        <v>1</v>
      </c>
      <c r="Z544" s="221" t="s">
        <v>3225</v>
      </c>
      <c r="AB544" s="333"/>
    </row>
    <row r="545" spans="1:28" s="221" customFormat="1">
      <c r="A545" s="205"/>
      <c r="B545" s="194" t="s">
        <v>4933</v>
      </c>
      <c r="C545" s="194" t="str">
        <f t="shared" si="35"/>
        <v>No</v>
      </c>
      <c r="D545" s="194" t="str">
        <f t="shared" si="36"/>
        <v/>
      </c>
      <c r="E545" s="205"/>
      <c r="F545" s="194" t="s">
        <v>246</v>
      </c>
      <c r="G545" s="194" t="s">
        <v>118</v>
      </c>
      <c r="H545" s="206"/>
      <c r="I545" s="221" t="str" cm="1">
        <f t="array" ref="I545">_xlfn.TEXTJOIN(" ",1,IF(flistname=D545,foption,""))</f>
        <v>0</v>
      </c>
      <c r="J545" s="221" t="s">
        <v>801</v>
      </c>
      <c r="K545" s="221" t="s">
        <v>1305</v>
      </c>
      <c r="L545" s="221" t="str">
        <f t="shared" si="34"/>
        <v>Q13: Of these ${g_area_farm} fedan of farm land, how many were created through FFA participation?</v>
      </c>
      <c r="M545" s="221" t="s">
        <v>4934</v>
      </c>
      <c r="N545" s="221" t="s">
        <v>5933</v>
      </c>
      <c r="O545" s="221" t="s">
        <v>4936</v>
      </c>
      <c r="P545" s="221">
        <v>1</v>
      </c>
      <c r="S545" s="221" t="s">
        <v>1304</v>
      </c>
      <c r="T545" s="221" t="s">
        <v>1320</v>
      </c>
      <c r="U545" s="221" t="s">
        <v>5934</v>
      </c>
      <c r="V545" s="221">
        <v>1</v>
      </c>
      <c r="Z545" s="221" t="s">
        <v>3225</v>
      </c>
      <c r="AB545" s="333"/>
    </row>
    <row r="546" spans="1:28" s="224" customFormat="1">
      <c r="B546" s="224" t="s">
        <v>4937</v>
      </c>
      <c r="C546" s="224" t="str">
        <f t="shared" si="35"/>
        <v>select_multiple</v>
      </c>
      <c r="D546" s="224" t="str">
        <f t="shared" si="36"/>
        <v>cultivate_com</v>
      </c>
      <c r="F546" s="224" t="s">
        <v>246</v>
      </c>
      <c r="G546" s="224" t="s">
        <v>118</v>
      </c>
      <c r="I546" s="224" t="str" cm="1">
        <f t="array" ref="I546">_xlfn.TEXTJOIN(" ",1,IF(flistname=D546,foption,""))</f>
        <v>0: Nothing 1: Sorghum 2: Maize 3: Millet 4: Rice 5: Lentils 6: Peas 7: Beans 8: Groundnuts 9: Cassava 88: Others (specify)</v>
      </c>
      <c r="J546" s="224" t="s">
        <v>1307</v>
      </c>
      <c r="K546" s="224" t="s">
        <v>1308</v>
      </c>
      <c r="L546" s="224" t="str">
        <f t="shared" si="34"/>
        <v>Q14: What crops have you already or plan to cultivate  for this season?</v>
      </c>
      <c r="M546" s="224" t="s">
        <v>4938</v>
      </c>
      <c r="N546" s="224" t="s">
        <v>4939</v>
      </c>
      <c r="O546" s="224" t="s">
        <v>4940</v>
      </c>
      <c r="P546" s="224">
        <v>1</v>
      </c>
      <c r="T546" s="224" t="s">
        <v>1310</v>
      </c>
      <c r="V546" s="224">
        <v>1</v>
      </c>
      <c r="Z546" s="224" t="s">
        <v>3225</v>
      </c>
      <c r="AB546" s="277"/>
    </row>
    <row r="547" spans="1:28" s="338" customFormat="1">
      <c r="A547" s="205"/>
      <c r="B547" s="194" t="s">
        <v>4941</v>
      </c>
      <c r="C547" s="194" t="str">
        <f t="shared" si="35"/>
        <v>No</v>
      </c>
      <c r="D547" s="194" t="str">
        <f t="shared" si="36"/>
        <v/>
      </c>
      <c r="E547" s="205"/>
      <c r="F547" s="194" t="s">
        <v>246</v>
      </c>
      <c r="G547" s="194" t="s">
        <v>118</v>
      </c>
      <c r="H547" s="206"/>
      <c r="I547" s="338" t="str" cm="1">
        <f t="array" ref="I547">_xlfn.TEXTJOIN(" ",1,IF(flistname=D547,foption,""))</f>
        <v>0</v>
      </c>
      <c r="J547" s="338" t="s">
        <v>49</v>
      </c>
      <c r="K547" s="338" t="s">
        <v>1311</v>
      </c>
      <c r="L547" s="338" t="str">
        <f t="shared" si="34"/>
        <v>Q15: Specify</v>
      </c>
      <c r="M547" s="338" t="s">
        <v>4942</v>
      </c>
      <c r="N547" s="338" t="s">
        <v>1312</v>
      </c>
      <c r="O547" s="338" t="s">
        <v>4943</v>
      </c>
      <c r="P547" s="338">
        <v>1</v>
      </c>
      <c r="V547" s="338">
        <v>1</v>
      </c>
      <c r="Z547" s="338" t="s">
        <v>4944</v>
      </c>
      <c r="AB547" s="339"/>
    </row>
    <row r="548" spans="1:28" s="229" customFormat="1">
      <c r="A548" s="228"/>
      <c r="C548" s="229" t="str">
        <f t="shared" si="35"/>
        <v>No</v>
      </c>
      <c r="D548" s="229" t="str">
        <f t="shared" si="36"/>
        <v/>
      </c>
      <c r="E548" s="228"/>
      <c r="H548" s="230"/>
      <c r="S548" s="228"/>
      <c r="AB548" s="276"/>
    </row>
    <row r="549" spans="1:28" s="219" customFormat="1">
      <c r="A549" s="215"/>
      <c r="B549" s="216" t="s">
        <v>4945</v>
      </c>
      <c r="C549" s="216" t="str">
        <f t="shared" si="35"/>
        <v>No</v>
      </c>
      <c r="D549" s="216" t="str">
        <f t="shared" si="36"/>
        <v/>
      </c>
      <c r="E549" s="215"/>
      <c r="F549" s="216"/>
      <c r="G549" s="216"/>
      <c r="H549" s="217"/>
      <c r="I549" s="219" t="str" cm="1">
        <f t="array" ref="I549">_xlfn.TEXTJOIN(" ",1,IF(flistname=D549,foption,""))</f>
        <v>0</v>
      </c>
      <c r="J549" s="219" t="s">
        <v>212</v>
      </c>
      <c r="K549" s="219" t="s">
        <v>4872</v>
      </c>
      <c r="L549" s="219" t="str">
        <f t="shared" ref="L549:L563" si="37">IF(AND(ISBLANK(M549),ISBLANK(N549)),"",IF(ISBLANK(M549),N549,_xlfn.CONCAT(TRIM(M549),": ",N549)))</f>
        <v/>
      </c>
      <c r="N549" s="219" t="s">
        <v>2988</v>
      </c>
      <c r="O549" s="219" t="s">
        <v>2988</v>
      </c>
      <c r="P549" s="219">
        <v>1</v>
      </c>
      <c r="Y549" s="219" t="s">
        <v>4946</v>
      </c>
      <c r="Z549" s="219" t="s">
        <v>4947</v>
      </c>
      <c r="AB549" s="286"/>
    </row>
    <row r="550" spans="1:28" s="219" customFormat="1">
      <c r="A550" s="199"/>
      <c r="B550" s="199"/>
      <c r="C550" s="199" t="str">
        <f t="shared" si="35"/>
        <v>No</v>
      </c>
      <c r="D550" s="199" t="str">
        <f t="shared" si="36"/>
        <v/>
      </c>
      <c r="E550" s="199"/>
      <c r="F550" s="199"/>
      <c r="G550" s="199"/>
      <c r="H550" s="199"/>
      <c r="I550" s="219" t="str" cm="1">
        <f t="array" ref="I550">_xlfn.TEXTJOIN(" ",1,IF(flistname=D550,foption,""))</f>
        <v>0</v>
      </c>
      <c r="J550" s="219" t="s">
        <v>26</v>
      </c>
      <c r="K550" s="219" t="s">
        <v>4948</v>
      </c>
      <c r="L550" s="219" t="str">
        <f t="shared" si="37"/>
        <v/>
      </c>
      <c r="P550" s="219">
        <v>1</v>
      </c>
      <c r="AB550" s="286"/>
    </row>
    <row r="551" spans="1:28" s="224" customFormat="1">
      <c r="A551" s="223"/>
      <c r="B551" s="224" t="s">
        <v>4949</v>
      </c>
      <c r="C551" s="224" t="str">
        <f t="shared" si="35"/>
        <v>No</v>
      </c>
      <c r="D551" s="224" t="str">
        <f t="shared" si="36"/>
        <v/>
      </c>
      <c r="E551" s="223"/>
      <c r="F551" s="224" t="s">
        <v>246</v>
      </c>
      <c r="G551" s="224" t="s">
        <v>118</v>
      </c>
      <c r="H551" s="225"/>
      <c r="I551" s="224" t="str" cm="1">
        <f t="array" ref="I551">_xlfn.TEXTJOIN(" ",1,IF(flistname=D551,foption,""))</f>
        <v>0</v>
      </c>
      <c r="J551" s="224" t="s">
        <v>2564</v>
      </c>
      <c r="K551" s="224" t="s">
        <v>4950</v>
      </c>
      <c r="L551" s="224" t="str">
        <f t="shared" si="37"/>
        <v>Return commodity name</v>
      </c>
      <c r="N551" s="224" t="s">
        <v>4951</v>
      </c>
      <c r="O551" s="224" t="s">
        <v>4951</v>
      </c>
      <c r="P551" s="224">
        <v>1</v>
      </c>
      <c r="V551" s="224">
        <v>1</v>
      </c>
      <c r="AB551" s="277" t="s">
        <v>4952</v>
      </c>
    </row>
    <row r="552" spans="1:28" s="224" customFormat="1">
      <c r="B552" s="224" t="s">
        <v>4953</v>
      </c>
      <c r="C552" s="224" t="str">
        <f t="shared" si="35"/>
        <v>select_one</v>
      </c>
      <c r="D552" s="224" t="str">
        <f t="shared" si="36"/>
        <v>cultivate_com</v>
      </c>
      <c r="F552" s="224" t="s">
        <v>246</v>
      </c>
      <c r="G552" s="224" t="s">
        <v>118</v>
      </c>
      <c r="I552" s="224" t="str" cm="1">
        <f t="array" ref="I552">_xlfn.TEXTJOIN(" ",1,IF(flistname=D552,foption,""))</f>
        <v>0: Nothing 1: Sorghum 2: Maize 3: Millet 4: Rice 5: Lentils 6: Peas 7: Beans 8: Groundnuts 9: Cassava 88: Others (specify)</v>
      </c>
      <c r="J552" s="224" t="s">
        <v>4954</v>
      </c>
      <c r="K552" s="224" t="s">
        <v>4955</v>
      </c>
      <c r="L552" s="224" t="str">
        <f t="shared" si="37"/>
        <v>Q12: Asking questions for:</v>
      </c>
      <c r="M552" s="224" t="s">
        <v>4930</v>
      </c>
      <c r="N552" s="224" t="s">
        <v>3864</v>
      </c>
      <c r="O552" s="224" t="s">
        <v>3864</v>
      </c>
      <c r="P552" s="224">
        <v>1</v>
      </c>
      <c r="V552" s="224">
        <v>1</v>
      </c>
      <c r="W552" s="224" t="s">
        <v>3865</v>
      </c>
      <c r="AA552" s="224">
        <v>1</v>
      </c>
      <c r="AB552" s="277" t="s">
        <v>5935</v>
      </c>
    </row>
    <row r="553" spans="1:28" s="221" customFormat="1">
      <c r="A553" s="205"/>
      <c r="B553" s="194" t="s">
        <v>4957</v>
      </c>
      <c r="C553" s="194" t="str">
        <f t="shared" si="35"/>
        <v>No</v>
      </c>
      <c r="D553" s="194" t="str">
        <f t="shared" si="36"/>
        <v/>
      </c>
      <c r="E553" s="205"/>
      <c r="F553" s="194" t="s">
        <v>246</v>
      </c>
      <c r="G553" s="194" t="s">
        <v>118</v>
      </c>
      <c r="H553" s="206"/>
      <c r="I553" s="221" t="str" cm="1">
        <f t="array" ref="I553">_xlfn.TEXTJOIN(" ",1,IF(flistname=D553,foption,""))</f>
        <v>0</v>
      </c>
      <c r="J553" s="221" t="s">
        <v>801</v>
      </c>
      <c r="K553" s="221" t="s">
        <v>4958</v>
      </c>
      <c r="L553" s="221" t="str">
        <f t="shared" si="37"/>
        <v>Q16_01: Area (Feddans) cultivated or planned to cultivate with ${com_name} this season</v>
      </c>
      <c r="M553" s="221" t="s">
        <v>4959</v>
      </c>
      <c r="N553" s="221" t="s">
        <v>4960</v>
      </c>
      <c r="O553" s="221" t="s">
        <v>4961</v>
      </c>
      <c r="P553" s="221">
        <v>1</v>
      </c>
      <c r="S553" s="221" t="s">
        <v>1319</v>
      </c>
      <c r="T553" s="221" t="s">
        <v>1320</v>
      </c>
      <c r="V553" s="221">
        <v>1</v>
      </c>
      <c r="AB553" s="333"/>
    </row>
    <row r="554" spans="1:28" s="234" customFormat="1">
      <c r="B554" s="234" t="s">
        <v>4962</v>
      </c>
      <c r="C554" s="234" t="str">
        <f t="shared" si="35"/>
        <v>select_one</v>
      </c>
      <c r="D554" s="234" t="str">
        <f t="shared" si="36"/>
        <v>yes_no</v>
      </c>
      <c r="G554" s="234" t="s">
        <v>118</v>
      </c>
      <c r="I554" s="234" t="str" cm="1">
        <f t="array" ref="I554">_xlfn.TEXTJOIN(" ",1,IF(flistname=D554,foption,""))</f>
        <v>0: No 1: Yes</v>
      </c>
      <c r="J554" s="234" t="s">
        <v>22</v>
      </c>
      <c r="K554" s="234" t="s">
        <v>4963</v>
      </c>
      <c r="L554" s="234" t="str">
        <f t="shared" si="37"/>
        <v>Q16_02: Have you already harvested ${com_name} cultiveted for this season?</v>
      </c>
      <c r="M554" s="234" t="s">
        <v>4964</v>
      </c>
      <c r="N554" s="234" t="s">
        <v>4965</v>
      </c>
      <c r="O554" s="234" t="s">
        <v>4966</v>
      </c>
      <c r="P554" s="234">
        <v>1</v>
      </c>
      <c r="V554" s="234">
        <v>1</v>
      </c>
      <c r="Z554" s="234" t="s">
        <v>4967</v>
      </c>
      <c r="AB554" s="321"/>
    </row>
    <row r="555" spans="1:28" s="234" customFormat="1">
      <c r="B555" s="234" t="s">
        <v>4968</v>
      </c>
      <c r="C555" s="234" t="str">
        <f t="shared" si="35"/>
        <v>No</v>
      </c>
      <c r="D555" s="234" t="str">
        <f t="shared" si="36"/>
        <v/>
      </c>
      <c r="F555" s="234" t="s">
        <v>246</v>
      </c>
      <c r="G555" s="234" t="s">
        <v>118</v>
      </c>
      <c r="I555" s="234" t="str" cm="1">
        <f t="array" ref="I555">_xlfn.TEXTJOIN(" ",1,IF(flistname=D555,foption,""))</f>
        <v>0</v>
      </c>
      <c r="J555" s="234" t="s">
        <v>801</v>
      </c>
      <c r="K555" s="234" t="s">
        <v>4969</v>
      </c>
      <c r="L555" s="234" t="str">
        <f t="shared" si="37"/>
        <v>Q16_03: What is the expected harvest (in KG) for cultivated ${com_name} this season?</v>
      </c>
      <c r="M555" s="234" t="s">
        <v>4970</v>
      </c>
      <c r="N555" s="234" t="s">
        <v>4971</v>
      </c>
      <c r="O555" s="234" t="s">
        <v>4972</v>
      </c>
      <c r="P555" s="234">
        <v>1</v>
      </c>
      <c r="T555" s="234" t="s">
        <v>1324</v>
      </c>
      <c r="V555" s="234">
        <v>1</v>
      </c>
      <c r="Z555" s="234" t="s">
        <v>4973</v>
      </c>
      <c r="AB555" s="321"/>
    </row>
    <row r="556" spans="1:28" s="221" customFormat="1">
      <c r="A556" s="205"/>
      <c r="B556" s="194" t="s">
        <v>4974</v>
      </c>
      <c r="C556" s="194" t="str">
        <f t="shared" si="35"/>
        <v>select_one</v>
      </c>
      <c r="D556" s="194" t="str">
        <f t="shared" si="36"/>
        <v>yes_no</v>
      </c>
      <c r="E556" s="205"/>
      <c r="F556" s="194"/>
      <c r="G556" s="194" t="s">
        <v>118</v>
      </c>
      <c r="H556" s="206"/>
      <c r="I556" s="221" t="str" cm="1">
        <f t="array" ref="I556">_xlfn.TEXTJOIN(" ",1,IF(flistname=D556,foption,""))</f>
        <v>0: No 1: Yes</v>
      </c>
      <c r="J556" s="221" t="s">
        <v>22</v>
      </c>
      <c r="K556" s="221" t="s">
        <v>4975</v>
      </c>
      <c r="L556" s="221" t="str">
        <f t="shared" si="37"/>
        <v>Q16_04: Did you cultivate ${com_name} the same season last year?</v>
      </c>
      <c r="M556" s="221" t="s">
        <v>4976</v>
      </c>
      <c r="N556" s="221" t="s">
        <v>4977</v>
      </c>
      <c r="O556" s="221" t="s">
        <v>4978</v>
      </c>
      <c r="P556" s="221">
        <v>1</v>
      </c>
      <c r="V556" s="221">
        <v>1</v>
      </c>
      <c r="AB556" s="333"/>
    </row>
    <row r="557" spans="1:28" s="221" customFormat="1">
      <c r="A557" s="205"/>
      <c r="B557" s="194" t="s">
        <v>4957</v>
      </c>
      <c r="C557" s="194" t="str">
        <f t="shared" si="35"/>
        <v>No</v>
      </c>
      <c r="D557" s="194" t="str">
        <f t="shared" si="36"/>
        <v/>
      </c>
      <c r="E557" s="205"/>
      <c r="F557" s="194" t="s">
        <v>246</v>
      </c>
      <c r="G557" s="194" t="s">
        <v>118</v>
      </c>
      <c r="H557" s="206"/>
      <c r="I557" s="221" t="str" cm="1">
        <f t="array" ref="I557">_xlfn.TEXTJOIN(" ",1,IF(flistname=D557,foption,""))</f>
        <v>0</v>
      </c>
      <c r="J557" s="221" t="s">
        <v>801</v>
      </c>
      <c r="K557" s="221" t="s">
        <v>4979</v>
      </c>
      <c r="L557" s="221" t="str">
        <f t="shared" si="37"/>
        <v>Q16_05: Area (Feddans) cultivated with ${com_name} the last season (2020)</v>
      </c>
      <c r="M557" s="221" t="s">
        <v>4980</v>
      </c>
      <c r="N557" s="221" t="s">
        <v>4981</v>
      </c>
      <c r="O557" s="221" t="s">
        <v>4982</v>
      </c>
      <c r="P557" s="221">
        <v>1</v>
      </c>
      <c r="S557" s="221" t="s">
        <v>1319</v>
      </c>
      <c r="T557" s="221" t="s">
        <v>1320</v>
      </c>
      <c r="V557" s="221">
        <v>1</v>
      </c>
      <c r="Z557" s="221" t="s">
        <v>4983</v>
      </c>
      <c r="AB557" s="333"/>
    </row>
    <row r="558" spans="1:28" s="224" customFormat="1">
      <c r="A558" s="223"/>
      <c r="B558" s="224" t="s">
        <v>4984</v>
      </c>
      <c r="C558" s="224" t="str">
        <f t="shared" si="35"/>
        <v>No</v>
      </c>
      <c r="D558" s="224" t="str">
        <f t="shared" si="36"/>
        <v/>
      </c>
      <c r="E558" s="223"/>
      <c r="H558" s="225"/>
      <c r="I558" s="224" t="str" cm="1">
        <f t="array" ref="I558">_xlfn.TEXTJOIN(" ",1,IF(flistname=D558,foption,""))</f>
        <v>0</v>
      </c>
      <c r="J558" s="224" t="s">
        <v>2564</v>
      </c>
      <c r="K558" s="224" t="s">
        <v>4985</v>
      </c>
      <c r="L558" s="224" t="str">
        <f t="shared" si="37"/>
        <v/>
      </c>
      <c r="N558" s="224" t="s">
        <v>2988</v>
      </c>
      <c r="O558" s="224" t="s">
        <v>2988</v>
      </c>
      <c r="P558" s="224">
        <v>1</v>
      </c>
      <c r="V558" s="224">
        <v>1</v>
      </c>
      <c r="AB558" s="277" t="s">
        <v>4986</v>
      </c>
    </row>
    <row r="559" spans="1:28" s="219" customFormat="1">
      <c r="A559" s="212"/>
      <c r="B559" s="199"/>
      <c r="C559" s="199" t="str">
        <f t="shared" si="35"/>
        <v>No</v>
      </c>
      <c r="D559" s="199" t="str">
        <f t="shared" si="36"/>
        <v/>
      </c>
      <c r="E559" s="212"/>
      <c r="F559" s="199"/>
      <c r="G559" s="199"/>
      <c r="H559" s="213"/>
      <c r="I559" s="219" t="str" cm="1">
        <f t="array" ref="I559">_xlfn.TEXTJOIN(" ",1,IF(flistname=D559,foption,""))</f>
        <v>0</v>
      </c>
      <c r="J559" s="219" t="s">
        <v>117</v>
      </c>
      <c r="K559" s="219" t="s">
        <v>4948</v>
      </c>
      <c r="L559" s="219" t="str">
        <f t="shared" si="37"/>
        <v/>
      </c>
      <c r="P559" s="219">
        <v>1</v>
      </c>
      <c r="AB559" s="286"/>
    </row>
    <row r="560" spans="1:28" s="245" customFormat="1">
      <c r="A560" s="228"/>
      <c r="C560" s="245" t="str">
        <f t="shared" si="35"/>
        <v>No</v>
      </c>
      <c r="D560" s="245" t="str">
        <f t="shared" si="36"/>
        <v/>
      </c>
      <c r="E560" s="228"/>
      <c r="H560" s="230"/>
      <c r="I560" s="229" t="str" cm="1">
        <f t="array" ref="I560">_xlfn.TEXTJOIN(" ",1,IF(flistname=D560,foption,""))</f>
        <v>0</v>
      </c>
      <c r="L560" s="245" t="str">
        <f t="shared" si="37"/>
        <v/>
      </c>
      <c r="P560" s="245">
        <v>1</v>
      </c>
      <c r="S560" s="228"/>
      <c r="AB560" s="281"/>
    </row>
    <row r="561" spans="1:28" s="219" customFormat="1">
      <c r="A561" s="212"/>
      <c r="B561" s="199" t="s">
        <v>4987</v>
      </c>
      <c r="C561" s="199" t="str">
        <f t="shared" si="35"/>
        <v>No</v>
      </c>
      <c r="D561" s="199" t="str">
        <f t="shared" si="36"/>
        <v/>
      </c>
      <c r="E561" s="212"/>
      <c r="F561" s="199" t="s">
        <v>246</v>
      </c>
      <c r="G561" s="199" t="s">
        <v>118</v>
      </c>
      <c r="H561" s="213"/>
      <c r="I561" s="219" t="str" cm="1">
        <f t="array" ref="I561">_xlfn.TEXTJOIN(" ",1,IF(flistname=D561,foption,""))</f>
        <v>0</v>
      </c>
      <c r="J561" s="219" t="s">
        <v>26</v>
      </c>
      <c r="K561" s="219" t="s">
        <v>4988</v>
      </c>
      <c r="L561" s="219" t="str">
        <f t="shared" si="37"/>
        <v/>
      </c>
      <c r="P561" s="219">
        <v>1</v>
      </c>
      <c r="W561" s="219" t="s">
        <v>168</v>
      </c>
      <c r="Z561" s="219" t="s">
        <v>4989</v>
      </c>
      <c r="AB561" s="286"/>
    </row>
    <row r="562" spans="1:28" s="325" customFormat="1">
      <c r="A562" s="240"/>
      <c r="B562" s="240"/>
      <c r="C562" s="240" t="str">
        <f t="shared" si="35"/>
        <v>No</v>
      </c>
      <c r="D562" s="240" t="str">
        <f t="shared" si="36"/>
        <v/>
      </c>
      <c r="E562" s="240"/>
      <c r="F562" s="240"/>
      <c r="G562" s="240"/>
      <c r="H562" s="240"/>
      <c r="I562" s="325" t="str" cm="1">
        <f t="array" ref="I562">_xlfn.TEXTJOIN(" ",1,IF(flistname=D562,foption,""))</f>
        <v>0</v>
      </c>
      <c r="J562" s="325" t="s">
        <v>20</v>
      </c>
      <c r="L562" s="325" t="str">
        <f t="shared" si="37"/>
        <v>Use of harvested ${com_name} for LAST SEASON (2020)</v>
      </c>
      <c r="N562" s="325" t="s">
        <v>5936</v>
      </c>
      <c r="O562" s="325" t="s">
        <v>4990</v>
      </c>
      <c r="P562" s="325">
        <v>1</v>
      </c>
      <c r="AB562" s="326"/>
    </row>
    <row r="563" spans="1:28" s="221" customFormat="1">
      <c r="A563" s="205"/>
      <c r="B563" s="194" t="s">
        <v>4991</v>
      </c>
      <c r="C563" s="194" t="str">
        <f t="shared" si="35"/>
        <v>No</v>
      </c>
      <c r="D563" s="194" t="str">
        <f t="shared" si="36"/>
        <v/>
      </c>
      <c r="E563" s="205"/>
      <c r="F563" s="194" t="s">
        <v>246</v>
      </c>
      <c r="G563" s="194" t="s">
        <v>118</v>
      </c>
      <c r="H563" s="206"/>
      <c r="I563" s="221" t="str" cm="1">
        <f t="array" ref="I563">_xlfn.TEXTJOIN(" ",1,IF(flistname=D563,foption,""))</f>
        <v>0</v>
      </c>
      <c r="J563" s="221" t="s">
        <v>151</v>
      </c>
      <c r="K563" s="221" t="s">
        <v>4992</v>
      </c>
      <c r="L563" s="221" t="str">
        <f t="shared" si="37"/>
        <v>Q17_01: How many KGs of ${com_name} did you harvest ${season}?</v>
      </c>
      <c r="M563" s="221" t="s">
        <v>4993</v>
      </c>
      <c r="N563" s="221" t="s">
        <v>4994</v>
      </c>
      <c r="O563" s="221" t="s">
        <v>4995</v>
      </c>
      <c r="P563" s="221">
        <v>1</v>
      </c>
      <c r="S563" s="221" t="s">
        <v>4996</v>
      </c>
      <c r="T563" s="221" t="s">
        <v>4997</v>
      </c>
      <c r="V563" s="221">
        <v>1</v>
      </c>
      <c r="AB563" s="333"/>
    </row>
    <row r="564" spans="1:28" s="325" customFormat="1">
      <c r="A564" s="322"/>
      <c r="B564" s="322"/>
      <c r="C564" s="322" t="str">
        <f t="shared" si="35"/>
        <v>No</v>
      </c>
      <c r="D564" s="322" t="str">
        <f t="shared" si="36"/>
        <v/>
      </c>
      <c r="E564" s="322"/>
      <c r="F564" s="322"/>
      <c r="G564" s="322"/>
      <c r="H564" s="322"/>
      <c r="J564" s="325" t="s">
        <v>20</v>
      </c>
      <c r="S564" s="325" t="s">
        <v>4998</v>
      </c>
      <c r="AB564" s="326"/>
    </row>
    <row r="565" spans="1:28" s="221" customFormat="1">
      <c r="A565" s="205"/>
      <c r="B565" s="194" t="s">
        <v>4999</v>
      </c>
      <c r="C565" s="194" t="str">
        <f t="shared" si="35"/>
        <v>No</v>
      </c>
      <c r="D565" s="194" t="str">
        <f t="shared" si="36"/>
        <v/>
      </c>
      <c r="E565" s="205"/>
      <c r="F565" s="194" t="s">
        <v>246</v>
      </c>
      <c r="G565" s="194" t="s">
        <v>118</v>
      </c>
      <c r="H565" s="206"/>
      <c r="I565" s="221" t="str" cm="1">
        <f t="array" ref="I565">_xlfn.TEXTJOIN(" ",1,IF(flistname=D565,foption,""))</f>
        <v>0</v>
      </c>
      <c r="J565" s="221" t="s">
        <v>151</v>
      </c>
      <c r="K565" s="221" t="s">
        <v>5000</v>
      </c>
      <c r="L565" s="221" t="str">
        <f t="shared" ref="L565:L575" si="38">IF(AND(ISBLANK(M565),ISBLANK(N565)),"",IF(ISBLANK(M565),N565,_xlfn.CONCAT(TRIM(M565),": ",N565)))</f>
        <v>Q17_02: Out of ${com_harvest}KG of ${com_name} harvested ${season},what proportion did you use of kept for your domestic consumption?</v>
      </c>
      <c r="M565" s="221" t="s">
        <v>5001</v>
      </c>
      <c r="N565" s="221" t="s">
        <v>5002</v>
      </c>
      <c r="O565" s="221" t="s">
        <v>5003</v>
      </c>
      <c r="P565" s="221">
        <v>1</v>
      </c>
      <c r="S565" s="221" t="s">
        <v>5004</v>
      </c>
      <c r="T565" s="221" t="s">
        <v>3904</v>
      </c>
      <c r="V565" s="221">
        <v>1</v>
      </c>
      <c r="Z565" s="221" t="s">
        <v>5937</v>
      </c>
      <c r="AB565" s="333"/>
    </row>
    <row r="566" spans="1:28" s="221" customFormat="1">
      <c r="A566" s="205"/>
      <c r="B566" s="194" t="s">
        <v>5005</v>
      </c>
      <c r="C566" s="194" t="str">
        <f t="shared" si="35"/>
        <v>No</v>
      </c>
      <c r="D566" s="194" t="str">
        <f t="shared" si="36"/>
        <v/>
      </c>
      <c r="E566" s="205"/>
      <c r="F566" s="194" t="s">
        <v>246</v>
      </c>
      <c r="G566" s="194" t="s">
        <v>118</v>
      </c>
      <c r="H566" s="206"/>
      <c r="I566" s="221" t="str" cm="1">
        <f t="array" ref="I566">_xlfn.TEXTJOIN(" ",1,IF(flistname=D566,foption,""))</f>
        <v>0</v>
      </c>
      <c r="J566" s="221" t="s">
        <v>151</v>
      </c>
      <c r="K566" s="221" t="s">
        <v>5006</v>
      </c>
      <c r="L566" s="221" t="str">
        <f t="shared" si="38"/>
        <v>Q17_03: Out of ${com_harvest}KG of ${com_name} harvested ${season}, what proportion did you sell to WFP?</v>
      </c>
      <c r="M566" s="221" t="s">
        <v>5007</v>
      </c>
      <c r="N566" s="221" t="s">
        <v>5008</v>
      </c>
      <c r="O566" s="221" t="s">
        <v>5009</v>
      </c>
      <c r="P566" s="221">
        <v>1</v>
      </c>
      <c r="S566" s="221" t="s">
        <v>5004</v>
      </c>
      <c r="T566" s="221" t="s">
        <v>3904</v>
      </c>
      <c r="V566" s="221">
        <v>1</v>
      </c>
      <c r="Z566" s="221" t="s">
        <v>5937</v>
      </c>
      <c r="AB566" s="333"/>
    </row>
    <row r="567" spans="1:28" s="221" customFormat="1">
      <c r="A567" s="205"/>
      <c r="B567" s="194" t="s">
        <v>5010</v>
      </c>
      <c r="C567" s="194" t="str">
        <f t="shared" si="35"/>
        <v>No</v>
      </c>
      <c r="D567" s="194" t="str">
        <f t="shared" si="36"/>
        <v/>
      </c>
      <c r="E567" s="205"/>
      <c r="F567" s="194" t="s">
        <v>246</v>
      </c>
      <c r="G567" s="194" t="s">
        <v>118</v>
      </c>
      <c r="H567" s="206"/>
      <c r="I567" s="221" t="str" cm="1">
        <f t="array" ref="I567">_xlfn.TEXTJOIN(" ",1,IF(flistname=D567,foption,""))</f>
        <v>0</v>
      </c>
      <c r="J567" s="221" t="s">
        <v>151</v>
      </c>
      <c r="K567" s="221" t="s">
        <v>5011</v>
      </c>
      <c r="L567" s="221" t="str">
        <f t="shared" si="38"/>
        <v>Q17_04: Out of ${com_harvest}KG of ${com_name} harvested ${season}, what proportion did you sell to other traders/market?</v>
      </c>
      <c r="M567" s="221" t="s">
        <v>5012</v>
      </c>
      <c r="N567" s="221" t="s">
        <v>5013</v>
      </c>
      <c r="O567" s="221" t="s">
        <v>5014</v>
      </c>
      <c r="P567" s="221">
        <v>1</v>
      </c>
      <c r="S567" s="221" t="s">
        <v>5004</v>
      </c>
      <c r="T567" s="221" t="s">
        <v>3904</v>
      </c>
      <c r="V567" s="221">
        <v>1</v>
      </c>
      <c r="Z567" s="221" t="s">
        <v>5937</v>
      </c>
      <c r="AB567" s="333"/>
    </row>
    <row r="568" spans="1:28" s="221" customFormat="1">
      <c r="A568" s="205"/>
      <c r="B568" s="194" t="s">
        <v>5015</v>
      </c>
      <c r="C568" s="194" t="str">
        <f t="shared" si="35"/>
        <v>select_multiple</v>
      </c>
      <c r="D568" s="194" t="str">
        <f t="shared" si="36"/>
        <v>sold_harvest</v>
      </c>
      <c r="E568" s="205"/>
      <c r="F568" s="194" t="s">
        <v>246</v>
      </c>
      <c r="G568" s="194" t="s">
        <v>118</v>
      </c>
      <c r="H568" s="206"/>
      <c r="I568" s="221" t="str" cm="1">
        <f t="array" ref="I568">_xlfn.TEXTJOIN(" ",1,IF(flistname=D568,foption,""))</f>
        <v>1: Local market 2: Traders 3: Barter 4: Relatives, neighbours, and /or friends, 88: Other market places</v>
      </c>
      <c r="J568" s="221" t="s">
        <v>1460</v>
      </c>
      <c r="K568" s="221" t="s">
        <v>5016</v>
      </c>
      <c r="L568" s="221" t="str">
        <f t="shared" si="38"/>
        <v>Q17_05: Where else did you also sell your ${com_name} harvested ${season}?</v>
      </c>
      <c r="M568" s="221" t="s">
        <v>5017</v>
      </c>
      <c r="N568" s="221" t="s">
        <v>5018</v>
      </c>
      <c r="O568" s="221" t="s">
        <v>5019</v>
      </c>
      <c r="P568" s="221">
        <v>1</v>
      </c>
      <c r="V568" s="221">
        <v>1</v>
      </c>
      <c r="Z568" s="221" t="s">
        <v>5020</v>
      </c>
      <c r="AB568" s="333"/>
    </row>
    <row r="569" spans="1:28" s="338" customFormat="1">
      <c r="A569" s="205"/>
      <c r="B569" s="194" t="s">
        <v>5021</v>
      </c>
      <c r="C569" s="194" t="str">
        <f t="shared" si="35"/>
        <v>No</v>
      </c>
      <c r="D569" s="194" t="str">
        <f t="shared" si="36"/>
        <v/>
      </c>
      <c r="E569" s="205"/>
      <c r="F569" s="194" t="s">
        <v>246</v>
      </c>
      <c r="G569" s="194" t="s">
        <v>118</v>
      </c>
      <c r="H569" s="206"/>
      <c r="I569" s="338" t="str" cm="1">
        <f t="array" ref="I569">_xlfn.TEXTJOIN(" ",1,IF(flistname=D569,foption,""))</f>
        <v>0</v>
      </c>
      <c r="J569" s="338" t="s">
        <v>49</v>
      </c>
      <c r="K569" s="338" t="s">
        <v>5022</v>
      </c>
      <c r="L569" s="338" t="str">
        <f t="shared" si="38"/>
        <v>Q17_06: Specify other market places for ${com_name}</v>
      </c>
      <c r="M569" s="338" t="s">
        <v>5023</v>
      </c>
      <c r="N569" s="338" t="s">
        <v>5024</v>
      </c>
      <c r="O569" s="338" t="s">
        <v>5025</v>
      </c>
      <c r="P569" s="338">
        <v>1</v>
      </c>
      <c r="V569" s="338">
        <v>1</v>
      </c>
      <c r="Z569" s="338" t="s">
        <v>5026</v>
      </c>
      <c r="AB569" s="339"/>
    </row>
    <row r="570" spans="1:28" s="221" customFormat="1">
      <c r="A570" s="205" t="s">
        <v>5027</v>
      </c>
      <c r="B570" s="194"/>
      <c r="C570" s="194" t="str">
        <f t="shared" si="35"/>
        <v>No</v>
      </c>
      <c r="D570" s="194" t="str">
        <f t="shared" si="36"/>
        <v/>
      </c>
      <c r="E570" s="205"/>
      <c r="F570" s="194"/>
      <c r="G570" s="194" t="s">
        <v>118</v>
      </c>
      <c r="H570" s="206"/>
      <c r="I570" s="221" t="str" cm="1">
        <f t="array" ref="I570">_xlfn.TEXTJOIN(" ",1,IF(flistname=D570,foption,""))</f>
        <v>0</v>
      </c>
      <c r="J570" s="221" t="s">
        <v>151</v>
      </c>
      <c r="K570" s="221" t="s">
        <v>5028</v>
      </c>
      <c r="L570" s="221" t="str">
        <f t="shared" si="38"/>
        <v>Q17_07: Out of ${com_harvest}KG of ${com_name} harvested ${season}, what proportion was lost during storage or handling?</v>
      </c>
      <c r="M570" s="221" t="s">
        <v>5029</v>
      </c>
      <c r="N570" s="221" t="s">
        <v>5030</v>
      </c>
      <c r="O570" s="221" t="s">
        <v>5031</v>
      </c>
      <c r="P570" s="221">
        <v>1</v>
      </c>
      <c r="S570" s="221" t="s">
        <v>5004</v>
      </c>
      <c r="T570" s="221" t="s">
        <v>5032</v>
      </c>
      <c r="U570" s="221" t="s">
        <v>5033</v>
      </c>
      <c r="V570" s="221">
        <v>1</v>
      </c>
      <c r="Z570" s="221" t="s">
        <v>5937</v>
      </c>
      <c r="AB570" s="333"/>
    </row>
    <row r="571" spans="1:28" s="221" customFormat="1">
      <c r="A571" s="205"/>
      <c r="B571" s="194"/>
      <c r="C571" s="194" t="str">
        <f t="shared" si="35"/>
        <v>select_one</v>
      </c>
      <c r="D571" s="194" t="str">
        <f t="shared" si="36"/>
        <v>lost_when</v>
      </c>
      <c r="E571" s="205"/>
      <c r="F571" s="194"/>
      <c r="G571" s="194" t="s">
        <v>118</v>
      </c>
      <c r="H571" s="206"/>
      <c r="I571" s="221" t="str" cm="1">
        <f t="array" ref="I571">_xlfn.TEXTJOIN(" ",1,IF(flistname=D571,foption,""))</f>
        <v>1: During Harvest 2: During Transport 3: During Storage 88: Others (Specify)</v>
      </c>
      <c r="J571" s="221" t="s">
        <v>1625</v>
      </c>
      <c r="K571" s="221" t="s">
        <v>5034</v>
      </c>
      <c r="L571" s="221" t="str">
        <f t="shared" si="38"/>
        <v>Q17_08: At which stage did you mostly lose your ${com_name}'s harvest for ${season}?</v>
      </c>
      <c r="M571" s="221" t="s">
        <v>5035</v>
      </c>
      <c r="N571" s="221" t="s">
        <v>5036</v>
      </c>
      <c r="O571" s="221" t="s">
        <v>5037</v>
      </c>
      <c r="P571" s="221">
        <v>1</v>
      </c>
      <c r="V571" s="221">
        <v>1</v>
      </c>
      <c r="Z571" s="221" t="s">
        <v>5938</v>
      </c>
      <c r="AB571" s="333"/>
    </row>
    <row r="572" spans="1:28" s="338" customFormat="1">
      <c r="A572" s="205"/>
      <c r="B572" s="194"/>
      <c r="C572" s="194" t="str">
        <f t="shared" si="35"/>
        <v>No</v>
      </c>
      <c r="D572" s="194" t="str">
        <f t="shared" si="36"/>
        <v/>
      </c>
      <c r="E572" s="205"/>
      <c r="F572" s="194"/>
      <c r="G572" s="194" t="s">
        <v>118</v>
      </c>
      <c r="H572" s="206"/>
      <c r="I572" s="338" t="str" cm="1">
        <f t="array" ref="I572">_xlfn.TEXTJOIN(" ",1,IF(flistname=D572,foption,""))</f>
        <v>0</v>
      </c>
      <c r="J572" s="338" t="s">
        <v>49</v>
      </c>
      <c r="K572" s="338" t="s">
        <v>5038</v>
      </c>
      <c r="L572" s="338" t="str">
        <f t="shared" si="38"/>
        <v>Q17_09: Others (Specify)</v>
      </c>
      <c r="M572" s="338" t="s">
        <v>5039</v>
      </c>
      <c r="N572" s="338" t="s">
        <v>1446</v>
      </c>
      <c r="O572" s="338" t="s">
        <v>5040</v>
      </c>
      <c r="P572" s="338">
        <v>1</v>
      </c>
      <c r="V572" s="338">
        <v>1</v>
      </c>
      <c r="Z572" s="338" t="s">
        <v>5041</v>
      </c>
      <c r="AB572" s="339"/>
    </row>
    <row r="573" spans="1:28" s="221" customFormat="1">
      <c r="A573" s="205"/>
      <c r="B573" s="194" t="s">
        <v>5042</v>
      </c>
      <c r="C573" s="194" t="str">
        <f t="shared" si="35"/>
        <v>No</v>
      </c>
      <c r="D573" s="194" t="str">
        <f t="shared" si="36"/>
        <v/>
      </c>
      <c r="E573" s="205" t="s">
        <v>5043</v>
      </c>
      <c r="F573" s="194" t="s">
        <v>246</v>
      </c>
      <c r="G573" s="194" t="s">
        <v>118</v>
      </c>
      <c r="H573" s="206" t="s">
        <v>5044</v>
      </c>
      <c r="I573" s="221" t="str" cm="1">
        <f t="array" ref="I573">_xlfn.TEXTJOIN(" ",1,IF(flistname=D573,foption,""))</f>
        <v>0</v>
      </c>
      <c r="J573" s="221" t="s">
        <v>151</v>
      </c>
      <c r="K573" s="221" t="s">
        <v>1391</v>
      </c>
      <c r="L573" s="221" t="str">
        <f t="shared" si="38"/>
        <v>Q17_10: How many months did the cereal harvest last before joining the FFA activities</v>
      </c>
      <c r="M573" s="221" t="s">
        <v>5045</v>
      </c>
      <c r="N573" s="221" t="s">
        <v>5046</v>
      </c>
      <c r="O573" s="221" t="s">
        <v>5047</v>
      </c>
      <c r="P573" s="221">
        <v>1</v>
      </c>
      <c r="S573" s="221" t="s">
        <v>4996</v>
      </c>
      <c r="T573" s="221" t="s">
        <v>5939</v>
      </c>
      <c r="U573" s="221" t="s">
        <v>1394</v>
      </c>
      <c r="V573" s="221">
        <v>1</v>
      </c>
      <c r="Z573" s="221" t="s">
        <v>5048</v>
      </c>
      <c r="AB573" s="333"/>
    </row>
    <row r="574" spans="1:28" s="221" customFormat="1">
      <c r="A574" s="205"/>
      <c r="B574" s="194" t="s">
        <v>5049</v>
      </c>
      <c r="C574" s="194" t="str">
        <f t="shared" si="35"/>
        <v>No</v>
      </c>
      <c r="D574" s="194" t="str">
        <f t="shared" si="36"/>
        <v/>
      </c>
      <c r="E574" s="205" t="s">
        <v>5043</v>
      </c>
      <c r="F574" s="194" t="s">
        <v>246</v>
      </c>
      <c r="G574" s="194" t="s">
        <v>118</v>
      </c>
      <c r="H574" s="206" t="s">
        <v>5044</v>
      </c>
      <c r="I574" s="221" t="str" cm="1">
        <f t="array" ref="I574">_xlfn.TEXTJOIN(" ",1,IF(flistname=D574,foption,""))</f>
        <v>0</v>
      </c>
      <c r="J574" s="221" t="s">
        <v>151</v>
      </c>
      <c r="K574" s="221" t="s">
        <v>1395</v>
      </c>
      <c r="L574" s="221" t="str">
        <f t="shared" si="38"/>
        <v>Q17_11: How many months does the cereal harvest last now after joining the FFA activities</v>
      </c>
      <c r="M574" s="221" t="s">
        <v>5050</v>
      </c>
      <c r="N574" s="221" t="s">
        <v>5051</v>
      </c>
      <c r="O574" s="221" t="s">
        <v>5052</v>
      </c>
      <c r="P574" s="221">
        <v>1</v>
      </c>
      <c r="S574" s="221" t="s">
        <v>4996</v>
      </c>
      <c r="T574" s="221" t="s">
        <v>5939</v>
      </c>
      <c r="U574" s="221" t="s">
        <v>1394</v>
      </c>
      <c r="V574" s="221">
        <v>1</v>
      </c>
      <c r="Z574" s="221" t="s">
        <v>5048</v>
      </c>
      <c r="AB574" s="333"/>
    </row>
    <row r="575" spans="1:28" s="224" customFormat="1">
      <c r="C575" s="224" t="str">
        <f t="shared" si="35"/>
        <v>No</v>
      </c>
      <c r="D575" s="224" t="str">
        <f t="shared" si="36"/>
        <v/>
      </c>
      <c r="J575" s="224" t="s">
        <v>2564</v>
      </c>
      <c r="K575" s="224" t="s">
        <v>5053</v>
      </c>
      <c r="L575" s="224" t="str">
        <f t="shared" si="38"/>
        <v>Percentage of used harvest</v>
      </c>
      <c r="N575" s="224" t="s">
        <v>5054</v>
      </c>
      <c r="V575" s="224">
        <v>1</v>
      </c>
      <c r="AB575" s="224" t="s">
        <v>5940</v>
      </c>
    </row>
    <row r="576" spans="1:28" s="224" customFormat="1">
      <c r="C576" s="224" t="str">
        <f t="shared" si="35"/>
        <v>No</v>
      </c>
      <c r="D576" s="224" t="str">
        <f t="shared" si="36"/>
        <v/>
      </c>
      <c r="J576" s="224" t="s">
        <v>2564</v>
      </c>
      <c r="K576" s="224" t="s">
        <v>5056</v>
      </c>
      <c r="L576" s="224" t="str">
        <f>IF(AND(ISBLANK(M576),ISBLANK(N576)),"",IF(ISBLANK(M576),N576,_xlfn.CONCAT(TRIM(M576),": ",N576)))</f>
        <v>Percentage of remaining harvest</v>
      </c>
      <c r="N576" s="224" t="s">
        <v>5057</v>
      </c>
      <c r="V576" s="224">
        <v>1</v>
      </c>
      <c r="AB576" s="224" t="s">
        <v>5941</v>
      </c>
    </row>
    <row r="577" spans="1:28" s="221" customFormat="1">
      <c r="A577" s="205"/>
      <c r="B577" s="194"/>
      <c r="C577" s="194" t="str">
        <f t="shared" si="35"/>
        <v>select_multiple</v>
      </c>
      <c r="D577" s="194" t="str">
        <f t="shared" si="36"/>
        <v>remainder_use</v>
      </c>
      <c r="E577" s="205"/>
      <c r="F577" s="194"/>
      <c r="G577" s="194"/>
      <c r="H577" s="206"/>
      <c r="J577" s="221" t="s">
        <v>5059</v>
      </c>
      <c r="K577" s="221" t="s">
        <v>5060</v>
      </c>
      <c r="L577" s="221" t="str">
        <f t="shared" ref="L577:L580" si="39">IF(AND(ISBLANK(M577),ISBLANK(N577)),"",IF(ISBLANK(M577),N577,_xlfn.CONCAT(TRIM(M577),": ",N577)))</f>
        <v>Q17_12: It looks like you still have some stocks of ${com_name} harvested from ${season} , how do you plan to use it?</v>
      </c>
      <c r="M577" s="221" t="s">
        <v>5061</v>
      </c>
      <c r="N577" s="221" t="s">
        <v>5062</v>
      </c>
      <c r="S577" s="221" t="s">
        <v>5063</v>
      </c>
      <c r="V577" s="221">
        <v>1</v>
      </c>
      <c r="Z577" s="221" t="s">
        <v>5064</v>
      </c>
      <c r="AB577" s="333"/>
    </row>
    <row r="578" spans="1:28" s="338" customFormat="1">
      <c r="A578" s="205"/>
      <c r="B578" s="194"/>
      <c r="C578" s="194" t="str">
        <f t="shared" si="35"/>
        <v>No</v>
      </c>
      <c r="D578" s="194" t="str">
        <f t="shared" si="36"/>
        <v/>
      </c>
      <c r="E578" s="205"/>
      <c r="F578" s="194"/>
      <c r="G578" s="194"/>
      <c r="H578" s="206"/>
      <c r="J578" s="338" t="s">
        <v>49</v>
      </c>
      <c r="K578" s="338" t="s">
        <v>5065</v>
      </c>
      <c r="L578" s="338" t="str">
        <f t="shared" si="39"/>
        <v>Q17_13: Define other use of remainder harvest stocks of ${com_name} from ${season}</v>
      </c>
      <c r="M578" s="338" t="s">
        <v>5066</v>
      </c>
      <c r="N578" s="338" t="s">
        <v>5067</v>
      </c>
      <c r="V578" s="338">
        <v>1</v>
      </c>
      <c r="Z578" s="338" t="s">
        <v>5068</v>
      </c>
      <c r="AB578" s="339"/>
    </row>
    <row r="579" spans="1:28" s="219" customFormat="1">
      <c r="A579" s="212"/>
      <c r="B579" s="199" t="s">
        <v>5069</v>
      </c>
      <c r="C579" s="199" t="str">
        <f t="shared" si="35"/>
        <v>No</v>
      </c>
      <c r="D579" s="199" t="str">
        <f t="shared" si="36"/>
        <v/>
      </c>
      <c r="E579" s="212"/>
      <c r="F579" s="199" t="s">
        <v>246</v>
      </c>
      <c r="G579" s="199" t="s">
        <v>118</v>
      </c>
      <c r="H579" s="213"/>
      <c r="I579" s="219" t="str" cm="1">
        <f t="array" ref="I579">_xlfn.TEXTJOIN(" ",1,IF(flistname=D579,foption,""))</f>
        <v>0</v>
      </c>
      <c r="J579" s="219" t="s">
        <v>117</v>
      </c>
      <c r="K579" s="219" t="s">
        <v>4988</v>
      </c>
      <c r="L579" s="219" t="str">
        <f t="shared" si="39"/>
        <v/>
      </c>
      <c r="N579" s="219" t="s">
        <v>2988</v>
      </c>
      <c r="O579" s="219" t="s">
        <v>2988</v>
      </c>
      <c r="P579" s="219">
        <v>1</v>
      </c>
      <c r="AB579" s="286"/>
    </row>
    <row r="580" spans="1:28" s="219" customFormat="1">
      <c r="A580" s="215"/>
      <c r="B580" s="216" t="s">
        <v>5070</v>
      </c>
      <c r="C580" s="216" t="str">
        <f t="shared" si="35"/>
        <v>No</v>
      </c>
      <c r="D580" s="216" t="str">
        <f t="shared" si="36"/>
        <v/>
      </c>
      <c r="E580" s="215"/>
      <c r="F580" s="216"/>
      <c r="G580" s="216"/>
      <c r="H580" s="217"/>
      <c r="I580" s="219" t="str" cm="1">
        <f t="array" ref="I580">_xlfn.TEXTJOIN(" ",1,IF(flistname=D580,foption,""))</f>
        <v>0</v>
      </c>
      <c r="J580" s="219" t="s">
        <v>224</v>
      </c>
      <c r="K580" s="219" t="s">
        <v>4872</v>
      </c>
      <c r="L580" s="219" t="str">
        <f t="shared" si="39"/>
        <v/>
      </c>
      <c r="N580" s="219" t="s">
        <v>2988</v>
      </c>
      <c r="O580" s="219" t="s">
        <v>2988</v>
      </c>
      <c r="P580" s="219">
        <v>1</v>
      </c>
      <c r="AB580" s="286"/>
    </row>
    <row r="581" spans="1:28" s="219" customFormat="1">
      <c r="A581" s="231"/>
      <c r="B581" s="232"/>
      <c r="C581" s="232" t="str">
        <f t="shared" si="35"/>
        <v>No</v>
      </c>
      <c r="D581" s="232" t="str">
        <f t="shared" si="36"/>
        <v/>
      </c>
      <c r="E581" s="231"/>
      <c r="F581" s="232"/>
      <c r="G581" s="232"/>
      <c r="H581" s="233"/>
      <c r="J581" s="219" t="s">
        <v>26</v>
      </c>
      <c r="K581" s="219" t="s">
        <v>5071</v>
      </c>
      <c r="W581" s="219" t="s">
        <v>168</v>
      </c>
      <c r="Z581" s="219" t="s">
        <v>1252</v>
      </c>
      <c r="AB581" s="286"/>
    </row>
    <row r="582" spans="1:28" s="221" customFormat="1">
      <c r="A582" s="205"/>
      <c r="B582" s="194" t="s">
        <v>5072</v>
      </c>
      <c r="C582" s="194" t="str">
        <f t="shared" si="35"/>
        <v>select_one</v>
      </c>
      <c r="D582" s="194" t="str">
        <f t="shared" si="36"/>
        <v>yes_no</v>
      </c>
      <c r="E582" s="205"/>
      <c r="F582" s="194" t="s">
        <v>246</v>
      </c>
      <c r="G582" s="194" t="s">
        <v>118</v>
      </c>
      <c r="H582" s="206"/>
      <c r="I582" s="221" t="str" cm="1">
        <f t="array" ref="I582">_xlfn.TEXTJOIN(" ",1,IF(flistname=D582,foption,""))</f>
        <v>0: No 1: Yes</v>
      </c>
      <c r="J582" s="221" t="s">
        <v>22</v>
      </c>
      <c r="K582" s="221" t="s">
        <v>1440</v>
      </c>
      <c r="L582" s="221" t="str">
        <f t="shared" ref="L582:L597" si="40">IF(AND(ISBLANK(M582),ISBLANK(N582)),"",IF(ISBLANK(M582),N582,_xlfn.CONCAT(TRIM(M582),": ",N582)))</f>
        <v>Q18: Do you usually use storage facilities to keep your harvest?</v>
      </c>
      <c r="M582" s="221" t="s">
        <v>5073</v>
      </c>
      <c r="N582" s="221" t="s">
        <v>5074</v>
      </c>
      <c r="O582" s="221" t="s">
        <v>5075</v>
      </c>
      <c r="P582" s="221">
        <v>1</v>
      </c>
      <c r="V582" s="221">
        <v>1</v>
      </c>
      <c r="AB582" s="333"/>
    </row>
    <row r="583" spans="1:28" s="221" customFormat="1">
      <c r="A583" s="205"/>
      <c r="B583" s="194" t="s">
        <v>5076</v>
      </c>
      <c r="C583" s="194" t="str">
        <f t="shared" si="35"/>
        <v>select_one</v>
      </c>
      <c r="D583" s="194" t="str">
        <f t="shared" si="36"/>
        <v>harvest_storage</v>
      </c>
      <c r="E583" s="205"/>
      <c r="F583" s="194" t="s">
        <v>246</v>
      </c>
      <c r="G583" s="194" t="s">
        <v>118</v>
      </c>
      <c r="H583" s="206"/>
      <c r="I583" s="221" t="str" cm="1">
        <f t="array" ref="I583">_xlfn.TEXTJOIN(" ",1,IF(flistname=D583,foption,""))</f>
        <v>1: Traditional grain storage (grainary) 2: House room 3: Community storage 88: Others (specify)</v>
      </c>
      <c r="J583" s="221" t="s">
        <v>1442</v>
      </c>
      <c r="K583" s="221" t="s">
        <v>1443</v>
      </c>
      <c r="L583" s="221" t="str">
        <f t="shared" si="40"/>
        <v xml:space="preserve">Q19: What types of storage do you use? 
</v>
      </c>
      <c r="M583" s="221" t="s">
        <v>5077</v>
      </c>
      <c r="N583" s="221" t="s">
        <v>1444</v>
      </c>
      <c r="O583" s="221" t="s">
        <v>5078</v>
      </c>
      <c r="P583" s="221">
        <v>1</v>
      </c>
      <c r="V583" s="221">
        <v>1</v>
      </c>
      <c r="Z583" s="221" t="s">
        <v>5079</v>
      </c>
      <c r="AB583" s="333"/>
    </row>
    <row r="584" spans="1:28" s="338" customFormat="1">
      <c r="A584" s="205"/>
      <c r="B584" s="194" t="s">
        <v>5080</v>
      </c>
      <c r="C584" s="194" t="str">
        <f t="shared" si="35"/>
        <v>No</v>
      </c>
      <c r="D584" s="194" t="str">
        <f t="shared" si="36"/>
        <v/>
      </c>
      <c r="E584" s="205"/>
      <c r="F584" s="194" t="s">
        <v>246</v>
      </c>
      <c r="G584" s="194" t="s">
        <v>118</v>
      </c>
      <c r="H584" s="206"/>
      <c r="I584" s="338" t="str" cm="1">
        <f t="array" ref="I584">_xlfn.TEXTJOIN(" ",1,IF(flistname=D584,foption,""))</f>
        <v>0</v>
      </c>
      <c r="J584" s="338" t="s">
        <v>49</v>
      </c>
      <c r="K584" s="338" t="s">
        <v>1445</v>
      </c>
      <c r="L584" s="338" t="str">
        <f t="shared" si="40"/>
        <v>Q20: Others (Specify)</v>
      </c>
      <c r="M584" s="338" t="s">
        <v>5081</v>
      </c>
      <c r="N584" s="338" t="s">
        <v>1446</v>
      </c>
      <c r="O584" s="338" t="s">
        <v>5082</v>
      </c>
      <c r="P584" s="338">
        <v>1</v>
      </c>
      <c r="V584" s="338">
        <v>1</v>
      </c>
      <c r="Z584" s="338" t="s">
        <v>5083</v>
      </c>
      <c r="AB584" s="339"/>
    </row>
    <row r="585" spans="1:28" s="221" customFormat="1">
      <c r="A585" s="205"/>
      <c r="B585" s="194"/>
      <c r="C585" s="194" t="str">
        <f t="shared" si="35"/>
        <v>select_one</v>
      </c>
      <c r="D585" s="194" t="str">
        <f t="shared" si="36"/>
        <v>whenstoragefacility</v>
      </c>
      <c r="E585" s="205"/>
      <c r="F585" s="194"/>
      <c r="G585" s="194"/>
      <c r="H585" s="206"/>
      <c r="I585" s="221" t="str" cm="1">
        <f t="array" ref="I585">_xlfn.TEXTJOIN(" ",1,IF(flistname=D585,foption,""))</f>
        <v>1: Before joining FFA 2: After joining FFA</v>
      </c>
      <c r="J585" s="221" t="s">
        <v>5084</v>
      </c>
      <c r="K585" s="221" t="s">
        <v>5085</v>
      </c>
      <c r="L585" s="221" t="str">
        <f t="shared" si="40"/>
        <v>Q21: Did you adopt the use of storage facilities before or after joining FFA activities?</v>
      </c>
      <c r="M585" s="221" t="s">
        <v>5086</v>
      </c>
      <c r="N585" s="221" t="s">
        <v>5087</v>
      </c>
      <c r="O585" s="221" t="s">
        <v>5088</v>
      </c>
      <c r="P585" s="221">
        <v>1</v>
      </c>
      <c r="V585" s="221">
        <v>1</v>
      </c>
      <c r="Z585" s="221" t="s">
        <v>3225</v>
      </c>
      <c r="AB585" s="333"/>
    </row>
    <row r="586" spans="1:28" s="229" customFormat="1">
      <c r="A586" s="228"/>
      <c r="B586" s="229" t="s">
        <v>5089</v>
      </c>
      <c r="C586" s="229" t="str">
        <f t="shared" si="35"/>
        <v>No</v>
      </c>
      <c r="D586" s="229" t="str">
        <f t="shared" si="36"/>
        <v/>
      </c>
      <c r="E586" s="228"/>
      <c r="G586" s="229" t="s">
        <v>118</v>
      </c>
      <c r="H586" s="230"/>
      <c r="I586" s="229" t="str" cm="1">
        <f t="array" ref="I586">_xlfn.TEXTJOIN(" ",1,IF(flistname=D586,foption,""))</f>
        <v>0</v>
      </c>
      <c r="L586" s="229" t="str">
        <f t="shared" si="40"/>
        <v/>
      </c>
      <c r="N586" s="229" t="s">
        <v>2988</v>
      </c>
      <c r="O586" s="229" t="s">
        <v>2988</v>
      </c>
      <c r="P586" s="229">
        <v>1</v>
      </c>
      <c r="S586" s="228"/>
      <c r="AB586" s="276"/>
    </row>
    <row r="587" spans="1:28" s="221" customFormat="1">
      <c r="A587" s="205"/>
      <c r="B587" s="194" t="s">
        <v>5090</v>
      </c>
      <c r="C587" s="194" t="str">
        <f t="shared" si="35"/>
        <v>select_one</v>
      </c>
      <c r="D587" s="194" t="str">
        <f t="shared" si="36"/>
        <v>yes_no</v>
      </c>
      <c r="E587" s="205"/>
      <c r="F587" s="194" t="s">
        <v>246</v>
      </c>
      <c r="G587" s="194" t="s">
        <v>118</v>
      </c>
      <c r="H587" s="206"/>
      <c r="I587" s="221" t="str" cm="1">
        <f t="array" ref="I587">_xlfn.TEXTJOIN(" ",1,IF(flistname=D587,foption,""))</f>
        <v>0: No 1: Yes</v>
      </c>
      <c r="J587" s="221" t="s">
        <v>22</v>
      </c>
      <c r="K587" s="221" t="s">
        <v>1701</v>
      </c>
      <c r="L587" s="221" t="str">
        <f t="shared" si="40"/>
        <v>Q22: Do you practice any post-harvest production loss prevention techniques?</v>
      </c>
      <c r="M587" s="221" t="s">
        <v>5091</v>
      </c>
      <c r="N587" s="221" t="s">
        <v>5092</v>
      </c>
      <c r="O587" s="221" t="s">
        <v>5093</v>
      </c>
      <c r="P587" s="221">
        <v>1</v>
      </c>
      <c r="V587" s="221">
        <v>1</v>
      </c>
      <c r="AB587" s="333"/>
    </row>
    <row r="588" spans="1:28" s="221" customFormat="1">
      <c r="A588" s="205"/>
      <c r="B588" s="194" t="s">
        <v>5094</v>
      </c>
      <c r="C588" s="194" t="str">
        <f t="shared" si="35"/>
        <v>select_multiple</v>
      </c>
      <c r="D588" s="194" t="str">
        <f t="shared" si="36"/>
        <v>prevent_loss</v>
      </c>
      <c r="E588" s="205"/>
      <c r="F588" s="194" t="s">
        <v>246</v>
      </c>
      <c r="G588" s="194" t="s">
        <v>118</v>
      </c>
      <c r="H588" s="206"/>
      <c r="I588" s="221" t="str" cm="1">
        <f t="array" ref="I588">_xlfn.TEXTJOIN(" ",1,IF(flistname=D588,foption,""))</f>
        <v>1: Use storage facility 2: Use traditional bags during storage period 3: Use hermetic bags during storage period 4: Use silo during storage period 5: Use bags during transportation 6: Apply post harvesting skills with 10 key messages from the training 88: others (specify)</v>
      </c>
      <c r="J588" s="221" t="s">
        <v>5095</v>
      </c>
      <c r="K588" s="221" t="s">
        <v>1704</v>
      </c>
      <c r="L588" s="221" t="str">
        <f t="shared" si="40"/>
        <v>Q23: Which production loss prevention techniques do you use?</v>
      </c>
      <c r="M588" s="221" t="s">
        <v>5096</v>
      </c>
      <c r="N588" s="221" t="s">
        <v>5097</v>
      </c>
      <c r="O588" s="221" t="s">
        <v>5098</v>
      </c>
      <c r="P588" s="221">
        <v>1</v>
      </c>
      <c r="V588" s="221">
        <v>1</v>
      </c>
      <c r="Z588" s="221" t="s">
        <v>1706</v>
      </c>
      <c r="AB588" s="333"/>
    </row>
    <row r="589" spans="1:28" s="221" customFormat="1">
      <c r="A589" s="205"/>
      <c r="B589" s="194" t="s">
        <v>5099</v>
      </c>
      <c r="C589" s="194" t="str">
        <f t="shared" si="35"/>
        <v>select_multiple</v>
      </c>
      <c r="D589" s="194" t="str">
        <f t="shared" si="36"/>
        <v>prevent_loss_no</v>
      </c>
      <c r="E589" s="205"/>
      <c r="F589" s="194" t="s">
        <v>246</v>
      </c>
      <c r="G589" s="194" t="s">
        <v>118</v>
      </c>
      <c r="H589" s="206"/>
      <c r="I589" s="221" t="str" cm="1">
        <f t="array" ref="I589">_xlfn.TEXTJOIN(" ",1,IF(flistname=D589,foption,""))</f>
        <v>1: Lack of skills 2: lack of resource 3: Cannot find proper storage place in the community 88: others (Specify)</v>
      </c>
      <c r="J589" s="221" t="s">
        <v>1707</v>
      </c>
      <c r="K589" s="221" t="s">
        <v>1708</v>
      </c>
      <c r="L589" s="221" t="str">
        <f t="shared" si="40"/>
        <v>Q24: What are the two main reasons that you don't practice production loss prevention techniques?</v>
      </c>
      <c r="M589" s="221" t="s">
        <v>5100</v>
      </c>
      <c r="N589" s="221" t="s">
        <v>5101</v>
      </c>
      <c r="O589" s="221" t="s">
        <v>5102</v>
      </c>
      <c r="P589" s="221">
        <v>1</v>
      </c>
      <c r="T589" s="221" t="s">
        <v>1710</v>
      </c>
      <c r="V589" s="221">
        <v>1</v>
      </c>
      <c r="Z589" s="221" t="s">
        <v>1711</v>
      </c>
      <c r="AB589" s="333"/>
    </row>
    <row r="590" spans="1:28" s="221" customFormat="1">
      <c r="A590" s="205"/>
      <c r="B590" s="194" t="s">
        <v>5103</v>
      </c>
      <c r="C590" s="194" t="str">
        <f t="shared" si="35"/>
        <v>select_one</v>
      </c>
      <c r="D590" s="194" t="str">
        <f t="shared" si="36"/>
        <v>yes_no</v>
      </c>
      <c r="E590" s="205"/>
      <c r="F590" s="194" t="s">
        <v>246</v>
      </c>
      <c r="G590" s="194" t="s">
        <v>118</v>
      </c>
      <c r="H590" s="206"/>
      <c r="I590" s="221" t="str" cm="1">
        <f t="array" ref="I590">_xlfn.TEXTJOIN(" ",1,IF(flistname=D590,foption,""))</f>
        <v>0: No 1: Yes</v>
      </c>
      <c r="J590" s="221" t="s">
        <v>22</v>
      </c>
      <c r="K590" s="221" t="s">
        <v>1712</v>
      </c>
      <c r="L590" s="221" t="str">
        <f t="shared" si="40"/>
        <v>Q25: Have you received training in post-harvest handling techniques and technology provided by WFP?</v>
      </c>
      <c r="M590" s="221" t="s">
        <v>5104</v>
      </c>
      <c r="N590" s="221" t="s">
        <v>5105</v>
      </c>
      <c r="O590" s="221" t="s">
        <v>5106</v>
      </c>
      <c r="P590" s="221">
        <v>1</v>
      </c>
      <c r="V590" s="221">
        <v>1</v>
      </c>
      <c r="Z590" s="221" t="s">
        <v>3225</v>
      </c>
      <c r="AB590" s="333"/>
    </row>
    <row r="591" spans="1:28" s="221" customFormat="1">
      <c r="A591" s="205"/>
      <c r="B591" s="194" t="s">
        <v>5107</v>
      </c>
      <c r="C591" s="194" t="str">
        <f t="shared" si="35"/>
        <v>select_one</v>
      </c>
      <c r="D591" s="194" t="str">
        <f t="shared" si="36"/>
        <v>postharvest_training_no</v>
      </c>
      <c r="E591" s="205"/>
      <c r="F591" s="194" t="s">
        <v>246</v>
      </c>
      <c r="G591" s="194" t="s">
        <v>118</v>
      </c>
      <c r="H591" s="206"/>
      <c r="I591" s="221" t="str" cm="1">
        <f t="array" ref="I591">_xlfn.TEXTJOIN(" ",1,IF(flistname=D591,foption,""))</f>
        <v>1: Not selected for WFP training 2: Conflict with other works 3: No interest/expectations 4: No information about the training 5: already participated in PHS training from other organization 88: Others (Specify)</v>
      </c>
      <c r="J591" s="221" t="s">
        <v>1714</v>
      </c>
      <c r="K591" s="221" t="s">
        <v>1715</v>
      </c>
      <c r="L591" s="221" t="str">
        <f t="shared" si="40"/>
        <v>Q26: If no, why didn’t you participate in the training?</v>
      </c>
      <c r="M591" s="221" t="s">
        <v>5108</v>
      </c>
      <c r="N591" s="221" t="s">
        <v>5109</v>
      </c>
      <c r="O591" s="221" t="s">
        <v>5110</v>
      </c>
      <c r="P591" s="221">
        <v>1</v>
      </c>
      <c r="V591" s="221">
        <v>1</v>
      </c>
      <c r="Z591" s="221" t="s">
        <v>1717</v>
      </c>
      <c r="AB591" s="333"/>
    </row>
    <row r="592" spans="1:28" s="221" customFormat="1">
      <c r="A592" s="205"/>
      <c r="B592" s="194" t="s">
        <v>5111</v>
      </c>
      <c r="C592" s="194" t="str">
        <f t="shared" si="35"/>
        <v>select_multiple</v>
      </c>
      <c r="D592" s="194" t="str">
        <f t="shared" si="36"/>
        <v>postharvest_training_yes</v>
      </c>
      <c r="E592" s="205"/>
      <c r="F592" s="194" t="s">
        <v>246</v>
      </c>
      <c r="G592" s="194" t="s">
        <v>118</v>
      </c>
      <c r="H592" s="206"/>
      <c r="I592" s="221" t="str" cm="1">
        <f t="array" ref="I592">_xlfn.TEXTJOIN(" ",1,IF(flistname=D592,foption,""))</f>
        <v>1: Harvest on time 2: Transport grains to the homestead immediately after harvest 3: Threshing should be done using appropriate methods 4: Sort grains after threshing 5: Use tarpaulins to dry grain 6: Fumigation with chemical tablets is not needed 7: what you put is what you eat 8: With hermetic bags, more food for consumption, better sale prices 97: Don’t remember</v>
      </c>
      <c r="J592" s="221" t="s">
        <v>5112</v>
      </c>
      <c r="K592" s="221" t="s">
        <v>1719</v>
      </c>
      <c r="L592" s="221" t="str">
        <f t="shared" si="40"/>
        <v xml:space="preserve">Q27: If yes, which techniques/key messages have you learned from the training? 
</v>
      </c>
      <c r="M592" s="221" t="s">
        <v>5113</v>
      </c>
      <c r="N592" s="221" t="s">
        <v>5114</v>
      </c>
      <c r="O592" s="221" t="s">
        <v>5115</v>
      </c>
      <c r="P592" s="221">
        <v>1</v>
      </c>
      <c r="S592" s="221" t="s">
        <v>5116</v>
      </c>
      <c r="V592" s="221">
        <v>1</v>
      </c>
      <c r="Z592" s="221" t="s">
        <v>1721</v>
      </c>
      <c r="AB592" s="333"/>
    </row>
    <row r="593" spans="1:28" s="221" customFormat="1">
      <c r="A593" s="205"/>
      <c r="B593" s="194" t="s">
        <v>5117</v>
      </c>
      <c r="C593" s="194" t="str">
        <f t="shared" si="35"/>
        <v>select_one</v>
      </c>
      <c r="D593" s="194" t="str">
        <f t="shared" si="36"/>
        <v>yes_no</v>
      </c>
      <c r="E593" s="205"/>
      <c r="F593" s="194" t="s">
        <v>246</v>
      </c>
      <c r="G593" s="194" t="s">
        <v>118</v>
      </c>
      <c r="H593" s="206"/>
      <c r="I593" s="221" t="str" cm="1">
        <f t="array" ref="I593">_xlfn.TEXTJOIN(" ",1,IF(flistname=D593,foption,""))</f>
        <v>0: No 1: Yes</v>
      </c>
      <c r="J593" s="221" t="s">
        <v>22</v>
      </c>
      <c r="K593" s="221" t="s">
        <v>1722</v>
      </c>
      <c r="L593" s="221" t="str">
        <f t="shared" si="40"/>
        <v xml:space="preserve">Q28: Have you used these skills/ tools learned from the training in your daily life?
</v>
      </c>
      <c r="M593" s="221" t="s">
        <v>5118</v>
      </c>
      <c r="N593" s="221" t="s">
        <v>1723</v>
      </c>
      <c r="O593" s="221" t="s">
        <v>5119</v>
      </c>
      <c r="P593" s="221">
        <v>1</v>
      </c>
      <c r="V593" s="221">
        <v>1</v>
      </c>
      <c r="Z593" s="221" t="s">
        <v>1721</v>
      </c>
      <c r="AB593" s="333"/>
    </row>
    <row r="594" spans="1:28" s="338" customFormat="1">
      <c r="A594" s="205"/>
      <c r="B594" s="194" t="s">
        <v>5120</v>
      </c>
      <c r="C594" s="194" t="str">
        <f t="shared" si="35"/>
        <v>No</v>
      </c>
      <c r="D594" s="194" t="str">
        <f t="shared" si="36"/>
        <v/>
      </c>
      <c r="E594" s="205"/>
      <c r="F594" s="194" t="s">
        <v>246</v>
      </c>
      <c r="G594" s="194" t="s">
        <v>118</v>
      </c>
      <c r="H594" s="206"/>
      <c r="I594" s="338" t="str" cm="1">
        <f t="array" ref="I594">_xlfn.TEXTJOIN(" ",1,IF(flistname=D594,foption,""))</f>
        <v>0</v>
      </c>
      <c r="J594" s="338" t="s">
        <v>49</v>
      </c>
      <c r="K594" s="338" t="s">
        <v>1724</v>
      </c>
      <c r="L594" s="338" t="str">
        <f t="shared" si="40"/>
        <v>Q29: What were two main reasons that you did not use tools and skills in your daily life?</v>
      </c>
      <c r="M594" s="338" t="s">
        <v>5121</v>
      </c>
      <c r="N594" s="338" t="s">
        <v>5122</v>
      </c>
      <c r="O594" s="338" t="s">
        <v>5123</v>
      </c>
      <c r="P594" s="338">
        <v>1</v>
      </c>
      <c r="V594" s="338">
        <v>1</v>
      </c>
      <c r="Z594" s="338" t="s">
        <v>1726</v>
      </c>
      <c r="AB594" s="339"/>
    </row>
    <row r="595" spans="1:28" s="221" customFormat="1">
      <c r="A595" s="205"/>
      <c r="B595" s="194" t="s">
        <v>5124</v>
      </c>
      <c r="C595" s="194" t="str">
        <f t="shared" si="35"/>
        <v>select_one</v>
      </c>
      <c r="D595" s="194" t="str">
        <f t="shared" si="36"/>
        <v>change_post_training</v>
      </c>
      <c r="E595" s="205"/>
      <c r="F595" s="194" t="s">
        <v>246</v>
      </c>
      <c r="G595" s="194" t="s">
        <v>118</v>
      </c>
      <c r="H595" s="206"/>
      <c r="I595" s="221" t="str" cm="1">
        <f t="array" ref="I595">_xlfn.TEXTJOIN(" ",1,IF(flistname=D595,foption,""))</f>
        <v>1: loss increased 2: loss decreased 3: no changes 77: don't know 88: Other</v>
      </c>
      <c r="J595" s="221" t="s">
        <v>1727</v>
      </c>
      <c r="K595" s="221" t="s">
        <v>1728</v>
      </c>
      <c r="L595" s="221" t="str">
        <f t="shared" si="40"/>
        <v>Q30: How do you comopare the post-harvest losses before and  after the post-harvest handling training?</v>
      </c>
      <c r="M595" s="221" t="s">
        <v>5125</v>
      </c>
      <c r="N595" s="221" t="s">
        <v>5126</v>
      </c>
      <c r="O595" s="221" t="s">
        <v>5127</v>
      </c>
      <c r="P595" s="221">
        <v>1</v>
      </c>
      <c r="V595" s="221">
        <v>1</v>
      </c>
      <c r="Z595" s="221" t="s">
        <v>5128</v>
      </c>
      <c r="AB595" s="333"/>
    </row>
    <row r="596" spans="1:28" s="221" customFormat="1">
      <c r="A596" s="205"/>
      <c r="B596" s="194" t="s">
        <v>5129</v>
      </c>
      <c r="C596" s="194" t="str">
        <f t="shared" si="35"/>
        <v>select_one</v>
      </c>
      <c r="D596" s="194" t="str">
        <f t="shared" si="36"/>
        <v>loss_increase</v>
      </c>
      <c r="E596" s="205"/>
      <c r="F596" s="194" t="s">
        <v>246</v>
      </c>
      <c r="G596" s="194" t="s">
        <v>118</v>
      </c>
      <c r="H596" s="206"/>
      <c r="I596" s="221" t="str" cm="1">
        <f t="array" ref="I596">_xlfn.TEXTJOIN(" ",1,IF(flistname=D596,foption,""))</f>
        <v>1: Lack of skills 2: No application in the practice 3: Lack of equipment 88: Others (specify)</v>
      </c>
      <c r="J596" s="221" t="s">
        <v>1730</v>
      </c>
      <c r="K596" s="221" t="s">
        <v>1731</v>
      </c>
      <c r="L596" s="221" t="str">
        <f t="shared" si="40"/>
        <v>Q31: What was the main reason for increased losses despite having received trainings?</v>
      </c>
      <c r="M596" s="221" t="s">
        <v>5130</v>
      </c>
      <c r="N596" s="221" t="s">
        <v>5131</v>
      </c>
      <c r="O596" s="221" t="s">
        <v>5132</v>
      </c>
      <c r="P596" s="221">
        <v>1</v>
      </c>
      <c r="V596" s="221">
        <v>1</v>
      </c>
      <c r="Z596" s="221" t="s">
        <v>1733</v>
      </c>
      <c r="AB596" s="333"/>
    </row>
    <row r="597" spans="1:28" s="338" customFormat="1">
      <c r="A597" s="205"/>
      <c r="B597" s="194" t="s">
        <v>5133</v>
      </c>
      <c r="C597" s="194" t="str">
        <f t="shared" si="35"/>
        <v>No</v>
      </c>
      <c r="D597" s="194" t="str">
        <f t="shared" si="36"/>
        <v/>
      </c>
      <c r="E597" s="205"/>
      <c r="F597" s="194" t="s">
        <v>246</v>
      </c>
      <c r="G597" s="194" t="s">
        <v>118</v>
      </c>
      <c r="H597" s="206"/>
      <c r="I597" s="338" t="str" cm="1">
        <f t="array" ref="I597">_xlfn.TEXTJOIN(" ",1,IF(flistname=D597,foption,""))</f>
        <v>0</v>
      </c>
      <c r="J597" s="338" t="s">
        <v>49</v>
      </c>
      <c r="K597" s="338" t="s">
        <v>1734</v>
      </c>
      <c r="L597" s="338" t="str">
        <f t="shared" si="40"/>
        <v>Q32: Others (Specify)</v>
      </c>
      <c r="M597" s="338" t="s">
        <v>5134</v>
      </c>
      <c r="N597" s="338" t="s">
        <v>1446</v>
      </c>
      <c r="O597" s="338" t="s">
        <v>5135</v>
      </c>
      <c r="P597" s="338">
        <v>1</v>
      </c>
      <c r="V597" s="338">
        <v>1</v>
      </c>
      <c r="Z597" s="338" t="s">
        <v>5136</v>
      </c>
      <c r="AB597" s="339"/>
    </row>
    <row r="598" spans="1:28" s="219" customFormat="1">
      <c r="A598" s="231"/>
      <c r="B598" s="232"/>
      <c r="C598" s="232" t="str">
        <f t="shared" si="35"/>
        <v>No</v>
      </c>
      <c r="D598" s="232" t="str">
        <f t="shared" si="36"/>
        <v/>
      </c>
      <c r="E598" s="231"/>
      <c r="F598" s="232"/>
      <c r="G598" s="232"/>
      <c r="H598" s="233"/>
      <c r="J598" s="219" t="s">
        <v>117</v>
      </c>
      <c r="K598" s="219" t="s">
        <v>5071</v>
      </c>
      <c r="AB598" s="286"/>
    </row>
    <row r="599" spans="1:28" s="219" customFormat="1">
      <c r="A599" s="212"/>
      <c r="B599" s="199" t="s">
        <v>5137</v>
      </c>
      <c r="C599" s="199" t="str">
        <f t="shared" si="35"/>
        <v>No</v>
      </c>
      <c r="D599" s="199" t="str">
        <f t="shared" si="36"/>
        <v/>
      </c>
      <c r="E599" s="212"/>
      <c r="F599" s="199"/>
      <c r="G599" s="199" t="s">
        <v>118</v>
      </c>
      <c r="H599" s="213"/>
      <c r="I599" s="219" t="str" cm="1">
        <f t="array" ref="I599">_xlfn.TEXTJOIN(" ",1,IF(flistname=D599,foption,""))</f>
        <v>0</v>
      </c>
      <c r="J599" s="219" t="s">
        <v>117</v>
      </c>
      <c r="K599" s="219" t="s">
        <v>4870</v>
      </c>
      <c r="L599" s="219" t="str">
        <f t="shared" ref="L599:L663" si="41">IF(AND(ISBLANK(M599),ISBLANK(N599)),"",IF(ISBLANK(M599),N599,_xlfn.CONCAT(TRIM(M599),": ",N599)))</f>
        <v/>
      </c>
      <c r="N599" s="219" t="s">
        <v>2988</v>
      </c>
      <c r="O599" s="219" t="s">
        <v>2988</v>
      </c>
      <c r="P599" s="219">
        <v>1</v>
      </c>
      <c r="AB599" s="286"/>
    </row>
    <row r="600" spans="1:28" s="218" customFormat="1">
      <c r="A600" s="207"/>
      <c r="C600" s="218" t="str">
        <f t="shared" ref="C600:C663" si="42">IF(IFERROR(FIND("select_one",J600),0)&gt;0,"select_one",IF(IFERROR(FIND("select_multiple",J600),0)&gt;0,"select_multiple","No"))</f>
        <v>No</v>
      </c>
      <c r="D600" s="218" t="str">
        <f t="shared" ref="D600:D663" si="43">IF(OR(C600="select_one",C600="select_multiple"),TRIM(RIGHT(J600,LEN(J600)-(LEN(C600)+1))),"")</f>
        <v/>
      </c>
      <c r="E600" s="207"/>
      <c r="H600" s="209"/>
      <c r="I600" s="214" t="str" cm="1">
        <f t="array" ref="I600">_xlfn.TEXTJOIN(" ",1,IF(flistname=D600,foption,""))</f>
        <v>0</v>
      </c>
      <c r="L600" s="218" t="str">
        <f t="shared" si="41"/>
        <v/>
      </c>
      <c r="P600" s="218">
        <v>1</v>
      </c>
      <c r="S600" s="207"/>
      <c r="AB600" s="280"/>
    </row>
    <row r="601" spans="1:28" s="219" customFormat="1">
      <c r="A601" s="212"/>
      <c r="B601" s="199" t="s">
        <v>5138</v>
      </c>
      <c r="C601" s="199" t="str">
        <f t="shared" si="42"/>
        <v>No</v>
      </c>
      <c r="D601" s="199" t="str">
        <f t="shared" si="43"/>
        <v/>
      </c>
      <c r="E601" s="212"/>
      <c r="F601" s="199"/>
      <c r="G601" s="199" t="s">
        <v>2983</v>
      </c>
      <c r="H601" s="213"/>
      <c r="I601" s="219" t="str" cm="1">
        <f t="array" ref="I601">_xlfn.TEXTJOIN(" ",1,IF(flistname=D601,foption,""))</f>
        <v>0</v>
      </c>
      <c r="J601" s="219" t="s">
        <v>26</v>
      </c>
      <c r="K601" s="219" t="s">
        <v>5139</v>
      </c>
      <c r="L601" s="219" t="str">
        <f t="shared" si="41"/>
        <v>R: FOOD CONSUMPTION AND SOURCES.</v>
      </c>
      <c r="M601" s="219" t="s">
        <v>5140</v>
      </c>
      <c r="N601" s="219" t="s">
        <v>5942</v>
      </c>
      <c r="O601" s="219" t="s">
        <v>5141</v>
      </c>
      <c r="P601" s="219">
        <v>1</v>
      </c>
      <c r="AB601" s="286"/>
    </row>
    <row r="602" spans="1:28" s="221" customFormat="1">
      <c r="A602" s="205"/>
      <c r="B602" s="194" t="s">
        <v>5142</v>
      </c>
      <c r="C602" s="194" t="str">
        <f t="shared" si="42"/>
        <v>No</v>
      </c>
      <c r="D602" s="194" t="str">
        <f t="shared" si="43"/>
        <v/>
      </c>
      <c r="E602" s="205"/>
      <c r="F602" s="194" t="s">
        <v>246</v>
      </c>
      <c r="G602" s="194" t="s">
        <v>118</v>
      </c>
      <c r="H602" s="206"/>
      <c r="I602" s="221" t="str" cm="1">
        <f t="array" ref="I602">_xlfn.TEXTJOIN(" ",1,IF(flistname=D602,foption,""))</f>
        <v>0</v>
      </c>
      <c r="J602" s="221" t="s">
        <v>151</v>
      </c>
      <c r="K602" s="221" t="s">
        <v>5143</v>
      </c>
      <c r="L602" s="221" t="str">
        <f t="shared" si="41"/>
        <v>R01: How many meals (warm and cooked) did the children 0 to 2 years eat in this household yesterday?</v>
      </c>
      <c r="M602" s="221" t="s">
        <v>5144</v>
      </c>
      <c r="N602" s="221" t="s">
        <v>5145</v>
      </c>
      <c r="O602" s="221" t="s">
        <v>5146</v>
      </c>
      <c r="P602" s="221">
        <v>1</v>
      </c>
      <c r="S602" s="221" t="s">
        <v>2262</v>
      </c>
      <c r="V602" s="221">
        <v>1</v>
      </c>
      <c r="Z602" s="221" t="s">
        <v>5147</v>
      </c>
      <c r="AB602" s="333"/>
    </row>
    <row r="603" spans="1:28" s="221" customFormat="1">
      <c r="A603" s="205"/>
      <c r="B603" s="194" t="s">
        <v>5148</v>
      </c>
      <c r="C603" s="194" t="str">
        <f t="shared" si="42"/>
        <v>No</v>
      </c>
      <c r="D603" s="194" t="str">
        <f t="shared" si="43"/>
        <v/>
      </c>
      <c r="E603" s="205"/>
      <c r="F603" s="194" t="s">
        <v>246</v>
      </c>
      <c r="G603" s="194" t="s">
        <v>118</v>
      </c>
      <c r="H603" s="206"/>
      <c r="I603" s="221" t="str" cm="1">
        <f t="array" ref="I603">_xlfn.TEXTJOIN(" ",1,IF(flistname=D603,foption,""))</f>
        <v>0</v>
      </c>
      <c r="J603" s="221" t="s">
        <v>151</v>
      </c>
      <c r="K603" s="221" t="s">
        <v>5149</v>
      </c>
      <c r="L603" s="221" t="str">
        <f t="shared" si="41"/>
        <v>R02: How many meals (warm and cooked) did the children 3 to 5 years in this household eat yesterday?</v>
      </c>
      <c r="M603" s="221" t="s">
        <v>5150</v>
      </c>
      <c r="N603" s="221" t="s">
        <v>5151</v>
      </c>
      <c r="O603" s="221" t="s">
        <v>5152</v>
      </c>
      <c r="P603" s="221">
        <v>1</v>
      </c>
      <c r="S603" s="221" t="s">
        <v>2262</v>
      </c>
      <c r="V603" s="221">
        <v>1</v>
      </c>
      <c r="Z603" s="221" t="s">
        <v>5153</v>
      </c>
      <c r="AB603" s="333"/>
    </row>
    <row r="604" spans="1:28" s="221" customFormat="1">
      <c r="A604" s="205"/>
      <c r="B604" s="194" t="s">
        <v>5154</v>
      </c>
      <c r="C604" s="194" t="str">
        <f t="shared" si="42"/>
        <v>No</v>
      </c>
      <c r="D604" s="194" t="str">
        <f t="shared" si="43"/>
        <v/>
      </c>
      <c r="E604" s="205"/>
      <c r="F604" s="194" t="s">
        <v>246</v>
      </c>
      <c r="G604" s="194" t="s">
        <v>118</v>
      </c>
      <c r="H604" s="206"/>
      <c r="I604" s="221" t="str" cm="1">
        <f t="array" ref="I604">_xlfn.TEXTJOIN(" ",1,IF(flistname=D604,foption,""))</f>
        <v>0</v>
      </c>
      <c r="J604" s="221" t="s">
        <v>151</v>
      </c>
      <c r="K604" s="221" t="s">
        <v>5155</v>
      </c>
      <c r="L604" s="221" t="str">
        <f t="shared" si="41"/>
        <v>R03: How many meals (warm and cooked) did adults and older children (6years or above) in this household eat yesterday?</v>
      </c>
      <c r="M604" s="221" t="s">
        <v>5156</v>
      </c>
      <c r="N604" s="221" t="s">
        <v>5157</v>
      </c>
      <c r="O604" s="221" t="s">
        <v>5158</v>
      </c>
      <c r="P604" s="221">
        <v>1</v>
      </c>
      <c r="S604" s="221" t="s">
        <v>2262</v>
      </c>
      <c r="V604" s="221">
        <v>1</v>
      </c>
      <c r="AB604" s="333"/>
    </row>
    <row r="605" spans="1:28" s="219" customFormat="1">
      <c r="A605" s="212"/>
      <c r="B605" s="199" t="s">
        <v>5159</v>
      </c>
      <c r="C605" s="199" t="str">
        <f t="shared" si="42"/>
        <v>No</v>
      </c>
      <c r="D605" s="199" t="str">
        <f t="shared" si="43"/>
        <v/>
      </c>
      <c r="E605" s="212"/>
      <c r="F605" s="199"/>
      <c r="G605" s="199" t="s">
        <v>2983</v>
      </c>
      <c r="H605" s="213"/>
      <c r="I605" s="219" t="str" cm="1">
        <f t="array" ref="I605">_xlfn.TEXTJOIN(" ",1,IF(flistname=D605,foption,""))</f>
        <v>0</v>
      </c>
      <c r="J605" s="219" t="s">
        <v>26</v>
      </c>
      <c r="K605" s="219" t="s">
        <v>5160</v>
      </c>
      <c r="L605" s="219" t="str">
        <f t="shared" si="41"/>
        <v/>
      </c>
      <c r="P605" s="219">
        <v>1</v>
      </c>
      <c r="AB605" s="286"/>
    </row>
    <row r="606" spans="1:28" s="325" customFormat="1">
      <c r="A606" s="240"/>
      <c r="B606" s="240"/>
      <c r="C606" s="240" t="str">
        <f t="shared" si="42"/>
        <v>No</v>
      </c>
      <c r="D606" s="240" t="str">
        <f t="shared" si="43"/>
        <v/>
      </c>
      <c r="E606" s="240"/>
      <c r="F606" s="240"/>
      <c r="G606" s="240"/>
      <c r="H606" s="240"/>
      <c r="I606" s="325" t="str" cm="1">
        <f t="array" ref="I606">_xlfn.TEXTJOIN(" ",1,IF(flistname=D606,foption,""))</f>
        <v>0</v>
      </c>
      <c r="J606" s="325" t="s">
        <v>20</v>
      </c>
      <c r="L606" s="325" t="str">
        <f t="shared" si="41"/>
        <v>Over the last 7 days, how many days did the members of your household consume …</v>
      </c>
      <c r="N606" s="325" t="s">
        <v>2269</v>
      </c>
      <c r="O606" s="325" t="s">
        <v>2269</v>
      </c>
      <c r="P606" s="325">
        <v>1</v>
      </c>
      <c r="AB606" s="326"/>
    </row>
    <row r="607" spans="1:28" s="221" customFormat="1">
      <c r="A607" s="205"/>
      <c r="B607" s="194" t="s">
        <v>5161</v>
      </c>
      <c r="C607" s="194" t="str">
        <f t="shared" si="42"/>
        <v>No</v>
      </c>
      <c r="D607" s="194" t="str">
        <f t="shared" si="43"/>
        <v/>
      </c>
      <c r="E607" s="205"/>
      <c r="F607" s="194"/>
      <c r="G607" s="194" t="s">
        <v>2983</v>
      </c>
      <c r="H607" s="206"/>
      <c r="I607" s="221" t="str" cm="1">
        <f t="array" ref="I607">_xlfn.TEXTJOIN(" ",1,IF(flistname=D607,foption,""))</f>
        <v>0</v>
      </c>
      <c r="J607" s="221" t="s">
        <v>151</v>
      </c>
      <c r="K607" s="221" t="s">
        <v>2270</v>
      </c>
      <c r="L607" s="221" t="str">
        <f t="shared" si="41"/>
        <v>R04_01: Cereals, grains, roots and tubers?</v>
      </c>
      <c r="M607" s="221" t="s">
        <v>5162</v>
      </c>
      <c r="N607" s="221" t="s">
        <v>5163</v>
      </c>
      <c r="O607" s="221" t="s">
        <v>5163</v>
      </c>
      <c r="P607" s="221">
        <v>1</v>
      </c>
      <c r="S607" s="221" t="s">
        <v>2272</v>
      </c>
      <c r="T607" s="221" t="s">
        <v>2273</v>
      </c>
      <c r="U607" s="221" t="s">
        <v>2274</v>
      </c>
      <c r="V607" s="221">
        <v>1</v>
      </c>
      <c r="AB607" s="333"/>
    </row>
    <row r="608" spans="1:28" s="221" customFormat="1">
      <c r="A608" s="205"/>
      <c r="B608" s="194" t="s">
        <v>5164</v>
      </c>
      <c r="C608" s="194" t="str">
        <f t="shared" si="42"/>
        <v>select_one</v>
      </c>
      <c r="D608" s="194" t="str">
        <f t="shared" si="43"/>
        <v>food_source</v>
      </c>
      <c r="E608" s="205"/>
      <c r="F608" s="194"/>
      <c r="G608" s="194" t="s">
        <v>2983</v>
      </c>
      <c r="H608" s="206"/>
      <c r="I608" s="221" t="str" cm="1">
        <f t="array" ref="I608">_xlfn.TEXTJOIN(" ",1,IF(flistname=D608,foption,""))</f>
        <v>1: Own production (farms, gardens, raising animals) 2: Fishing / Hunting/ Gathering (wild crops or animals) 3: Loaned / Borrowed 4: Market (purchased) 5: Begging 6: Exchanged for labour 7: Gift (food) from family or friends 8: Food Assistance (including from WFP and partners) 10: N/A</v>
      </c>
      <c r="J608" s="221" t="s">
        <v>2275</v>
      </c>
      <c r="K608" s="221" t="s">
        <v>2276</v>
      </c>
      <c r="L608" s="221" t="str">
        <f t="shared" si="41"/>
        <v>R04_02: What was the main source of the cereals, grains, roots and/or tubers in the past 7 days?</v>
      </c>
      <c r="M608" s="221" t="s">
        <v>5165</v>
      </c>
      <c r="N608" s="221" t="s">
        <v>5166</v>
      </c>
      <c r="O608" s="221" t="s">
        <v>5166</v>
      </c>
      <c r="P608" s="221">
        <v>1</v>
      </c>
      <c r="V608" s="221">
        <v>1</v>
      </c>
      <c r="Z608" s="221" t="s">
        <v>2278</v>
      </c>
      <c r="AB608" s="333"/>
    </row>
    <row r="609" spans="1:28" s="221" customFormat="1">
      <c r="A609" s="205"/>
      <c r="B609" s="194" t="s">
        <v>5167</v>
      </c>
      <c r="C609" s="194" t="str">
        <f t="shared" si="42"/>
        <v>No</v>
      </c>
      <c r="D609" s="194" t="str">
        <f t="shared" si="43"/>
        <v/>
      </c>
      <c r="E609" s="205"/>
      <c r="F609" s="194"/>
      <c r="G609" s="194" t="s">
        <v>2983</v>
      </c>
      <c r="H609" s="206"/>
      <c r="I609" s="221" t="str" cm="1">
        <f t="array" ref="I609">_xlfn.TEXTJOIN(" ",1,IF(flistname=D609,foption,""))</f>
        <v>0</v>
      </c>
      <c r="J609" s="221" t="s">
        <v>151</v>
      </c>
      <c r="K609" s="221" t="s">
        <v>2279</v>
      </c>
      <c r="L609" s="221" t="str">
        <f t="shared" si="41"/>
        <v>R04_03: Legumes / nuts:?</v>
      </c>
      <c r="M609" s="221" t="s">
        <v>5168</v>
      </c>
      <c r="N609" s="221" t="s">
        <v>5169</v>
      </c>
      <c r="O609" s="221" t="s">
        <v>5169</v>
      </c>
      <c r="P609" s="221">
        <v>1</v>
      </c>
      <c r="S609" s="221" t="s">
        <v>2281</v>
      </c>
      <c r="T609" s="221" t="s">
        <v>2273</v>
      </c>
      <c r="U609" s="221" t="s">
        <v>2274</v>
      </c>
      <c r="V609" s="221">
        <v>1</v>
      </c>
      <c r="AB609" s="333"/>
    </row>
    <row r="610" spans="1:28" s="221" customFormat="1">
      <c r="A610" s="205"/>
      <c r="B610" s="194" t="s">
        <v>5170</v>
      </c>
      <c r="C610" s="194" t="str">
        <f t="shared" si="42"/>
        <v>select_one</v>
      </c>
      <c r="D610" s="194" t="str">
        <f t="shared" si="43"/>
        <v>food_source</v>
      </c>
      <c r="E610" s="205"/>
      <c r="F610" s="194"/>
      <c r="G610" s="194" t="s">
        <v>2983</v>
      </c>
      <c r="H610" s="206"/>
      <c r="I610" s="221" t="str" cm="1">
        <f t="array" ref="I610">_xlfn.TEXTJOIN(" ",1,IF(flistname=D610,foption,""))</f>
        <v>1: Own production (farms, gardens, raising animals) 2: Fishing / Hunting/ Gathering (wild crops or animals) 3: Loaned / Borrowed 4: Market (purchased) 5: Begging 6: Exchanged for labour 7: Gift (food) from family or friends 8: Food Assistance (including from WFP and partners) 10: N/A</v>
      </c>
      <c r="J610" s="221" t="s">
        <v>2275</v>
      </c>
      <c r="K610" s="221" t="s">
        <v>2282</v>
      </c>
      <c r="L610" s="221" t="str">
        <f t="shared" si="41"/>
        <v>R04_04: What was the main source of the Legumes / nuts in the past 7 days?</v>
      </c>
      <c r="M610" s="221" t="s">
        <v>5171</v>
      </c>
      <c r="N610" s="221" t="s">
        <v>5172</v>
      </c>
      <c r="O610" s="221" t="s">
        <v>5172</v>
      </c>
      <c r="P610" s="221">
        <v>1</v>
      </c>
      <c r="V610" s="221">
        <v>1</v>
      </c>
      <c r="Z610" s="221" t="s">
        <v>2284</v>
      </c>
      <c r="AB610" s="333"/>
    </row>
    <row r="611" spans="1:28" s="221" customFormat="1">
      <c r="A611" s="205"/>
      <c r="B611" s="194" t="s">
        <v>5173</v>
      </c>
      <c r="C611" s="194" t="str">
        <f t="shared" si="42"/>
        <v>No</v>
      </c>
      <c r="D611" s="194" t="str">
        <f t="shared" si="43"/>
        <v/>
      </c>
      <c r="E611" s="205"/>
      <c r="F611" s="194"/>
      <c r="G611" s="194" t="s">
        <v>2983</v>
      </c>
      <c r="H611" s="206"/>
      <c r="I611" s="221" t="str" cm="1">
        <f t="array" ref="I611">_xlfn.TEXTJOIN(" ",1,IF(flistname=D611,foption,""))</f>
        <v>0</v>
      </c>
      <c r="J611" s="221" t="s">
        <v>151</v>
      </c>
      <c r="K611" s="221" t="s">
        <v>2285</v>
      </c>
      <c r="L611" s="221" t="str">
        <f t="shared" si="41"/>
        <v xml:space="preserve">R04_05: Dairy products?
</v>
      </c>
      <c r="M611" s="221" t="s">
        <v>5174</v>
      </c>
      <c r="N611" s="221" t="s">
        <v>5175</v>
      </c>
      <c r="O611" s="221" t="s">
        <v>5175</v>
      </c>
      <c r="P611" s="221">
        <v>1</v>
      </c>
      <c r="S611" s="221" t="s">
        <v>2287</v>
      </c>
      <c r="T611" s="221" t="s">
        <v>2273</v>
      </c>
      <c r="U611" s="221" t="s">
        <v>2274</v>
      </c>
      <c r="V611" s="221">
        <v>1</v>
      </c>
      <c r="AB611" s="333"/>
    </row>
    <row r="612" spans="1:28" s="221" customFormat="1">
      <c r="A612" s="205"/>
      <c r="B612" s="194" t="s">
        <v>5176</v>
      </c>
      <c r="C612" s="194" t="str">
        <f t="shared" si="42"/>
        <v>select_one</v>
      </c>
      <c r="D612" s="194" t="str">
        <f t="shared" si="43"/>
        <v>food_source</v>
      </c>
      <c r="E612" s="205"/>
      <c r="F612" s="194"/>
      <c r="G612" s="194" t="s">
        <v>2983</v>
      </c>
      <c r="H612" s="206"/>
      <c r="I612" s="221" t="str" cm="1">
        <f t="array" ref="I612">_xlfn.TEXTJOIN(" ",1,IF(flistname=D612,foption,""))</f>
        <v>1: Own production (farms, gardens, raising animals) 2: Fishing / Hunting/ Gathering (wild crops or animals) 3: Loaned / Borrowed 4: Market (purchased) 5: Begging 6: Exchanged for labour 7: Gift (food) from family or friends 8: Food Assistance (including from WFP and partners) 10: N/A</v>
      </c>
      <c r="J612" s="221" t="s">
        <v>2275</v>
      </c>
      <c r="K612" s="221" t="s">
        <v>2288</v>
      </c>
      <c r="L612" s="221" t="str">
        <f t="shared" si="41"/>
        <v>R04_06: What was the main source of dairy in the past 7 days?</v>
      </c>
      <c r="M612" s="221" t="s">
        <v>5177</v>
      </c>
      <c r="N612" s="221" t="s">
        <v>5178</v>
      </c>
      <c r="O612" s="221" t="s">
        <v>5178</v>
      </c>
      <c r="P612" s="221">
        <v>1</v>
      </c>
      <c r="V612" s="221">
        <v>1</v>
      </c>
      <c r="Z612" s="221" t="s">
        <v>2290</v>
      </c>
      <c r="AB612" s="333"/>
    </row>
    <row r="613" spans="1:28" s="221" customFormat="1">
      <c r="A613" s="205"/>
      <c r="B613" s="194" t="s">
        <v>5179</v>
      </c>
      <c r="C613" s="194" t="str">
        <f t="shared" si="42"/>
        <v>No</v>
      </c>
      <c r="D613" s="194" t="str">
        <f t="shared" si="43"/>
        <v/>
      </c>
      <c r="E613" s="205"/>
      <c r="F613" s="194"/>
      <c r="G613" s="194" t="s">
        <v>2983</v>
      </c>
      <c r="H613" s="206"/>
      <c r="I613" s="221" t="str" cm="1">
        <f t="array" ref="I613">_xlfn.TEXTJOIN(" ",1,IF(flistname=D613,foption,""))</f>
        <v>0</v>
      </c>
      <c r="J613" s="221" t="s">
        <v>151</v>
      </c>
      <c r="K613" s="221" t="s">
        <v>2291</v>
      </c>
      <c r="L613" s="221" t="str">
        <f t="shared" si="41"/>
        <v xml:space="preserve">R04_07: Meat, fish and eggs: 
</v>
      </c>
      <c r="M613" s="221" t="s">
        <v>5180</v>
      </c>
      <c r="N613" s="221" t="s">
        <v>5181</v>
      </c>
      <c r="O613" s="221" t="s">
        <v>5181</v>
      </c>
      <c r="P613" s="221">
        <v>1</v>
      </c>
      <c r="T613" s="221" t="s">
        <v>2273</v>
      </c>
      <c r="U613" s="221" t="s">
        <v>2274</v>
      </c>
      <c r="V613" s="221">
        <v>1</v>
      </c>
      <c r="AB613" s="333"/>
    </row>
    <row r="614" spans="1:28" s="221" customFormat="1">
      <c r="A614" s="205"/>
      <c r="B614" s="194" t="s">
        <v>5182</v>
      </c>
      <c r="C614" s="194" t="str">
        <f t="shared" si="42"/>
        <v>select_one</v>
      </c>
      <c r="D614" s="194" t="str">
        <f t="shared" si="43"/>
        <v>food_source</v>
      </c>
      <c r="E614" s="205"/>
      <c r="F614" s="194"/>
      <c r="G614" s="194" t="s">
        <v>2983</v>
      </c>
      <c r="H614" s="206"/>
      <c r="I614" s="221" t="str" cm="1">
        <f t="array" ref="I614">_xlfn.TEXTJOIN(" ",1,IF(flistname=D614,foption,""))</f>
        <v>1: Own production (farms, gardens, raising animals) 2: Fishing / Hunting/ Gathering (wild crops or animals) 3: Loaned / Borrowed 4: Market (purchased) 5: Begging 6: Exchanged for labour 7: Gift (food) from family or friends 8: Food Assistance (including from WFP and partners) 10: N/A</v>
      </c>
      <c r="J614" s="221" t="s">
        <v>2275</v>
      </c>
      <c r="K614" s="221" t="s">
        <v>2293</v>
      </c>
      <c r="L614" s="221" t="str">
        <f t="shared" si="41"/>
        <v>R04_08: What was the main source of the meat, fish and eggs in the past 7 days?</v>
      </c>
      <c r="M614" s="221" t="s">
        <v>5183</v>
      </c>
      <c r="N614" s="221" t="s">
        <v>5184</v>
      </c>
      <c r="O614" s="221" t="s">
        <v>5184</v>
      </c>
      <c r="P614" s="221">
        <v>1</v>
      </c>
      <c r="V614" s="221">
        <v>1</v>
      </c>
      <c r="Z614" s="221" t="s">
        <v>2295</v>
      </c>
      <c r="AB614" s="333"/>
    </row>
    <row r="615" spans="1:28" s="221" customFormat="1">
      <c r="A615" s="205"/>
      <c r="B615" s="194" t="s">
        <v>5185</v>
      </c>
      <c r="C615" s="194" t="str">
        <f t="shared" si="42"/>
        <v>No</v>
      </c>
      <c r="D615" s="194" t="str">
        <f t="shared" si="43"/>
        <v/>
      </c>
      <c r="E615" s="205"/>
      <c r="F615" s="194"/>
      <c r="G615" s="194" t="s">
        <v>2983</v>
      </c>
      <c r="H615" s="206"/>
      <c r="I615" s="221" t="str" cm="1">
        <f t="array" ref="I615">_xlfn.TEXTJOIN(" ",1,IF(flistname=D615,foption,""))</f>
        <v>0</v>
      </c>
      <c r="J615" s="221" t="s">
        <v>151</v>
      </c>
      <c r="K615" s="221" t="s">
        <v>2296</v>
      </c>
      <c r="L615" s="221" t="str">
        <f t="shared" si="41"/>
        <v xml:space="preserve">R04_09: Flesh meat: 
</v>
      </c>
      <c r="M615" s="221" t="s">
        <v>5186</v>
      </c>
      <c r="N615" s="221" t="s">
        <v>5187</v>
      </c>
      <c r="O615" s="221" t="s">
        <v>5187</v>
      </c>
      <c r="P615" s="221">
        <v>1</v>
      </c>
      <c r="S615" s="221" t="s">
        <v>2298</v>
      </c>
      <c r="T615" s="221" t="s">
        <v>2299</v>
      </c>
      <c r="U615" s="221" t="s">
        <v>2300</v>
      </c>
      <c r="V615" s="221">
        <v>1</v>
      </c>
      <c r="Z615" s="221" t="s">
        <v>2295</v>
      </c>
      <c r="AB615" s="333"/>
    </row>
    <row r="616" spans="1:28" s="221" customFormat="1">
      <c r="A616" s="205"/>
      <c r="B616" s="194" t="s">
        <v>5188</v>
      </c>
      <c r="C616" s="194" t="str">
        <f t="shared" si="42"/>
        <v>select_one</v>
      </c>
      <c r="D616" s="194" t="str">
        <f t="shared" si="43"/>
        <v>food_source</v>
      </c>
      <c r="E616" s="205"/>
      <c r="F616" s="194"/>
      <c r="G616" s="194" t="s">
        <v>2983</v>
      </c>
      <c r="H616" s="206"/>
      <c r="I616" s="221" t="str" cm="1">
        <f t="array" ref="I616">_xlfn.TEXTJOIN(" ",1,IF(flistname=D616,foption,""))</f>
        <v>1: Own production (farms, gardens, raising animals) 2: Fishing / Hunting/ Gathering (wild crops or animals) 3: Loaned / Borrowed 4: Market (purchased) 5: Begging 6: Exchanged for labour 7: Gift (food) from family or friends 8: Food Assistance (including from WFP and partners) 10: N/A</v>
      </c>
      <c r="J616" s="221" t="s">
        <v>2275</v>
      </c>
      <c r="K616" s="221" t="s">
        <v>2301</v>
      </c>
      <c r="L616" s="221" t="str">
        <f t="shared" si="41"/>
        <v>R04_10: What was the main source of the flesh meat in the past 7 days?</v>
      </c>
      <c r="M616" s="221" t="s">
        <v>5189</v>
      </c>
      <c r="N616" s="221" t="s">
        <v>5190</v>
      </c>
      <c r="O616" s="221" t="s">
        <v>5190</v>
      </c>
      <c r="P616" s="221">
        <v>1</v>
      </c>
      <c r="V616" s="221">
        <v>1</v>
      </c>
      <c r="Z616" s="221" t="s">
        <v>2303</v>
      </c>
      <c r="AB616" s="333"/>
    </row>
    <row r="617" spans="1:28" s="221" customFormat="1">
      <c r="A617" s="205"/>
      <c r="B617" s="194" t="s">
        <v>5191</v>
      </c>
      <c r="C617" s="194" t="str">
        <f t="shared" si="42"/>
        <v>No</v>
      </c>
      <c r="D617" s="194" t="str">
        <f t="shared" si="43"/>
        <v/>
      </c>
      <c r="E617" s="205"/>
      <c r="F617" s="194"/>
      <c r="G617" s="194" t="s">
        <v>2983</v>
      </c>
      <c r="H617" s="206"/>
      <c r="I617" s="221" t="str" cm="1">
        <f t="array" ref="I617">_xlfn.TEXTJOIN(" ",1,IF(flistname=D617,foption,""))</f>
        <v>0</v>
      </c>
      <c r="J617" s="221" t="s">
        <v>151</v>
      </c>
      <c r="K617" s="221" t="s">
        <v>2304</v>
      </c>
      <c r="L617" s="221" t="str">
        <f t="shared" si="41"/>
        <v xml:space="preserve">R04_11: Organ meat: 
</v>
      </c>
      <c r="M617" s="221" t="s">
        <v>5192</v>
      </c>
      <c r="N617" s="221" t="s">
        <v>5193</v>
      </c>
      <c r="O617" s="221" t="s">
        <v>5193</v>
      </c>
      <c r="P617" s="221">
        <v>1</v>
      </c>
      <c r="S617" s="221" t="s">
        <v>2306</v>
      </c>
      <c r="T617" s="221" t="s">
        <v>2299</v>
      </c>
      <c r="U617" s="221" t="s">
        <v>2300</v>
      </c>
      <c r="V617" s="221">
        <v>1</v>
      </c>
      <c r="Z617" s="221" t="s">
        <v>2295</v>
      </c>
      <c r="AB617" s="333"/>
    </row>
    <row r="618" spans="1:28" s="221" customFormat="1">
      <c r="A618" s="205"/>
      <c r="B618" s="194" t="s">
        <v>5194</v>
      </c>
      <c r="C618" s="194" t="str">
        <f t="shared" si="42"/>
        <v>select_one</v>
      </c>
      <c r="D618" s="194" t="str">
        <f t="shared" si="43"/>
        <v>food_source</v>
      </c>
      <c r="E618" s="205"/>
      <c r="F618" s="194"/>
      <c r="G618" s="194" t="s">
        <v>2983</v>
      </c>
      <c r="H618" s="206"/>
      <c r="I618" s="221" t="str" cm="1">
        <f t="array" ref="I618">_xlfn.TEXTJOIN(" ",1,IF(flistname=D618,foption,""))</f>
        <v>1: Own production (farms, gardens, raising animals) 2: Fishing / Hunting/ Gathering (wild crops or animals) 3: Loaned / Borrowed 4: Market (purchased) 5: Begging 6: Exchanged for labour 7: Gift (food) from family or friends 8: Food Assistance (including from WFP and partners) 10: N/A</v>
      </c>
      <c r="J618" s="221" t="s">
        <v>2275</v>
      </c>
      <c r="K618" s="221" t="s">
        <v>2307</v>
      </c>
      <c r="L618" s="221" t="str">
        <f t="shared" si="41"/>
        <v>R04_12: What was the main source of the organ meat in the past 7 days?</v>
      </c>
      <c r="M618" s="221" t="s">
        <v>5195</v>
      </c>
      <c r="N618" s="221" t="s">
        <v>5196</v>
      </c>
      <c r="O618" s="221" t="s">
        <v>5196</v>
      </c>
      <c r="P618" s="221">
        <v>1</v>
      </c>
      <c r="V618" s="221">
        <v>1</v>
      </c>
      <c r="Z618" s="221" t="s">
        <v>2309</v>
      </c>
      <c r="AB618" s="333"/>
    </row>
    <row r="619" spans="1:28" s="221" customFormat="1">
      <c r="A619" s="205"/>
      <c r="B619" s="194" t="s">
        <v>5197</v>
      </c>
      <c r="C619" s="194" t="str">
        <f t="shared" si="42"/>
        <v>No</v>
      </c>
      <c r="D619" s="194" t="str">
        <f t="shared" si="43"/>
        <v/>
      </c>
      <c r="E619" s="205"/>
      <c r="F619" s="194"/>
      <c r="G619" s="194" t="s">
        <v>2983</v>
      </c>
      <c r="H619" s="206"/>
      <c r="I619" s="221" t="str" cm="1">
        <f t="array" ref="I619">_xlfn.TEXTJOIN(" ",1,IF(flistname=D619,foption,""))</f>
        <v>0</v>
      </c>
      <c r="J619" s="221" t="s">
        <v>151</v>
      </c>
      <c r="K619" s="221" t="s">
        <v>2310</v>
      </c>
      <c r="L619" s="221" t="str">
        <f t="shared" si="41"/>
        <v xml:space="preserve">R04_13: Fish/shellfish: 
</v>
      </c>
      <c r="M619" s="221" t="s">
        <v>5198</v>
      </c>
      <c r="N619" s="221" t="s">
        <v>5199</v>
      </c>
      <c r="O619" s="221" t="s">
        <v>5199</v>
      </c>
      <c r="P619" s="221">
        <v>1</v>
      </c>
      <c r="S619" s="221" t="s">
        <v>2312</v>
      </c>
      <c r="T619" s="221" t="s">
        <v>2299</v>
      </c>
      <c r="U619" s="221" t="s">
        <v>2300</v>
      </c>
      <c r="V619" s="221">
        <v>1</v>
      </c>
      <c r="Z619" s="221" t="s">
        <v>2295</v>
      </c>
      <c r="AB619" s="333"/>
    </row>
    <row r="620" spans="1:28" s="221" customFormat="1">
      <c r="A620" s="205"/>
      <c r="B620" s="194" t="s">
        <v>5200</v>
      </c>
      <c r="C620" s="194" t="str">
        <f t="shared" si="42"/>
        <v>select_one</v>
      </c>
      <c r="D620" s="194" t="str">
        <f t="shared" si="43"/>
        <v>food_source</v>
      </c>
      <c r="E620" s="205"/>
      <c r="F620" s="194"/>
      <c r="G620" s="194" t="s">
        <v>2983</v>
      </c>
      <c r="H620" s="206"/>
      <c r="I620" s="221" t="str" cm="1">
        <f t="array" ref="I620">_xlfn.TEXTJOIN(" ",1,IF(flistname=D620,foption,""))</f>
        <v>1: Own production (farms, gardens, raising animals) 2: Fishing / Hunting/ Gathering (wild crops or animals) 3: Loaned / Borrowed 4: Market (purchased) 5: Begging 6: Exchanged for labour 7: Gift (food) from family or friends 8: Food Assistance (including from WFP and partners) 10: N/A</v>
      </c>
      <c r="J620" s="221" t="s">
        <v>2275</v>
      </c>
      <c r="K620" s="221" t="s">
        <v>2313</v>
      </c>
      <c r="L620" s="221" t="str">
        <f t="shared" si="41"/>
        <v>R04_14: What was the main source of the fish in the past 7 days?</v>
      </c>
      <c r="M620" s="221" t="s">
        <v>5201</v>
      </c>
      <c r="N620" s="221" t="s">
        <v>5202</v>
      </c>
      <c r="O620" s="221" t="s">
        <v>5202</v>
      </c>
      <c r="P620" s="221">
        <v>1</v>
      </c>
      <c r="V620" s="221">
        <v>1</v>
      </c>
      <c r="Z620" s="221" t="s">
        <v>2315</v>
      </c>
      <c r="AB620" s="333"/>
    </row>
    <row r="621" spans="1:28" s="221" customFormat="1">
      <c r="A621" s="205"/>
      <c r="B621" s="194" t="s">
        <v>5203</v>
      </c>
      <c r="C621" s="194" t="str">
        <f t="shared" si="42"/>
        <v>No</v>
      </c>
      <c r="D621" s="194" t="str">
        <f t="shared" si="43"/>
        <v/>
      </c>
      <c r="E621" s="205"/>
      <c r="F621" s="194"/>
      <c r="G621" s="194" t="s">
        <v>2983</v>
      </c>
      <c r="H621" s="206"/>
      <c r="I621" s="221" t="str" cm="1">
        <f t="array" ref="I621">_xlfn.TEXTJOIN(" ",1,IF(flistname=D621,foption,""))</f>
        <v>0</v>
      </c>
      <c r="J621" s="221" t="s">
        <v>151</v>
      </c>
      <c r="K621" s="221" t="s">
        <v>2316</v>
      </c>
      <c r="L621" s="221" t="str">
        <f t="shared" si="41"/>
        <v xml:space="preserve">R04_15: Eggs: 
</v>
      </c>
      <c r="M621" s="221" t="s">
        <v>5204</v>
      </c>
      <c r="N621" s="221" t="s">
        <v>5205</v>
      </c>
      <c r="O621" s="221" t="s">
        <v>5205</v>
      </c>
      <c r="P621" s="221">
        <v>1</v>
      </c>
      <c r="T621" s="221" t="s">
        <v>2299</v>
      </c>
      <c r="U621" s="221" t="s">
        <v>2300</v>
      </c>
      <c r="V621" s="221">
        <v>1</v>
      </c>
      <c r="Z621" s="221" t="s">
        <v>2295</v>
      </c>
      <c r="AB621" s="333"/>
    </row>
    <row r="622" spans="1:28" s="221" customFormat="1">
      <c r="A622" s="205"/>
      <c r="B622" s="194" t="s">
        <v>5206</v>
      </c>
      <c r="C622" s="194" t="str">
        <f t="shared" si="42"/>
        <v>select_one</v>
      </c>
      <c r="D622" s="194" t="str">
        <f t="shared" si="43"/>
        <v>food_source</v>
      </c>
      <c r="E622" s="205"/>
      <c r="F622" s="194"/>
      <c r="G622" s="194" t="s">
        <v>2983</v>
      </c>
      <c r="H622" s="206"/>
      <c r="I622" s="221" t="str" cm="1">
        <f t="array" ref="I622">_xlfn.TEXTJOIN(" ",1,IF(flistname=D622,foption,""))</f>
        <v>1: Own production (farms, gardens, raising animals) 2: Fishing / Hunting/ Gathering (wild crops or animals) 3: Loaned / Borrowed 4: Market (purchased) 5: Begging 6: Exchanged for labour 7: Gift (food) from family or friends 8: Food Assistance (including from WFP and partners) 10: N/A</v>
      </c>
      <c r="J622" s="221" t="s">
        <v>2275</v>
      </c>
      <c r="K622" s="221" t="s">
        <v>2318</v>
      </c>
      <c r="L622" s="221" t="str">
        <f t="shared" si="41"/>
        <v>R04_16: What was the main source of the eggs in the past 7 days?</v>
      </c>
      <c r="M622" s="221" t="s">
        <v>5207</v>
      </c>
      <c r="N622" s="221" t="s">
        <v>5208</v>
      </c>
      <c r="O622" s="221" t="s">
        <v>5208</v>
      </c>
      <c r="P622" s="221">
        <v>1</v>
      </c>
      <c r="V622" s="221">
        <v>1</v>
      </c>
      <c r="Z622" s="221" t="s">
        <v>2320</v>
      </c>
      <c r="AB622" s="333"/>
    </row>
    <row r="623" spans="1:28" s="221" customFormat="1">
      <c r="A623" s="205"/>
      <c r="B623" s="194" t="s">
        <v>5209</v>
      </c>
      <c r="C623" s="194" t="str">
        <f t="shared" si="42"/>
        <v>No</v>
      </c>
      <c r="D623" s="194" t="str">
        <f t="shared" si="43"/>
        <v/>
      </c>
      <c r="E623" s="205"/>
      <c r="F623" s="194"/>
      <c r="G623" s="194" t="s">
        <v>2983</v>
      </c>
      <c r="H623" s="206"/>
      <c r="I623" s="221" t="str" cm="1">
        <f t="array" ref="I623">_xlfn.TEXTJOIN(" ",1,IF(flistname=D623,foption,""))</f>
        <v>0</v>
      </c>
      <c r="J623" s="221" t="s">
        <v>151</v>
      </c>
      <c r="K623" s="221" t="s">
        <v>2321</v>
      </c>
      <c r="L623" s="221" t="str">
        <f t="shared" si="41"/>
        <v>R04_17: Vegetables?</v>
      </c>
      <c r="M623" s="221" t="s">
        <v>5210</v>
      </c>
      <c r="N623" s="221" t="s">
        <v>5211</v>
      </c>
      <c r="O623" s="221" t="s">
        <v>5211</v>
      </c>
      <c r="P623" s="221">
        <v>1</v>
      </c>
      <c r="S623" s="221" t="s">
        <v>2323</v>
      </c>
      <c r="T623" s="221" t="s">
        <v>2273</v>
      </c>
      <c r="U623" s="221" t="s">
        <v>2274</v>
      </c>
      <c r="V623" s="221">
        <v>1</v>
      </c>
      <c r="AB623" s="333"/>
    </row>
    <row r="624" spans="1:28" s="221" customFormat="1">
      <c r="A624" s="205"/>
      <c r="B624" s="194" t="s">
        <v>5212</v>
      </c>
      <c r="C624" s="194" t="str">
        <f t="shared" si="42"/>
        <v>select_one</v>
      </c>
      <c r="D624" s="194" t="str">
        <f t="shared" si="43"/>
        <v>food_source</v>
      </c>
      <c r="E624" s="205"/>
      <c r="F624" s="194"/>
      <c r="G624" s="194" t="s">
        <v>2983</v>
      </c>
      <c r="H624" s="206"/>
      <c r="I624" s="221" t="str" cm="1">
        <f t="array" ref="I624">_xlfn.TEXTJOIN(" ",1,IF(flistname=D624,foption,""))</f>
        <v>1: Own production (farms, gardens, raising animals) 2: Fishing / Hunting/ Gathering (wild crops or animals) 3: Loaned / Borrowed 4: Market (purchased) 5: Begging 6: Exchanged for labour 7: Gift (food) from family or friends 8: Food Assistance (including from WFP and partners) 10: N/A</v>
      </c>
      <c r="J624" s="221" t="s">
        <v>2275</v>
      </c>
      <c r="K624" s="221" t="s">
        <v>2324</v>
      </c>
      <c r="L624" s="221" t="str">
        <f t="shared" si="41"/>
        <v>R04_18: What was the main source of the vegetables in the past 7 days?</v>
      </c>
      <c r="M624" s="221" t="s">
        <v>5213</v>
      </c>
      <c r="N624" s="221" t="s">
        <v>5214</v>
      </c>
      <c r="O624" s="221" t="s">
        <v>5214</v>
      </c>
      <c r="P624" s="221">
        <v>1</v>
      </c>
      <c r="V624" s="221">
        <v>1</v>
      </c>
      <c r="Z624" s="221" t="s">
        <v>2326</v>
      </c>
      <c r="AB624" s="333"/>
    </row>
    <row r="625" spans="1:28" s="221" customFormat="1">
      <c r="A625" s="205"/>
      <c r="B625" s="194" t="s">
        <v>5215</v>
      </c>
      <c r="C625" s="194" t="str">
        <f t="shared" si="42"/>
        <v>No</v>
      </c>
      <c r="D625" s="194" t="str">
        <f t="shared" si="43"/>
        <v/>
      </c>
      <c r="E625" s="205"/>
      <c r="F625" s="194"/>
      <c r="G625" s="194" t="s">
        <v>2983</v>
      </c>
      <c r="H625" s="206"/>
      <c r="I625" s="221" t="str" cm="1">
        <f t="array" ref="I625">_xlfn.TEXTJOIN(" ",1,IF(flistname=D625,foption,""))</f>
        <v>0</v>
      </c>
      <c r="J625" s="221" t="s">
        <v>151</v>
      </c>
      <c r="K625" s="221" t="s">
        <v>2327</v>
      </c>
      <c r="L625" s="221" t="str">
        <f t="shared" si="41"/>
        <v>R04_19: Orange vegetables (vegetables rich in Vitamin A)</v>
      </c>
      <c r="M625" s="221" t="s">
        <v>5216</v>
      </c>
      <c r="N625" s="221" t="s">
        <v>5217</v>
      </c>
      <c r="O625" s="221" t="s">
        <v>5217</v>
      </c>
      <c r="P625" s="221">
        <v>1</v>
      </c>
      <c r="S625" s="221" t="s">
        <v>2329</v>
      </c>
      <c r="T625" s="221" t="s">
        <v>2330</v>
      </c>
      <c r="U625" s="221" t="s">
        <v>2331</v>
      </c>
      <c r="V625" s="221">
        <v>1</v>
      </c>
      <c r="Z625" s="221" t="s">
        <v>2326</v>
      </c>
      <c r="AB625" s="333"/>
    </row>
    <row r="626" spans="1:28" s="221" customFormat="1">
      <c r="A626" s="205"/>
      <c r="B626" s="194" t="s">
        <v>5218</v>
      </c>
      <c r="C626" s="194" t="str">
        <f t="shared" si="42"/>
        <v>select_one</v>
      </c>
      <c r="D626" s="194" t="str">
        <f t="shared" si="43"/>
        <v>food_source</v>
      </c>
      <c r="E626" s="205"/>
      <c r="F626" s="194"/>
      <c r="G626" s="194" t="s">
        <v>2983</v>
      </c>
      <c r="H626" s="206"/>
      <c r="I626" s="221" t="str" cm="1">
        <f t="array" ref="I626">_xlfn.TEXTJOIN(" ",1,IF(flistname=D626,foption,""))</f>
        <v>1: Own production (farms, gardens, raising animals) 2: Fishing / Hunting/ Gathering (wild crops or animals) 3: Loaned / Borrowed 4: Market (purchased) 5: Begging 6: Exchanged for labour 7: Gift (food) from family or friends 8: Food Assistance (including from WFP and partners) 10: N/A</v>
      </c>
      <c r="J626" s="221" t="s">
        <v>2275</v>
      </c>
      <c r="K626" s="221" t="s">
        <v>2332</v>
      </c>
      <c r="L626" s="221" t="str">
        <f t="shared" si="41"/>
        <v>R04_20: What was the main source of the orange vegetables in the past 7 days?</v>
      </c>
      <c r="M626" s="221" t="s">
        <v>5219</v>
      </c>
      <c r="N626" s="221" t="s">
        <v>5220</v>
      </c>
      <c r="O626" s="221" t="s">
        <v>5220</v>
      </c>
      <c r="P626" s="221">
        <v>1</v>
      </c>
      <c r="V626" s="221">
        <v>1</v>
      </c>
      <c r="Z626" s="221" t="s">
        <v>2334</v>
      </c>
      <c r="AB626" s="333"/>
    </row>
    <row r="627" spans="1:28" s="221" customFormat="1">
      <c r="A627" s="205"/>
      <c r="B627" s="194" t="s">
        <v>5221</v>
      </c>
      <c r="C627" s="194" t="str">
        <f t="shared" si="42"/>
        <v>No</v>
      </c>
      <c r="D627" s="194" t="str">
        <f t="shared" si="43"/>
        <v/>
      </c>
      <c r="E627" s="205"/>
      <c r="F627" s="194"/>
      <c r="G627" s="194" t="s">
        <v>2983</v>
      </c>
      <c r="H627" s="206"/>
      <c r="I627" s="221" t="str" cm="1">
        <f t="array" ref="I627">_xlfn.TEXTJOIN(" ",1,IF(flistname=D627,foption,""))</f>
        <v>0</v>
      </c>
      <c r="J627" s="221" t="s">
        <v>151</v>
      </c>
      <c r="K627" s="221" t="s">
        <v>2335</v>
      </c>
      <c r="L627" s="221" t="str">
        <f t="shared" si="41"/>
        <v>R04_21: Green leafy vegetables:</v>
      </c>
      <c r="M627" s="221" t="s">
        <v>5222</v>
      </c>
      <c r="N627" s="221" t="s">
        <v>5223</v>
      </c>
      <c r="O627" s="221" t="s">
        <v>5223</v>
      </c>
      <c r="P627" s="221">
        <v>1</v>
      </c>
      <c r="S627" s="221" t="s">
        <v>2337</v>
      </c>
      <c r="T627" s="221" t="s">
        <v>2330</v>
      </c>
      <c r="U627" s="221" t="s">
        <v>2331</v>
      </c>
      <c r="V627" s="221">
        <v>1</v>
      </c>
      <c r="Z627" s="221" t="s">
        <v>2326</v>
      </c>
      <c r="AB627" s="333"/>
    </row>
    <row r="628" spans="1:28" s="221" customFormat="1">
      <c r="A628" s="205"/>
      <c r="B628" s="194" t="s">
        <v>5224</v>
      </c>
      <c r="C628" s="194" t="str">
        <f t="shared" si="42"/>
        <v>select_one</v>
      </c>
      <c r="D628" s="194" t="str">
        <f t="shared" si="43"/>
        <v>food_source</v>
      </c>
      <c r="E628" s="205"/>
      <c r="F628" s="194"/>
      <c r="G628" s="194" t="s">
        <v>2983</v>
      </c>
      <c r="H628" s="206"/>
      <c r="I628" s="221" t="str" cm="1">
        <f t="array" ref="I628">_xlfn.TEXTJOIN(" ",1,IF(flistname=D628,foption,""))</f>
        <v>1: Own production (farms, gardens, raising animals) 2: Fishing / Hunting/ Gathering (wild crops or animals) 3: Loaned / Borrowed 4: Market (purchased) 5: Begging 6: Exchanged for labour 7: Gift (food) from family or friends 8: Food Assistance (including from WFP and partners) 10: N/A</v>
      </c>
      <c r="J628" s="221" t="s">
        <v>2275</v>
      </c>
      <c r="K628" s="221" t="s">
        <v>2338</v>
      </c>
      <c r="L628" s="221" t="str">
        <f t="shared" si="41"/>
        <v>R04_22: What was the main source of the green leafy vegetables in the past 7 days?</v>
      </c>
      <c r="M628" s="221" t="s">
        <v>5225</v>
      </c>
      <c r="N628" s="221" t="s">
        <v>5226</v>
      </c>
      <c r="O628" s="221" t="s">
        <v>5226</v>
      </c>
      <c r="P628" s="221">
        <v>1</v>
      </c>
      <c r="V628" s="221">
        <v>1</v>
      </c>
      <c r="Z628" s="221" t="s">
        <v>2340</v>
      </c>
      <c r="AB628" s="333"/>
    </row>
    <row r="629" spans="1:28" s="221" customFormat="1">
      <c r="A629" s="205"/>
      <c r="B629" s="194" t="s">
        <v>5227</v>
      </c>
      <c r="C629" s="194" t="str">
        <f t="shared" si="42"/>
        <v>No</v>
      </c>
      <c r="D629" s="194" t="str">
        <f t="shared" si="43"/>
        <v/>
      </c>
      <c r="E629" s="205"/>
      <c r="F629" s="194"/>
      <c r="G629" s="194" t="s">
        <v>2983</v>
      </c>
      <c r="H629" s="206"/>
      <c r="I629" s="221" t="str" cm="1">
        <f t="array" ref="I629">_xlfn.TEXTJOIN(" ",1,IF(flistname=D629,foption,""))</f>
        <v>0</v>
      </c>
      <c r="J629" s="221" t="s">
        <v>151</v>
      </c>
      <c r="K629" s="221" t="s">
        <v>2341</v>
      </c>
      <c r="L629" s="221" t="str">
        <f t="shared" si="41"/>
        <v>R04_23: Fruits?</v>
      </c>
      <c r="M629" s="221" t="s">
        <v>5228</v>
      </c>
      <c r="N629" s="221" t="s">
        <v>5229</v>
      </c>
      <c r="O629" s="221" t="s">
        <v>5229</v>
      </c>
      <c r="P629" s="221">
        <v>1</v>
      </c>
      <c r="S629" s="221" t="s">
        <v>2343</v>
      </c>
      <c r="T629" s="221" t="s">
        <v>2273</v>
      </c>
      <c r="U629" s="221" t="s">
        <v>2274</v>
      </c>
      <c r="V629" s="221">
        <v>1</v>
      </c>
      <c r="AB629" s="333"/>
    </row>
    <row r="630" spans="1:28" s="221" customFormat="1">
      <c r="A630" s="205"/>
      <c r="B630" s="194" t="s">
        <v>5230</v>
      </c>
      <c r="C630" s="194" t="str">
        <f t="shared" si="42"/>
        <v>select_one</v>
      </c>
      <c r="D630" s="194" t="str">
        <f t="shared" si="43"/>
        <v>food_source</v>
      </c>
      <c r="E630" s="205"/>
      <c r="F630" s="194"/>
      <c r="G630" s="194" t="s">
        <v>2983</v>
      </c>
      <c r="H630" s="206"/>
      <c r="I630" s="221" t="str" cm="1">
        <f t="array" ref="I630">_xlfn.TEXTJOIN(" ",1,IF(flistname=D630,foption,""))</f>
        <v>1: Own production (farms, gardens, raising animals) 2: Fishing / Hunting/ Gathering (wild crops or animals) 3: Loaned / Borrowed 4: Market (purchased) 5: Begging 6: Exchanged for labour 7: Gift (food) from family or friends 8: Food Assistance (including from WFP and partners) 10: N/A</v>
      </c>
      <c r="J630" s="221" t="s">
        <v>2275</v>
      </c>
      <c r="K630" s="221" t="s">
        <v>2344</v>
      </c>
      <c r="L630" s="221" t="str">
        <f t="shared" si="41"/>
        <v>R04_24: What was the main source of the fruits in the past 7 days?</v>
      </c>
      <c r="M630" s="221" t="s">
        <v>5231</v>
      </c>
      <c r="N630" s="221" t="s">
        <v>5232</v>
      </c>
      <c r="O630" s="221" t="s">
        <v>5232</v>
      </c>
      <c r="P630" s="221">
        <v>1</v>
      </c>
      <c r="V630" s="221">
        <v>1</v>
      </c>
      <c r="Z630" s="221" t="s">
        <v>2346</v>
      </c>
      <c r="AB630" s="333"/>
    </row>
    <row r="631" spans="1:28" s="221" customFormat="1">
      <c r="A631" s="205"/>
      <c r="B631" s="194" t="s">
        <v>5233</v>
      </c>
      <c r="C631" s="194" t="str">
        <f t="shared" si="42"/>
        <v>No</v>
      </c>
      <c r="D631" s="194" t="str">
        <f t="shared" si="43"/>
        <v/>
      </c>
      <c r="E631" s="205"/>
      <c r="F631" s="194"/>
      <c r="G631" s="194" t="s">
        <v>2983</v>
      </c>
      <c r="H631" s="206"/>
      <c r="I631" s="221" t="str" cm="1">
        <f t="array" ref="I631">_xlfn.TEXTJOIN(" ",1,IF(flistname=D631,foption,""))</f>
        <v>0</v>
      </c>
      <c r="J631" s="221" t="s">
        <v>151</v>
      </c>
      <c r="K631" s="221" t="s">
        <v>2347</v>
      </c>
      <c r="L631" s="221" t="str">
        <f t="shared" si="41"/>
        <v>R04_25: Orange fruits?</v>
      </c>
      <c r="M631" s="221" t="s">
        <v>5234</v>
      </c>
      <c r="N631" s="221" t="s">
        <v>5235</v>
      </c>
      <c r="O631" s="221" t="s">
        <v>5235</v>
      </c>
      <c r="P631" s="221">
        <v>1</v>
      </c>
      <c r="S631" s="221" t="s">
        <v>2349</v>
      </c>
      <c r="T631" s="221" t="s">
        <v>2350</v>
      </c>
      <c r="U631" s="221" t="s">
        <v>2351</v>
      </c>
      <c r="V631" s="221">
        <v>1</v>
      </c>
      <c r="Z631" s="221" t="s">
        <v>2346</v>
      </c>
      <c r="AB631" s="333"/>
    </row>
    <row r="632" spans="1:28" s="221" customFormat="1">
      <c r="A632" s="205"/>
      <c r="B632" s="194" t="s">
        <v>5236</v>
      </c>
      <c r="C632" s="194" t="str">
        <f t="shared" si="42"/>
        <v>select_one</v>
      </c>
      <c r="D632" s="194" t="str">
        <f t="shared" si="43"/>
        <v>food_source</v>
      </c>
      <c r="E632" s="205"/>
      <c r="F632" s="194"/>
      <c r="G632" s="194" t="s">
        <v>2983</v>
      </c>
      <c r="H632" s="206"/>
      <c r="I632" s="221" t="str" cm="1">
        <f t="array" ref="I632">_xlfn.TEXTJOIN(" ",1,IF(flistname=D632,foption,""))</f>
        <v>1: Own production (farms, gardens, raising animals) 2: Fishing / Hunting/ Gathering (wild crops or animals) 3: Loaned / Borrowed 4: Market (purchased) 5: Begging 6: Exchanged for labour 7: Gift (food) from family or friends 8: Food Assistance (including from WFP and partners) 10: N/A</v>
      </c>
      <c r="J632" s="221" t="s">
        <v>2275</v>
      </c>
      <c r="K632" s="221" t="s">
        <v>2352</v>
      </c>
      <c r="L632" s="221" t="str">
        <f t="shared" si="41"/>
        <v>R04_26: What was the main source of the orange fruits in the past 7 days?</v>
      </c>
      <c r="M632" s="221" t="s">
        <v>5237</v>
      </c>
      <c r="N632" s="221" t="s">
        <v>5238</v>
      </c>
      <c r="O632" s="221" t="s">
        <v>5238</v>
      </c>
      <c r="P632" s="221">
        <v>1</v>
      </c>
      <c r="V632" s="221">
        <v>1</v>
      </c>
      <c r="Z632" s="221" t="s">
        <v>2354</v>
      </c>
      <c r="AB632" s="333"/>
    </row>
    <row r="633" spans="1:28" s="221" customFormat="1">
      <c r="A633" s="205"/>
      <c r="B633" s="194" t="s">
        <v>5239</v>
      </c>
      <c r="C633" s="194" t="str">
        <f t="shared" si="42"/>
        <v>No</v>
      </c>
      <c r="D633" s="194" t="str">
        <f t="shared" si="43"/>
        <v/>
      </c>
      <c r="E633" s="205"/>
      <c r="F633" s="194"/>
      <c r="G633" s="194" t="s">
        <v>2983</v>
      </c>
      <c r="H633" s="206"/>
      <c r="I633" s="221" t="str" cm="1">
        <f t="array" ref="I633">_xlfn.TEXTJOIN(" ",1,IF(flistname=D633,foption,""))</f>
        <v>0</v>
      </c>
      <c r="J633" s="221" t="s">
        <v>151</v>
      </c>
      <c r="K633" s="221" t="s">
        <v>2355</v>
      </c>
      <c r="L633" s="221" t="str">
        <f t="shared" si="41"/>
        <v>R04_27: Oil/fat/butter?</v>
      </c>
      <c r="M633" s="221" t="s">
        <v>5240</v>
      </c>
      <c r="N633" s="221" t="s">
        <v>5241</v>
      </c>
      <c r="O633" s="221" t="s">
        <v>5241</v>
      </c>
      <c r="P633" s="221">
        <v>1</v>
      </c>
      <c r="S633" s="221" t="s">
        <v>2357</v>
      </c>
      <c r="T633" s="221" t="s">
        <v>2273</v>
      </c>
      <c r="U633" s="221" t="s">
        <v>2274</v>
      </c>
      <c r="V633" s="221">
        <v>1</v>
      </c>
      <c r="AB633" s="333"/>
    </row>
    <row r="634" spans="1:28" s="221" customFormat="1">
      <c r="A634" s="205"/>
      <c r="B634" s="194" t="s">
        <v>5242</v>
      </c>
      <c r="C634" s="194" t="str">
        <f t="shared" si="42"/>
        <v>select_one</v>
      </c>
      <c r="D634" s="194" t="str">
        <f t="shared" si="43"/>
        <v>food_source</v>
      </c>
      <c r="E634" s="205"/>
      <c r="F634" s="194"/>
      <c r="G634" s="194" t="s">
        <v>2983</v>
      </c>
      <c r="H634" s="206"/>
      <c r="I634" s="221" t="str" cm="1">
        <f t="array" ref="I634">_xlfn.TEXTJOIN(" ",1,IF(flistname=D634,foption,""))</f>
        <v>1: Own production (farms, gardens, raising animals) 2: Fishing / Hunting/ Gathering (wild crops or animals) 3: Loaned / Borrowed 4: Market (purchased) 5: Begging 6: Exchanged for labour 7: Gift (food) from family or friends 8: Food Assistance (including from WFP and partners) 10: N/A</v>
      </c>
      <c r="J634" s="221" t="s">
        <v>2275</v>
      </c>
      <c r="K634" s="221" t="s">
        <v>2358</v>
      </c>
      <c r="L634" s="221" t="str">
        <f t="shared" si="41"/>
        <v>R04_28: What was the main source of the oil/butter in the past 7 days?</v>
      </c>
      <c r="M634" s="221" t="s">
        <v>5243</v>
      </c>
      <c r="N634" s="221" t="s">
        <v>5244</v>
      </c>
      <c r="O634" s="221" t="s">
        <v>5244</v>
      </c>
      <c r="P634" s="221">
        <v>1</v>
      </c>
      <c r="V634" s="221">
        <v>1</v>
      </c>
      <c r="Z634" s="221" t="s">
        <v>2360</v>
      </c>
      <c r="AB634" s="333"/>
    </row>
    <row r="635" spans="1:28" s="221" customFormat="1">
      <c r="A635" s="205"/>
      <c r="B635" s="194" t="s">
        <v>5245</v>
      </c>
      <c r="C635" s="194" t="str">
        <f t="shared" si="42"/>
        <v>No</v>
      </c>
      <c r="D635" s="194" t="str">
        <f t="shared" si="43"/>
        <v/>
      </c>
      <c r="E635" s="205"/>
      <c r="F635" s="194"/>
      <c r="G635" s="194" t="s">
        <v>2983</v>
      </c>
      <c r="H635" s="206"/>
      <c r="I635" s="221" t="str" cm="1">
        <f t="array" ref="I635">_xlfn.TEXTJOIN(" ",1,IF(flistname=D635,foption,""))</f>
        <v>0</v>
      </c>
      <c r="J635" s="221" t="s">
        <v>151</v>
      </c>
      <c r="K635" s="221" t="s">
        <v>2361</v>
      </c>
      <c r="L635" s="221" t="str">
        <f t="shared" si="41"/>
        <v>R04_29: Sugar or sweets?</v>
      </c>
      <c r="M635" s="221" t="s">
        <v>5246</v>
      </c>
      <c r="N635" s="221" t="s">
        <v>5247</v>
      </c>
      <c r="O635" s="221" t="s">
        <v>5247</v>
      </c>
      <c r="P635" s="221">
        <v>1</v>
      </c>
      <c r="S635" s="221" t="s">
        <v>2363</v>
      </c>
      <c r="T635" s="221" t="s">
        <v>2273</v>
      </c>
      <c r="U635" s="221" t="s">
        <v>2274</v>
      </c>
      <c r="V635" s="221">
        <v>1</v>
      </c>
      <c r="AB635" s="333"/>
    </row>
    <row r="636" spans="1:28" s="221" customFormat="1">
      <c r="A636" s="205"/>
      <c r="B636" s="194" t="s">
        <v>5248</v>
      </c>
      <c r="C636" s="194" t="str">
        <f t="shared" si="42"/>
        <v>select_one</v>
      </c>
      <c r="D636" s="194" t="str">
        <f t="shared" si="43"/>
        <v>food_source</v>
      </c>
      <c r="E636" s="205"/>
      <c r="F636" s="194"/>
      <c r="G636" s="194" t="s">
        <v>2983</v>
      </c>
      <c r="H636" s="206"/>
      <c r="I636" s="221" t="str" cm="1">
        <f t="array" ref="I636">_xlfn.TEXTJOIN(" ",1,IF(flistname=D636,foption,""))</f>
        <v>1: Own production (farms, gardens, raising animals) 2: Fishing / Hunting/ Gathering (wild crops or animals) 3: Loaned / Borrowed 4: Market (purchased) 5: Begging 6: Exchanged for labour 7: Gift (food) from family or friends 8: Food Assistance (including from WFP and partners) 10: N/A</v>
      </c>
      <c r="J636" s="221" t="s">
        <v>2275</v>
      </c>
      <c r="K636" s="221" t="s">
        <v>2364</v>
      </c>
      <c r="L636" s="221" t="str">
        <f t="shared" si="41"/>
        <v>R04_30: What was the main source of the sugar or sweets in the past 7 days?</v>
      </c>
      <c r="M636" s="221" t="s">
        <v>5249</v>
      </c>
      <c r="N636" s="221" t="s">
        <v>5250</v>
      </c>
      <c r="O636" s="221" t="s">
        <v>5250</v>
      </c>
      <c r="P636" s="221">
        <v>1</v>
      </c>
      <c r="V636" s="221">
        <v>1</v>
      </c>
      <c r="Z636" s="221" t="s">
        <v>2366</v>
      </c>
      <c r="AB636" s="333"/>
    </row>
    <row r="637" spans="1:28" s="219" customFormat="1">
      <c r="A637" s="212"/>
      <c r="B637" s="199" t="s">
        <v>5251</v>
      </c>
      <c r="C637" s="199" t="str">
        <f t="shared" si="42"/>
        <v>No</v>
      </c>
      <c r="D637" s="199" t="str">
        <f t="shared" si="43"/>
        <v/>
      </c>
      <c r="E637" s="212"/>
      <c r="F637" s="199"/>
      <c r="G637" s="199" t="s">
        <v>2983</v>
      </c>
      <c r="H637" s="213"/>
      <c r="I637" s="219" t="str" cm="1">
        <f t="array" ref="I637">_xlfn.TEXTJOIN(" ",1,IF(flistname=D637,foption,""))</f>
        <v>0</v>
      </c>
      <c r="J637" s="219" t="s">
        <v>117</v>
      </c>
      <c r="K637" s="219" t="s">
        <v>5160</v>
      </c>
      <c r="L637" s="219" t="str">
        <f t="shared" si="41"/>
        <v/>
      </c>
      <c r="N637" s="219" t="s">
        <v>2988</v>
      </c>
      <c r="O637" s="219" t="s">
        <v>2988</v>
      </c>
      <c r="P637" s="219">
        <v>1</v>
      </c>
      <c r="AB637" s="286"/>
    </row>
    <row r="638" spans="1:28" s="221" customFormat="1">
      <c r="A638" s="205"/>
      <c r="B638" s="194" t="s">
        <v>5252</v>
      </c>
      <c r="C638" s="194" t="str">
        <f t="shared" si="42"/>
        <v>No</v>
      </c>
      <c r="D638" s="194" t="str">
        <f t="shared" si="43"/>
        <v/>
      </c>
      <c r="E638" s="205"/>
      <c r="F638" s="194"/>
      <c r="G638" s="194" t="s">
        <v>2983</v>
      </c>
      <c r="H638" s="206"/>
      <c r="I638" s="221" t="str" cm="1">
        <f t="array" ref="I638">_xlfn.TEXTJOIN(" ",1,IF(flistname=D638,foption,""))</f>
        <v>0</v>
      </c>
      <c r="J638" s="221" t="s">
        <v>151</v>
      </c>
      <c r="K638" s="221" t="s">
        <v>2367</v>
      </c>
      <c r="L638" s="221" t="str">
        <f t="shared" si="41"/>
        <v>R05: Number of days CSB++ consumed?</v>
      </c>
      <c r="M638" s="221" t="s">
        <v>5253</v>
      </c>
      <c r="N638" s="221" t="s">
        <v>5254</v>
      </c>
      <c r="O638" s="221" t="s">
        <v>5254</v>
      </c>
      <c r="P638" s="221">
        <v>1</v>
      </c>
      <c r="T638" s="221" t="s">
        <v>2273</v>
      </c>
      <c r="V638" s="221">
        <v>1</v>
      </c>
      <c r="AB638" s="333"/>
    </row>
    <row r="639" spans="1:28" s="221" customFormat="1">
      <c r="A639" s="205"/>
      <c r="B639" s="194" t="s">
        <v>5255</v>
      </c>
      <c r="C639" s="194" t="str">
        <f t="shared" si="42"/>
        <v>select_one</v>
      </c>
      <c r="D639" s="194" t="str">
        <f t="shared" si="43"/>
        <v>csb_source</v>
      </c>
      <c r="E639" s="205"/>
      <c r="F639" s="194"/>
      <c r="G639" s="194" t="s">
        <v>2983</v>
      </c>
      <c r="H639" s="206"/>
      <c r="I639" s="221" t="str" cm="1">
        <f t="array" ref="I639">_xlfn.TEXTJOIN(" ",1,IF(flistname=D639,foption,""))</f>
        <v>1: Direct assistance 2: Received as gift 3: Purchased in market</v>
      </c>
      <c r="J639" s="221" t="s">
        <v>2369</v>
      </c>
      <c r="K639" s="221" t="s">
        <v>2370</v>
      </c>
      <c r="L639" s="221" t="str">
        <f t="shared" si="41"/>
        <v>R06: What was the main source of the CSB++?</v>
      </c>
      <c r="M639" s="221" t="s">
        <v>5256</v>
      </c>
      <c r="N639" s="221" t="s">
        <v>5257</v>
      </c>
      <c r="O639" s="221" t="s">
        <v>5257</v>
      </c>
      <c r="P639" s="221">
        <v>1</v>
      </c>
      <c r="V639" s="221">
        <v>1</v>
      </c>
      <c r="Z639" s="221" t="s">
        <v>2372</v>
      </c>
      <c r="AB639" s="333"/>
    </row>
    <row r="640" spans="1:28" s="221" customFormat="1">
      <c r="A640" s="205"/>
      <c r="B640" s="194" t="s">
        <v>5258</v>
      </c>
      <c r="C640" s="194" t="str">
        <f t="shared" si="42"/>
        <v>No</v>
      </c>
      <c r="D640" s="194" t="str">
        <f t="shared" si="43"/>
        <v/>
      </c>
      <c r="E640" s="205"/>
      <c r="F640" s="194"/>
      <c r="G640" s="194" t="s">
        <v>2983</v>
      </c>
      <c r="H640" s="206"/>
      <c r="I640" s="221" t="str" cm="1">
        <f t="array" ref="I640">_xlfn.TEXTJOIN(" ",1,IF(flistname=D640,foption,""))</f>
        <v>0</v>
      </c>
      <c r="J640" s="221" t="s">
        <v>801</v>
      </c>
      <c r="K640" s="221" t="s">
        <v>2373</v>
      </c>
      <c r="L640" s="221" t="str">
        <f t="shared" si="41"/>
        <v>R07: Food Consumption Score</v>
      </c>
      <c r="M640" s="221" t="s">
        <v>5259</v>
      </c>
      <c r="N640" s="221" t="s">
        <v>2374</v>
      </c>
      <c r="O640" s="221" t="s">
        <v>2374</v>
      </c>
      <c r="P640" s="221">
        <v>1</v>
      </c>
      <c r="V640" s="221">
        <v>1</v>
      </c>
      <c r="AA640" s="221" t="s">
        <v>25</v>
      </c>
      <c r="AB640" s="333" t="s">
        <v>2375</v>
      </c>
    </row>
    <row r="641" spans="1:28" s="327" customFormat="1">
      <c r="A641" s="210"/>
      <c r="B641" s="198" t="s">
        <v>5260</v>
      </c>
      <c r="C641" s="198" t="str">
        <f t="shared" si="42"/>
        <v>No</v>
      </c>
      <c r="D641" s="198" t="str">
        <f t="shared" si="43"/>
        <v/>
      </c>
      <c r="E641" s="210"/>
      <c r="F641" s="198"/>
      <c r="G641" s="198" t="s">
        <v>2983</v>
      </c>
      <c r="H641" s="211"/>
      <c r="I641" s="327" t="str" cm="1">
        <f t="array" ref="I641">_xlfn.TEXTJOIN(" ",1,IF(flistname=D641,foption,""))</f>
        <v>0</v>
      </c>
      <c r="J641" s="327" t="s">
        <v>20</v>
      </c>
      <c r="L641" s="327" t="str">
        <f t="shared" si="41"/>
        <v>&lt;span style="color:red"&gt;This Food Consumption Score is too low to be realistic. Kindly recheck if the household has not consumed more Cereals or Pulses or other food during the last 7 days.&lt;/span&gt;</v>
      </c>
      <c r="N641" s="327" t="s">
        <v>5261</v>
      </c>
      <c r="O641" s="327" t="s">
        <v>5261</v>
      </c>
      <c r="P641" s="327">
        <v>1</v>
      </c>
      <c r="Z641" s="327" t="s">
        <v>2378</v>
      </c>
      <c r="AA641" s="327" t="s">
        <v>25</v>
      </c>
      <c r="AB641" s="329"/>
    </row>
    <row r="642" spans="1:28" s="219" customFormat="1">
      <c r="A642" s="212"/>
      <c r="B642" s="199" t="s">
        <v>5262</v>
      </c>
      <c r="C642" s="199" t="str">
        <f t="shared" si="42"/>
        <v>No</v>
      </c>
      <c r="D642" s="199" t="str">
        <f t="shared" si="43"/>
        <v/>
      </c>
      <c r="E642" s="212"/>
      <c r="F642" s="199"/>
      <c r="G642" s="199" t="s">
        <v>2983</v>
      </c>
      <c r="H642" s="213"/>
      <c r="I642" s="219" t="str" cm="1">
        <f t="array" ref="I642">_xlfn.TEXTJOIN(" ",1,IF(flistname=D642,foption,""))</f>
        <v>0</v>
      </c>
      <c r="J642" s="219" t="s">
        <v>117</v>
      </c>
      <c r="K642" s="219" t="s">
        <v>5139</v>
      </c>
      <c r="L642" s="219" t="str">
        <f t="shared" si="41"/>
        <v/>
      </c>
      <c r="N642" s="219" t="s">
        <v>2988</v>
      </c>
      <c r="O642" s="219" t="s">
        <v>2988</v>
      </c>
      <c r="P642" s="219">
        <v>1</v>
      </c>
      <c r="AB642" s="286"/>
    </row>
    <row r="643" spans="1:28" s="218" customFormat="1">
      <c r="A643" s="207"/>
      <c r="C643" s="218" t="str">
        <f t="shared" si="42"/>
        <v>No</v>
      </c>
      <c r="D643" s="218" t="str">
        <f t="shared" si="43"/>
        <v/>
      </c>
      <c r="E643" s="207"/>
      <c r="H643" s="209"/>
      <c r="I643" s="214" t="str" cm="1">
        <f t="array" ref="I643">_xlfn.TEXTJOIN(" ",1,IF(flistname=D643,foption,""))</f>
        <v>0</v>
      </c>
      <c r="L643" s="218" t="str">
        <f t="shared" si="41"/>
        <v/>
      </c>
      <c r="N643" s="218" t="s">
        <v>2988</v>
      </c>
      <c r="O643" s="218" t="s">
        <v>2988</v>
      </c>
      <c r="P643" s="218">
        <v>1</v>
      </c>
      <c r="S643" s="207"/>
      <c r="AB643" s="280"/>
    </row>
    <row r="644" spans="1:28" s="219" customFormat="1">
      <c r="A644" s="212"/>
      <c r="B644" s="199" t="s">
        <v>5263</v>
      </c>
      <c r="C644" s="199" t="str">
        <f t="shared" si="42"/>
        <v>No</v>
      </c>
      <c r="D644" s="199" t="str">
        <f t="shared" si="43"/>
        <v/>
      </c>
      <c r="E644" s="212"/>
      <c r="F644" s="199"/>
      <c r="G644" s="199" t="s">
        <v>3040</v>
      </c>
      <c r="H644" s="213"/>
      <c r="I644" s="219" t="str" cm="1">
        <f t="array" ref="I644">_xlfn.TEXTJOIN(" ",1,IF(flistname=D644,foption,""))</f>
        <v>0</v>
      </c>
      <c r="J644" s="219" t="s">
        <v>26</v>
      </c>
      <c r="K644" s="219" t="s">
        <v>5264</v>
      </c>
      <c r="L644" s="219" t="str">
        <f t="shared" si="41"/>
        <v>S: MINIMUM ACCEPTABLE DIET For CHIRDLEN (MAD)</v>
      </c>
      <c r="M644" s="219" t="s">
        <v>5265</v>
      </c>
      <c r="N644" s="219" t="s">
        <v>5943</v>
      </c>
      <c r="O644" s="219" t="s">
        <v>5266</v>
      </c>
      <c r="P644" s="219">
        <v>1</v>
      </c>
      <c r="S644" s="219" t="s">
        <v>2403</v>
      </c>
      <c r="Z644" s="219" t="s">
        <v>5944</v>
      </c>
      <c r="AB644" s="286"/>
    </row>
    <row r="645" spans="1:28" s="221" customFormat="1">
      <c r="A645" s="205"/>
      <c r="B645" s="194" t="s">
        <v>5268</v>
      </c>
      <c r="C645" s="194" t="str">
        <f t="shared" si="42"/>
        <v>No</v>
      </c>
      <c r="D645" s="194" t="str">
        <f t="shared" si="43"/>
        <v/>
      </c>
      <c r="E645" s="205" t="s">
        <v>5269</v>
      </c>
      <c r="F645" s="194"/>
      <c r="G645" s="194" t="s">
        <v>3040</v>
      </c>
      <c r="H645" s="206"/>
      <c r="I645" s="221" t="str" cm="1">
        <f t="array" ref="I645">_xlfn.TEXTJOIN(" ",1,IF(flistname=D645,foption,""))</f>
        <v>0</v>
      </c>
      <c r="J645" s="221" t="s">
        <v>151</v>
      </c>
      <c r="K645" s="221" t="s">
        <v>2405</v>
      </c>
      <c r="L645" s="221" t="str">
        <f t="shared" si="41"/>
        <v>S01: Number of children between the age of 6-23 months in your HH:</v>
      </c>
      <c r="M645" s="221" t="s">
        <v>5270</v>
      </c>
      <c r="N645" s="221" t="s">
        <v>5271</v>
      </c>
      <c r="O645" s="221" t="s">
        <v>5271</v>
      </c>
      <c r="P645" s="221">
        <v>1</v>
      </c>
      <c r="T645" s="221" t="s">
        <v>5272</v>
      </c>
      <c r="U645" s="221" t="s">
        <v>2408</v>
      </c>
      <c r="V645" s="221">
        <v>1</v>
      </c>
      <c r="AB645" s="333"/>
    </row>
    <row r="646" spans="1:28" s="219" customFormat="1">
      <c r="A646" s="212"/>
      <c r="B646" s="199" t="s">
        <v>5273</v>
      </c>
      <c r="C646" s="199" t="str">
        <f t="shared" si="42"/>
        <v>No</v>
      </c>
      <c r="D646" s="199" t="str">
        <f t="shared" si="43"/>
        <v/>
      </c>
      <c r="E646" s="212"/>
      <c r="F646" s="199"/>
      <c r="G646" s="199" t="s">
        <v>3040</v>
      </c>
      <c r="H646" s="213"/>
      <c r="I646" s="219" t="str" cm="1">
        <f t="array" ref="I646">_xlfn.TEXTJOIN(" ",1,IF(flistname=D646,foption,""))</f>
        <v>0</v>
      </c>
      <c r="J646" s="219" t="s">
        <v>26</v>
      </c>
      <c r="K646" s="219" t="s">
        <v>5274</v>
      </c>
      <c r="L646" s="219" t="str">
        <f t="shared" si="41"/>
        <v/>
      </c>
      <c r="N646" s="219" t="s">
        <v>2988</v>
      </c>
      <c r="O646" s="219" t="s">
        <v>2988</v>
      </c>
      <c r="P646" s="219">
        <v>1</v>
      </c>
      <c r="AB646" s="286"/>
    </row>
    <row r="647" spans="1:28" s="219" customFormat="1">
      <c r="A647" s="215"/>
      <c r="B647" s="216" t="s">
        <v>5275</v>
      </c>
      <c r="C647" s="216" t="str">
        <f t="shared" si="42"/>
        <v>No</v>
      </c>
      <c r="D647" s="216" t="str">
        <f t="shared" si="43"/>
        <v/>
      </c>
      <c r="E647" s="215"/>
      <c r="F647" s="216"/>
      <c r="G647" s="216" t="s">
        <v>3040</v>
      </c>
      <c r="H647" s="217"/>
      <c r="I647" s="219" t="str" cm="1">
        <f t="array" ref="I647">_xlfn.TEXTJOIN(" ",1,IF(flistname=D647,foption,""))</f>
        <v>0</v>
      </c>
      <c r="J647" s="219" t="s">
        <v>212</v>
      </c>
      <c r="K647" s="219" t="s">
        <v>5276</v>
      </c>
      <c r="L647" s="219" t="str">
        <f t="shared" si="41"/>
        <v/>
      </c>
      <c r="N647" s="219" t="s">
        <v>2988</v>
      </c>
      <c r="O647" s="219" t="s">
        <v>2988</v>
      </c>
      <c r="P647" s="219">
        <v>1</v>
      </c>
      <c r="Y647" s="219" t="s">
        <v>2411</v>
      </c>
      <c r="AB647" s="286"/>
    </row>
    <row r="648" spans="1:28" s="221" customFormat="1">
      <c r="A648" s="205"/>
      <c r="B648" s="194" t="s">
        <v>5277</v>
      </c>
      <c r="C648" s="194" t="str">
        <f t="shared" si="42"/>
        <v>No</v>
      </c>
      <c r="D648" s="194" t="str">
        <f t="shared" si="43"/>
        <v/>
      </c>
      <c r="E648" s="205"/>
      <c r="F648" s="194"/>
      <c r="G648" s="194" t="s">
        <v>2983</v>
      </c>
      <c r="H648" s="206"/>
      <c r="I648" s="221" t="str" cm="1">
        <f t="array" ref="I648">_xlfn.TEXTJOIN(" ",1,IF(flistname=D648,foption,""))</f>
        <v>0</v>
      </c>
      <c r="J648" s="221" t="s">
        <v>151</v>
      </c>
      <c r="K648" s="221" t="s">
        <v>2412</v>
      </c>
      <c r="L648" s="221" t="str">
        <f t="shared" si="41"/>
        <v>S02: Child age in months:</v>
      </c>
      <c r="M648" s="221" t="s">
        <v>5278</v>
      </c>
      <c r="N648" s="221" t="s">
        <v>5279</v>
      </c>
      <c r="O648" s="221" t="s">
        <v>5279</v>
      </c>
      <c r="P648" s="221">
        <v>1</v>
      </c>
      <c r="T648" s="221" t="s">
        <v>2414</v>
      </c>
      <c r="U648" s="221" t="s">
        <v>2415</v>
      </c>
      <c r="V648" s="221">
        <v>1</v>
      </c>
      <c r="AB648" s="333"/>
    </row>
    <row r="649" spans="1:28" s="219" customFormat="1">
      <c r="A649" s="212"/>
      <c r="B649" s="199" t="s">
        <v>5280</v>
      </c>
      <c r="C649" s="199" t="str">
        <f t="shared" si="42"/>
        <v>No</v>
      </c>
      <c r="D649" s="199" t="str">
        <f t="shared" si="43"/>
        <v/>
      </c>
      <c r="E649" s="212"/>
      <c r="F649" s="199"/>
      <c r="G649" s="199" t="s">
        <v>3040</v>
      </c>
      <c r="H649" s="213"/>
      <c r="I649" s="219" t="str" cm="1">
        <f t="array" ref="I649">_xlfn.TEXTJOIN(" ",1,IF(flistname=D649,foption,""))</f>
        <v>0</v>
      </c>
      <c r="J649" s="219" t="s">
        <v>26</v>
      </c>
      <c r="K649" s="219" t="s">
        <v>2416</v>
      </c>
      <c r="L649" s="219" t="str">
        <f t="shared" si="41"/>
        <v/>
      </c>
      <c r="P649" s="219">
        <v>1</v>
      </c>
      <c r="V649" s="219" t="s">
        <v>25</v>
      </c>
      <c r="W649" s="219" t="s">
        <v>168</v>
      </c>
      <c r="AB649" s="286"/>
    </row>
    <row r="650" spans="1:28" s="325" customFormat="1">
      <c r="A650" s="238"/>
      <c r="B650" s="238"/>
      <c r="C650" s="238" t="str">
        <f t="shared" si="42"/>
        <v>No</v>
      </c>
      <c r="D650" s="238" t="str">
        <f t="shared" si="43"/>
        <v/>
      </c>
      <c r="E650" s="238"/>
      <c r="F650" s="238"/>
      <c r="G650" s="238"/>
      <c r="H650" s="238"/>
      <c r="I650" s="325" t="str" cm="1">
        <f t="array" ref="I650">_xlfn.TEXTJOIN(" ",1,IF(flistname=D650,foption,""))</f>
        <v>0</v>
      </c>
      <c r="J650" s="325" t="s">
        <v>20</v>
      </c>
      <c r="L650" s="325" t="str">
        <f t="shared" si="41"/>
        <v>Please describe everything that the child, ( child's Name) ate yesterday during the day or night, whether at home or outside the home</v>
      </c>
      <c r="N650" s="325" t="s">
        <v>5281</v>
      </c>
      <c r="O650" s="325" t="s">
        <v>5281</v>
      </c>
      <c r="P650" s="325">
        <v>1</v>
      </c>
      <c r="S650" s="325" t="s">
        <v>4998</v>
      </c>
      <c r="AB650" s="326"/>
    </row>
    <row r="651" spans="1:28" s="221" customFormat="1">
      <c r="A651" s="205"/>
      <c r="B651" s="194" t="s">
        <v>5282</v>
      </c>
      <c r="C651" s="194" t="str">
        <f t="shared" si="42"/>
        <v>select_one</v>
      </c>
      <c r="D651" s="194" t="str">
        <f t="shared" si="43"/>
        <v>MAD_Yes_No</v>
      </c>
      <c r="E651" s="205"/>
      <c r="F651" s="194"/>
      <c r="G651" s="194" t="s">
        <v>3040</v>
      </c>
      <c r="H651" s="206"/>
      <c r="I651" s="221" t="str" cm="1">
        <f t="array" ref="I651">_xlfn.TEXTJOIN(" ",1,IF(flistname=D651,foption,""))</f>
        <v>0: No 1: Yes 98: Don’t know</v>
      </c>
      <c r="J651" s="221" t="s">
        <v>2419</v>
      </c>
      <c r="K651" s="221" t="s">
        <v>2420</v>
      </c>
      <c r="L651" s="221" t="str">
        <f t="shared" si="41"/>
        <v>S03_01: Cereals or roots of any kind, for example, wheat, rice, pasta, bread, potato, cassava, sorghum, millet etc.</v>
      </c>
      <c r="M651" s="221" t="s">
        <v>5283</v>
      </c>
      <c r="N651" s="221" t="s">
        <v>5284</v>
      </c>
      <c r="O651" s="221" t="s">
        <v>5284</v>
      </c>
      <c r="P651" s="221">
        <v>1</v>
      </c>
      <c r="V651" s="221">
        <v>1</v>
      </c>
      <c r="AB651" s="333"/>
    </row>
    <row r="652" spans="1:28" s="221" customFormat="1">
      <c r="A652" s="205"/>
      <c r="B652" s="194" t="s">
        <v>5285</v>
      </c>
      <c r="C652" s="194" t="str">
        <f t="shared" si="42"/>
        <v>select_one</v>
      </c>
      <c r="D652" s="194" t="str">
        <f t="shared" si="43"/>
        <v>MAD_Yes_No</v>
      </c>
      <c r="E652" s="205"/>
      <c r="F652" s="194"/>
      <c r="G652" s="194" t="s">
        <v>3040</v>
      </c>
      <c r="H652" s="206"/>
      <c r="I652" s="221" t="str" cm="1">
        <f t="array" ref="I652">_xlfn.TEXTJOIN(" ",1,IF(flistname=D652,foption,""))</f>
        <v>0: No 1: Yes 98: Don’t know</v>
      </c>
      <c r="J652" s="221" t="s">
        <v>2419</v>
      </c>
      <c r="K652" s="221" t="s">
        <v>2422</v>
      </c>
      <c r="L652" s="221" t="str">
        <f t="shared" si="41"/>
        <v>S03_02: Vegetables or leaves of any kind, for example, spinach, tomatoes, cucumber, eggplant, okra, etc.</v>
      </c>
      <c r="M652" s="221" t="s">
        <v>5286</v>
      </c>
      <c r="N652" s="221" t="s">
        <v>5287</v>
      </c>
      <c r="O652" s="221" t="s">
        <v>5287</v>
      </c>
      <c r="P652" s="221">
        <v>1</v>
      </c>
      <c r="V652" s="221">
        <v>1</v>
      </c>
      <c r="AB652" s="333"/>
    </row>
    <row r="653" spans="1:28" s="221" customFormat="1">
      <c r="A653" s="205"/>
      <c r="B653" s="194" t="s">
        <v>5288</v>
      </c>
      <c r="C653" s="194" t="str">
        <f t="shared" si="42"/>
        <v>select_one</v>
      </c>
      <c r="D653" s="194" t="str">
        <f t="shared" si="43"/>
        <v>MAD_Yes_No</v>
      </c>
      <c r="E653" s="205"/>
      <c r="F653" s="194"/>
      <c r="G653" s="194" t="s">
        <v>3040</v>
      </c>
      <c r="H653" s="206"/>
      <c r="I653" s="221" t="str" cm="1">
        <f t="array" ref="I653">_xlfn.TEXTJOIN(" ",1,IF(flistname=D653,foption,""))</f>
        <v>0: No 1: Yes 98: Don’t know</v>
      </c>
      <c r="J653" s="221" t="s">
        <v>2419</v>
      </c>
      <c r="K653" s="221" t="s">
        <v>2424</v>
      </c>
      <c r="L653" s="221" t="str">
        <f t="shared" si="41"/>
        <v>S03_03: Fruits of any kind, for example, oranges, apple, banana, dates,lalop, mangoes,pineapple, grapes,lemon etc.</v>
      </c>
      <c r="M653" s="221" t="s">
        <v>5289</v>
      </c>
      <c r="N653" s="221" t="s">
        <v>5290</v>
      </c>
      <c r="O653" s="221" t="s">
        <v>5290</v>
      </c>
      <c r="P653" s="221">
        <v>1</v>
      </c>
      <c r="V653" s="221">
        <v>1</v>
      </c>
      <c r="AB653" s="333"/>
    </row>
    <row r="654" spans="1:28" s="221" customFormat="1">
      <c r="A654" s="205"/>
      <c r="B654" s="194" t="s">
        <v>5291</v>
      </c>
      <c r="C654" s="194" t="str">
        <f t="shared" si="42"/>
        <v>select_one</v>
      </c>
      <c r="D654" s="194" t="str">
        <f t="shared" si="43"/>
        <v>MAD_Yes_No</v>
      </c>
      <c r="E654" s="205"/>
      <c r="F654" s="194"/>
      <c r="G654" s="194" t="s">
        <v>3040</v>
      </c>
      <c r="H654" s="206"/>
      <c r="I654" s="221" t="str" cm="1">
        <f t="array" ref="I654">_xlfn.TEXTJOIN(" ",1,IF(flistname=D654,foption,""))</f>
        <v>0: No 1: Yes 98: Don’t know</v>
      </c>
      <c r="J654" s="221" t="s">
        <v>2419</v>
      </c>
      <c r="K654" s="221" t="s">
        <v>2426</v>
      </c>
      <c r="L654" s="221" t="str">
        <f t="shared" si="41"/>
        <v>S03_04: Meat such as fish, or meat, for example, goat, beef, chicken, fish,duck meat, pork etc.</v>
      </c>
      <c r="M654" s="221" t="s">
        <v>5292</v>
      </c>
      <c r="N654" s="221" t="s">
        <v>5293</v>
      </c>
      <c r="O654" s="221" t="s">
        <v>5293</v>
      </c>
      <c r="P654" s="221">
        <v>1</v>
      </c>
      <c r="V654" s="221">
        <v>1</v>
      </c>
      <c r="AB654" s="333"/>
    </row>
    <row r="655" spans="1:28" s="221" customFormat="1">
      <c r="A655" s="205"/>
      <c r="B655" s="194" t="s">
        <v>5294</v>
      </c>
      <c r="C655" s="194" t="str">
        <f t="shared" si="42"/>
        <v>select_one</v>
      </c>
      <c r="D655" s="194" t="str">
        <f t="shared" si="43"/>
        <v>MAD_Yes_No</v>
      </c>
      <c r="E655" s="205"/>
      <c r="F655" s="194"/>
      <c r="G655" s="194" t="s">
        <v>3040</v>
      </c>
      <c r="H655" s="206"/>
      <c r="I655" s="221" t="str" cm="1">
        <f t="array" ref="I655">_xlfn.TEXTJOIN(" ",1,IF(flistname=D655,foption,""))</f>
        <v>0: No 1: Yes 98: Don’t know</v>
      </c>
      <c r="J655" s="221" t="s">
        <v>2419</v>
      </c>
      <c r="K655" s="221" t="s">
        <v>2428</v>
      </c>
      <c r="L655" s="221" t="str">
        <f t="shared" si="41"/>
        <v>S03_05: Eggs</v>
      </c>
      <c r="M655" s="221" t="s">
        <v>5295</v>
      </c>
      <c r="N655" s="221" t="s">
        <v>5296</v>
      </c>
      <c r="O655" s="221" t="s">
        <v>5296</v>
      </c>
      <c r="P655" s="221">
        <v>1</v>
      </c>
      <c r="V655" s="221">
        <v>1</v>
      </c>
      <c r="AB655" s="333"/>
    </row>
    <row r="656" spans="1:28" s="221" customFormat="1">
      <c r="A656" s="205"/>
      <c r="B656" s="194" t="s">
        <v>5297</v>
      </c>
      <c r="C656" s="194" t="str">
        <f t="shared" si="42"/>
        <v>select_one</v>
      </c>
      <c r="D656" s="194" t="str">
        <f t="shared" si="43"/>
        <v>MAD_Yes_No</v>
      </c>
      <c r="E656" s="205"/>
      <c r="F656" s="194"/>
      <c r="G656" s="194" t="s">
        <v>3040</v>
      </c>
      <c r="H656" s="206"/>
      <c r="I656" s="221" t="str" cm="1">
        <f t="array" ref="I656">_xlfn.TEXTJOIN(" ",1,IF(flistname=D656,foption,""))</f>
        <v>0: No 1: Yes 98: Don’t know</v>
      </c>
      <c r="J656" s="221" t="s">
        <v>2419</v>
      </c>
      <c r="K656" s="221" t="s">
        <v>2430</v>
      </c>
      <c r="L656" s="221" t="str">
        <f t="shared" si="41"/>
        <v>S03_06: Pulses, nuts or seeds, for example, beans, chickpeas, lentils_addas, split peas,sesame,ground nuts, etc.</v>
      </c>
      <c r="M656" s="221" t="s">
        <v>5298</v>
      </c>
      <c r="N656" s="221" t="s">
        <v>5299</v>
      </c>
      <c r="O656" s="221" t="s">
        <v>5299</v>
      </c>
      <c r="P656" s="221">
        <v>1</v>
      </c>
      <c r="V656" s="221">
        <v>1</v>
      </c>
      <c r="AB656" s="333"/>
    </row>
    <row r="657" spans="1:28" s="221" customFormat="1">
      <c r="A657" s="205"/>
      <c r="B657" s="194" t="s">
        <v>5300</v>
      </c>
      <c r="C657" s="194" t="str">
        <f t="shared" si="42"/>
        <v>select_one</v>
      </c>
      <c r="D657" s="194" t="str">
        <f t="shared" si="43"/>
        <v>MAD_Yes_No</v>
      </c>
      <c r="E657" s="205"/>
      <c r="F657" s="194"/>
      <c r="G657" s="194" t="s">
        <v>3040</v>
      </c>
      <c r="H657" s="206"/>
      <c r="I657" s="221" t="str" cm="1">
        <f t="array" ref="I657">_xlfn.TEXTJOIN(" ",1,IF(flistname=D657,foption,""))</f>
        <v>0: No 1: Yes 98: Don’t know</v>
      </c>
      <c r="J657" s="221" t="s">
        <v>2419</v>
      </c>
      <c r="K657" s="221" t="s">
        <v>2432</v>
      </c>
      <c r="L657" s="221" t="str">
        <f t="shared" si="41"/>
        <v>S03_07: Milk or dairy products, for example, milk, yoghurt, cheese, etc.</v>
      </c>
      <c r="M657" s="221" t="s">
        <v>5301</v>
      </c>
      <c r="N657" s="221" t="s">
        <v>5302</v>
      </c>
      <c r="O657" s="221" t="s">
        <v>5302</v>
      </c>
      <c r="P657" s="221">
        <v>1</v>
      </c>
      <c r="V657" s="221">
        <v>1</v>
      </c>
      <c r="AB657" s="333"/>
    </row>
    <row r="658" spans="1:28" s="221" customFormat="1">
      <c r="A658" s="205"/>
      <c r="B658" s="194" t="s">
        <v>5303</v>
      </c>
      <c r="C658" s="194" t="str">
        <f t="shared" si="42"/>
        <v>select_one</v>
      </c>
      <c r="D658" s="194" t="str">
        <f t="shared" si="43"/>
        <v>MAD_Yes_No</v>
      </c>
      <c r="E658" s="205"/>
      <c r="F658" s="194"/>
      <c r="G658" s="194" t="s">
        <v>3040</v>
      </c>
      <c r="H658" s="206"/>
      <c r="I658" s="221" t="str" cm="1">
        <f t="array" ref="I658">_xlfn.TEXTJOIN(" ",1,IF(flistname=D658,foption,""))</f>
        <v>0: No 1: Yes 98: Don’t know</v>
      </c>
      <c r="J658" s="221" t="s">
        <v>2419</v>
      </c>
      <c r="K658" s="221" t="s">
        <v>2434</v>
      </c>
      <c r="L658" s="221" t="str">
        <f t="shared" si="41"/>
        <v>S03_08: Vitamin A rich fruits and/or vegtables such as yellow or orange vegetables and fruits like squash, mangoes, carrots, sweet potato, melon, papaya, orange,pumpkin</v>
      </c>
      <c r="M658" s="221" t="s">
        <v>5304</v>
      </c>
      <c r="N658" s="221" t="s">
        <v>5305</v>
      </c>
      <c r="O658" s="221" t="s">
        <v>5305</v>
      </c>
      <c r="P658" s="221">
        <v>1</v>
      </c>
      <c r="V658" s="221">
        <v>1</v>
      </c>
      <c r="AB658" s="333"/>
    </row>
    <row r="659" spans="1:28" s="221" customFormat="1">
      <c r="A659" s="205"/>
      <c r="B659" s="194" t="s">
        <v>5306</v>
      </c>
      <c r="C659" s="194" t="str">
        <f t="shared" si="42"/>
        <v>select_one</v>
      </c>
      <c r="D659" s="194" t="str">
        <f t="shared" si="43"/>
        <v>MAD_Yes_No</v>
      </c>
      <c r="E659" s="205"/>
      <c r="F659" s="194"/>
      <c r="G659" s="194" t="s">
        <v>3040</v>
      </c>
      <c r="H659" s="206"/>
      <c r="I659" s="221" t="str" cm="1">
        <f t="array" ref="I659">_xlfn.TEXTJOIN(" ",1,IF(flistname=D659,foption,""))</f>
        <v>0: No 1: Yes 98: Don’t know</v>
      </c>
      <c r="J659" s="221" t="s">
        <v>2419</v>
      </c>
      <c r="K659" s="221" t="s">
        <v>2436</v>
      </c>
      <c r="L659" s="221" t="str">
        <f t="shared" si="41"/>
        <v>S03_09: Dark green leafy vegetables (kales, Ajur, cowpeas leaves, gwedegwede,kudhra,rigla)</v>
      </c>
      <c r="M659" s="221" t="s">
        <v>5307</v>
      </c>
      <c r="N659" s="221" t="s">
        <v>5308</v>
      </c>
      <c r="O659" s="221" t="s">
        <v>5308</v>
      </c>
      <c r="P659" s="221">
        <v>1</v>
      </c>
      <c r="V659" s="221">
        <v>1</v>
      </c>
      <c r="AB659" s="333"/>
    </row>
    <row r="660" spans="1:28" s="221" customFormat="1">
      <c r="A660" s="205"/>
      <c r="B660" s="194" t="s">
        <v>5309</v>
      </c>
      <c r="C660" s="194" t="str">
        <f t="shared" si="42"/>
        <v>select_one</v>
      </c>
      <c r="D660" s="194" t="str">
        <f t="shared" si="43"/>
        <v>MAD_Yes_No</v>
      </c>
      <c r="E660" s="205"/>
      <c r="F660" s="194"/>
      <c r="G660" s="194" t="s">
        <v>3040</v>
      </c>
      <c r="H660" s="206"/>
      <c r="I660" s="221" t="str" cm="1">
        <f t="array" ref="I660">_xlfn.TEXTJOIN(" ",1,IF(flistname=D660,foption,""))</f>
        <v>0: No 1: Yes 98: Don’t know</v>
      </c>
      <c r="J660" s="221" t="s">
        <v>2419</v>
      </c>
      <c r="K660" s="221" t="s">
        <v>2438</v>
      </c>
      <c r="L660" s="221" t="str">
        <f t="shared" si="41"/>
        <v>S03_10: Liver, kidney, heart or other organ meat</v>
      </c>
      <c r="M660" s="221" t="s">
        <v>5310</v>
      </c>
      <c r="N660" s="221" t="s">
        <v>5311</v>
      </c>
      <c r="O660" s="221" t="s">
        <v>5311</v>
      </c>
      <c r="P660" s="221">
        <v>1</v>
      </c>
      <c r="V660" s="221">
        <v>1</v>
      </c>
      <c r="AB660" s="333"/>
    </row>
    <row r="661" spans="1:28" s="221" customFormat="1">
      <c r="A661" s="205"/>
      <c r="B661" s="194" t="s">
        <v>5312</v>
      </c>
      <c r="C661" s="194" t="str">
        <f t="shared" si="42"/>
        <v>select_one</v>
      </c>
      <c r="D661" s="194" t="str">
        <f t="shared" si="43"/>
        <v>MAD_Yes_No</v>
      </c>
      <c r="E661" s="205"/>
      <c r="F661" s="194"/>
      <c r="G661" s="194" t="s">
        <v>3040</v>
      </c>
      <c r="H661" s="206"/>
      <c r="I661" s="221" t="str" cm="1">
        <f t="array" ref="I661">_xlfn.TEXTJOIN(" ",1,IF(flistname=D661,foption,""))</f>
        <v>0: No 1: Yes 98: Don’t know</v>
      </c>
      <c r="J661" s="221" t="s">
        <v>2419</v>
      </c>
      <c r="K661" s="221" t="s">
        <v>2440</v>
      </c>
      <c r="L661" s="221" t="str">
        <f t="shared" si="41"/>
        <v>S03_11: Fortified foods such as Plumpy supp, plumpy nut and Super cereal plus(CSB++), BP5,High energy biscuits (HEB</v>
      </c>
      <c r="M661" s="221" t="s">
        <v>5313</v>
      </c>
      <c r="N661" s="221" t="s">
        <v>5314</v>
      </c>
      <c r="O661" s="221" t="s">
        <v>5314</v>
      </c>
      <c r="P661" s="221">
        <v>1</v>
      </c>
      <c r="V661" s="221">
        <v>1</v>
      </c>
      <c r="AB661" s="333"/>
    </row>
    <row r="662" spans="1:28" s="219" customFormat="1">
      <c r="A662" s="212"/>
      <c r="B662" s="199" t="s">
        <v>5315</v>
      </c>
      <c r="C662" s="199" t="str">
        <f t="shared" si="42"/>
        <v>No</v>
      </c>
      <c r="D662" s="199" t="str">
        <f t="shared" si="43"/>
        <v/>
      </c>
      <c r="E662" s="212"/>
      <c r="F662" s="199"/>
      <c r="G662" s="199" t="s">
        <v>2983</v>
      </c>
      <c r="H662" s="213"/>
      <c r="I662" s="219" t="str" cm="1">
        <f t="array" ref="I662">_xlfn.TEXTJOIN(" ",1,IF(flistname=D662,foption,""))</f>
        <v>0</v>
      </c>
      <c r="J662" s="219" t="s">
        <v>117</v>
      </c>
      <c r="K662" s="219" t="s">
        <v>2416</v>
      </c>
      <c r="L662" s="219" t="str">
        <f t="shared" si="41"/>
        <v/>
      </c>
      <c r="N662" s="219" t="s">
        <v>2988</v>
      </c>
      <c r="O662" s="219" t="s">
        <v>2988</v>
      </c>
      <c r="P662" s="219">
        <v>1</v>
      </c>
      <c r="AB662" s="286"/>
    </row>
    <row r="663" spans="1:28" s="221" customFormat="1">
      <c r="A663" s="205"/>
      <c r="B663" s="194" t="s">
        <v>5316</v>
      </c>
      <c r="C663" s="194" t="str">
        <f t="shared" si="42"/>
        <v>No</v>
      </c>
      <c r="D663" s="194" t="str">
        <f t="shared" si="43"/>
        <v/>
      </c>
      <c r="E663" s="205"/>
      <c r="F663" s="194"/>
      <c r="G663" s="194" t="s">
        <v>3040</v>
      </c>
      <c r="H663" s="206"/>
      <c r="I663" s="221" t="str" cm="1">
        <f t="array" ref="I663">_xlfn.TEXTJOIN(" ",1,IF(flistname=D663,foption,""))</f>
        <v>0</v>
      </c>
      <c r="J663" s="221" t="s">
        <v>151</v>
      </c>
      <c r="K663" s="221" t="s">
        <v>2442</v>
      </c>
      <c r="L663" s="221" t="str">
        <f t="shared" si="41"/>
        <v>S04: How many times did the child eat solid, semi-solid
or soft foods yesterday during the day or night?</v>
      </c>
      <c r="M663" s="221" t="s">
        <v>5317</v>
      </c>
      <c r="N663" s="221" t="s">
        <v>5318</v>
      </c>
      <c r="O663" s="221" t="s">
        <v>5319</v>
      </c>
      <c r="P663" s="221">
        <v>1</v>
      </c>
      <c r="V663" s="221">
        <v>1</v>
      </c>
      <c r="AB663" s="333"/>
    </row>
    <row r="664" spans="1:28" s="219" customFormat="1">
      <c r="A664" s="212"/>
      <c r="B664" s="199" t="s">
        <v>5320</v>
      </c>
      <c r="C664" s="199" t="str">
        <f t="shared" ref="C664:C727" si="44">IF(IFERROR(FIND("select_one",J664),0)&gt;0,"select_one",IF(IFERROR(FIND("select_multiple",J664),0)&gt;0,"select_multiple","No"))</f>
        <v>No</v>
      </c>
      <c r="D664" s="199" t="str">
        <f t="shared" ref="D664:D727" si="45">IF(OR(C664="select_one",C664="select_multiple"),TRIM(RIGHT(J664,LEN(J664)-(LEN(C664)+1))),"")</f>
        <v/>
      </c>
      <c r="E664" s="212"/>
      <c r="F664" s="199"/>
      <c r="G664" s="199" t="s">
        <v>2983</v>
      </c>
      <c r="H664" s="213"/>
      <c r="I664" s="219" t="str" cm="1">
        <f t="array" ref="I664">_xlfn.TEXTJOIN(" ",1,IF(flistname=D664,foption,""))</f>
        <v>0</v>
      </c>
      <c r="J664" s="219" t="s">
        <v>26</v>
      </c>
      <c r="K664" s="219" t="s">
        <v>2444</v>
      </c>
      <c r="L664" s="219" t="str">
        <f t="shared" ref="L664:L727" si="46">IF(AND(ISBLANK(M664),ISBLANK(N664)),"",IF(ISBLANK(M664),N664,_xlfn.CONCAT(TRIM(M664),": ",N664)))</f>
        <v/>
      </c>
      <c r="N664" s="219" t="s">
        <v>2988</v>
      </c>
      <c r="O664" s="219" t="s">
        <v>2988</v>
      </c>
      <c r="P664" s="219">
        <v>1</v>
      </c>
      <c r="AB664" s="286"/>
    </row>
    <row r="665" spans="1:28" s="221" customFormat="1">
      <c r="A665" s="205"/>
      <c r="B665" s="194" t="s">
        <v>5321</v>
      </c>
      <c r="C665" s="194" t="str">
        <f t="shared" si="44"/>
        <v>select_one</v>
      </c>
      <c r="D665" s="194" t="str">
        <f t="shared" si="45"/>
        <v>MAD_Yes_No</v>
      </c>
      <c r="E665" s="205"/>
      <c r="F665" s="194"/>
      <c r="G665" s="194" t="s">
        <v>3040</v>
      </c>
      <c r="H665" s="206"/>
      <c r="I665" s="221" t="str" cm="1">
        <f t="array" ref="I665">_xlfn.TEXTJOIN(" ",1,IF(flistname=D665,foption,""))</f>
        <v>0: No 1: Yes 98: Don’t know</v>
      </c>
      <c r="J665" s="221" t="s">
        <v>2419</v>
      </c>
      <c r="K665" s="221" t="s">
        <v>2445</v>
      </c>
      <c r="L665" s="221" t="str">
        <f t="shared" si="46"/>
        <v>S05_01: Was this child breastfed yesterday anytime during the day or night?</v>
      </c>
      <c r="M665" s="221" t="s">
        <v>5322</v>
      </c>
      <c r="N665" s="221" t="s">
        <v>5323</v>
      </c>
      <c r="O665" s="221" t="s">
        <v>5323</v>
      </c>
      <c r="P665" s="221">
        <v>1</v>
      </c>
      <c r="S665" s="221" t="s">
        <v>2447</v>
      </c>
      <c r="V665" s="221">
        <v>1</v>
      </c>
      <c r="AB665" s="333"/>
    </row>
    <row r="666" spans="1:28" s="221" customFormat="1">
      <c r="A666" s="205"/>
      <c r="B666" s="194" t="s">
        <v>5324</v>
      </c>
      <c r="C666" s="194" t="str">
        <f t="shared" si="44"/>
        <v>select_one</v>
      </c>
      <c r="D666" s="194" t="str">
        <f t="shared" si="45"/>
        <v>BF_choice</v>
      </c>
      <c r="E666" s="205"/>
      <c r="F666" s="194"/>
      <c r="G666" s="194" t="s">
        <v>3040</v>
      </c>
      <c r="H666" s="206"/>
      <c r="I666" s="221" t="str" cm="1">
        <f t="array" ref="I666">_xlfn.TEXTJOIN(" ",1,IF(flistname=D666,foption,""))</f>
        <v>1: Upon child demand 2: Initiated by mother 3: Both (mother or child initiated)</v>
      </c>
      <c r="J666" s="221" t="s">
        <v>2448</v>
      </c>
      <c r="K666" s="221" t="s">
        <v>2449</v>
      </c>
      <c r="L666" s="221" t="str">
        <f t="shared" si="46"/>
        <v>S05_02: If yes to BF: Was the child BF on demand or based on mother's choice?</v>
      </c>
      <c r="M666" s="221" t="s">
        <v>5325</v>
      </c>
      <c r="N666" s="221" t="s">
        <v>5326</v>
      </c>
      <c r="O666" s="221" t="s">
        <v>5326</v>
      </c>
      <c r="P666" s="221">
        <v>1</v>
      </c>
      <c r="V666" s="221">
        <v>1</v>
      </c>
      <c r="Z666" s="221" t="s">
        <v>2451</v>
      </c>
      <c r="AB666" s="333"/>
    </row>
    <row r="667" spans="1:28" s="221" customFormat="1">
      <c r="A667" s="205"/>
      <c r="B667" s="194" t="s">
        <v>5327</v>
      </c>
      <c r="C667" s="194" t="str">
        <f t="shared" si="44"/>
        <v>No</v>
      </c>
      <c r="D667" s="194" t="str">
        <f t="shared" si="45"/>
        <v/>
      </c>
      <c r="E667" s="205"/>
      <c r="F667" s="194"/>
      <c r="G667" s="194" t="s">
        <v>3040</v>
      </c>
      <c r="H667" s="206"/>
      <c r="I667" s="221" t="str" cm="1">
        <f t="array" ref="I667">_xlfn.TEXTJOIN(" ",1,IF(flistname=D667,foption,""))</f>
        <v>0</v>
      </c>
      <c r="J667" s="221" t="s">
        <v>151</v>
      </c>
      <c r="K667" s="221" t="s">
        <v>2452</v>
      </c>
      <c r="L667" s="221" t="str">
        <f t="shared" si="46"/>
        <v>S05_03: If yes to BF: Could you tell me how old the child would be when you plan to stop breastfeeding?</v>
      </c>
      <c r="M667" s="221" t="s">
        <v>5328</v>
      </c>
      <c r="N667" s="221" t="s">
        <v>5329</v>
      </c>
      <c r="O667" s="221" t="s">
        <v>5329</v>
      </c>
      <c r="P667" s="221">
        <v>1</v>
      </c>
      <c r="S667" s="221" t="s">
        <v>2454</v>
      </c>
      <c r="V667" s="221">
        <v>1</v>
      </c>
      <c r="Z667" s="221" t="s">
        <v>2451</v>
      </c>
      <c r="AB667" s="333"/>
    </row>
    <row r="668" spans="1:28" s="221" customFormat="1">
      <c r="A668" s="205"/>
      <c r="B668" s="194" t="s">
        <v>5330</v>
      </c>
      <c r="C668" s="194" t="str">
        <f t="shared" si="44"/>
        <v>select_one</v>
      </c>
      <c r="D668" s="194" t="str">
        <f t="shared" si="45"/>
        <v>MAD_Yes_No</v>
      </c>
      <c r="E668" s="205"/>
      <c r="F668" s="194"/>
      <c r="G668" s="194" t="s">
        <v>3040</v>
      </c>
      <c r="H668" s="206"/>
      <c r="I668" s="221" t="str" cm="1">
        <f t="array" ref="I668">_xlfn.TEXTJOIN(" ",1,IF(flistname=D668,foption,""))</f>
        <v>0: No 1: Yes 98: Don’t know</v>
      </c>
      <c r="J668" s="221" t="s">
        <v>2419</v>
      </c>
      <c r="K668" s="221" t="s">
        <v>2455</v>
      </c>
      <c r="L668" s="221" t="str">
        <f t="shared" si="46"/>
        <v>S05_04: From birth to the first 6 month, did you give this child anything else to drink or eat besides breastmilk, for example, did you give water, formula, tea, porridge or anything else in the first 6 month?</v>
      </c>
      <c r="M668" s="221" t="s">
        <v>5331</v>
      </c>
      <c r="N668" s="221" t="s">
        <v>5332</v>
      </c>
      <c r="O668" s="221" t="s">
        <v>5332</v>
      </c>
      <c r="P668" s="221">
        <v>1</v>
      </c>
      <c r="V668" s="221">
        <v>1</v>
      </c>
      <c r="AB668" s="333"/>
    </row>
    <row r="669" spans="1:28" s="221" customFormat="1">
      <c r="A669" s="205"/>
      <c r="B669" s="194" t="s">
        <v>5333</v>
      </c>
      <c r="C669" s="194" t="str">
        <f t="shared" si="44"/>
        <v>No</v>
      </c>
      <c r="D669" s="194" t="str">
        <f t="shared" si="45"/>
        <v/>
      </c>
      <c r="E669" s="205"/>
      <c r="F669" s="194"/>
      <c r="G669" s="194" t="s">
        <v>3040</v>
      </c>
      <c r="H669" s="206"/>
      <c r="I669" s="221" t="str" cm="1">
        <f t="array" ref="I669">_xlfn.TEXTJOIN(" ",1,IF(flistname=D669,foption,""))</f>
        <v>0</v>
      </c>
      <c r="J669" s="221" t="s">
        <v>151</v>
      </c>
      <c r="K669" s="221" t="s">
        <v>2457</v>
      </c>
      <c r="L669" s="221" t="str">
        <f t="shared" si="46"/>
        <v>S05_05: At what age ( month) did you introduce food other than breastfeeding to your child?</v>
      </c>
      <c r="M669" s="221" t="s">
        <v>5334</v>
      </c>
      <c r="N669" s="221" t="s">
        <v>5335</v>
      </c>
      <c r="O669" s="221" t="s">
        <v>5335</v>
      </c>
      <c r="P669" s="221">
        <v>1</v>
      </c>
      <c r="V669" s="221">
        <v>1</v>
      </c>
      <c r="Z669" s="221" t="s">
        <v>2459</v>
      </c>
      <c r="AB669" s="333"/>
    </row>
    <row r="670" spans="1:28" s="221" customFormat="1">
      <c r="A670" s="205"/>
      <c r="B670" s="194" t="s">
        <v>5336</v>
      </c>
      <c r="C670" s="194" t="str">
        <f t="shared" si="44"/>
        <v>select_multiple</v>
      </c>
      <c r="D670" s="194" t="str">
        <f t="shared" si="45"/>
        <v>MAD_Other_Food</v>
      </c>
      <c r="E670" s="205"/>
      <c r="F670" s="194"/>
      <c r="G670" s="194" t="s">
        <v>3040</v>
      </c>
      <c r="H670" s="206"/>
      <c r="I670" s="221" t="str" cm="1">
        <f t="array" ref="I670">_xlfn.TEXTJOIN(" ",1,IF(flistname=D670,foption,""))</f>
        <v>1: Infant formula 2: Milk (tinned, powdered, or fresh animal milk) 3: Thin porridge 4: Yougurt 5: Water 6: Solid food (bread, vegetable, meat) 88: Other</v>
      </c>
      <c r="J670" s="221" t="s">
        <v>2460</v>
      </c>
      <c r="K670" s="221" t="s">
        <v>2461</v>
      </c>
      <c r="L670" s="221" t="str">
        <f t="shared" si="46"/>
        <v>S05_06: If yes to other foods: Please list all the items you gave your baby to drink or eat.</v>
      </c>
      <c r="M670" s="221" t="s">
        <v>5337</v>
      </c>
      <c r="N670" s="221" t="s">
        <v>5338</v>
      </c>
      <c r="O670" s="221" t="s">
        <v>5338</v>
      </c>
      <c r="P670" s="221">
        <v>1</v>
      </c>
      <c r="V670" s="221">
        <v>1</v>
      </c>
      <c r="Z670" s="221" t="s">
        <v>2459</v>
      </c>
      <c r="AB670" s="333"/>
    </row>
    <row r="671" spans="1:28" s="338" customFormat="1">
      <c r="A671" s="205"/>
      <c r="B671" s="194" t="s">
        <v>5339</v>
      </c>
      <c r="C671" s="194" t="str">
        <f t="shared" si="44"/>
        <v>No</v>
      </c>
      <c r="D671" s="194" t="str">
        <f t="shared" si="45"/>
        <v/>
      </c>
      <c r="E671" s="205"/>
      <c r="F671" s="194"/>
      <c r="G671" s="194" t="s">
        <v>3040</v>
      </c>
      <c r="H671" s="206"/>
      <c r="I671" s="338" t="str" cm="1">
        <f t="array" ref="I671">_xlfn.TEXTJOIN(" ",1,IF(flistname=D671,foption,""))</f>
        <v>0</v>
      </c>
      <c r="J671" s="338" t="s">
        <v>49</v>
      </c>
      <c r="K671" s="338" t="s">
        <v>2463</v>
      </c>
      <c r="L671" s="338" t="str">
        <f t="shared" si="46"/>
        <v>S05_07: Please specify:</v>
      </c>
      <c r="M671" s="338" t="s">
        <v>5340</v>
      </c>
      <c r="N671" s="338" t="s">
        <v>5341</v>
      </c>
      <c r="O671" s="338" t="s">
        <v>5341</v>
      </c>
      <c r="P671" s="338">
        <v>1</v>
      </c>
      <c r="V671" s="338">
        <v>1</v>
      </c>
      <c r="Z671" s="338" t="s">
        <v>5342</v>
      </c>
      <c r="AB671" s="339"/>
    </row>
    <row r="672" spans="1:28" s="338" customFormat="1">
      <c r="A672" s="205"/>
      <c r="B672" s="194" t="s">
        <v>5343</v>
      </c>
      <c r="C672" s="194" t="str">
        <f t="shared" si="44"/>
        <v>No</v>
      </c>
      <c r="D672" s="194" t="str">
        <f t="shared" si="45"/>
        <v/>
      </c>
      <c r="E672" s="205"/>
      <c r="F672" s="194"/>
      <c r="G672" s="194" t="s">
        <v>3040</v>
      </c>
      <c r="H672" s="206"/>
      <c r="I672" s="338" t="str" cm="1">
        <f t="array" ref="I672">_xlfn.TEXTJOIN(" ",1,IF(flistname=D672,foption,""))</f>
        <v>0</v>
      </c>
      <c r="J672" s="338" t="s">
        <v>49</v>
      </c>
      <c r="K672" s="338" t="s">
        <v>2466</v>
      </c>
      <c r="L672" s="338" t="str">
        <f t="shared" si="46"/>
        <v>S05_08: If yes to other foods: What were the reasons you decided to give your child drink or food other than breastmilk in the first 6 months?</v>
      </c>
      <c r="M672" s="338" t="s">
        <v>5344</v>
      </c>
      <c r="N672" s="338" t="s">
        <v>5345</v>
      </c>
      <c r="O672" s="338" t="s">
        <v>5345</v>
      </c>
      <c r="P672" s="338">
        <v>1</v>
      </c>
      <c r="V672" s="338">
        <v>1</v>
      </c>
      <c r="Z672" s="338" t="s">
        <v>2459</v>
      </c>
      <c r="AB672" s="339"/>
    </row>
    <row r="673" spans="1:28" s="221" customFormat="1">
      <c r="A673" s="205"/>
      <c r="B673" s="194" t="s">
        <v>5346</v>
      </c>
      <c r="C673" s="194" t="str">
        <f t="shared" si="44"/>
        <v>select_one</v>
      </c>
      <c r="D673" s="194" t="str">
        <f t="shared" si="45"/>
        <v>Exclusive_Feeding</v>
      </c>
      <c r="E673" s="205"/>
      <c r="F673" s="194"/>
      <c r="G673" s="194" t="s">
        <v>3040</v>
      </c>
      <c r="H673" s="206"/>
      <c r="I673" s="221" t="str" cm="1">
        <f t="array" ref="I673">_xlfn.TEXTJOIN(" ",1,IF(flistname=D673,foption,""))</f>
        <v>0: Not good 1: Good 98: Don’t know</v>
      </c>
      <c r="J673" s="221" t="s">
        <v>2468</v>
      </c>
      <c r="K673" s="221" t="s">
        <v>2469</v>
      </c>
      <c r="L673" s="221" t="str">
        <f t="shared" si="46"/>
        <v>S05_09: If mothers exclusively breastfeed for the first six months, meaning no water, milk, or any other drink or food and only breastmilk until the baby is 6 month, do you think this is good or not good for the baby's health?</v>
      </c>
      <c r="M673" s="221" t="s">
        <v>5347</v>
      </c>
      <c r="N673" s="221" t="s">
        <v>5348</v>
      </c>
      <c r="O673" s="221" t="s">
        <v>5348</v>
      </c>
      <c r="P673" s="221">
        <v>1</v>
      </c>
      <c r="V673" s="221">
        <v>1</v>
      </c>
      <c r="AB673" s="333"/>
    </row>
    <row r="674" spans="1:28" s="338" customFormat="1">
      <c r="A674" s="205"/>
      <c r="B674" s="194" t="s">
        <v>5349</v>
      </c>
      <c r="C674" s="194" t="str">
        <f t="shared" si="44"/>
        <v>No</v>
      </c>
      <c r="D674" s="194" t="str">
        <f t="shared" si="45"/>
        <v/>
      </c>
      <c r="E674" s="205"/>
      <c r="F674" s="194"/>
      <c r="G674" s="194" t="s">
        <v>3040</v>
      </c>
      <c r="H674" s="206"/>
      <c r="I674" s="338" t="str" cm="1">
        <f t="array" ref="I674">_xlfn.TEXTJOIN(" ",1,IF(flistname=D674,foption,""))</f>
        <v>0</v>
      </c>
      <c r="J674" s="338" t="s">
        <v>49</v>
      </c>
      <c r="K674" s="338" t="s">
        <v>2471</v>
      </c>
      <c r="L674" s="338" t="str">
        <f t="shared" si="46"/>
        <v>S05_10: Please explain your choice why you think exclusive breastfeeding is good or bad</v>
      </c>
      <c r="M674" s="338" t="s">
        <v>5350</v>
      </c>
      <c r="N674" s="338" t="s">
        <v>5351</v>
      </c>
      <c r="O674" s="338" t="s">
        <v>5351</v>
      </c>
      <c r="P674" s="338">
        <v>1</v>
      </c>
      <c r="V674" s="338">
        <v>1</v>
      </c>
      <c r="Z674" s="338" t="s">
        <v>2473</v>
      </c>
      <c r="AB674" s="339"/>
    </row>
    <row r="675" spans="1:28" s="221" customFormat="1">
      <c r="A675" s="205"/>
      <c r="B675" s="194" t="s">
        <v>5352</v>
      </c>
      <c r="C675" s="194" t="str">
        <f t="shared" si="44"/>
        <v>select_one</v>
      </c>
      <c r="D675" s="194" t="str">
        <f t="shared" si="45"/>
        <v>Baby_Formula</v>
      </c>
      <c r="E675" s="205"/>
      <c r="F675" s="194"/>
      <c r="G675" s="194" t="s">
        <v>3040</v>
      </c>
      <c r="H675" s="206"/>
      <c r="I675" s="221" t="str" cm="1">
        <f t="array" ref="I675">_xlfn.TEXTJOIN(" ",1,IF(flistname=D675,foption,""))</f>
        <v>1: Breastfeeding is healthier 2: Formula healthier 98: Don’t know</v>
      </c>
      <c r="J675" s="221" t="s">
        <v>2474</v>
      </c>
      <c r="K675" s="221" t="s">
        <v>2475</v>
      </c>
      <c r="L675" s="221" t="str">
        <f t="shared" si="46"/>
        <v>S05_11: Is breastfeeding or formula feeding healthier for your baby?</v>
      </c>
      <c r="M675" s="221" t="s">
        <v>5353</v>
      </c>
      <c r="N675" s="221" t="s">
        <v>5354</v>
      </c>
      <c r="O675" s="221" t="s">
        <v>5354</v>
      </c>
      <c r="P675" s="221">
        <v>1</v>
      </c>
      <c r="V675" s="221">
        <v>1</v>
      </c>
      <c r="AB675" s="333"/>
    </row>
    <row r="676" spans="1:28" s="338" customFormat="1">
      <c r="A676" s="205"/>
      <c r="B676" s="194" t="s">
        <v>5355</v>
      </c>
      <c r="C676" s="194" t="str">
        <f t="shared" si="44"/>
        <v>No</v>
      </c>
      <c r="D676" s="194" t="str">
        <f t="shared" si="45"/>
        <v/>
      </c>
      <c r="E676" s="205"/>
      <c r="F676" s="194"/>
      <c r="G676" s="194" t="s">
        <v>3040</v>
      </c>
      <c r="H676" s="206"/>
      <c r="I676" s="338" t="str" cm="1">
        <f t="array" ref="I676">_xlfn.TEXTJOIN(" ",1,IF(flistname=D676,foption,""))</f>
        <v>0</v>
      </c>
      <c r="J676" s="338" t="s">
        <v>49</v>
      </c>
      <c r="K676" s="338" t="s">
        <v>2477</v>
      </c>
      <c r="L676" s="338" t="str">
        <f t="shared" si="46"/>
        <v>S05_12: Please explain your choice why you think breastfeeding or formula is healthier</v>
      </c>
      <c r="M676" s="338" t="s">
        <v>5356</v>
      </c>
      <c r="N676" s="338" t="s">
        <v>5357</v>
      </c>
      <c r="O676" s="338" t="s">
        <v>5357</v>
      </c>
      <c r="P676" s="338">
        <v>1</v>
      </c>
      <c r="V676" s="338">
        <v>1</v>
      </c>
      <c r="Z676" s="338" t="s">
        <v>2479</v>
      </c>
      <c r="AB676" s="339"/>
    </row>
    <row r="677" spans="1:28" s="221" customFormat="1">
      <c r="A677" s="205"/>
      <c r="B677" s="194" t="s">
        <v>5358</v>
      </c>
      <c r="C677" s="194" t="str">
        <f t="shared" si="44"/>
        <v>select_one</v>
      </c>
      <c r="D677" s="194" t="str">
        <f t="shared" si="45"/>
        <v>MAD_Yes_No</v>
      </c>
      <c r="E677" s="205"/>
      <c r="F677" s="194"/>
      <c r="G677" s="194" t="s">
        <v>3040</v>
      </c>
      <c r="H677" s="206"/>
      <c r="I677" s="221" t="str" cm="1">
        <f t="array" ref="I677">_xlfn.TEXTJOIN(" ",1,IF(flistname=D677,foption,""))</f>
        <v>0: No 1: Yes 98: Don’t know</v>
      </c>
      <c r="J677" s="221" t="s">
        <v>2419</v>
      </c>
      <c r="K677" s="221" t="s">
        <v>2480</v>
      </c>
      <c r="L677" s="221" t="str">
        <f t="shared" si="46"/>
        <v>S05_13: Are there any physical or health benefits for a mother if she breastfeeds?</v>
      </c>
      <c r="M677" s="221" t="s">
        <v>5359</v>
      </c>
      <c r="N677" s="221" t="s">
        <v>5360</v>
      </c>
      <c r="O677" s="221" t="s">
        <v>5360</v>
      </c>
      <c r="P677" s="221">
        <v>1</v>
      </c>
      <c r="V677" s="221">
        <v>1</v>
      </c>
      <c r="AB677" s="333"/>
    </row>
    <row r="678" spans="1:28" s="338" customFormat="1">
      <c r="A678" s="205"/>
      <c r="B678" s="194" t="s">
        <v>5361</v>
      </c>
      <c r="C678" s="194" t="str">
        <f t="shared" si="44"/>
        <v>No</v>
      </c>
      <c r="D678" s="194" t="str">
        <f t="shared" si="45"/>
        <v/>
      </c>
      <c r="E678" s="205"/>
      <c r="F678" s="194"/>
      <c r="G678" s="194" t="s">
        <v>3040</v>
      </c>
      <c r="H678" s="206"/>
      <c r="I678" s="338" t="str" cm="1">
        <f t="array" ref="I678">_xlfn.TEXTJOIN(" ",1,IF(flistname=D678,foption,""))</f>
        <v>0</v>
      </c>
      <c r="J678" s="338" t="s">
        <v>49</v>
      </c>
      <c r="K678" s="338" t="s">
        <v>2482</v>
      </c>
      <c r="L678" s="338" t="str">
        <f t="shared" si="46"/>
        <v>S05_14: If yes, please specify.</v>
      </c>
      <c r="M678" s="338" t="s">
        <v>5362</v>
      </c>
      <c r="N678" s="338" t="s">
        <v>5363</v>
      </c>
      <c r="O678" s="338" t="s">
        <v>5363</v>
      </c>
      <c r="P678" s="338">
        <v>1</v>
      </c>
      <c r="V678" s="338">
        <v>1</v>
      </c>
      <c r="Z678" s="338" t="s">
        <v>2484</v>
      </c>
      <c r="AB678" s="339"/>
    </row>
    <row r="679" spans="1:28" s="221" customFormat="1">
      <c r="A679" s="205"/>
      <c r="B679" s="194" t="s">
        <v>5364</v>
      </c>
      <c r="C679" s="194" t="str">
        <f t="shared" si="44"/>
        <v>select_one</v>
      </c>
      <c r="D679" s="194" t="str">
        <f t="shared" si="45"/>
        <v>MAD_Yes_No</v>
      </c>
      <c r="E679" s="205"/>
      <c r="F679" s="194"/>
      <c r="G679" s="194" t="s">
        <v>3040</v>
      </c>
      <c r="H679" s="206"/>
      <c r="I679" s="221" t="str" cm="1">
        <f t="array" ref="I679">_xlfn.TEXTJOIN(" ",1,IF(flistname=D679,foption,""))</f>
        <v>0: No 1: Yes 98: Don’t know</v>
      </c>
      <c r="J679" s="221" t="s">
        <v>2419</v>
      </c>
      <c r="K679" s="221" t="s">
        <v>2485</v>
      </c>
      <c r="L679" s="221" t="str">
        <f t="shared" si="46"/>
        <v>S05_15: Are there any physical or health benefits for a baby that is breastfed?</v>
      </c>
      <c r="M679" s="221" t="s">
        <v>5365</v>
      </c>
      <c r="N679" s="221" t="s">
        <v>5366</v>
      </c>
      <c r="O679" s="221" t="s">
        <v>5366</v>
      </c>
      <c r="P679" s="221">
        <v>1</v>
      </c>
      <c r="V679" s="221">
        <v>1</v>
      </c>
      <c r="AB679" s="333"/>
    </row>
    <row r="680" spans="1:28" s="338" customFormat="1">
      <c r="A680" s="205"/>
      <c r="B680" s="194" t="s">
        <v>5367</v>
      </c>
      <c r="C680" s="194" t="str">
        <f t="shared" si="44"/>
        <v>No</v>
      </c>
      <c r="D680" s="194" t="str">
        <f t="shared" si="45"/>
        <v/>
      </c>
      <c r="E680" s="205"/>
      <c r="F680" s="194"/>
      <c r="G680" s="194" t="s">
        <v>3040</v>
      </c>
      <c r="H680" s="206"/>
      <c r="I680" s="338" t="str" cm="1">
        <f t="array" ref="I680">_xlfn.TEXTJOIN(" ",1,IF(flistname=D680,foption,""))</f>
        <v>0</v>
      </c>
      <c r="J680" s="338" t="s">
        <v>49</v>
      </c>
      <c r="K680" s="338" t="s">
        <v>2487</v>
      </c>
      <c r="L680" s="338" t="str">
        <f t="shared" si="46"/>
        <v>S05_16: If yes, please specify.</v>
      </c>
      <c r="M680" s="338" t="s">
        <v>5368</v>
      </c>
      <c r="N680" s="338" t="s">
        <v>5363</v>
      </c>
      <c r="O680" s="338" t="s">
        <v>5363</v>
      </c>
      <c r="P680" s="338">
        <v>1</v>
      </c>
      <c r="V680" s="338">
        <v>1</v>
      </c>
      <c r="Z680" s="338" t="s">
        <v>2489</v>
      </c>
      <c r="AB680" s="339"/>
    </row>
    <row r="681" spans="1:28" s="338" customFormat="1">
      <c r="A681" s="205"/>
      <c r="B681" s="194" t="s">
        <v>5369</v>
      </c>
      <c r="C681" s="194" t="str">
        <f t="shared" si="44"/>
        <v>No</v>
      </c>
      <c r="D681" s="194" t="str">
        <f t="shared" si="45"/>
        <v/>
      </c>
      <c r="E681" s="205"/>
      <c r="F681" s="194" t="s">
        <v>246</v>
      </c>
      <c r="G681" s="194" t="s">
        <v>3040</v>
      </c>
      <c r="H681" s="206"/>
      <c r="I681" s="338" t="str" cm="1">
        <f t="array" ref="I681">_xlfn.TEXTJOIN(" ",1,IF(flistname=D681,foption,""))</f>
        <v>0</v>
      </c>
      <c r="J681" s="338" t="s">
        <v>49</v>
      </c>
      <c r="K681" s="338" t="s">
        <v>2490</v>
      </c>
      <c r="L681" s="338" t="str">
        <f t="shared" si="46"/>
        <v>S05_17: What are some advantages/benefits of breastfeeding your baby?</v>
      </c>
      <c r="M681" s="338" t="s">
        <v>5370</v>
      </c>
      <c r="N681" s="338" t="s">
        <v>5371</v>
      </c>
      <c r="O681" s="338" t="s">
        <v>5371</v>
      </c>
      <c r="P681" s="338">
        <v>1</v>
      </c>
      <c r="V681" s="338">
        <v>1</v>
      </c>
      <c r="AB681" s="339"/>
    </row>
    <row r="682" spans="1:28" s="338" customFormat="1">
      <c r="A682" s="205"/>
      <c r="B682" s="194" t="s">
        <v>5372</v>
      </c>
      <c r="C682" s="194" t="str">
        <f t="shared" si="44"/>
        <v>No</v>
      </c>
      <c r="D682" s="194" t="str">
        <f t="shared" si="45"/>
        <v/>
      </c>
      <c r="E682" s="205"/>
      <c r="F682" s="194"/>
      <c r="G682" s="194" t="s">
        <v>3040</v>
      </c>
      <c r="H682" s="206"/>
      <c r="I682" s="338" t="str" cm="1">
        <f t="array" ref="I682">_xlfn.TEXTJOIN(" ",1,IF(flistname=D682,foption,""))</f>
        <v>0</v>
      </c>
      <c r="J682" s="338" t="s">
        <v>49</v>
      </c>
      <c r="K682" s="338" t="s">
        <v>2492</v>
      </c>
      <c r="L682" s="338" t="str">
        <f t="shared" si="46"/>
        <v>S05_18: What are some advantages/benefits of formula feeding your baby?</v>
      </c>
      <c r="M682" s="338" t="s">
        <v>5373</v>
      </c>
      <c r="N682" s="338" t="s">
        <v>5374</v>
      </c>
      <c r="O682" s="338" t="s">
        <v>5374</v>
      </c>
      <c r="P682" s="338">
        <v>1</v>
      </c>
      <c r="V682" s="338">
        <v>1</v>
      </c>
      <c r="AB682" s="339"/>
    </row>
    <row r="683" spans="1:28" s="338" customFormat="1">
      <c r="A683" s="205"/>
      <c r="B683" s="194" t="s">
        <v>5375</v>
      </c>
      <c r="C683" s="194" t="str">
        <f t="shared" si="44"/>
        <v>No</v>
      </c>
      <c r="D683" s="194" t="str">
        <f t="shared" si="45"/>
        <v/>
      </c>
      <c r="E683" s="205"/>
      <c r="F683" s="194"/>
      <c r="G683" s="194" t="s">
        <v>3040</v>
      </c>
      <c r="H683" s="206"/>
      <c r="I683" s="338" t="str" cm="1">
        <f t="array" ref="I683">_xlfn.TEXTJOIN(" ",1,IF(flistname=D683,foption,""))</f>
        <v>0</v>
      </c>
      <c r="J683" s="338" t="s">
        <v>49</v>
      </c>
      <c r="K683" s="338" t="s">
        <v>2494</v>
      </c>
      <c r="L683" s="338" t="str">
        <f t="shared" si="46"/>
        <v>S05_19: What are some supports or circumstances that could help mothers breastfeeding more successfully or longer?</v>
      </c>
      <c r="M683" s="338" t="s">
        <v>5376</v>
      </c>
      <c r="N683" s="338" t="s">
        <v>5377</v>
      </c>
      <c r="O683" s="338" t="s">
        <v>5377</v>
      </c>
      <c r="P683" s="338">
        <v>1</v>
      </c>
      <c r="V683" s="338">
        <v>1</v>
      </c>
      <c r="AB683" s="339"/>
    </row>
    <row r="684" spans="1:28" s="338" customFormat="1">
      <c r="A684" s="205"/>
      <c r="B684" s="194" t="s">
        <v>5378</v>
      </c>
      <c r="C684" s="194" t="str">
        <f t="shared" si="44"/>
        <v>No</v>
      </c>
      <c r="D684" s="194" t="str">
        <f t="shared" si="45"/>
        <v/>
      </c>
      <c r="E684" s="205"/>
      <c r="F684" s="194"/>
      <c r="G684" s="194" t="s">
        <v>3040</v>
      </c>
      <c r="H684" s="206"/>
      <c r="I684" s="338" t="str" cm="1">
        <f t="array" ref="I684">_xlfn.TEXTJOIN(" ",1,IF(flistname=D684,foption,""))</f>
        <v>0</v>
      </c>
      <c r="J684" s="338" t="s">
        <v>49</v>
      </c>
      <c r="K684" s="338" t="s">
        <v>2496</v>
      </c>
      <c r="L684" s="338" t="str">
        <f t="shared" si="46"/>
        <v>S05_20: What are some barriers or challenges that would prevent mothers from breastfeeding more successfully or longer?</v>
      </c>
      <c r="M684" s="338" t="s">
        <v>5379</v>
      </c>
      <c r="N684" s="338" t="s">
        <v>5380</v>
      </c>
      <c r="O684" s="338" t="s">
        <v>5380</v>
      </c>
      <c r="P684" s="338">
        <v>1</v>
      </c>
      <c r="V684" s="338">
        <v>1</v>
      </c>
      <c r="AB684" s="339"/>
    </row>
    <row r="685" spans="1:28" s="219" customFormat="1">
      <c r="A685" s="212"/>
      <c r="B685" s="199" t="s">
        <v>5381</v>
      </c>
      <c r="C685" s="199" t="str">
        <f t="shared" si="44"/>
        <v>No</v>
      </c>
      <c r="D685" s="199" t="str">
        <f t="shared" si="45"/>
        <v/>
      </c>
      <c r="E685" s="212"/>
      <c r="F685" s="199"/>
      <c r="G685" s="199" t="s">
        <v>2983</v>
      </c>
      <c r="H685" s="213"/>
      <c r="I685" s="219" t="str" cm="1">
        <f t="array" ref="I685">_xlfn.TEXTJOIN(" ",1,IF(flistname=D685,foption,""))</f>
        <v>0</v>
      </c>
      <c r="J685" s="219" t="s">
        <v>117</v>
      </c>
      <c r="K685" s="219" t="s">
        <v>2444</v>
      </c>
      <c r="L685" s="219" t="str">
        <f t="shared" si="46"/>
        <v/>
      </c>
      <c r="N685" s="219" t="s">
        <v>2988</v>
      </c>
      <c r="O685" s="219" t="s">
        <v>2988</v>
      </c>
      <c r="P685" s="219">
        <v>1</v>
      </c>
      <c r="AB685" s="286"/>
    </row>
    <row r="686" spans="1:28" s="245" customFormat="1">
      <c r="A686" s="228"/>
      <c r="C686" s="245" t="str">
        <f t="shared" si="44"/>
        <v>No</v>
      </c>
      <c r="D686" s="245" t="str">
        <f t="shared" si="45"/>
        <v/>
      </c>
      <c r="E686" s="228"/>
      <c r="H686" s="230"/>
      <c r="I686" s="229" t="str" cm="1">
        <f t="array" ref="I686">_xlfn.TEXTJOIN(" ",1,IF(flistname=D686,foption,""))</f>
        <v>0</v>
      </c>
      <c r="L686" s="245" t="str">
        <f t="shared" si="46"/>
        <v/>
      </c>
      <c r="S686" s="228"/>
      <c r="AB686" s="281"/>
    </row>
    <row r="687" spans="1:28" s="219" customFormat="1">
      <c r="A687" s="212"/>
      <c r="B687" s="199" t="s">
        <v>5382</v>
      </c>
      <c r="C687" s="199" t="str">
        <f t="shared" si="44"/>
        <v>No</v>
      </c>
      <c r="D687" s="199" t="str">
        <f t="shared" si="45"/>
        <v/>
      </c>
      <c r="E687" s="212"/>
      <c r="F687" s="199"/>
      <c r="G687" s="199" t="s">
        <v>2983</v>
      </c>
      <c r="H687" s="213"/>
      <c r="I687" s="219" t="str" cm="1">
        <f t="array" ref="I687">_xlfn.TEXTJOIN(" ",1,IF(flistname=D687,foption,""))</f>
        <v>0</v>
      </c>
      <c r="J687" s="219" t="s">
        <v>26</v>
      </c>
      <c r="K687" s="219" t="s">
        <v>2498</v>
      </c>
      <c r="L687" s="219" t="str">
        <f t="shared" si="46"/>
        <v/>
      </c>
      <c r="N687" s="219" t="s">
        <v>2988</v>
      </c>
      <c r="O687" s="219" t="s">
        <v>2988</v>
      </c>
      <c r="P687" s="219">
        <v>1</v>
      </c>
      <c r="W687" s="219" t="s">
        <v>168</v>
      </c>
      <c r="AB687" s="286"/>
    </row>
    <row r="688" spans="1:28" s="221" customFormat="1">
      <c r="A688" s="205"/>
      <c r="B688" s="194" t="s">
        <v>5383</v>
      </c>
      <c r="C688" s="194" t="str">
        <f t="shared" si="44"/>
        <v>No</v>
      </c>
      <c r="D688" s="194" t="str">
        <f t="shared" si="45"/>
        <v/>
      </c>
      <c r="E688" s="205"/>
      <c r="F688" s="194"/>
      <c r="G688" s="194" t="s">
        <v>3040</v>
      </c>
      <c r="H688" s="206"/>
      <c r="I688" s="221" t="str" cm="1">
        <f t="array" ref="I688">_xlfn.TEXTJOIN(" ",1,IF(flistname=D688,foption,""))</f>
        <v>0</v>
      </c>
      <c r="J688" s="221" t="s">
        <v>151</v>
      </c>
      <c r="K688" s="221" t="s">
        <v>2499</v>
      </c>
      <c r="L688" s="221" t="str">
        <f t="shared" si="46"/>
        <v>S06_01: How many times during the day or night did the child consume Infant formula</v>
      </c>
      <c r="M688" s="221" t="s">
        <v>5384</v>
      </c>
      <c r="N688" s="221" t="s">
        <v>5385</v>
      </c>
      <c r="O688" s="221" t="s">
        <v>5385</v>
      </c>
      <c r="P688" s="221">
        <v>1</v>
      </c>
      <c r="S688" s="221" t="s">
        <v>2501</v>
      </c>
      <c r="V688" s="221">
        <v>1</v>
      </c>
      <c r="AB688" s="333"/>
    </row>
    <row r="689" spans="1:28" s="221" customFormat="1">
      <c r="A689" s="205"/>
      <c r="B689" s="194" t="s">
        <v>5386</v>
      </c>
      <c r="C689" s="194" t="str">
        <f t="shared" si="44"/>
        <v>No</v>
      </c>
      <c r="D689" s="194" t="str">
        <f t="shared" si="45"/>
        <v/>
      </c>
      <c r="E689" s="205"/>
      <c r="F689" s="194"/>
      <c r="G689" s="194" t="s">
        <v>3040</v>
      </c>
      <c r="H689" s="206"/>
      <c r="I689" s="221" t="str" cm="1">
        <f t="array" ref="I689">_xlfn.TEXTJOIN(" ",1,IF(flistname=D689,foption,""))</f>
        <v>0</v>
      </c>
      <c r="J689" s="221" t="s">
        <v>151</v>
      </c>
      <c r="K689" s="221" t="s">
        <v>2502</v>
      </c>
      <c r="L689" s="221" t="str">
        <f t="shared" si="46"/>
        <v>S06_02: How many times during the day or night did the child consume Milk (tinned, powdered, or fresh animal milk)</v>
      </c>
      <c r="M689" s="221" t="s">
        <v>5387</v>
      </c>
      <c r="N689" s="221" t="s">
        <v>5388</v>
      </c>
      <c r="O689" s="221" t="s">
        <v>5388</v>
      </c>
      <c r="P689" s="221">
        <v>1</v>
      </c>
      <c r="V689" s="221">
        <v>1</v>
      </c>
      <c r="AB689" s="333"/>
    </row>
    <row r="690" spans="1:28" s="221" customFormat="1">
      <c r="A690" s="205"/>
      <c r="B690" s="194" t="s">
        <v>5389</v>
      </c>
      <c r="C690" s="194" t="str">
        <f t="shared" si="44"/>
        <v>No</v>
      </c>
      <c r="D690" s="194" t="str">
        <f t="shared" si="45"/>
        <v/>
      </c>
      <c r="E690" s="205"/>
      <c r="F690" s="194"/>
      <c r="G690" s="194" t="s">
        <v>3040</v>
      </c>
      <c r="H690" s="206"/>
      <c r="I690" s="221" t="str" cm="1">
        <f t="array" ref="I690">_xlfn.TEXTJOIN(" ",1,IF(flistname=D690,foption,""))</f>
        <v>0</v>
      </c>
      <c r="J690" s="221" t="s">
        <v>151</v>
      </c>
      <c r="K690" s="221" t="s">
        <v>2504</v>
      </c>
      <c r="L690" s="221" t="str">
        <f t="shared" si="46"/>
        <v>S06_03: How many times during the day or night did the child consume Thin porridge</v>
      </c>
      <c r="M690" s="221" t="s">
        <v>5390</v>
      </c>
      <c r="N690" s="221" t="s">
        <v>5391</v>
      </c>
      <c r="O690" s="221" t="s">
        <v>5391</v>
      </c>
      <c r="P690" s="221">
        <v>1</v>
      </c>
      <c r="V690" s="221">
        <v>1</v>
      </c>
      <c r="AB690" s="333"/>
    </row>
    <row r="691" spans="1:28" s="221" customFormat="1">
      <c r="A691" s="205"/>
      <c r="B691" s="194" t="s">
        <v>5392</v>
      </c>
      <c r="C691" s="194" t="str">
        <f t="shared" si="44"/>
        <v>No</v>
      </c>
      <c r="D691" s="194" t="str">
        <f t="shared" si="45"/>
        <v/>
      </c>
      <c r="E691" s="205"/>
      <c r="F691" s="194"/>
      <c r="G691" s="194" t="s">
        <v>3040</v>
      </c>
      <c r="H691" s="206"/>
      <c r="I691" s="221" t="str" cm="1">
        <f t="array" ref="I691">_xlfn.TEXTJOIN(" ",1,IF(flistname=D691,foption,""))</f>
        <v>0</v>
      </c>
      <c r="J691" s="221" t="s">
        <v>151</v>
      </c>
      <c r="K691" s="221" t="s">
        <v>2506</v>
      </c>
      <c r="L691" s="221" t="str">
        <f t="shared" si="46"/>
        <v>S06_04: How many times during the day or night did the child consume Yogurt</v>
      </c>
      <c r="M691" s="221" t="s">
        <v>5393</v>
      </c>
      <c r="N691" s="221" t="s">
        <v>5394</v>
      </c>
      <c r="O691" s="221" t="s">
        <v>5394</v>
      </c>
      <c r="P691" s="221">
        <v>1</v>
      </c>
      <c r="V691" s="221">
        <v>1</v>
      </c>
      <c r="AB691" s="333"/>
    </row>
    <row r="692" spans="1:28" s="221" customFormat="1">
      <c r="A692" s="205"/>
      <c r="B692" s="194" t="s">
        <v>5395</v>
      </c>
      <c r="C692" s="194" t="str">
        <f t="shared" si="44"/>
        <v>No</v>
      </c>
      <c r="D692" s="194" t="str">
        <f t="shared" si="45"/>
        <v/>
      </c>
      <c r="E692" s="205"/>
      <c r="F692" s="194"/>
      <c r="G692" s="194" t="s">
        <v>3040</v>
      </c>
      <c r="H692" s="206"/>
      <c r="I692" s="221" t="str" cm="1">
        <f t="array" ref="I692">_xlfn.TEXTJOIN(" ",1,IF(flistname=D692,foption,""))</f>
        <v>0</v>
      </c>
      <c r="J692" s="221" t="s">
        <v>151</v>
      </c>
      <c r="K692" s="221" t="s">
        <v>2508</v>
      </c>
      <c r="L692" s="221" t="str">
        <f t="shared" si="46"/>
        <v>S06_05: At what month should babies start eating solid food, such as porridge, bread, vegetables?</v>
      </c>
      <c r="M692" s="221" t="s">
        <v>5396</v>
      </c>
      <c r="N692" s="221" t="s">
        <v>5397</v>
      </c>
      <c r="O692" s="221" t="s">
        <v>5397</v>
      </c>
      <c r="P692" s="221">
        <v>1</v>
      </c>
      <c r="V692" s="221">
        <v>1</v>
      </c>
      <c r="AB692" s="333"/>
    </row>
    <row r="693" spans="1:28" s="221" customFormat="1">
      <c r="A693" s="205"/>
      <c r="B693" s="194" t="s">
        <v>5398</v>
      </c>
      <c r="C693" s="194" t="str">
        <f t="shared" si="44"/>
        <v>No</v>
      </c>
      <c r="D693" s="194" t="str">
        <f t="shared" si="45"/>
        <v/>
      </c>
      <c r="E693" s="205"/>
      <c r="F693" s="194"/>
      <c r="G693" s="194" t="s">
        <v>3040</v>
      </c>
      <c r="H693" s="206"/>
      <c r="I693" s="221" t="str" cm="1">
        <f t="array" ref="I693">_xlfn.TEXTJOIN(" ",1,IF(flistname=D693,foption,""))</f>
        <v>0</v>
      </c>
      <c r="J693" s="221" t="s">
        <v>151</v>
      </c>
      <c r="K693" s="221" t="s">
        <v>2510</v>
      </c>
      <c r="L693" s="221" t="str">
        <f t="shared" si="46"/>
        <v>S06_06: At what month did you start giving your baby solid food, such as porridge, bread, vegetables?</v>
      </c>
      <c r="M693" s="221" t="s">
        <v>5399</v>
      </c>
      <c r="N693" s="221" t="s">
        <v>5400</v>
      </c>
      <c r="O693" s="221" t="s">
        <v>5400</v>
      </c>
      <c r="P693" s="221">
        <v>1</v>
      </c>
      <c r="V693" s="221">
        <v>1</v>
      </c>
      <c r="AB693" s="333"/>
    </row>
    <row r="694" spans="1:28" s="221" customFormat="1">
      <c r="A694" s="205"/>
      <c r="B694" s="194" t="s">
        <v>5401</v>
      </c>
      <c r="C694" s="194" t="str">
        <f t="shared" si="44"/>
        <v>select_one</v>
      </c>
      <c r="D694" s="194" t="str">
        <f t="shared" si="45"/>
        <v>Imp_Scale</v>
      </c>
      <c r="E694" s="205"/>
      <c r="F694" s="194"/>
      <c r="G694" s="194" t="s">
        <v>3040</v>
      </c>
      <c r="H694" s="206"/>
      <c r="I694" s="221" t="str" cm="1">
        <f t="array" ref="I694">_xlfn.TEXTJOIN(" ",1,IF(flistname=D694,foption,""))</f>
        <v>1: Very important 2: Important 3: Not very important 98: Don’t know</v>
      </c>
      <c r="J694" s="221" t="s">
        <v>2512</v>
      </c>
      <c r="K694" s="221" t="s">
        <v>2513</v>
      </c>
      <c r="L694" s="221" t="str">
        <f t="shared" si="46"/>
        <v>S06_07: How important do you think it is to give different types of food to your child each day?</v>
      </c>
      <c r="M694" s="221" t="s">
        <v>5402</v>
      </c>
      <c r="N694" s="221" t="s">
        <v>5403</v>
      </c>
      <c r="O694" s="221" t="s">
        <v>5403</v>
      </c>
      <c r="P694" s="221">
        <v>1</v>
      </c>
      <c r="V694" s="221">
        <v>1</v>
      </c>
      <c r="AB694" s="333"/>
    </row>
    <row r="695" spans="1:28" s="221" customFormat="1">
      <c r="A695" s="205"/>
      <c r="B695" s="194" t="s">
        <v>5404</v>
      </c>
      <c r="C695" s="194" t="str">
        <f t="shared" si="44"/>
        <v>select_one</v>
      </c>
      <c r="D695" s="194" t="str">
        <f t="shared" si="45"/>
        <v>Diff_Scale</v>
      </c>
      <c r="E695" s="205"/>
      <c r="F695" s="194"/>
      <c r="G695" s="194" t="s">
        <v>3040</v>
      </c>
      <c r="H695" s="206"/>
      <c r="I695" s="221" t="str" cm="1">
        <f t="array" ref="I695">_xlfn.TEXTJOIN(" ",1,IF(flistname=D695,foption,""))</f>
        <v>1: Very easy 2: Easy 3: Difficult 4: Very difficult 98: Don’t know</v>
      </c>
      <c r="J695" s="221" t="s">
        <v>2515</v>
      </c>
      <c r="K695" s="221" t="s">
        <v>2516</v>
      </c>
      <c r="L695" s="221" t="str">
        <f t="shared" si="46"/>
        <v>S06_08: How easy or difficult is it for you to give different types of food to your child each day?</v>
      </c>
      <c r="M695" s="221" t="s">
        <v>5405</v>
      </c>
      <c r="N695" s="221" t="s">
        <v>5406</v>
      </c>
      <c r="O695" s="221" t="s">
        <v>5406</v>
      </c>
      <c r="P695" s="221">
        <v>1</v>
      </c>
      <c r="V695" s="221">
        <v>1</v>
      </c>
      <c r="AB695" s="333"/>
    </row>
    <row r="696" spans="1:28" s="221" customFormat="1">
      <c r="A696" s="205"/>
      <c r="B696" s="194" t="s">
        <v>5407</v>
      </c>
      <c r="C696" s="194" t="str">
        <f t="shared" si="44"/>
        <v>No</v>
      </c>
      <c r="D696" s="194" t="str">
        <f t="shared" si="45"/>
        <v/>
      </c>
      <c r="E696" s="205"/>
      <c r="F696" s="194"/>
      <c r="G696" s="194" t="s">
        <v>3040</v>
      </c>
      <c r="H696" s="206"/>
      <c r="I696" s="221" t="str" cm="1">
        <f t="array" ref="I696">_xlfn.TEXTJOIN(" ",1,IF(flistname=D696,foption,""))</f>
        <v>0</v>
      </c>
      <c r="J696" s="221" t="s">
        <v>151</v>
      </c>
      <c r="K696" s="221" t="s">
        <v>2518</v>
      </c>
      <c r="L696" s="221" t="str">
        <f t="shared" si="46"/>
        <v>S06_09: How many times do you think you should feed your child each full day?</v>
      </c>
      <c r="M696" s="221" t="s">
        <v>5408</v>
      </c>
      <c r="N696" s="221" t="s">
        <v>5409</v>
      </c>
      <c r="O696" s="221" t="s">
        <v>5409</v>
      </c>
      <c r="P696" s="221">
        <v>1</v>
      </c>
      <c r="V696" s="221">
        <v>1</v>
      </c>
      <c r="AB696" s="333"/>
    </row>
    <row r="697" spans="1:28" s="221" customFormat="1">
      <c r="A697" s="205"/>
      <c r="B697" s="194" t="s">
        <v>5410</v>
      </c>
      <c r="C697" s="194" t="str">
        <f t="shared" si="44"/>
        <v>select_one</v>
      </c>
      <c r="D697" s="194" t="str">
        <f t="shared" si="45"/>
        <v>MAD_Yes_No</v>
      </c>
      <c r="E697" s="205"/>
      <c r="F697" s="194"/>
      <c r="G697" s="194" t="s">
        <v>3040</v>
      </c>
      <c r="H697" s="206"/>
      <c r="I697" s="221" t="str" cm="1">
        <f t="array" ref="I697">_xlfn.TEXTJOIN(" ",1,IF(flistname=D697,foption,""))</f>
        <v>0: No 1: Yes 98: Don’t know</v>
      </c>
      <c r="J697" s="221" t="s">
        <v>2419</v>
      </c>
      <c r="K697" s="221" t="s">
        <v>2520</v>
      </c>
      <c r="L697" s="221" t="str">
        <f t="shared" si="46"/>
        <v>S06_10: Have you been educated on how to prepare CSB++?</v>
      </c>
      <c r="M697" s="221" t="s">
        <v>5411</v>
      </c>
      <c r="N697" s="221" t="s">
        <v>5412</v>
      </c>
      <c r="O697" s="221" t="s">
        <v>5412</v>
      </c>
      <c r="P697" s="221">
        <v>1</v>
      </c>
      <c r="V697" s="221">
        <v>1</v>
      </c>
      <c r="AB697" s="333"/>
    </row>
    <row r="698" spans="1:28" s="219" customFormat="1">
      <c r="A698" s="212"/>
      <c r="B698" s="199" t="s">
        <v>5413</v>
      </c>
      <c r="C698" s="199" t="str">
        <f t="shared" si="44"/>
        <v>No</v>
      </c>
      <c r="D698" s="199" t="str">
        <f t="shared" si="45"/>
        <v/>
      </c>
      <c r="E698" s="212"/>
      <c r="F698" s="199"/>
      <c r="G698" s="199" t="s">
        <v>2983</v>
      </c>
      <c r="H698" s="213"/>
      <c r="I698" s="219" t="str" cm="1">
        <f t="array" ref="I698">_xlfn.TEXTJOIN(" ",1,IF(flistname=D698,foption,""))</f>
        <v>0</v>
      </c>
      <c r="J698" s="219" t="s">
        <v>117</v>
      </c>
      <c r="K698" s="219" t="s">
        <v>2498</v>
      </c>
      <c r="L698" s="219" t="str">
        <f t="shared" si="46"/>
        <v/>
      </c>
      <c r="N698" s="219" t="s">
        <v>2988</v>
      </c>
      <c r="O698" s="219" t="s">
        <v>2988</v>
      </c>
      <c r="P698" s="219">
        <v>1</v>
      </c>
      <c r="AB698" s="286"/>
    </row>
    <row r="699" spans="1:28" s="219" customFormat="1">
      <c r="A699" s="215"/>
      <c r="B699" s="216" t="s">
        <v>5414</v>
      </c>
      <c r="C699" s="216" t="str">
        <f t="shared" si="44"/>
        <v>No</v>
      </c>
      <c r="D699" s="216" t="str">
        <f t="shared" si="45"/>
        <v/>
      </c>
      <c r="E699" s="215"/>
      <c r="F699" s="216"/>
      <c r="G699" s="216" t="s">
        <v>2983</v>
      </c>
      <c r="H699" s="217"/>
      <c r="I699" s="219" t="str" cm="1">
        <f t="array" ref="I699">_xlfn.TEXTJOIN(" ",1,IF(flistname=D699,foption,""))</f>
        <v>0</v>
      </c>
      <c r="J699" s="219" t="s">
        <v>224</v>
      </c>
      <c r="K699" s="219" t="s">
        <v>5276</v>
      </c>
      <c r="L699" s="219" t="str">
        <f t="shared" si="46"/>
        <v/>
      </c>
      <c r="N699" s="219" t="s">
        <v>2988</v>
      </c>
      <c r="O699" s="219" t="s">
        <v>2988</v>
      </c>
      <c r="P699" s="219">
        <v>1</v>
      </c>
      <c r="AB699" s="286"/>
    </row>
    <row r="700" spans="1:28" s="219" customFormat="1">
      <c r="A700" s="212"/>
      <c r="B700" s="199" t="s">
        <v>5415</v>
      </c>
      <c r="C700" s="199" t="str">
        <f t="shared" si="44"/>
        <v>No</v>
      </c>
      <c r="D700" s="199" t="str">
        <f t="shared" si="45"/>
        <v/>
      </c>
      <c r="E700" s="212"/>
      <c r="F700" s="199"/>
      <c r="G700" s="199" t="s">
        <v>2983</v>
      </c>
      <c r="H700" s="213"/>
      <c r="I700" s="219" t="str" cm="1">
        <f t="array" ref="I700">_xlfn.TEXTJOIN(" ",1,IF(flistname=D700,foption,""))</f>
        <v>0</v>
      </c>
      <c r="J700" s="219" t="s">
        <v>117</v>
      </c>
      <c r="K700" s="219" t="s">
        <v>5274</v>
      </c>
      <c r="L700" s="219" t="str">
        <f t="shared" si="46"/>
        <v/>
      </c>
      <c r="N700" s="219" t="s">
        <v>2988</v>
      </c>
      <c r="O700" s="219" t="s">
        <v>2988</v>
      </c>
      <c r="P700" s="219">
        <v>1</v>
      </c>
      <c r="AB700" s="286"/>
    </row>
    <row r="701" spans="1:28" s="219" customFormat="1">
      <c r="A701" s="212"/>
      <c r="B701" s="199" t="s">
        <v>5416</v>
      </c>
      <c r="C701" s="199" t="str">
        <f t="shared" si="44"/>
        <v>No</v>
      </c>
      <c r="D701" s="199" t="str">
        <f t="shared" si="45"/>
        <v/>
      </c>
      <c r="E701" s="212"/>
      <c r="F701" s="199"/>
      <c r="G701" s="199" t="s">
        <v>2983</v>
      </c>
      <c r="H701" s="213"/>
      <c r="I701" s="219" t="str" cm="1">
        <f t="array" ref="I701">_xlfn.TEXTJOIN(" ",1,IF(flistname=D701,foption,""))</f>
        <v>0</v>
      </c>
      <c r="J701" s="219" t="s">
        <v>117</v>
      </c>
      <c r="K701" s="219" t="s">
        <v>5264</v>
      </c>
      <c r="L701" s="219" t="str">
        <f t="shared" si="46"/>
        <v/>
      </c>
      <c r="N701" s="219" t="s">
        <v>2988</v>
      </c>
      <c r="O701" s="219" t="s">
        <v>2988</v>
      </c>
      <c r="P701" s="219">
        <v>1</v>
      </c>
      <c r="AB701" s="286"/>
    </row>
    <row r="702" spans="1:28" s="218" customFormat="1">
      <c r="A702" s="207"/>
      <c r="C702" s="218" t="str">
        <f t="shared" si="44"/>
        <v>No</v>
      </c>
      <c r="D702" s="218" t="str">
        <f t="shared" si="45"/>
        <v/>
      </c>
      <c r="E702" s="207"/>
      <c r="H702" s="209"/>
      <c r="I702" s="214" t="str" cm="1">
        <f t="array" ref="I702">_xlfn.TEXTJOIN(" ",1,IF(flistname=D702,foption,""))</f>
        <v>0</v>
      </c>
      <c r="L702" s="218" t="str">
        <f t="shared" si="46"/>
        <v/>
      </c>
      <c r="S702" s="207"/>
      <c r="AB702" s="280"/>
    </row>
    <row r="703" spans="1:28" s="219" customFormat="1">
      <c r="A703" s="212"/>
      <c r="B703" s="199" t="s">
        <v>5417</v>
      </c>
      <c r="C703" s="199" t="str">
        <f t="shared" si="44"/>
        <v>No</v>
      </c>
      <c r="D703" s="199" t="str">
        <f t="shared" si="45"/>
        <v/>
      </c>
      <c r="E703" s="212"/>
      <c r="F703" s="199"/>
      <c r="G703" s="199" t="s">
        <v>3040</v>
      </c>
      <c r="H703" s="213"/>
      <c r="I703" s="219" t="str" cm="1">
        <f t="array" ref="I703">_xlfn.TEXTJOIN(" ",1,IF(flistname=D703,foption,""))</f>
        <v>0</v>
      </c>
      <c r="J703" s="219" t="s">
        <v>26</v>
      </c>
      <c r="K703" s="219" t="s">
        <v>5418</v>
      </c>
      <c r="L703" s="219" t="str">
        <f t="shared" si="46"/>
        <v>T: MINIMUM DIETARY DIVISITY FOR WOMEN</v>
      </c>
      <c r="M703" s="219" t="s">
        <v>5419</v>
      </c>
      <c r="N703" s="219" t="s">
        <v>5945</v>
      </c>
      <c r="O703" s="219" t="s">
        <v>5421</v>
      </c>
      <c r="P703" s="219">
        <v>1</v>
      </c>
      <c r="Z703" s="219" t="s">
        <v>5946</v>
      </c>
      <c r="AB703" s="286"/>
    </row>
    <row r="704" spans="1:28" s="221" customFormat="1">
      <c r="A704" s="205"/>
      <c r="B704" s="194" t="s">
        <v>5423</v>
      </c>
      <c r="C704" s="194" t="str">
        <f t="shared" si="44"/>
        <v>No</v>
      </c>
      <c r="D704" s="194" t="str">
        <f t="shared" si="45"/>
        <v/>
      </c>
      <c r="E704" s="205" t="s">
        <v>5424</v>
      </c>
      <c r="F704" s="194"/>
      <c r="G704" s="194" t="s">
        <v>3040</v>
      </c>
      <c r="H704" s="206"/>
      <c r="I704" s="221" t="str" cm="1">
        <f t="array" ref="I704">_xlfn.TEXTJOIN(" ",1,IF(flistname=D704,foption,""))</f>
        <v>0</v>
      </c>
      <c r="J704" s="221" t="s">
        <v>151</v>
      </c>
      <c r="K704" s="221" t="s">
        <v>2525</v>
      </c>
      <c r="L704" s="221" t="str">
        <f t="shared" si="46"/>
        <v>T01: Number of women aged between (15 - 49) years</v>
      </c>
      <c r="M704" s="221" t="s">
        <v>5425</v>
      </c>
      <c r="N704" s="221" t="s">
        <v>2526</v>
      </c>
      <c r="O704" s="221" t="s">
        <v>2526</v>
      </c>
      <c r="P704" s="221">
        <v>1</v>
      </c>
      <c r="T704" s="221" t="s">
        <v>2527</v>
      </c>
      <c r="V704" s="221">
        <v>1</v>
      </c>
      <c r="AA704" s="221" t="s">
        <v>62</v>
      </c>
      <c r="AB704" s="333" t="s">
        <v>5426</v>
      </c>
    </row>
    <row r="705" spans="1:28" s="221" customFormat="1">
      <c r="A705" s="205"/>
      <c r="B705" s="194" t="s">
        <v>5427</v>
      </c>
      <c r="C705" s="194" t="str">
        <f t="shared" si="44"/>
        <v>No</v>
      </c>
      <c r="D705" s="194" t="str">
        <f t="shared" si="45"/>
        <v/>
      </c>
      <c r="E705" s="205"/>
      <c r="F705" s="194"/>
      <c r="G705" s="194" t="s">
        <v>3040</v>
      </c>
      <c r="H705" s="206"/>
      <c r="I705" s="221" t="str" cm="1">
        <f t="array" ref="I705">_xlfn.TEXTJOIN(" ",1,IF(flistname=D705,foption,""))</f>
        <v>0</v>
      </c>
      <c r="J705" s="221" t="s">
        <v>151</v>
      </c>
      <c r="K705" s="221" t="s">
        <v>2529</v>
      </c>
      <c r="L705" s="221" t="str">
        <f t="shared" si="46"/>
        <v>T02: Number of women aged between (15 - 49) years currently present.</v>
      </c>
      <c r="M705" s="221" t="s">
        <v>5428</v>
      </c>
      <c r="N705" s="221" t="s">
        <v>2530</v>
      </c>
      <c r="O705" s="221" t="s">
        <v>2530</v>
      </c>
      <c r="P705" s="221">
        <v>1</v>
      </c>
      <c r="T705" s="221" t="s">
        <v>2531</v>
      </c>
      <c r="U705" s="221" t="s">
        <v>2532</v>
      </c>
      <c r="V705" s="221">
        <v>1</v>
      </c>
      <c r="AB705" s="333"/>
    </row>
    <row r="706" spans="1:28" s="219" customFormat="1">
      <c r="A706" s="215"/>
      <c r="B706" s="216" t="s">
        <v>5429</v>
      </c>
      <c r="C706" s="216" t="str">
        <f t="shared" si="44"/>
        <v>No</v>
      </c>
      <c r="D706" s="216" t="str">
        <f t="shared" si="45"/>
        <v/>
      </c>
      <c r="E706" s="215"/>
      <c r="F706" s="216"/>
      <c r="G706" s="216" t="s">
        <v>2983</v>
      </c>
      <c r="H706" s="217"/>
      <c r="I706" s="219" t="str" cm="1">
        <f t="array" ref="I706">_xlfn.TEXTJOIN(" ",1,IF(flistname=D706,foption,""))</f>
        <v>0</v>
      </c>
      <c r="J706" s="219" t="s">
        <v>212</v>
      </c>
      <c r="K706" s="219" t="s">
        <v>5430</v>
      </c>
      <c r="L706" s="219" t="str">
        <f t="shared" si="46"/>
        <v/>
      </c>
      <c r="N706" s="219" t="s">
        <v>2988</v>
      </c>
      <c r="O706" s="219" t="s">
        <v>2988</v>
      </c>
      <c r="P706" s="219">
        <v>1</v>
      </c>
      <c r="Y706" s="219" t="s">
        <v>2534</v>
      </c>
      <c r="AB706" s="286"/>
    </row>
    <row r="707" spans="1:28" s="221" customFormat="1">
      <c r="A707" s="205"/>
      <c r="B707" s="194" t="s">
        <v>5431</v>
      </c>
      <c r="C707" s="194" t="str">
        <f t="shared" si="44"/>
        <v>No</v>
      </c>
      <c r="D707" s="194" t="str">
        <f t="shared" si="45"/>
        <v/>
      </c>
      <c r="E707" s="205"/>
      <c r="F707" s="194"/>
      <c r="G707" s="194" t="s">
        <v>3040</v>
      </c>
      <c r="H707" s="206"/>
      <c r="I707" s="221" t="str" cm="1">
        <f t="array" ref="I707">_xlfn.TEXTJOIN(" ",1,IF(flistname=D707,foption,""))</f>
        <v>0</v>
      </c>
      <c r="J707" s="221" t="s">
        <v>151</v>
      </c>
      <c r="K707" s="221" t="s">
        <v>2535</v>
      </c>
      <c r="L707" s="221" t="str">
        <f t="shared" si="46"/>
        <v>T03: Age of women respondent:</v>
      </c>
      <c r="M707" s="221" t="s">
        <v>5432</v>
      </c>
      <c r="N707" s="221" t="s">
        <v>2536</v>
      </c>
      <c r="O707" s="221" t="s">
        <v>2536</v>
      </c>
      <c r="P707" s="221">
        <v>1</v>
      </c>
      <c r="T707" s="221" t="s">
        <v>2537</v>
      </c>
      <c r="U707" s="221" t="s">
        <v>2538</v>
      </c>
      <c r="V707" s="221">
        <v>1</v>
      </c>
      <c r="AB707" s="333"/>
    </row>
    <row r="708" spans="1:28" s="219" customFormat="1">
      <c r="A708" s="212"/>
      <c r="B708" s="199" t="s">
        <v>5433</v>
      </c>
      <c r="C708" s="199" t="str">
        <f t="shared" si="44"/>
        <v>No</v>
      </c>
      <c r="D708" s="199" t="str">
        <f t="shared" si="45"/>
        <v/>
      </c>
      <c r="E708" s="212"/>
      <c r="F708" s="199"/>
      <c r="G708" s="199" t="s">
        <v>2983</v>
      </c>
      <c r="H708" s="213"/>
      <c r="I708" s="219" t="str" cm="1">
        <f t="array" ref="I708">_xlfn.TEXTJOIN(" ",1,IF(flistname=D708,foption,""))</f>
        <v>0</v>
      </c>
      <c r="J708" s="219" t="s">
        <v>26</v>
      </c>
      <c r="K708" s="219" t="s">
        <v>5434</v>
      </c>
      <c r="L708" s="219" t="str">
        <f t="shared" si="46"/>
        <v>Yesterday, during the day and night, inside the home and outside the home, did you eat or drink the following food?</v>
      </c>
      <c r="N708" s="219" t="s">
        <v>2540</v>
      </c>
      <c r="O708" s="219" t="s">
        <v>2540</v>
      </c>
      <c r="P708" s="219">
        <v>1</v>
      </c>
      <c r="W708" s="219" t="s">
        <v>168</v>
      </c>
      <c r="AB708" s="286"/>
    </row>
    <row r="709" spans="1:28" s="221" customFormat="1">
      <c r="A709" s="205"/>
      <c r="B709" s="194" t="s">
        <v>5435</v>
      </c>
      <c r="C709" s="194" t="str">
        <f t="shared" si="44"/>
        <v>select_one</v>
      </c>
      <c r="D709" s="194" t="str">
        <f t="shared" si="45"/>
        <v>yes_no</v>
      </c>
      <c r="E709" s="205"/>
      <c r="F709" s="194"/>
      <c r="G709" s="194" t="s">
        <v>3040</v>
      </c>
      <c r="H709" s="206"/>
      <c r="I709" s="221" t="str" cm="1">
        <f t="array" ref="I709">_xlfn.TEXTJOIN(" ",1,IF(flistname=D709,foption,""))</f>
        <v>0: No 1: Yes</v>
      </c>
      <c r="J709" s="221" t="s">
        <v>22</v>
      </c>
      <c r="K709" s="221" t="s">
        <v>2541</v>
      </c>
      <c r="L709" s="221" t="str">
        <f t="shared" si="46"/>
        <v>T04_01: Grains, white roots and tubers, and plantains (sorghum, maize, millet, rice, bread, pasta, potato, yam, cassava, sweet potato, any other cereals, roots or tuber in form of asida or porridge)</v>
      </c>
      <c r="M709" s="221" t="s">
        <v>5436</v>
      </c>
      <c r="N709" s="221" t="s">
        <v>5437</v>
      </c>
      <c r="O709" s="221" t="s">
        <v>5437</v>
      </c>
      <c r="P709" s="221">
        <v>1</v>
      </c>
      <c r="S709" s="221" t="s">
        <v>2543</v>
      </c>
      <c r="V709" s="221">
        <v>1</v>
      </c>
      <c r="AB709" s="333"/>
    </row>
    <row r="710" spans="1:28" s="221" customFormat="1">
      <c r="A710" s="205"/>
      <c r="B710" s="194" t="s">
        <v>5438</v>
      </c>
      <c r="C710" s="194" t="str">
        <f t="shared" si="44"/>
        <v>select_one</v>
      </c>
      <c r="D710" s="194" t="str">
        <f t="shared" si="45"/>
        <v>yes_no</v>
      </c>
      <c r="E710" s="205"/>
      <c r="F710" s="194"/>
      <c r="G710" s="194" t="s">
        <v>3040</v>
      </c>
      <c r="H710" s="206"/>
      <c r="I710" s="221" t="str" cm="1">
        <f t="array" ref="I710">_xlfn.TEXTJOIN(" ",1,IF(flistname=D710,foption,""))</f>
        <v>0: No 1: Yes</v>
      </c>
      <c r="J710" s="221" t="s">
        <v>22</v>
      </c>
      <c r="K710" s="221" t="s">
        <v>2544</v>
      </c>
      <c r="L710" s="221" t="str">
        <f t="shared" si="46"/>
        <v>T04_02: Eggs</v>
      </c>
      <c r="M710" s="221" t="s">
        <v>5439</v>
      </c>
      <c r="N710" s="221" t="s">
        <v>5296</v>
      </c>
      <c r="O710" s="221" t="s">
        <v>5296</v>
      </c>
      <c r="P710" s="221">
        <v>1</v>
      </c>
      <c r="V710" s="221">
        <v>1</v>
      </c>
      <c r="AB710" s="333"/>
    </row>
    <row r="711" spans="1:28" s="221" customFormat="1">
      <c r="A711" s="205"/>
      <c r="B711" s="194" t="s">
        <v>5440</v>
      </c>
      <c r="C711" s="194" t="str">
        <f t="shared" si="44"/>
        <v>select_one</v>
      </c>
      <c r="D711" s="194" t="str">
        <f t="shared" si="45"/>
        <v>yes_no</v>
      </c>
      <c r="E711" s="205"/>
      <c r="F711" s="194"/>
      <c r="G711" s="194" t="s">
        <v>3040</v>
      </c>
      <c r="H711" s="206"/>
      <c r="I711" s="221" t="str" cm="1">
        <f t="array" ref="I711">_xlfn.TEXTJOIN(" ",1,IF(flistname=D711,foption,""))</f>
        <v>0: No 1: Yes</v>
      </c>
      <c r="J711" s="221" t="s">
        <v>22</v>
      </c>
      <c r="K711" s="221" t="s">
        <v>2546</v>
      </c>
      <c r="L711" s="221" t="str">
        <f t="shared" si="46"/>
        <v>T04_03: Pulses (beans, cowpeas, pigeon peas, lentils)</v>
      </c>
      <c r="M711" s="221" t="s">
        <v>5441</v>
      </c>
      <c r="N711" s="221" t="s">
        <v>5442</v>
      </c>
      <c r="O711" s="221" t="s">
        <v>5442</v>
      </c>
      <c r="P711" s="221">
        <v>1</v>
      </c>
      <c r="V711" s="221">
        <v>1</v>
      </c>
      <c r="AB711" s="333"/>
    </row>
    <row r="712" spans="1:28" s="221" customFormat="1">
      <c r="A712" s="205"/>
      <c r="B712" s="194" t="s">
        <v>5443</v>
      </c>
      <c r="C712" s="194" t="str">
        <f t="shared" si="44"/>
        <v>select_one</v>
      </c>
      <c r="D712" s="194" t="str">
        <f t="shared" si="45"/>
        <v>yes_no</v>
      </c>
      <c r="E712" s="205"/>
      <c r="F712" s="194"/>
      <c r="G712" s="194" t="s">
        <v>3040</v>
      </c>
      <c r="H712" s="206"/>
      <c r="I712" s="221" t="str" cm="1">
        <f t="array" ref="I712">_xlfn.TEXTJOIN(" ",1,IF(flistname=D712,foption,""))</f>
        <v>0: No 1: Yes</v>
      </c>
      <c r="J712" s="221" t="s">
        <v>22</v>
      </c>
      <c r="K712" s="221" t="s">
        <v>2548</v>
      </c>
      <c r="L712" s="221" t="str">
        <f t="shared" si="46"/>
        <v>T04_04: Dark green leafy vegetables (spinach, broccoli, dark green leaves, cassava leaves, sukuma, Korofo lubia)</v>
      </c>
      <c r="M712" s="221" t="s">
        <v>5444</v>
      </c>
      <c r="N712" s="221" t="s">
        <v>5445</v>
      </c>
      <c r="O712" s="221" t="s">
        <v>5445</v>
      </c>
      <c r="P712" s="221">
        <v>1</v>
      </c>
      <c r="V712" s="221">
        <v>1</v>
      </c>
      <c r="AB712" s="333"/>
    </row>
    <row r="713" spans="1:28" s="221" customFormat="1">
      <c r="A713" s="205"/>
      <c r="B713" s="194" t="s">
        <v>5446</v>
      </c>
      <c r="C713" s="194" t="str">
        <f t="shared" si="44"/>
        <v>select_one</v>
      </c>
      <c r="D713" s="194" t="str">
        <f t="shared" si="45"/>
        <v>yes_no</v>
      </c>
      <c r="E713" s="205"/>
      <c r="F713" s="194"/>
      <c r="G713" s="194" t="s">
        <v>3040</v>
      </c>
      <c r="H713" s="206"/>
      <c r="I713" s="221" t="str" cm="1">
        <f t="array" ref="I713">_xlfn.TEXTJOIN(" ",1,IF(flistname=D713,foption,""))</f>
        <v>0: No 1: Yes</v>
      </c>
      <c r="J713" s="221" t="s">
        <v>22</v>
      </c>
      <c r="K713" s="221" t="s">
        <v>2550</v>
      </c>
      <c r="L713" s="221" t="str">
        <f t="shared" si="46"/>
        <v>T04_05: Nuts and seeds (groundnuts etc)</v>
      </c>
      <c r="M713" s="221" t="s">
        <v>5447</v>
      </c>
      <c r="N713" s="221" t="s">
        <v>5448</v>
      </c>
      <c r="O713" s="221" t="s">
        <v>5448</v>
      </c>
      <c r="P713" s="221">
        <v>1</v>
      </c>
      <c r="V713" s="221">
        <v>1</v>
      </c>
      <c r="AB713" s="333"/>
    </row>
    <row r="714" spans="1:28" s="221" customFormat="1">
      <c r="A714" s="205"/>
      <c r="B714" s="194" t="s">
        <v>5449</v>
      </c>
      <c r="C714" s="194" t="str">
        <f t="shared" si="44"/>
        <v>select_one</v>
      </c>
      <c r="D714" s="194" t="str">
        <f t="shared" si="45"/>
        <v>yes_no</v>
      </c>
      <c r="E714" s="205"/>
      <c r="F714" s="194"/>
      <c r="G714" s="194" t="s">
        <v>3040</v>
      </c>
      <c r="H714" s="206"/>
      <c r="I714" s="221" t="str" cm="1">
        <f t="array" ref="I714">_xlfn.TEXTJOIN(" ",1,IF(flistname=D714,foption,""))</f>
        <v>0: No 1: Yes</v>
      </c>
      <c r="J714" s="221" t="s">
        <v>22</v>
      </c>
      <c r="K714" s="221" t="s">
        <v>2552</v>
      </c>
      <c r="L714" s="221" t="str">
        <f t="shared" si="46"/>
        <v xml:space="preserve">T04_06: Other vitamin A-rich fruits and vegetables
(Fruit (oranges, mango, papaya, apricot, peach carrot) and Vegetables (red pepper, pumpkin, orange sweet potatoes)
</v>
      </c>
      <c r="M714" s="221" t="s">
        <v>5450</v>
      </c>
      <c r="N714" s="221" t="s">
        <v>5451</v>
      </c>
      <c r="O714" s="221" t="s">
        <v>5451</v>
      </c>
      <c r="P714" s="221">
        <v>1</v>
      </c>
      <c r="V714" s="221">
        <v>1</v>
      </c>
      <c r="AB714" s="333"/>
    </row>
    <row r="715" spans="1:28" s="221" customFormat="1">
      <c r="A715" s="205"/>
      <c r="B715" s="194" t="s">
        <v>5452</v>
      </c>
      <c r="C715" s="194" t="str">
        <f t="shared" si="44"/>
        <v>select_one</v>
      </c>
      <c r="D715" s="194" t="str">
        <f t="shared" si="45"/>
        <v>yes_no</v>
      </c>
      <c r="E715" s="205"/>
      <c r="F715" s="194"/>
      <c r="G715" s="194" t="s">
        <v>3040</v>
      </c>
      <c r="H715" s="206"/>
      <c r="I715" s="221" t="str" cm="1">
        <f t="array" ref="I715">_xlfn.TEXTJOIN(" ",1,IF(flistname=D715,foption,""))</f>
        <v>0: No 1: Yes</v>
      </c>
      <c r="J715" s="221" t="s">
        <v>22</v>
      </c>
      <c r="K715" s="221" t="s">
        <v>2554</v>
      </c>
      <c r="L715" s="221" t="str">
        <f t="shared" si="46"/>
        <v>T04_07: Dairy (Fresh or powdered milk, sour milk, yoghurt, cheese, etc.; NOTE: exclude margarine, butter, ghee or small amounts of milk for tea / coffee)</v>
      </c>
      <c r="M715" s="221" t="s">
        <v>5453</v>
      </c>
      <c r="N715" s="221" t="s">
        <v>5454</v>
      </c>
      <c r="O715" s="221" t="s">
        <v>5454</v>
      </c>
      <c r="P715" s="221">
        <v>1</v>
      </c>
      <c r="V715" s="221">
        <v>1</v>
      </c>
      <c r="AB715" s="333"/>
    </row>
    <row r="716" spans="1:28" s="221" customFormat="1">
      <c r="A716" s="205"/>
      <c r="B716" s="194" t="s">
        <v>5455</v>
      </c>
      <c r="C716" s="194" t="str">
        <f t="shared" si="44"/>
        <v>select_one</v>
      </c>
      <c r="D716" s="194" t="str">
        <f t="shared" si="45"/>
        <v>yes_no</v>
      </c>
      <c r="E716" s="205"/>
      <c r="F716" s="194"/>
      <c r="G716" s="194" t="s">
        <v>3040</v>
      </c>
      <c r="H716" s="206"/>
      <c r="I716" s="221" t="str" cm="1">
        <f t="array" ref="I716">_xlfn.TEXTJOIN(" ",1,IF(flistname=D716,foption,""))</f>
        <v>0: No 1: Yes</v>
      </c>
      <c r="J716" s="221" t="s">
        <v>22</v>
      </c>
      <c r="K716" s="221" t="s">
        <v>2556</v>
      </c>
      <c r="L716" s="221" t="str">
        <f t="shared" si="46"/>
        <v>T04_08: Other vegetables</v>
      </c>
      <c r="M716" s="221" t="s">
        <v>5456</v>
      </c>
      <c r="N716" s="221" t="s">
        <v>5457</v>
      </c>
      <c r="O716" s="221" t="s">
        <v>5457</v>
      </c>
      <c r="P716" s="221">
        <v>1</v>
      </c>
      <c r="V716" s="221">
        <v>1</v>
      </c>
      <c r="AB716" s="333"/>
    </row>
    <row r="717" spans="1:28" s="221" customFormat="1">
      <c r="A717" s="205"/>
      <c r="B717" s="194" t="s">
        <v>5458</v>
      </c>
      <c r="C717" s="194" t="str">
        <f t="shared" si="44"/>
        <v>select_one</v>
      </c>
      <c r="D717" s="194" t="str">
        <f t="shared" si="45"/>
        <v>yes_no</v>
      </c>
      <c r="E717" s="205"/>
      <c r="F717" s="194"/>
      <c r="G717" s="194" t="s">
        <v>3040</v>
      </c>
      <c r="H717" s="206"/>
      <c r="I717" s="221" t="str" cm="1">
        <f t="array" ref="I717">_xlfn.TEXTJOIN(" ",1,IF(flistname=D717,foption,""))</f>
        <v>0: No 1: Yes</v>
      </c>
      <c r="J717" s="221" t="s">
        <v>22</v>
      </c>
      <c r="K717" s="221" t="s">
        <v>2558</v>
      </c>
      <c r="L717" s="221" t="str">
        <f t="shared" si="46"/>
        <v>T04_09: Meat, poultry (chicken / birds), and fish</v>
      </c>
      <c r="M717" s="221" t="s">
        <v>5459</v>
      </c>
      <c r="N717" s="221" t="s">
        <v>5460</v>
      </c>
      <c r="O717" s="221" t="s">
        <v>5460</v>
      </c>
      <c r="P717" s="221">
        <v>1</v>
      </c>
      <c r="V717" s="221">
        <v>1</v>
      </c>
      <c r="AB717" s="333"/>
    </row>
    <row r="718" spans="1:28" s="221" customFormat="1">
      <c r="A718" s="205"/>
      <c r="B718" s="194" t="s">
        <v>5461</v>
      </c>
      <c r="C718" s="194" t="str">
        <f t="shared" si="44"/>
        <v>select_one</v>
      </c>
      <c r="D718" s="194" t="str">
        <f t="shared" si="45"/>
        <v>yes_no</v>
      </c>
      <c r="E718" s="205"/>
      <c r="F718" s="194"/>
      <c r="G718" s="194" t="s">
        <v>3040</v>
      </c>
      <c r="H718" s="206"/>
      <c r="I718" s="221" t="str" cm="1">
        <f t="array" ref="I718">_xlfn.TEXTJOIN(" ",1,IF(flistname=D718,foption,""))</f>
        <v>0: No 1: Yes</v>
      </c>
      <c r="J718" s="221" t="s">
        <v>22</v>
      </c>
      <c r="K718" s="221" t="s">
        <v>2560</v>
      </c>
      <c r="L718" s="221" t="str">
        <f t="shared" si="46"/>
        <v>T04_10: Other fruits</v>
      </c>
      <c r="M718" s="221" t="s">
        <v>5462</v>
      </c>
      <c r="N718" s="221" t="s">
        <v>5463</v>
      </c>
      <c r="O718" s="221" t="s">
        <v>5463</v>
      </c>
      <c r="P718" s="221">
        <v>1</v>
      </c>
      <c r="V718" s="221">
        <v>1</v>
      </c>
      <c r="AB718" s="333"/>
    </row>
    <row r="719" spans="1:28" s="221" customFormat="1">
      <c r="A719" s="205"/>
      <c r="B719" s="194" t="s">
        <v>5464</v>
      </c>
      <c r="C719" s="194" t="str">
        <f t="shared" si="44"/>
        <v>select_one</v>
      </c>
      <c r="D719" s="194" t="str">
        <f t="shared" si="45"/>
        <v>yes_no</v>
      </c>
      <c r="E719" s="205"/>
      <c r="F719" s="194"/>
      <c r="G719" s="194" t="s">
        <v>3040</v>
      </c>
      <c r="H719" s="206"/>
      <c r="I719" s="221" t="str" cm="1">
        <f t="array" ref="I719">_xlfn.TEXTJOIN(" ",1,IF(flistname=D719,foption,""))</f>
        <v>0: No 1: Yes</v>
      </c>
      <c r="J719" s="221" t="s">
        <v>22</v>
      </c>
      <c r="K719" s="221" t="s">
        <v>2562</v>
      </c>
      <c r="L719" s="221" t="str">
        <f t="shared" si="46"/>
        <v>T04_11: Super cereal and other specialized nutritious foods (i.e. CSB++)</v>
      </c>
      <c r="M719" s="221" t="s">
        <v>5465</v>
      </c>
      <c r="N719" s="221" t="s">
        <v>5466</v>
      </c>
      <c r="O719" s="221" t="s">
        <v>5466</v>
      </c>
      <c r="P719" s="221">
        <v>1</v>
      </c>
      <c r="V719" s="221">
        <v>1</v>
      </c>
      <c r="AB719" s="333"/>
    </row>
    <row r="720" spans="1:28" s="219" customFormat="1">
      <c r="A720" s="212"/>
      <c r="B720" s="199" t="s">
        <v>5467</v>
      </c>
      <c r="C720" s="199" t="str">
        <f t="shared" si="44"/>
        <v>No</v>
      </c>
      <c r="D720" s="199" t="str">
        <f t="shared" si="45"/>
        <v/>
      </c>
      <c r="E720" s="212"/>
      <c r="F720" s="199"/>
      <c r="G720" s="199" t="s">
        <v>2983</v>
      </c>
      <c r="H720" s="213"/>
      <c r="I720" s="219" t="str" cm="1">
        <f t="array" ref="I720">_xlfn.TEXTJOIN(" ",1,IF(flistname=D720,foption,""))</f>
        <v>0</v>
      </c>
      <c r="J720" s="219" t="s">
        <v>117</v>
      </c>
      <c r="K720" s="219" t="s">
        <v>5434</v>
      </c>
      <c r="L720" s="219" t="str">
        <f t="shared" si="46"/>
        <v/>
      </c>
      <c r="N720" s="219" t="s">
        <v>2988</v>
      </c>
      <c r="O720" s="219" t="s">
        <v>2988</v>
      </c>
      <c r="P720" s="219">
        <v>1</v>
      </c>
      <c r="AB720" s="286"/>
    </row>
    <row r="721" spans="1:28" s="219" customFormat="1">
      <c r="A721" s="215"/>
      <c r="B721" s="216" t="s">
        <v>5468</v>
      </c>
      <c r="C721" s="216" t="str">
        <f t="shared" si="44"/>
        <v>No</v>
      </c>
      <c r="D721" s="216" t="str">
        <f t="shared" si="45"/>
        <v/>
      </c>
      <c r="E721" s="215"/>
      <c r="F721" s="216"/>
      <c r="G721" s="216" t="s">
        <v>2983</v>
      </c>
      <c r="H721" s="217"/>
      <c r="I721" s="219" t="str" cm="1">
        <f t="array" ref="I721">_xlfn.TEXTJOIN(" ",1,IF(flistname=D721,foption,""))</f>
        <v>0</v>
      </c>
      <c r="J721" s="219" t="s">
        <v>224</v>
      </c>
      <c r="K721" s="219" t="s">
        <v>5430</v>
      </c>
      <c r="L721" s="219" t="str">
        <f t="shared" si="46"/>
        <v/>
      </c>
      <c r="N721" s="219" t="s">
        <v>2988</v>
      </c>
      <c r="O721" s="219" t="s">
        <v>2988</v>
      </c>
      <c r="P721" s="219">
        <v>1</v>
      </c>
      <c r="AB721" s="286"/>
    </row>
    <row r="722" spans="1:28" s="219" customFormat="1">
      <c r="A722" s="212"/>
      <c r="B722" s="199" t="s">
        <v>5469</v>
      </c>
      <c r="C722" s="199" t="str">
        <f t="shared" si="44"/>
        <v>No</v>
      </c>
      <c r="D722" s="199" t="str">
        <f t="shared" si="45"/>
        <v/>
      </c>
      <c r="E722" s="212"/>
      <c r="F722" s="199"/>
      <c r="G722" s="199" t="s">
        <v>3040</v>
      </c>
      <c r="H722" s="213"/>
      <c r="I722" s="219" t="str" cm="1">
        <f t="array" ref="I722">_xlfn.TEXTJOIN(" ",1,IF(flistname=D722,foption,""))</f>
        <v>0</v>
      </c>
      <c r="J722" s="219" t="s">
        <v>117</v>
      </c>
      <c r="K722" s="219" t="s">
        <v>5418</v>
      </c>
      <c r="L722" s="219" t="str">
        <f t="shared" si="46"/>
        <v/>
      </c>
      <c r="N722" s="219" t="s">
        <v>2988</v>
      </c>
      <c r="O722" s="219" t="s">
        <v>2988</v>
      </c>
      <c r="P722" s="219">
        <v>1</v>
      </c>
      <c r="AB722" s="286"/>
    </row>
    <row r="723" spans="1:28" s="218" customFormat="1">
      <c r="A723" s="207"/>
      <c r="C723" s="218" t="str">
        <f t="shared" si="44"/>
        <v>No</v>
      </c>
      <c r="D723" s="218" t="str">
        <f t="shared" si="45"/>
        <v/>
      </c>
      <c r="E723" s="207"/>
      <c r="H723" s="209"/>
      <c r="I723" s="214" t="str" cm="1">
        <f t="array" ref="I723">_xlfn.TEXTJOIN(" ",1,IF(flistname=D723,foption,""))</f>
        <v>0</v>
      </c>
      <c r="L723" s="218" t="str">
        <f t="shared" si="46"/>
        <v/>
      </c>
      <c r="N723" s="218" t="s">
        <v>2988</v>
      </c>
      <c r="O723" s="218" t="s">
        <v>2988</v>
      </c>
      <c r="P723" s="218">
        <v>1</v>
      </c>
      <c r="S723" s="207"/>
      <c r="AB723" s="280"/>
    </row>
    <row r="724" spans="1:28" s="219" customFormat="1">
      <c r="A724" s="212"/>
      <c r="B724" s="199" t="s">
        <v>5470</v>
      </c>
      <c r="C724" s="199" t="str">
        <f t="shared" si="44"/>
        <v>No</v>
      </c>
      <c r="D724" s="199" t="str">
        <f t="shared" si="45"/>
        <v/>
      </c>
      <c r="E724" s="212"/>
      <c r="F724" s="199"/>
      <c r="G724" s="199" t="s">
        <v>2983</v>
      </c>
      <c r="H724" s="213"/>
      <c r="I724" s="219" t="str" cm="1">
        <f t="array" ref="I724">_xlfn.TEXTJOIN(" ",1,IF(flistname=D724,foption,""))</f>
        <v>0</v>
      </c>
      <c r="J724" s="219" t="s">
        <v>26</v>
      </c>
      <c r="K724" s="219" t="s">
        <v>5471</v>
      </c>
      <c r="L724" s="219" t="str">
        <f t="shared" si="46"/>
        <v>U: HOUSEHOLD FOOD AND NON-FOOD EXPENDITURES</v>
      </c>
      <c r="M724" s="219" t="s">
        <v>5472</v>
      </c>
      <c r="N724" s="219" t="s">
        <v>5473</v>
      </c>
      <c r="O724" s="219" t="s">
        <v>5473</v>
      </c>
      <c r="P724" s="219">
        <v>1</v>
      </c>
      <c r="AB724" s="286"/>
    </row>
    <row r="725" spans="1:28" s="327" customFormat="1">
      <c r="A725" s="210"/>
      <c r="B725" s="198" t="s">
        <v>5474</v>
      </c>
      <c r="C725" s="198" t="str">
        <f t="shared" si="44"/>
        <v>No</v>
      </c>
      <c r="D725" s="198" t="str">
        <f t="shared" si="45"/>
        <v/>
      </c>
      <c r="E725" s="210"/>
      <c r="F725" s="198"/>
      <c r="G725" s="198" t="s">
        <v>2988</v>
      </c>
      <c r="H725" s="211"/>
      <c r="I725" s="327" t="str" cm="1">
        <f t="array" ref="I725">_xlfn.TEXTJOIN(" ",1,IF(flistname=D725,foption,""))</f>
        <v>0</v>
      </c>
      <c r="J725" s="327" t="s">
        <v>20</v>
      </c>
      <c r="L725" s="327" t="str">
        <f t="shared" si="46"/>
        <v>Please state the amount spent on the following items in the past **30 days.** Record zero (0) if this item was not purchased.</v>
      </c>
      <c r="N725" s="327" t="s">
        <v>2596</v>
      </c>
      <c r="O725" s="327" t="s">
        <v>2596</v>
      </c>
      <c r="P725" s="327">
        <v>1</v>
      </c>
      <c r="AB725" s="329"/>
    </row>
    <row r="726" spans="1:28" s="219" customFormat="1">
      <c r="A726" s="212"/>
      <c r="B726" s="199" t="s">
        <v>5475</v>
      </c>
      <c r="C726" s="199" t="str">
        <f t="shared" si="44"/>
        <v>No</v>
      </c>
      <c r="D726" s="199" t="str">
        <f t="shared" si="45"/>
        <v/>
      </c>
      <c r="E726" s="212"/>
      <c r="F726" s="199"/>
      <c r="G726" s="199" t="s">
        <v>2983</v>
      </c>
      <c r="H726" s="213"/>
      <c r="I726" s="219" t="str" cm="1">
        <f t="array" ref="I726">_xlfn.TEXTJOIN(" ",1,IF(flistname=D726,foption,""))</f>
        <v>0</v>
      </c>
      <c r="J726" s="219" t="s">
        <v>26</v>
      </c>
      <c r="K726" s="219" t="s">
        <v>5476</v>
      </c>
      <c r="L726" s="219" t="str">
        <f t="shared" si="46"/>
        <v/>
      </c>
      <c r="N726" s="219" t="s">
        <v>2988</v>
      </c>
      <c r="O726" s="219" t="s">
        <v>2988</v>
      </c>
      <c r="P726" s="219">
        <v>1</v>
      </c>
      <c r="W726" s="219" t="s">
        <v>168</v>
      </c>
      <c r="AB726" s="286"/>
    </row>
    <row r="727" spans="1:28" s="325" customFormat="1">
      <c r="A727" s="240"/>
      <c r="B727" s="240"/>
      <c r="C727" s="240" t="str">
        <f t="shared" si="44"/>
        <v>No</v>
      </c>
      <c r="D727" s="240" t="str">
        <f t="shared" si="45"/>
        <v/>
      </c>
      <c r="E727" s="240"/>
      <c r="F727" s="240" t="s">
        <v>5477</v>
      </c>
      <c r="G727" s="240" t="s">
        <v>2983</v>
      </c>
      <c r="H727" s="240"/>
      <c r="I727" s="325" t="str" cm="1">
        <f t="array" ref="I727">_xlfn.TEXTJOIN(" ",1,IF(flistname=D727,foption,""))</f>
        <v>0</v>
      </c>
      <c r="J727" s="325" t="s">
        <v>20</v>
      </c>
      <c r="L727" s="325" t="str">
        <f t="shared" si="46"/>
        <v>Food expenditures</v>
      </c>
      <c r="N727" s="325" t="s">
        <v>5478</v>
      </c>
      <c r="O727" s="325" t="s">
        <v>5478</v>
      </c>
      <c r="P727" s="325">
        <v>1</v>
      </c>
      <c r="AB727" s="326"/>
    </row>
    <row r="728" spans="1:28" s="221" customFormat="1">
      <c r="A728" s="205"/>
      <c r="B728" s="220"/>
      <c r="C728" s="220" t="str">
        <f t="shared" ref="C728:C791" si="47">IF(IFERROR(FIND("select_one",J728),0)&gt;0,"select_one",IF(IFERROR(FIND("select_multiple",J728),0)&gt;0,"select_multiple","No"))</f>
        <v>No</v>
      </c>
      <c r="D728" s="220" t="str">
        <f t="shared" ref="D728:D791" si="48">IF(OR(C728="select_one",C728="select_multiple"),TRIM(RIGHT(J728,LEN(J728)-(LEN(C728)+1))),"")</f>
        <v/>
      </c>
      <c r="E728" s="205"/>
      <c r="F728" s="205" t="s">
        <v>5477</v>
      </c>
      <c r="G728" s="221" t="s">
        <v>2983</v>
      </c>
      <c r="H728" s="206"/>
      <c r="I728" s="221" t="str" cm="1">
        <f t="array" ref="I728">_xlfn.TEXTJOIN(" ",1,IF(flistname=D728,foption,""))</f>
        <v>0</v>
      </c>
      <c r="J728" s="341" t="s">
        <v>151</v>
      </c>
      <c r="K728" s="341" t="s">
        <v>5479</v>
      </c>
      <c r="L728" s="341" t="str">
        <f t="shared" ref="L728:L795" si="49">IF(AND(ISBLANK(M728),ISBLANK(N728)),"",IF(ISBLANK(M728),N728,_xlfn.CONCAT(TRIM(M728),": ",N728)))</f>
        <v>U01: In the last 30 days, how much money in total did you household spend on buying food items for home consumption (this can include the credit and depts taken pending for payment or monetary value of foods consumed but not purchased)</v>
      </c>
      <c r="M728" s="341" t="s">
        <v>5480</v>
      </c>
      <c r="N728" s="341" t="s">
        <v>5481</v>
      </c>
      <c r="O728" s="341" t="s">
        <v>5482</v>
      </c>
      <c r="P728" s="341">
        <v>1</v>
      </c>
      <c r="Q728" s="341"/>
      <c r="S728" s="221" t="s">
        <v>5483</v>
      </c>
      <c r="V728" s="221">
        <v>1</v>
      </c>
      <c r="AB728" s="333"/>
    </row>
    <row r="729" spans="1:28" s="221" customFormat="1">
      <c r="A729" s="205"/>
      <c r="B729" s="220"/>
      <c r="C729" s="220" t="str">
        <f t="shared" si="47"/>
        <v>select_multiple</v>
      </c>
      <c r="D729" s="220" t="str">
        <f t="shared" si="48"/>
        <v>expenditure</v>
      </c>
      <c r="E729" s="205"/>
      <c r="F729" s="205" t="s">
        <v>5477</v>
      </c>
      <c r="G729" s="221" t="s">
        <v>2983</v>
      </c>
      <c r="H729" s="206"/>
      <c r="I729" s="221" t="str" cm="1">
        <f t="array" ref="I729">_xlfn.TEXTJOIN(" ",1,IF(flistname=D729,foption,""))</f>
        <v>1: Cereals (maize, rice, sorghum, wheat, bread) 2: Tubers (sweet potatoes, cassava) 3: Pulses (beans, peas, groundnuts) 4: Fruits &amp; vegetables (including wild foods) 5: Fish 6: Meat 7: Poultry 8: Eggs 9: Oil, fat, butter 10: Milk, cheese, yogurt 11: Sugar/Salt 12: Tea/Coffee</v>
      </c>
      <c r="J729" s="341" t="s">
        <v>5484</v>
      </c>
      <c r="K729" s="341" t="s">
        <v>5485</v>
      </c>
      <c r="L729" s="341" t="str">
        <f t="shared" si="49"/>
        <v>U02: During the last 30 ays, which major four food items did your household spend on the most?</v>
      </c>
      <c r="M729" s="341" t="s">
        <v>5486</v>
      </c>
      <c r="N729" s="341" t="s">
        <v>5487</v>
      </c>
      <c r="O729" s="341" t="s">
        <v>5488</v>
      </c>
      <c r="P729" s="341">
        <v>1</v>
      </c>
      <c r="Q729" s="341"/>
      <c r="V729" s="221">
        <v>1</v>
      </c>
      <c r="AB729" s="333"/>
    </row>
    <row r="730" spans="1:28" s="221" customFormat="1">
      <c r="A730" s="205"/>
      <c r="B730" s="220"/>
      <c r="C730" s="220" t="str">
        <f t="shared" si="47"/>
        <v>No</v>
      </c>
      <c r="D730" s="220" t="str">
        <f t="shared" si="48"/>
        <v/>
      </c>
      <c r="E730" s="205"/>
      <c r="F730" s="205" t="s">
        <v>5477</v>
      </c>
      <c r="G730" s="221" t="s">
        <v>2983</v>
      </c>
      <c r="H730" s="206"/>
      <c r="I730" s="221" t="str" cm="1">
        <f t="array" ref="I730">_xlfn.TEXTJOIN(" ",1,IF(flistname=D730,foption,""))</f>
        <v>0</v>
      </c>
      <c r="J730" s="341" t="s">
        <v>5489</v>
      </c>
      <c r="K730" s="341" t="s">
        <v>5490</v>
      </c>
      <c r="L730" s="341" t="str">
        <f t="shared" si="49"/>
        <v>U03: Please rank the main purchase foods by order of how much spent on them</v>
      </c>
      <c r="M730" s="341" t="s">
        <v>5491</v>
      </c>
      <c r="N730" s="341" t="s">
        <v>5492</v>
      </c>
      <c r="O730" s="341" t="s">
        <v>5493</v>
      </c>
      <c r="P730" s="341">
        <v>1</v>
      </c>
      <c r="Q730" s="341"/>
      <c r="R730" s="221" t="s">
        <v>5494</v>
      </c>
      <c r="V730" s="221">
        <v>1</v>
      </c>
      <c r="Z730" s="221" t="s">
        <v>5495</v>
      </c>
      <c r="AB730" s="333"/>
    </row>
    <row r="731" spans="1:28" s="219" customFormat="1">
      <c r="A731" s="199"/>
      <c r="B731" s="199"/>
      <c r="C731" s="199" t="str">
        <f t="shared" si="47"/>
        <v>No</v>
      </c>
      <c r="D731" s="199" t="str">
        <f t="shared" si="48"/>
        <v/>
      </c>
      <c r="E731" s="199"/>
      <c r="F731" s="199"/>
      <c r="G731" s="199"/>
      <c r="H731" s="199"/>
      <c r="I731" s="219" t="str" cm="1">
        <f t="array" ref="I731">_xlfn.TEXTJOIN(" ",1,IF(flistname=D731,foption,""))</f>
        <v>0</v>
      </c>
      <c r="J731" s="342" t="s">
        <v>117</v>
      </c>
      <c r="K731" s="342" t="s">
        <v>5476</v>
      </c>
      <c r="L731" s="342" t="str">
        <f t="shared" si="49"/>
        <v/>
      </c>
      <c r="M731" s="342"/>
      <c r="N731" s="342"/>
      <c r="O731" s="342"/>
      <c r="P731" s="342">
        <v>1</v>
      </c>
      <c r="Q731" s="342"/>
      <c r="AB731" s="286"/>
    </row>
    <row r="732" spans="1:28" s="245" customFormat="1">
      <c r="A732" s="228"/>
      <c r="C732" s="245" t="str">
        <f t="shared" si="47"/>
        <v>No</v>
      </c>
      <c r="D732" s="245" t="str">
        <f t="shared" si="48"/>
        <v/>
      </c>
      <c r="E732" s="228"/>
      <c r="F732" s="228"/>
      <c r="G732" s="247"/>
      <c r="H732" s="230"/>
      <c r="I732" s="229" t="str" cm="1">
        <f t="array" ref="I732">_xlfn.TEXTJOIN(" ",1,IF(flistname=D732,foption,""))</f>
        <v>0</v>
      </c>
      <c r="J732" s="343"/>
      <c r="K732" s="343"/>
      <c r="L732" s="343" t="str">
        <f t="shared" si="49"/>
        <v/>
      </c>
      <c r="M732" s="343"/>
      <c r="N732" s="343"/>
      <c r="O732" s="343"/>
      <c r="P732" s="343">
        <v>1</v>
      </c>
      <c r="Q732" s="343"/>
      <c r="S732" s="228"/>
      <c r="AB732" s="281"/>
    </row>
    <row r="733" spans="1:28" s="219" customFormat="1">
      <c r="A733" s="199"/>
      <c r="B733" s="199"/>
      <c r="C733" s="199" t="str">
        <f t="shared" si="47"/>
        <v>No</v>
      </c>
      <c r="D733" s="199" t="str">
        <f t="shared" si="48"/>
        <v/>
      </c>
      <c r="E733" s="199"/>
      <c r="F733" s="199"/>
      <c r="G733" s="199"/>
      <c r="H733" s="199"/>
      <c r="I733" s="219" t="str" cm="1">
        <f t="array" ref="I733">_xlfn.TEXTJOIN(" ",1,IF(flistname=D733,foption,""))</f>
        <v>0</v>
      </c>
      <c r="J733" s="342" t="s">
        <v>26</v>
      </c>
      <c r="K733" s="342" t="s">
        <v>5496</v>
      </c>
      <c r="L733" s="342" t="str">
        <f t="shared" si="49"/>
        <v/>
      </c>
      <c r="M733" s="342"/>
      <c r="N733" s="342"/>
      <c r="O733" s="342"/>
      <c r="P733" s="342">
        <v>1</v>
      </c>
      <c r="Q733" s="342"/>
      <c r="W733" s="219" t="s">
        <v>168</v>
      </c>
      <c r="AB733" s="286"/>
    </row>
    <row r="734" spans="1:28" s="325" customFormat="1">
      <c r="A734" s="240"/>
      <c r="B734" s="240"/>
      <c r="C734" s="240" t="str">
        <f t="shared" si="47"/>
        <v>No</v>
      </c>
      <c r="D734" s="240" t="str">
        <f t="shared" si="48"/>
        <v/>
      </c>
      <c r="E734" s="240"/>
      <c r="F734" s="240"/>
      <c r="G734" s="240"/>
      <c r="H734" s="240"/>
      <c r="I734" s="325" t="str" cm="1">
        <f t="array" ref="I734">_xlfn.TEXTJOIN(" ",1,IF(flistname=D734,foption,""))</f>
        <v>0</v>
      </c>
      <c r="J734" s="344" t="s">
        <v>20</v>
      </c>
      <c r="K734" s="344"/>
      <c r="L734" s="344" t="str">
        <f t="shared" si="49"/>
        <v>Non-Food expenditures</v>
      </c>
      <c r="M734" s="344"/>
      <c r="N734" s="325" t="s">
        <v>5497</v>
      </c>
      <c r="O734" s="325" t="s">
        <v>5497</v>
      </c>
      <c r="P734" s="344">
        <v>1</v>
      </c>
      <c r="Q734" s="344"/>
      <c r="AB734" s="326"/>
    </row>
    <row r="735" spans="1:28" s="221" customFormat="1">
      <c r="A735" s="205"/>
      <c r="B735" s="220"/>
      <c r="C735" s="220" t="str">
        <f t="shared" si="47"/>
        <v>No</v>
      </c>
      <c r="D735" s="220" t="str">
        <f t="shared" si="48"/>
        <v/>
      </c>
      <c r="E735" s="205"/>
      <c r="F735" s="205" t="s">
        <v>5477</v>
      </c>
      <c r="G735" s="221" t="s">
        <v>2983</v>
      </c>
      <c r="H735" s="206"/>
      <c r="I735" s="221" t="str" cm="1">
        <f t="array" ref="I735">_xlfn.TEXTJOIN(" ",1,IF(flistname=D735,foption,""))</f>
        <v>0</v>
      </c>
      <c r="J735" s="341" t="s">
        <v>151</v>
      </c>
      <c r="K735" s="341" t="s">
        <v>5498</v>
      </c>
      <c r="L735" s="341" t="str">
        <f t="shared" si="49"/>
        <v>U04: Now, I would like to ask you, during the last 30 days, how much money did you spend on buying items or paying for services other than food related? Expense may include what you paid in cash and what you owe in credit</v>
      </c>
      <c r="M735" s="341" t="s">
        <v>5499</v>
      </c>
      <c r="N735" s="341" t="s">
        <v>5500</v>
      </c>
      <c r="O735" s="341" t="s">
        <v>5501</v>
      </c>
      <c r="P735" s="341">
        <v>1</v>
      </c>
      <c r="Q735" s="341"/>
      <c r="S735" s="221" t="s">
        <v>5483</v>
      </c>
      <c r="V735" s="221">
        <v>1</v>
      </c>
      <c r="AB735" s="333"/>
    </row>
    <row r="736" spans="1:28" s="221" customFormat="1">
      <c r="A736" s="205"/>
      <c r="B736" s="220"/>
      <c r="C736" s="220" t="str">
        <f t="shared" si="47"/>
        <v>select_multiple</v>
      </c>
      <c r="D736" s="220" t="str">
        <f t="shared" si="48"/>
        <v>expenditure_nfi</v>
      </c>
      <c r="E736" s="205"/>
      <c r="F736" s="205" t="s">
        <v>5477</v>
      </c>
      <c r="G736" s="221" t="s">
        <v>2983</v>
      </c>
      <c r="H736" s="206"/>
      <c r="I736" s="221" t="str" cm="1">
        <f t="array" ref="I736">_xlfn.TEXTJOIN(" ",1,IF(flistname=D736,foption,""))</f>
        <v/>
      </c>
      <c r="J736" s="341" t="s">
        <v>5502</v>
      </c>
      <c r="K736" s="341" t="s">
        <v>5503</v>
      </c>
      <c r="L736" s="341" t="str">
        <f t="shared" si="49"/>
        <v>U05: During the last 30 days, which major four non-food items did your household spend on the most?</v>
      </c>
      <c r="M736" s="341" t="s">
        <v>5504</v>
      </c>
      <c r="N736" s="341" t="s">
        <v>5505</v>
      </c>
      <c r="O736" s="341" t="s">
        <v>5506</v>
      </c>
      <c r="P736" s="341">
        <v>1</v>
      </c>
      <c r="Q736" s="341"/>
      <c r="V736" s="221">
        <v>1</v>
      </c>
      <c r="AB736" s="333"/>
    </row>
    <row r="737" spans="1:28" s="221" customFormat="1">
      <c r="A737" s="205"/>
      <c r="B737" s="220"/>
      <c r="C737" s="220" t="str">
        <f t="shared" si="47"/>
        <v>No</v>
      </c>
      <c r="D737" s="220" t="str">
        <f t="shared" si="48"/>
        <v/>
      </c>
      <c r="E737" s="205"/>
      <c r="F737" s="205" t="s">
        <v>5477</v>
      </c>
      <c r="G737" s="221" t="s">
        <v>2983</v>
      </c>
      <c r="H737" s="206"/>
      <c r="I737" s="221" t="str" cm="1">
        <f t="array" ref="I737">_xlfn.TEXTJOIN(" ",1,IF(flistname=D737,foption,""))</f>
        <v>0</v>
      </c>
      <c r="J737" s="341" t="s">
        <v>5507</v>
      </c>
      <c r="K737" s="341" t="s">
        <v>5508</v>
      </c>
      <c r="L737" s="341" t="str">
        <f t="shared" si="49"/>
        <v>U06: Please rank the main purchase non-food by order of how much spent on them</v>
      </c>
      <c r="M737" s="341" t="s">
        <v>5509</v>
      </c>
      <c r="N737" s="341" t="s">
        <v>5510</v>
      </c>
      <c r="O737" s="341" t="s">
        <v>5511</v>
      </c>
      <c r="P737" s="341">
        <v>1</v>
      </c>
      <c r="Q737" s="341"/>
      <c r="R737" s="221" t="s">
        <v>5512</v>
      </c>
      <c r="V737" s="221">
        <v>1</v>
      </c>
      <c r="Z737" s="221" t="s">
        <v>5513</v>
      </c>
      <c r="AB737" s="333"/>
    </row>
    <row r="738" spans="1:28" s="219" customFormat="1">
      <c r="A738" s="212"/>
      <c r="B738" s="199" t="s">
        <v>5514</v>
      </c>
      <c r="C738" s="199" t="str">
        <f t="shared" si="47"/>
        <v>No</v>
      </c>
      <c r="D738" s="199" t="str">
        <f t="shared" si="48"/>
        <v/>
      </c>
      <c r="E738" s="212"/>
      <c r="F738" s="199"/>
      <c r="G738" s="199" t="s">
        <v>2983</v>
      </c>
      <c r="H738" s="213"/>
      <c r="I738" s="219" t="str" cm="1">
        <f t="array" ref="I738">_xlfn.TEXTJOIN(" ",1,IF(flistname=D738,foption,""))</f>
        <v>0</v>
      </c>
      <c r="J738" s="219" t="s">
        <v>117</v>
      </c>
      <c r="K738" s="219" t="s">
        <v>5496</v>
      </c>
      <c r="L738" s="219" t="str">
        <f t="shared" si="49"/>
        <v/>
      </c>
      <c r="N738" s="219" t="s">
        <v>2988</v>
      </c>
      <c r="O738" s="219" t="s">
        <v>2988</v>
      </c>
      <c r="P738" s="219">
        <v>1</v>
      </c>
      <c r="AB738" s="286"/>
    </row>
    <row r="739" spans="1:28" s="245" customFormat="1">
      <c r="A739" s="228"/>
      <c r="C739" s="245" t="str">
        <f t="shared" si="47"/>
        <v>No</v>
      </c>
      <c r="D739" s="245" t="str">
        <f t="shared" si="48"/>
        <v/>
      </c>
      <c r="E739" s="228"/>
      <c r="H739" s="230"/>
      <c r="I739" s="229" t="str" cm="1">
        <f t="array" ref="I739">_xlfn.TEXTJOIN(" ",1,IF(flistname=D739,foption,""))</f>
        <v>0</v>
      </c>
      <c r="L739" s="245" t="str">
        <f t="shared" si="49"/>
        <v/>
      </c>
      <c r="S739" s="228"/>
      <c r="AB739" s="281"/>
    </row>
    <row r="740" spans="1:28" s="219" customFormat="1">
      <c r="A740" s="212"/>
      <c r="B740" s="199"/>
      <c r="C740" s="199" t="str">
        <f t="shared" si="47"/>
        <v>No</v>
      </c>
      <c r="D740" s="199" t="str">
        <f t="shared" si="48"/>
        <v/>
      </c>
      <c r="E740" s="212"/>
      <c r="F740" s="199"/>
      <c r="G740" s="199"/>
      <c r="H740" s="213"/>
      <c r="I740" s="219" t="str" cm="1">
        <f t="array" ref="I740">_xlfn.TEXTJOIN(" ",1,IF(flistname=D740,foption,""))</f>
        <v>0</v>
      </c>
      <c r="J740" s="219" t="s">
        <v>26</v>
      </c>
      <c r="K740" s="219" t="s">
        <v>5515</v>
      </c>
      <c r="L740" s="219" t="str">
        <f t="shared" si="49"/>
        <v/>
      </c>
      <c r="W740" s="219" t="s">
        <v>168</v>
      </c>
      <c r="Z740" s="219" t="s">
        <v>3428</v>
      </c>
      <c r="AB740" s="286"/>
    </row>
    <row r="741" spans="1:28" s="325" customFormat="1">
      <c r="A741" s="240"/>
      <c r="B741" s="240"/>
      <c r="C741" s="240" t="str">
        <f t="shared" si="47"/>
        <v>No</v>
      </c>
      <c r="D741" s="240" t="str">
        <f t="shared" si="48"/>
        <v/>
      </c>
      <c r="E741" s="240"/>
      <c r="F741" s="240"/>
      <c r="G741" s="240"/>
      <c r="H741" s="240"/>
      <c r="I741" s="325" t="str" cm="1">
        <f t="array" ref="I741">_xlfn.TEXTJOIN(" ",1,IF(flistname=D741,foption,""))</f>
        <v>0</v>
      </c>
      <c r="J741" s="344" t="s">
        <v>20</v>
      </c>
      <c r="K741" s="344"/>
      <c r="L741" s="344" t="str">
        <f t="shared" si="49"/>
        <v>MARKET ACCESS, FOOD PRICES AND AVAILABILITY</v>
      </c>
      <c r="M741" s="344"/>
      <c r="N741" s="325" t="s">
        <v>5516</v>
      </c>
      <c r="O741" s="325" t="s">
        <v>5516</v>
      </c>
      <c r="P741" s="344">
        <v>1</v>
      </c>
      <c r="Q741" s="344"/>
      <c r="AB741" s="326"/>
    </row>
    <row r="742" spans="1:28" s="221" customFormat="1">
      <c r="A742" s="194"/>
      <c r="B742" s="194"/>
      <c r="C742" s="194" t="str">
        <f t="shared" si="47"/>
        <v>select_one</v>
      </c>
      <c r="D742" s="194" t="str">
        <f t="shared" si="48"/>
        <v>yes_no</v>
      </c>
      <c r="E742" s="194"/>
      <c r="F742" s="194"/>
      <c r="G742" s="194"/>
      <c r="H742" s="194"/>
      <c r="I742" s="221" t="str" cm="1">
        <f t="array" ref="I742">_xlfn.TEXTJOIN(" ",1,IF(flistname=D742,foption,""))</f>
        <v>0: No 1: Yes</v>
      </c>
      <c r="J742" s="221" t="s">
        <v>22</v>
      </c>
      <c r="K742" s="221" t="s">
        <v>5517</v>
      </c>
      <c r="L742" s="341" t="str">
        <f t="shared" si="49"/>
        <v>U07: Are you or any of the household member currently able to access the nearest market for your households food and utility needs?</v>
      </c>
      <c r="M742" s="221" t="s">
        <v>5518</v>
      </c>
      <c r="N742" s="221" t="s">
        <v>5519</v>
      </c>
      <c r="O742" s="221" t="s">
        <v>5520</v>
      </c>
      <c r="V742" s="221">
        <v>1</v>
      </c>
      <c r="AB742" s="333"/>
    </row>
    <row r="743" spans="1:28" s="221" customFormat="1">
      <c r="A743" s="194"/>
      <c r="B743" s="194"/>
      <c r="C743" s="194" t="str">
        <f t="shared" si="47"/>
        <v>No</v>
      </c>
      <c r="D743" s="194" t="str">
        <f t="shared" si="48"/>
        <v/>
      </c>
      <c r="E743" s="194"/>
      <c r="F743" s="194"/>
      <c r="G743" s="194"/>
      <c r="H743" s="194"/>
      <c r="I743" s="221" t="str" cm="1">
        <f t="array" ref="I743">_xlfn.TEXTJOIN(" ",1,IF(flistname=D743,foption,""))</f>
        <v>0</v>
      </c>
      <c r="J743" s="221" t="s">
        <v>151</v>
      </c>
      <c r="K743" s="221" t="s">
        <v>5521</v>
      </c>
      <c r="L743" s="341" t="str">
        <f t="shared" si="49"/>
        <v>U08: If yes, how long does it take  (one way) in minutes to reach the nearest market?</v>
      </c>
      <c r="M743" s="221" t="s">
        <v>5522</v>
      </c>
      <c r="N743" s="221" t="s">
        <v>5523</v>
      </c>
      <c r="O743" s="221" t="s">
        <v>5524</v>
      </c>
      <c r="V743" s="221">
        <v>1</v>
      </c>
      <c r="Z743" s="221" t="s">
        <v>5525</v>
      </c>
      <c r="AB743" s="333"/>
    </row>
    <row r="744" spans="1:28" s="221" customFormat="1">
      <c r="A744" s="194"/>
      <c r="B744" s="194"/>
      <c r="C744" s="194" t="str">
        <f t="shared" si="47"/>
        <v>select_one</v>
      </c>
      <c r="D744" s="194" t="str">
        <f t="shared" si="48"/>
        <v>market_no</v>
      </c>
      <c r="E744" s="194"/>
      <c r="F744" s="194"/>
      <c r="G744" s="194"/>
      <c r="H744" s="194"/>
      <c r="I744" s="221" t="str" cm="1">
        <f t="array" ref="I744">_xlfn.TEXTJOIN(" ",1,IF(flistname=D744,foption,""))</f>
        <v>1: Limited access due to insecurity 2: Limited access due to COVID restrictions 3: Limited access due to poor road conditions 4: Limited access due to weather 88: Other limitations</v>
      </c>
      <c r="J744" s="221" t="s">
        <v>5526</v>
      </c>
      <c r="K744" s="221" t="s">
        <v>5527</v>
      </c>
      <c r="L744" s="341" t="str">
        <f t="shared" si="49"/>
        <v>U09: what is the main reason</v>
      </c>
      <c r="M744" s="221" t="s">
        <v>5528</v>
      </c>
      <c r="N744" s="221" t="s">
        <v>5529</v>
      </c>
      <c r="O744" s="221" t="s">
        <v>5530</v>
      </c>
      <c r="V744" s="221">
        <v>1</v>
      </c>
      <c r="Z744" s="221" t="s">
        <v>5531</v>
      </c>
      <c r="AB744" s="333"/>
    </row>
    <row r="745" spans="1:28" s="221" customFormat="1">
      <c r="A745" s="194"/>
      <c r="B745" s="194"/>
      <c r="C745" s="194" t="str">
        <f t="shared" si="47"/>
        <v>select_one</v>
      </c>
      <c r="D745" s="194" t="str">
        <f t="shared" si="48"/>
        <v>staple_availability</v>
      </c>
      <c r="E745" s="194"/>
      <c r="F745" s="194"/>
      <c r="G745" s="194"/>
      <c r="H745" s="194"/>
      <c r="I745" s="221" t="str" cm="1">
        <f t="array" ref="I745">_xlfn.TEXTJOIN(" ",1,IF(flistname=D745,foption,""))</f>
        <v>1: More available 2: Same availability 3: Less available</v>
      </c>
      <c r="J745" s="221" t="s">
        <v>5532</v>
      </c>
      <c r="K745" s="221" t="s">
        <v>5533</v>
      </c>
      <c r="L745" s="341" t="str">
        <f t="shared" si="49"/>
        <v>U10: How would you rate the current availability of key staple commodities (cereals, legumes) at this nearest market compared to same period last year?</v>
      </c>
      <c r="M745" s="221" t="s">
        <v>5534</v>
      </c>
      <c r="N745" s="221" t="s">
        <v>5535</v>
      </c>
      <c r="O745" s="221" t="s">
        <v>5536</v>
      </c>
      <c r="V745" s="221">
        <v>1</v>
      </c>
      <c r="AB745" s="333"/>
    </row>
    <row r="746" spans="1:28" s="221" customFormat="1">
      <c r="A746" s="194"/>
      <c r="B746" s="194"/>
      <c r="C746" s="194" t="str">
        <f t="shared" si="47"/>
        <v>select_one</v>
      </c>
      <c r="D746" s="194" t="str">
        <f t="shared" si="48"/>
        <v>staple_price</v>
      </c>
      <c r="E746" s="194"/>
      <c r="F746" s="194"/>
      <c r="G746" s="194"/>
      <c r="H746" s="194"/>
      <c r="I746" s="221" t="str" cm="1">
        <f t="array" ref="I746">_xlfn.TEXTJOIN(" ",1,IF(flistname=D746,foption,""))</f>
        <v>1: High Price 2: Fair Price 3: Low Price</v>
      </c>
      <c r="J746" s="221" t="s">
        <v>5537</v>
      </c>
      <c r="K746" s="221" t="s">
        <v>5538</v>
      </c>
      <c r="L746" s="341" t="str">
        <f t="shared" si="49"/>
        <v>U11: How would you judge the current prices of key staple commodities at the nearest market compared to same period last year?</v>
      </c>
      <c r="M746" s="221" t="s">
        <v>5539</v>
      </c>
      <c r="N746" s="221" t="s">
        <v>5540</v>
      </c>
      <c r="O746" s="221" t="s">
        <v>5541</v>
      </c>
      <c r="V746" s="221">
        <v>1</v>
      </c>
      <c r="AB746" s="333"/>
    </row>
    <row r="747" spans="1:28" s="221" customFormat="1">
      <c r="A747" s="194"/>
      <c r="B747" s="194"/>
      <c r="C747" s="194" t="str">
        <f t="shared" si="47"/>
        <v>select_one</v>
      </c>
      <c r="D747" s="194" t="str">
        <f t="shared" si="48"/>
        <v>staple_demand</v>
      </c>
      <c r="E747" s="194"/>
      <c r="F747" s="194"/>
      <c r="G747" s="194"/>
      <c r="H747" s="194"/>
      <c r="I747" s="221" t="str" cm="1">
        <f t="array" ref="I747">_xlfn.TEXTJOIN(" ",1,IF(flistname=D747,foption,""))</f>
        <v>1: No, it is all available 2: Some cereals not available 3: some pulses not available 4: both some cereals and pulses unavailable 5: Cooking oil not available</v>
      </c>
      <c r="J747" s="221" t="s">
        <v>5542</v>
      </c>
      <c r="K747" s="221" t="s">
        <v>5543</v>
      </c>
      <c r="L747" s="341" t="str">
        <f t="shared" si="49"/>
        <v>U12: Are there any staple commodities that are not found in the market that you normally buy</v>
      </c>
      <c r="M747" s="221" t="s">
        <v>5544</v>
      </c>
      <c r="N747" s="221" t="s">
        <v>5545</v>
      </c>
      <c r="O747" s="221" t="s">
        <v>5546</v>
      </c>
      <c r="V747" s="221">
        <v>1</v>
      </c>
      <c r="AB747" s="333"/>
    </row>
    <row r="748" spans="1:28" s="221" customFormat="1">
      <c r="A748" s="194"/>
      <c r="B748" s="194"/>
      <c r="C748" s="194" t="str">
        <f t="shared" si="47"/>
        <v>select_one</v>
      </c>
      <c r="D748" s="194" t="str">
        <f t="shared" si="48"/>
        <v>yes_no</v>
      </c>
      <c r="E748" s="194"/>
      <c r="F748" s="194"/>
      <c r="G748" s="194"/>
      <c r="H748" s="194"/>
      <c r="I748" s="221" t="str" cm="1">
        <f t="array" ref="I748">_xlfn.TEXTJOIN(" ",1,IF(flistname=D748,foption,""))</f>
        <v>0: No 1: Yes</v>
      </c>
      <c r="J748" s="221" t="s">
        <v>22</v>
      </c>
      <c r="K748" s="221" t="s">
        <v>5547</v>
      </c>
      <c r="L748" s="341" t="str">
        <f t="shared" si="49"/>
        <v>U13: Based on your experience, has the cash or food assistance received helped you in anyway to reduce the effect/impact of the commodity prices increased and availability on your household?</v>
      </c>
      <c r="M748" s="221" t="s">
        <v>5548</v>
      </c>
      <c r="N748" s="221" t="s">
        <v>5549</v>
      </c>
      <c r="O748" s="221" t="s">
        <v>5550</v>
      </c>
      <c r="V748" s="221">
        <v>1</v>
      </c>
      <c r="AB748" s="333"/>
    </row>
    <row r="749" spans="1:28" s="221" customFormat="1">
      <c r="A749" s="194"/>
      <c r="B749" s="194"/>
      <c r="C749" s="194" t="str">
        <f t="shared" si="47"/>
        <v>select_one</v>
      </c>
      <c r="D749" s="194" t="str">
        <f t="shared" si="48"/>
        <v>staple_supply</v>
      </c>
      <c r="E749" s="194"/>
      <c r="F749" s="194"/>
      <c r="G749" s="194"/>
      <c r="H749" s="194"/>
      <c r="I749" s="221" t="str" cm="1">
        <f t="array" ref="I749">_xlfn.TEXTJOIN(" ",1,IF(flistname=D749,foption,""))</f>
        <v>1: Sufficient (30 days and more) 2: Marginal (15 to 25 days) 3: Limited (7 to 15 days sufficient) 4: Very limited (&lt;7days sufficient) 77: Don't know</v>
      </c>
      <c r="J749" s="221" t="s">
        <v>5551</v>
      </c>
      <c r="K749" s="221" t="s">
        <v>5552</v>
      </c>
      <c r="L749" s="341" t="str">
        <f t="shared" si="49"/>
        <v>U14: As we speak today, what is your current household capacity to access  food needs (purchase, aid or own production) in the next coming 30 days?</v>
      </c>
      <c r="M749" s="221" t="s">
        <v>5553</v>
      </c>
      <c r="N749" s="221" t="s">
        <v>5554</v>
      </c>
      <c r="O749" s="221" t="s">
        <v>5555</v>
      </c>
      <c r="V749" s="221">
        <v>1</v>
      </c>
      <c r="AB749" s="333"/>
    </row>
    <row r="750" spans="1:28" s="221" customFormat="1">
      <c r="A750" s="194"/>
      <c r="B750" s="194"/>
      <c r="C750" s="194" t="str">
        <f t="shared" si="47"/>
        <v>select_one</v>
      </c>
      <c r="D750" s="194" t="str">
        <f t="shared" si="48"/>
        <v>price_change</v>
      </c>
      <c r="E750" s="194"/>
      <c r="F750" s="194"/>
      <c r="G750" s="194"/>
      <c r="H750" s="194"/>
      <c r="I750" s="221" t="str" cm="1">
        <f t="array" ref="I750">_xlfn.TEXTJOIN(" ",1,IF(flistname=D750,foption,""))</f>
        <v>1: Prices remained the same 2: Prices decreased 3: Prices increased</v>
      </c>
      <c r="J750" s="221" t="s">
        <v>5556</v>
      </c>
      <c r="K750" s="221" t="s">
        <v>5557</v>
      </c>
      <c r="L750" s="341" t="str">
        <f t="shared" si="49"/>
        <v>U15: How have prices of the staple foods (cereals, legumes, oil) changed following cash or food distribution in the local market</v>
      </c>
      <c r="M750" s="221" t="s">
        <v>5558</v>
      </c>
      <c r="N750" s="221" t="s">
        <v>5559</v>
      </c>
      <c r="O750" s="221" t="s">
        <v>5560</v>
      </c>
      <c r="V750" s="221">
        <v>1</v>
      </c>
      <c r="AB750" s="333"/>
    </row>
    <row r="751" spans="1:28" s="221" customFormat="1">
      <c r="A751" s="194"/>
      <c r="B751" s="194"/>
      <c r="C751" s="194" t="str">
        <f t="shared" si="47"/>
        <v>select_one</v>
      </c>
      <c r="D751" s="194" t="str">
        <f t="shared" si="48"/>
        <v>trader_change</v>
      </c>
      <c r="E751" s="194"/>
      <c r="F751" s="194"/>
      <c r="G751" s="194"/>
      <c r="H751" s="194"/>
      <c r="I751" s="221" t="str" cm="1">
        <f t="array" ref="I751">_xlfn.TEXTJOIN(" ",1,IF(flistname=D751,foption,""))</f>
        <v>1: No they remain the same 2: Yes, they decrease 3: Yes, they increase 77: Don't know</v>
      </c>
      <c r="J751" s="221" t="s">
        <v>5561</v>
      </c>
      <c r="K751" s="221" t="s">
        <v>5562</v>
      </c>
      <c r="L751" s="341" t="str">
        <f t="shared" si="49"/>
        <v>U16: At the time of distribution of cash or  food do the number of traders in the market change</v>
      </c>
      <c r="M751" s="221" t="s">
        <v>5563</v>
      </c>
      <c r="N751" s="221" t="s">
        <v>5564</v>
      </c>
      <c r="O751" s="221" t="s">
        <v>5565</v>
      </c>
      <c r="V751" s="221">
        <v>1</v>
      </c>
      <c r="AB751" s="333"/>
    </row>
    <row r="752" spans="1:28" s="219" customFormat="1">
      <c r="A752" s="212"/>
      <c r="B752" s="199"/>
      <c r="C752" s="199" t="str">
        <f t="shared" si="47"/>
        <v>No</v>
      </c>
      <c r="D752" s="199" t="str">
        <f t="shared" si="48"/>
        <v/>
      </c>
      <c r="E752" s="212"/>
      <c r="F752" s="199"/>
      <c r="G752" s="199"/>
      <c r="H752" s="213"/>
      <c r="I752" s="219" t="str" cm="1">
        <f t="array" ref="I752">_xlfn.TEXTJOIN(" ",1,IF(flistname=D752,foption,""))</f>
        <v>0</v>
      </c>
      <c r="J752" s="219" t="s">
        <v>117</v>
      </c>
      <c r="K752" s="219" t="s">
        <v>5515</v>
      </c>
      <c r="L752" s="219" t="str">
        <f t="shared" si="49"/>
        <v/>
      </c>
      <c r="AB752" s="286"/>
    </row>
    <row r="753" spans="1:28" s="245" customFormat="1">
      <c r="A753" s="228"/>
      <c r="C753" s="245" t="str">
        <f t="shared" si="47"/>
        <v>No</v>
      </c>
      <c r="D753" s="245" t="str">
        <f t="shared" si="48"/>
        <v/>
      </c>
      <c r="E753" s="228"/>
      <c r="H753" s="230"/>
      <c r="I753" s="229"/>
      <c r="L753" s="245" t="str">
        <f t="shared" si="49"/>
        <v/>
      </c>
      <c r="S753" s="228"/>
      <c r="AB753" s="281"/>
    </row>
    <row r="754" spans="1:28" s="219" customFormat="1">
      <c r="A754" s="212"/>
      <c r="B754" s="199" t="s">
        <v>5566</v>
      </c>
      <c r="C754" s="199" t="str">
        <f t="shared" si="47"/>
        <v>No</v>
      </c>
      <c r="D754" s="199" t="str">
        <f t="shared" si="48"/>
        <v/>
      </c>
      <c r="E754" s="212"/>
      <c r="F754" s="199"/>
      <c r="G754" s="199" t="s">
        <v>2983</v>
      </c>
      <c r="H754" s="213"/>
      <c r="I754" s="219" t="str" cm="1">
        <f t="array" ref="I754">_xlfn.TEXTJOIN(" ",1,IF(flistname=D754,foption,""))</f>
        <v>0</v>
      </c>
      <c r="J754" s="219" t="s">
        <v>117</v>
      </c>
      <c r="K754" s="219" t="s">
        <v>5471</v>
      </c>
      <c r="L754" s="219" t="str">
        <f t="shared" si="49"/>
        <v/>
      </c>
      <c r="N754" s="219" t="s">
        <v>2988</v>
      </c>
      <c r="O754" s="219" t="s">
        <v>2988</v>
      </c>
      <c r="P754" s="219">
        <v>1</v>
      </c>
      <c r="AB754" s="286"/>
    </row>
    <row r="755" spans="1:28" s="218" customFormat="1">
      <c r="A755" s="207"/>
      <c r="C755" s="218" t="str">
        <f t="shared" si="47"/>
        <v>No</v>
      </c>
      <c r="D755" s="218" t="str">
        <f t="shared" si="48"/>
        <v/>
      </c>
      <c r="E755" s="207"/>
      <c r="H755" s="209"/>
      <c r="I755" s="214" t="str" cm="1">
        <f t="array" ref="I755">_xlfn.TEXTJOIN(" ",1,IF(flistname=D755,foption,""))</f>
        <v>0</v>
      </c>
      <c r="L755" s="218" t="str">
        <f t="shared" si="49"/>
        <v/>
      </c>
      <c r="N755" s="218" t="s">
        <v>2988</v>
      </c>
      <c r="O755" s="218" t="s">
        <v>2988</v>
      </c>
      <c r="P755" s="218">
        <v>1</v>
      </c>
      <c r="S755" s="207"/>
      <c r="AB755" s="280"/>
    </row>
    <row r="756" spans="1:28" s="219" customFormat="1">
      <c r="A756" s="212"/>
      <c r="B756" s="199" t="s">
        <v>5567</v>
      </c>
      <c r="C756" s="199" t="str">
        <f t="shared" si="47"/>
        <v>No</v>
      </c>
      <c r="D756" s="199" t="str">
        <f t="shared" si="48"/>
        <v/>
      </c>
      <c r="E756" s="212"/>
      <c r="F756" s="199"/>
      <c r="G756" s="199" t="s">
        <v>2983</v>
      </c>
      <c r="H756" s="213"/>
      <c r="I756" s="219" t="str" cm="1">
        <f t="array" ref="I756">_xlfn.TEXTJOIN(" ",1,IF(flistname=D756,foption,""))</f>
        <v>0</v>
      </c>
      <c r="J756" s="219" t="s">
        <v>26</v>
      </c>
      <c r="K756" s="219" t="s">
        <v>5568</v>
      </c>
      <c r="L756" s="219" t="str">
        <f t="shared" si="49"/>
        <v>V: COPING STRATEGIES</v>
      </c>
      <c r="M756" s="219" t="s">
        <v>5569</v>
      </c>
      <c r="N756" s="219" t="s">
        <v>5570</v>
      </c>
      <c r="O756" s="219" t="s">
        <v>5570</v>
      </c>
      <c r="P756" s="219">
        <v>1</v>
      </c>
      <c r="AB756" s="286"/>
    </row>
    <row r="757" spans="1:28" s="221" customFormat="1">
      <c r="A757" s="205"/>
      <c r="B757" s="194" t="s">
        <v>5571</v>
      </c>
      <c r="C757" s="194" t="str">
        <f t="shared" si="47"/>
        <v>select_one</v>
      </c>
      <c r="D757" s="194" t="str">
        <f t="shared" si="48"/>
        <v>yes_no</v>
      </c>
      <c r="E757" s="205"/>
      <c r="F757" s="194"/>
      <c r="G757" s="194" t="s">
        <v>3040</v>
      </c>
      <c r="H757" s="206"/>
      <c r="I757" s="221" t="str" cm="1">
        <f t="array" ref="I757">_xlfn.TEXTJOIN(" ",1,IF(flistname=D757,foption,""))</f>
        <v>0: No 1: Yes</v>
      </c>
      <c r="J757" s="221" t="s">
        <v>22</v>
      </c>
      <c r="K757" s="221" t="s">
        <v>2783</v>
      </c>
      <c r="L757" s="221" t="str">
        <f t="shared" si="49"/>
        <v>V01_01: In the last **7 days**, have there been times when you did not have enough food or money to buy food, how often has your households had to.</v>
      </c>
      <c r="M757" s="221" t="s">
        <v>5572</v>
      </c>
      <c r="N757" s="221" t="s">
        <v>5573</v>
      </c>
      <c r="O757" s="221" t="s">
        <v>5574</v>
      </c>
      <c r="P757" s="221">
        <v>1</v>
      </c>
      <c r="V757" s="221">
        <v>1</v>
      </c>
      <c r="AB757" s="333"/>
    </row>
    <row r="758" spans="1:28" s="221" customFormat="1">
      <c r="A758" s="205"/>
      <c r="B758" s="194"/>
      <c r="C758" s="194" t="str">
        <f t="shared" si="47"/>
        <v>select_multiple</v>
      </c>
      <c r="D758" s="194" t="str">
        <f t="shared" si="48"/>
        <v>shortagecause</v>
      </c>
      <c r="E758" s="205"/>
      <c r="F758" s="194"/>
      <c r="G758" s="194"/>
      <c r="H758" s="206"/>
      <c r="I758" s="221" t="str" cm="1">
        <f t="array" ref="I758">_xlfn.TEXTJOIN(" ",1,IF(flistname=D758,foption,""))</f>
        <v>1: Low production from last season 2: Lack of agricultural production markets 3: Loss/reduction of employment of members of the household 4: Reduction of income of household members 5: High market prices for non-food items 6: Unusual high food prices 7: Insecurity/unrest/Violence 8: Delayed or skipped assistance distribution 9: COVID-19 related restrictions 88: Others</v>
      </c>
      <c r="J758" s="221" t="s">
        <v>5575</v>
      </c>
      <c r="K758" s="221" t="s">
        <v>5576</v>
      </c>
      <c r="L758" s="221" t="str">
        <f t="shared" si="49"/>
        <v>V01_02: What do you think caused this food shortage in your household?</v>
      </c>
      <c r="M758" s="221" t="s">
        <v>5577</v>
      </c>
      <c r="N758" s="221" t="s">
        <v>5578</v>
      </c>
      <c r="O758" s="221" t="s">
        <v>5579</v>
      </c>
      <c r="V758" s="221">
        <v>1</v>
      </c>
      <c r="Z758" s="221" t="s">
        <v>2787</v>
      </c>
      <c r="AB758" s="333"/>
    </row>
    <row r="759" spans="1:28" s="338" customFormat="1">
      <c r="A759" s="205"/>
      <c r="B759" s="194"/>
      <c r="C759" s="194" t="str">
        <f t="shared" si="47"/>
        <v>No</v>
      </c>
      <c r="D759" s="194" t="str">
        <f t="shared" si="48"/>
        <v/>
      </c>
      <c r="E759" s="205"/>
      <c r="F759" s="194"/>
      <c r="G759" s="194"/>
      <c r="H759" s="206"/>
      <c r="J759" s="338" t="s">
        <v>49</v>
      </c>
      <c r="K759" s="338" t="s">
        <v>5580</v>
      </c>
      <c r="L759" s="338" t="str">
        <f t="shared" si="49"/>
        <v>V01_02_1: Specify other causes of food shortages</v>
      </c>
      <c r="M759" s="338" t="s">
        <v>5581</v>
      </c>
      <c r="N759" s="338" t="s">
        <v>5582</v>
      </c>
      <c r="O759" s="338" t="s">
        <v>5583</v>
      </c>
      <c r="V759" s="338">
        <v>1</v>
      </c>
      <c r="Z759" s="338" t="s">
        <v>5584</v>
      </c>
      <c r="AB759" s="339"/>
    </row>
    <row r="760" spans="1:28" s="221" customFormat="1">
      <c r="A760" s="205"/>
      <c r="B760" s="194"/>
      <c r="C760" s="194" t="str">
        <f t="shared" si="47"/>
        <v>select_multiple</v>
      </c>
      <c r="D760" s="194" t="str">
        <f t="shared" si="48"/>
        <v>copingsolution</v>
      </c>
      <c r="E760" s="205"/>
      <c r="F760" s="194"/>
      <c r="G760" s="194"/>
      <c r="H760" s="206"/>
      <c r="I760" s="221" t="str" cm="1">
        <f t="array" ref="I760">_xlfn.TEXTJOIN(" ",1,IF(flistname=D760,foption,""))</f>
        <v>1: Subsidized agricurtural inputs 2: Creation of HH's income generating activities 3: Support in market access and linkages 4: Support in irrigation systems 5: Support in errosion/flood control systems 6: Support to vulnerables affected by shocks 7: Support with access to quality health and medical services 8: Increase food rations 88: Other</v>
      </c>
      <c r="J760" s="221" t="s">
        <v>5585</v>
      </c>
      <c r="K760" s="221" t="s">
        <v>5586</v>
      </c>
      <c r="L760" s="221" t="str">
        <f t="shared" si="49"/>
        <v>V01_03: What can be done at your household or community level to prevent future food shortages?</v>
      </c>
      <c r="M760" s="221" t="s">
        <v>5587</v>
      </c>
      <c r="N760" s="221" t="s">
        <v>5588</v>
      </c>
      <c r="O760" s="221" t="s">
        <v>5589</v>
      </c>
      <c r="V760" s="221">
        <v>1</v>
      </c>
      <c r="Z760" s="221" t="s">
        <v>2787</v>
      </c>
      <c r="AB760" s="333"/>
    </row>
    <row r="761" spans="1:28" s="338" customFormat="1">
      <c r="A761" s="205"/>
      <c r="B761" s="194"/>
      <c r="C761" s="194" t="str">
        <f t="shared" si="47"/>
        <v>No</v>
      </c>
      <c r="D761" s="194" t="str">
        <f t="shared" si="48"/>
        <v/>
      </c>
      <c r="E761" s="205"/>
      <c r="F761" s="194"/>
      <c r="G761" s="194"/>
      <c r="H761" s="206"/>
      <c r="J761" s="338" t="s">
        <v>49</v>
      </c>
      <c r="K761" s="338" t="s">
        <v>5590</v>
      </c>
      <c r="L761" s="338" t="str">
        <f t="shared" si="49"/>
        <v>V01_03_1: Specify of suggested solutions</v>
      </c>
      <c r="M761" s="338" t="s">
        <v>5591</v>
      </c>
      <c r="N761" s="338" t="s">
        <v>5592</v>
      </c>
      <c r="O761" s="338" t="s">
        <v>5593</v>
      </c>
      <c r="V761" s="338">
        <v>1</v>
      </c>
      <c r="Z761" s="338" t="s">
        <v>5594</v>
      </c>
      <c r="AB761" s="339"/>
    </row>
    <row r="762" spans="1:28" s="219" customFormat="1">
      <c r="A762" s="212"/>
      <c r="B762" s="199" t="s">
        <v>5595</v>
      </c>
      <c r="C762" s="199" t="str">
        <f t="shared" si="47"/>
        <v>No</v>
      </c>
      <c r="D762" s="199" t="str">
        <f t="shared" si="48"/>
        <v/>
      </c>
      <c r="E762" s="212"/>
      <c r="F762" s="199"/>
      <c r="G762" s="199" t="s">
        <v>2983</v>
      </c>
      <c r="H762" s="213"/>
      <c r="I762" s="219" t="str" cm="1">
        <f t="array" ref="I762">_xlfn.TEXTJOIN(" ",1,IF(flistname=D762,foption,""))</f>
        <v>0</v>
      </c>
      <c r="J762" s="219" t="s">
        <v>26</v>
      </c>
      <c r="K762" s="219" t="s">
        <v>5596</v>
      </c>
      <c r="L762" s="219" t="str">
        <f t="shared" si="49"/>
        <v>FOOD COPING MECHANISM</v>
      </c>
      <c r="N762" s="219" t="s">
        <v>5597</v>
      </c>
      <c r="O762" s="219" t="s">
        <v>5597</v>
      </c>
      <c r="P762" s="219">
        <v>1</v>
      </c>
      <c r="W762" s="219" t="s">
        <v>168</v>
      </c>
      <c r="Z762" s="219" t="s">
        <v>2787</v>
      </c>
      <c r="AB762" s="286"/>
    </row>
    <row r="763" spans="1:28" s="325" customFormat="1">
      <c r="A763" s="240"/>
      <c r="B763" s="240"/>
      <c r="C763" s="240" t="str">
        <f t="shared" si="47"/>
        <v>No</v>
      </c>
      <c r="D763" s="240" t="str">
        <f t="shared" si="48"/>
        <v/>
      </c>
      <c r="E763" s="240"/>
      <c r="F763" s="240"/>
      <c r="G763" s="240"/>
      <c r="H763" s="240"/>
      <c r="I763" s="325" t="str" cm="1">
        <f t="array" ref="I763">_xlfn.TEXTJOIN(" ",1,IF(flistname=D763,foption,""))</f>
        <v>0</v>
      </c>
      <c r="J763" s="325" t="s">
        <v>20</v>
      </c>
      <c r="L763" s="325" t="str">
        <f t="shared" si="49"/>
        <v>How many days did you use any of the following coping strategies? If not used, mark 0.</v>
      </c>
      <c r="N763" s="325" t="s">
        <v>5598</v>
      </c>
      <c r="O763" s="325" t="s">
        <v>5598</v>
      </c>
      <c r="AB763" s="326"/>
    </row>
    <row r="764" spans="1:28" s="221" customFormat="1">
      <c r="A764" s="205"/>
      <c r="B764" s="194" t="s">
        <v>5599</v>
      </c>
      <c r="C764" s="194" t="str">
        <f t="shared" si="47"/>
        <v>No</v>
      </c>
      <c r="D764" s="194" t="str">
        <f t="shared" si="48"/>
        <v/>
      </c>
      <c r="E764" s="205"/>
      <c r="F764" s="194"/>
      <c r="G764" s="194" t="s">
        <v>2983</v>
      </c>
      <c r="H764" s="206"/>
      <c r="I764" s="221" t="str" cm="1">
        <f t="array" ref="I764">_xlfn.TEXTJOIN(" ",1,IF(flistname=D764,foption,""))</f>
        <v>0</v>
      </c>
      <c r="J764" s="221" t="s">
        <v>151</v>
      </c>
      <c r="K764" s="221" t="s">
        <v>2788</v>
      </c>
      <c r="L764" s="221" t="str">
        <f t="shared" si="49"/>
        <v>V02_01: In the last 7 days, how many days have you relied on less preferred and less expensive food</v>
      </c>
      <c r="M764" s="221" t="s">
        <v>5600</v>
      </c>
      <c r="N764" s="221" t="s">
        <v>5601</v>
      </c>
      <c r="O764" s="221" t="s">
        <v>5602</v>
      </c>
      <c r="P764" s="221">
        <v>1</v>
      </c>
      <c r="T764" s="221" t="s">
        <v>2273</v>
      </c>
      <c r="U764" s="221" t="s">
        <v>2790</v>
      </c>
      <c r="V764" s="221">
        <v>1</v>
      </c>
      <c r="AB764" s="333"/>
    </row>
    <row r="765" spans="1:28" s="221" customFormat="1">
      <c r="A765" s="205"/>
      <c r="B765" s="194" t="s">
        <v>5603</v>
      </c>
      <c r="C765" s="194" t="str">
        <f t="shared" si="47"/>
        <v>No</v>
      </c>
      <c r="D765" s="194" t="str">
        <f t="shared" si="48"/>
        <v/>
      </c>
      <c r="E765" s="205"/>
      <c r="F765" s="194"/>
      <c r="G765" s="194" t="s">
        <v>2983</v>
      </c>
      <c r="H765" s="206"/>
      <c r="I765" s="221" t="str" cm="1">
        <f t="array" ref="I765">_xlfn.TEXTJOIN(" ",1,IF(flistname=D765,foption,""))</f>
        <v>0</v>
      </c>
      <c r="J765" s="221" t="s">
        <v>151</v>
      </c>
      <c r="K765" s="221" t="s">
        <v>2791</v>
      </c>
      <c r="L765" s="221" t="str">
        <f t="shared" si="49"/>
        <v>V02_02: In the last 7 days, how many days have you borrowed food, or rely on help from friends or relatives</v>
      </c>
      <c r="M765" s="221" t="s">
        <v>5604</v>
      </c>
      <c r="N765" s="221" t="s">
        <v>5605</v>
      </c>
      <c r="O765" s="221" t="s">
        <v>5606</v>
      </c>
      <c r="P765" s="221">
        <v>1</v>
      </c>
      <c r="T765" s="221" t="s">
        <v>2273</v>
      </c>
      <c r="U765" s="221" t="s">
        <v>2790</v>
      </c>
      <c r="V765" s="221">
        <v>1</v>
      </c>
      <c r="AB765" s="333"/>
    </row>
    <row r="766" spans="1:28" s="221" customFormat="1">
      <c r="A766" s="205"/>
      <c r="B766" s="194" t="s">
        <v>5607</v>
      </c>
      <c r="C766" s="194" t="str">
        <f t="shared" si="47"/>
        <v>No</v>
      </c>
      <c r="D766" s="194" t="str">
        <f t="shared" si="48"/>
        <v/>
      </c>
      <c r="E766" s="205"/>
      <c r="F766" s="194"/>
      <c r="G766" s="194" t="s">
        <v>2983</v>
      </c>
      <c r="H766" s="206"/>
      <c r="I766" s="221" t="str" cm="1">
        <f t="array" ref="I766">_xlfn.TEXTJOIN(" ",1,IF(flistname=D766,foption,""))</f>
        <v>0</v>
      </c>
      <c r="J766" s="221" t="s">
        <v>151</v>
      </c>
      <c r="K766" s="221" t="s">
        <v>2793</v>
      </c>
      <c r="L766" s="221" t="str">
        <f t="shared" si="49"/>
        <v>V02_03: In the last 7 days, how many days did you have to Limit portion size at mealss</v>
      </c>
      <c r="M766" s="221" t="s">
        <v>5608</v>
      </c>
      <c r="N766" s="221" t="s">
        <v>5609</v>
      </c>
      <c r="O766" s="221" t="s">
        <v>5610</v>
      </c>
      <c r="P766" s="221">
        <v>1</v>
      </c>
      <c r="T766" s="221" t="s">
        <v>2273</v>
      </c>
      <c r="U766" s="221" t="s">
        <v>2790</v>
      </c>
      <c r="V766" s="221">
        <v>1</v>
      </c>
      <c r="AB766" s="333"/>
    </row>
    <row r="767" spans="1:28" s="221" customFormat="1">
      <c r="A767" s="205"/>
      <c r="B767" s="194" t="s">
        <v>5611</v>
      </c>
      <c r="C767" s="194" t="str">
        <f t="shared" si="47"/>
        <v>No</v>
      </c>
      <c r="D767" s="194" t="str">
        <f t="shared" si="48"/>
        <v/>
      </c>
      <c r="E767" s="205"/>
      <c r="F767" s="194"/>
      <c r="G767" s="194" t="s">
        <v>2983</v>
      </c>
      <c r="H767" s="206"/>
      <c r="I767" s="221" t="str" cm="1">
        <f t="array" ref="I767">_xlfn.TEXTJOIN(" ",1,IF(flistname=D767,foption,""))</f>
        <v>0</v>
      </c>
      <c r="J767" s="221" t="s">
        <v>151</v>
      </c>
      <c r="K767" s="221" t="s">
        <v>2795</v>
      </c>
      <c r="L767" s="221" t="str">
        <f t="shared" si="49"/>
        <v>V02_04: In the last 7 days, how many days did you have to Restrict consumption by adults in order for small children to eat</v>
      </c>
      <c r="M767" s="221" t="s">
        <v>5612</v>
      </c>
      <c r="N767" s="221" t="s">
        <v>5613</v>
      </c>
      <c r="O767" s="221" t="s">
        <v>5614</v>
      </c>
      <c r="P767" s="221">
        <v>1</v>
      </c>
      <c r="T767" s="221" t="s">
        <v>2273</v>
      </c>
      <c r="U767" s="221" t="s">
        <v>2790</v>
      </c>
      <c r="V767" s="221">
        <v>1</v>
      </c>
      <c r="AB767" s="333"/>
    </row>
    <row r="768" spans="1:28" s="221" customFormat="1">
      <c r="A768" s="205"/>
      <c r="B768" s="194" t="s">
        <v>5615</v>
      </c>
      <c r="C768" s="194" t="str">
        <f t="shared" si="47"/>
        <v>No</v>
      </c>
      <c r="D768" s="194" t="str">
        <f t="shared" si="48"/>
        <v/>
      </c>
      <c r="E768" s="205"/>
      <c r="F768" s="194"/>
      <c r="G768" s="194" t="s">
        <v>2983</v>
      </c>
      <c r="H768" s="206"/>
      <c r="I768" s="221" t="str" cm="1">
        <f t="array" ref="I768">_xlfn.TEXTJOIN(" ",1,IF(flistname=D768,foption,""))</f>
        <v>0</v>
      </c>
      <c r="J768" s="221" t="s">
        <v>151</v>
      </c>
      <c r="K768" s="221" t="s">
        <v>2797</v>
      </c>
      <c r="L768" s="221" t="str">
        <f t="shared" si="49"/>
        <v>V02_05: In the last 7 days, how many days did you have to reduce number of meals eaten in a day</v>
      </c>
      <c r="M768" s="221" t="s">
        <v>5616</v>
      </c>
      <c r="N768" s="221" t="s">
        <v>5617</v>
      </c>
      <c r="O768" s="221" t="s">
        <v>5618</v>
      </c>
      <c r="P768" s="221">
        <v>1</v>
      </c>
      <c r="T768" s="221" t="s">
        <v>2273</v>
      </c>
      <c r="U768" s="221" t="s">
        <v>2790</v>
      </c>
      <c r="V768" s="221">
        <v>1</v>
      </c>
      <c r="AB768" s="333"/>
    </row>
    <row r="769" spans="1:28" s="221" customFormat="1">
      <c r="A769" s="205"/>
      <c r="B769" s="194" t="s">
        <v>5619</v>
      </c>
      <c r="C769" s="194" t="str">
        <f t="shared" si="47"/>
        <v>No</v>
      </c>
      <c r="D769" s="194" t="str">
        <f t="shared" si="48"/>
        <v/>
      </c>
      <c r="E769" s="205"/>
      <c r="F769" s="194"/>
      <c r="G769" s="194" t="s">
        <v>2983</v>
      </c>
      <c r="H769" s="206"/>
      <c r="I769" s="221" t="str" cm="1">
        <f t="array" ref="I769">_xlfn.TEXTJOIN(" ",1,IF(flistname=D769,foption,""))</f>
        <v>0</v>
      </c>
      <c r="J769" s="221" t="s">
        <v>151</v>
      </c>
      <c r="K769" s="221" t="s">
        <v>2799</v>
      </c>
      <c r="L769" s="221" t="str">
        <f t="shared" si="49"/>
        <v>V02_06: In the last 7 days, how many days did you have to Eat non-traditional wild foods/leaves to survive</v>
      </c>
      <c r="M769" s="221" t="s">
        <v>5620</v>
      </c>
      <c r="N769" s="221" t="s">
        <v>5621</v>
      </c>
      <c r="O769" s="221" t="s">
        <v>5622</v>
      </c>
      <c r="P769" s="221">
        <v>1</v>
      </c>
      <c r="S769" s="221" t="s">
        <v>2801</v>
      </c>
      <c r="T769" s="221" t="s">
        <v>2273</v>
      </c>
      <c r="U769" s="221" t="s">
        <v>2790</v>
      </c>
      <c r="V769" s="221">
        <v>1</v>
      </c>
      <c r="AB769" s="333"/>
    </row>
    <row r="770" spans="1:28" s="221" customFormat="1">
      <c r="A770" s="205"/>
      <c r="B770" s="194" t="s">
        <v>5623</v>
      </c>
      <c r="C770" s="194" t="str">
        <f t="shared" si="47"/>
        <v>No</v>
      </c>
      <c r="D770" s="194" t="str">
        <f t="shared" si="48"/>
        <v/>
      </c>
      <c r="E770" s="205"/>
      <c r="F770" s="194"/>
      <c r="G770" s="194" t="s">
        <v>2983</v>
      </c>
      <c r="H770" s="206"/>
      <c r="I770" s="221" t="str" cm="1">
        <f t="array" ref="I770">_xlfn.TEXTJOIN(" ",1,IF(flistname=D770,foption,""))</f>
        <v>0</v>
      </c>
      <c r="J770" s="221" t="s">
        <v>151</v>
      </c>
      <c r="K770" s="221" t="s">
        <v>2802</v>
      </c>
      <c r="L770" s="221" t="str">
        <f t="shared" si="49"/>
        <v>V02_07: In the last 7 days, how many days did you have to Restrict the consumption of elderly household members</v>
      </c>
      <c r="M770" s="221" t="s">
        <v>5624</v>
      </c>
      <c r="N770" s="221" t="s">
        <v>5625</v>
      </c>
      <c r="O770" s="221" t="s">
        <v>5626</v>
      </c>
      <c r="P770" s="221">
        <v>1</v>
      </c>
      <c r="T770" s="221" t="s">
        <v>2273</v>
      </c>
      <c r="U770" s="221" t="s">
        <v>2790</v>
      </c>
      <c r="V770" s="221">
        <v>1</v>
      </c>
      <c r="AB770" s="333"/>
    </row>
    <row r="771" spans="1:28" s="221" customFormat="1">
      <c r="A771" s="205"/>
      <c r="B771" s="194" t="s">
        <v>5627</v>
      </c>
      <c r="C771" s="194" t="str">
        <f t="shared" si="47"/>
        <v>No</v>
      </c>
      <c r="D771" s="194" t="str">
        <f t="shared" si="48"/>
        <v/>
      </c>
      <c r="E771" s="205"/>
      <c r="F771" s="194"/>
      <c r="G771" s="194" t="s">
        <v>2983</v>
      </c>
      <c r="H771" s="206"/>
      <c r="I771" s="221" t="str" cm="1">
        <f t="array" ref="I771">_xlfn.TEXTJOIN(" ",1,IF(flistname=D771,foption,""))</f>
        <v>0</v>
      </c>
      <c r="J771" s="221" t="s">
        <v>151</v>
      </c>
      <c r="K771" s="221" t="s">
        <v>2804</v>
      </c>
      <c r="L771" s="221" t="str">
        <f t="shared" si="49"/>
        <v>V02_08: In the last 7 days, how many days did you have to Restrict the consumption of adult women in the household</v>
      </c>
      <c r="M771" s="221" t="s">
        <v>5628</v>
      </c>
      <c r="N771" s="221" t="s">
        <v>5629</v>
      </c>
      <c r="O771" s="221" t="s">
        <v>5630</v>
      </c>
      <c r="P771" s="221">
        <v>1</v>
      </c>
      <c r="T771" s="221" t="s">
        <v>2273</v>
      </c>
      <c r="U771" s="221" t="s">
        <v>2790</v>
      </c>
      <c r="V771" s="221">
        <v>1</v>
      </c>
      <c r="AB771" s="333"/>
    </row>
    <row r="772" spans="1:28" s="219" customFormat="1">
      <c r="A772" s="212"/>
      <c r="B772" s="199" t="s">
        <v>5631</v>
      </c>
      <c r="C772" s="199" t="str">
        <f t="shared" si="47"/>
        <v>No</v>
      </c>
      <c r="D772" s="199" t="str">
        <f t="shared" si="48"/>
        <v/>
      </c>
      <c r="E772" s="212"/>
      <c r="F772" s="199"/>
      <c r="G772" s="199" t="s">
        <v>2983</v>
      </c>
      <c r="H772" s="213"/>
      <c r="I772" s="219" t="str" cm="1">
        <f t="array" ref="I772">_xlfn.TEXTJOIN(" ",1,IF(flistname=D772,foption,""))</f>
        <v>0</v>
      </c>
      <c r="J772" s="219" t="s">
        <v>117</v>
      </c>
      <c r="K772" s="219" t="s">
        <v>5596</v>
      </c>
      <c r="L772" s="219" t="str">
        <f t="shared" si="49"/>
        <v/>
      </c>
      <c r="N772" s="219" t="s">
        <v>2988</v>
      </c>
      <c r="O772" s="219" t="s">
        <v>2988</v>
      </c>
      <c r="P772" s="219">
        <v>1</v>
      </c>
      <c r="AB772" s="286"/>
    </row>
    <row r="773" spans="1:28" s="245" customFormat="1">
      <c r="A773" s="228"/>
      <c r="C773" s="245" t="str">
        <f t="shared" si="47"/>
        <v>No</v>
      </c>
      <c r="D773" s="245" t="str">
        <f t="shared" si="48"/>
        <v/>
      </c>
      <c r="E773" s="228"/>
      <c r="H773" s="230"/>
      <c r="I773" s="229" t="str" cm="1">
        <f t="array" ref="I773">_xlfn.TEXTJOIN(" ",1,IF(flistname=D773,foption,""))</f>
        <v>0</v>
      </c>
      <c r="L773" s="245" t="str">
        <f t="shared" si="49"/>
        <v/>
      </c>
      <c r="S773" s="228"/>
      <c r="AB773" s="281"/>
    </row>
    <row r="774" spans="1:28" s="219" customFormat="1">
      <c r="A774" s="212"/>
      <c r="B774" s="199" t="s">
        <v>5632</v>
      </c>
      <c r="C774" s="199" t="str">
        <f t="shared" si="47"/>
        <v>No</v>
      </c>
      <c r="D774" s="199" t="str">
        <f t="shared" si="48"/>
        <v/>
      </c>
      <c r="E774" s="212"/>
      <c r="F774" s="199"/>
      <c r="G774" s="199" t="s">
        <v>2983</v>
      </c>
      <c r="H774" s="213"/>
      <c r="I774" s="219" t="str" cm="1">
        <f t="array" ref="I774">_xlfn.TEXTJOIN(" ",1,IF(flistname=D774,foption,""))</f>
        <v>0</v>
      </c>
      <c r="J774" s="219" t="s">
        <v>26</v>
      </c>
      <c r="K774" s="219" t="s">
        <v>5633</v>
      </c>
      <c r="L774" s="219" t="str">
        <f t="shared" si="49"/>
        <v>LIVELIHOOD COPING MECHANISM</v>
      </c>
      <c r="N774" s="219" t="s">
        <v>5634</v>
      </c>
      <c r="O774" s="219" t="s">
        <v>5634</v>
      </c>
      <c r="P774" s="219">
        <v>1</v>
      </c>
      <c r="W774" s="219" t="s">
        <v>168</v>
      </c>
      <c r="AB774" s="286"/>
    </row>
    <row r="775" spans="1:28" s="325" customFormat="1">
      <c r="A775" s="240"/>
      <c r="B775" s="240"/>
      <c r="C775" s="240" t="str">
        <f t="shared" si="47"/>
        <v>No</v>
      </c>
      <c r="D775" s="240" t="str">
        <f t="shared" si="48"/>
        <v/>
      </c>
      <c r="E775" s="240"/>
      <c r="F775" s="240"/>
      <c r="G775" s="240"/>
      <c r="H775" s="240"/>
      <c r="I775" s="325" t="str" cm="1">
        <f t="array" ref="I775">_xlfn.TEXTJOIN(" ",1,IF(flistname=D775,foption,""))</f>
        <v>0</v>
      </c>
      <c r="J775" s="325" t="s">
        <v>20</v>
      </c>
      <c r="L775" s="325" t="str">
        <f t="shared" si="49"/>
        <v>During the past **30 days**, did anyone in your household have to engage in any of the following activities because there was not enough food or money to buy food?</v>
      </c>
      <c r="N775" s="325" t="s">
        <v>2807</v>
      </c>
      <c r="O775" s="325" t="s">
        <v>2807</v>
      </c>
      <c r="AB775" s="326"/>
    </row>
    <row r="776" spans="1:28" s="221" customFormat="1">
      <c r="A776" s="205"/>
      <c r="B776" s="194" t="s">
        <v>5635</v>
      </c>
      <c r="C776" s="194" t="str">
        <f t="shared" si="47"/>
        <v>select_one</v>
      </c>
      <c r="D776" s="194" t="str">
        <f t="shared" si="48"/>
        <v>N08</v>
      </c>
      <c r="E776" s="205"/>
      <c r="F776" s="194"/>
      <c r="G776" s="194" t="s">
        <v>2983</v>
      </c>
      <c r="H776" s="206"/>
      <c r="I776" s="221" t="str" cm="1">
        <f t="array" ref="I776">_xlfn.TEXTJOIN(" ",1,IF(flistname=D776,foption,""))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776" s="221" t="s">
        <v>5636</v>
      </c>
      <c r="K776" s="221" t="s">
        <v>4681</v>
      </c>
      <c r="L776" s="221" t="str">
        <f t="shared" si="49"/>
        <v>V03_01: In the last 30 days, did your household send household members to eat with another household because of a lack of food or money to buy food?</v>
      </c>
      <c r="M776" s="221" t="s">
        <v>5637</v>
      </c>
      <c r="N776" s="221" t="s">
        <v>5638</v>
      </c>
      <c r="O776" s="221" t="s">
        <v>5639</v>
      </c>
      <c r="P776" s="221">
        <v>1</v>
      </c>
      <c r="S776" s="221" t="s">
        <v>2811</v>
      </c>
      <c r="V776" s="221">
        <v>1</v>
      </c>
      <c r="AB776" s="333"/>
    </row>
    <row r="777" spans="1:28" s="221" customFormat="1">
      <c r="A777" s="205"/>
      <c r="B777" s="194" t="s">
        <v>5640</v>
      </c>
      <c r="C777" s="194" t="str">
        <f t="shared" si="47"/>
        <v>select_one</v>
      </c>
      <c r="D777" s="194" t="str">
        <f t="shared" si="48"/>
        <v>N09</v>
      </c>
      <c r="E777" s="205"/>
      <c r="F777" s="194"/>
      <c r="G777" s="194" t="s">
        <v>2983</v>
      </c>
      <c r="H777" s="206"/>
      <c r="I777" s="221" t="str" cm="1">
        <f t="array" ref="I777">_xlfn.TEXTJOIN(" ",1,IF(flistname=D777,foption,""))</f>
        <v>1: Yes 2: No, my household did not experience hunger that would make me do this 3: No, because I have already sold those assets in the last 12 months and cannot continue doing it 4: Not applicable – It is not possible for me to do this, even if I needed to (household never had animals to sell, household sold or lost all animals more than one year ago)</v>
      </c>
      <c r="J777" s="221" t="s">
        <v>5641</v>
      </c>
      <c r="K777" s="221" t="s">
        <v>4685</v>
      </c>
      <c r="L777" s="221" t="str">
        <f t="shared" si="49"/>
        <v>V03_02: In the last 30 days, did your household sell more animals than usual for this time of year because of a lack of food or money to buy food?</v>
      </c>
      <c r="M777" s="221" t="s">
        <v>5642</v>
      </c>
      <c r="N777" s="221" t="s">
        <v>5643</v>
      </c>
      <c r="O777" s="221" t="s">
        <v>5644</v>
      </c>
      <c r="P777" s="221">
        <v>1</v>
      </c>
      <c r="S777" s="221" t="s">
        <v>2811</v>
      </c>
      <c r="V777" s="221">
        <v>1</v>
      </c>
      <c r="AB777" s="333"/>
    </row>
    <row r="778" spans="1:28" s="221" customFormat="1">
      <c r="A778" s="205"/>
      <c r="B778" s="194" t="s">
        <v>5645</v>
      </c>
      <c r="C778" s="194" t="str">
        <f t="shared" si="47"/>
        <v>select_one</v>
      </c>
      <c r="D778" s="194" t="str">
        <f t="shared" si="48"/>
        <v>N10</v>
      </c>
      <c r="E778" s="205"/>
      <c r="F778" s="194"/>
      <c r="G778" s="194" t="s">
        <v>2983</v>
      </c>
      <c r="H778" s="206"/>
      <c r="I778" s="221" t="str" cm="1">
        <f t="array" ref="I778">_xlfn.TEXTJOIN(" ",1,IF(flistname=D778,foption,""))</f>
        <v>1: Yes 2: No, my household did not experience hunger that would make me do this 3: No, because I already did this in the last 12 months and cannot continue doing it 4: Not applicable – It is not possible for me to do this, even if I needed to (there is nowhere to purchase food on credit or no one is loaning money at this even I wanted to do these things) 5: No, I attempted to do this for the first time and was refused</v>
      </c>
      <c r="J778" s="221" t="s">
        <v>5646</v>
      </c>
      <c r="K778" s="221" t="s">
        <v>5647</v>
      </c>
      <c r="L778" s="221" t="str">
        <f t="shared" si="49"/>
        <v>V03_03: In the last 30 days, did your household borrow money or purchase food on credit because of a lack of food or money to buy food more than usual during this time of year?</v>
      </c>
      <c r="M778" s="221" t="s">
        <v>5648</v>
      </c>
      <c r="N778" s="221" t="s">
        <v>5649</v>
      </c>
      <c r="O778" s="221" t="s">
        <v>5650</v>
      </c>
      <c r="P778" s="221">
        <v>1</v>
      </c>
      <c r="S778" s="221" t="s">
        <v>2811</v>
      </c>
      <c r="V778" s="221">
        <v>1</v>
      </c>
      <c r="AB778" s="333"/>
    </row>
    <row r="779" spans="1:28" s="221" customFormat="1">
      <c r="A779" s="205"/>
      <c r="B779" s="194" t="s">
        <v>5651</v>
      </c>
      <c r="C779" s="194" t="str">
        <f t="shared" si="47"/>
        <v>select_one</v>
      </c>
      <c r="D779" s="194" t="str">
        <f t="shared" si="48"/>
        <v>N11</v>
      </c>
      <c r="E779" s="205"/>
      <c r="F779" s="194"/>
      <c r="G779" s="194" t="s">
        <v>2983</v>
      </c>
      <c r="H779" s="206"/>
      <c r="I779" s="221" t="str" cm="1">
        <f t="array" ref="I779">_xlfn.TEXTJOIN(" ",1,IF(flistname=D779,foption,""))</f>
        <v>1: Yes 2: No, my household did not experience hunger that would make me do this 3: No, because I have already engaged in this activity in the last 12 months and cannot continue doing it 4: Not applicable – It is not possible for me to do this (it is not the season for these activities, the areas where I would do this are not safe, these activities are regulated by local authorities, these resources are exhausted in my area)</v>
      </c>
      <c r="J779" s="221" t="s">
        <v>5652</v>
      </c>
      <c r="K779" s="221" t="s">
        <v>5653</v>
      </c>
      <c r="L779" s="221" t="str">
        <f t="shared" si="49"/>
        <v>V03_04: In the last 30 days, did your household gather wild foods more than normal for this time of year because of a lack of food or money to buy food?</v>
      </c>
      <c r="M779" s="221" t="s">
        <v>5654</v>
      </c>
      <c r="N779" s="221" t="s">
        <v>5655</v>
      </c>
      <c r="O779" s="221" t="s">
        <v>5656</v>
      </c>
      <c r="P779" s="221">
        <v>1</v>
      </c>
      <c r="S779" s="221" t="s">
        <v>2938</v>
      </c>
      <c r="V779" s="221">
        <v>1</v>
      </c>
      <c r="AB779" s="333"/>
    </row>
    <row r="780" spans="1:28" s="221" customFormat="1">
      <c r="A780" s="205"/>
      <c r="B780" s="194" t="s">
        <v>5657</v>
      </c>
      <c r="C780" s="194" t="str">
        <f t="shared" si="47"/>
        <v>select_one</v>
      </c>
      <c r="D780" s="194" t="str">
        <f t="shared" si="48"/>
        <v>N12</v>
      </c>
      <c r="E780" s="205"/>
      <c r="F780" s="194"/>
      <c r="G780" s="194" t="s">
        <v>2983</v>
      </c>
      <c r="H780" s="206"/>
      <c r="I780" s="221" t="str" cm="1">
        <f t="array" ref="I780">_xlfn.TEXTJOIN(" ",1,IF(flistname=D780,foption,""))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780" s="221" t="s">
        <v>5658</v>
      </c>
      <c r="K780" s="221" t="s">
        <v>5659</v>
      </c>
      <c r="L780" s="221" t="str">
        <f t="shared" si="49"/>
        <v>V03_05: In the last 30 days, did your household ask other community members for a support of food because of a lack of food or money to buy food?</v>
      </c>
      <c r="M780" s="221" t="s">
        <v>5660</v>
      </c>
      <c r="N780" s="221" t="s">
        <v>5661</v>
      </c>
      <c r="O780" s="221" t="s">
        <v>5662</v>
      </c>
      <c r="P780" s="221">
        <v>1</v>
      </c>
      <c r="S780" s="221" t="s">
        <v>2938</v>
      </c>
      <c r="V780" s="221">
        <v>1</v>
      </c>
      <c r="AB780" s="333"/>
    </row>
    <row r="781" spans="1:28" s="221" customFormat="1">
      <c r="A781" s="205"/>
      <c r="B781" s="194" t="s">
        <v>5663</v>
      </c>
      <c r="C781" s="194" t="str">
        <f t="shared" si="47"/>
        <v>select_one</v>
      </c>
      <c r="D781" s="194" t="str">
        <f t="shared" si="48"/>
        <v>N13</v>
      </c>
      <c r="E781" s="205"/>
      <c r="F781" s="194"/>
      <c r="G781" s="194" t="s">
        <v>2983</v>
      </c>
      <c r="H781" s="206"/>
      <c r="I781" s="221" t="str" cm="1">
        <f t="array" ref="I781">_xlfn.TEXTJOIN(" ",1,IF(flistname=D781,foption,""))</f>
        <v>1: Yes 2: No, my household did not experience hunger that would make me do this 3: No, because I have already done this activity in the last 12 months and cannot continue doing it 4: Not applicable – It is not possible for me to do this (there are no cattle or fishing camps to go to)</v>
      </c>
      <c r="J781" s="221" t="s">
        <v>5664</v>
      </c>
      <c r="K781" s="221" t="s">
        <v>5665</v>
      </c>
      <c r="L781" s="221" t="str">
        <f t="shared" si="49"/>
        <v>V03_06: In the last 30 days, did your household send more household members than normal to cattle and/or fishing camps because of a lack of food or money to buy food?</v>
      </c>
      <c r="M781" s="221" t="s">
        <v>5666</v>
      </c>
      <c r="N781" s="221" t="s">
        <v>5667</v>
      </c>
      <c r="O781" s="221" t="s">
        <v>5668</v>
      </c>
      <c r="P781" s="221">
        <v>1</v>
      </c>
      <c r="S781" s="221" t="s">
        <v>2821</v>
      </c>
      <c r="V781" s="221">
        <v>1</v>
      </c>
      <c r="AB781" s="333"/>
    </row>
    <row r="782" spans="1:28" s="221" customFormat="1">
      <c r="A782" s="205"/>
      <c r="B782" s="194" t="s">
        <v>5669</v>
      </c>
      <c r="C782" s="194" t="str">
        <f t="shared" si="47"/>
        <v>select_one</v>
      </c>
      <c r="D782" s="194" t="str">
        <f t="shared" si="48"/>
        <v>N14</v>
      </c>
      <c r="E782" s="205"/>
      <c r="F782" s="194"/>
      <c r="G782" s="194" t="s">
        <v>2983</v>
      </c>
      <c r="H782" s="206"/>
      <c r="I782" s="221" t="str" cm="1">
        <f t="array" ref="I782">_xlfn.TEXTJOIN(" ",1,IF(flistname=D782,foption,""))</f>
        <v>1: Yes 2: No, my household did not experience hunger that would make me do this 3: No, because I already sold or ate all my seeds in the last 12 months and cannot continue doing it 4: Not applicable – It is not possible for me to do this (I did not have any seeds to eat or sell, I did not intend to plant this season, I do not farm, etc)</v>
      </c>
      <c r="J782" s="221" t="s">
        <v>5670</v>
      </c>
      <c r="K782" s="221" t="s">
        <v>5671</v>
      </c>
      <c r="L782" s="221" t="str">
        <f t="shared" si="49"/>
        <v>V03_07: In the last 30 days, did your household sell or eat seeds intended for planting this season because of a lack of food or money to buy food?</v>
      </c>
      <c r="M782" s="221" t="s">
        <v>5672</v>
      </c>
      <c r="N782" s="221" t="s">
        <v>5673</v>
      </c>
      <c r="O782" s="221" t="s">
        <v>5674</v>
      </c>
      <c r="P782" s="221">
        <v>1</v>
      </c>
      <c r="S782" s="221" t="s">
        <v>2831</v>
      </c>
      <c r="V782" s="221">
        <v>1</v>
      </c>
      <c r="AB782" s="333"/>
    </row>
    <row r="783" spans="1:28" s="221" customFormat="1">
      <c r="A783" s="205"/>
      <c r="B783" s="194" t="s">
        <v>5675</v>
      </c>
      <c r="C783" s="194" t="str">
        <f t="shared" si="47"/>
        <v>select_one</v>
      </c>
      <c r="D783" s="194" t="str">
        <f t="shared" si="48"/>
        <v>N15</v>
      </c>
      <c r="E783" s="205"/>
      <c r="F783" s="194"/>
      <c r="G783" s="194" t="s">
        <v>2983</v>
      </c>
      <c r="H783" s="206"/>
      <c r="I783" s="221" t="str" cm="1">
        <f t="array" ref="I783">_xlfn.TEXTJOIN(" ",1,IF(flistname=D783,foption,""))</f>
        <v>1: Yes 2: No, my household did not experience hunger that would make me do this 3: No, because I have already sold this asset in the last 12 months and cannot continue doing it 4: Not applicable – It is not possible for me to do this (I lost all of my animals more than one year ago, I have never owned these animals) 5: No, because I did not want to slaughter or sell any more cows and goats, even if I needed food</v>
      </c>
      <c r="J783" s="221" t="s">
        <v>5676</v>
      </c>
      <c r="K783" s="221" t="s">
        <v>5677</v>
      </c>
      <c r="L783" s="221" t="str">
        <f t="shared" si="49"/>
        <v>V03_08: In the last 30 days, did your household sell or slaughter the last of your cows and goats because of a lack of food or money to buy food?</v>
      </c>
      <c r="M783" s="221" t="s">
        <v>5678</v>
      </c>
      <c r="N783" s="221" t="s">
        <v>5679</v>
      </c>
      <c r="O783" s="221" t="s">
        <v>5680</v>
      </c>
      <c r="P783" s="221">
        <v>1</v>
      </c>
      <c r="S783" s="221" t="s">
        <v>2831</v>
      </c>
      <c r="V783" s="221">
        <v>1</v>
      </c>
      <c r="AB783" s="333"/>
    </row>
    <row r="784" spans="1:28" s="221" customFormat="1">
      <c r="A784" s="205"/>
      <c r="B784" s="194" t="s">
        <v>5681</v>
      </c>
      <c r="C784" s="194" t="str">
        <f t="shared" si="47"/>
        <v>select_one</v>
      </c>
      <c r="D784" s="194" t="str">
        <f t="shared" si="48"/>
        <v>N16</v>
      </c>
      <c r="E784" s="205"/>
      <c r="F784" s="194"/>
      <c r="G784" s="194" t="s">
        <v>2983</v>
      </c>
      <c r="H784" s="206"/>
      <c r="I784" s="221" t="str" cm="1">
        <f t="array" ref="I784">_xlfn.TEXTJOIN(" ",1,IF(flistname=D784,foption,""))</f>
        <v>1: Yes 2: No, my household did not experience hunger that would make me do this 3: No, because I have already engaged in this activity in the last 12 months and cannot continue doing it 4: Not applicable – It is not possible for me to do this (I am not physically able to travel, there are no other nearby villages, etc)</v>
      </c>
      <c r="J784" s="221" t="s">
        <v>5682</v>
      </c>
      <c r="K784" s="221" t="s">
        <v>5683</v>
      </c>
      <c r="L784" s="221" t="str">
        <f t="shared" si="49"/>
        <v>V03_09: In the last 30 days, did your household travel to another village to look for/ search for (beging) for food or other resources because of a lack of food or money to buy food?</v>
      </c>
      <c r="M784" s="221" t="s">
        <v>5684</v>
      </c>
      <c r="N784" s="221" t="s">
        <v>5685</v>
      </c>
      <c r="O784" s="221" t="s">
        <v>5686</v>
      </c>
      <c r="P784" s="221">
        <v>1</v>
      </c>
      <c r="S784" s="221" t="s">
        <v>2831</v>
      </c>
      <c r="V784" s="221">
        <v>1</v>
      </c>
      <c r="AB784" s="333"/>
    </row>
    <row r="785" spans="1:28" s="221" customFormat="1">
      <c r="A785" s="205"/>
      <c r="B785" s="194"/>
      <c r="C785" s="194" t="str">
        <f t="shared" si="47"/>
        <v>select_one</v>
      </c>
      <c r="D785" s="194" t="str">
        <f t="shared" si="48"/>
        <v>N17</v>
      </c>
      <c r="E785" s="205"/>
      <c r="F785" s="194"/>
      <c r="G785" s="194"/>
      <c r="H785" s="206"/>
      <c r="J785" s="221" t="s">
        <v>5687</v>
      </c>
      <c r="K785" s="221" t="s">
        <v>5688</v>
      </c>
      <c r="L785" s="221" t="str">
        <f t="shared" si="49"/>
        <v>V03_10: In the last 30 days, did your household use community leaders or a local court to collect debts or bride wealth/dowry, or to gain a support of food or other resources from another community member because of a lack of food or money to buy food?</v>
      </c>
      <c r="M785" s="221" t="s">
        <v>5689</v>
      </c>
      <c r="N785" s="221" t="s">
        <v>5690</v>
      </c>
      <c r="V785" s="221">
        <v>1</v>
      </c>
      <c r="AB785" s="333"/>
    </row>
    <row r="786" spans="1:28" s="219" customFormat="1">
      <c r="A786" s="212"/>
      <c r="B786" s="199" t="s">
        <v>5691</v>
      </c>
      <c r="C786" s="199" t="str">
        <f t="shared" si="47"/>
        <v>No</v>
      </c>
      <c r="D786" s="199" t="str">
        <f t="shared" si="48"/>
        <v/>
      </c>
      <c r="E786" s="212"/>
      <c r="F786" s="199"/>
      <c r="G786" s="199" t="s">
        <v>2983</v>
      </c>
      <c r="H786" s="213"/>
      <c r="I786" s="219" t="str" cm="1">
        <f t="array" ref="I786">_xlfn.TEXTJOIN(" ",1,IF(flistname=D786,foption,""))</f>
        <v>0</v>
      </c>
      <c r="J786" s="219" t="s">
        <v>117</v>
      </c>
      <c r="K786" s="219" t="s">
        <v>5633</v>
      </c>
      <c r="L786" s="219" t="str">
        <f t="shared" si="49"/>
        <v/>
      </c>
      <c r="N786" s="219" t="s">
        <v>2988</v>
      </c>
      <c r="O786" s="219" t="s">
        <v>2988</v>
      </c>
      <c r="P786" s="219">
        <v>1</v>
      </c>
      <c r="AB786" s="286"/>
    </row>
    <row r="787" spans="1:28" s="219" customFormat="1">
      <c r="A787" s="212"/>
      <c r="B787" s="199" t="s">
        <v>5692</v>
      </c>
      <c r="C787" s="199" t="str">
        <f t="shared" si="47"/>
        <v>No</v>
      </c>
      <c r="D787" s="199" t="str">
        <f t="shared" si="48"/>
        <v/>
      </c>
      <c r="E787" s="212"/>
      <c r="F787" s="199"/>
      <c r="G787" s="199" t="s">
        <v>2983</v>
      </c>
      <c r="H787" s="213"/>
      <c r="I787" s="219" t="str" cm="1">
        <f t="array" ref="I787">_xlfn.TEXTJOIN(" ",1,IF(flistname=D787,foption,""))</f>
        <v>0</v>
      </c>
      <c r="J787" s="219" t="s">
        <v>117</v>
      </c>
      <c r="K787" s="219" t="s">
        <v>5568</v>
      </c>
      <c r="L787" s="219" t="str">
        <f t="shared" si="49"/>
        <v/>
      </c>
      <c r="N787" s="219" t="s">
        <v>2988</v>
      </c>
      <c r="O787" s="219" t="s">
        <v>2988</v>
      </c>
      <c r="P787" s="219">
        <v>1</v>
      </c>
      <c r="AB787" s="286"/>
    </row>
    <row r="788" spans="1:28" s="218" customFormat="1">
      <c r="A788" s="207"/>
      <c r="C788" s="218" t="str">
        <f t="shared" si="47"/>
        <v>No</v>
      </c>
      <c r="D788" s="218" t="str">
        <f t="shared" si="48"/>
        <v/>
      </c>
      <c r="E788" s="207"/>
      <c r="H788" s="209"/>
      <c r="I788" s="214" t="str" cm="1">
        <f t="array" ref="I788">_xlfn.TEXTJOIN(" ",1,IF(flistname=D788,foption,""))</f>
        <v>0</v>
      </c>
      <c r="L788" s="218" t="str">
        <f t="shared" si="49"/>
        <v/>
      </c>
      <c r="N788" s="218" t="s">
        <v>2988</v>
      </c>
      <c r="O788" s="218" t="s">
        <v>2988</v>
      </c>
      <c r="P788" s="218">
        <v>1</v>
      </c>
      <c r="S788" s="207"/>
      <c r="AB788" s="280"/>
    </row>
    <row r="789" spans="1:28" s="219" customFormat="1">
      <c r="A789" s="212"/>
      <c r="B789" s="199" t="s">
        <v>5693</v>
      </c>
      <c r="C789" s="199" t="str">
        <f t="shared" si="47"/>
        <v>No</v>
      </c>
      <c r="D789" s="199" t="str">
        <f t="shared" si="48"/>
        <v/>
      </c>
      <c r="E789" s="212" t="s">
        <v>5694</v>
      </c>
      <c r="F789" s="199" t="s">
        <v>246</v>
      </c>
      <c r="G789" s="199" t="s">
        <v>2983</v>
      </c>
      <c r="H789" s="213"/>
      <c r="I789" s="219" t="str" cm="1">
        <f t="array" ref="I789">_xlfn.TEXTJOIN(" ",1,IF(flistname=D789,foption,""))</f>
        <v>0</v>
      </c>
      <c r="J789" s="219" t="s">
        <v>26</v>
      </c>
      <c r="K789" s="219" t="s">
        <v>5695</v>
      </c>
      <c r="L789" s="219" t="str">
        <f t="shared" si="49"/>
        <v>W: HOUSEHOLD SHOCKS AND DIFFICULTIES</v>
      </c>
      <c r="M789" s="219" t="s">
        <v>5696</v>
      </c>
      <c r="N789" s="219" t="s">
        <v>5697</v>
      </c>
      <c r="O789" s="219" t="s">
        <v>5697</v>
      </c>
      <c r="P789" s="219">
        <v>1</v>
      </c>
      <c r="W789" s="219" t="s">
        <v>168</v>
      </c>
      <c r="Z789" s="219" t="s">
        <v>3428</v>
      </c>
      <c r="AB789" s="286"/>
    </row>
    <row r="790" spans="1:28" s="221" customFormat="1">
      <c r="A790" s="205" t="s">
        <v>5698</v>
      </c>
      <c r="B790" s="194" t="s">
        <v>5699</v>
      </c>
      <c r="C790" s="194" t="str">
        <f t="shared" si="47"/>
        <v>select_multiple</v>
      </c>
      <c r="D790" s="194" t="str">
        <f t="shared" si="48"/>
        <v>shocks</v>
      </c>
      <c r="E790" s="205"/>
      <c r="F790" s="194" t="s">
        <v>246</v>
      </c>
      <c r="G790" s="194" t="s">
        <v>2983</v>
      </c>
      <c r="H790" s="206" t="s">
        <v>5700</v>
      </c>
      <c r="I790" s="221" t="str" cm="1">
        <f t="array" ref="I790">_xlfn.TEXTJOIN(" ",1,IF(flistname=D790,foption,""))</f>
        <v>1: Insecurity/violence 2: Lack of free movement 3: High food prices 4: Debts to reimburse 5: High fuel/transportation costs 6: Floods, heavy rains, landslides 7: Dry spell/delay of rains 8: Weeds/pest 9: Livestock diseases 10: Loss of employment/reduced salary 11: Human sickness/death 12: Returnees/IDPs living with household 13: Social event 14: Delayed assistance distributions 15: Lack of agro-inputs/tools 16: Food shortages/reduced distributions 17: COVID-19 and related restrictions 88: Other shock 0: No shock mentioned</v>
      </c>
      <c r="J790" s="221" t="s">
        <v>5701</v>
      </c>
      <c r="K790" s="221" t="s">
        <v>5702</v>
      </c>
      <c r="L790" s="221" t="str">
        <f t="shared" si="49"/>
        <v>W01: What were the household’s main shocks during the past 3 months? [Maximum three]</v>
      </c>
      <c r="M790" s="221" t="s">
        <v>5703</v>
      </c>
      <c r="N790" s="221" t="s">
        <v>5704</v>
      </c>
      <c r="O790" s="221" t="s">
        <v>5705</v>
      </c>
      <c r="P790" s="221">
        <v>1</v>
      </c>
      <c r="S790" s="221" t="s">
        <v>2759</v>
      </c>
      <c r="T790" s="221" t="s">
        <v>5706</v>
      </c>
      <c r="U790" s="221" t="s">
        <v>5707</v>
      </c>
      <c r="V790" s="221">
        <v>1</v>
      </c>
      <c r="AB790" s="333"/>
    </row>
    <row r="791" spans="1:28" s="221" customFormat="1">
      <c r="A791" s="205"/>
      <c r="B791" s="194"/>
      <c r="C791" s="194" t="str">
        <f t="shared" si="47"/>
        <v>No</v>
      </c>
      <c r="D791" s="194" t="str">
        <f t="shared" si="48"/>
        <v/>
      </c>
      <c r="E791" s="205"/>
      <c r="F791" s="194"/>
      <c r="G791" s="194"/>
      <c r="H791" s="206"/>
      <c r="I791" s="221" t="str" cm="1">
        <f t="array" ref="I791">_xlfn.TEXTJOIN(" ",1,IF(flistname=D791,foption,""))</f>
        <v>0</v>
      </c>
      <c r="J791" s="221" t="s">
        <v>5708</v>
      </c>
      <c r="K791" s="221" t="s">
        <v>5709</v>
      </c>
      <c r="L791" s="221" t="str">
        <f t="shared" si="49"/>
        <v>W02: Please rank these shocks by order of impact severity</v>
      </c>
      <c r="M791" s="221" t="s">
        <v>5710</v>
      </c>
      <c r="N791" s="221" t="s">
        <v>5711</v>
      </c>
      <c r="O791" s="221" t="s">
        <v>5712</v>
      </c>
      <c r="P791" s="221">
        <v>1</v>
      </c>
      <c r="R791" s="221" t="s">
        <v>5713</v>
      </c>
      <c r="V791" s="221">
        <v>1</v>
      </c>
      <c r="Z791" s="221" t="s">
        <v>5714</v>
      </c>
      <c r="AB791" s="333"/>
    </row>
    <row r="792" spans="1:28" s="221" customFormat="1">
      <c r="A792" s="205"/>
      <c r="B792" s="194"/>
      <c r="C792" s="194" t="str">
        <f t="shared" ref="C792:C839" si="50">IF(IFERROR(FIND("select_one",J792),0)&gt;0,"select_one",IF(IFERROR(FIND("select_multiple",J792),0)&gt;0,"select_multiple","No"))</f>
        <v>select_one</v>
      </c>
      <c r="D792" s="194" t="str">
        <f t="shared" ref="D792:D839" si="51">IF(OR(C792="select_one",C792="select_multiple"),TRIM(RIGHT(J792,LEN(J792)-(LEN(C792)+1))),"")</f>
        <v>recovery</v>
      </c>
      <c r="E792" s="205"/>
      <c r="F792" s="194"/>
      <c r="G792" s="194"/>
      <c r="H792" s="206"/>
      <c r="I792" s="221" t="str" cm="1">
        <f t="array" ref="I792">_xlfn.TEXTJOIN(" ",1,IF(flistname=D792,foption,""))</f>
        <v>1: Yes, fully recovered 2: Yes, partially recovered 3: Not at all</v>
      </c>
      <c r="J792" s="221" t="s">
        <v>5715</v>
      </c>
      <c r="K792" s="221" t="s">
        <v>5716</v>
      </c>
      <c r="L792" s="221" t="str">
        <f t="shared" si="49"/>
        <v>W03: Has your household recovered from impacts sustained from these shocks?</v>
      </c>
      <c r="M792" s="221" t="s">
        <v>5717</v>
      </c>
      <c r="N792" s="221" t="s">
        <v>5718</v>
      </c>
      <c r="O792" s="221" t="s">
        <v>5719</v>
      </c>
      <c r="P792" s="221">
        <v>1</v>
      </c>
      <c r="V792" s="221">
        <v>1</v>
      </c>
      <c r="Z792" s="221" t="s">
        <v>5720</v>
      </c>
      <c r="AB792" s="333"/>
    </row>
    <row r="793" spans="1:28" s="221" customFormat="1">
      <c r="A793" s="205" t="s">
        <v>5698</v>
      </c>
      <c r="B793" s="194" t="s">
        <v>5721</v>
      </c>
      <c r="C793" s="194" t="str">
        <f t="shared" si="50"/>
        <v>select_multiple</v>
      </c>
      <c r="D793" s="194" t="str">
        <f t="shared" si="51"/>
        <v>difficulty</v>
      </c>
      <c r="E793" s="205"/>
      <c r="F793" s="194" t="s">
        <v>246</v>
      </c>
      <c r="G793" s="194" t="s">
        <v>118</v>
      </c>
      <c r="H793" s="206"/>
      <c r="I793" s="221" t="str" cm="1">
        <f t="array" ref="I793">_xlfn.TEXTJOIN(" ",1,IF(flistname=D793,foption,""))</f>
        <v>1: Cannot afford education services 2: Cannot afford health services 3: Cannot access markets 4: Cannot access seeds/tools 5: Returnees/IDPs living with household 88: Other 0: None</v>
      </c>
      <c r="J793" s="221" t="s">
        <v>5722</v>
      </c>
      <c r="K793" s="221" t="s">
        <v>2764</v>
      </c>
      <c r="L793" s="221" t="str">
        <f t="shared" si="49"/>
        <v>W04: What were the household’s main difficulties/preoccupation during the past 3 months? [Maximum three]</v>
      </c>
      <c r="M793" s="221" t="s">
        <v>5723</v>
      </c>
      <c r="N793" s="221" t="s">
        <v>5724</v>
      </c>
      <c r="O793" s="221" t="s">
        <v>5725</v>
      </c>
      <c r="P793" s="221">
        <v>1</v>
      </c>
      <c r="S793" s="221" t="s">
        <v>2766</v>
      </c>
      <c r="T793" s="221" t="s">
        <v>5706</v>
      </c>
      <c r="V793" s="221">
        <v>1</v>
      </c>
      <c r="AB793" s="333"/>
    </row>
    <row r="794" spans="1:28" s="221" customFormat="1">
      <c r="A794" s="205"/>
      <c r="B794" s="194"/>
      <c r="C794" s="194" t="str">
        <f t="shared" si="50"/>
        <v>No</v>
      </c>
      <c r="D794" s="194" t="str">
        <f t="shared" si="51"/>
        <v/>
      </c>
      <c r="E794" s="205"/>
      <c r="F794" s="194"/>
      <c r="G794" s="194"/>
      <c r="H794" s="206"/>
      <c r="I794" s="221" t="str" cm="1">
        <f t="array" ref="I794">_xlfn.TEXTJOIN(" ",1,IF(flistname=D794,foption,""))</f>
        <v>0</v>
      </c>
      <c r="J794" s="221" t="s">
        <v>5726</v>
      </c>
      <c r="K794" s="221" t="s">
        <v>5727</v>
      </c>
      <c r="L794" s="221" t="str">
        <f t="shared" si="49"/>
        <v>W05: Please rank these difficulties by order of impact severity</v>
      </c>
      <c r="M794" s="221" t="s">
        <v>5728</v>
      </c>
      <c r="N794" s="221" t="s">
        <v>5729</v>
      </c>
      <c r="O794" s="221" t="s">
        <v>5730</v>
      </c>
      <c r="P794" s="221">
        <v>1</v>
      </c>
      <c r="R794" s="221" t="s">
        <v>5731</v>
      </c>
      <c r="V794" s="221">
        <v>1</v>
      </c>
      <c r="Z794" s="221" t="s">
        <v>5732</v>
      </c>
      <c r="AB794" s="333"/>
    </row>
    <row r="795" spans="1:28" s="219" customFormat="1">
      <c r="A795" s="212"/>
      <c r="B795" s="199" t="s">
        <v>5733</v>
      </c>
      <c r="C795" s="199" t="str">
        <f t="shared" si="50"/>
        <v>No</v>
      </c>
      <c r="D795" s="199" t="str">
        <f t="shared" si="51"/>
        <v/>
      </c>
      <c r="E795" s="212"/>
      <c r="F795" s="199" t="s">
        <v>246</v>
      </c>
      <c r="G795" s="199" t="s">
        <v>2983</v>
      </c>
      <c r="H795" s="213"/>
      <c r="I795" s="219" t="str" cm="1">
        <f t="array" ref="I795">_xlfn.TEXTJOIN(" ",1,IF(flistname=D795,foption,""))</f>
        <v>0</v>
      </c>
      <c r="J795" s="219" t="s">
        <v>117</v>
      </c>
      <c r="K795" s="219" t="s">
        <v>5695</v>
      </c>
      <c r="L795" s="219" t="str">
        <f t="shared" si="49"/>
        <v/>
      </c>
      <c r="N795" s="219" t="s">
        <v>2988</v>
      </c>
      <c r="O795" s="219" t="s">
        <v>2988</v>
      </c>
      <c r="P795" s="219">
        <v>1</v>
      </c>
      <c r="AB795" s="286"/>
    </row>
    <row r="796" spans="1:28" s="218" customFormat="1">
      <c r="A796" s="207"/>
      <c r="C796" s="218" t="str">
        <f t="shared" si="50"/>
        <v>No</v>
      </c>
      <c r="D796" s="218" t="str">
        <f t="shared" si="51"/>
        <v/>
      </c>
      <c r="E796" s="207"/>
      <c r="H796" s="209"/>
      <c r="I796" s="214" t="str" cm="1">
        <f t="array" ref="I796">_xlfn.TEXTJOIN(" ",1,IF(flistname=D796,foption,""))</f>
        <v>0</v>
      </c>
      <c r="L796" s="218" t="str">
        <f t="shared" ref="L796:L817" si="52">IF(AND(ISBLANK(M796),ISBLANK(N796)),"",IF(ISBLANK(M796),N796,_xlfn.CONCAT(TRIM(M796),": ",N796)))</f>
        <v/>
      </c>
      <c r="P796" s="218">
        <v>1</v>
      </c>
      <c r="S796" s="207"/>
      <c r="AB796" s="280"/>
    </row>
    <row r="797" spans="1:28" s="219" customFormat="1" ht="12">
      <c r="A797" s="212"/>
      <c r="B797" s="199"/>
      <c r="C797" s="199" t="str">
        <f t="shared" si="50"/>
        <v>No</v>
      </c>
      <c r="D797" s="199" t="str">
        <f t="shared" si="51"/>
        <v/>
      </c>
      <c r="E797" s="212"/>
      <c r="F797" s="199"/>
      <c r="G797" s="199"/>
      <c r="H797" s="213"/>
      <c r="I797" s="219" t="str" cm="1">
        <f t="array" ref="I797">_xlfn.TEXTJOIN(" ",1,IF(flistname=D797,foption,""))</f>
        <v>0</v>
      </c>
      <c r="J797" s="345" t="s">
        <v>26</v>
      </c>
      <c r="K797" s="345" t="s">
        <v>5734</v>
      </c>
      <c r="L797" s="345" t="str">
        <f t="shared" si="52"/>
        <v>X: Subjectively-Evaluated Resilience Score</v>
      </c>
      <c r="M797" s="345" t="s">
        <v>5735</v>
      </c>
      <c r="N797" s="345" t="s">
        <v>5736</v>
      </c>
      <c r="O797" s="345" t="s">
        <v>5736</v>
      </c>
      <c r="W797" s="219" t="s">
        <v>168</v>
      </c>
      <c r="AB797" s="286"/>
    </row>
    <row r="798" spans="1:28" s="325" customFormat="1" ht="12">
      <c r="A798" s="240"/>
      <c r="B798" s="240"/>
      <c r="C798" s="240" t="str">
        <f t="shared" si="50"/>
        <v>No</v>
      </c>
      <c r="D798" s="240" t="str">
        <f t="shared" si="51"/>
        <v/>
      </c>
      <c r="E798" s="240"/>
      <c r="F798" s="240"/>
      <c r="G798" s="240"/>
      <c r="H798" s="240"/>
      <c r="J798" s="346" t="s">
        <v>20</v>
      </c>
      <c r="K798" s="346"/>
      <c r="L798" s="346" t="str">
        <f t="shared" si="52"/>
        <v xml:space="preserve">In addition of security and conflicts, flooding incidents and hunger that occur in some place of South Sudan, this year the entire World including South Sudan were heavily affected by COVID-19 pandemic. </v>
      </c>
      <c r="M798" s="346"/>
      <c r="N798" s="346" t="s">
        <v>5737</v>
      </c>
      <c r="O798" s="346" t="s">
        <v>5737</v>
      </c>
      <c r="AB798" s="326"/>
    </row>
    <row r="799" spans="1:28" s="325" customFormat="1" ht="12">
      <c r="A799" s="240"/>
      <c r="B799" s="240"/>
      <c r="C799" s="240" t="str">
        <f t="shared" si="50"/>
        <v>No</v>
      </c>
      <c r="D799" s="240" t="str">
        <f t="shared" si="51"/>
        <v/>
      </c>
      <c r="E799" s="240"/>
      <c r="F799" s="240"/>
      <c r="G799" s="240"/>
      <c r="H799" s="240"/>
      <c r="I799" s="325" t="str" cm="1">
        <f t="array" ref="I799">_xlfn.TEXTJOIN(" ",1,IF(flistname=D799,foption,""))</f>
        <v>0</v>
      </c>
      <c r="J799" s="346" t="s">
        <v>20</v>
      </c>
      <c r="K799" s="346"/>
      <c r="L799" s="346" t="str">
        <f t="shared" si="52"/>
        <v>Preamble: ‘I am going to read out a series of statements and your household’s ability to deal with severe shocks (man made and natural). By severe shocks, I mean those that are likely to disrupt your way of making a living, or damage your household or possessions and limit your fre movement disrupting access to basic services. Please tell me the extent to which you agree or disagree with each statement.’</v>
      </c>
      <c r="M799" s="346"/>
      <c r="N799" s="346" t="s">
        <v>5738</v>
      </c>
      <c r="O799" s="346" t="s">
        <v>5739</v>
      </c>
      <c r="P799" s="346"/>
      <c r="Q799" s="346"/>
      <c r="S799" s="325" t="s">
        <v>5740</v>
      </c>
      <c r="AB799" s="326"/>
    </row>
    <row r="800" spans="1:28" s="221" customFormat="1" ht="12">
      <c r="A800" s="205"/>
      <c r="B800" s="220"/>
      <c r="C800" s="220" t="str">
        <f t="shared" si="50"/>
        <v>select_one</v>
      </c>
      <c r="D800" s="220" t="str">
        <f t="shared" si="51"/>
        <v>sers</v>
      </c>
      <c r="E800" s="205"/>
      <c r="F800" s="205" t="s">
        <v>5741</v>
      </c>
      <c r="G800" s="221" t="s">
        <v>118</v>
      </c>
      <c r="H800" s="206"/>
      <c r="I800" s="221" t="str" cm="1">
        <f t="array" ref="I800">_xlfn.TEXTJOIN(" ",1,IF(flistname=D800,foption,""))</f>
        <v>1: Strongly disagree 2: Disagree 3: Neutral 4: Agree 5: Strngly agree</v>
      </c>
      <c r="J800" s="347" t="s">
        <v>5742</v>
      </c>
      <c r="K800" s="347" t="s">
        <v>5743</v>
      </c>
      <c r="L800" s="347" t="str">
        <f t="shared" si="52"/>
        <v xml:space="preserve">X02_01: Your household can bounce back from any challenge (including i.e. floods, COVID-19, conflicts) that life throws at it </v>
      </c>
      <c r="M800" s="347" t="s">
        <v>5744</v>
      </c>
      <c r="N800" s="347" t="s">
        <v>5745</v>
      </c>
      <c r="O800" s="347" t="s">
        <v>5746</v>
      </c>
      <c r="P800" s="347">
        <v>1</v>
      </c>
      <c r="Q800" s="347"/>
      <c r="S800" s="221" t="s">
        <v>5747</v>
      </c>
      <c r="V800" s="221">
        <v>1</v>
      </c>
      <c r="W800" s="221" t="s">
        <v>5748</v>
      </c>
      <c r="AB800" s="333"/>
    </row>
    <row r="801" spans="1:28" s="221" customFormat="1" ht="12">
      <c r="A801" s="205"/>
      <c r="B801" s="220"/>
      <c r="C801" s="220" t="str">
        <f t="shared" si="50"/>
        <v>select_one</v>
      </c>
      <c r="D801" s="220" t="str">
        <f t="shared" si="51"/>
        <v>sers</v>
      </c>
      <c r="E801" s="205"/>
      <c r="F801" s="205" t="s">
        <v>5741</v>
      </c>
      <c r="G801" s="221" t="s">
        <v>118</v>
      </c>
      <c r="H801" s="206"/>
      <c r="I801" s="221" t="str" cm="1">
        <f t="array" ref="I801">_xlfn.TEXTJOIN(" ",1,IF(flistname=D801,foption,""))</f>
        <v>1: Strongly disagree 2: Disagree 3: Neutral 4: Agree 5: Strngly agree</v>
      </c>
      <c r="J801" s="347" t="s">
        <v>5742</v>
      </c>
      <c r="K801" s="347" t="s">
        <v>5749</v>
      </c>
      <c r="L801" s="347" t="str">
        <f t="shared" si="52"/>
        <v xml:space="preserve">X02_02: During times of hardship (like i.e. floods, COVID-19, conflicts), your household can change its primary income or source of livelihood if needed </v>
      </c>
      <c r="M801" s="347" t="s">
        <v>5750</v>
      </c>
      <c r="N801" s="347" t="s">
        <v>5751</v>
      </c>
      <c r="O801" s="347" t="s">
        <v>5752</v>
      </c>
      <c r="P801" s="347">
        <v>1</v>
      </c>
      <c r="Q801" s="347"/>
      <c r="S801" s="221" t="s">
        <v>5753</v>
      </c>
      <c r="V801" s="221">
        <v>1</v>
      </c>
      <c r="W801" s="221" t="s">
        <v>5748</v>
      </c>
      <c r="AB801" s="333"/>
    </row>
    <row r="802" spans="1:28" s="221" customFormat="1" ht="12">
      <c r="A802" s="205"/>
      <c r="B802" s="220"/>
      <c r="C802" s="220" t="str">
        <f t="shared" si="50"/>
        <v>select_one</v>
      </c>
      <c r="D802" s="220" t="str">
        <f t="shared" si="51"/>
        <v>sers</v>
      </c>
      <c r="E802" s="205"/>
      <c r="F802" s="205" t="s">
        <v>5741</v>
      </c>
      <c r="G802" s="221" t="s">
        <v>118</v>
      </c>
      <c r="H802" s="206"/>
      <c r="I802" s="221" t="str" cm="1">
        <f t="array" ref="I802">_xlfn.TEXTJOIN(" ",1,IF(flistname=D802,foption,""))</f>
        <v>1: Strongly disagree 2: Disagree 3: Neutral 4: Agree 5: Strngly agree</v>
      </c>
      <c r="J802" s="347" t="s">
        <v>5742</v>
      </c>
      <c r="K802" s="347" t="s">
        <v>5754</v>
      </c>
      <c r="L802" s="347" t="str">
        <f t="shared" si="52"/>
        <v xml:space="preserve">X02_03: If threats (like i.e. floods, COVID-19, conflicts) to your household became more frequent and intense, you would still find a way to get by </v>
      </c>
      <c r="M802" s="347" t="s">
        <v>5755</v>
      </c>
      <c r="N802" s="347" t="s">
        <v>5756</v>
      </c>
      <c r="O802" s="347" t="s">
        <v>5757</v>
      </c>
      <c r="P802" s="347">
        <v>1</v>
      </c>
      <c r="Q802" s="347"/>
      <c r="S802" s="221" t="s">
        <v>5758</v>
      </c>
      <c r="V802" s="221">
        <v>1</v>
      </c>
      <c r="W802" s="221" t="s">
        <v>5748</v>
      </c>
      <c r="AB802" s="333"/>
    </row>
    <row r="803" spans="1:28" s="221" customFormat="1" ht="12">
      <c r="A803" s="205"/>
      <c r="B803" s="220"/>
      <c r="C803" s="220" t="str">
        <f t="shared" si="50"/>
        <v>select_one</v>
      </c>
      <c r="D803" s="220" t="str">
        <f t="shared" si="51"/>
        <v>sers</v>
      </c>
      <c r="E803" s="205"/>
      <c r="F803" s="205" t="s">
        <v>5741</v>
      </c>
      <c r="G803" s="221" t="s">
        <v>118</v>
      </c>
      <c r="H803" s="206"/>
      <c r="I803" s="221" t="str" cm="1">
        <f t="array" ref="I803">_xlfn.TEXTJOIN(" ",1,IF(flistname=D803,foption,""))</f>
        <v>1: Strongly disagree 2: Disagree 3: Neutral 4: Agree 5: Strngly agree</v>
      </c>
      <c r="J803" s="347" t="s">
        <v>5742</v>
      </c>
      <c r="K803" s="347" t="s">
        <v>5759</v>
      </c>
      <c r="L803" s="347" t="str">
        <f t="shared" si="52"/>
        <v xml:space="preserve">X02_04: During times of hardship(like i.e. floods, COVID-19, conflicts), your household can access the financial support you need </v>
      </c>
      <c r="M803" s="347" t="s">
        <v>5760</v>
      </c>
      <c r="N803" s="347" t="s">
        <v>5761</v>
      </c>
      <c r="O803" s="347" t="s">
        <v>5762</v>
      </c>
      <c r="P803" s="347">
        <v>1</v>
      </c>
      <c r="Q803" s="347"/>
      <c r="S803" s="221" t="s">
        <v>5763</v>
      </c>
      <c r="V803" s="221">
        <v>1</v>
      </c>
      <c r="W803" s="221" t="s">
        <v>5748</v>
      </c>
      <c r="AB803" s="333"/>
    </row>
    <row r="804" spans="1:28" s="221" customFormat="1" ht="12">
      <c r="A804" s="205"/>
      <c r="B804" s="220"/>
      <c r="C804" s="220" t="str">
        <f t="shared" si="50"/>
        <v>select_one</v>
      </c>
      <c r="D804" s="220" t="str">
        <f t="shared" si="51"/>
        <v>sers</v>
      </c>
      <c r="E804" s="205"/>
      <c r="F804" s="205" t="s">
        <v>5741</v>
      </c>
      <c r="G804" s="221" t="s">
        <v>118</v>
      </c>
      <c r="H804" s="206"/>
      <c r="I804" s="221" t="str" cm="1">
        <f t="array" ref="I804">_xlfn.TEXTJOIN(" ",1,IF(flistname=D804,foption,""))</f>
        <v>1: Strongly disagree 2: Disagree 3: Neutral 4: Agree 5: Strngly agree</v>
      </c>
      <c r="J804" s="347" t="s">
        <v>5742</v>
      </c>
      <c r="K804" s="347" t="s">
        <v>5764</v>
      </c>
      <c r="L804" s="347" t="str">
        <f t="shared" si="52"/>
        <v xml:space="preserve">X02_05: Your household can rely on the support of family and friends when you need help </v>
      </c>
      <c r="M804" s="347" t="s">
        <v>5765</v>
      </c>
      <c r="N804" s="347" t="s">
        <v>5766</v>
      </c>
      <c r="O804" s="347" t="s">
        <v>5767</v>
      </c>
      <c r="P804" s="347">
        <v>1</v>
      </c>
      <c r="Q804" s="347"/>
      <c r="S804" s="221" t="s">
        <v>5768</v>
      </c>
      <c r="V804" s="221">
        <v>1</v>
      </c>
      <c r="W804" s="221" t="s">
        <v>5748</v>
      </c>
      <c r="AB804" s="333"/>
    </row>
    <row r="805" spans="1:28" s="221" customFormat="1" ht="12">
      <c r="A805" s="205"/>
      <c r="B805" s="220"/>
      <c r="C805" s="220" t="str">
        <f t="shared" si="50"/>
        <v>select_one</v>
      </c>
      <c r="D805" s="220" t="str">
        <f t="shared" si="51"/>
        <v>sers</v>
      </c>
      <c r="E805" s="205"/>
      <c r="F805" s="205" t="s">
        <v>5741</v>
      </c>
      <c r="G805" s="221" t="s">
        <v>118</v>
      </c>
      <c r="H805" s="206"/>
      <c r="I805" s="221" t="str" cm="1">
        <f t="array" ref="I805">_xlfn.TEXTJOIN(" ",1,IF(flistname=D805,foption,""))</f>
        <v>1: Strongly disagree 2: Disagree 3: Neutral 4: Agree 5: Strngly agree</v>
      </c>
      <c r="J805" s="347" t="s">
        <v>5742</v>
      </c>
      <c r="K805" s="347" t="s">
        <v>5769</v>
      </c>
      <c r="L805" s="347" t="str">
        <f t="shared" si="52"/>
        <v xml:space="preserve">X02_06: Your household can rely on the support of politicians and government when you need help </v>
      </c>
      <c r="M805" s="347" t="s">
        <v>5770</v>
      </c>
      <c r="N805" s="347" t="s">
        <v>5771</v>
      </c>
      <c r="O805" s="347" t="s">
        <v>5772</v>
      </c>
      <c r="P805" s="347">
        <v>1</v>
      </c>
      <c r="Q805" s="347"/>
      <c r="S805" s="221" t="s">
        <v>5773</v>
      </c>
      <c r="V805" s="221">
        <v>1</v>
      </c>
      <c r="W805" s="221" t="s">
        <v>5748</v>
      </c>
      <c r="AB805" s="333"/>
    </row>
    <row r="806" spans="1:28" s="221" customFormat="1" ht="12">
      <c r="A806" s="205"/>
      <c r="B806" s="220"/>
      <c r="C806" s="220" t="str">
        <f t="shared" si="50"/>
        <v>select_one</v>
      </c>
      <c r="D806" s="220" t="str">
        <f t="shared" si="51"/>
        <v>sers</v>
      </c>
      <c r="E806" s="205"/>
      <c r="F806" s="205" t="s">
        <v>5741</v>
      </c>
      <c r="G806" s="221" t="s">
        <v>118</v>
      </c>
      <c r="H806" s="206"/>
      <c r="I806" s="221" t="str" cm="1">
        <f t="array" ref="I806">_xlfn.TEXTJOIN(" ",1,IF(flistname=D806,foption,""))</f>
        <v>1: Strongly disagree 2: Disagree 3: Neutral 4: Agree 5: Strngly agree</v>
      </c>
      <c r="J806" s="347" t="s">
        <v>5742</v>
      </c>
      <c r="K806" s="347" t="s">
        <v>5774</v>
      </c>
      <c r="L806" s="347" t="str">
        <f t="shared" si="52"/>
        <v xml:space="preserve">X02_07: Your household has learned important lessons from past hardships (including i.e. floods, COVID-19, conflicts) that will help you better prepare for future threats </v>
      </c>
      <c r="M806" s="347" t="s">
        <v>5775</v>
      </c>
      <c r="N806" s="347" t="s">
        <v>5776</v>
      </c>
      <c r="O806" s="347" t="s">
        <v>5777</v>
      </c>
      <c r="P806" s="347">
        <v>1</v>
      </c>
      <c r="Q806" s="347"/>
      <c r="S806" s="221" t="s">
        <v>5778</v>
      </c>
      <c r="V806" s="221">
        <v>1</v>
      </c>
      <c r="W806" s="221" t="s">
        <v>5748</v>
      </c>
      <c r="AB806" s="333"/>
    </row>
    <row r="807" spans="1:28" s="221" customFormat="1" ht="12">
      <c r="A807" s="205"/>
      <c r="B807" s="220"/>
      <c r="C807" s="220" t="str">
        <f t="shared" si="50"/>
        <v>select_one</v>
      </c>
      <c r="D807" s="220" t="str">
        <f t="shared" si="51"/>
        <v>sers</v>
      </c>
      <c r="E807" s="205"/>
      <c r="F807" s="205" t="s">
        <v>5741</v>
      </c>
      <c r="G807" s="221" t="s">
        <v>118</v>
      </c>
      <c r="H807" s="206"/>
      <c r="I807" s="221" t="str" cm="1">
        <f t="array" ref="I807">_xlfn.TEXTJOIN(" ",1,IF(flistname=D807,foption,""))</f>
        <v>1: Strongly disagree 2: Disagree 3: Neutral 4: Agree 5: Strngly agree</v>
      </c>
      <c r="J807" s="347" t="s">
        <v>5742</v>
      </c>
      <c r="K807" s="347" t="s">
        <v>5779</v>
      </c>
      <c r="L807" s="347" t="str">
        <f t="shared" si="52"/>
        <v xml:space="preserve">X02_08: Your household is fully prepared for any future natural disasters (i.e. floods, COVID-19, hunger, etc..) that may occur in your area </v>
      </c>
      <c r="M807" s="347" t="s">
        <v>5780</v>
      </c>
      <c r="N807" s="347" t="s">
        <v>5781</v>
      </c>
      <c r="O807" s="347" t="s">
        <v>5782</v>
      </c>
      <c r="P807" s="347">
        <v>1</v>
      </c>
      <c r="Q807" s="347"/>
      <c r="S807" s="221" t="s">
        <v>5783</v>
      </c>
      <c r="V807" s="221">
        <v>1</v>
      </c>
      <c r="W807" s="221" t="s">
        <v>5748</v>
      </c>
      <c r="AB807" s="333"/>
    </row>
    <row r="808" spans="1:28" s="221" customFormat="1" ht="12">
      <c r="A808" s="205"/>
      <c r="B808" s="220"/>
      <c r="C808" s="220" t="str">
        <f t="shared" si="50"/>
        <v>select_one</v>
      </c>
      <c r="D808" s="220" t="str">
        <f t="shared" si="51"/>
        <v>sers</v>
      </c>
      <c r="E808" s="205"/>
      <c r="F808" s="205" t="s">
        <v>5741</v>
      </c>
      <c r="G808" s="221" t="s">
        <v>118</v>
      </c>
      <c r="H808" s="206"/>
      <c r="I808" s="221" t="str" cm="1">
        <f t="array" ref="I808">_xlfn.TEXTJOIN(" ",1,IF(flistname=D808,foption,""))</f>
        <v>1: Strongly disagree 2: Disagree 3: Neutral 4: Agree 5: Strngly agree</v>
      </c>
      <c r="J808" s="347" t="s">
        <v>5742</v>
      </c>
      <c r="K808" s="347" t="s">
        <v>5784</v>
      </c>
      <c r="L808" s="347" t="str">
        <f t="shared" si="52"/>
        <v xml:space="preserve">X02_09: Your household receives useful information warning you about future risks (i.e. heavy rains, COVID-19, conflicts) in advance </v>
      </c>
      <c r="M808" s="347" t="s">
        <v>5785</v>
      </c>
      <c r="N808" s="347" t="s">
        <v>5786</v>
      </c>
      <c r="O808" s="347" t="s">
        <v>5787</v>
      </c>
      <c r="P808" s="347">
        <v>1</v>
      </c>
      <c r="Q808" s="347"/>
      <c r="S808" s="221" t="s">
        <v>5788</v>
      </c>
      <c r="V808" s="221">
        <v>1</v>
      </c>
      <c r="W808" s="221" t="s">
        <v>5748</v>
      </c>
      <c r="AB808" s="333"/>
    </row>
    <row r="809" spans="1:28" s="219" customFormat="1" ht="12">
      <c r="A809" s="199"/>
      <c r="B809" s="199"/>
      <c r="C809" s="199" t="str">
        <f t="shared" si="50"/>
        <v>No</v>
      </c>
      <c r="D809" s="199" t="str">
        <f t="shared" si="51"/>
        <v/>
      </c>
      <c r="E809" s="199"/>
      <c r="F809" s="199"/>
      <c r="G809" s="199"/>
      <c r="H809" s="199"/>
      <c r="I809" s="219" t="str" cm="1">
        <f t="array" ref="I809">_xlfn.TEXTJOIN(" ",1,IF(flistname=D809,foption,""))</f>
        <v>0</v>
      </c>
      <c r="J809" s="345" t="s">
        <v>117</v>
      </c>
      <c r="K809" s="345" t="s">
        <v>5734</v>
      </c>
      <c r="L809" s="345" t="str">
        <f t="shared" si="52"/>
        <v/>
      </c>
      <c r="M809" s="345"/>
      <c r="N809" s="345"/>
      <c r="O809" s="345"/>
      <c r="P809" s="345"/>
      <c r="Q809" s="345"/>
      <c r="AB809" s="286"/>
    </row>
    <row r="810" spans="1:28" s="218" customFormat="1">
      <c r="A810" s="207"/>
      <c r="C810" s="218" t="str">
        <f t="shared" si="50"/>
        <v>No</v>
      </c>
      <c r="D810" s="218" t="str">
        <f t="shared" si="51"/>
        <v/>
      </c>
      <c r="E810" s="207"/>
      <c r="H810" s="209"/>
      <c r="I810" s="214" t="str" cm="1">
        <f t="array" ref="I810">_xlfn.TEXTJOIN(" ",1,IF(flistname=D810,foption,""))</f>
        <v>0</v>
      </c>
      <c r="L810" s="218" t="str">
        <f t="shared" si="52"/>
        <v/>
      </c>
      <c r="N810" s="218" t="s">
        <v>2988</v>
      </c>
      <c r="O810" s="218" t="s">
        <v>2988</v>
      </c>
      <c r="P810" s="218">
        <v>1</v>
      </c>
      <c r="S810" s="207"/>
      <c r="AB810" s="280"/>
    </row>
    <row r="811" spans="1:28" s="219" customFormat="1">
      <c r="A811" s="199"/>
      <c r="B811" s="199"/>
      <c r="C811" s="199" t="str">
        <f t="shared" si="50"/>
        <v>No</v>
      </c>
      <c r="D811" s="199" t="str">
        <f t="shared" si="51"/>
        <v/>
      </c>
      <c r="E811" s="199"/>
      <c r="F811" s="199" t="s">
        <v>5477</v>
      </c>
      <c r="G811" s="199" t="s">
        <v>2983</v>
      </c>
      <c r="H811" s="199"/>
      <c r="I811" s="219" t="str" cm="1">
        <f t="array" ref="I811">_xlfn.TEXTJOIN(" ",1,IF(flistname=D811,foption,""))</f>
        <v>0</v>
      </c>
      <c r="J811" s="342" t="s">
        <v>26</v>
      </c>
      <c r="K811" s="342" t="s">
        <v>5789</v>
      </c>
      <c r="L811" s="342" t="str">
        <f t="shared" si="52"/>
        <v>Y: COVID-19 Response</v>
      </c>
      <c r="M811" s="342" t="s">
        <v>5790</v>
      </c>
      <c r="N811" s="342" t="s">
        <v>5791</v>
      </c>
      <c r="O811" s="342" t="s">
        <v>5791</v>
      </c>
      <c r="P811" s="342">
        <v>1</v>
      </c>
      <c r="Q811" s="342"/>
      <c r="W811" s="219" t="s">
        <v>168</v>
      </c>
      <c r="AB811" s="286"/>
    </row>
    <row r="812" spans="1:28" s="221" customFormat="1">
      <c r="A812" s="205"/>
      <c r="B812" s="220"/>
      <c r="C812" s="220" t="str">
        <f t="shared" si="50"/>
        <v>select_one</v>
      </c>
      <c r="D812" s="220" t="str">
        <f t="shared" si="51"/>
        <v>yes_no</v>
      </c>
      <c r="E812" s="205"/>
      <c r="F812" s="205" t="s">
        <v>5477</v>
      </c>
      <c r="G812" s="205" t="s">
        <v>2983</v>
      </c>
      <c r="H812" s="206"/>
      <c r="I812" s="221" t="str" cm="1">
        <f t="array" ref="I812">_xlfn.TEXTJOIN(" ",1,IF(flistname=D812,foption,""))</f>
        <v>0: No 1: Yes</v>
      </c>
      <c r="J812" s="348" t="s">
        <v>22</v>
      </c>
      <c r="K812" s="348" t="s">
        <v>5792</v>
      </c>
      <c r="L812" s="348" t="str">
        <f t="shared" si="52"/>
        <v>Y01: Have you received any information about COVID-19 (corona virus)?</v>
      </c>
      <c r="M812" s="348" t="s">
        <v>5793</v>
      </c>
      <c r="N812" s="348" t="s">
        <v>5794</v>
      </c>
      <c r="O812" s="348" t="s">
        <v>5795</v>
      </c>
      <c r="P812" s="348">
        <v>1</v>
      </c>
      <c r="Q812" s="348"/>
      <c r="V812" s="221">
        <v>1</v>
      </c>
      <c r="AB812" s="333"/>
    </row>
    <row r="813" spans="1:28" s="221" customFormat="1">
      <c r="A813" s="205"/>
      <c r="B813" s="220"/>
      <c r="C813" s="220" t="str">
        <f t="shared" si="50"/>
        <v>select_multiple</v>
      </c>
      <c r="D813" s="220" t="str">
        <f t="shared" si="51"/>
        <v>CORVID_from</v>
      </c>
      <c r="E813" s="205"/>
      <c r="F813" s="205" t="s">
        <v>5477</v>
      </c>
      <c r="G813" s="205" t="s">
        <v>2983</v>
      </c>
      <c r="H813" s="206"/>
      <c r="I813" s="221" t="str" cm="1">
        <f t="array" ref="I813">_xlfn.TEXTJOIN(" ",1,IF(flistname=D813,foption,""))</f>
        <v>1: Phone call and SMS 2: Radio and TV 3: Newspaper 4: From community 5: Project management committee (PMC) Member 6: Local authorities 7: Community Leader 8: NGO/UN</v>
      </c>
      <c r="J813" s="348" t="s">
        <v>5796</v>
      </c>
      <c r="K813" s="348" t="s">
        <v>5797</v>
      </c>
      <c r="L813" s="348" t="str">
        <f t="shared" si="52"/>
        <v>Y02: From whom you received the information from?</v>
      </c>
      <c r="M813" s="348" t="s">
        <v>5798</v>
      </c>
      <c r="N813" s="348" t="s">
        <v>5799</v>
      </c>
      <c r="O813" s="348" t="s">
        <v>5800</v>
      </c>
      <c r="P813" s="348">
        <v>1</v>
      </c>
      <c r="Q813" s="348"/>
      <c r="V813" s="221">
        <v>1</v>
      </c>
      <c r="Z813" s="221" t="s">
        <v>5801</v>
      </c>
      <c r="AB813" s="333"/>
    </row>
    <row r="814" spans="1:28" s="221" customFormat="1">
      <c r="A814" s="205"/>
      <c r="B814" s="220"/>
      <c r="C814" s="220" t="str">
        <f t="shared" si="50"/>
        <v>select_one</v>
      </c>
      <c r="D814" s="220" t="str">
        <f t="shared" si="51"/>
        <v>yes_no</v>
      </c>
      <c r="E814" s="205"/>
      <c r="F814" s="205" t="s">
        <v>5477</v>
      </c>
      <c r="G814" s="205" t="s">
        <v>2983</v>
      </c>
      <c r="H814" s="206"/>
      <c r="I814" s="221" t="str" cm="1">
        <f t="array" ref="I814">_xlfn.TEXTJOIN(" ",1,IF(flistname=D814,foption,""))</f>
        <v>0: No 1: Yes</v>
      </c>
      <c r="J814" s="348" t="s">
        <v>22</v>
      </c>
      <c r="K814" s="348" t="s">
        <v>5802</v>
      </c>
      <c r="L814" s="348" t="str">
        <f t="shared" si="52"/>
        <v>Y03: Have you heard any stories about people having difficulty accessing WFP assisstance because of COVID?</v>
      </c>
      <c r="M814" s="348" t="s">
        <v>5803</v>
      </c>
      <c r="N814" s="348" t="s">
        <v>5804</v>
      </c>
      <c r="O814" s="348" t="s">
        <v>5805</v>
      </c>
      <c r="P814" s="348">
        <v>1</v>
      </c>
      <c r="Q814" s="348"/>
      <c r="V814" s="221">
        <v>1</v>
      </c>
      <c r="AB814" s="333"/>
    </row>
    <row r="815" spans="1:28" s="221" customFormat="1">
      <c r="A815" s="205"/>
      <c r="B815" s="220"/>
      <c r="C815" s="220" t="str">
        <f t="shared" si="50"/>
        <v>select_multiple</v>
      </c>
      <c r="D815" s="220" t="str">
        <f t="shared" si="51"/>
        <v>covid_why</v>
      </c>
      <c r="E815" s="205"/>
      <c r="F815" s="205" t="s">
        <v>5477</v>
      </c>
      <c r="G815" s="205" t="s">
        <v>2983</v>
      </c>
      <c r="H815" s="206"/>
      <c r="I815" s="221" t="str" cm="1">
        <f t="array" ref="I815">_xlfn.TEXTJOIN(" ",1,IF(flistname=D815,foption,""))</f>
        <v>1: Afraid to contract virus 2: Community leader/local authorities prohibit to go to the site/ crowded area 3: I have heard that there is a case in the community 4: I am afraid to go to the UN sites due to the high possibility of case 88: Other</v>
      </c>
      <c r="J815" s="348" t="s">
        <v>5806</v>
      </c>
      <c r="K815" s="348" t="s">
        <v>5807</v>
      </c>
      <c r="L815" s="348" t="str">
        <f t="shared" si="52"/>
        <v>Y04: What were the difficulties or COVID 19 related fears?</v>
      </c>
      <c r="M815" s="348" t="s">
        <v>5808</v>
      </c>
      <c r="N815" s="348" t="s">
        <v>5809</v>
      </c>
      <c r="O815" s="348" t="s">
        <v>5810</v>
      </c>
      <c r="P815" s="348">
        <v>1</v>
      </c>
      <c r="Q815" s="348"/>
      <c r="V815" s="221">
        <v>1</v>
      </c>
      <c r="Z815" s="221" t="s">
        <v>5811</v>
      </c>
      <c r="AB815" s="333"/>
    </row>
    <row r="816" spans="1:28" s="338" customFormat="1">
      <c r="A816" s="205"/>
      <c r="B816" s="220"/>
      <c r="C816" s="220" t="str">
        <f t="shared" si="50"/>
        <v>No</v>
      </c>
      <c r="D816" s="220" t="str">
        <f t="shared" si="51"/>
        <v/>
      </c>
      <c r="E816" s="205"/>
      <c r="F816" s="205" t="s">
        <v>5477</v>
      </c>
      <c r="G816" s="205" t="s">
        <v>2983</v>
      </c>
      <c r="H816" s="206"/>
      <c r="I816" s="338" t="str" cm="1">
        <f t="array" ref="I816">_xlfn.TEXTJOIN(" ",1,IF(flistname=D816,foption,""))</f>
        <v>0</v>
      </c>
      <c r="J816" s="349" t="s">
        <v>49</v>
      </c>
      <c r="K816" s="349" t="s">
        <v>5812</v>
      </c>
      <c r="L816" s="349" t="str">
        <f t="shared" si="52"/>
        <v>Y05: Specify</v>
      </c>
      <c r="M816" s="349" t="s">
        <v>5813</v>
      </c>
      <c r="N816" s="349" t="s">
        <v>1312</v>
      </c>
      <c r="O816" s="349" t="s">
        <v>5814</v>
      </c>
      <c r="P816" s="349">
        <v>1</v>
      </c>
      <c r="Q816" s="349"/>
      <c r="V816" s="338">
        <v>1</v>
      </c>
      <c r="Z816" s="338" t="s">
        <v>5815</v>
      </c>
      <c r="AB816" s="339"/>
    </row>
    <row r="817" spans="1:28" s="219" customFormat="1">
      <c r="A817" s="199"/>
      <c r="B817" s="199"/>
      <c r="C817" s="199" t="str">
        <f t="shared" si="50"/>
        <v>No</v>
      </c>
      <c r="D817" s="199" t="str">
        <f t="shared" si="51"/>
        <v/>
      </c>
      <c r="E817" s="199"/>
      <c r="F817" s="199" t="s">
        <v>5477</v>
      </c>
      <c r="G817" s="199" t="s">
        <v>2983</v>
      </c>
      <c r="H817" s="199"/>
      <c r="I817" s="219" t="str" cm="1">
        <f t="array" ref="I817">_xlfn.TEXTJOIN(" ",1,IF(flistname=D817,foption,""))</f>
        <v>0</v>
      </c>
      <c r="J817" s="342" t="s">
        <v>117</v>
      </c>
      <c r="K817" s="342" t="s">
        <v>5789</v>
      </c>
      <c r="L817" s="342" t="str">
        <f t="shared" si="52"/>
        <v/>
      </c>
      <c r="M817" s="342"/>
      <c r="N817" s="342" t="s">
        <v>2988</v>
      </c>
      <c r="O817" s="342" t="s">
        <v>2988</v>
      </c>
      <c r="P817" s="342">
        <v>1</v>
      </c>
      <c r="Q817" s="342"/>
      <c r="AB817" s="286"/>
    </row>
    <row r="818" spans="1:28" s="219" customFormat="1">
      <c r="A818" s="212"/>
      <c r="B818" s="199" t="s">
        <v>5816</v>
      </c>
      <c r="C818" s="199" t="str">
        <f t="shared" si="50"/>
        <v>No</v>
      </c>
      <c r="D818" s="199" t="str">
        <f t="shared" si="51"/>
        <v/>
      </c>
      <c r="E818" s="212"/>
      <c r="F818" s="199"/>
      <c r="G818" s="199"/>
      <c r="H818" s="213"/>
      <c r="I818" s="219" t="str" cm="1">
        <f t="array" ref="I818">_xlfn.TEXTJOIN(" ",1,IF(flistname=D818,foption,""))</f>
        <v>0</v>
      </c>
      <c r="J818" s="219" t="s">
        <v>117</v>
      </c>
      <c r="K818" s="219" t="s">
        <v>27</v>
      </c>
      <c r="L818" s="219" t="str">
        <f>IF(AND(ISBLANK(M818),ISBLANK(N818)),"",IF(ISBLANK(M818),N818,_xlfn.CONCAT(TRIM(M818),": ",N818)))</f>
        <v/>
      </c>
      <c r="N818" s="219" t="s">
        <v>2988</v>
      </c>
      <c r="O818" s="219" t="s">
        <v>2988</v>
      </c>
      <c r="P818" s="219">
        <v>1</v>
      </c>
      <c r="AB818" s="286"/>
    </row>
    <row r="819" spans="1:28" s="218" customFormat="1">
      <c r="A819" s="207"/>
      <c r="C819" s="218" t="str">
        <f t="shared" si="50"/>
        <v>No</v>
      </c>
      <c r="D819" s="218" t="str">
        <f t="shared" si="51"/>
        <v/>
      </c>
      <c r="E819" s="207"/>
      <c r="H819" s="209"/>
      <c r="I819" s="214"/>
      <c r="S819" s="207"/>
      <c r="AB819" s="280"/>
    </row>
    <row r="820" spans="1:28" s="219" customFormat="1">
      <c r="A820" s="212"/>
      <c r="B820" s="199" t="s">
        <v>5817</v>
      </c>
      <c r="C820" s="199" t="str">
        <f t="shared" si="50"/>
        <v>No</v>
      </c>
      <c r="D820" s="199" t="str">
        <f t="shared" si="51"/>
        <v/>
      </c>
      <c r="E820" s="212"/>
      <c r="F820" s="199"/>
      <c r="G820" s="199" t="s">
        <v>2983</v>
      </c>
      <c r="H820" s="213"/>
      <c r="I820" s="219" t="str" cm="1">
        <f t="array" ref="I820">_xlfn.TEXTJOIN(" ",1,IF(flistname=D820,foption,""))</f>
        <v>0</v>
      </c>
      <c r="J820" s="219" t="s">
        <v>26</v>
      </c>
      <c r="K820" s="219" t="s">
        <v>5818</v>
      </c>
      <c r="L820" s="219" t="str">
        <f t="shared" ref="L820:L836" si="53">IF(AND(ISBLANK(M820),ISBLANK(N820)),"",IF(ISBLANK(M820),N820,_xlfn.CONCAT(TRIM(M820),": ",N820)))</f>
        <v>Z: COMMUNICATION</v>
      </c>
      <c r="M820" s="219" t="s">
        <v>5819</v>
      </c>
      <c r="N820" s="219" t="s">
        <v>5820</v>
      </c>
      <c r="O820" s="219" t="s">
        <v>5820</v>
      </c>
      <c r="P820" s="219">
        <v>1</v>
      </c>
      <c r="W820" s="219" t="s">
        <v>168</v>
      </c>
      <c r="Z820" s="219" t="s">
        <v>3102</v>
      </c>
      <c r="AB820" s="286"/>
    </row>
    <row r="821" spans="1:28" s="327" customFormat="1">
      <c r="A821" s="210"/>
      <c r="B821" s="198" t="s">
        <v>5821</v>
      </c>
      <c r="C821" s="198" t="str">
        <f t="shared" si="50"/>
        <v>No</v>
      </c>
      <c r="D821" s="198" t="str">
        <f t="shared" si="51"/>
        <v/>
      </c>
      <c r="E821" s="210"/>
      <c r="F821" s="198"/>
      <c r="G821" s="198" t="s">
        <v>2983</v>
      </c>
      <c r="H821" s="211"/>
      <c r="I821" s="327" t="str" cm="1">
        <f t="array" ref="I821">_xlfn.TEXTJOIN(" ",1,IF(flistname=D821,foption,""))</f>
        <v>0</v>
      </c>
      <c r="J821" s="327" t="s">
        <v>20</v>
      </c>
      <c r="L821" s="327" t="str">
        <f t="shared" si="53"/>
        <v>At times, WFP can't physically reach out to you due to many reasons. However, we would still want to hear from you in relation to our programmes, their implementations and how you perceive them. 
It is in that regard, we want to ask about other ways we can reach out to you including via mobile phones.</v>
      </c>
      <c r="N821" s="327" t="s">
        <v>5822</v>
      </c>
      <c r="O821" s="327" t="s">
        <v>5823</v>
      </c>
      <c r="P821" s="328">
        <v>1</v>
      </c>
      <c r="AB821" s="329"/>
    </row>
    <row r="822" spans="1:28" s="221" customFormat="1">
      <c r="A822" s="205"/>
      <c r="B822" s="194" t="s">
        <v>5824</v>
      </c>
      <c r="C822" s="194" t="str">
        <f t="shared" si="50"/>
        <v>select_one</v>
      </c>
      <c r="D822" s="194" t="str">
        <f t="shared" si="51"/>
        <v>yes_no</v>
      </c>
      <c r="E822" s="205"/>
      <c r="F822" s="194"/>
      <c r="G822" s="194" t="s">
        <v>2983</v>
      </c>
      <c r="H822" s="206"/>
      <c r="I822" s="221" t="str" cm="1">
        <f t="array" ref="I822">_xlfn.TEXTJOIN(" ",1,IF(flistname=D822,foption,""))</f>
        <v>0: No 1: Yes</v>
      </c>
      <c r="J822" s="221" t="s">
        <v>22</v>
      </c>
      <c r="K822" s="221" t="s">
        <v>2862</v>
      </c>
      <c r="L822" s="221" t="str">
        <f t="shared" si="53"/>
        <v>Z01: Do you have a mobile phone?</v>
      </c>
      <c r="M822" s="221" t="s">
        <v>5825</v>
      </c>
      <c r="N822" s="221" t="s">
        <v>5826</v>
      </c>
      <c r="O822" s="221" t="s">
        <v>5827</v>
      </c>
      <c r="P822" s="334">
        <v>1</v>
      </c>
      <c r="V822" s="221">
        <v>1</v>
      </c>
      <c r="AB822" s="333"/>
    </row>
    <row r="823" spans="1:28" s="221" customFormat="1">
      <c r="A823" s="205"/>
      <c r="B823" s="194" t="s">
        <v>5828</v>
      </c>
      <c r="C823" s="194" t="str">
        <f t="shared" si="50"/>
        <v>select_one</v>
      </c>
      <c r="D823" s="194" t="str">
        <f t="shared" si="51"/>
        <v>service_provider</v>
      </c>
      <c r="E823" s="205"/>
      <c r="F823" s="194"/>
      <c r="G823" s="194" t="s">
        <v>2983</v>
      </c>
      <c r="H823" s="206"/>
      <c r="I823" s="221" t="str" cm="1">
        <f t="array" ref="I823">_xlfn.TEXTJOIN(" ",1,IF(flistname=D823,foption,""))</f>
        <v>2: ZAIN 3: MTN</v>
      </c>
      <c r="J823" s="221" t="s">
        <v>2865</v>
      </c>
      <c r="K823" s="221" t="s">
        <v>2866</v>
      </c>
      <c r="L823" s="221" t="str">
        <f t="shared" si="53"/>
        <v>Z02: What's your main preferred service provider (MTN or ZAIN)</v>
      </c>
      <c r="M823" s="221" t="s">
        <v>5829</v>
      </c>
      <c r="N823" s="221" t="s">
        <v>5830</v>
      </c>
      <c r="O823" s="221" t="s">
        <v>5831</v>
      </c>
      <c r="P823" s="334">
        <v>1</v>
      </c>
      <c r="V823" s="221">
        <v>1</v>
      </c>
      <c r="Z823" s="221" t="s">
        <v>2868</v>
      </c>
      <c r="AB823" s="333"/>
    </row>
    <row r="824" spans="1:28" s="221" customFormat="1">
      <c r="A824" s="205"/>
      <c r="B824" s="194" t="s">
        <v>5832</v>
      </c>
      <c r="C824" s="194" t="str">
        <f t="shared" si="50"/>
        <v>select_one</v>
      </c>
      <c r="D824" s="194" t="str">
        <f t="shared" si="51"/>
        <v>yes_no</v>
      </c>
      <c r="E824" s="205" t="s">
        <v>5833</v>
      </c>
      <c r="F824" s="194"/>
      <c r="G824" s="194" t="s">
        <v>2983</v>
      </c>
      <c r="H824" s="206"/>
      <c r="I824" s="221" t="str" cm="1">
        <f t="array" ref="I824">_xlfn.TEXTJOIN(" ",1,IF(flistname=D824,foption,""))</f>
        <v>0: No 1: Yes</v>
      </c>
      <c r="J824" s="221" t="s">
        <v>22</v>
      </c>
      <c r="K824" s="221" t="s">
        <v>2869</v>
      </c>
      <c r="L824" s="221" t="str">
        <f t="shared" si="53"/>
        <v>Z03: Would you be willing to share your number with us?</v>
      </c>
      <c r="M824" s="221" t="s">
        <v>5834</v>
      </c>
      <c r="N824" s="221" t="s">
        <v>5835</v>
      </c>
      <c r="O824" s="221" t="s">
        <v>5836</v>
      </c>
      <c r="P824" s="334">
        <v>1</v>
      </c>
      <c r="S824" s="221" t="s">
        <v>5837</v>
      </c>
      <c r="V824" s="221">
        <v>1</v>
      </c>
      <c r="Z824" s="221" t="s">
        <v>2868</v>
      </c>
      <c r="AB824" s="333"/>
    </row>
    <row r="825" spans="1:28" s="221" customFormat="1">
      <c r="A825" s="205"/>
      <c r="B825" s="194" t="s">
        <v>5838</v>
      </c>
      <c r="C825" s="194" t="str">
        <f t="shared" si="50"/>
        <v>No</v>
      </c>
      <c r="D825" s="194" t="str">
        <f t="shared" si="51"/>
        <v/>
      </c>
      <c r="E825" s="205"/>
      <c r="F825" s="194"/>
      <c r="G825" s="194" t="s">
        <v>2983</v>
      </c>
      <c r="H825" s="206"/>
      <c r="I825" s="221" t="str" cm="1">
        <f t="array" ref="I825">_xlfn.TEXTJOIN(" ",1,IF(flistname=D825,foption,""))</f>
        <v>0</v>
      </c>
      <c r="J825" s="221" t="s">
        <v>151</v>
      </c>
      <c r="K825" s="221" t="s">
        <v>2871</v>
      </c>
      <c r="L825" s="221" t="str">
        <f t="shared" si="53"/>
        <v>Z04: What is your telephone number?</v>
      </c>
      <c r="M825" s="221" t="s">
        <v>5839</v>
      </c>
      <c r="N825" s="221" t="s">
        <v>5840</v>
      </c>
      <c r="O825" s="221" t="s">
        <v>5841</v>
      </c>
      <c r="P825" s="334">
        <v>1</v>
      </c>
      <c r="V825" s="221">
        <v>1</v>
      </c>
      <c r="Z825" s="221" t="s">
        <v>5842</v>
      </c>
      <c r="AB825" s="333"/>
    </row>
    <row r="826" spans="1:28" s="221" customFormat="1">
      <c r="A826" s="205"/>
      <c r="B826" s="194" t="s">
        <v>5843</v>
      </c>
      <c r="C826" s="194" t="str">
        <f t="shared" si="50"/>
        <v>No</v>
      </c>
      <c r="D826" s="194" t="str">
        <f t="shared" si="51"/>
        <v/>
      </c>
      <c r="E826" s="205"/>
      <c r="F826" s="194"/>
      <c r="G826" s="194" t="s">
        <v>2983</v>
      </c>
      <c r="H826" s="206"/>
      <c r="I826" s="221" t="str" cm="1">
        <f t="array" ref="I826">_xlfn.TEXTJOIN(" ",1,IF(flistname=D826,foption,""))</f>
        <v>0</v>
      </c>
      <c r="J826" s="221" t="s">
        <v>151</v>
      </c>
      <c r="K826" s="221" t="s">
        <v>2874</v>
      </c>
      <c r="L826" s="221" t="str">
        <f t="shared" si="53"/>
        <v>Z05: Do you have a second telephone number?</v>
      </c>
      <c r="M826" s="221" t="s">
        <v>5844</v>
      </c>
      <c r="N826" s="221" t="s">
        <v>5845</v>
      </c>
      <c r="O826" s="221" t="s">
        <v>5846</v>
      </c>
      <c r="P826" s="334">
        <v>1</v>
      </c>
      <c r="S826" s="221" t="s">
        <v>2876</v>
      </c>
      <c r="V826" s="221">
        <v>1</v>
      </c>
      <c r="Z826" s="221" t="s">
        <v>5842</v>
      </c>
      <c r="AB826" s="333"/>
    </row>
    <row r="827" spans="1:28" s="221" customFormat="1">
      <c r="A827" s="205"/>
      <c r="B827" s="194" t="s">
        <v>5847</v>
      </c>
      <c r="C827" s="194" t="str">
        <f t="shared" si="50"/>
        <v>select_one</v>
      </c>
      <c r="D827" s="194" t="str">
        <f t="shared" si="51"/>
        <v>timing</v>
      </c>
      <c r="E827" s="205" t="s">
        <v>5848</v>
      </c>
      <c r="F827" s="194"/>
      <c r="G827" s="194" t="s">
        <v>2983</v>
      </c>
      <c r="H827" s="206"/>
      <c r="I827" s="221" t="str" cm="1">
        <f t="array" ref="I827">_xlfn.TEXTJOIN(" ",1,IF(flistname=D827,foption,""))</f>
        <v>1: Morning 2: Afternoon 3: Evening 4: Anytime</v>
      </c>
      <c r="J827" s="221" t="s">
        <v>2877</v>
      </c>
      <c r="K827" s="221" t="s">
        <v>2878</v>
      </c>
      <c r="L827" s="221" t="str">
        <f t="shared" si="53"/>
        <v>Z06: Best time of the day to call you:</v>
      </c>
      <c r="M827" s="221" t="s">
        <v>5849</v>
      </c>
      <c r="N827" s="221" t="s">
        <v>5850</v>
      </c>
      <c r="O827" s="221" t="s">
        <v>5851</v>
      </c>
      <c r="P827" s="334">
        <v>1</v>
      </c>
      <c r="V827" s="221">
        <v>1</v>
      </c>
      <c r="Z827" s="221" t="s">
        <v>5842</v>
      </c>
      <c r="AB827" s="333"/>
    </row>
    <row r="828" spans="1:28" s="325" customFormat="1">
      <c r="A828" s="313"/>
      <c r="B828" s="314"/>
      <c r="C828" s="314" t="str">
        <f t="shared" si="50"/>
        <v>No</v>
      </c>
      <c r="D828" s="314" t="str">
        <f t="shared" si="51"/>
        <v/>
      </c>
      <c r="E828" s="313"/>
      <c r="F828" s="314"/>
      <c r="G828" s="314"/>
      <c r="H828" s="315"/>
      <c r="I828" s="325" t="str" cm="1">
        <f t="array" ref="I828">_xlfn.TEXTJOIN(" ",1,IF(flistname=D828,foption,""))</f>
        <v>0</v>
      </c>
      <c r="J828" s="325" t="s">
        <v>20</v>
      </c>
      <c r="L828" s="325" t="str">
        <f t="shared" si="53"/>
        <v>WFP takes your privacy seriously and would never share your information without your consent. You should also know that you can withdraw any data collected on you by contacting us on 0910682464 or 0910682465. WFP only share your data if the purpose is in your best interest or continuation of assistance</v>
      </c>
      <c r="N828" s="325" t="s">
        <v>5852</v>
      </c>
      <c r="P828" s="330"/>
      <c r="Z828" s="325" t="s">
        <v>5853</v>
      </c>
      <c r="AB828" s="326"/>
    </row>
    <row r="829" spans="1:28" s="221" customFormat="1">
      <c r="A829" s="205"/>
      <c r="B829" s="194"/>
      <c r="C829" s="194" t="str">
        <f t="shared" si="50"/>
        <v>select_multiple</v>
      </c>
      <c r="D829" s="194" t="str">
        <f t="shared" si="51"/>
        <v>consents</v>
      </c>
      <c r="E829" s="205"/>
      <c r="F829" s="194"/>
      <c r="G829" s="194"/>
      <c r="H829" s="206"/>
      <c r="I829" s="221" t="str" cm="1">
        <f t="array" ref="I829">_xlfn.TEXTJOIN(" ",1,IF(flistname=D829,foption,""))</f>
        <v>1: WFP Sharing your phone number with its implementing partners  2: WFP Sharing your phone number with other humanitarian actors 3: WFP Sharing your phone number with its contracted  companies 0: No consent for all the above</v>
      </c>
      <c r="J829" s="221" t="s">
        <v>5854</v>
      </c>
      <c r="K829" s="221" t="s">
        <v>5855</v>
      </c>
      <c r="L829" s="221" t="str">
        <f t="shared" si="53"/>
        <v>Z07: Apart from WFP authorized personnel who can use these numbers to contact you for phone based surveys, would you consent for:</v>
      </c>
      <c r="M829" s="221" t="s">
        <v>5856</v>
      </c>
      <c r="N829" s="221" t="s">
        <v>5857</v>
      </c>
      <c r="P829" s="334"/>
      <c r="T829" s="221" t="s">
        <v>5858</v>
      </c>
      <c r="U829" s="221" t="s">
        <v>5859</v>
      </c>
      <c r="V829" s="221">
        <v>1</v>
      </c>
      <c r="Z829" s="221" t="s">
        <v>5853</v>
      </c>
      <c r="AB829" s="333"/>
    </row>
    <row r="830" spans="1:28" s="219" customFormat="1">
      <c r="A830" s="212"/>
      <c r="B830" s="199" t="s">
        <v>5860</v>
      </c>
      <c r="C830" s="199" t="str">
        <f t="shared" si="50"/>
        <v>No</v>
      </c>
      <c r="D830" s="199" t="str">
        <f t="shared" si="51"/>
        <v/>
      </c>
      <c r="E830" s="212"/>
      <c r="F830" s="199"/>
      <c r="G830" s="199" t="s">
        <v>2983</v>
      </c>
      <c r="H830" s="213"/>
      <c r="I830" s="219" t="str" cm="1">
        <f t="array" ref="I830">_xlfn.TEXTJOIN(" ",1,IF(flistname=D830,foption,""))</f>
        <v>0</v>
      </c>
      <c r="J830" s="219" t="s">
        <v>117</v>
      </c>
      <c r="K830" s="219" t="s">
        <v>5818</v>
      </c>
      <c r="L830" s="219" t="str">
        <f t="shared" si="53"/>
        <v/>
      </c>
      <c r="N830" s="219" t="s">
        <v>2988</v>
      </c>
      <c r="O830" s="219" t="s">
        <v>2988</v>
      </c>
      <c r="P830" s="219">
        <v>1</v>
      </c>
      <c r="AB830" s="286"/>
    </row>
    <row r="831" spans="1:28" s="218" customFormat="1">
      <c r="A831" s="207"/>
      <c r="C831" s="218" t="str">
        <f t="shared" si="50"/>
        <v>No</v>
      </c>
      <c r="D831" s="218" t="str">
        <f t="shared" si="51"/>
        <v/>
      </c>
      <c r="E831" s="207"/>
      <c r="H831" s="209"/>
      <c r="I831" s="214"/>
      <c r="S831" s="207"/>
      <c r="AB831" s="280"/>
    </row>
    <row r="832" spans="1:28" s="219" customFormat="1">
      <c r="A832" s="212"/>
      <c r="B832" s="199"/>
      <c r="C832" s="199" t="str">
        <f t="shared" si="50"/>
        <v>No</v>
      </c>
      <c r="D832" s="199" t="str">
        <f t="shared" si="51"/>
        <v/>
      </c>
      <c r="E832" s="212"/>
      <c r="F832" s="199"/>
      <c r="G832" s="199"/>
      <c r="H832" s="213"/>
      <c r="J832" s="219" t="s">
        <v>26</v>
      </c>
      <c r="K832" s="219" t="s">
        <v>5861</v>
      </c>
      <c r="L832" s="219" t="str">
        <f t="shared" si="53"/>
        <v>AA: CONCLUSION</v>
      </c>
      <c r="M832" s="219" t="s">
        <v>5862</v>
      </c>
      <c r="N832" s="219" t="s">
        <v>5863</v>
      </c>
      <c r="O832" s="219" t="s">
        <v>5863</v>
      </c>
      <c r="W832" s="219" t="s">
        <v>168</v>
      </c>
      <c r="Z832" s="219" t="s">
        <v>3102</v>
      </c>
      <c r="AB832" s="286"/>
    </row>
    <row r="833" spans="1:28" s="327" customFormat="1">
      <c r="A833" s="210"/>
      <c r="B833" s="198" t="s">
        <v>5864</v>
      </c>
      <c r="C833" s="198" t="str">
        <f t="shared" si="50"/>
        <v>No</v>
      </c>
      <c r="D833" s="198" t="str">
        <f t="shared" si="51"/>
        <v/>
      </c>
      <c r="E833" s="210"/>
      <c r="F833" s="198"/>
      <c r="G833" s="198" t="s">
        <v>2983</v>
      </c>
      <c r="H833" s="211"/>
      <c r="I833" s="327" t="str" cm="1">
        <f t="array" ref="I833">_xlfn.TEXTJOIN(" ",1,IF(flistname=D833,foption,""))</f>
        <v>0</v>
      </c>
      <c r="J833" s="327" t="s">
        <v>20</v>
      </c>
      <c r="L833" s="327" t="str">
        <f t="shared" si="53"/>
        <v/>
      </c>
      <c r="P833" s="327">
        <v>1</v>
      </c>
      <c r="S833" s="327" t="s">
        <v>5865</v>
      </c>
      <c r="AA833" s="327" t="s">
        <v>25</v>
      </c>
      <c r="AB833" s="329"/>
    </row>
    <row r="834" spans="1:28" s="338" customFormat="1">
      <c r="A834" s="205"/>
      <c r="B834" s="194" t="s">
        <v>5866</v>
      </c>
      <c r="C834" s="194" t="str">
        <f t="shared" si="50"/>
        <v>No</v>
      </c>
      <c r="D834" s="194" t="str">
        <f t="shared" si="51"/>
        <v/>
      </c>
      <c r="E834" s="205"/>
      <c r="F834" s="194"/>
      <c r="G834" s="194" t="s">
        <v>2983</v>
      </c>
      <c r="H834" s="206"/>
      <c r="I834" s="338" t="str" cm="1">
        <f t="array" ref="I834">_xlfn.TEXTJOIN(" ",1,IF(flistname=D834,foption,""))</f>
        <v>0</v>
      </c>
      <c r="J834" s="338" t="s">
        <v>49</v>
      </c>
      <c r="K834" s="338" t="s">
        <v>2882</v>
      </c>
      <c r="L834" s="338" t="str">
        <f t="shared" si="53"/>
        <v>AA01: Do you have any feedback you would like to share with us?</v>
      </c>
      <c r="M834" s="338" t="s">
        <v>5867</v>
      </c>
      <c r="N834" s="338" t="s">
        <v>5868</v>
      </c>
      <c r="O834" s="338" t="s">
        <v>5869</v>
      </c>
      <c r="P834" s="338">
        <v>1</v>
      </c>
      <c r="V834" s="338">
        <v>1</v>
      </c>
      <c r="AB834" s="339"/>
    </row>
    <row r="835" spans="1:28" s="338" customFormat="1">
      <c r="A835" s="205"/>
      <c r="B835" s="194" t="s">
        <v>5870</v>
      </c>
      <c r="C835" s="194" t="str">
        <f t="shared" si="50"/>
        <v>No</v>
      </c>
      <c r="D835" s="194" t="str">
        <f t="shared" si="51"/>
        <v/>
      </c>
      <c r="E835" s="205"/>
      <c r="F835" s="194"/>
      <c r="G835" s="194" t="s">
        <v>2983</v>
      </c>
      <c r="H835" s="206"/>
      <c r="I835" s="338" t="str" cm="1">
        <f t="array" ref="I835">_xlfn.TEXTJOIN(" ",1,IF(flistname=D835,foption,""))</f>
        <v>0</v>
      </c>
      <c r="J835" s="338" t="s">
        <v>49</v>
      </c>
      <c r="K835" s="338" t="s">
        <v>2884</v>
      </c>
      <c r="L835" s="338" t="str">
        <f t="shared" si="53"/>
        <v>AA02: Provide comments, observations or suggestions</v>
      </c>
      <c r="M835" s="338" t="s">
        <v>5871</v>
      </c>
      <c r="N835" s="338" t="s">
        <v>5872</v>
      </c>
      <c r="O835" s="338" t="s">
        <v>5873</v>
      </c>
      <c r="P835" s="338">
        <v>1</v>
      </c>
      <c r="V835" s="338">
        <v>1</v>
      </c>
      <c r="AB835" s="339"/>
    </row>
    <row r="836" spans="1:28" s="331" customFormat="1">
      <c r="A836" s="293"/>
      <c r="B836" s="294"/>
      <c r="C836" s="294" t="str">
        <f t="shared" si="50"/>
        <v>No</v>
      </c>
      <c r="D836" s="294" t="str">
        <f t="shared" si="51"/>
        <v/>
      </c>
      <c r="E836" s="293"/>
      <c r="F836" s="294"/>
      <c r="G836" s="294"/>
      <c r="H836" s="295"/>
      <c r="J836" s="219" t="s">
        <v>117</v>
      </c>
      <c r="K836" s="219" t="s">
        <v>5861</v>
      </c>
      <c r="L836" s="331" t="str">
        <f t="shared" si="53"/>
        <v/>
      </c>
      <c r="AB836" s="332"/>
    </row>
    <row r="837" spans="1:28" s="327" customFormat="1">
      <c r="A837" s="210"/>
      <c r="B837" s="198" t="s">
        <v>5874</v>
      </c>
      <c r="C837" s="198" t="str">
        <f t="shared" si="50"/>
        <v>No</v>
      </c>
      <c r="D837" s="198" t="str">
        <f t="shared" si="51"/>
        <v/>
      </c>
      <c r="E837" s="210"/>
      <c r="F837" s="198"/>
      <c r="G837" s="198" t="s">
        <v>2983</v>
      </c>
      <c r="H837" s="211"/>
      <c r="I837" s="327" t="str" cm="1">
        <f t="array" ref="I837">_xlfn.TEXTJOIN(" ",1,IF(flistname=D837,foption,""))</f>
        <v>0</v>
      </c>
      <c r="J837" s="327" t="s">
        <v>20</v>
      </c>
      <c r="L837" s="327" t="str">
        <f>IF(AND(ISBLANK(M837),ISBLANK(N837)),"",IF(ISBLANK(M837),N837,_xlfn.CONCAT(TRIM(M837),": ",N837)))</f>
        <v>&lt;span style="color:red"&gt;We thank you for your time. Good bye!&lt;/span&gt;</v>
      </c>
      <c r="N837" s="327" t="s">
        <v>2969</v>
      </c>
      <c r="O837" s="327" t="s">
        <v>2969</v>
      </c>
      <c r="P837" s="328">
        <v>1</v>
      </c>
      <c r="AB837" s="329"/>
    </row>
    <row r="838" spans="1:28" s="221" customFormat="1">
      <c r="A838" s="205"/>
      <c r="B838" s="194" t="s">
        <v>5875</v>
      </c>
      <c r="C838" s="194" t="str">
        <f t="shared" si="50"/>
        <v>No</v>
      </c>
      <c r="D838" s="194" t="str">
        <f t="shared" si="51"/>
        <v/>
      </c>
      <c r="E838" s="205"/>
      <c r="F838" s="194"/>
      <c r="G838" s="194" t="s">
        <v>2983</v>
      </c>
      <c r="H838" s="206"/>
      <c r="I838" s="221" t="str" cm="1">
        <f t="array" ref="I838">_xlfn.TEXTJOIN(" ",1,IF(flistname=D838,foption,""))</f>
        <v>0</v>
      </c>
      <c r="J838" s="221" t="s">
        <v>2962</v>
      </c>
      <c r="K838" s="221" t="s">
        <v>2963</v>
      </c>
      <c r="L838" s="221" t="str">
        <f t="shared" ref="L838" si="54">IF(AND(ISBLANK(M838),ISBLANK(N838)),"",IF(ISBLANK(M838),N838,_xlfn.CONCAT(TRIM(M838),": ",N838)))</f>
        <v>AA03: GPS Coordinates</v>
      </c>
      <c r="M838" s="221" t="s">
        <v>5876</v>
      </c>
      <c r="N838" s="221" t="s">
        <v>2964</v>
      </c>
      <c r="O838" s="221" t="s">
        <v>2964</v>
      </c>
      <c r="P838" s="221">
        <v>1</v>
      </c>
      <c r="S838" s="221" t="s">
        <v>5877</v>
      </c>
      <c r="V838" s="221">
        <v>1</v>
      </c>
      <c r="Z838" s="221" t="s">
        <v>3102</v>
      </c>
      <c r="AB838" s="333"/>
    </row>
    <row r="839" spans="1:28" s="327" customFormat="1">
      <c r="A839" s="210"/>
      <c r="B839" s="198" t="s">
        <v>5878</v>
      </c>
      <c r="C839" s="198" t="str">
        <f t="shared" si="50"/>
        <v>No</v>
      </c>
      <c r="D839" s="198" t="str">
        <f t="shared" si="51"/>
        <v/>
      </c>
      <c r="E839" s="210"/>
      <c r="F839" s="198"/>
      <c r="G839" s="198" t="s">
        <v>2983</v>
      </c>
      <c r="H839" s="211"/>
      <c r="I839" s="327" t="str" cm="1">
        <f t="array" ref="I839">_xlfn.TEXTJOIN(" ",1,IF(flistname=D839,foption,""))</f>
        <v>0</v>
      </c>
      <c r="J839" s="327" t="s">
        <v>20</v>
      </c>
      <c r="L839" s="327" t="str">
        <f>IF(AND(ISBLANK(M839),ISBLANK(N839)),"",IF(ISBLANK(M839),N839,_xlfn.CONCAT(TRIM(M839),": ",N839)))</f>
        <v>END OF INTERVIEW!</v>
      </c>
      <c r="N839" s="327" t="s">
        <v>2967</v>
      </c>
      <c r="O839" s="327" t="s">
        <v>2967</v>
      </c>
      <c r="P839" s="327">
        <v>1</v>
      </c>
      <c r="AA839" s="327" t="s">
        <v>25</v>
      </c>
      <c r="AB839" s="329"/>
    </row>
  </sheetData>
  <pageMargins left="0.7" right="0.7" top="0.75" bottom="0.75" header="0.3" footer="0.3"/>
  <pageSetup paperSize="9" scale="16" fitToHeight="0" orientation="landscape"/>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F0825-8298-0C45-BB00-DF40228CE6B1}">
  <sheetPr>
    <pageSetUpPr fitToPage="1"/>
  </sheetPr>
  <dimension ref="A1:AO921"/>
  <sheetViews>
    <sheetView zoomScale="211" zoomScaleNormal="70" zoomScaleSheetLayoutView="100" workbookViewId="0">
      <pane xSplit="14" ySplit="5" topLeftCell="Z692" activePane="bottomRight" state="frozen"/>
      <selection pane="bottomRight" activeCell="A701" sqref="A701:XFD780"/>
      <selection pane="bottomLeft" activeCell="A6" sqref="A6"/>
      <selection pane="topRight" activeCell="K1" sqref="K1"/>
    </sheetView>
  </sheetViews>
  <sheetFormatPr defaultColWidth="9.140625" defaultRowHeight="11.1"/>
  <cols>
    <col min="1" max="1" width="9" style="205" hidden="1" customWidth="1"/>
    <col min="2" max="4" width="9" style="194" hidden="1" customWidth="1"/>
    <col min="5" max="5" width="9" style="205" hidden="1" customWidth="1"/>
    <col min="6" max="7" width="9" style="194" hidden="1" customWidth="1"/>
    <col min="8" max="8" width="9" style="206" hidden="1" customWidth="1"/>
    <col min="9" max="9" width="8.140625" style="194" customWidth="1"/>
    <col min="10" max="10" width="22.140625" style="194" customWidth="1"/>
    <col min="11" max="11" width="8" style="194" customWidth="1"/>
    <col min="12" max="12" width="4" style="194" customWidth="1"/>
    <col min="13" max="13" width="4.28515625" style="194" customWidth="1"/>
    <col min="14" max="14" width="27" style="194" customWidth="1"/>
    <col min="15" max="15" width="41.42578125" style="194" customWidth="1"/>
    <col min="16" max="16" width="2" style="194" customWidth="1"/>
    <col min="17" max="17" width="4.7109375" style="194" customWidth="1"/>
    <col min="18" max="18" width="40.28515625" style="194" bestFit="1" customWidth="1"/>
    <col min="19" max="19" width="46.7109375" style="205" customWidth="1"/>
    <col min="20" max="20" width="29.42578125" style="194" customWidth="1"/>
    <col min="21" max="21" width="19.140625" style="194" customWidth="1"/>
    <col min="22" max="22" width="9.28515625" style="194" customWidth="1"/>
    <col min="23" max="23" width="16.42578125" style="194" customWidth="1"/>
    <col min="24" max="24" width="9.28515625" style="194" customWidth="1"/>
    <col min="25" max="25" width="12.140625" style="194" customWidth="1"/>
    <col min="26" max="26" width="54.42578125" style="194" customWidth="1"/>
    <col min="27" max="27" width="50.85546875" style="194" customWidth="1"/>
    <col min="28" max="28" width="60.42578125" style="271" customWidth="1"/>
    <col min="29" max="16384" width="9.140625" style="194"/>
  </cols>
  <sheetData>
    <row r="1" spans="1:29" s="221" customFormat="1">
      <c r="A1" s="221" t="s">
        <v>2971</v>
      </c>
      <c r="B1" s="221" t="s">
        <v>2972</v>
      </c>
      <c r="E1" s="221" t="s">
        <v>2973</v>
      </c>
      <c r="F1" s="221" t="s">
        <v>0</v>
      </c>
      <c r="G1" s="221" t="s">
        <v>1</v>
      </c>
      <c r="H1" s="221" t="s">
        <v>2974</v>
      </c>
      <c r="I1" s="221" t="s">
        <v>2975</v>
      </c>
      <c r="J1" s="221" t="s">
        <v>2</v>
      </c>
      <c r="K1" s="221" t="s">
        <v>3</v>
      </c>
      <c r="L1" s="221" t="s">
        <v>5879</v>
      </c>
      <c r="M1" s="221" t="s">
        <v>2977</v>
      </c>
      <c r="N1" s="221" t="s">
        <v>2978</v>
      </c>
      <c r="O1" s="221" t="s">
        <v>2979</v>
      </c>
      <c r="P1" s="221" t="s">
        <v>2980</v>
      </c>
      <c r="Q1" s="221" t="s">
        <v>2981</v>
      </c>
      <c r="R1" s="221" t="s">
        <v>5</v>
      </c>
      <c r="S1" s="221" t="s">
        <v>6</v>
      </c>
      <c r="T1" s="221" t="s">
        <v>7</v>
      </c>
      <c r="U1" s="221" t="s">
        <v>8</v>
      </c>
      <c r="V1" s="221" t="s">
        <v>9</v>
      </c>
      <c r="W1" s="221" t="s">
        <v>10</v>
      </c>
      <c r="X1" s="221" t="s">
        <v>11</v>
      </c>
      <c r="Y1" s="221" t="s">
        <v>12</v>
      </c>
      <c r="Z1" s="221" t="s">
        <v>13</v>
      </c>
      <c r="AA1" s="221" t="s">
        <v>14</v>
      </c>
      <c r="AB1" s="333" t="s">
        <v>15</v>
      </c>
      <c r="AC1" s="221" t="s">
        <v>5947</v>
      </c>
    </row>
    <row r="2" spans="1:29" s="208" customFormat="1">
      <c r="B2" s="208" t="s">
        <v>2982</v>
      </c>
      <c r="G2" s="208" t="s">
        <v>2983</v>
      </c>
      <c r="J2" s="208" t="s">
        <v>16</v>
      </c>
      <c r="K2" s="208" t="s">
        <v>16</v>
      </c>
      <c r="AB2" s="272"/>
    </row>
    <row r="3" spans="1:29" s="208" customFormat="1">
      <c r="B3" s="208" t="s">
        <v>2984</v>
      </c>
      <c r="G3" s="208" t="s">
        <v>2983</v>
      </c>
      <c r="J3" s="208" t="s">
        <v>17</v>
      </c>
      <c r="K3" s="208" t="s">
        <v>17</v>
      </c>
      <c r="AB3" s="272"/>
    </row>
    <row r="4" spans="1:29" s="208" customFormat="1">
      <c r="B4" s="208" t="s">
        <v>2985</v>
      </c>
      <c r="G4" s="208" t="s">
        <v>2983</v>
      </c>
      <c r="J4" s="208" t="s">
        <v>18</v>
      </c>
      <c r="K4" s="208" t="s">
        <v>18</v>
      </c>
      <c r="AB4" s="272"/>
    </row>
    <row r="5" spans="1:29" s="208" customFormat="1">
      <c r="B5" s="208" t="s">
        <v>2986</v>
      </c>
      <c r="G5" s="208" t="s">
        <v>2983</v>
      </c>
      <c r="J5" s="208" t="s">
        <v>19</v>
      </c>
      <c r="K5" s="208" t="s">
        <v>19</v>
      </c>
      <c r="AB5" s="272"/>
    </row>
    <row r="6" spans="1:29" s="327" customFormat="1">
      <c r="A6" s="210"/>
      <c r="B6" s="198" t="s">
        <v>2987</v>
      </c>
      <c r="C6" s="198"/>
      <c r="D6" s="198"/>
      <c r="E6" s="210"/>
      <c r="F6" s="198"/>
      <c r="G6" s="198" t="s">
        <v>2988</v>
      </c>
      <c r="H6" s="211"/>
      <c r="J6" s="327" t="s">
        <v>20</v>
      </c>
      <c r="L6" s="327" t="str">
        <f>IF(AND(ISBLANK(M6),ISBLANK(N6)),"",IF(ISBLANK(M6),N6,_xlfn.CONCAT(TRIM(M6),": ",N6)))</f>
        <v>SOUTH SUDAN 
POST-DISTRIBUTION AND OUTCOME MONITORING
PDM-2021-Round1 (Apr-May, 2021)</v>
      </c>
      <c r="N6" s="327" t="s">
        <v>5880</v>
      </c>
      <c r="O6" s="327" t="s">
        <v>2989</v>
      </c>
      <c r="P6" s="327">
        <v>1</v>
      </c>
      <c r="AB6" s="329"/>
    </row>
    <row r="7" spans="1:29" s="356" customFormat="1">
      <c r="A7" s="355"/>
      <c r="B7" s="356" t="s">
        <v>2990</v>
      </c>
      <c r="E7" s="355"/>
      <c r="G7" s="356" t="s">
        <v>2983</v>
      </c>
      <c r="H7" s="357"/>
      <c r="J7" s="356" t="s">
        <v>26</v>
      </c>
      <c r="K7" s="356" t="s">
        <v>5881</v>
      </c>
      <c r="L7" s="356" t="str">
        <f t="shared" ref="L7:L13" si="0">IF(AND(ISBLANK(M7),ISBLANK(N7)),"",IF(ISBLANK(M7),N7,_xlfn.CONCAT(TRIM(M7),": ",N7)))</f>
        <v xml:space="preserve">A: GENERAL INFORMATION </v>
      </c>
      <c r="M7" s="356" t="s">
        <v>2992</v>
      </c>
      <c r="N7" s="356" t="s">
        <v>2993</v>
      </c>
      <c r="O7" s="356" t="s">
        <v>2993</v>
      </c>
      <c r="P7" s="356">
        <v>1</v>
      </c>
      <c r="S7" s="356" t="s">
        <v>2994</v>
      </c>
      <c r="W7" s="356" t="s">
        <v>168</v>
      </c>
      <c r="AB7" s="358"/>
    </row>
    <row r="8" spans="1:29" s="325" customFormat="1">
      <c r="A8" s="238"/>
      <c r="B8" s="238"/>
      <c r="C8" s="238" t="str">
        <f>IF(IFERROR(FIND("select_one",J8),0)&gt;0,"select_one",IF(IFERROR(FIND("select_multiple",J8),0)&gt;0,"select_multiple","No"))</f>
        <v>No</v>
      </c>
      <c r="D8" s="238" t="str">
        <f t="shared" ref="D8:D33" si="1">IF(OR(C8="select_one",C8="select_multiple"),TRIM(RIGHT(J8,LEN(J8)-(LEN(C8)+1))),"")</f>
        <v/>
      </c>
      <c r="E8" s="238"/>
      <c r="F8" s="238"/>
      <c r="G8" s="238"/>
      <c r="H8" s="238"/>
      <c r="I8" s="325" t="str" cm="1">
        <f t="array" ref="I8">_xlfn.TEXTJOIN(" ",1,IF(flistname=D8,foption,""))</f>
        <v>0</v>
      </c>
      <c r="J8" s="325" t="s">
        <v>20</v>
      </c>
      <c r="L8" s="325" t="str">
        <f t="shared" si="0"/>
        <v>Information about interview</v>
      </c>
      <c r="N8" s="325" t="s">
        <v>2995</v>
      </c>
      <c r="O8" s="325" t="s">
        <v>2995</v>
      </c>
      <c r="P8" s="325">
        <v>1</v>
      </c>
      <c r="AB8" s="326"/>
    </row>
    <row r="9" spans="1:29" s="221" customFormat="1">
      <c r="A9" s="205"/>
      <c r="B9" s="194" t="s">
        <v>2996</v>
      </c>
      <c r="C9" s="194" t="str">
        <f t="shared" ref="C9:C33" si="2">IF(IFERROR(FIND("select_one",J9),0)&gt;0,"select_one",IF(IFERROR(FIND("select_multiple",J9),0)&gt;0,"select_multiple","No"))</f>
        <v>No</v>
      </c>
      <c r="D9" s="194" t="str">
        <f t="shared" si="1"/>
        <v/>
      </c>
      <c r="E9" s="205"/>
      <c r="F9" s="194"/>
      <c r="G9" s="194" t="s">
        <v>2983</v>
      </c>
      <c r="H9" s="206"/>
      <c r="I9" s="221" t="str" cm="1">
        <f t="array" ref="I9">_xlfn.TEXTJOIN(" ",1,IF(flistname=D9,foption,""))</f>
        <v>0</v>
      </c>
      <c r="J9" s="221" t="s">
        <v>31</v>
      </c>
      <c r="K9" s="221" t="s">
        <v>32</v>
      </c>
      <c r="L9" s="221" t="str">
        <f t="shared" si="0"/>
        <v>A01: Interview date</v>
      </c>
      <c r="M9" s="221" t="s">
        <v>2997</v>
      </c>
      <c r="N9" s="221" t="s">
        <v>2998</v>
      </c>
      <c r="O9" s="221" t="s">
        <v>2998</v>
      </c>
      <c r="P9" s="221">
        <v>1</v>
      </c>
      <c r="U9" s="221" t="s">
        <v>3000</v>
      </c>
      <c r="V9" s="221">
        <v>1</v>
      </c>
      <c r="W9" s="221" t="s">
        <v>3001</v>
      </c>
      <c r="X9" s="221" t="s">
        <v>3002</v>
      </c>
      <c r="AA9" s="221">
        <v>1</v>
      </c>
      <c r="AB9" s="333" t="s">
        <v>3002</v>
      </c>
    </row>
    <row r="10" spans="1:29" s="221" customFormat="1">
      <c r="A10" s="205"/>
      <c r="B10" s="194" t="s">
        <v>3003</v>
      </c>
      <c r="C10" s="194" t="str">
        <f t="shared" si="2"/>
        <v>select_one</v>
      </c>
      <c r="D10" s="194" t="str">
        <f t="shared" si="1"/>
        <v>suboffice</v>
      </c>
      <c r="E10" s="205"/>
      <c r="F10" s="194"/>
      <c r="G10" s="194" t="s">
        <v>2983</v>
      </c>
      <c r="H10" s="206"/>
      <c r="I10" s="221" t="str" cm="1">
        <f t="array" ref="I10">_xlfn.TEXTJOIN(" ",1,IF(flistname=D10,foption,""))</f>
        <v>W01: Abyei W02: Aweil W03: Bentiu W04: Bor W05: Juba W06: Kapoeta W07: Kuajok W08: Maban W09: Malakal 0 W10: Mingkaman W11: Rumbek W12: Torit W13: Wau W14: Yambio W15: Yida</v>
      </c>
      <c r="J10" s="221" t="s">
        <v>34</v>
      </c>
      <c r="K10" s="221" t="s">
        <v>35</v>
      </c>
      <c r="L10" s="221" t="str">
        <f t="shared" si="0"/>
        <v>A04: For which field office are you monitoring?</v>
      </c>
      <c r="M10" s="221" t="s">
        <v>3004</v>
      </c>
      <c r="N10" s="221" t="s">
        <v>3005</v>
      </c>
      <c r="O10" s="221" t="s">
        <v>3006</v>
      </c>
      <c r="P10" s="221">
        <v>1</v>
      </c>
      <c r="V10" s="221">
        <v>1</v>
      </c>
      <c r="W10" s="221" t="s">
        <v>3007</v>
      </c>
      <c r="AB10" s="333"/>
    </row>
    <row r="11" spans="1:29" s="221" customFormat="1">
      <c r="A11" s="205"/>
      <c r="B11" s="194" t="s">
        <v>3008</v>
      </c>
      <c r="C11" s="194" t="str">
        <f t="shared" si="2"/>
        <v>select_one</v>
      </c>
      <c r="D11" s="194" t="str">
        <f t="shared" si="1"/>
        <v>enumerator</v>
      </c>
      <c r="E11" s="205"/>
      <c r="F11" s="194"/>
      <c r="G11" s="194" t="s">
        <v>2983</v>
      </c>
      <c r="H11" s="206" t="s">
        <v>3009</v>
      </c>
      <c r="I11" s="221" t="str" cm="1">
        <f t="array" ref="I11">_xlfn.TEXTJOIN(" ",1,IF(flistname=D11,foption,""))</f>
        <v>1: Machar Malok 2: Alexander Makuach 3: Gabriel Bior 4: Mark Maror 5: Martin Kiir 6: Peter Mori 7: Kou Dut 8: Rebecca Makith 9: Malong Michael 10: Mary Akoul 11: James Wieu 12: Peter Marial 13: William Arop 14: Sam Aping 15: Nhiel Mawien 16: Odongo Isaac 0 0 0 0 0 0 0 0 0 0 0 0 0 0 0 32: William Pasquale 33: James Onesimo 34: Abdenego Mondia 35: Amina Thabo 36: Ampeilia Gabriel 37: Concy Leunardo 38: Karlo Nuri 39: Raymond Lagos 40: Thomas Pio 41: Peter Bay 42: Openi Jame 43: Luel Jiel 0 0 0 0 0 0 0 0 0 0 0 0 0 0 0 59: Garang Yak 60: Mayen Deng 61: Ajang Deng 62: Angelo Wek 63: Deng Madut 64: Peter Dut 65: Malong Garang 66: Kon Anyar 67: Sida Joyce. 0 0 0 0 0 0 0 0 0 0 0 0 0 0 0 84: Nixon Sapana 85: Jok Nhial 86: Ihiju Margret 87: Santino Agany 88: John Lodiong 89: Gum Malek 91: Mercy Naji 0 0 0 0 0 0 0 0 0 0 0 0 0 0 0 107: Daniel Dictor Matur 108: Maluk Akoon 109: Awau Martha 110: James Malil 111: Mabior Makuek 112: Joyce Poni 113: Kuoc Makur 114: Paul Manyang 115: Phillip Mading 116: Hakima Monylang 117: Samuel Makol 0 0 0 0 0 0 0 0 0 0 0 0 0 0 0 133: Paska Anena 134: Peter Machar 135: David Marial 136: Reuben Ajok 137: Doru Gladys 138: Dhieu Deng 139: Deng Piol 140: James Malil 0 0 0 0 0 0 0 0 0 0 0 0 0 0 0 156: Makuey Tudeal 157: Annet Jokudu 158: Eric Lokujo 159: Lazarus Nhial 160: Mogga Simon 161: John Gatkuoth 162: Christopher Radio 163: Benson Tebere 0 0 0 0 0 0 0 0 0 0 0 0 0 0 0 179: Stephen Towongo 180: Eric Duwa 181: Jame Bosco 182: Monica Akello 183: Susan Weasley 0 0 0 0 0 0 0 0 0 0 0 0 0 0 0 0 0 201: Joseph Nyarakajo 202: Amulo Josephine 203: Henry Mario 204: Maurice Lokwang 205: Onek James 206: Mou Atak. 207: Tongidyang Julius 208: Nancy Benedict 209: Angelo Abariamoi 210: Angelo Ochang 211: Awau Martha 212: Khemis Robert 213: Nancy Poni Samuel 0 0 0 0 0 0 0 0 0 0 0 0 0 0 0 229: Julia Kiden 230: Isaac Azza 231: Gina Ceazar 232: Husahu Nelson 233: Ladu Emmanuel 234: Stephen Imoi 235: Wani Francis 236: Aling Margreth Emilio 0 0 0 0 0 0 0 0 0 0 0 0 0 0 0 252: Tereza Mariam 253: Simon Aruei 254: Maiku Charles 255: Aloro Joseph 256: Christa Hosea 0 0 0 0 0 0 0 0 0 0 0 0 0 0 0 272: Peter Lunyjok 273: Onorio Oyaha 274: Peter Ding 275: Mamuor Bul 276: Juma Rufas Yatta 277: Bol Malek Dhiew 278: Chol Gabriel 279: Christopher Knight 280: Elisabeth Yar 281: Gabriel Ajaak Matiop 282: David Elisa 283: Gabriel Kuereng 284: Namaru Florence Wayo 285: James Moses 0 0 0 0 0 0 0 0 0 0 0 0 0 0 0 301: Thow Bidit 302: Jamal Ahmed 303: Changkuoth Reath 304: Gak Mathok 305: Lwanyo Papiti 306: Viola Nawal 307: Akol Abiong 0 0 0 0 0 0 0 0 0 0 0 0 0 0 0 323: Andrea Ujang 324: Alfonse Anei 325: Mathew Deng 326: Harriet George 327: Julia Poni 0 0 0 0 0 0 0 0 0 0 0 0 0 0 0 343: Taban ABINA 344: Maneya YOSEKA 345: Rose EJURU 346: Monica Lomoi 347: Nancy Kara 348: Wani Sesnan 349: Gloria Gwoka 350: OlwenyMichael 351: Elia Henry 352: Sujin Pak 353: Agyili Wisdom 354: Emmanuel Sallah 355: Edward Nyilek 356: Chandia Hellen 357: Pandek Michael 358: Mikaya Ali 359: FlorenceLupe 360: James Obale 361: Ohisa Rueben 0 0 0 0 0 0 0 0 0 0 0 0 0 0 0 0 0 0 0 0 0 0 0 0 0 0 0 0 0 0 0 0 0 0 0 0 0 0 0 0 0 0 0 0 0 0 0 0 8888: Guest Monitor</v>
      </c>
      <c r="J11" s="221" t="s">
        <v>40</v>
      </c>
      <c r="K11" s="221" t="s">
        <v>41</v>
      </c>
      <c r="L11" s="221" t="str">
        <f t="shared" si="0"/>
        <v>A02: Enumerator's name</v>
      </c>
      <c r="M11" s="221" t="s">
        <v>3010</v>
      </c>
      <c r="N11" s="221" t="s">
        <v>3011</v>
      </c>
      <c r="O11" s="221" t="s">
        <v>3012</v>
      </c>
      <c r="R11" s="221" t="s">
        <v>3013</v>
      </c>
      <c r="V11" s="221">
        <v>1</v>
      </c>
      <c r="W11" s="221" t="s">
        <v>3007</v>
      </c>
      <c r="AB11" s="333"/>
    </row>
    <row r="12" spans="1:29" s="335" customFormat="1">
      <c r="A12" s="205"/>
      <c r="B12" s="194" t="s">
        <v>3014</v>
      </c>
      <c r="C12" s="194" t="str">
        <f t="shared" si="2"/>
        <v>No</v>
      </c>
      <c r="D12" s="194" t="str">
        <f t="shared" si="1"/>
        <v/>
      </c>
      <c r="E12" s="205"/>
      <c r="F12" s="194"/>
      <c r="G12" s="194" t="s">
        <v>2983</v>
      </c>
      <c r="H12" s="206"/>
      <c r="I12" s="335" t="str" cm="1">
        <f t="array" ref="I12">_xlfn.TEXTJOIN(" ",1,IF(flistname=D12,foption,""))</f>
        <v>0</v>
      </c>
      <c r="J12" s="335" t="s">
        <v>49</v>
      </c>
      <c r="K12" s="335" t="s">
        <v>50</v>
      </c>
      <c r="L12" s="335" t="str">
        <f t="shared" si="0"/>
        <v>A03: Guest enumerator's name</v>
      </c>
      <c r="M12" s="335" t="s">
        <v>3015</v>
      </c>
      <c r="N12" s="335" t="s">
        <v>3016</v>
      </c>
      <c r="O12" s="335" t="s">
        <v>3017</v>
      </c>
      <c r="P12" s="335">
        <v>1</v>
      </c>
      <c r="S12" s="336"/>
      <c r="V12" s="335">
        <v>1</v>
      </c>
      <c r="Z12" s="335" t="s">
        <v>3018</v>
      </c>
      <c r="AB12" s="337"/>
    </row>
    <row r="13" spans="1:29" s="229" customFormat="1">
      <c r="A13" s="228"/>
      <c r="C13" s="229" t="str">
        <f t="shared" si="2"/>
        <v>No</v>
      </c>
      <c r="D13" s="229" t="str">
        <f t="shared" si="1"/>
        <v/>
      </c>
      <c r="E13" s="228"/>
      <c r="H13" s="230"/>
      <c r="I13" s="229" t="str" cm="1">
        <f t="array" ref="I13">_xlfn.TEXTJOIN(" ",1,IF(flistname=D13,foption,""))</f>
        <v>0</v>
      </c>
      <c r="L13" s="229" t="str">
        <f t="shared" si="0"/>
        <v/>
      </c>
      <c r="N13" s="229" t="s">
        <v>2988</v>
      </c>
      <c r="O13" s="229" t="s">
        <v>2988</v>
      </c>
      <c r="P13" s="229">
        <v>1</v>
      </c>
      <c r="S13" s="228"/>
      <c r="AB13" s="276"/>
    </row>
    <row r="14" spans="1:29" s="219" customFormat="1">
      <c r="A14" s="215"/>
      <c r="B14" s="216"/>
      <c r="C14" s="216" t="str">
        <f t="shared" si="2"/>
        <v>No</v>
      </c>
      <c r="D14" s="216" t="str">
        <f t="shared" si="1"/>
        <v/>
      </c>
      <c r="E14" s="215"/>
      <c r="F14" s="216"/>
      <c r="G14" s="216"/>
      <c r="H14" s="217"/>
      <c r="J14" s="219" t="s">
        <v>26</v>
      </c>
      <c r="K14" s="219" t="s">
        <v>2991</v>
      </c>
      <c r="N14" s="219" t="s">
        <v>5882</v>
      </c>
      <c r="W14" s="219" t="s">
        <v>168</v>
      </c>
      <c r="AB14" s="286"/>
    </row>
    <row r="15" spans="1:29" s="221" customFormat="1">
      <c r="A15" s="205"/>
      <c r="B15" s="194" t="s">
        <v>3062</v>
      </c>
      <c r="C15" s="194" t="str">
        <f t="shared" si="2"/>
        <v>select_one</v>
      </c>
      <c r="D15" s="194" t="str">
        <f t="shared" si="1"/>
        <v>stateL</v>
      </c>
      <c r="E15" s="205"/>
      <c r="F15" s="194"/>
      <c r="G15" s="194" t="s">
        <v>2983</v>
      </c>
      <c r="H15" s="206"/>
      <c r="I15" s="221" t="str" cm="1">
        <f t="array" ref="I15">_xlfn.TEXTJOIN(" ",1,IF(flistname=D15,foption,""))</f>
        <v>1: Central Equatoria 2: Eastern Equatoria 3: Jonglei 4: Lakes 5: Northern Bahr el Ghazal 6: Unity 7: Upper Nile 8: Warrap 9: Western Bahr el Ghazal 10: Western Equatoria</v>
      </c>
      <c r="J15" s="221" t="s">
        <v>78</v>
      </c>
      <c r="K15" s="221" t="s">
        <v>79</v>
      </c>
      <c r="L15" s="221" t="str">
        <f>IF(AND(ISBLANK(M15),ISBLANK(N15)),"",IF(ISBLANK(M15),N15,_xlfn.CONCAT(TRIM(M15),": ",N15)))</f>
        <v>A04: State</v>
      </c>
      <c r="M15" s="221" t="s">
        <v>3004</v>
      </c>
      <c r="N15" s="221" t="s">
        <v>3064</v>
      </c>
      <c r="O15" s="221" t="s">
        <v>3064</v>
      </c>
      <c r="P15" s="221">
        <v>1</v>
      </c>
      <c r="S15" s="221" t="s">
        <v>81</v>
      </c>
      <c r="V15" s="221">
        <v>1</v>
      </c>
      <c r="W15" s="221" t="s">
        <v>3007</v>
      </c>
      <c r="AB15" s="333"/>
    </row>
    <row r="16" spans="1:29" s="221" customFormat="1">
      <c r="A16" s="205"/>
      <c r="B16" s="194" t="s">
        <v>3065</v>
      </c>
      <c r="C16" s="194" t="str">
        <f t="shared" si="2"/>
        <v>select_one</v>
      </c>
      <c r="D16" s="194" t="str">
        <f t="shared" si="1"/>
        <v>countyL</v>
      </c>
      <c r="E16" s="205"/>
      <c r="F16" s="194"/>
      <c r="G16" s="194" t="s">
        <v>2983</v>
      </c>
      <c r="H16" s="206"/>
      <c r="I16" s="221" t="str" cm="1">
        <f t="array" ref="I16">_xlfn.TEXTJOIN(" ",1,IF(flistname=D16,foption,""))</f>
        <v>1: Juba 2: Kajo-keji 3: Lainya 4: Morobo 5: Terekeka 6: Yei 7: Budi 8: Ikotos 9: Kapoeta East 10: Kapoeta North 11: Kapoeta South 12: Magwi 13: Torit 14: Lafon 15: Akobo 16: Ayod 17: Bor South 18: Duk 19: Fangak 20: Khorflus 21: Nyirol 22: Pibor 23: Pochalla 24: Twic East 25: Uror 26: Awerial 27: Cueibet 28: Rumbek Center 29: Rumbek East 30: Rumbek North 31: Wulu 32: Yirol East 33: Yirol West 34: Aweil Centre 35: Aweil East 36: Aweil North 37: Aweil South 38: Aweil West 39: Abiemnhom 40: Guit 41: Koch 42: Leer 43: Mayendit 44: Mayom 45: Panyijar 46: Pariang 47: Rubkona 48: Baliet 49: Fashoda 50: Longochuk 51: Luakpiny/Nasir 52: Maban 53: Maiwut 54: Malakal 55: Manyo 56: Melut 57: Panyikang 58: Renk 59: Ulang 60: Abyei 61: Gogrial East 62: Gogrial West 63: Tonj East 64: Tonj North 65: Tonj South 66: Twic 67: Jur River 68: Raja 69: Wau 70: Ezo 71: Ibba 72: Maridi 73: Mundri East 74: Mundri West 75: Mvolo 76: Nagero 77: Nzara 78: Tambura 79: Yambio</v>
      </c>
      <c r="J16" s="221" t="s">
        <v>82</v>
      </c>
      <c r="K16" s="221" t="s">
        <v>83</v>
      </c>
      <c r="L16" s="221" t="str">
        <f>IF(AND(ISBLANK(M16),ISBLANK(N16)),"",IF(ISBLANK(M16),N16,_xlfn.CONCAT(TRIM(M16),": ",N16)))</f>
        <v>A05: County</v>
      </c>
      <c r="M16" s="221" t="s">
        <v>3021</v>
      </c>
      <c r="N16" s="221" t="s">
        <v>3067</v>
      </c>
      <c r="O16" s="221" t="s">
        <v>3067</v>
      </c>
      <c r="P16" s="221">
        <v>1</v>
      </c>
      <c r="R16" s="221" t="s">
        <v>85</v>
      </c>
      <c r="V16" s="221">
        <v>1</v>
      </c>
      <c r="W16" s="221" t="s">
        <v>3007</v>
      </c>
      <c r="AB16" s="333"/>
    </row>
    <row r="17" spans="1:28" s="221" customFormat="1">
      <c r="A17" s="205"/>
      <c r="B17" s="194" t="s">
        <v>3068</v>
      </c>
      <c r="C17" s="194" t="str">
        <f t="shared" si="2"/>
        <v>select_one</v>
      </c>
      <c r="D17" s="194" t="str">
        <f t="shared" si="1"/>
        <v>PayamL</v>
      </c>
      <c r="E17" s="205"/>
      <c r="F17" s="194"/>
      <c r="G17" s="194" t="s">
        <v>2983</v>
      </c>
      <c r="H17" s="206"/>
      <c r="I17" s="221" t="str" cm="1">
        <f t="array" ref="I17">_xlfn.TEXTJOIN(" ",1,IF(flistname=D17,foption,""))</f>
        <v>1: Bungu 2: Dolo 3: Ganji 4: Gondokoro 5: Juba Town 6: Kator 7: Lirya 8: Lobonok 9: Lokiliri 10: Mangala 11: Munuki 12: Northern Bari 13: Rejaf 14: Rokon 15: Tijor 16: Wonduruba 17: Kangapo One 18: Kangapo Two 19: Lire 20: Liwolo 21: Nyepo 22: Kenyi 23: Kupera 24: Lainya 25: Mukaya 26: Wuji 27: Gulumbi 28: Kimba 29: Lujulo 30: Panyume 31: Wudabi 32: Gameiza 33: Muni 34: Nyori 35: Reggo 36: Rijong 37: Tali 38: Terekeka 39: Tindilo 40: Tombek 41: Lasu 42: Mugwo 43: Otogo 44: Tore 45: Yei Town 46: Kimotong 47: Komori 48: Loriyok 49: Lotukei 50: Loudo 51: Nagishot 52: Napak 53: Nauro 54: Hatire 55: Ikotos 56: Imotong 57: Lomohidang North 58: Lomohidang South 59: Losite 60: Jie 61: Katodori 62: Kauto 63: Lotimor 64: Mogos 65: Narus 66: Natinga 67: Chumakori 68: Karukomuge 69: Lomeyen 70: Mosingo 71: Najie 72: Paringa 73: Kapoeta Town 74: Longeleya 75: Machi One 76: Machi Two 77: Pwata 78: Lobone 79: Magwi 80: Mugali 81: Nimule 82: Pageri 83: Pajok 84: Bur 85: Himodonge 86: Hiyala 87: Ifwotu 88: Imurok 89: Kudo 90: Torit 91: Arihilo 92: Burgilo 93: Imehejek 94: Kurumi 95: Lohutok 96: Longiro 97: Marguna 98: Pachidi 99: Alali 100: Barmach 101: Bilkey 102: Buong 103: Dengjok 104: Diror 105: Nyandit 106: Walgak 107: Ayod 108: Korwai 109: Kuach-deng 110: Mogok 111: Pagil 112: Pajiek 113: Wau 114: Anyidi 115: Baidit 116: Bor 117: Jalle 118: Kolnyang 119: Makuach 120: Ageer 121: Dongchak 122: Padiet 123: Pagak 124: Panyang 125: Payuel 126: Manajang 127: Mareang 128: Old Fangak 129: Paguer 130: Phom 131: Alam 132: Atar 133: Belewach 134: Kadak 135: Korwai 136: Mareng 137: Nyainthokmalual 138: Wuonlam 139: Chuil 140: Nyambor 141: Pading 142: Pulturuk 143: Thol 144: Waat 145: Buma 146: Gumuruk 147: Kiziongora 148: Lekuangole 149: Marow 150: Miwono 151: Pibor 152: Verteth 153: Adongo 154: Akiela 155: Burator 156: Omiela 157: Pochalla 158: Ajuong 159: Kongor 160: Lith 161: Nyuak 162: Pakeer 163: Karam 164: Motot 165: Pathai 166: Payai 167: Pieri 168: Puolchuol 169: Tiam 170: Wuror 171: Abuyong 172: Bun-agok 173: Dor 174: Magok 175: Nile 176: Puluk 177: Abiriu 178: Citcok 179: Duony 180: Malon Pec 181: Ngap 182: Pagor 183: Amongpiny 184: Jiir 185: Malek 186: Matangai 187: Mayom 188: Akot 189: Atiaba 190: Cueicok 191: Maleng-agok 192: Pacong 193: Paloch 194: Aloor 195: Madol 196: Malueeth 197: Maper 198: Mayen 199: Wun-rieng 200: Bargel 201: Domoloto 202: Makundi 203: Wulu 204: Adior 205: Lekakedu 206: Malek 207: Pagarau 208: Tinagau 209: Yali 210: Abang 211: Aluakluak 212: Anuol 213: Geng-geng 214: Ghar 215: Mapuordit 216: Yirol 217: Abul 218: Achana 219: Aroyo 220: Bhar Mayen 221: Chel South 222: Nyalath 223: Baach 224: Madhol 225: Malual-bai 226: Mangar-tong I 227: Mangok 228: Wunlang 229: Yargot 230: Ariath 231: Malual Centre 232: Malual East 233: Malual North 234: Malual West 235: Ayai 236: Gakrol 237: Nyieth 238: Nyocawany I 239: Nyocawany II 240: Panthou 241: Tar-weng 242: Tiar-aleit 243: Wathmuok 244: Achana 245: Aweil Town 246: Ayat Centre 247: Ayat East 248: Ayat West 249: Gomjuer Centre 250: Gomjuer East 251: Gomjuer West 252: Mariem East 253: Mariem West 254: Abiemnhom 255: Aworpiny 256: Manjoga 257: Panyang 258: Guit 259: Kedad 260: Kuach 261: Kuerguini 262: Niemni 263: Nyathoar 264: Boaw 265: Gany 266: Jaak 267: Kuachlual 268: Ngony 269: Norbor 270: Pakur 271: Adok 272: Bou 273: Dok 274: Guat 275: Juong Kang 276: Padeah 277: Pilieny 278: Yang 279: Bor 280: Dablual 281: Luom 282: Maal 283: Pabuong 284: Rubkuay 285: Thaker 286: Tharjiath 287: Bieh 288: Kuerbuone 289: Kueryiek 290: Mankien 291: Ngop 292: Pup 293: Riak 294: Ruathnyibuol 295: Wangbuor I 296: Wangbuor II 297: Wangkei 298: Kol 299: Nyal 300: Pachienjok 301: Panyijiar 302: Ganyliel 303: Mayom 304: Pachaar 305: Pachak 306: Thoarnhoum 307: Tiap 308: Aliiny 309: Biu 310: Jamjang 311: Nyeel 312: Pariang 313: Yida 314: Wunkur 315: Bentiu Town 316: Budaang 317: Dhorbor 318: Ngop 319: Nhialdiu 320: Nhialdiubarkor 321: Panhiany 322: Rubkotne 323: Wathjaak 324: Abwong 325: Adong 326: Akoka 327: Akotweng 328: Gel Achiel 329: Nyongkuach 330: Nyongrial 331: Rom 332: Wunthow 333: Dethok 334: Kodok 335: Kodok Town 336: Lul 337: Dajo 338: Guelguk 339: Longochuk 340: Malual 341: Pamach 342: Wudier 343: Dingkar 344: Jikmir 345: Kiech Kuon 346: Kuerenge-Ke 347: Mading 348: Maker 349: Nasir 350: Roam 351: Banashowa 352: Boung 353: Jinkuata 354: Jinmakda 355: Khor El Amer 356: Jekow 357: Jotoma 358: Kigila 359: Maiwut 360: Olang 361: Pagak 362: Central Malakal 363: Eastern Malakal 364: Lelo 365: Northern Malakal 366: Ogot 367: Southern Malakal 368: Adhidwoi 369: Kaka 370: Magenist 371: Wedakona 372: Bimachuk 373: Galdora 374: Melut 375: Paloch 376: Panomdit 377: Wunamum 378: Anakdiar 379: Dheteim 380: Pakang 381: Panyidwoi 382: Panyikang 383: Tonga 384: Chemmedi 385: Geger 386: Jalhak 387: North Renk 388: South Renk 389: Doma 390: Kurmuot 391: Ulang 392: Yomding 393: Alel 394: Ameth-aguok 395: Mijak 396: Rumameer 397: Nyang 398: Pathuon East 399: Pathuon West 400: Toch East 401: Toch North 402: Toch West 403: Akon North 404: Akon South 405: Alek West 406: Gogrial 407: Kuac North 408: Kuac South 409: Riau 410: Ananatak 411: Makuac 412: Malual-cum 413: Maparah 414: Mayen 415: Pagor 416: Palaal 417: Paliang 418: Pan-nhial 419: Paweng 420: Wun-liit 421: Akop 422: Alabek 423: Aliek 424: Awuul 425: Kirik 426: Man-loor 427: Marial-lou 428: Pagol 429: Rual-bet 430: Warrap 431: Jak 432: Manyang-ngok 433: Thiet 434: Tonj 435: Wath-alel 436: Ajak-kuac 437: Akoc 438: Aweeng 439: Pannyok 440: Turalei 441: Wunrok 442: Kangi 443: Kuajena 444: Marial Bai 445: Rocrocdong 446: Udici 447: Wau Bai 448: Ere 449: Kafakengi 450: Raga 451: Ringi 452: Uyujuku 453: Bagari 454: Besselia 455: Kpaile 456: Wau North 457: Wau South 458: Andari 459: Bagidi 460: Bariguna 461: Ezo Centre 462: Naandi 463: Yangiri 464: Ibba Centre 465: Madebe 466: Manikakara 467: Maruko 468: Nabanga 469: Kozi 470: Landili 471: Mambe 472: Maridi 473: Ngamunde 474: Kediba 475: Lakamadi 476: Lozoh 477: Minga 478: Witto 479: Amadi 480: Bangolo 481: Kotobi 482: Mundri 483: Bagori 484: Bahr El Grindi 485: Dari 486: Kokori 487: Lessi 488: Mvolo 489: Yeri 490: Nagero 491: Basukangbi 492: Nzara Centre 493: Ringasi 494: Sakure 495: Sangua 496: Mupoi 497: Namutina 498: Source Yubu 499: Tambura 500: Bangasu 501: Gangura 502: Li_Rangu 503: Nadiangere 504: Yambio Town</v>
      </c>
      <c r="J17" s="221" t="s">
        <v>86</v>
      </c>
      <c r="K17" s="221" t="s">
        <v>87</v>
      </c>
      <c r="L17" s="221" t="str">
        <f>IF(AND(ISBLANK(M17),ISBLANK(N17)),"",IF(ISBLANK(M17),N17,_xlfn.CONCAT(TRIM(M17),": ",N17)))</f>
        <v>A06: Payam</v>
      </c>
      <c r="M17" s="221" t="s">
        <v>3027</v>
      </c>
      <c r="N17" s="221" t="s">
        <v>3070</v>
      </c>
      <c r="O17" s="221" t="s">
        <v>3070</v>
      </c>
      <c r="P17" s="221">
        <v>1</v>
      </c>
      <c r="R17" s="221" t="s">
        <v>89</v>
      </c>
      <c r="V17" s="221">
        <v>1</v>
      </c>
      <c r="W17" s="221" t="s">
        <v>3007</v>
      </c>
      <c r="AB17" s="333"/>
    </row>
    <row r="18" spans="1:28" s="221" customFormat="1">
      <c r="A18" s="205"/>
      <c r="B18" s="194"/>
      <c r="C18" s="194" t="str">
        <f t="shared" si="2"/>
        <v>select_one</v>
      </c>
      <c r="D18" s="194" t="str">
        <f t="shared" si="1"/>
        <v>context</v>
      </c>
      <c r="E18" s="205"/>
      <c r="F18" s="194"/>
      <c r="G18" s="194"/>
      <c r="H18" s="206"/>
      <c r="I18" s="221" t="str" cm="1">
        <f t="array" ref="I18">_xlfn.TEXTJOIN(" ",1,IF(flistname=D18,foption,""))</f>
        <v>1: Camp (refugees, POC) 2: Community village (host/IDPs)</v>
      </c>
      <c r="J18" s="221" t="s">
        <v>75</v>
      </c>
      <c r="K18" s="221" t="s">
        <v>76</v>
      </c>
      <c r="L18" s="221" t="str">
        <f t="shared" ref="L18" si="3">IF(AND(ISBLANK(M18),ISBLANK(N18)),"",IF(ISBLANK(M18),N18,_xlfn.CONCAT(TRIM(M18),": ",N18)))</f>
        <v>A07: Are you conducting this interview inside a community village or IDP/Refugee Camp?</v>
      </c>
      <c r="M18" s="221" t="s">
        <v>3033</v>
      </c>
      <c r="N18" s="221" t="s">
        <v>5883</v>
      </c>
      <c r="O18" s="221" t="s">
        <v>3060</v>
      </c>
      <c r="V18" s="221">
        <v>1</v>
      </c>
      <c r="AB18" s="333"/>
    </row>
    <row r="19" spans="1:28" s="221" customFormat="1">
      <c r="A19" s="205"/>
      <c r="B19" s="194" t="s">
        <v>3039</v>
      </c>
      <c r="C19" s="194" t="str">
        <f t="shared" si="2"/>
        <v>select_one</v>
      </c>
      <c r="D19" s="194" t="str">
        <f t="shared" si="1"/>
        <v>poptype</v>
      </c>
      <c r="E19" s="205"/>
      <c r="F19" s="194"/>
      <c r="G19" s="194" t="s">
        <v>3040</v>
      </c>
      <c r="H19" s="206" t="s">
        <v>3041</v>
      </c>
      <c r="I19" s="221" t="str" cm="1">
        <f t="array" ref="I19">_xlfn.TEXTJOIN(" ",1,IF(flistname=D19,foption,""))</f>
        <v>1: Refugees (REF) 2: Internally Displace People (IDP) 3: Community residents (RES)</v>
      </c>
      <c r="J19" s="221" t="s">
        <v>68</v>
      </c>
      <c r="K19" s="221" t="s">
        <v>69</v>
      </c>
      <c r="L19" s="221" t="str">
        <f>IF(AND(ISBLANK(M19),ISBLANK(N19)),"",IF(ISBLANK(M19),N19,_xlfn.CONCAT(TRIM(M19),": ",N19)))</f>
        <v>A08: Which population group will you be interviewing?</v>
      </c>
      <c r="M19" s="221" t="s">
        <v>3042</v>
      </c>
      <c r="N19" s="221" t="s">
        <v>5884</v>
      </c>
      <c r="O19" s="221" t="s">
        <v>3043</v>
      </c>
      <c r="P19" s="221">
        <v>1</v>
      </c>
      <c r="R19" s="221" t="s">
        <v>5885</v>
      </c>
      <c r="V19" s="221">
        <v>1</v>
      </c>
      <c r="Z19" s="221" t="s">
        <v>5886</v>
      </c>
      <c r="AB19" s="333"/>
    </row>
    <row r="20" spans="1:28" s="221" customFormat="1">
      <c r="A20" s="205"/>
      <c r="B20" s="194"/>
      <c r="C20" s="194" t="str">
        <f t="shared" si="2"/>
        <v>select_one</v>
      </c>
      <c r="D20" s="194" t="str">
        <f t="shared" si="1"/>
        <v>block</v>
      </c>
      <c r="E20" s="205"/>
      <c r="F20" s="194"/>
      <c r="G20" s="194"/>
      <c r="H20" s="206"/>
      <c r="I20" s="221" t="str" cm="1">
        <f t="array" ref="I20">_xlfn.TEXTJOIN(" ",1,IF(flistname=D20,foption,""))</f>
        <v/>
      </c>
      <c r="J20" s="221" t="s">
        <v>93</v>
      </c>
      <c r="K20" s="221" t="s">
        <v>3076</v>
      </c>
      <c r="L20" s="221" t="str">
        <f t="shared" ref="L20:L24" si="4">IF(AND(ISBLANK(M20),ISBLANK(N20)),"",IF(ISBLANK(M20),N20,_xlfn.CONCAT(TRIM(M20),": ",N20)))</f>
        <v>A09: Which IDP/Refugee camp are you interviewing from?</v>
      </c>
      <c r="M20" s="221" t="s">
        <v>3051</v>
      </c>
      <c r="N20" s="221" t="s">
        <v>5887</v>
      </c>
      <c r="O20" s="221" t="s">
        <v>5888</v>
      </c>
      <c r="R20" s="221" t="s">
        <v>5889</v>
      </c>
      <c r="V20" s="221">
        <v>1</v>
      </c>
      <c r="Z20" s="221" t="s">
        <v>5886</v>
      </c>
      <c r="AB20" s="333"/>
    </row>
    <row r="21" spans="1:28" s="221" customFormat="1">
      <c r="A21" s="205"/>
      <c r="B21" s="194"/>
      <c r="C21" s="194" t="str">
        <f t="shared" si="2"/>
        <v>select_one</v>
      </c>
      <c r="D21" s="194" t="str">
        <f t="shared" si="1"/>
        <v>activity</v>
      </c>
      <c r="E21" s="200"/>
      <c r="F21" s="194"/>
      <c r="G21" s="194"/>
      <c r="H21" s="206"/>
      <c r="I21" s="221" t="str" cm="1">
        <f t="array" ref="I21">_xlfn.TEXTJOIN(" ",1,IF(flistname=D21,foption,""))</f>
        <v>1: GFD activities 2: FFA activities 3: SAMS activities</v>
      </c>
      <c r="J21" s="221" t="s">
        <v>3019</v>
      </c>
      <c r="K21" s="221" t="s">
        <v>3020</v>
      </c>
      <c r="L21" s="221" t="str">
        <f t="shared" si="4"/>
        <v>A10: Which activity are you monitoring?</v>
      </c>
      <c r="M21" s="221" t="s">
        <v>3058</v>
      </c>
      <c r="N21" s="221" t="s">
        <v>5890</v>
      </c>
      <c r="O21" s="221" t="s">
        <v>3023</v>
      </c>
      <c r="P21" s="221">
        <v>1</v>
      </c>
      <c r="R21" s="221" t="s">
        <v>5891</v>
      </c>
      <c r="V21" s="221">
        <v>1</v>
      </c>
      <c r="AB21" s="333"/>
    </row>
    <row r="22" spans="1:28" s="221" customFormat="1">
      <c r="A22" s="205"/>
      <c r="B22" s="194"/>
      <c r="C22" s="194" t="str">
        <f t="shared" si="2"/>
        <v>select_one</v>
      </c>
      <c r="D22" s="194" t="str">
        <f t="shared" si="1"/>
        <v>intmode</v>
      </c>
      <c r="E22" s="200"/>
      <c r="F22" s="194"/>
      <c r="G22" s="194"/>
      <c r="H22" s="206"/>
      <c r="I22" s="221" t="str" cm="1">
        <f t="array" ref="I22">_xlfn.TEXTJOIN(" ",1,IF(flistname=D22,foption,""))</f>
        <v/>
      </c>
      <c r="J22" s="221" t="s">
        <v>5948</v>
      </c>
      <c r="K22" s="221" t="s">
        <v>5949</v>
      </c>
      <c r="L22" s="221" t="str">
        <f t="shared" si="4"/>
        <v>A11: &lt;span style="color:red"&gt;Select interview mode&lt;/span&gt;</v>
      </c>
      <c r="M22" s="221" t="s">
        <v>3063</v>
      </c>
      <c r="N22" s="221" t="s">
        <v>5950</v>
      </c>
      <c r="O22" s="221" t="s">
        <v>5951</v>
      </c>
      <c r="S22" s="221" t="s">
        <v>5952</v>
      </c>
      <c r="V22" s="221">
        <v>1</v>
      </c>
      <c r="Z22" s="221" t="s">
        <v>3088</v>
      </c>
      <c r="AB22" s="333"/>
    </row>
    <row r="23" spans="1:28" s="221" customFormat="1">
      <c r="A23" s="205"/>
      <c r="B23" s="194"/>
      <c r="C23" s="194" t="str">
        <f t="shared" si="2"/>
        <v>select_one</v>
      </c>
      <c r="D23" s="194" t="str">
        <f t="shared" si="1"/>
        <v>subactivity</v>
      </c>
      <c r="E23" s="200"/>
      <c r="F23" s="194"/>
      <c r="G23" s="194"/>
      <c r="H23" s="206" t="s">
        <v>3024</v>
      </c>
      <c r="I23" s="221" t="str" cm="1">
        <f t="array" ref="I23">_xlfn.TEXTJOIN(" ",1,IF(flistname=D23,foption,""))</f>
        <v>1: GFD for Refugees operations 2: GFD for Crisis-affected response 3: GFD for Urban programme</v>
      </c>
      <c r="J23" s="221" t="s">
        <v>3025</v>
      </c>
      <c r="K23" s="221" t="s">
        <v>3026</v>
      </c>
      <c r="L23" s="221" t="str">
        <f t="shared" si="4"/>
        <v>A12: Which specific GFD Activity are you monitoring?</v>
      </c>
      <c r="M23" s="221" t="s">
        <v>3066</v>
      </c>
      <c r="N23" s="221" t="s">
        <v>5892</v>
      </c>
      <c r="O23" s="221" t="s">
        <v>3029</v>
      </c>
      <c r="P23" s="221">
        <v>1</v>
      </c>
      <c r="R23" s="221" t="s">
        <v>5893</v>
      </c>
      <c r="T23" s="221" t="s">
        <v>5953</v>
      </c>
      <c r="U23" s="221" t="s">
        <v>5895</v>
      </c>
      <c r="V23" s="221">
        <v>1</v>
      </c>
      <c r="Z23" s="221" t="s">
        <v>5896</v>
      </c>
      <c r="AB23" s="333"/>
    </row>
    <row r="24" spans="1:28" s="221" customFormat="1">
      <c r="A24" s="205"/>
      <c r="B24" s="194" t="s">
        <v>3032</v>
      </c>
      <c r="C24" s="194" t="str">
        <f t="shared" si="2"/>
        <v>select_one</v>
      </c>
      <c r="D24" s="194" t="str">
        <f t="shared" si="1"/>
        <v>cp</v>
      </c>
      <c r="E24" s="205"/>
      <c r="F24" s="194"/>
      <c r="G24" s="194" t="s">
        <v>2983</v>
      </c>
      <c r="H24" s="206"/>
      <c r="I24" s="221" t="str" cm="1">
        <f t="array" ref="I24">_xlfn.TEXTJOIN(" ",1,IF(flistname=D24,foption,""))</f>
        <v>1: World Food Programme (WFP) 2: Abyai Communtiy Action for Development (ACAD) 3: ACROSS (ACROSS) 4: Action Against Hunger (ACF) 5: Action Africa Help International (AAHI) 6: Action for Development (AFOD) 7: Action for Recovery &amp; Transformation (ART) 8: ADRA South Sudan (ADRA) 9: Afro-Canadian Evangelical Mission (ACEM) 10: Agency for Technical Cooperation and Development (ACTED) 11: American Refugee Committee (ARC) 12: Andra Food South Sudan (AFSS) 13: Ark for Humanity (AFH) 14: Arkangelo Ali Association (AAA) 15: Association of Volunteers for International Service (AVSI) 16: Associtaion of People leaving with Aids (APLWHA) 17: Aweil Project for Agriculture Development (APAD) 18: CARE International (CARE) 19: Catholic Church Diocese of Wau (CCDOW) 20: Catholic Medical Mission Board (CMMB) 21: Catholic Organization for Relief and Development AID (CORDAID) 22: Catholic Relief Services (CRS) 23: Child Destiney's Development Organization (CHIDDO) 24: Christian Mission Aid (CMA) 25: Christian Mission for Development (CMD) 26: Comitato Collaborazione Medica (CCM) 27: Community Development Support Services (CDSS) 28: Concern Worldwide (CWW) 29: Danish Refugee Council (DRC) 30: Doctor With Africa (CUAMM) 31: DON-BOSCO (DONBOSCO) 32: DORCAS AID INTERNATIONAL (DORCAS) 33: Farmers' Life Development Agency (FLDA) 34: Food for Hungry (FH) 35: GOAL (GOAL) 36: Grassroot Empowerment &amp; Development Org. (GREDO) 37: Health Links (HLSS) 38: Help Germany (HG) 39: Hold the Child (HTC) 40: Impact Health Organization (IHO) 41: International Medical Corps (IMC) 42: International Organization for Migration (IOM) 43: International Rescue Committee (IRC) 44: Johanniter International Assistance (JIA) 45: John Dau Foundation (JDF) 46: Joint Aid Management (JAM) 47: MADA Women Development Association (MADA) 48: MEDAIR (MEDAIR) 49: Medicines Sans Frontieres - Holland (MSF-H) 50: Medicines Sans Frontieres - Spain (MSF-S) 51: Medicines Sans Frontieres - Switzerland (MSF-CH) 52: Mercy Corps (MC) 53: Mother and Child Development (MACDA) 54: Nile Hope Development Forum (NHDF) 55: Norwagian People Aid (NPA) 56: Norwegian Refugee Council (NRC) 57: Organismo di Volontariato per la Cooperazione Internazionale (OVCI) 58: Organization for Peace Relief and Development (OPRD) 59: Oxfam (OXFAM) 60: Peace Corps Organization (PCO) 61: Plan International (PI) 62: Premiere Urgence Intl (PUI) 63: Real Medicin Foundation (RMF) 64: Relief International (RI) 65: Rural Community Development Initiative (RCDI) 66: Rural Development Action Aid (RDAA) 67: Samaritan Purse (SP) 68: Sate Minister of Health (SMOH) 69: Save the African Child (SAC) 70: Save the Children (SCI) 71: Seeds and Agriculture Organization (SAO) 72: Smile Again Africa Development Organization (SAADO) 73: South Sudan Medical Relief (SSMR) 74: State Minister of Health (SMOH) 75: State Minister of Health Lakes (SMOH) 76: Tear Fund (TF) 77: The Carter Centre (TCC) 78: Unity Culture Development Centre (UCDC) 79: Universal Intervension Intervension for Development Organization (UNIDOR) 80: Welthungerhilfe (WHH) 81: World Relief (WR) 82: World Vision (WV) 83: Wungap Agriculture Development Agency (WADA) 0 88: Other</v>
      </c>
      <c r="J24" s="221" t="s">
        <v>53</v>
      </c>
      <c r="K24" s="221" t="s">
        <v>63</v>
      </c>
      <c r="L24" s="221" t="str">
        <f t="shared" si="4"/>
        <v>A13: Which partner is implementing this activity in this area?</v>
      </c>
      <c r="M24" s="221" t="s">
        <v>3069</v>
      </c>
      <c r="N24" s="221" t="s">
        <v>3034</v>
      </c>
      <c r="O24" s="221" t="s">
        <v>3035</v>
      </c>
      <c r="P24" s="221">
        <v>1</v>
      </c>
      <c r="V24" s="221">
        <v>1</v>
      </c>
      <c r="W24" s="221" t="s">
        <v>3007</v>
      </c>
      <c r="Z24" s="221" t="s">
        <v>5954</v>
      </c>
      <c r="AB24" s="333"/>
    </row>
    <row r="25" spans="1:28" s="219" customFormat="1">
      <c r="C25" s="219" t="str">
        <f t="shared" si="2"/>
        <v>No</v>
      </c>
      <c r="D25" s="219" t="str">
        <f t="shared" si="1"/>
        <v/>
      </c>
      <c r="J25" s="219" t="s">
        <v>117</v>
      </c>
      <c r="K25" s="219" t="s">
        <v>2991</v>
      </c>
      <c r="AB25" s="286"/>
    </row>
    <row r="26" spans="1:28" s="356" customFormat="1">
      <c r="C26" s="356" t="str">
        <f t="shared" si="2"/>
        <v>No</v>
      </c>
      <c r="D26" s="356" t="str">
        <f t="shared" si="1"/>
        <v/>
      </c>
      <c r="I26" s="359" t="str" cm="1">
        <f t="array" ref="I26">_xlfn.TEXTJOIN(" ",1,IF(flistname=D26,foption,""))</f>
        <v>0</v>
      </c>
      <c r="J26" s="356" t="s">
        <v>117</v>
      </c>
      <c r="K26" s="356" t="s">
        <v>5881</v>
      </c>
      <c r="L26" s="356" t="str">
        <f t="shared" ref="L26" si="5">IF(AND(ISBLANK(M26),ISBLANK(N26)),"",IF(ISBLANK(M26),N26,_xlfn.CONCAT(TRIM(M26),": ",N26)))</f>
        <v/>
      </c>
      <c r="P26" s="356">
        <v>1</v>
      </c>
      <c r="AB26" s="358"/>
    </row>
    <row r="27" spans="1:28" s="218" customFormat="1">
      <c r="C27" s="218" t="str">
        <f t="shared" si="2"/>
        <v>No</v>
      </c>
      <c r="D27" s="218" t="str">
        <f t="shared" si="1"/>
        <v/>
      </c>
      <c r="AB27" s="280"/>
    </row>
    <row r="28" spans="1:28" s="356" customFormat="1">
      <c r="C28" s="356" t="str">
        <f t="shared" si="2"/>
        <v>No</v>
      </c>
      <c r="D28" s="356" t="str">
        <f t="shared" si="1"/>
        <v/>
      </c>
      <c r="I28" s="356" t="str" cm="1">
        <f t="array" ref="I28">_xlfn.TEXTJOIN(" ",1,IF(flistname=D28,foption,""))</f>
        <v>0</v>
      </c>
      <c r="J28" s="356" t="s">
        <v>26</v>
      </c>
      <c r="K28" s="356" t="s">
        <v>3089</v>
      </c>
      <c r="L28" s="356" t="str">
        <f t="shared" ref="L28:L47" si="6">IF(AND(ISBLANK(M28),ISBLANK(N28)),"",IF(ISBLANK(M28),N28,_xlfn.CONCAT(TRIM(M28),": ",N28)))</f>
        <v>B: CONSENT AND ELIGIBILITY</v>
      </c>
      <c r="M28" s="356" t="s">
        <v>3090</v>
      </c>
      <c r="N28" s="356" t="s">
        <v>3091</v>
      </c>
      <c r="O28" s="356" t="s">
        <v>3091</v>
      </c>
      <c r="P28" s="356">
        <v>1</v>
      </c>
      <c r="AB28" s="358"/>
    </row>
    <row r="29" spans="1:28" s="219" customFormat="1">
      <c r="A29" s="199"/>
      <c r="B29" s="199"/>
      <c r="C29" s="199" t="str">
        <f t="shared" si="2"/>
        <v>No</v>
      </c>
      <c r="D29" s="199" t="str">
        <f t="shared" si="1"/>
        <v/>
      </c>
      <c r="E29" s="199"/>
      <c r="F29" s="199"/>
      <c r="G29" s="199"/>
      <c r="H29" s="199"/>
      <c r="I29" s="219" t="str" cm="1">
        <f t="array" ref="I29">_xlfn.TEXTJOIN(" ",1,IF(flistname=D29,foption,""))</f>
        <v>0</v>
      </c>
      <c r="J29" s="219" t="s">
        <v>26</v>
      </c>
      <c r="K29" s="219" t="s">
        <v>3092</v>
      </c>
      <c r="L29" s="219" t="str">
        <f t="shared" si="6"/>
        <v>Consent</v>
      </c>
      <c r="N29" s="219" t="s">
        <v>3093</v>
      </c>
      <c r="O29" s="219" t="s">
        <v>3093</v>
      </c>
      <c r="P29" s="219">
        <v>1</v>
      </c>
      <c r="W29" s="219" t="s">
        <v>168</v>
      </c>
      <c r="AB29" s="286"/>
    </row>
    <row r="30" spans="1:28" s="325" customFormat="1">
      <c r="A30" s="238"/>
      <c r="B30" s="238"/>
      <c r="C30" s="238" t="str">
        <f t="shared" si="2"/>
        <v>No</v>
      </c>
      <c r="D30" s="238" t="str">
        <f t="shared" si="1"/>
        <v/>
      </c>
      <c r="E30" s="238"/>
      <c r="F30" s="238"/>
      <c r="G30" s="238"/>
      <c r="H30" s="238"/>
      <c r="I30" s="325" t="str" cm="1">
        <f t="array" ref="I30">_xlfn.TEXTJOIN(" ",1,IF(flistname=D30,foption,""))</f>
        <v>0</v>
      </c>
      <c r="J30" s="325" t="s">
        <v>20</v>
      </c>
      <c r="L30" s="325" t="str">
        <f t="shared" si="6"/>
        <v>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 
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v>
      </c>
      <c r="N30" s="325" t="s">
        <v>3094</v>
      </c>
      <c r="O30" s="325" t="s">
        <v>3094</v>
      </c>
      <c r="P30" s="325">
        <v>1</v>
      </c>
      <c r="AB30" s="326"/>
    </row>
    <row r="31" spans="1:28" s="221" customFormat="1">
      <c r="A31" s="205"/>
      <c r="B31" s="194" t="s">
        <v>3095</v>
      </c>
      <c r="C31" s="194" t="str">
        <f t="shared" si="2"/>
        <v>select_one</v>
      </c>
      <c r="D31" s="194" t="str">
        <f t="shared" si="1"/>
        <v>yes_no</v>
      </c>
      <c r="E31" s="205"/>
      <c r="F31" s="194"/>
      <c r="G31" s="194" t="s">
        <v>2983</v>
      </c>
      <c r="H31" s="206"/>
      <c r="I31" s="221" t="str" cm="1">
        <f t="array" ref="I31">_xlfn.TEXTJOIN(" ",1,IF(flistname=D31,foption,""))</f>
        <v>0: No 1: Yes</v>
      </c>
      <c r="J31" s="221" t="s">
        <v>22</v>
      </c>
      <c r="K31" s="221" t="s">
        <v>3096</v>
      </c>
      <c r="L31" s="221" t="str">
        <f t="shared" si="6"/>
        <v>B01: Do you agree to be interviewed?</v>
      </c>
      <c r="M31" s="221" t="s">
        <v>3097</v>
      </c>
      <c r="N31" s="221" t="s">
        <v>3098</v>
      </c>
      <c r="O31" s="221" t="s">
        <v>3099</v>
      </c>
      <c r="P31" s="221">
        <v>1</v>
      </c>
      <c r="V31" s="221">
        <v>1</v>
      </c>
      <c r="W31" s="221" t="s">
        <v>5748</v>
      </c>
      <c r="AB31" s="333"/>
    </row>
    <row r="32" spans="1:28" s="219" customFormat="1">
      <c r="C32" s="219" t="str">
        <f t="shared" si="2"/>
        <v>No</v>
      </c>
      <c r="D32" s="219" t="str">
        <f t="shared" si="1"/>
        <v/>
      </c>
      <c r="I32" s="216" t="str" cm="1">
        <f t="array" ref="I32">_xlfn.TEXTJOIN(" ",1,IF(flistname=D32,foption,""))</f>
        <v>0</v>
      </c>
      <c r="J32" s="219" t="s">
        <v>117</v>
      </c>
      <c r="K32" s="219" t="s">
        <v>3092</v>
      </c>
      <c r="L32" s="219" t="str">
        <f t="shared" si="6"/>
        <v/>
      </c>
      <c r="P32" s="219">
        <v>1</v>
      </c>
      <c r="AB32" s="286"/>
    </row>
    <row r="33" spans="1:28" s="214" customFormat="1">
      <c r="A33" s="207"/>
      <c r="C33" s="214" t="str">
        <f t="shared" si="2"/>
        <v>No</v>
      </c>
      <c r="D33" s="214" t="str">
        <f t="shared" si="1"/>
        <v/>
      </c>
      <c r="E33" s="207"/>
      <c r="H33" s="209"/>
      <c r="I33" s="214" t="str" cm="1">
        <f t="array" ref="I33">_xlfn.TEXTJOIN(" ",1,IF(flistname=D33,foption,""))</f>
        <v>0</v>
      </c>
      <c r="L33" s="214" t="str">
        <f t="shared" si="6"/>
        <v/>
      </c>
      <c r="P33" s="214">
        <v>1</v>
      </c>
      <c r="S33" s="207"/>
      <c r="AB33" s="278"/>
    </row>
    <row r="34" spans="1:28" s="224" customFormat="1">
      <c r="J34" s="224" t="s">
        <v>2564</v>
      </c>
      <c r="K34" s="224" t="s">
        <v>5955</v>
      </c>
      <c r="L34" s="224" t="str">
        <f t="shared" si="6"/>
        <v>Interview mode</v>
      </c>
      <c r="N34" s="224" t="s">
        <v>5951</v>
      </c>
      <c r="O34" s="224" t="s">
        <v>5951</v>
      </c>
      <c r="AB34" s="277" t="s">
        <v>5956</v>
      </c>
    </row>
    <row r="35" spans="1:28" s="219" customFormat="1">
      <c r="A35" s="199"/>
      <c r="B35" s="199"/>
      <c r="C35" s="199" t="str">
        <f t="shared" ref="C35:C47" si="7">IF(IFERROR(FIND("select_one",J35),0)&gt;0,"select_one",IF(IFERROR(FIND("select_multiple",J35),0)&gt;0,"select_multiple","No"))</f>
        <v>No</v>
      </c>
      <c r="D35" s="199" t="str">
        <f t="shared" ref="D35:D47" si="8">IF(OR(C35="select_one",C35="select_multiple"),TRIM(RIGHT(J35,LEN(J35)-(LEN(C35)+1))),"")</f>
        <v/>
      </c>
      <c r="E35" s="199"/>
      <c r="F35" s="199"/>
      <c r="G35" s="199"/>
      <c r="H35" s="199"/>
      <c r="I35" s="219" t="str" cm="1">
        <f t="array" ref="I35">_xlfn.TEXTJOIN(" ",1,IF(flistname=D35,foption,""))</f>
        <v>0</v>
      </c>
      <c r="J35" s="219" t="s">
        <v>26</v>
      </c>
      <c r="K35" s="219" t="s">
        <v>3100</v>
      </c>
      <c r="L35" s="219" t="str">
        <f t="shared" si="6"/>
        <v>Eligibility</v>
      </c>
      <c r="N35" s="219" t="s">
        <v>3101</v>
      </c>
      <c r="O35" s="219" t="s">
        <v>3101</v>
      </c>
      <c r="P35" s="219">
        <v>1</v>
      </c>
      <c r="W35" s="219" t="s">
        <v>168</v>
      </c>
      <c r="Z35" s="219" t="s">
        <v>3102</v>
      </c>
      <c r="AB35" s="286"/>
    </row>
    <row r="36" spans="1:28" s="221" customFormat="1">
      <c r="A36" s="205"/>
      <c r="B36" s="194"/>
      <c r="C36" s="194" t="str">
        <f t="shared" si="7"/>
        <v>select_one</v>
      </c>
      <c r="D36" s="194" t="str">
        <f t="shared" si="8"/>
        <v>sex</v>
      </c>
      <c r="E36" s="205"/>
      <c r="F36" s="194"/>
      <c r="G36" s="194"/>
      <c r="H36" s="206"/>
      <c r="I36" s="221" t="str" cm="1">
        <f t="array" ref="I36">_xlfn.TEXTJOIN(" ",1,IF(flistname=D36,foption,""))</f>
        <v>1: Male 2: Female</v>
      </c>
      <c r="J36" s="221" t="s">
        <v>139</v>
      </c>
      <c r="K36" s="221" t="s">
        <v>3103</v>
      </c>
      <c r="L36" s="221" t="str">
        <f t="shared" si="6"/>
        <v>B02: Sex of respondent</v>
      </c>
      <c r="M36" s="221" t="s">
        <v>3104</v>
      </c>
      <c r="N36" s="221" t="s">
        <v>3105</v>
      </c>
      <c r="O36" s="221" t="s">
        <v>3106</v>
      </c>
      <c r="P36" s="221">
        <v>1</v>
      </c>
      <c r="V36" s="221">
        <v>1</v>
      </c>
      <c r="AB36" s="333"/>
    </row>
    <row r="37" spans="1:28" s="221" customFormat="1">
      <c r="A37" s="194"/>
      <c r="B37" s="194"/>
      <c r="C37" s="194" t="str">
        <f t="shared" si="7"/>
        <v>select_one</v>
      </c>
      <c r="D37" s="194" t="str">
        <f t="shared" si="8"/>
        <v>yes_no</v>
      </c>
      <c r="E37" s="194"/>
      <c r="F37" s="194"/>
      <c r="G37" s="194" t="s">
        <v>2983</v>
      </c>
      <c r="H37" s="194"/>
      <c r="I37" s="221" t="str" cm="1">
        <f t="array" ref="I37">_xlfn.TEXTJOIN(" ",1,IF(flistname=D37,foption,""))</f>
        <v>0: No 1: Yes</v>
      </c>
      <c r="J37" s="221" t="s">
        <v>22</v>
      </c>
      <c r="K37" s="221" t="s">
        <v>3107</v>
      </c>
      <c r="L37" s="221" t="str">
        <f t="shared" si="6"/>
        <v>B03: Are you the head of your household?</v>
      </c>
      <c r="M37" s="221" t="s">
        <v>3108</v>
      </c>
      <c r="N37" s="221" t="s">
        <v>3109</v>
      </c>
      <c r="O37" s="221" t="s">
        <v>3110</v>
      </c>
      <c r="P37" s="221">
        <v>1</v>
      </c>
      <c r="U37" s="221" t="s">
        <v>5957</v>
      </c>
      <c r="V37" s="221">
        <v>1</v>
      </c>
      <c r="W37" s="221" t="s">
        <v>5748</v>
      </c>
      <c r="AB37" s="333"/>
    </row>
    <row r="38" spans="1:28" s="221" customFormat="1">
      <c r="A38" s="194"/>
      <c r="B38" s="194"/>
      <c r="C38" s="194" t="str">
        <f t="shared" si="7"/>
        <v>No</v>
      </c>
      <c r="D38" s="194" t="str">
        <f t="shared" si="8"/>
        <v/>
      </c>
      <c r="E38" s="194"/>
      <c r="F38" s="194"/>
      <c r="G38" s="194" t="s">
        <v>2983</v>
      </c>
      <c r="H38" s="194"/>
      <c r="I38" s="221" t="str" cm="1">
        <f t="array" ref="I38">_xlfn.TEXTJOIN(" ",1,IF(flistname=D38,foption,""))</f>
        <v>0</v>
      </c>
      <c r="J38" s="221" t="s">
        <v>151</v>
      </c>
      <c r="K38" s="221" t="s">
        <v>3111</v>
      </c>
      <c r="L38" s="221" t="str">
        <f t="shared" si="6"/>
        <v>B04: May I please ask how  old you are?</v>
      </c>
      <c r="M38" s="221" t="s">
        <v>3112</v>
      </c>
      <c r="N38" s="221" t="s">
        <v>3113</v>
      </c>
      <c r="O38" s="221" t="s">
        <v>3114</v>
      </c>
      <c r="P38" s="221">
        <v>1</v>
      </c>
      <c r="T38" s="221" t="s">
        <v>5958</v>
      </c>
      <c r="V38" s="221">
        <v>1</v>
      </c>
      <c r="AB38" s="333"/>
    </row>
    <row r="39" spans="1:28" s="221" customFormat="1">
      <c r="A39" s="205"/>
      <c r="B39" s="194" t="s">
        <v>3115</v>
      </c>
      <c r="C39" s="194" t="str">
        <f t="shared" si="7"/>
        <v>select_one</v>
      </c>
      <c r="D39" s="194" t="str">
        <f t="shared" si="8"/>
        <v>yes_no</v>
      </c>
      <c r="E39" s="205"/>
      <c r="F39" s="194" t="s">
        <v>246</v>
      </c>
      <c r="G39" s="194"/>
      <c r="H39" s="206"/>
      <c r="I39" s="221" t="str" cm="1">
        <f t="array" ref="I39">_xlfn.TEXTJOIN(" ",1,IF(flistname=D39,foption,""))</f>
        <v>0: No 1: Yes</v>
      </c>
      <c r="J39" s="221" t="s">
        <v>22</v>
      </c>
      <c r="K39" s="221" t="s">
        <v>790</v>
      </c>
      <c r="L39" s="221" t="str">
        <f t="shared" si="6"/>
        <v>B05: Did your household receive WFP assistance during the last three months?</v>
      </c>
      <c r="M39" s="221" t="s">
        <v>3116</v>
      </c>
      <c r="N39" s="221" t="s">
        <v>3117</v>
      </c>
      <c r="O39" s="221" t="s">
        <v>3118</v>
      </c>
      <c r="P39" s="221">
        <v>1</v>
      </c>
      <c r="S39" s="221" t="s">
        <v>3119</v>
      </c>
      <c r="V39" s="221">
        <v>1</v>
      </c>
      <c r="W39" s="221" t="s">
        <v>5748</v>
      </c>
      <c r="Z39" s="366" t="s">
        <v>3428</v>
      </c>
      <c r="AB39" s="333"/>
    </row>
    <row r="40" spans="1:28" s="221" customFormat="1">
      <c r="A40" s="205"/>
      <c r="B40" s="194" t="s">
        <v>3120</v>
      </c>
      <c r="C40" s="194" t="str">
        <f t="shared" si="7"/>
        <v>select_one</v>
      </c>
      <c r="D40" s="194" t="str">
        <f t="shared" si="8"/>
        <v>why_received</v>
      </c>
      <c r="E40" s="205"/>
      <c r="F40" s="194" t="s">
        <v>246</v>
      </c>
      <c r="G40" s="194"/>
      <c r="H40" s="206"/>
      <c r="I40" s="221" t="str" cm="1">
        <f t="array" ref="I40">_xlfn.TEXTJOIN(" ",1,IF(flistname=D40,foption,""))</f>
        <v>1: Never received an entitlement card 2: Lost the entitlement card 3: Community has yet to receive their food/cash assistance 4: Distance too far to collect food/cash assistance 5: Too much time required to collect food/cash assistance 6: Did not know they had to collect food/cash assistance 7: Busy with other works 8: Busy with other commitments 9: No longer beneficiary 88: Other (Specify) </v>
      </c>
      <c r="J40" s="221" t="s">
        <v>252</v>
      </c>
      <c r="K40" s="221" t="s">
        <v>3121</v>
      </c>
      <c r="L40" s="221" t="str">
        <f t="shared" si="6"/>
        <v>B06: Why did you not receive any assistance during the last three months?</v>
      </c>
      <c r="M40" s="221" t="s">
        <v>3122</v>
      </c>
      <c r="N40" s="221" t="s">
        <v>3123</v>
      </c>
      <c r="O40" s="221" t="s">
        <v>3124</v>
      </c>
      <c r="P40" s="221">
        <v>1</v>
      </c>
      <c r="V40" s="221">
        <v>1</v>
      </c>
      <c r="Z40" s="221" t="s">
        <v>3125</v>
      </c>
      <c r="AB40" s="333"/>
    </row>
    <row r="41" spans="1:28" s="338" customFormat="1">
      <c r="A41" s="205"/>
      <c r="B41" s="194" t="s">
        <v>3126</v>
      </c>
      <c r="C41" s="194" t="str">
        <f t="shared" si="7"/>
        <v>No</v>
      </c>
      <c r="D41" s="194" t="str">
        <f t="shared" si="8"/>
        <v/>
      </c>
      <c r="E41" s="205"/>
      <c r="F41" s="194" t="s">
        <v>246</v>
      </c>
      <c r="G41" s="194"/>
      <c r="H41" s="206"/>
      <c r="I41" s="338" t="str" cm="1">
        <f t="array" ref="I41">_xlfn.TEXTJOIN(" ",1,IF(flistname=D41,foption,""))</f>
        <v>0</v>
      </c>
      <c r="J41" s="338" t="s">
        <v>49</v>
      </c>
      <c r="K41" s="338" t="s">
        <v>3127</v>
      </c>
      <c r="L41" s="338" t="str">
        <f t="shared" si="6"/>
        <v>B07: Specify the reason</v>
      </c>
      <c r="M41" s="338" t="s">
        <v>3128</v>
      </c>
      <c r="N41" s="338" t="s">
        <v>3129</v>
      </c>
      <c r="O41" s="338" t="s">
        <v>3130</v>
      </c>
      <c r="P41" s="338">
        <v>1</v>
      </c>
      <c r="V41" s="338">
        <v>1</v>
      </c>
      <c r="Z41" s="338" t="s">
        <v>3131</v>
      </c>
      <c r="AB41" s="339"/>
    </row>
    <row r="42" spans="1:28" s="221" customFormat="1">
      <c r="A42" s="205"/>
      <c r="B42" s="194"/>
      <c r="C42" s="194" t="str">
        <f t="shared" si="7"/>
        <v>select_one</v>
      </c>
      <c r="D42" s="194" t="str">
        <f t="shared" si="8"/>
        <v>modality</v>
      </c>
      <c r="E42" s="205"/>
      <c r="F42" s="194"/>
      <c r="G42" s="194"/>
      <c r="H42" s="206"/>
      <c r="I42" s="221" t="str" cm="1">
        <f t="array" ref="I42">_xlfn.TEXTJOIN(" ",1,IF(flistname=D42,foption,""))</f>
        <v>1: In-kind food 2: Cash 3: E-Vouchers 4: Cash and Food 5: E-vouchers and Food</v>
      </c>
      <c r="J42" s="221" t="s">
        <v>3132</v>
      </c>
      <c r="K42" s="221" t="s">
        <v>3133</v>
      </c>
      <c r="L42" s="221" t="str">
        <f t="shared" si="6"/>
        <v>B08: Which assistance modality did you receive during the last distribution?</v>
      </c>
      <c r="M42" s="221" t="s">
        <v>3134</v>
      </c>
      <c r="N42" s="221" t="s">
        <v>3135</v>
      </c>
      <c r="O42" s="221" t="s">
        <v>3136</v>
      </c>
      <c r="P42" s="221">
        <v>1</v>
      </c>
      <c r="R42" s="221" t="s">
        <v>5897</v>
      </c>
      <c r="V42" s="221">
        <v>1</v>
      </c>
      <c r="Z42" s="221" t="s">
        <v>3138</v>
      </c>
      <c r="AB42" s="333"/>
    </row>
    <row r="43" spans="1:28" s="221" customFormat="1">
      <c r="A43" s="205"/>
      <c r="B43" s="194"/>
      <c r="C43" s="194" t="str">
        <f t="shared" si="7"/>
        <v>select_one</v>
      </c>
      <c r="D43" s="194" t="str">
        <f t="shared" si="8"/>
        <v>voucher_type</v>
      </c>
      <c r="E43" s="205"/>
      <c r="F43" s="194"/>
      <c r="G43" s="194"/>
      <c r="H43" s="206"/>
      <c r="I43" s="221" t="str" cm="1">
        <f t="array" ref="I43">_xlfn.TEXTJOIN(" ",1,IF(flistname=D43,foption,""))</f>
        <v>1: Commodity Voucher 2: Value Vouchers</v>
      </c>
      <c r="J43" s="221" t="s">
        <v>3139</v>
      </c>
      <c r="K43" s="221" t="s">
        <v>3140</v>
      </c>
      <c r="L43" s="221" t="str">
        <f t="shared" si="6"/>
        <v>B09: Type of e-vouchers received</v>
      </c>
      <c r="M43" s="221" t="s">
        <v>3141</v>
      </c>
      <c r="N43" s="221" t="s">
        <v>3142</v>
      </c>
      <c r="O43" s="221" t="s">
        <v>3143</v>
      </c>
      <c r="P43" s="221">
        <v>1</v>
      </c>
      <c r="V43" s="221">
        <v>1</v>
      </c>
      <c r="Z43" s="221" t="s">
        <v>5898</v>
      </c>
      <c r="AB43" s="333"/>
    </row>
    <row r="44" spans="1:28" s="221" customFormat="1">
      <c r="A44" s="205"/>
      <c r="B44" s="194"/>
      <c r="C44" s="194" t="str">
        <f t="shared" si="7"/>
        <v>select_one</v>
      </c>
      <c r="D44" s="194" t="str">
        <f t="shared" si="8"/>
        <v>millingtype</v>
      </c>
      <c r="E44" s="205"/>
      <c r="F44" s="194"/>
      <c r="G44" s="194"/>
      <c r="H44" s="206"/>
      <c r="I44" s="221" t="str" cm="1">
        <f t="array" ref="I44">_xlfn.TEXTJOIN(" ",1,IF(flistname=D44,foption,""))</f>
        <v>1: Yes, Milling voucher 2: Yes, Milling cash 0: No milling cash or voucher</v>
      </c>
      <c r="J44" s="221" t="s">
        <v>3145</v>
      </c>
      <c r="K44" s="221" t="s">
        <v>3146</v>
      </c>
      <c r="L44" s="221" t="str">
        <f t="shared" si="6"/>
        <v>B10: Did you also receive a milling top-up (cash or voucher)?</v>
      </c>
      <c r="M44" s="221" t="s">
        <v>3147</v>
      </c>
      <c r="N44" s="221" t="s">
        <v>3148</v>
      </c>
      <c r="O44" s="221" t="s">
        <v>3149</v>
      </c>
      <c r="P44" s="221">
        <v>1</v>
      </c>
      <c r="V44" s="221">
        <v>1</v>
      </c>
      <c r="Z44" s="221" t="s">
        <v>5959</v>
      </c>
      <c r="AB44" s="333"/>
    </row>
    <row r="45" spans="1:28" s="221" customFormat="1">
      <c r="A45" s="205"/>
      <c r="B45" s="194"/>
      <c r="C45" s="194" t="str">
        <f t="shared" si="7"/>
        <v>No</v>
      </c>
      <c r="D45" s="194" t="str">
        <f t="shared" si="8"/>
        <v/>
      </c>
      <c r="E45" s="205"/>
      <c r="F45" s="194"/>
      <c r="G45" s="194"/>
      <c r="H45" s="206"/>
      <c r="I45" s="221" t="str" cm="1">
        <f t="array" ref="I45">_xlfn.TEXTJOIN(" ",1,IF(flistname=D45,foption,""))</f>
        <v>0</v>
      </c>
      <c r="J45" s="221" t="s">
        <v>151</v>
      </c>
      <c r="K45" s="221" t="s">
        <v>3151</v>
      </c>
      <c r="L45" s="221" t="str">
        <f t="shared" si="6"/>
        <v>B11: Exactly since how many days did you receive your last distribution?</v>
      </c>
      <c r="M45" s="221" t="s">
        <v>3152</v>
      </c>
      <c r="N45" s="221" t="s">
        <v>5960</v>
      </c>
      <c r="O45" s="221" t="s">
        <v>3154</v>
      </c>
      <c r="P45" s="221">
        <v>1</v>
      </c>
      <c r="T45" s="221" t="s">
        <v>3155</v>
      </c>
      <c r="U45" s="221" t="s">
        <v>3156</v>
      </c>
      <c r="V45" s="221">
        <v>1</v>
      </c>
      <c r="Z45" s="221" t="s">
        <v>3138</v>
      </c>
      <c r="AB45" s="333"/>
    </row>
    <row r="46" spans="1:28" s="221" customFormat="1">
      <c r="A46" s="205"/>
      <c r="B46" s="194"/>
      <c r="C46" s="194" t="str">
        <f t="shared" si="7"/>
        <v>select_one</v>
      </c>
      <c r="D46" s="194" t="str">
        <f t="shared" si="8"/>
        <v>rationsize</v>
      </c>
      <c r="E46" s="205"/>
      <c r="F46" s="194"/>
      <c r="G46" s="194"/>
      <c r="H46" s="206"/>
      <c r="I46" s="221" t="str" cm="1">
        <f t="array" ref="I46">_xlfn.TEXTJOIN(" ",1,IF(flistname=D46,foption,""))</f>
        <v>1: Single ration 2: Double ration 77: Don’t remember/know</v>
      </c>
      <c r="J46" s="221" t="s">
        <v>5961</v>
      </c>
      <c r="K46" s="221" t="s">
        <v>5962</v>
      </c>
      <c r="L46" s="221" t="str">
        <f t="shared" si="6"/>
        <v>B12: Was the assistance you received recently a double or single ration?</v>
      </c>
      <c r="M46" s="221" t="s">
        <v>5963</v>
      </c>
      <c r="N46" s="221" t="s">
        <v>5964</v>
      </c>
      <c r="Z46" s="221" t="s">
        <v>3138</v>
      </c>
      <c r="AB46" s="333"/>
    </row>
    <row r="47" spans="1:28" s="219" customFormat="1">
      <c r="C47" s="219" t="str">
        <f t="shared" si="7"/>
        <v>No</v>
      </c>
      <c r="D47" s="219" t="str">
        <f t="shared" si="8"/>
        <v/>
      </c>
      <c r="I47" s="216" t="str" cm="1">
        <f t="array" ref="I47">_xlfn.TEXTJOIN(" ",1,IF(flistname=D47,foption,""))</f>
        <v>0</v>
      </c>
      <c r="J47" s="219" t="s">
        <v>117</v>
      </c>
      <c r="K47" s="219" t="s">
        <v>3100</v>
      </c>
      <c r="L47" s="219" t="str">
        <f t="shared" si="6"/>
        <v/>
      </c>
      <c r="P47" s="219">
        <v>1</v>
      </c>
      <c r="AB47" s="286"/>
    </row>
    <row r="48" spans="1:28" s="224" customFormat="1">
      <c r="C48" s="224" t="str">
        <f>IF(IFERROR(FIND("select_one",J48),0)&gt;0,"select_one",IF(IFERROR(FIND("select_multiple",J48),0)&gt;0,"select_multiple","No"))</f>
        <v>No</v>
      </c>
      <c r="D48" s="224" t="str">
        <f>IF(OR(C48="select_one",C48="select_multiple"),TRIM(RIGHT(J48,LEN(J48)-(LEN(C48)+1))),"")</f>
        <v/>
      </c>
      <c r="I48" s="224" t="str" cm="1">
        <f t="array" ref="I48">_xlfn.TEXTJOIN(" ",1,IF(flistname=D48,foption,""))</f>
        <v>0</v>
      </c>
      <c r="J48" s="224" t="s">
        <v>2564</v>
      </c>
      <c r="K48" s="224" t="s">
        <v>3083</v>
      </c>
      <c r="L48" s="224" t="str">
        <f>IF(AND(ISBLANK(M48),ISBLANK(N48)),"",IF(ISBLANK(M48),N48,_xlfn.CONCAT(TRIM(M48),": ",N48)))</f>
        <v>B13: GFD Filter</v>
      </c>
      <c r="M48" s="224" t="s">
        <v>3158</v>
      </c>
      <c r="N48" s="224" t="s">
        <v>3084</v>
      </c>
      <c r="O48" s="224" t="s">
        <v>3084</v>
      </c>
      <c r="P48" s="224">
        <v>1</v>
      </c>
      <c r="V48" s="224">
        <v>1</v>
      </c>
      <c r="AB48" s="277" t="s">
        <v>3085</v>
      </c>
    </row>
    <row r="49" spans="1:28" s="224" customFormat="1">
      <c r="C49" s="224" t="str">
        <f>IF(IFERROR(FIND("select_one",J49),0)&gt;0,"select_one",IF(IFERROR(FIND("select_multiple",J49),0)&gt;0,"select_multiple","No"))</f>
        <v>No</v>
      </c>
      <c r="D49" s="224" t="str">
        <f>IF(OR(C49="select_one",C49="select_multiple"),TRIM(RIGHT(J49,LEN(J49)-(LEN(C49)+1))),"")</f>
        <v/>
      </c>
      <c r="I49" s="224" t="str" cm="1">
        <f t="array" ref="I49">_xlfn.TEXTJOIN(" ",1,IF(flistname=D49,foption,""))</f>
        <v>0</v>
      </c>
      <c r="J49" s="224" t="s">
        <v>2564</v>
      </c>
      <c r="K49" s="224" t="s">
        <v>3086</v>
      </c>
      <c r="L49" s="224" t="str">
        <f>IF(AND(ISBLANK(M49),ISBLANK(N49)),"",IF(ISBLANK(M49),N49,_xlfn.CONCAT(TRIM(M49),": ",N49)))</f>
        <v>B14: FFA Filter</v>
      </c>
      <c r="M49" s="224" t="s">
        <v>3162</v>
      </c>
      <c r="N49" s="224" t="s">
        <v>3087</v>
      </c>
      <c r="O49" s="224" t="s">
        <v>3087</v>
      </c>
      <c r="P49" s="224">
        <v>1</v>
      </c>
      <c r="V49" s="224">
        <v>1</v>
      </c>
      <c r="AB49" s="321" t="s">
        <v>5965</v>
      </c>
    </row>
    <row r="50" spans="1:28" s="224" customFormat="1">
      <c r="A50" s="223"/>
      <c r="B50" s="246"/>
      <c r="C50" s="246" t="str">
        <f t="shared" ref="C50:C98" si="9">IF(IFERROR(FIND("select_one",J50),0)&gt;0,"select_one",IF(IFERROR(FIND("select_multiple",J50),0)&gt;0,"select_multiple","No"))</f>
        <v>No</v>
      </c>
      <c r="D50" s="246" t="str">
        <f t="shared" ref="D50:D98" si="10">IF(OR(C50="select_one",C50="select_multiple"),TRIM(RIGHT(J50,LEN(J50)-(LEN(C50)+1))),"")</f>
        <v/>
      </c>
      <c r="E50" s="223"/>
      <c r="F50" s="246"/>
      <c r="G50" s="246"/>
      <c r="H50" s="225"/>
      <c r="I50" s="224" t="str" cm="1">
        <f t="array" ref="I50">_xlfn.TEXTJOIN(" ",1,IF(flistname=D50,foption,""))</f>
        <v>0</v>
      </c>
      <c r="J50" s="224" t="s">
        <v>2564</v>
      </c>
      <c r="K50" s="224" t="s">
        <v>3157</v>
      </c>
      <c r="L50" s="224" t="str">
        <f t="shared" ref="L50:L98" si="11">IF(AND(ISBLANK(M50),ISBLANK(N50)),"",IF(ISBLANK(M50),N50,_xlfn.CONCAT(TRIM(M50),": ",N50)))</f>
        <v>B15: Food filter</v>
      </c>
      <c r="M50" s="224" t="s">
        <v>3166</v>
      </c>
      <c r="N50" s="224" t="s">
        <v>3159</v>
      </c>
      <c r="O50" s="224" t="s">
        <v>3159</v>
      </c>
      <c r="P50" s="224">
        <v>1</v>
      </c>
      <c r="V50" s="224">
        <v>1</v>
      </c>
      <c r="AB50" s="277" t="s">
        <v>5900</v>
      </c>
    </row>
    <row r="51" spans="1:28" s="224" customFormat="1">
      <c r="A51" s="223"/>
      <c r="B51" s="246"/>
      <c r="C51" s="246" t="str">
        <f t="shared" si="9"/>
        <v>No</v>
      </c>
      <c r="D51" s="246" t="str">
        <f t="shared" si="10"/>
        <v/>
      </c>
      <c r="E51" s="223"/>
      <c r="F51" s="246"/>
      <c r="G51" s="246"/>
      <c r="H51" s="225"/>
      <c r="I51" s="224" t="str" cm="1">
        <f t="array" ref="I51">_xlfn.TEXTJOIN(" ",1,IF(flistname=D51,foption,""))</f>
        <v>0</v>
      </c>
      <c r="J51" s="224" t="s">
        <v>2564</v>
      </c>
      <c r="K51" s="224" t="s">
        <v>3161</v>
      </c>
      <c r="L51" s="224" t="str">
        <f t="shared" si="11"/>
        <v>B16: Cash filter</v>
      </c>
      <c r="M51" s="224" t="s">
        <v>3170</v>
      </c>
      <c r="N51" s="224" t="s">
        <v>3163</v>
      </c>
      <c r="O51" s="224" t="s">
        <v>3163</v>
      </c>
      <c r="P51" s="224">
        <v>1</v>
      </c>
      <c r="V51" s="224">
        <v>1</v>
      </c>
      <c r="AB51" s="277" t="s">
        <v>5901</v>
      </c>
    </row>
    <row r="52" spans="1:28" s="224" customFormat="1">
      <c r="A52" s="223"/>
      <c r="B52" s="246"/>
      <c r="C52" s="246" t="str">
        <f t="shared" si="9"/>
        <v>No</v>
      </c>
      <c r="D52" s="246" t="str">
        <f t="shared" si="10"/>
        <v/>
      </c>
      <c r="E52" s="223"/>
      <c r="F52" s="246"/>
      <c r="G52" s="246"/>
      <c r="H52" s="225"/>
      <c r="I52" s="224" t="str" cm="1">
        <f t="array" ref="I52">_xlfn.TEXTJOIN(" ",1,IF(flistname=D52,foption,""))</f>
        <v>0</v>
      </c>
      <c r="J52" s="224" t="s">
        <v>2564</v>
      </c>
      <c r="K52" s="224" t="s">
        <v>3165</v>
      </c>
      <c r="L52" s="224" t="str">
        <f t="shared" si="11"/>
        <v>B17: Voucher filter</v>
      </c>
      <c r="M52" s="224" t="s">
        <v>3174</v>
      </c>
      <c r="N52" s="224" t="s">
        <v>3167</v>
      </c>
      <c r="O52" s="224" t="s">
        <v>3167</v>
      </c>
      <c r="P52" s="224">
        <v>1</v>
      </c>
      <c r="V52" s="224">
        <v>1</v>
      </c>
      <c r="AB52" s="277" t="s">
        <v>5902</v>
      </c>
    </row>
    <row r="53" spans="1:28" s="224" customFormat="1">
      <c r="A53" s="223"/>
      <c r="B53" s="246"/>
      <c r="C53" s="246" t="str">
        <f t="shared" si="9"/>
        <v>No</v>
      </c>
      <c r="D53" s="246" t="str">
        <f t="shared" si="10"/>
        <v/>
      </c>
      <c r="E53" s="223"/>
      <c r="F53" s="246"/>
      <c r="G53" s="246"/>
      <c r="H53" s="225"/>
      <c r="I53" s="224" t="str" cm="1">
        <f t="array" ref="I53">_xlfn.TEXTJOIN(" ",1,IF(flistname=D53,foption,""))</f>
        <v>0</v>
      </c>
      <c r="J53" s="224" t="s">
        <v>2564</v>
      </c>
      <c r="K53" s="224" t="s">
        <v>3169</v>
      </c>
      <c r="L53" s="224" t="str">
        <f t="shared" si="11"/>
        <v>B18: Milling voucher filter</v>
      </c>
      <c r="M53" s="224" t="s">
        <v>3178</v>
      </c>
      <c r="N53" s="224" t="s">
        <v>3171</v>
      </c>
      <c r="O53" s="224" t="s">
        <v>3171</v>
      </c>
      <c r="P53" s="224">
        <v>1</v>
      </c>
      <c r="V53" s="224">
        <v>1</v>
      </c>
      <c r="AB53" s="277" t="s">
        <v>5903</v>
      </c>
    </row>
    <row r="54" spans="1:28" s="224" customFormat="1">
      <c r="A54" s="223"/>
      <c r="B54" s="246"/>
      <c r="C54" s="246" t="str">
        <f t="shared" si="9"/>
        <v>No</v>
      </c>
      <c r="D54" s="246" t="str">
        <f t="shared" si="10"/>
        <v/>
      </c>
      <c r="E54" s="223"/>
      <c r="F54" s="246"/>
      <c r="G54" s="246"/>
      <c r="H54" s="225"/>
      <c r="I54" s="224" t="str" cm="1">
        <f t="array" ref="I54">_xlfn.TEXTJOIN(" ",1,IF(flistname=D54,foption,""))</f>
        <v>0</v>
      </c>
      <c r="J54" s="224" t="s">
        <v>2564</v>
      </c>
      <c r="K54" s="224" t="s">
        <v>3173</v>
      </c>
      <c r="L54" s="224" t="str">
        <f t="shared" si="11"/>
        <v>B19: Valid interview</v>
      </c>
      <c r="M54" s="224" t="s">
        <v>5966</v>
      </c>
      <c r="N54" s="224" t="s">
        <v>3175</v>
      </c>
      <c r="O54" s="224" t="s">
        <v>3175</v>
      </c>
      <c r="P54" s="224">
        <v>1</v>
      </c>
      <c r="V54" s="224">
        <v>1</v>
      </c>
      <c r="AB54" s="277" t="s">
        <v>5967</v>
      </c>
    </row>
    <row r="55" spans="1:28" s="224" customFormat="1">
      <c r="A55" s="223"/>
      <c r="B55" s="246"/>
      <c r="C55" s="246" t="str">
        <f t="shared" si="9"/>
        <v>No</v>
      </c>
      <c r="D55" s="246" t="str">
        <f t="shared" si="10"/>
        <v/>
      </c>
      <c r="E55" s="223"/>
      <c r="F55" s="246"/>
      <c r="G55" s="246"/>
      <c r="H55" s="225"/>
      <c r="I55" s="224" t="str" cm="1">
        <f t="array" ref="I55">_xlfn.TEXTJOIN(" ",1,IF(flistname=D55,foption,""))</f>
        <v>0</v>
      </c>
      <c r="J55" s="224" t="s">
        <v>2564</v>
      </c>
      <c r="K55" s="224" t="s">
        <v>3177</v>
      </c>
      <c r="L55" s="224" t="str">
        <f t="shared" si="11"/>
        <v>B20: RRM Locations filter</v>
      </c>
      <c r="M55" s="224" t="s">
        <v>5968</v>
      </c>
      <c r="N55" s="224" t="s">
        <v>3179</v>
      </c>
      <c r="O55" s="224" t="s">
        <v>3179</v>
      </c>
      <c r="P55" s="224">
        <v>1</v>
      </c>
      <c r="V55" s="224">
        <v>1</v>
      </c>
      <c r="AB55" s="321">
        <v>1</v>
      </c>
    </row>
    <row r="56" spans="1:28" s="245" customFormat="1">
      <c r="C56" s="245" t="str">
        <f t="shared" si="9"/>
        <v>No</v>
      </c>
      <c r="D56" s="245" t="str">
        <f t="shared" si="10"/>
        <v/>
      </c>
      <c r="I56" s="229" t="str" cm="1">
        <f t="array" ref="I56">_xlfn.TEXTJOIN(" ",1,IF(flistname=D56,foption,""))</f>
        <v>0</v>
      </c>
      <c r="L56" s="245" t="str">
        <f t="shared" si="11"/>
        <v/>
      </c>
      <c r="AB56" s="281"/>
    </row>
    <row r="57" spans="1:28" s="327" customFormat="1">
      <c r="A57" s="210"/>
      <c r="B57" s="198" t="s">
        <v>3180</v>
      </c>
      <c r="C57" s="198" t="str">
        <f t="shared" si="9"/>
        <v>No</v>
      </c>
      <c r="D57" s="198" t="str">
        <f t="shared" si="10"/>
        <v/>
      </c>
      <c r="E57" s="210"/>
      <c r="F57" s="198"/>
      <c r="G57" s="198" t="s">
        <v>3040</v>
      </c>
      <c r="H57" s="211"/>
      <c r="I57" s="327" t="str" cm="1">
        <f t="array" ref="I57">_xlfn.TEXTJOIN(" ",1,IF(flistname=D57,foption,""))</f>
        <v>0</v>
      </c>
      <c r="J57" s="327" t="s">
        <v>20</v>
      </c>
      <c r="L57" s="327" t="str">
        <f t="shared" si="11"/>
        <v>&lt;span style="color:red"&gt;This interview ends here. Please read the note below to respondent&lt;/span&gt;</v>
      </c>
      <c r="N57" s="327" t="s">
        <v>3182</v>
      </c>
      <c r="O57" s="327" t="s">
        <v>3182</v>
      </c>
      <c r="P57" s="327">
        <v>1</v>
      </c>
      <c r="S57" s="327" t="s">
        <v>115</v>
      </c>
      <c r="V57" s="327" t="s">
        <v>25</v>
      </c>
      <c r="Z57" s="327" t="s">
        <v>3183</v>
      </c>
      <c r="AB57" s="329"/>
    </row>
    <row r="58" spans="1:28" s="356" customFormat="1">
      <c r="A58" s="355"/>
      <c r="B58" s="356" t="s">
        <v>3184</v>
      </c>
      <c r="C58" s="356" t="str">
        <f t="shared" si="9"/>
        <v>No</v>
      </c>
      <c r="D58" s="356" t="str">
        <f t="shared" si="10"/>
        <v/>
      </c>
      <c r="E58" s="355"/>
      <c r="G58" s="356" t="s">
        <v>2983</v>
      </c>
      <c r="H58" s="357"/>
      <c r="I58" s="359" t="str" cm="1">
        <f t="array" ref="I58">_xlfn.TEXTJOIN(" ",1,IF(flistname=D58,foption,""))</f>
        <v>0</v>
      </c>
      <c r="J58" s="356" t="s">
        <v>117</v>
      </c>
      <c r="K58" s="356" t="s">
        <v>3089</v>
      </c>
      <c r="L58" s="356" t="str">
        <f t="shared" si="11"/>
        <v/>
      </c>
      <c r="N58" s="356" t="s">
        <v>2988</v>
      </c>
      <c r="O58" s="356" t="s">
        <v>2988</v>
      </c>
      <c r="P58" s="356">
        <v>1</v>
      </c>
      <c r="S58" s="355"/>
      <c r="AB58" s="358"/>
    </row>
    <row r="59" spans="1:28" s="218" customFormat="1">
      <c r="A59" s="207"/>
      <c r="C59" s="218" t="str">
        <f t="shared" si="9"/>
        <v>No</v>
      </c>
      <c r="D59" s="218" t="str">
        <f t="shared" si="10"/>
        <v/>
      </c>
      <c r="E59" s="207"/>
      <c r="H59" s="209"/>
      <c r="I59" s="214" t="str" cm="1">
        <f t="array" ref="I59">_xlfn.TEXTJOIN(" ",1,IF(flistname=D59,foption,""))</f>
        <v>0</v>
      </c>
      <c r="L59" s="218" t="str">
        <f t="shared" si="11"/>
        <v/>
      </c>
      <c r="P59" s="218">
        <v>1</v>
      </c>
      <c r="S59" s="207"/>
      <c r="AB59" s="280"/>
    </row>
    <row r="60" spans="1:28" s="356" customFormat="1">
      <c r="A60" s="355"/>
      <c r="B60" s="356" t="s">
        <v>3185</v>
      </c>
      <c r="C60" s="356" t="str">
        <f t="shared" si="9"/>
        <v>No</v>
      </c>
      <c r="D60" s="356" t="str">
        <f t="shared" si="10"/>
        <v/>
      </c>
      <c r="E60" s="355"/>
      <c r="H60" s="357"/>
      <c r="I60" s="356" t="str" cm="1">
        <f t="array" ref="I60">_xlfn.TEXTJOIN(" ",1,IF(flistname=D60,foption,""))</f>
        <v>0</v>
      </c>
      <c r="J60" s="356" t="s">
        <v>26</v>
      </c>
      <c r="K60" s="356" t="s">
        <v>27</v>
      </c>
      <c r="L60" s="356" t="str">
        <f t="shared" si="11"/>
        <v/>
      </c>
      <c r="N60" s="356" t="s">
        <v>2988</v>
      </c>
      <c r="O60" s="356" t="s">
        <v>2988</v>
      </c>
      <c r="P60" s="356">
        <v>1</v>
      </c>
      <c r="Z60" s="356" t="s">
        <v>3186</v>
      </c>
      <c r="AB60" s="358"/>
    </row>
    <row r="61" spans="1:28" s="356" customFormat="1">
      <c r="A61" s="355"/>
      <c r="B61" s="356" t="s">
        <v>3187</v>
      </c>
      <c r="C61" s="356" t="str">
        <f t="shared" si="9"/>
        <v>No</v>
      </c>
      <c r="D61" s="356" t="str">
        <f t="shared" si="10"/>
        <v/>
      </c>
      <c r="E61" s="355"/>
      <c r="G61" s="356" t="s">
        <v>2983</v>
      </c>
      <c r="H61" s="357"/>
      <c r="I61" s="356" t="str" cm="1">
        <f t="array" ref="I61">_xlfn.TEXTJOIN(" ",1,IF(flistname=D61,foption,""))</f>
        <v>0</v>
      </c>
      <c r="J61" s="356" t="s">
        <v>26</v>
      </c>
      <c r="K61" s="356" t="s">
        <v>3188</v>
      </c>
      <c r="L61" s="356" t="str">
        <f t="shared" si="11"/>
        <v>C: RESPONDENT INFORMATION</v>
      </c>
      <c r="M61" s="356" t="s">
        <v>3189</v>
      </c>
      <c r="N61" s="356" t="s">
        <v>5969</v>
      </c>
      <c r="O61" s="356" t="s">
        <v>3190</v>
      </c>
      <c r="P61" s="356">
        <v>1</v>
      </c>
      <c r="AB61" s="358"/>
    </row>
    <row r="62" spans="1:28" s="245" customFormat="1">
      <c r="A62" s="228"/>
      <c r="C62" s="245" t="str">
        <f t="shared" si="9"/>
        <v>No</v>
      </c>
      <c r="D62" s="245" t="str">
        <f t="shared" si="10"/>
        <v/>
      </c>
      <c r="E62" s="228"/>
      <c r="H62" s="230"/>
      <c r="I62" s="229" t="str" cm="1">
        <f t="array" ref="I62">_xlfn.TEXTJOIN(" ",1,IF(flistname=D62,foption,""))</f>
        <v>0</v>
      </c>
      <c r="L62" s="245" t="str">
        <f t="shared" si="11"/>
        <v/>
      </c>
      <c r="P62" s="245">
        <v>1</v>
      </c>
      <c r="S62" s="228"/>
      <c r="AB62" s="281"/>
    </row>
    <row r="63" spans="1:28" s="219" customFormat="1">
      <c r="A63" s="231"/>
      <c r="B63" s="250"/>
      <c r="C63" s="250" t="str">
        <f t="shared" si="9"/>
        <v>No</v>
      </c>
      <c r="D63" s="250" t="str">
        <f t="shared" si="10"/>
        <v/>
      </c>
      <c r="E63" s="231"/>
      <c r="F63" s="250"/>
      <c r="G63" s="250"/>
      <c r="H63" s="233"/>
      <c r="I63" s="219" t="str" cm="1">
        <f t="array" ref="I63">_xlfn.TEXTJOIN(" ",1,IF(flistname=D63,foption,""))</f>
        <v>0</v>
      </c>
      <c r="J63" s="219" t="s">
        <v>26</v>
      </c>
      <c r="K63" s="219" t="s">
        <v>3191</v>
      </c>
      <c r="L63" s="219" t="str">
        <f t="shared" si="11"/>
        <v/>
      </c>
      <c r="P63" s="219">
        <v>1</v>
      </c>
      <c r="W63" s="219" t="s">
        <v>168</v>
      </c>
      <c r="AB63" s="286"/>
    </row>
    <row r="64" spans="1:28" s="325" customFormat="1">
      <c r="A64" s="240"/>
      <c r="B64" s="240"/>
      <c r="C64" s="240" t="str">
        <f t="shared" si="9"/>
        <v>No</v>
      </c>
      <c r="D64" s="240" t="str">
        <f t="shared" si="10"/>
        <v/>
      </c>
      <c r="E64" s="240"/>
      <c r="F64" s="240"/>
      <c r="G64" s="240"/>
      <c r="H64" s="240"/>
      <c r="I64" s="325" t="str" cm="1">
        <f t="array" ref="I64">_xlfn.TEXTJOIN(" ",1,IF(flistname=D64,foption,""))</f>
        <v>0</v>
      </c>
      <c r="J64" s="325" t="s">
        <v>20</v>
      </c>
      <c r="L64" s="325" t="str">
        <f t="shared" si="11"/>
        <v>Information of household members (head, main provider and FFA participant)</v>
      </c>
      <c r="N64" s="325" t="s">
        <v>3192</v>
      </c>
      <c r="O64" s="325" t="s">
        <v>3193</v>
      </c>
      <c r="P64" s="325">
        <v>1</v>
      </c>
      <c r="AB64" s="326"/>
    </row>
    <row r="65" spans="1:28" s="221" customFormat="1">
      <c r="A65" s="205"/>
      <c r="B65" s="194" t="s">
        <v>3194</v>
      </c>
      <c r="C65" s="194" t="str">
        <f t="shared" si="9"/>
        <v>select_one</v>
      </c>
      <c r="D65" s="194" t="str">
        <f t="shared" si="10"/>
        <v>sex</v>
      </c>
      <c r="E65" s="205"/>
      <c r="F65" s="194"/>
      <c r="G65" s="194" t="s">
        <v>2983</v>
      </c>
      <c r="H65" s="206"/>
      <c r="I65" s="221" t="str" cm="1">
        <f t="array" ref="I65">_xlfn.TEXTJOIN(" ",1,IF(flistname=D65,foption,""))</f>
        <v>1: Male 2: Female</v>
      </c>
      <c r="J65" s="221" t="s">
        <v>139</v>
      </c>
      <c r="K65" s="221" t="s">
        <v>3195</v>
      </c>
      <c r="L65" s="221" t="str">
        <f t="shared" si="11"/>
        <v>C01: What is the sex of the head of household?</v>
      </c>
      <c r="M65" s="221" t="s">
        <v>3196</v>
      </c>
      <c r="N65" s="221" t="s">
        <v>3197</v>
      </c>
      <c r="O65" s="221" t="s">
        <v>3198</v>
      </c>
      <c r="P65" s="221">
        <v>1</v>
      </c>
      <c r="Q65" s="221">
        <v>1</v>
      </c>
      <c r="S65" s="221" t="s">
        <v>3199</v>
      </c>
      <c r="V65" s="221">
        <v>1</v>
      </c>
      <c r="Z65" s="221" t="s">
        <v>3200</v>
      </c>
      <c r="AB65" s="333"/>
    </row>
    <row r="66" spans="1:28" s="221" customFormat="1">
      <c r="A66" s="205"/>
      <c r="B66" s="194" t="s">
        <v>3201</v>
      </c>
      <c r="C66" s="194" t="str">
        <f t="shared" si="9"/>
        <v>No</v>
      </c>
      <c r="D66" s="194" t="str">
        <f t="shared" si="10"/>
        <v/>
      </c>
      <c r="E66" s="205"/>
      <c r="F66" s="194"/>
      <c r="G66" s="194" t="s">
        <v>2983</v>
      </c>
      <c r="H66" s="206"/>
      <c r="I66" s="221" t="str" cm="1">
        <f t="array" ref="I66">_xlfn.TEXTJOIN(" ",1,IF(flistname=D66,foption,""))</f>
        <v>0</v>
      </c>
      <c r="J66" s="221" t="s">
        <v>151</v>
      </c>
      <c r="K66" s="221" t="s">
        <v>3202</v>
      </c>
      <c r="L66" s="221" t="str">
        <f t="shared" si="11"/>
        <v>C02: What is the approximate age of the head of household?</v>
      </c>
      <c r="M66" s="221" t="s">
        <v>3203</v>
      </c>
      <c r="N66" s="221" t="s">
        <v>3204</v>
      </c>
      <c r="O66" s="221" t="s">
        <v>3205</v>
      </c>
      <c r="P66" s="221">
        <v>1</v>
      </c>
      <c r="S66" s="221" t="s">
        <v>154</v>
      </c>
      <c r="T66" s="221" t="s">
        <v>5970</v>
      </c>
      <c r="U66" s="221" t="s">
        <v>5971</v>
      </c>
      <c r="V66" s="221">
        <v>1</v>
      </c>
      <c r="Z66" s="221" t="s">
        <v>3200</v>
      </c>
      <c r="AB66" s="333"/>
    </row>
    <row r="67" spans="1:28" s="221" customFormat="1">
      <c r="A67" s="205"/>
      <c r="B67" s="194"/>
      <c r="C67" s="194" t="str">
        <f t="shared" si="9"/>
        <v>select_one</v>
      </c>
      <c r="D67" s="194" t="str">
        <f t="shared" si="10"/>
        <v>marital_status</v>
      </c>
      <c r="E67" s="205"/>
      <c r="F67" s="194"/>
      <c r="G67" s="194"/>
      <c r="H67" s="206"/>
      <c r="I67" s="221" t="str" cm="1">
        <f t="array" ref="I67">_xlfn.TEXTJOIN(" ",1,IF(flistname=D67,foption,""))</f>
        <v>1: Single 2: Married/Partner 3: Divorced/Separated 4: Widowed</v>
      </c>
      <c r="J67" s="221" t="s">
        <v>3206</v>
      </c>
      <c r="K67" s="221" t="s">
        <v>3207</v>
      </c>
      <c r="L67" s="221" t="str">
        <f t="shared" si="11"/>
        <v>C03: What is the household head's marital status?</v>
      </c>
      <c r="M67" s="221" t="s">
        <v>3208</v>
      </c>
      <c r="N67" s="221" t="s">
        <v>3209</v>
      </c>
      <c r="P67" s="334"/>
      <c r="V67" s="221">
        <v>1</v>
      </c>
      <c r="AB67" s="333"/>
    </row>
    <row r="68" spans="1:28" s="221" customFormat="1">
      <c r="A68" s="205"/>
      <c r="B68" s="194"/>
      <c r="C68" s="194" t="str">
        <f t="shared" si="9"/>
        <v>select_one</v>
      </c>
      <c r="D68" s="194" t="str">
        <f t="shared" si="10"/>
        <v>yes_no</v>
      </c>
      <c r="E68" s="205"/>
      <c r="F68" s="194"/>
      <c r="G68" s="194"/>
      <c r="H68" s="206"/>
      <c r="J68" s="221" t="s">
        <v>22</v>
      </c>
      <c r="K68" s="221" t="s">
        <v>3210</v>
      </c>
      <c r="L68" s="221" t="str">
        <f t="shared" si="11"/>
        <v>C04: Is the head of household also the main household provider (resources and means of living)?</v>
      </c>
      <c r="M68" s="221" t="s">
        <v>3211</v>
      </c>
      <c r="N68" s="221" t="s">
        <v>3212</v>
      </c>
      <c r="O68" s="221" t="s">
        <v>3213</v>
      </c>
      <c r="P68" s="221">
        <v>1</v>
      </c>
      <c r="Q68" s="221">
        <v>1</v>
      </c>
      <c r="V68" s="221">
        <v>1</v>
      </c>
      <c r="W68" s="221" t="s">
        <v>5748</v>
      </c>
      <c r="AB68" s="333"/>
    </row>
    <row r="69" spans="1:28" s="221" customFormat="1">
      <c r="A69" s="205"/>
      <c r="B69" s="194"/>
      <c r="C69" s="194" t="str">
        <f t="shared" si="9"/>
        <v>select_one</v>
      </c>
      <c r="D69" s="194" t="str">
        <f t="shared" si="10"/>
        <v>provider</v>
      </c>
      <c r="E69" s="205"/>
      <c r="F69" s="194"/>
      <c r="G69" s="194"/>
      <c r="H69" s="206"/>
      <c r="J69" s="221" t="s">
        <v>3214</v>
      </c>
      <c r="K69" s="221" t="s">
        <v>3215</v>
      </c>
      <c r="L69" s="221" t="str">
        <f t="shared" si="11"/>
        <v>C05: Who is the main household provider (resources and means of living)?</v>
      </c>
      <c r="M69" s="221" t="s">
        <v>3216</v>
      </c>
      <c r="N69" s="221" t="s">
        <v>3217</v>
      </c>
      <c r="O69" s="221" t="s">
        <v>3218</v>
      </c>
      <c r="P69" s="221">
        <v>1</v>
      </c>
      <c r="V69" s="221">
        <v>1</v>
      </c>
      <c r="Z69" s="221" t="s">
        <v>3219</v>
      </c>
      <c r="AB69" s="333"/>
    </row>
    <row r="70" spans="1:28" s="221" customFormat="1">
      <c r="A70" s="205"/>
      <c r="B70" s="194"/>
      <c r="C70" s="194" t="str">
        <f t="shared" si="9"/>
        <v>select_one</v>
      </c>
      <c r="D70" s="194" t="str">
        <f t="shared" si="10"/>
        <v>mainpart</v>
      </c>
      <c r="E70" s="205"/>
      <c r="F70" s="194"/>
      <c r="G70" s="194" t="s">
        <v>118</v>
      </c>
      <c r="H70" s="206"/>
      <c r="I70" s="221" t="str" cm="1">
        <f t="array" ref="I70">_xlfn.TEXTJOIN(" ",1,IF(flistname=D70,foption,""))</f>
        <v>1: Head of household 2: Other adult male member of HH 3: Other adult female member of HH</v>
      </c>
      <c r="J70" s="221" t="s">
        <v>3220</v>
      </c>
      <c r="K70" s="221" t="s">
        <v>3221</v>
      </c>
      <c r="L70" s="221" t="str">
        <f t="shared" si="11"/>
        <v>C06: Who is the main FFA participant in your household?</v>
      </c>
      <c r="M70" s="221" t="s">
        <v>3222</v>
      </c>
      <c r="N70" s="221" t="s">
        <v>3223</v>
      </c>
      <c r="O70" s="221" t="s">
        <v>3224</v>
      </c>
      <c r="P70" s="221">
        <v>1</v>
      </c>
      <c r="Q70" s="221">
        <v>1</v>
      </c>
      <c r="V70" s="221">
        <v>1</v>
      </c>
      <c r="Z70" s="221" t="s">
        <v>3225</v>
      </c>
      <c r="AB70" s="333"/>
    </row>
    <row r="71" spans="1:28" s="221" customFormat="1">
      <c r="A71" s="205"/>
      <c r="B71" s="194"/>
      <c r="C71" s="194" t="str">
        <f t="shared" si="9"/>
        <v>No</v>
      </c>
      <c r="D71" s="194" t="str">
        <f t="shared" si="10"/>
        <v/>
      </c>
      <c r="E71" s="205"/>
      <c r="F71" s="194"/>
      <c r="G71" s="194" t="s">
        <v>118</v>
      </c>
      <c r="H71" s="206"/>
      <c r="I71" s="221" t="str" cm="1">
        <f t="array" ref="I71">_xlfn.TEXTJOIN(" ",1,IF(flistname=D71,foption,""))</f>
        <v>0</v>
      </c>
      <c r="J71" s="221" t="s">
        <v>151</v>
      </c>
      <c r="K71" s="221" t="s">
        <v>3226</v>
      </c>
      <c r="L71" s="221" t="str">
        <f t="shared" si="11"/>
        <v>C07: How old is the main FFA participant?</v>
      </c>
      <c r="M71" s="221" t="s">
        <v>3227</v>
      </c>
      <c r="N71" s="221" t="s">
        <v>3228</v>
      </c>
      <c r="O71" s="221" t="s">
        <v>3229</v>
      </c>
      <c r="P71" s="221">
        <v>1</v>
      </c>
      <c r="V71" s="221">
        <v>1</v>
      </c>
      <c r="Z71" s="221" t="s">
        <v>5904</v>
      </c>
      <c r="AB71" s="333"/>
    </row>
    <row r="72" spans="1:28" s="221" customFormat="1">
      <c r="A72" s="205"/>
      <c r="B72" s="194"/>
      <c r="C72" s="194" t="str">
        <f t="shared" si="9"/>
        <v>select_one</v>
      </c>
      <c r="D72" s="194" t="str">
        <f t="shared" si="10"/>
        <v>benyears</v>
      </c>
      <c r="E72" s="205"/>
      <c r="F72" s="194"/>
      <c r="G72" s="194" t="s">
        <v>118</v>
      </c>
      <c r="H72" s="206"/>
      <c r="I72" s="221" t="str" cm="1">
        <f t="array" ref="I72">_xlfn.TEXTJOIN(" ",1,IF(flistname=D72,foption,""))</f>
        <v>1: 1 year 2: 2 years 3: 3 years 4: 4 years or more 77: don't know</v>
      </c>
      <c r="J72" s="221" t="s">
        <v>3230</v>
      </c>
      <c r="K72" s="221" t="s">
        <v>3231</v>
      </c>
      <c r="L72" s="221" t="str">
        <f t="shared" si="11"/>
        <v>C08: How many years have you (or main participant) been participating in FFA for?</v>
      </c>
      <c r="M72" s="221" t="s">
        <v>3232</v>
      </c>
      <c r="N72" s="221" t="s">
        <v>3233</v>
      </c>
      <c r="O72" s="221" t="s">
        <v>3234</v>
      </c>
      <c r="P72" s="221">
        <v>1</v>
      </c>
      <c r="Q72" s="221">
        <v>1</v>
      </c>
      <c r="V72" s="221">
        <v>1</v>
      </c>
      <c r="Z72" s="221" t="s">
        <v>3225</v>
      </c>
      <c r="AB72" s="333"/>
    </row>
    <row r="73" spans="1:28" s="221" customFormat="1">
      <c r="A73" s="205"/>
      <c r="B73" s="194" t="s">
        <v>3235</v>
      </c>
      <c r="C73" s="194" t="str">
        <f t="shared" si="9"/>
        <v>No</v>
      </c>
      <c r="D73" s="194" t="str">
        <f t="shared" si="10"/>
        <v/>
      </c>
      <c r="E73" s="205"/>
      <c r="F73" s="194"/>
      <c r="G73" s="194" t="s">
        <v>2983</v>
      </c>
      <c r="H73" s="206"/>
      <c r="I73" s="221" t="str" cm="1">
        <f t="array" ref="I73">_xlfn.TEXTJOIN(" ",1,IF(flistname=D73,foption,""))</f>
        <v>0</v>
      </c>
      <c r="J73" s="221" t="s">
        <v>151</v>
      </c>
      <c r="K73" s="221" t="s">
        <v>3236</v>
      </c>
      <c r="L73" s="221" t="str">
        <f t="shared" si="11"/>
        <v>C09: What is the size of the HH ?</v>
      </c>
      <c r="M73" s="221" t="s">
        <v>3237</v>
      </c>
      <c r="N73" s="221" t="s">
        <v>3238</v>
      </c>
      <c r="O73" s="221" t="s">
        <v>3239</v>
      </c>
      <c r="P73" s="221">
        <v>1</v>
      </c>
      <c r="T73" s="221" t="s">
        <v>3881</v>
      </c>
      <c r="U73" s="221" t="s">
        <v>5972</v>
      </c>
      <c r="V73" s="221">
        <v>1</v>
      </c>
      <c r="AB73" s="333"/>
    </row>
    <row r="74" spans="1:28" s="219" customFormat="1">
      <c r="A74" s="231"/>
      <c r="B74" s="232"/>
      <c r="C74" s="232" t="str">
        <f t="shared" si="9"/>
        <v>No</v>
      </c>
      <c r="D74" s="232" t="str">
        <f t="shared" si="10"/>
        <v/>
      </c>
      <c r="E74" s="231"/>
      <c r="F74" s="232"/>
      <c r="G74" s="232"/>
      <c r="H74" s="233"/>
      <c r="I74" s="219" t="str" cm="1">
        <f t="array" ref="I74">_xlfn.TEXTJOIN(" ",1,IF(flistname=D74,foption,""))</f>
        <v>0</v>
      </c>
      <c r="J74" s="219" t="s">
        <v>117</v>
      </c>
      <c r="K74" s="219" t="s">
        <v>3191</v>
      </c>
      <c r="L74" s="219" t="str">
        <f t="shared" si="11"/>
        <v/>
      </c>
      <c r="P74" s="219">
        <v>1</v>
      </c>
      <c r="AB74" s="286"/>
    </row>
    <row r="75" spans="1:28" s="229" customFormat="1">
      <c r="A75" s="228"/>
      <c r="C75" s="229" t="str">
        <f t="shared" si="9"/>
        <v>No</v>
      </c>
      <c r="D75" s="229" t="str">
        <f t="shared" si="10"/>
        <v/>
      </c>
      <c r="E75" s="228"/>
      <c r="H75" s="230"/>
      <c r="I75" s="229" t="str" cm="1">
        <f t="array" ref="I75">_xlfn.TEXTJOIN(" ",1,IF(flistname=D75,foption,""))</f>
        <v>0</v>
      </c>
      <c r="L75" s="229" t="str">
        <f t="shared" si="11"/>
        <v/>
      </c>
      <c r="P75" s="229">
        <v>1</v>
      </c>
      <c r="S75" s="228"/>
      <c r="AB75" s="276"/>
    </row>
    <row r="76" spans="1:28" s="219" customFormat="1">
      <c r="A76" s="231"/>
      <c r="B76" s="250" t="s">
        <v>3240</v>
      </c>
      <c r="C76" s="250" t="str">
        <f t="shared" si="9"/>
        <v>No</v>
      </c>
      <c r="D76" s="250" t="str">
        <f t="shared" si="10"/>
        <v/>
      </c>
      <c r="E76" s="231"/>
      <c r="F76" s="250"/>
      <c r="G76" s="250" t="s">
        <v>3040</v>
      </c>
      <c r="H76" s="233"/>
      <c r="I76" s="219" t="str" cm="1">
        <f t="array" ref="I76">_xlfn.TEXTJOIN(" ",1,IF(flistname=D76,foption,""))</f>
        <v>0</v>
      </c>
      <c r="J76" s="219" t="s">
        <v>26</v>
      </c>
      <c r="K76" s="219" t="s">
        <v>3241</v>
      </c>
      <c r="L76" s="219" t="str">
        <f t="shared" si="11"/>
        <v/>
      </c>
      <c r="P76" s="219">
        <v>1</v>
      </c>
      <c r="S76" s="219" t="s">
        <v>167</v>
      </c>
      <c r="W76" s="219" t="s">
        <v>168</v>
      </c>
      <c r="AB76" s="286"/>
    </row>
    <row r="77" spans="1:28" s="325" customFormat="1">
      <c r="A77" s="240"/>
      <c r="B77" s="240"/>
      <c r="C77" s="240" t="str">
        <f t="shared" si="9"/>
        <v>No</v>
      </c>
      <c r="D77" s="240" t="str">
        <f t="shared" si="10"/>
        <v/>
      </c>
      <c r="E77" s="240"/>
      <c r="F77" s="240"/>
      <c r="G77" s="240"/>
      <c r="H77" s="240"/>
      <c r="I77" s="325" t="str" cm="1">
        <f t="array" ref="I77">_xlfn.TEXTJOIN(" ",1,IF(flistname=D77,foption,""))</f>
        <v>0</v>
      </c>
      <c r="J77" s="325" t="s">
        <v>20</v>
      </c>
      <c r="L77" s="325" t="str">
        <f t="shared" si="11"/>
        <v>By sex and age, how many members are in your household?</v>
      </c>
      <c r="N77" s="325" t="s">
        <v>3242</v>
      </c>
      <c r="O77" s="325" t="s">
        <v>3242</v>
      </c>
      <c r="P77" s="325">
        <v>1</v>
      </c>
      <c r="AB77" s="326"/>
    </row>
    <row r="78" spans="1:28" s="221" customFormat="1">
      <c r="A78" s="205"/>
      <c r="B78" s="194" t="s">
        <v>3243</v>
      </c>
      <c r="C78" s="194" t="str">
        <f t="shared" si="9"/>
        <v>No</v>
      </c>
      <c r="D78" s="194" t="str">
        <f t="shared" si="10"/>
        <v/>
      </c>
      <c r="E78" s="205" t="s">
        <v>3244</v>
      </c>
      <c r="F78" s="194"/>
      <c r="G78" s="194" t="s">
        <v>2983</v>
      </c>
      <c r="H78" s="206"/>
      <c r="I78" s="221" t="str" cm="1">
        <f t="array" ref="I78">_xlfn.TEXTJOIN(" ",1,IF(flistname=D78,foption,""))</f>
        <v>0</v>
      </c>
      <c r="J78" s="221" t="s">
        <v>151</v>
      </c>
      <c r="K78" s="221" t="s">
        <v>3245</v>
      </c>
      <c r="L78" s="221" t="str">
        <f t="shared" si="11"/>
        <v>C10_01: Girls aged 0-2 years:</v>
      </c>
      <c r="M78" s="221" t="s">
        <v>3246</v>
      </c>
      <c r="N78" s="221" t="s">
        <v>3247</v>
      </c>
      <c r="O78" s="221" t="s">
        <v>3248</v>
      </c>
      <c r="P78" s="221">
        <v>1</v>
      </c>
      <c r="T78" s="221" t="s">
        <v>171</v>
      </c>
      <c r="V78" s="221">
        <v>1</v>
      </c>
      <c r="X78" s="221">
        <v>0</v>
      </c>
      <c r="AB78" s="333"/>
    </row>
    <row r="79" spans="1:28" s="221" customFormat="1">
      <c r="A79" s="205"/>
      <c r="B79" s="194" t="s">
        <v>3249</v>
      </c>
      <c r="C79" s="194" t="str">
        <f t="shared" si="9"/>
        <v>No</v>
      </c>
      <c r="D79" s="194" t="str">
        <f t="shared" si="10"/>
        <v/>
      </c>
      <c r="E79" s="205"/>
      <c r="F79" s="194"/>
      <c r="G79" s="194" t="s">
        <v>2983</v>
      </c>
      <c r="H79" s="206"/>
      <c r="I79" s="221" t="str" cm="1">
        <f t="array" ref="I79">_xlfn.TEXTJOIN(" ",1,IF(flistname=D79,foption,""))</f>
        <v>0</v>
      </c>
      <c r="J79" s="221" t="s">
        <v>151</v>
      </c>
      <c r="K79" s="221" t="s">
        <v>3250</v>
      </c>
      <c r="L79" s="221" t="str">
        <f t="shared" si="11"/>
        <v>C10_02: Boys aged 0-2 years:</v>
      </c>
      <c r="M79" s="221" t="s">
        <v>3251</v>
      </c>
      <c r="N79" s="221" t="s">
        <v>3252</v>
      </c>
      <c r="O79" s="221" t="s">
        <v>3253</v>
      </c>
      <c r="P79" s="221">
        <v>1</v>
      </c>
      <c r="T79" s="221" t="s">
        <v>171</v>
      </c>
      <c r="V79" s="221">
        <v>1</v>
      </c>
      <c r="X79" s="221">
        <v>0</v>
      </c>
      <c r="AB79" s="333"/>
    </row>
    <row r="80" spans="1:28" s="221" customFormat="1">
      <c r="A80" s="205"/>
      <c r="B80" s="194" t="s">
        <v>3254</v>
      </c>
      <c r="C80" s="194" t="str">
        <f t="shared" si="9"/>
        <v>No</v>
      </c>
      <c r="D80" s="194" t="str">
        <f t="shared" si="10"/>
        <v/>
      </c>
      <c r="E80" s="205"/>
      <c r="F80" s="194"/>
      <c r="G80" s="194" t="s">
        <v>2983</v>
      </c>
      <c r="H80" s="206"/>
      <c r="I80" s="221" t="str" cm="1">
        <f t="array" ref="I80">_xlfn.TEXTJOIN(" ",1,IF(flistname=D80,foption,""))</f>
        <v>0</v>
      </c>
      <c r="J80" s="221" t="s">
        <v>151</v>
      </c>
      <c r="K80" s="221" t="s">
        <v>3255</v>
      </c>
      <c r="L80" s="221" t="str">
        <f t="shared" si="11"/>
        <v>C10_03: Girls aged 3-5 years:</v>
      </c>
      <c r="M80" s="221" t="s">
        <v>3256</v>
      </c>
      <c r="N80" s="221" t="s">
        <v>3257</v>
      </c>
      <c r="O80" s="221" t="s">
        <v>3258</v>
      </c>
      <c r="P80" s="221">
        <v>1</v>
      </c>
      <c r="T80" s="221" t="s">
        <v>171</v>
      </c>
      <c r="V80" s="221">
        <v>1</v>
      </c>
      <c r="X80" s="221">
        <v>0</v>
      </c>
      <c r="AB80" s="333"/>
    </row>
    <row r="81" spans="1:28" s="221" customFormat="1">
      <c r="A81" s="205"/>
      <c r="B81" s="194" t="s">
        <v>3259</v>
      </c>
      <c r="C81" s="194" t="str">
        <f t="shared" si="9"/>
        <v>No</v>
      </c>
      <c r="D81" s="194" t="str">
        <f t="shared" si="10"/>
        <v/>
      </c>
      <c r="E81" s="205"/>
      <c r="F81" s="194"/>
      <c r="G81" s="194" t="s">
        <v>2983</v>
      </c>
      <c r="H81" s="206"/>
      <c r="I81" s="221" t="str" cm="1">
        <f t="array" ref="I81">_xlfn.TEXTJOIN(" ",1,IF(flistname=D81,foption,""))</f>
        <v>0</v>
      </c>
      <c r="J81" s="221" t="s">
        <v>151</v>
      </c>
      <c r="K81" s="221" t="s">
        <v>3260</v>
      </c>
      <c r="L81" s="221" t="str">
        <f t="shared" si="11"/>
        <v>C10_04: Boys aged 3-5 years:</v>
      </c>
      <c r="M81" s="221" t="s">
        <v>3261</v>
      </c>
      <c r="N81" s="221" t="s">
        <v>3262</v>
      </c>
      <c r="O81" s="221" t="s">
        <v>3263</v>
      </c>
      <c r="P81" s="221">
        <v>1</v>
      </c>
      <c r="T81" s="221" t="s">
        <v>171</v>
      </c>
      <c r="V81" s="221">
        <v>1</v>
      </c>
      <c r="X81" s="221">
        <v>0</v>
      </c>
      <c r="AB81" s="333"/>
    </row>
    <row r="82" spans="1:28" s="221" customFormat="1">
      <c r="A82" s="205"/>
      <c r="B82" s="194" t="s">
        <v>3264</v>
      </c>
      <c r="C82" s="194" t="str">
        <f t="shared" si="9"/>
        <v>No</v>
      </c>
      <c r="D82" s="194" t="str">
        <f t="shared" si="10"/>
        <v/>
      </c>
      <c r="E82" s="205"/>
      <c r="F82" s="194"/>
      <c r="G82" s="194" t="s">
        <v>2983</v>
      </c>
      <c r="H82" s="206"/>
      <c r="I82" s="221" t="str" cm="1">
        <f t="array" ref="I82">_xlfn.TEXTJOIN(" ",1,IF(flistname=D82,foption,""))</f>
        <v>0</v>
      </c>
      <c r="J82" s="221" t="s">
        <v>151</v>
      </c>
      <c r="K82" s="221" t="s">
        <v>3265</v>
      </c>
      <c r="L82" s="221" t="str">
        <f t="shared" si="11"/>
        <v>C10_05: Female aged 6-17 years:</v>
      </c>
      <c r="M82" s="221" t="s">
        <v>3266</v>
      </c>
      <c r="N82" s="221" t="s">
        <v>3267</v>
      </c>
      <c r="O82" s="221" t="s">
        <v>3268</v>
      </c>
      <c r="P82" s="221">
        <v>1</v>
      </c>
      <c r="T82" s="221" t="s">
        <v>171</v>
      </c>
      <c r="V82" s="221">
        <v>1</v>
      </c>
      <c r="X82" s="221">
        <v>0</v>
      </c>
      <c r="AB82" s="333"/>
    </row>
    <row r="83" spans="1:28" s="221" customFormat="1">
      <c r="A83" s="205"/>
      <c r="B83" s="194" t="s">
        <v>3269</v>
      </c>
      <c r="C83" s="194" t="str">
        <f t="shared" si="9"/>
        <v>No</v>
      </c>
      <c r="D83" s="194" t="str">
        <f t="shared" si="10"/>
        <v/>
      </c>
      <c r="E83" s="205"/>
      <c r="F83" s="194"/>
      <c r="G83" s="194" t="s">
        <v>2983</v>
      </c>
      <c r="H83" s="206"/>
      <c r="I83" s="221" t="str" cm="1">
        <f t="array" ref="I83">_xlfn.TEXTJOIN(" ",1,IF(flistname=D83,foption,""))</f>
        <v>0</v>
      </c>
      <c r="J83" s="221" t="s">
        <v>151</v>
      </c>
      <c r="K83" s="221" t="s">
        <v>3270</v>
      </c>
      <c r="L83" s="221" t="str">
        <f t="shared" si="11"/>
        <v>C10_06: Male aged 6-17 years:</v>
      </c>
      <c r="M83" s="221" t="s">
        <v>3271</v>
      </c>
      <c r="N83" s="221" t="s">
        <v>3272</v>
      </c>
      <c r="O83" s="221" t="s">
        <v>3273</v>
      </c>
      <c r="P83" s="221">
        <v>1</v>
      </c>
      <c r="T83" s="221" t="s">
        <v>171</v>
      </c>
      <c r="V83" s="221">
        <v>1</v>
      </c>
      <c r="X83" s="221">
        <v>0</v>
      </c>
      <c r="AB83" s="333"/>
    </row>
    <row r="84" spans="1:28" s="221" customFormat="1">
      <c r="A84" s="205"/>
      <c r="B84" s="194" t="s">
        <v>3274</v>
      </c>
      <c r="C84" s="194" t="str">
        <f t="shared" si="9"/>
        <v>No</v>
      </c>
      <c r="D84" s="194" t="str">
        <f t="shared" si="10"/>
        <v/>
      </c>
      <c r="E84" s="205"/>
      <c r="F84" s="194"/>
      <c r="G84" s="194" t="s">
        <v>2983</v>
      </c>
      <c r="H84" s="206"/>
      <c r="I84" s="221" t="str" cm="1">
        <f t="array" ref="I84">_xlfn.TEXTJOIN(" ",1,IF(flistname=D84,foption,""))</f>
        <v>0</v>
      </c>
      <c r="J84" s="221" t="s">
        <v>151</v>
      </c>
      <c r="K84" s="221" t="s">
        <v>3275</v>
      </c>
      <c r="L84" s="221" t="str">
        <f t="shared" si="11"/>
        <v>C10_07: Female aged 18-59 years:</v>
      </c>
      <c r="M84" s="221" t="s">
        <v>3276</v>
      </c>
      <c r="N84" s="221" t="s">
        <v>3277</v>
      </c>
      <c r="O84" s="221" t="s">
        <v>3278</v>
      </c>
      <c r="P84" s="221">
        <v>1</v>
      </c>
      <c r="T84" s="221" t="s">
        <v>171</v>
      </c>
      <c r="V84" s="221">
        <v>1</v>
      </c>
      <c r="X84" s="221">
        <v>0</v>
      </c>
      <c r="AB84" s="333"/>
    </row>
    <row r="85" spans="1:28" s="221" customFormat="1">
      <c r="A85" s="205"/>
      <c r="B85" s="194" t="s">
        <v>3279</v>
      </c>
      <c r="C85" s="194" t="str">
        <f t="shared" si="9"/>
        <v>No</v>
      </c>
      <c r="D85" s="194" t="str">
        <f t="shared" si="10"/>
        <v/>
      </c>
      <c r="E85" s="205"/>
      <c r="F85" s="194"/>
      <c r="G85" s="194" t="s">
        <v>2983</v>
      </c>
      <c r="H85" s="206"/>
      <c r="I85" s="221" t="str" cm="1">
        <f t="array" ref="I85">_xlfn.TEXTJOIN(" ",1,IF(flistname=D85,foption,""))</f>
        <v>0</v>
      </c>
      <c r="J85" s="221" t="s">
        <v>151</v>
      </c>
      <c r="K85" s="221" t="s">
        <v>3280</v>
      </c>
      <c r="L85" s="221" t="str">
        <f t="shared" si="11"/>
        <v>C10_08: Male aged 18-59 years:</v>
      </c>
      <c r="M85" s="221" t="s">
        <v>3281</v>
      </c>
      <c r="N85" s="221" t="s">
        <v>3282</v>
      </c>
      <c r="O85" s="221" t="s">
        <v>3283</v>
      </c>
      <c r="P85" s="221">
        <v>1</v>
      </c>
      <c r="T85" s="221" t="s">
        <v>171</v>
      </c>
      <c r="V85" s="221">
        <v>1</v>
      </c>
      <c r="X85" s="221">
        <v>0</v>
      </c>
      <c r="AB85" s="333"/>
    </row>
    <row r="86" spans="1:28" s="221" customFormat="1">
      <c r="A86" s="205"/>
      <c r="B86" s="194" t="s">
        <v>3284</v>
      </c>
      <c r="C86" s="194" t="str">
        <f t="shared" si="9"/>
        <v>No</v>
      </c>
      <c r="D86" s="194" t="str">
        <f t="shared" si="10"/>
        <v/>
      </c>
      <c r="E86" s="205"/>
      <c r="F86" s="194"/>
      <c r="G86" s="194" t="s">
        <v>2983</v>
      </c>
      <c r="H86" s="206"/>
      <c r="I86" s="221" t="str" cm="1">
        <f t="array" ref="I86">_xlfn.TEXTJOIN(" ",1,IF(flistname=D86,foption,""))</f>
        <v>0</v>
      </c>
      <c r="J86" s="221" t="s">
        <v>151</v>
      </c>
      <c r="K86" s="221" t="s">
        <v>3285</v>
      </c>
      <c r="L86" s="221" t="str">
        <f t="shared" si="11"/>
        <v>C10_09: Female over 60 years:</v>
      </c>
      <c r="M86" s="221" t="s">
        <v>3286</v>
      </c>
      <c r="N86" s="221" t="s">
        <v>187</v>
      </c>
      <c r="O86" s="221" t="s">
        <v>3287</v>
      </c>
      <c r="P86" s="221">
        <v>1</v>
      </c>
      <c r="T86" s="221" t="s">
        <v>171</v>
      </c>
      <c r="V86" s="221">
        <v>1</v>
      </c>
      <c r="X86" s="221">
        <v>0</v>
      </c>
      <c r="AB86" s="333"/>
    </row>
    <row r="87" spans="1:28" s="221" customFormat="1">
      <c r="A87" s="205"/>
      <c r="B87" s="194" t="s">
        <v>3288</v>
      </c>
      <c r="C87" s="194" t="str">
        <f t="shared" si="9"/>
        <v>No</v>
      </c>
      <c r="D87" s="194" t="str">
        <f t="shared" si="10"/>
        <v/>
      </c>
      <c r="E87" s="205"/>
      <c r="F87" s="194"/>
      <c r="G87" s="194" t="s">
        <v>2983</v>
      </c>
      <c r="H87" s="206"/>
      <c r="I87" s="221" t="str" cm="1">
        <f t="array" ref="I87">_xlfn.TEXTJOIN(" ",1,IF(flistname=D87,foption,""))</f>
        <v>0</v>
      </c>
      <c r="J87" s="221" t="s">
        <v>151</v>
      </c>
      <c r="K87" s="221" t="s">
        <v>3289</v>
      </c>
      <c r="L87" s="221" t="str">
        <f t="shared" si="11"/>
        <v>C10_10: Male over 60 years:</v>
      </c>
      <c r="M87" s="221" t="s">
        <v>3290</v>
      </c>
      <c r="N87" s="221" t="s">
        <v>189</v>
      </c>
      <c r="O87" s="221" t="s">
        <v>3291</v>
      </c>
      <c r="P87" s="221">
        <v>1</v>
      </c>
      <c r="T87" s="221" t="s">
        <v>3292</v>
      </c>
      <c r="V87" s="221">
        <v>1</v>
      </c>
      <c r="X87" s="221">
        <v>0</v>
      </c>
      <c r="AB87" s="333"/>
    </row>
    <row r="88" spans="1:28" s="219" customFormat="1">
      <c r="A88" s="231"/>
      <c r="B88" s="250" t="s">
        <v>3293</v>
      </c>
      <c r="C88" s="250" t="str">
        <f t="shared" si="9"/>
        <v>No</v>
      </c>
      <c r="D88" s="250" t="str">
        <f t="shared" si="10"/>
        <v/>
      </c>
      <c r="E88" s="231"/>
      <c r="F88" s="250"/>
      <c r="G88" s="250" t="s">
        <v>3040</v>
      </c>
      <c r="H88" s="233"/>
      <c r="I88" s="219" t="str" cm="1">
        <f t="array" ref="I88">_xlfn.TEXTJOIN(" ",1,IF(flistname=D88,foption,""))</f>
        <v>0</v>
      </c>
      <c r="J88" s="219" t="s">
        <v>117</v>
      </c>
      <c r="K88" s="219" t="s">
        <v>3241</v>
      </c>
      <c r="L88" s="219" t="str">
        <f t="shared" si="11"/>
        <v/>
      </c>
      <c r="N88" s="219" t="s">
        <v>2988</v>
      </c>
      <c r="O88" s="219" t="s">
        <v>2988</v>
      </c>
      <c r="P88" s="219">
        <v>1</v>
      </c>
      <c r="AB88" s="286"/>
    </row>
    <row r="89" spans="1:28" s="224" customFormat="1">
      <c r="A89" s="223"/>
      <c r="C89" s="224" t="str">
        <f t="shared" si="9"/>
        <v>No</v>
      </c>
      <c r="D89" s="224" t="str">
        <f t="shared" si="10"/>
        <v/>
      </c>
      <c r="E89" s="223"/>
      <c r="H89" s="225"/>
      <c r="I89" s="224" t="str" cm="1">
        <f t="array" ref="I89">_xlfn.TEXTJOIN(" ",1,IF(flistname=D89,foption,""))</f>
        <v>0</v>
      </c>
      <c r="J89" s="224" t="s">
        <v>2564</v>
      </c>
      <c r="K89" s="224" t="s">
        <v>5973</v>
      </c>
      <c r="L89" s="224" t="str">
        <f t="shared" si="11"/>
        <v>Total number of Women 6-59years</v>
      </c>
      <c r="N89" s="224" t="s">
        <v>3295</v>
      </c>
      <c r="O89" s="224" t="s">
        <v>3295</v>
      </c>
      <c r="V89" s="224">
        <v>1</v>
      </c>
      <c r="AB89" s="277" t="s">
        <v>5974</v>
      </c>
    </row>
    <row r="90" spans="1:28" s="224" customFormat="1">
      <c r="C90" s="224" t="str">
        <f t="shared" si="9"/>
        <v>No</v>
      </c>
      <c r="D90" s="224" t="str">
        <f t="shared" si="10"/>
        <v/>
      </c>
      <c r="J90" s="224" t="s">
        <v>151</v>
      </c>
      <c r="K90" s="224" t="s">
        <v>5975</v>
      </c>
      <c r="L90" s="224" t="str">
        <f t="shared" si="11"/>
        <v>C10_05_2: Of these (**${n_w659}**) girls and women between 6 to 59 years in your household, how many are actually between 15 to 49 years?</v>
      </c>
      <c r="M90" s="224" t="s">
        <v>5976</v>
      </c>
      <c r="N90" s="224" t="s">
        <v>5977</v>
      </c>
      <c r="S90" s="224" t="s">
        <v>5978</v>
      </c>
      <c r="T90" s="224" t="s">
        <v>5979</v>
      </c>
      <c r="U90" s="224" t="s">
        <v>5980</v>
      </c>
      <c r="V90" s="224">
        <v>1</v>
      </c>
      <c r="Z90" s="224" t="s">
        <v>5981</v>
      </c>
      <c r="AB90" s="277"/>
    </row>
    <row r="91" spans="1:28" s="224" customFormat="1">
      <c r="A91" s="223"/>
      <c r="C91" s="224" t="str">
        <f t="shared" si="9"/>
        <v>No</v>
      </c>
      <c r="D91" s="224" t="str">
        <f t="shared" si="10"/>
        <v/>
      </c>
      <c r="E91" s="223"/>
      <c r="H91" s="225"/>
      <c r="I91" s="224" t="str" cm="1">
        <f t="array" ref="I91">_xlfn.TEXTJOIN(" ",1,IF(flistname=D91,foption,""))</f>
        <v>0</v>
      </c>
      <c r="J91" s="224" t="s">
        <v>2564</v>
      </c>
      <c r="K91" s="224" t="s">
        <v>3294</v>
      </c>
      <c r="L91" s="224" t="str">
        <f t="shared" si="11"/>
        <v>Total number of Women 15-59years</v>
      </c>
      <c r="N91" s="224" t="s">
        <v>5982</v>
      </c>
      <c r="O91" s="224" t="s">
        <v>3295</v>
      </c>
      <c r="V91" s="224">
        <v>1</v>
      </c>
      <c r="AB91" s="277" t="s">
        <v>5983</v>
      </c>
    </row>
    <row r="92" spans="1:28" s="224" customFormat="1">
      <c r="A92" s="223"/>
      <c r="C92" s="224" t="str">
        <f t="shared" si="9"/>
        <v>No</v>
      </c>
      <c r="D92" s="224" t="str">
        <f t="shared" si="10"/>
        <v/>
      </c>
      <c r="E92" s="223"/>
      <c r="H92" s="225"/>
      <c r="I92" s="224" t="str" cm="1">
        <f t="array" ref="I92">_xlfn.TEXTJOIN(" ",1,IF(flistname=D92,foption,""))</f>
        <v>0</v>
      </c>
      <c r="J92" s="224" t="s">
        <v>2564</v>
      </c>
      <c r="K92" s="224" t="s">
        <v>3297</v>
      </c>
      <c r="L92" s="224" t="str">
        <f t="shared" si="11"/>
        <v>Total number of Children under 5years</v>
      </c>
      <c r="N92" s="224" t="s">
        <v>3298</v>
      </c>
      <c r="O92" s="224" t="s">
        <v>3298</v>
      </c>
      <c r="V92" s="224">
        <v>1</v>
      </c>
      <c r="AB92" s="277" t="s">
        <v>3296</v>
      </c>
    </row>
    <row r="93" spans="1:28" s="224" customFormat="1">
      <c r="A93" s="223"/>
      <c r="C93" s="224" t="str">
        <f t="shared" si="9"/>
        <v>No</v>
      </c>
      <c r="D93" s="224" t="str">
        <f t="shared" si="10"/>
        <v/>
      </c>
      <c r="E93" s="223"/>
      <c r="H93" s="225"/>
      <c r="I93" s="224" t="str" cm="1">
        <f t="array" ref="I93">_xlfn.TEXTJOIN(" ",1,IF(flistname=D93,foption,""))</f>
        <v>0</v>
      </c>
      <c r="J93" s="224" t="s">
        <v>2564</v>
      </c>
      <c r="K93" s="224" t="s">
        <v>3299</v>
      </c>
      <c r="L93" s="224" t="str">
        <f t="shared" si="11"/>
        <v>Total number of Children under 2years</v>
      </c>
      <c r="N93" s="224" t="s">
        <v>3300</v>
      </c>
      <c r="O93" s="224" t="s">
        <v>3300</v>
      </c>
      <c r="V93" s="224">
        <v>1</v>
      </c>
      <c r="AB93" s="277" t="s">
        <v>3301</v>
      </c>
    </row>
    <row r="94" spans="1:28" s="224" customFormat="1">
      <c r="A94" s="223"/>
      <c r="C94" s="224" t="str">
        <f t="shared" si="9"/>
        <v>No</v>
      </c>
      <c r="D94" s="224" t="str">
        <f t="shared" si="10"/>
        <v/>
      </c>
      <c r="E94" s="223"/>
      <c r="H94" s="225"/>
      <c r="J94" s="224" t="s">
        <v>2564</v>
      </c>
      <c r="K94" s="224" t="s">
        <v>5905</v>
      </c>
      <c r="L94" s="224" t="str">
        <f t="shared" si="11"/>
        <v>Total number of household male members</v>
      </c>
      <c r="N94" s="224" t="s">
        <v>5906</v>
      </c>
      <c r="O94" s="224" t="s">
        <v>5906</v>
      </c>
      <c r="V94" s="224">
        <v>1</v>
      </c>
      <c r="AB94" s="351" t="s">
        <v>5907</v>
      </c>
    </row>
    <row r="95" spans="1:28" s="224" customFormat="1">
      <c r="A95" s="223"/>
      <c r="C95" s="224" t="str">
        <f t="shared" si="9"/>
        <v>No</v>
      </c>
      <c r="D95" s="224" t="str">
        <f t="shared" si="10"/>
        <v/>
      </c>
      <c r="E95" s="223"/>
      <c r="H95" s="225"/>
      <c r="J95" s="224" t="s">
        <v>2564</v>
      </c>
      <c r="K95" s="224" t="s">
        <v>5908</v>
      </c>
      <c r="L95" s="224" t="str">
        <f t="shared" si="11"/>
        <v>Total number of household female members</v>
      </c>
      <c r="N95" s="224" t="s">
        <v>5909</v>
      </c>
      <c r="O95" s="224" t="s">
        <v>5909</v>
      </c>
      <c r="V95" s="224">
        <v>1</v>
      </c>
      <c r="AB95" s="351" t="s">
        <v>5910</v>
      </c>
    </row>
    <row r="96" spans="1:28" s="224" customFormat="1">
      <c r="A96" s="223"/>
      <c r="C96" s="224" t="str">
        <f t="shared" si="9"/>
        <v>No</v>
      </c>
      <c r="D96" s="224" t="str">
        <f t="shared" si="10"/>
        <v/>
      </c>
      <c r="E96" s="223"/>
      <c r="H96" s="225"/>
      <c r="I96" s="246" t="str" cm="1">
        <f t="array" ref="I96">_xlfn.TEXTJOIN(" ",1,IF(flistname=D96,foption,""))</f>
        <v>0</v>
      </c>
      <c r="J96" s="224" t="s">
        <v>2564</v>
      </c>
      <c r="K96" s="224" t="s">
        <v>5984</v>
      </c>
      <c r="L96" s="224" t="str">
        <f t="shared" si="11"/>
        <v>Total number of members under 18years</v>
      </c>
      <c r="N96" s="224" t="s">
        <v>5985</v>
      </c>
      <c r="O96" s="224" t="s">
        <v>5985</v>
      </c>
      <c r="P96" s="224">
        <v>1</v>
      </c>
      <c r="S96" s="223"/>
      <c r="AB96" s="277" t="s">
        <v>5986</v>
      </c>
    </row>
    <row r="97" spans="1:28" s="224" customFormat="1">
      <c r="A97" s="223"/>
      <c r="C97" s="224" t="str">
        <f t="shared" si="9"/>
        <v>No</v>
      </c>
      <c r="D97" s="224" t="str">
        <f t="shared" si="10"/>
        <v/>
      </c>
      <c r="E97" s="223"/>
      <c r="H97" s="225"/>
      <c r="J97" s="224" t="s">
        <v>2564</v>
      </c>
      <c r="K97" s="224" t="s">
        <v>5987</v>
      </c>
      <c r="L97" s="224" t="str">
        <f t="shared" si="11"/>
        <v>Total number of household male members</v>
      </c>
      <c r="N97" s="224" t="s">
        <v>5906</v>
      </c>
      <c r="O97" s="224" t="s">
        <v>5906</v>
      </c>
      <c r="V97" s="224">
        <v>1</v>
      </c>
      <c r="AB97" s="351" t="s">
        <v>5988</v>
      </c>
    </row>
    <row r="98" spans="1:28" s="224" customFormat="1">
      <c r="A98" s="223"/>
      <c r="C98" s="224" t="str">
        <f t="shared" si="9"/>
        <v>No</v>
      </c>
      <c r="D98" s="224" t="str">
        <f t="shared" si="10"/>
        <v/>
      </c>
      <c r="E98" s="223"/>
      <c r="H98" s="225"/>
      <c r="J98" s="224" t="s">
        <v>2564</v>
      </c>
      <c r="K98" s="224" t="s">
        <v>5989</v>
      </c>
      <c r="L98" s="224" t="str">
        <f t="shared" si="11"/>
        <v>Total number of household female members</v>
      </c>
      <c r="N98" s="224" t="s">
        <v>5909</v>
      </c>
      <c r="O98" s="224" t="s">
        <v>5909</v>
      </c>
      <c r="V98" s="224">
        <v>1</v>
      </c>
      <c r="AB98" s="351" t="s">
        <v>5990</v>
      </c>
    </row>
    <row r="99" spans="1:28" s="245" customFormat="1">
      <c r="A99" s="228"/>
      <c r="E99" s="228"/>
      <c r="H99" s="230"/>
      <c r="I99" s="229"/>
      <c r="S99" s="228"/>
      <c r="AB99" s="281"/>
    </row>
    <row r="100" spans="1:28" s="219" customFormat="1">
      <c r="A100" s="231"/>
      <c r="B100" s="250"/>
      <c r="C100" s="250" t="str">
        <f t="shared" ref="C100:C109" si="12">IF(IFERROR(FIND("select_one",J100),0)&gt;0,"select_one",IF(IFERROR(FIND("select_multiple",J100),0)&gt;0,"select_multiple","No"))</f>
        <v>No</v>
      </c>
      <c r="D100" s="250" t="str">
        <f t="shared" ref="D100:D109" si="13">IF(OR(C100="select_one",C100="select_multiple"),TRIM(RIGHT(J100,LEN(J100)-(LEN(C100)+1))),"")</f>
        <v/>
      </c>
      <c r="E100" s="231"/>
      <c r="F100" s="250"/>
      <c r="G100" s="250"/>
      <c r="H100" s="233"/>
      <c r="I100" s="219" t="str" cm="1">
        <f t="array" ref="I100">_xlfn.TEXTJOIN(" ",1,IF(flistname=D100,foption,""))</f>
        <v>0</v>
      </c>
      <c r="J100" s="219" t="s">
        <v>26</v>
      </c>
      <c r="K100" s="219" t="s">
        <v>3302</v>
      </c>
      <c r="L100" s="219" t="str">
        <f t="shared" ref="L100:L109" si="14">IF(AND(ISBLANK(M100),ISBLANK(N100)),"",IF(ISBLANK(M100),N100,_xlfn.CONCAT(TRIM(M100),": ",N100)))</f>
        <v/>
      </c>
      <c r="P100" s="219">
        <v>1</v>
      </c>
      <c r="W100" s="219" t="s">
        <v>168</v>
      </c>
      <c r="Z100" s="219" t="s">
        <v>3428</v>
      </c>
      <c r="AB100" s="286"/>
    </row>
    <row r="101" spans="1:28" s="325" customFormat="1">
      <c r="A101" s="240"/>
      <c r="B101" s="240"/>
      <c r="C101" s="240" t="str">
        <f t="shared" si="12"/>
        <v>No</v>
      </c>
      <c r="D101" s="240" t="str">
        <f t="shared" si="13"/>
        <v/>
      </c>
      <c r="E101" s="240"/>
      <c r="F101" s="240"/>
      <c r="G101" s="240"/>
      <c r="H101" s="240"/>
      <c r="I101" s="325" t="str" cm="1">
        <f t="array" ref="I101">_xlfn.TEXTJOIN(" ",1,IF(flistname=D101,foption,""))</f>
        <v>0</v>
      </c>
      <c r="J101" s="325" t="s">
        <v>20</v>
      </c>
      <c r="L101" s="325" t="str">
        <f t="shared" si="14"/>
        <v>Information of HH's entitlement/scope card</v>
      </c>
      <c r="N101" s="325" t="s">
        <v>3303</v>
      </c>
      <c r="O101" s="325" t="s">
        <v>3303</v>
      </c>
      <c r="AB101" s="326"/>
    </row>
    <row r="102" spans="1:28" s="221" customFormat="1">
      <c r="A102" s="205"/>
      <c r="B102" s="194" t="s">
        <v>3304</v>
      </c>
      <c r="C102" s="194" t="str">
        <f t="shared" si="12"/>
        <v>select_one</v>
      </c>
      <c r="D102" s="194" t="str">
        <f t="shared" si="13"/>
        <v>yes_no</v>
      </c>
      <c r="E102" s="205"/>
      <c r="F102" s="194"/>
      <c r="G102" s="194" t="s">
        <v>2983</v>
      </c>
      <c r="H102" s="206"/>
      <c r="I102" s="221" t="str" cm="1">
        <f t="array" ref="I102">_xlfn.TEXTJOIN(" ",1,IF(flistname=D102,foption,""))</f>
        <v>0: No 1: Yes</v>
      </c>
      <c r="J102" s="221" t="s">
        <v>22</v>
      </c>
      <c r="K102" s="221" t="s">
        <v>156</v>
      </c>
      <c r="L102" s="221" t="str">
        <f t="shared" si="14"/>
        <v>C11: Does the household have an entitlement/scope card?</v>
      </c>
      <c r="M102" s="221" t="s">
        <v>3305</v>
      </c>
      <c r="N102" s="221" t="s">
        <v>3306</v>
      </c>
      <c r="O102" s="221" t="s">
        <v>3307</v>
      </c>
      <c r="P102" s="221">
        <v>1</v>
      </c>
      <c r="S102" s="221" t="s">
        <v>158</v>
      </c>
      <c r="V102" s="221">
        <v>1</v>
      </c>
      <c r="W102" s="221" t="s">
        <v>5748</v>
      </c>
      <c r="AB102" s="333"/>
    </row>
    <row r="103" spans="1:28" s="221" customFormat="1">
      <c r="A103" s="205"/>
      <c r="B103" s="194" t="s">
        <v>3308</v>
      </c>
      <c r="C103" s="194" t="str">
        <f t="shared" si="12"/>
        <v>select_one</v>
      </c>
      <c r="D103" s="194" t="str">
        <f t="shared" si="13"/>
        <v>card_issue</v>
      </c>
      <c r="E103" s="205"/>
      <c r="F103" s="194"/>
      <c r="G103" s="194" t="s">
        <v>2983</v>
      </c>
      <c r="H103" s="206"/>
      <c r="I103" s="221" t="str" cm="1">
        <f t="array" ref="I103">_xlfn.TEXTJOIN(" ",1,IF(flistname=D103,foption,""))</f>
        <v>1: Deteriorated (water, termites, etc.) 2: Someone has it 3: Lost 4: Never given one 5: Stolen</v>
      </c>
      <c r="J103" s="221" t="s">
        <v>159</v>
      </c>
      <c r="K103" s="221" t="s">
        <v>160</v>
      </c>
      <c r="L103" s="221" t="str">
        <f t="shared" si="14"/>
        <v>C12: What happened to your card?</v>
      </c>
      <c r="M103" s="221" t="s">
        <v>3309</v>
      </c>
      <c r="N103" s="221" t="s">
        <v>3310</v>
      </c>
      <c r="O103" s="221" t="s">
        <v>3311</v>
      </c>
      <c r="P103" s="221">
        <v>1</v>
      </c>
      <c r="V103" s="221">
        <v>1</v>
      </c>
      <c r="Z103" s="221" t="s">
        <v>162</v>
      </c>
      <c r="AB103" s="333"/>
    </row>
    <row r="104" spans="1:28" s="221" customFormat="1">
      <c r="A104" s="205"/>
      <c r="B104" s="194" t="s">
        <v>3312</v>
      </c>
      <c r="C104" s="194" t="str">
        <f t="shared" si="12"/>
        <v>select_one</v>
      </c>
      <c r="D104" s="194" t="str">
        <f t="shared" si="13"/>
        <v>yes_no</v>
      </c>
      <c r="E104" s="205"/>
      <c r="F104" s="194"/>
      <c r="G104" s="194" t="s">
        <v>2983</v>
      </c>
      <c r="H104" s="206"/>
      <c r="I104" s="221" t="str" cm="1">
        <f t="array" ref="I104">_xlfn.TEXTJOIN(" ",1,IF(flistname=D104,foption,""))</f>
        <v>0: No 1: Yes</v>
      </c>
      <c r="J104" s="221" t="s">
        <v>22</v>
      </c>
      <c r="K104" s="221" t="s">
        <v>191</v>
      </c>
      <c r="L104" s="221" t="str">
        <f t="shared" si="14"/>
        <v>C13: Does the card match the household breakdown provided in previous section?</v>
      </c>
      <c r="M104" s="221" t="s">
        <v>3313</v>
      </c>
      <c r="N104" s="221" t="s">
        <v>3314</v>
      </c>
      <c r="O104" s="221" t="s">
        <v>3315</v>
      </c>
      <c r="P104" s="221">
        <v>1</v>
      </c>
      <c r="S104" s="221" t="s">
        <v>193</v>
      </c>
      <c r="V104" s="221">
        <v>1</v>
      </c>
      <c r="W104" s="221" t="s">
        <v>5748</v>
      </c>
      <c r="Z104" s="221" t="s">
        <v>3316</v>
      </c>
      <c r="AB104" s="333"/>
    </row>
    <row r="105" spans="1:28" s="221" customFormat="1">
      <c r="A105" s="205"/>
      <c r="B105" s="194" t="s">
        <v>3317</v>
      </c>
      <c r="C105" s="194" t="str">
        <f t="shared" si="12"/>
        <v>select_one</v>
      </c>
      <c r="D105" s="194" t="str">
        <f t="shared" si="13"/>
        <v>discrepancy</v>
      </c>
      <c r="E105" s="205"/>
      <c r="F105" s="194"/>
      <c r="G105" s="194" t="s">
        <v>2983</v>
      </c>
      <c r="H105" s="206"/>
      <c r="I105" s="221" t="str" cm="1">
        <f t="array" ref="I105">_xlfn.TEXTJOIN(" ",1,IF(flistname=D105,foption,""))</f>
        <v>1: More members in house than on card 2: More members on card than in house</v>
      </c>
      <c r="J105" s="221" t="s">
        <v>3318</v>
      </c>
      <c r="K105" s="221" t="s">
        <v>195</v>
      </c>
      <c r="L105" s="221" t="str">
        <f t="shared" si="14"/>
        <v>C14: What are the observed discrepancies</v>
      </c>
      <c r="M105" s="221" t="s">
        <v>3319</v>
      </c>
      <c r="N105" s="221" t="s">
        <v>3320</v>
      </c>
      <c r="O105" s="221" t="s">
        <v>3321</v>
      </c>
      <c r="P105" s="221">
        <v>1</v>
      </c>
      <c r="S105" s="221" t="s">
        <v>3322</v>
      </c>
      <c r="V105" s="221">
        <v>1</v>
      </c>
      <c r="Z105" s="221" t="s">
        <v>197</v>
      </c>
      <c r="AB105" s="333"/>
    </row>
    <row r="106" spans="1:28" s="219" customFormat="1">
      <c r="A106" s="231"/>
      <c r="B106" s="232"/>
      <c r="C106" s="232" t="str">
        <f t="shared" si="12"/>
        <v>No</v>
      </c>
      <c r="D106" s="232" t="str">
        <f t="shared" si="13"/>
        <v/>
      </c>
      <c r="E106" s="231"/>
      <c r="F106" s="232"/>
      <c r="G106" s="232"/>
      <c r="H106" s="233"/>
      <c r="I106" s="219" t="str" cm="1">
        <f t="array" ref="I106">_xlfn.TEXTJOIN(" ",1,IF(flistname=D106,foption,""))</f>
        <v>0</v>
      </c>
      <c r="J106" s="219" t="s">
        <v>117</v>
      </c>
      <c r="K106" s="219" t="s">
        <v>3302</v>
      </c>
      <c r="L106" s="219" t="str">
        <f t="shared" si="14"/>
        <v/>
      </c>
      <c r="P106" s="219">
        <v>1</v>
      </c>
      <c r="AB106" s="286"/>
    </row>
    <row r="107" spans="1:28" s="229" customFormat="1">
      <c r="A107" s="228"/>
      <c r="C107" s="229" t="str">
        <f t="shared" si="12"/>
        <v>No</v>
      </c>
      <c r="D107" s="229" t="str">
        <f t="shared" si="13"/>
        <v/>
      </c>
      <c r="E107" s="228"/>
      <c r="H107" s="230"/>
      <c r="I107" s="229" t="str" cm="1">
        <f t="array" ref="I107">_xlfn.TEXTJOIN(" ",1,IF(flistname=D107,foption,""))</f>
        <v>0</v>
      </c>
      <c r="L107" s="229" t="str">
        <f t="shared" si="14"/>
        <v/>
      </c>
      <c r="P107" s="229">
        <v>1</v>
      </c>
      <c r="S107" s="228"/>
      <c r="AB107" s="276"/>
    </row>
    <row r="108" spans="1:28" s="219" customFormat="1">
      <c r="A108" s="231"/>
      <c r="B108" s="232"/>
      <c r="C108" s="232" t="str">
        <f t="shared" si="12"/>
        <v>No</v>
      </c>
      <c r="D108" s="232" t="str">
        <f t="shared" si="13"/>
        <v/>
      </c>
      <c r="E108" s="231"/>
      <c r="F108" s="232"/>
      <c r="G108" s="232"/>
      <c r="H108" s="233"/>
      <c r="I108" s="219" t="str" cm="1">
        <f t="array" ref="I108">_xlfn.TEXTJOIN(" ",1,IF(flistname=D108,foption,""))</f>
        <v>0</v>
      </c>
      <c r="J108" s="219" t="s">
        <v>26</v>
      </c>
      <c r="K108" s="219" t="s">
        <v>3323</v>
      </c>
      <c r="L108" s="219" t="str">
        <f t="shared" si="14"/>
        <v/>
      </c>
      <c r="P108" s="219">
        <v>1</v>
      </c>
      <c r="W108" s="219" t="s">
        <v>168</v>
      </c>
      <c r="AB108" s="286"/>
    </row>
    <row r="109" spans="1:28" s="325" customFormat="1">
      <c r="A109" s="235"/>
      <c r="B109" s="240"/>
      <c r="C109" s="240" t="str">
        <f t="shared" si="12"/>
        <v>No</v>
      </c>
      <c r="D109" s="240" t="str">
        <f t="shared" si="13"/>
        <v/>
      </c>
      <c r="E109" s="235"/>
      <c r="F109" s="240"/>
      <c r="G109" s="240"/>
      <c r="H109" s="237"/>
      <c r="I109" s="325" t="str" cm="1">
        <f t="array" ref="I109">_xlfn.TEXTJOIN(" ",1,IF(flistname=D109,foption,""))</f>
        <v>0</v>
      </c>
      <c r="J109" s="325" t="s">
        <v>20</v>
      </c>
      <c r="L109" s="325" t="str">
        <f t="shared" si="14"/>
        <v>Information on chronically ill members of HHs</v>
      </c>
      <c r="N109" s="325" t="s">
        <v>3324</v>
      </c>
      <c r="O109" s="325" t="s">
        <v>3324</v>
      </c>
      <c r="P109" s="325">
        <v>1</v>
      </c>
      <c r="AB109" s="326"/>
    </row>
    <row r="110" spans="1:28" s="221" customFormat="1">
      <c r="A110" s="205"/>
      <c r="B110" s="194" t="s">
        <v>3325</v>
      </c>
      <c r="C110" s="194" t="str">
        <f>IF(IFERROR(FIND("select_one",J110),0)&gt;0,"select_one",IF(IFERROR(FIND("select_multiple",J110),0)&gt;0,"select_multiple","No"))</f>
        <v>select_one</v>
      </c>
      <c r="D110" s="194" t="str">
        <f>IF(OR(C110="select_one",C110="select_multiple"),TRIM(RIGHT(J110,LEN(J110)-(LEN(C110)+1))),"")</f>
        <v>yes_no</v>
      </c>
      <c r="E110" s="205"/>
      <c r="F110" s="194"/>
      <c r="G110" s="194" t="s">
        <v>2983</v>
      </c>
      <c r="H110" s="206"/>
      <c r="I110" s="221" t="str" cm="1">
        <f t="array" ref="I110">_xlfn.TEXTJOIN(" ",1,IF(flistname=D110,foption,""))</f>
        <v>0: No 1: Yes</v>
      </c>
      <c r="J110" s="221" t="s">
        <v>22</v>
      </c>
      <c r="K110" s="221" t="s">
        <v>198</v>
      </c>
      <c r="L110" s="221" t="str">
        <f>IF(AND(ISBLANK(M110),ISBLANK(N110)),"",IF(ISBLANK(M110),N110,_xlfn.CONCAT(TRIM(M110),": ",N110)))</f>
        <v>C15: Is any of your household members chronically ill?</v>
      </c>
      <c r="M110" s="221" t="s">
        <v>3411</v>
      </c>
      <c r="N110" s="221" t="s">
        <v>3326</v>
      </c>
      <c r="O110" s="221" t="s">
        <v>3327</v>
      </c>
      <c r="P110" s="221">
        <v>1</v>
      </c>
      <c r="Q110" s="221">
        <v>1</v>
      </c>
      <c r="V110" s="221">
        <v>1</v>
      </c>
      <c r="W110" s="221" t="s">
        <v>5748</v>
      </c>
      <c r="AB110" s="333"/>
    </row>
    <row r="111" spans="1:28" s="221" customFormat="1">
      <c r="A111" s="205"/>
      <c r="B111" s="194"/>
      <c r="C111" s="194" t="str">
        <f t="shared" ref="C111:C115" si="15">IF(IFERROR(FIND("select_one",J111),0)&gt;0,"select_one",IF(IFERROR(FIND("select_multiple",J111),0)&gt;0,"select_multiple","No"))</f>
        <v>select_one</v>
      </c>
      <c r="D111" s="194" t="str">
        <f t="shared" ref="D111:D115" si="16">IF(OR(C111="select_one",C111="select_multiple"),TRIM(RIGHT(J111,LEN(J111)-(LEN(C111)+1))),"")</f>
        <v>yes_no</v>
      </c>
      <c r="E111" s="205"/>
      <c r="F111" s="194"/>
      <c r="G111" s="194"/>
      <c r="H111" s="206"/>
      <c r="J111" s="221" t="s">
        <v>22</v>
      </c>
      <c r="K111" s="221" t="s">
        <v>3328</v>
      </c>
      <c r="L111" s="221" t="str">
        <f t="shared" ref="L111:L115" si="17">IF(AND(ISBLANK(M111),ISBLANK(N111)),"",IF(ISBLANK(M111),N111,_xlfn.CONCAT(TRIM(M111),": ",N111)))</f>
        <v>C15_01: Is the head of household among these people with chronic illness?</v>
      </c>
      <c r="M111" s="221" t="s">
        <v>5991</v>
      </c>
      <c r="N111" s="221" t="s">
        <v>5992</v>
      </c>
      <c r="O111" s="221" t="s">
        <v>3331</v>
      </c>
      <c r="Q111" s="221">
        <v>1</v>
      </c>
      <c r="V111" s="221">
        <v>1</v>
      </c>
      <c r="W111" s="221" t="s">
        <v>5748</v>
      </c>
      <c r="Z111" s="221" t="s">
        <v>3332</v>
      </c>
      <c r="AB111" s="333"/>
    </row>
    <row r="112" spans="1:28" s="221" customFormat="1">
      <c r="A112" s="205"/>
      <c r="B112" s="194"/>
      <c r="C112" s="194" t="str">
        <f t="shared" si="15"/>
        <v>select_one</v>
      </c>
      <c r="D112" s="194" t="str">
        <f t="shared" si="16"/>
        <v>yes_no</v>
      </c>
      <c r="E112" s="205"/>
      <c r="F112" s="194"/>
      <c r="G112" s="194"/>
      <c r="H112" s="206"/>
      <c r="J112" s="221" t="s">
        <v>22</v>
      </c>
      <c r="K112" s="221" t="s">
        <v>3333</v>
      </c>
      <c r="L112" s="221" t="str">
        <f t="shared" si="17"/>
        <v>C15_02: Is the household's primary provider among these people with chronic illness?</v>
      </c>
      <c r="M112" s="221" t="s">
        <v>5993</v>
      </c>
      <c r="N112" s="221" t="s">
        <v>5994</v>
      </c>
      <c r="O112" s="221" t="s">
        <v>3336</v>
      </c>
      <c r="Q112" s="221">
        <v>1</v>
      </c>
      <c r="V112" s="221">
        <v>1</v>
      </c>
      <c r="W112" s="221" t="s">
        <v>5748</v>
      </c>
      <c r="Z112" s="221" t="s">
        <v>3337</v>
      </c>
      <c r="AB112" s="333"/>
    </row>
    <row r="113" spans="1:28" s="221" customFormat="1">
      <c r="A113" s="205"/>
      <c r="B113" s="194" t="s">
        <v>3338</v>
      </c>
      <c r="C113" s="194" t="str">
        <f t="shared" si="15"/>
        <v>No</v>
      </c>
      <c r="D113" s="194" t="str">
        <f t="shared" si="16"/>
        <v/>
      </c>
      <c r="E113" s="205"/>
      <c r="F113" s="194"/>
      <c r="G113" s="194" t="s">
        <v>2983</v>
      </c>
      <c r="H113" s="206"/>
      <c r="I113" s="221" t="str" cm="1">
        <f t="array" ref="I113">_xlfn.TEXTJOIN(" ",1,IF(flistname=D113,foption,""))</f>
        <v>0</v>
      </c>
      <c r="J113" s="221" t="s">
        <v>151</v>
      </c>
      <c r="K113" s="221" t="s">
        <v>200</v>
      </c>
      <c r="L113" s="221" t="str">
        <f t="shared" si="17"/>
        <v>C15_03: If yes, How many "chronically ill" HH members are male:</v>
      </c>
      <c r="M113" s="221" t="s">
        <v>5995</v>
      </c>
      <c r="N113" s="221" t="s">
        <v>3340</v>
      </c>
      <c r="O113" s="221" t="s">
        <v>3341</v>
      </c>
      <c r="P113" s="221">
        <v>1</v>
      </c>
      <c r="S113" s="221" t="s">
        <v>202</v>
      </c>
      <c r="V113" s="221">
        <v>1</v>
      </c>
      <c r="Z113" s="221" t="s">
        <v>203</v>
      </c>
      <c r="AB113" s="333"/>
    </row>
    <row r="114" spans="1:28" s="221" customFormat="1">
      <c r="A114" s="205"/>
      <c r="B114" s="194" t="s">
        <v>3342</v>
      </c>
      <c r="C114" s="194" t="str">
        <f t="shared" si="15"/>
        <v>No</v>
      </c>
      <c r="D114" s="194" t="str">
        <f t="shared" si="16"/>
        <v/>
      </c>
      <c r="E114" s="205"/>
      <c r="F114" s="194"/>
      <c r="G114" s="194" t="s">
        <v>2983</v>
      </c>
      <c r="H114" s="206"/>
      <c r="I114" s="221" t="str" cm="1">
        <f t="array" ref="I114">_xlfn.TEXTJOIN(" ",1,IF(flistname=D114,foption,""))</f>
        <v>0</v>
      </c>
      <c r="J114" s="221" t="s">
        <v>151</v>
      </c>
      <c r="K114" s="221" t="s">
        <v>204</v>
      </c>
      <c r="L114" s="221" t="str">
        <f t="shared" si="17"/>
        <v>C15_04: If yes, How many "chronically ill" HH members are female:</v>
      </c>
      <c r="M114" s="221" t="s">
        <v>5996</v>
      </c>
      <c r="N114" s="221" t="s">
        <v>3344</v>
      </c>
      <c r="O114" s="221" t="s">
        <v>3345</v>
      </c>
      <c r="P114" s="221">
        <v>1</v>
      </c>
      <c r="S114" s="221" t="s">
        <v>206</v>
      </c>
      <c r="T114" s="221" t="s">
        <v>3346</v>
      </c>
      <c r="V114" s="221">
        <v>1</v>
      </c>
      <c r="Z114" s="221" t="s">
        <v>203</v>
      </c>
      <c r="AB114" s="333"/>
    </row>
    <row r="115" spans="1:28" s="219" customFormat="1">
      <c r="A115" s="231"/>
      <c r="B115" s="232"/>
      <c r="C115" s="232" t="str">
        <f t="shared" si="15"/>
        <v>No</v>
      </c>
      <c r="D115" s="232" t="str">
        <f t="shared" si="16"/>
        <v/>
      </c>
      <c r="E115" s="231"/>
      <c r="F115" s="232"/>
      <c r="G115" s="232"/>
      <c r="H115" s="233"/>
      <c r="I115" s="219" t="str" cm="1">
        <f t="array" ref="I115">_xlfn.TEXTJOIN(" ",1,IF(flistname=D115,foption,""))</f>
        <v>0</v>
      </c>
      <c r="J115" s="219" t="s">
        <v>117</v>
      </c>
      <c r="K115" s="219" t="s">
        <v>3323</v>
      </c>
      <c r="L115" s="219" t="str">
        <f t="shared" si="17"/>
        <v/>
      </c>
      <c r="P115" s="219">
        <v>1</v>
      </c>
      <c r="AB115" s="286"/>
    </row>
    <row r="116" spans="1:28" s="245" customFormat="1">
      <c r="A116" s="228"/>
      <c r="B116" s="229"/>
      <c r="C116" s="229"/>
      <c r="D116" s="229"/>
      <c r="E116" s="228"/>
      <c r="F116" s="229"/>
      <c r="G116" s="229"/>
      <c r="H116" s="230"/>
      <c r="AB116" s="281"/>
    </row>
    <row r="117" spans="1:28" s="356" customFormat="1">
      <c r="A117" s="355"/>
      <c r="B117" s="359"/>
      <c r="C117" s="359"/>
      <c r="D117" s="359"/>
      <c r="E117" s="355"/>
      <c r="F117" s="359"/>
      <c r="G117" s="359"/>
      <c r="H117" s="357"/>
      <c r="J117" s="356" t="s">
        <v>26</v>
      </c>
      <c r="K117" s="356" t="s">
        <v>3380</v>
      </c>
      <c r="AB117" s="358"/>
    </row>
    <row r="118" spans="1:28" s="219" customFormat="1">
      <c r="A118" s="231"/>
      <c r="B118" s="232"/>
      <c r="C118" s="232"/>
      <c r="D118" s="232"/>
      <c r="E118" s="231"/>
      <c r="F118" s="232"/>
      <c r="G118" s="232"/>
      <c r="H118" s="233"/>
      <c r="J118" s="219" t="s">
        <v>26</v>
      </c>
      <c r="K118" s="219" t="s">
        <v>5997</v>
      </c>
      <c r="W118" s="219" t="s">
        <v>168</v>
      </c>
      <c r="AB118" s="286"/>
    </row>
    <row r="119" spans="1:28" s="325" customFormat="1">
      <c r="A119" s="235"/>
      <c r="B119" s="240"/>
      <c r="C119" s="240" t="str">
        <f t="shared" ref="C119:C145" si="18">IF(IFERROR(FIND("select_one",J119),0)&gt;0,"select_one",IF(IFERROR(FIND("select_multiple",J119),0)&gt;0,"select_multiple","No"))</f>
        <v>No</v>
      </c>
      <c r="D119" s="240" t="str">
        <f t="shared" ref="D119:D145" si="19">IF(OR(C119="select_one",C119="select_multiple"),TRIM(RIGHT(J119,LEN(J119)-(LEN(C119)+1))),"")</f>
        <v/>
      </c>
      <c r="E119" s="235"/>
      <c r="F119" s="240"/>
      <c r="G119" s="240"/>
      <c r="H119" s="237"/>
      <c r="I119" s="325" t="str" cm="1">
        <f t="array" ref="I119">_xlfn.TEXTJOIN(" ",1,IF(flistname=D119,foption,""))</f>
        <v>0</v>
      </c>
      <c r="J119" s="325" t="s">
        <v>20</v>
      </c>
      <c r="L119" s="325" t="str">
        <f t="shared" ref="L119:L122" si="20">IF(AND(ISBLANK(M119),ISBLANK(N119)),"",IF(ISBLANK(M119),N119,_xlfn.CONCAT(TRIM(M119),": ",N119)))</f>
        <v>Information on household members with long term difficulties</v>
      </c>
      <c r="N119" s="325" t="s">
        <v>5998</v>
      </c>
      <c r="O119" s="325" t="s">
        <v>3364</v>
      </c>
      <c r="AB119" s="326"/>
    </row>
    <row r="120" spans="1:28" s="221" customFormat="1">
      <c r="A120" s="205"/>
      <c r="B120" s="194" t="s">
        <v>3347</v>
      </c>
      <c r="C120" s="194" t="str">
        <f t="shared" si="18"/>
        <v>No</v>
      </c>
      <c r="D120" s="194" t="str">
        <f t="shared" si="19"/>
        <v/>
      </c>
      <c r="E120" s="205"/>
      <c r="F120" s="194"/>
      <c r="G120" s="194" t="s">
        <v>2983</v>
      </c>
      <c r="H120" s="206"/>
      <c r="I120" s="221" t="str" cm="1">
        <f t="array" ref="I120">_xlfn.TEXTJOIN(" ",1,IF(flistname=D120,foption,""))</f>
        <v>0</v>
      </c>
      <c r="J120" s="221" t="s">
        <v>151</v>
      </c>
      <c r="K120" s="221" t="s">
        <v>208</v>
      </c>
      <c r="L120" s="221" t="str">
        <f t="shared" si="20"/>
        <v>C16: How many member of your household need help due to long-term difficulties with any of the following? seeing, hearing, communication/ understanding, walking, climbing stairs, dressing or washing?</v>
      </c>
      <c r="M120" s="221" t="s">
        <v>5999</v>
      </c>
      <c r="N120" s="221" t="s">
        <v>3348</v>
      </c>
      <c r="O120" s="221" t="s">
        <v>3349</v>
      </c>
      <c r="P120" s="221">
        <v>1</v>
      </c>
      <c r="Q120" s="221">
        <v>1</v>
      </c>
      <c r="S120" s="221" t="s">
        <v>210</v>
      </c>
      <c r="T120" s="221" t="s">
        <v>3350</v>
      </c>
      <c r="U120" s="221" t="s">
        <v>6000</v>
      </c>
      <c r="V120" s="221">
        <v>1</v>
      </c>
      <c r="AB120" s="333"/>
    </row>
    <row r="121" spans="1:28" s="221" customFormat="1">
      <c r="A121" s="205"/>
      <c r="B121" s="194"/>
      <c r="C121" s="194" t="str">
        <f t="shared" si="18"/>
        <v>select_one</v>
      </c>
      <c r="D121" s="194" t="str">
        <f t="shared" si="19"/>
        <v>yes_no</v>
      </c>
      <c r="E121" s="205"/>
      <c r="F121" s="194"/>
      <c r="G121" s="194"/>
      <c r="H121" s="206"/>
      <c r="J121" s="221" t="s">
        <v>22</v>
      </c>
      <c r="K121" s="221" t="s">
        <v>3351</v>
      </c>
      <c r="L121" s="221" t="str">
        <f t="shared" si="20"/>
        <v>C16_01: Is the head of household among these people living with long-term difficulties?</v>
      </c>
      <c r="M121" s="221" t="s">
        <v>6001</v>
      </c>
      <c r="N121" s="221" t="s">
        <v>6002</v>
      </c>
      <c r="O121" s="221" t="s">
        <v>3354</v>
      </c>
      <c r="Q121" s="221">
        <v>1</v>
      </c>
      <c r="V121" s="221">
        <v>1</v>
      </c>
      <c r="W121" s="221" t="s">
        <v>5748</v>
      </c>
      <c r="Z121" s="221" t="s">
        <v>3355</v>
      </c>
      <c r="AB121" s="333"/>
    </row>
    <row r="122" spans="1:28" s="221" customFormat="1">
      <c r="A122" s="205"/>
      <c r="B122" s="194"/>
      <c r="C122" s="194" t="str">
        <f t="shared" si="18"/>
        <v>select_one</v>
      </c>
      <c r="D122" s="194" t="str">
        <f t="shared" si="19"/>
        <v>yes_no</v>
      </c>
      <c r="E122" s="205"/>
      <c r="F122" s="194"/>
      <c r="G122" s="194"/>
      <c r="H122" s="206"/>
      <c r="J122" s="221" t="s">
        <v>22</v>
      </c>
      <c r="K122" s="221" t="s">
        <v>3356</v>
      </c>
      <c r="L122" s="221" t="str">
        <f t="shared" si="20"/>
        <v>C16_02: Is the household's primary provider among these people living with long-term difficulties?</v>
      </c>
      <c r="M122" s="221" t="s">
        <v>6003</v>
      </c>
      <c r="N122" s="221" t="s">
        <v>3358</v>
      </c>
      <c r="O122" s="221" t="s">
        <v>3359</v>
      </c>
      <c r="V122" s="221">
        <v>1</v>
      </c>
      <c r="W122" s="221" t="s">
        <v>5748</v>
      </c>
      <c r="Z122" s="221" t="s">
        <v>3360</v>
      </c>
      <c r="AB122" s="333"/>
    </row>
    <row r="123" spans="1:28" s="219" customFormat="1">
      <c r="C123" s="219" t="str">
        <f t="shared" si="18"/>
        <v>No</v>
      </c>
      <c r="D123" s="219" t="str">
        <f t="shared" si="19"/>
        <v/>
      </c>
      <c r="J123" s="219" t="s">
        <v>117</v>
      </c>
      <c r="K123" s="219" t="s">
        <v>5997</v>
      </c>
      <c r="AB123" s="286"/>
    </row>
    <row r="124" spans="1:28" s="245" customFormat="1">
      <c r="AB124" s="281"/>
    </row>
    <row r="125" spans="1:28" s="219" customFormat="1">
      <c r="A125" s="215"/>
      <c r="B125" s="216" t="s">
        <v>3361</v>
      </c>
      <c r="C125" s="216" t="str">
        <f t="shared" si="18"/>
        <v>No</v>
      </c>
      <c r="D125" s="216" t="str">
        <f t="shared" si="19"/>
        <v/>
      </c>
      <c r="E125" s="215"/>
      <c r="F125" s="216"/>
      <c r="G125" s="216" t="s">
        <v>2983</v>
      </c>
      <c r="H125" s="217"/>
      <c r="I125" s="219" t="str" cm="1">
        <f t="array" ref="I125">_xlfn.TEXTJOIN(" ",1,IF(flistname=D125,foption,""))</f>
        <v>0</v>
      </c>
      <c r="J125" s="219" t="s">
        <v>212</v>
      </c>
      <c r="K125" s="219" t="s">
        <v>3362</v>
      </c>
      <c r="L125" s="219" t="str">
        <f t="shared" ref="L125:L130" si="21">IF(AND(ISBLANK(M125),ISBLANK(N125)),"",IF(ISBLANK(M125),N125,_xlfn.CONCAT(TRIM(M125),": ",N125)))</f>
        <v/>
      </c>
      <c r="N125" s="219" t="s">
        <v>2988</v>
      </c>
      <c r="O125" s="219" t="s">
        <v>2988</v>
      </c>
      <c r="P125" s="219">
        <v>1</v>
      </c>
      <c r="W125" s="219" t="s">
        <v>168</v>
      </c>
      <c r="Y125" s="219" t="s">
        <v>214</v>
      </c>
      <c r="Z125" s="219" t="s">
        <v>3363</v>
      </c>
      <c r="AB125" s="286"/>
    </row>
    <row r="126" spans="1:28" s="325" customFormat="1">
      <c r="A126" s="235"/>
      <c r="B126" s="240"/>
      <c r="C126" s="240" t="str">
        <f t="shared" si="18"/>
        <v>No</v>
      </c>
      <c r="D126" s="240" t="str">
        <f t="shared" si="19"/>
        <v/>
      </c>
      <c r="E126" s="235"/>
      <c r="F126" s="240"/>
      <c r="G126" s="240"/>
      <c r="H126" s="237"/>
      <c r="I126" s="325" t="str" cm="1">
        <f t="array" ref="I126">_xlfn.TEXTJOIN(" ",1,IF(flistname=D126,foption,""))</f>
        <v>0</v>
      </c>
      <c r="J126" s="325" t="s">
        <v>20</v>
      </c>
      <c r="L126" s="325" t="str">
        <f t="shared" si="21"/>
        <v>detailed information on   ${c_hh_disable} household members with difficulties (age, sex and type of disability)</v>
      </c>
      <c r="N126" s="325" t="s">
        <v>6004</v>
      </c>
      <c r="O126" s="325" t="s">
        <v>3364</v>
      </c>
      <c r="AB126" s="326"/>
    </row>
    <row r="127" spans="1:28" s="221" customFormat="1">
      <c r="A127" s="205"/>
      <c r="B127" s="194" t="s">
        <v>3365</v>
      </c>
      <c r="C127" s="194" t="str">
        <f t="shared" si="18"/>
        <v>select_one</v>
      </c>
      <c r="D127" s="194" t="str">
        <f t="shared" si="19"/>
        <v>diffuclties</v>
      </c>
      <c r="E127" s="205"/>
      <c r="F127" s="194"/>
      <c r="G127" s="194" t="s">
        <v>2983</v>
      </c>
      <c r="H127" s="206"/>
      <c r="I127" s="221" t="str" cm="1">
        <f t="array" ref="I127">_xlfn.TEXTJOIN(" ",1,IF(flistname=D127,foption,""))</f>
        <v>1: Seeing 2: Hearing 3: Communicating and/or understanding (comprehending) 4: Walking and/or climbing stairs 5: Dressing and/or washing</v>
      </c>
      <c r="J127" s="221" t="s">
        <v>215</v>
      </c>
      <c r="K127" s="221" t="s">
        <v>216</v>
      </c>
      <c r="L127" s="221" t="str">
        <f t="shared" si="21"/>
        <v>C16_03: Which difficulties?</v>
      </c>
      <c r="M127" s="221" t="s">
        <v>6005</v>
      </c>
      <c r="N127" s="221" t="s">
        <v>6006</v>
      </c>
      <c r="O127" s="221" t="s">
        <v>3368</v>
      </c>
      <c r="P127" s="221">
        <v>1</v>
      </c>
      <c r="V127" s="221">
        <v>1</v>
      </c>
      <c r="AB127" s="333"/>
    </row>
    <row r="128" spans="1:28" s="221" customFormat="1">
      <c r="A128" s="205"/>
      <c r="B128" s="194" t="s">
        <v>3369</v>
      </c>
      <c r="C128" s="194" t="str">
        <f t="shared" si="18"/>
        <v>select_one</v>
      </c>
      <c r="D128" s="194" t="str">
        <f t="shared" si="19"/>
        <v>sex</v>
      </c>
      <c r="E128" s="205"/>
      <c r="F128" s="194"/>
      <c r="G128" s="194" t="s">
        <v>2983</v>
      </c>
      <c r="H128" s="206"/>
      <c r="I128" s="221" t="str" cm="1">
        <f t="array" ref="I128">_xlfn.TEXTJOIN(" ",1,IF(flistname=D128,foption,""))</f>
        <v>1: Male 2: Female</v>
      </c>
      <c r="J128" s="221" t="s">
        <v>139</v>
      </c>
      <c r="K128" s="221" t="s">
        <v>218</v>
      </c>
      <c r="L128" s="221" t="str">
        <f t="shared" si="21"/>
        <v>C16_04: Gender</v>
      </c>
      <c r="M128" s="221" t="s">
        <v>6007</v>
      </c>
      <c r="N128" s="221" t="s">
        <v>3371</v>
      </c>
      <c r="O128" s="221" t="s">
        <v>3372</v>
      </c>
      <c r="P128" s="221">
        <v>1</v>
      </c>
      <c r="V128" s="221">
        <v>1</v>
      </c>
      <c r="AB128" s="333"/>
    </row>
    <row r="129" spans="1:28" s="221" customFormat="1">
      <c r="A129" s="205"/>
      <c r="B129" s="194" t="s">
        <v>3373</v>
      </c>
      <c r="C129" s="194" t="str">
        <f t="shared" si="18"/>
        <v>select_one</v>
      </c>
      <c r="D129" s="194" t="str">
        <f t="shared" si="19"/>
        <v>age</v>
      </c>
      <c r="E129" s="205"/>
      <c r="F129" s="194"/>
      <c r="G129" s="194" t="s">
        <v>2983</v>
      </c>
      <c r="H129" s="206"/>
      <c r="I129" s="221" t="str" cm="1">
        <f t="array" ref="I129">_xlfn.TEXTJOIN(" ",1,IF(flistname=D129,foption,""))</f>
        <v>1: 0-23 months 2: 24 - 59 months 3: 6-17 years 4: 18-59 years 5: 60 years</v>
      </c>
      <c r="J129" s="221" t="s">
        <v>220</v>
      </c>
      <c r="K129" s="221" t="s">
        <v>221</v>
      </c>
      <c r="L129" s="221" t="str">
        <f t="shared" si="21"/>
        <v>C16_05: Age</v>
      </c>
      <c r="M129" s="221" t="s">
        <v>6008</v>
      </c>
      <c r="N129" s="221" t="s">
        <v>3375</v>
      </c>
      <c r="O129" s="221" t="s">
        <v>3376</v>
      </c>
      <c r="P129" s="221">
        <v>1</v>
      </c>
      <c r="T129" s="221" t="s">
        <v>6009</v>
      </c>
      <c r="U129" s="221" t="s">
        <v>6010</v>
      </c>
      <c r="V129" s="221">
        <v>1</v>
      </c>
      <c r="AB129" s="333"/>
    </row>
    <row r="130" spans="1:28" s="219" customFormat="1">
      <c r="A130" s="215"/>
      <c r="B130" s="216" t="s">
        <v>3379</v>
      </c>
      <c r="C130" s="216" t="str">
        <f t="shared" si="18"/>
        <v>No</v>
      </c>
      <c r="D130" s="216" t="str">
        <f t="shared" si="19"/>
        <v/>
      </c>
      <c r="E130" s="215"/>
      <c r="F130" s="216"/>
      <c r="G130" s="216" t="s">
        <v>2983</v>
      </c>
      <c r="H130" s="217"/>
      <c r="I130" s="219" t="str" cm="1">
        <f t="array" ref="I130">_xlfn.TEXTJOIN(" ",1,IF(flistname=D130,foption,""))</f>
        <v>0</v>
      </c>
      <c r="J130" s="219" t="s">
        <v>224</v>
      </c>
      <c r="K130" s="219" t="s">
        <v>3362</v>
      </c>
      <c r="L130" s="219" t="str">
        <f t="shared" si="21"/>
        <v/>
      </c>
      <c r="N130" s="219" t="s">
        <v>2988</v>
      </c>
      <c r="O130" s="219" t="s">
        <v>2988</v>
      </c>
      <c r="P130" s="219">
        <v>1</v>
      </c>
      <c r="AB130" s="286"/>
    </row>
    <row r="131" spans="1:28" s="356" customFormat="1">
      <c r="A131" s="355"/>
      <c r="B131" s="359"/>
      <c r="C131" s="359" t="str">
        <f t="shared" si="18"/>
        <v>No</v>
      </c>
      <c r="D131" s="359" t="str">
        <f t="shared" si="19"/>
        <v/>
      </c>
      <c r="E131" s="355"/>
      <c r="F131" s="359"/>
      <c r="G131" s="359"/>
      <c r="H131" s="357"/>
      <c r="J131" s="356" t="s">
        <v>117</v>
      </c>
      <c r="K131" s="356" t="s">
        <v>3380</v>
      </c>
      <c r="AB131" s="358"/>
    </row>
    <row r="132" spans="1:28" s="229" customFormat="1">
      <c r="A132" s="228"/>
      <c r="C132" s="229" t="str">
        <f t="shared" si="18"/>
        <v>No</v>
      </c>
      <c r="D132" s="229" t="str">
        <f t="shared" si="19"/>
        <v/>
      </c>
      <c r="E132" s="228"/>
      <c r="H132" s="230"/>
      <c r="I132" s="229" t="str" cm="1">
        <f t="array" ref="I132">_xlfn.TEXTJOIN(" ",1,IF(flistname=D132,foption,""))</f>
        <v>0</v>
      </c>
      <c r="L132" s="229" t="str">
        <f t="shared" ref="L132:L145" si="22">IF(AND(ISBLANK(M132),ISBLANK(N132)),"",IF(ISBLANK(M132),N132,_xlfn.CONCAT(TRIM(M132),": ",N132)))</f>
        <v/>
      </c>
      <c r="P132" s="229">
        <v>1</v>
      </c>
      <c r="S132" s="228"/>
      <c r="AB132" s="276"/>
    </row>
    <row r="133" spans="1:28" s="219" customFormat="1">
      <c r="A133" s="231"/>
      <c r="B133" s="232"/>
      <c r="C133" s="232" t="str">
        <f t="shared" si="18"/>
        <v>No</v>
      </c>
      <c r="D133" s="232" t="str">
        <f t="shared" si="19"/>
        <v/>
      </c>
      <c r="E133" s="231"/>
      <c r="F133" s="232"/>
      <c r="G133" s="232"/>
      <c r="H133" s="233"/>
      <c r="I133" s="219" t="str" cm="1">
        <f t="array" ref="I133">_xlfn.TEXTJOIN(" ",1,IF(flistname=D133,foption,""))</f>
        <v>0</v>
      </c>
      <c r="J133" s="219" t="s">
        <v>26</v>
      </c>
      <c r="K133" s="219" t="s">
        <v>3396</v>
      </c>
      <c r="L133" s="219" t="str">
        <f t="shared" si="22"/>
        <v/>
      </c>
      <c r="P133" s="219">
        <v>1</v>
      </c>
      <c r="W133" s="219" t="s">
        <v>168</v>
      </c>
      <c r="Z133" s="219" t="s">
        <v>6011</v>
      </c>
      <c r="AB133" s="286"/>
    </row>
    <row r="134" spans="1:28" s="325" customFormat="1">
      <c r="A134" s="235"/>
      <c r="B134" s="240"/>
      <c r="C134" s="240" t="str">
        <f t="shared" si="18"/>
        <v>No</v>
      </c>
      <c r="D134" s="240" t="str">
        <f t="shared" si="19"/>
        <v/>
      </c>
      <c r="E134" s="235"/>
      <c r="F134" s="240"/>
      <c r="G134" s="240"/>
      <c r="H134" s="237"/>
      <c r="I134" s="325" t="str" cm="1">
        <f t="array" ref="I134">_xlfn.TEXTJOIN(" ",1,IF(flistname=D134,foption,""))</f>
        <v>0</v>
      </c>
      <c r="J134" s="325" t="s">
        <v>20</v>
      </c>
      <c r="L134" s="325" t="str">
        <f t="shared" si="22"/>
        <v>Information on unaccompanied minors hosted in HH</v>
      </c>
      <c r="N134" s="325" t="s">
        <v>3381</v>
      </c>
      <c r="O134" s="325" t="s">
        <v>3381</v>
      </c>
      <c r="P134" s="325">
        <v>1</v>
      </c>
      <c r="AB134" s="326"/>
    </row>
    <row r="135" spans="1:28" s="221" customFormat="1">
      <c r="A135" s="205"/>
      <c r="B135" s="194" t="s">
        <v>3382</v>
      </c>
      <c r="C135" s="194" t="str">
        <f t="shared" si="18"/>
        <v>select_one</v>
      </c>
      <c r="D135" s="194" t="str">
        <f t="shared" si="19"/>
        <v>yes_no</v>
      </c>
      <c r="E135" s="205"/>
      <c r="F135" s="194"/>
      <c r="G135" s="194" t="s">
        <v>2983</v>
      </c>
      <c r="H135" s="206"/>
      <c r="I135" s="221" t="str" cm="1">
        <f t="array" ref="I135">_xlfn.TEXTJOIN(" ",1,IF(flistname=D135,foption,""))</f>
        <v>0: No 1: Yes</v>
      </c>
      <c r="J135" s="221" t="s">
        <v>22</v>
      </c>
      <c r="K135" s="221" t="s">
        <v>228</v>
      </c>
      <c r="L135" s="221" t="str">
        <f t="shared" si="22"/>
        <v>C17: Is there any unaccompanied minors in your household?</v>
      </c>
      <c r="M135" s="221" t="s">
        <v>6012</v>
      </c>
      <c r="N135" s="221" t="s">
        <v>3383</v>
      </c>
      <c r="O135" s="221" t="s">
        <v>3384</v>
      </c>
      <c r="P135" s="221">
        <v>1</v>
      </c>
      <c r="Q135" s="221">
        <v>1</v>
      </c>
      <c r="S135" s="221" t="s">
        <v>230</v>
      </c>
      <c r="V135" s="221">
        <v>1</v>
      </c>
      <c r="W135" s="221" t="s">
        <v>5748</v>
      </c>
      <c r="AB135" s="333"/>
    </row>
    <row r="136" spans="1:28" s="221" customFormat="1">
      <c r="A136" s="205"/>
      <c r="B136" s="194" t="s">
        <v>3386</v>
      </c>
      <c r="C136" s="194" t="str">
        <f t="shared" si="18"/>
        <v>No</v>
      </c>
      <c r="D136" s="194" t="str">
        <f t="shared" si="19"/>
        <v/>
      </c>
      <c r="E136" s="205"/>
      <c r="F136" s="194"/>
      <c r="G136" s="194" t="s">
        <v>2983</v>
      </c>
      <c r="H136" s="206"/>
      <c r="I136" s="221" t="str" cm="1">
        <f t="array" ref="I136">_xlfn.TEXTJOIN(" ",1,IF(flistname=D136,foption,""))</f>
        <v>0</v>
      </c>
      <c r="J136" s="221" t="s">
        <v>151</v>
      </c>
      <c r="K136" s="221" t="s">
        <v>232</v>
      </c>
      <c r="L136" s="221" t="str">
        <f t="shared" si="22"/>
        <v>C17_01: If yes, How many "unaccompanied minors" in the HH are male</v>
      </c>
      <c r="M136" s="221" t="s">
        <v>6013</v>
      </c>
      <c r="N136" s="221" t="s">
        <v>3388</v>
      </c>
      <c r="O136" s="221" t="s">
        <v>3389</v>
      </c>
      <c r="P136" s="221">
        <v>1</v>
      </c>
      <c r="S136" s="221" t="s">
        <v>202</v>
      </c>
      <c r="T136" s="221" t="s">
        <v>3390</v>
      </c>
      <c r="U136" s="221" t="s">
        <v>6014</v>
      </c>
      <c r="V136" s="221">
        <v>1</v>
      </c>
      <c r="Z136" s="221" t="s">
        <v>235</v>
      </c>
      <c r="AB136" s="333"/>
    </row>
    <row r="137" spans="1:28" s="221" customFormat="1">
      <c r="A137" s="205"/>
      <c r="B137" s="194" t="s">
        <v>3391</v>
      </c>
      <c r="C137" s="194" t="str">
        <f t="shared" si="18"/>
        <v>No</v>
      </c>
      <c r="D137" s="194" t="str">
        <f t="shared" si="19"/>
        <v/>
      </c>
      <c r="E137" s="205"/>
      <c r="F137" s="194"/>
      <c r="G137" s="194" t="s">
        <v>2983</v>
      </c>
      <c r="H137" s="206"/>
      <c r="I137" s="221" t="str" cm="1">
        <f t="array" ref="I137">_xlfn.TEXTJOIN(" ",1,IF(flistname=D137,foption,""))</f>
        <v>0</v>
      </c>
      <c r="J137" s="221" t="s">
        <v>151</v>
      </c>
      <c r="K137" s="221" t="s">
        <v>236</v>
      </c>
      <c r="L137" s="221" t="str">
        <f t="shared" si="22"/>
        <v>C17_02: If yes, How many "unaccompanied minors" in the HH are female</v>
      </c>
      <c r="M137" s="221" t="s">
        <v>6015</v>
      </c>
      <c r="N137" s="221" t="s">
        <v>3393</v>
      </c>
      <c r="O137" s="221" t="s">
        <v>3394</v>
      </c>
      <c r="P137" s="221">
        <v>1</v>
      </c>
      <c r="S137" s="221" t="s">
        <v>206</v>
      </c>
      <c r="T137" s="221" t="s">
        <v>3395</v>
      </c>
      <c r="U137" s="221" t="s">
        <v>6016</v>
      </c>
      <c r="V137" s="221">
        <v>1</v>
      </c>
      <c r="Z137" s="221" t="s">
        <v>235</v>
      </c>
      <c r="AB137" s="333"/>
    </row>
    <row r="138" spans="1:28" s="219" customFormat="1">
      <c r="A138" s="231"/>
      <c r="B138" s="232"/>
      <c r="C138" s="232" t="str">
        <f t="shared" si="18"/>
        <v>No</v>
      </c>
      <c r="D138" s="232" t="str">
        <f t="shared" si="19"/>
        <v/>
      </c>
      <c r="E138" s="231"/>
      <c r="F138" s="232"/>
      <c r="G138" s="232"/>
      <c r="H138" s="233"/>
      <c r="I138" s="219" t="str" cm="1">
        <f t="array" ref="I138">_xlfn.TEXTJOIN(" ",1,IF(flistname=D138,foption,""))</f>
        <v>0</v>
      </c>
      <c r="J138" s="219" t="s">
        <v>117</v>
      </c>
      <c r="K138" s="219" t="s">
        <v>3396</v>
      </c>
      <c r="L138" s="219" t="str">
        <f t="shared" si="22"/>
        <v/>
      </c>
      <c r="P138" s="219">
        <v>1</v>
      </c>
      <c r="AB138" s="286"/>
    </row>
    <row r="139" spans="1:28" s="229" customFormat="1">
      <c r="A139" s="228"/>
      <c r="C139" s="229" t="str">
        <f t="shared" si="18"/>
        <v>No</v>
      </c>
      <c r="D139" s="229" t="str">
        <f t="shared" si="19"/>
        <v/>
      </c>
      <c r="E139" s="228"/>
      <c r="H139" s="230"/>
      <c r="I139" s="229" t="str" cm="1">
        <f t="array" ref="I139">_xlfn.TEXTJOIN(" ",1,IF(flistname=D139,foption,""))</f>
        <v>0</v>
      </c>
      <c r="L139" s="229" t="str">
        <f t="shared" si="22"/>
        <v/>
      </c>
      <c r="P139" s="229">
        <v>1</v>
      </c>
      <c r="S139" s="228"/>
      <c r="AB139" s="276"/>
    </row>
    <row r="140" spans="1:28" s="219" customFormat="1">
      <c r="A140" s="231"/>
      <c r="B140" s="232"/>
      <c r="C140" s="232" t="str">
        <f t="shared" si="18"/>
        <v>No</v>
      </c>
      <c r="D140" s="232" t="str">
        <f t="shared" si="19"/>
        <v/>
      </c>
      <c r="E140" s="231"/>
      <c r="F140" s="232"/>
      <c r="G140" s="232"/>
      <c r="H140" s="233"/>
      <c r="I140" s="219" t="str" cm="1">
        <f t="array" ref="I140">_xlfn.TEXTJOIN(" ",1,IF(flistname=D140,foption,""))</f>
        <v>0</v>
      </c>
      <c r="J140" s="219" t="s">
        <v>26</v>
      </c>
      <c r="K140" s="219" t="s">
        <v>6017</v>
      </c>
      <c r="L140" s="219" t="str">
        <f t="shared" si="22"/>
        <v/>
      </c>
      <c r="P140" s="219">
        <v>1</v>
      </c>
      <c r="W140" s="219" t="s">
        <v>168</v>
      </c>
      <c r="Z140" s="219" t="s">
        <v>6011</v>
      </c>
      <c r="AB140" s="286"/>
    </row>
    <row r="141" spans="1:28" s="325" customFormat="1">
      <c r="A141" s="235"/>
      <c r="B141" s="240"/>
      <c r="C141" s="240" t="str">
        <f t="shared" si="18"/>
        <v>No</v>
      </c>
      <c r="D141" s="240" t="str">
        <f t="shared" si="19"/>
        <v/>
      </c>
      <c r="E141" s="235"/>
      <c r="F141" s="240"/>
      <c r="G141" s="240"/>
      <c r="H141" s="237"/>
      <c r="I141" s="325" t="str" cm="1">
        <f t="array" ref="I141">_xlfn.TEXTJOIN(" ",1,IF(flistname=D141,foption,""))</f>
        <v>0</v>
      </c>
      <c r="J141" s="325" t="s">
        <v>20</v>
      </c>
      <c r="L141" s="325" t="str">
        <f t="shared" si="22"/>
        <v>Information on orphans hosted by HH</v>
      </c>
      <c r="N141" s="325" t="s">
        <v>6018</v>
      </c>
      <c r="O141" s="325" t="s">
        <v>3398</v>
      </c>
      <c r="P141" s="325">
        <v>1</v>
      </c>
      <c r="AB141" s="326"/>
    </row>
    <row r="142" spans="1:28" s="221" customFormat="1">
      <c r="A142" s="205"/>
      <c r="B142" s="194" t="s">
        <v>3399</v>
      </c>
      <c r="C142" s="194" t="str">
        <f t="shared" si="18"/>
        <v>select_one</v>
      </c>
      <c r="D142" s="194" t="str">
        <f t="shared" si="19"/>
        <v>yes_no</v>
      </c>
      <c r="E142" s="205"/>
      <c r="F142" s="194"/>
      <c r="G142" s="194" t="s">
        <v>2983</v>
      </c>
      <c r="H142" s="206"/>
      <c r="I142" s="221" t="str" cm="1">
        <f t="array" ref="I142">_xlfn.TEXTJOIN(" ",1,IF(flistname=D142,foption,""))</f>
        <v>0: No 1: Yes</v>
      </c>
      <c r="J142" s="221" t="s">
        <v>22</v>
      </c>
      <c r="K142" s="221" t="s">
        <v>239</v>
      </c>
      <c r="L142" s="221" t="str">
        <f t="shared" si="22"/>
        <v>C18: Is there any "orphaned child" in the household?</v>
      </c>
      <c r="M142" s="221" t="s">
        <v>6019</v>
      </c>
      <c r="N142" s="221" t="s">
        <v>3400</v>
      </c>
      <c r="O142" s="221" t="s">
        <v>3401</v>
      </c>
      <c r="P142" s="221">
        <v>1</v>
      </c>
      <c r="Q142" s="221">
        <v>1</v>
      </c>
      <c r="V142" s="221">
        <v>1</v>
      </c>
      <c r="W142" s="221" t="s">
        <v>5748</v>
      </c>
      <c r="AB142" s="333"/>
    </row>
    <row r="143" spans="1:28" s="221" customFormat="1">
      <c r="A143" s="205"/>
      <c r="B143" s="194" t="s">
        <v>3402</v>
      </c>
      <c r="C143" s="194" t="str">
        <f t="shared" si="18"/>
        <v>No</v>
      </c>
      <c r="D143" s="194" t="str">
        <f t="shared" si="19"/>
        <v/>
      </c>
      <c r="E143" s="205"/>
      <c r="F143" s="194"/>
      <c r="G143" s="194" t="s">
        <v>2983</v>
      </c>
      <c r="H143" s="206"/>
      <c r="I143" s="221" t="str" cm="1">
        <f t="array" ref="I143">_xlfn.TEXTJOIN(" ",1,IF(flistname=D143,foption,""))</f>
        <v>0</v>
      </c>
      <c r="J143" s="221" t="s">
        <v>151</v>
      </c>
      <c r="K143" s="221" t="s">
        <v>241</v>
      </c>
      <c r="L143" s="221" t="str">
        <f t="shared" si="22"/>
        <v>C18_01: How many "orphaned children " in the HH are male?</v>
      </c>
      <c r="M143" s="221" t="s">
        <v>6020</v>
      </c>
      <c r="N143" s="221" t="s">
        <v>3404</v>
      </c>
      <c r="O143" s="221" t="s">
        <v>3405</v>
      </c>
      <c r="P143" s="221">
        <v>1</v>
      </c>
      <c r="S143" s="221" t="s">
        <v>202</v>
      </c>
      <c r="T143" s="221" t="s">
        <v>3390</v>
      </c>
      <c r="U143" s="221" t="s">
        <v>6014</v>
      </c>
      <c r="V143" s="221">
        <v>1</v>
      </c>
      <c r="Z143" s="221" t="s">
        <v>243</v>
      </c>
      <c r="AB143" s="333"/>
    </row>
    <row r="144" spans="1:28" s="221" customFormat="1">
      <c r="A144" s="205"/>
      <c r="B144" s="194" t="s">
        <v>3406</v>
      </c>
      <c r="C144" s="194" t="str">
        <f t="shared" si="18"/>
        <v>No</v>
      </c>
      <c r="D144" s="194" t="str">
        <f t="shared" si="19"/>
        <v/>
      </c>
      <c r="E144" s="205"/>
      <c r="F144" s="194"/>
      <c r="G144" s="194" t="s">
        <v>2983</v>
      </c>
      <c r="H144" s="206"/>
      <c r="I144" s="221" t="str" cm="1">
        <f t="array" ref="I144">_xlfn.TEXTJOIN(" ",1,IF(flistname=D144,foption,""))</f>
        <v>0</v>
      </c>
      <c r="J144" s="221" t="s">
        <v>151</v>
      </c>
      <c r="K144" s="221" t="s">
        <v>244</v>
      </c>
      <c r="L144" s="221" t="str">
        <f t="shared" si="22"/>
        <v>C18_02: How many "orphaned children " in the HH are female?</v>
      </c>
      <c r="M144" s="221" t="s">
        <v>6021</v>
      </c>
      <c r="N144" s="221" t="s">
        <v>3408</v>
      </c>
      <c r="O144" s="221" t="s">
        <v>3409</v>
      </c>
      <c r="P144" s="221">
        <v>1</v>
      </c>
      <c r="S144" s="221" t="s">
        <v>206</v>
      </c>
      <c r="T144" s="221" t="s">
        <v>3395</v>
      </c>
      <c r="U144" s="221" t="s">
        <v>6016</v>
      </c>
      <c r="V144" s="221">
        <v>1</v>
      </c>
      <c r="Z144" s="221" t="s">
        <v>243</v>
      </c>
      <c r="AB144" s="333"/>
    </row>
    <row r="145" spans="1:28" s="219" customFormat="1">
      <c r="A145" s="231"/>
      <c r="B145" s="232"/>
      <c r="C145" s="232" t="str">
        <f t="shared" si="18"/>
        <v>No</v>
      </c>
      <c r="D145" s="232" t="str">
        <f t="shared" si="19"/>
        <v/>
      </c>
      <c r="E145" s="231"/>
      <c r="F145" s="232"/>
      <c r="G145" s="232"/>
      <c r="H145" s="233"/>
      <c r="I145" s="219" t="str" cm="1">
        <f t="array" ref="I145">_xlfn.TEXTJOIN(" ",1,IF(flistname=D145,foption,""))</f>
        <v>0</v>
      </c>
      <c r="J145" s="219" t="s">
        <v>117</v>
      </c>
      <c r="K145" s="219" t="s">
        <v>6017</v>
      </c>
      <c r="L145" s="219" t="str">
        <f t="shared" si="22"/>
        <v/>
      </c>
      <c r="P145" s="219">
        <v>1</v>
      </c>
      <c r="AB145" s="286"/>
    </row>
    <row r="146" spans="1:28" s="245" customFormat="1">
      <c r="A146" s="228"/>
      <c r="B146" s="229"/>
      <c r="C146" s="229"/>
      <c r="D146" s="229"/>
      <c r="E146" s="228"/>
      <c r="F146" s="229"/>
      <c r="G146" s="229"/>
      <c r="H146" s="230"/>
      <c r="AB146" s="281"/>
    </row>
    <row r="147" spans="1:28" s="219" customFormat="1">
      <c r="A147" s="231"/>
      <c r="B147" s="232"/>
      <c r="C147" s="232"/>
      <c r="D147" s="232"/>
      <c r="E147" s="231"/>
      <c r="F147" s="232"/>
      <c r="G147" s="232"/>
      <c r="H147" s="233"/>
      <c r="J147" s="219" t="s">
        <v>26</v>
      </c>
      <c r="K147" s="219" t="s">
        <v>6022</v>
      </c>
      <c r="W147" s="219" t="s">
        <v>168</v>
      </c>
      <c r="Z147" s="219" t="s">
        <v>3414</v>
      </c>
      <c r="AB147" s="286"/>
    </row>
    <row r="148" spans="1:28" s="325" customFormat="1">
      <c r="A148" s="235"/>
      <c r="B148" s="240"/>
      <c r="C148" s="240" t="str">
        <f t="shared" ref="C148:C211" si="23">IF(IFERROR(FIND("select_one",J148),0)&gt;0,"select_one",IF(IFERROR(FIND("select_multiple",J148),0)&gt;0,"select_multiple","No"))</f>
        <v>No</v>
      </c>
      <c r="D148" s="240" t="str">
        <f t="shared" ref="D148:D211" si="24">IF(OR(C148="select_one",C148="select_multiple"),TRIM(RIGHT(J148,LEN(J148)-(LEN(C148)+1))),"")</f>
        <v/>
      </c>
      <c r="E148" s="235"/>
      <c r="F148" s="240"/>
      <c r="G148" s="240"/>
      <c r="H148" s="237"/>
      <c r="I148" s="325" t="str" cm="1">
        <f t="array" ref="I148">_xlfn.TEXTJOIN(" ",1,IF(flistname=D148,foption,""))</f>
        <v>0</v>
      </c>
      <c r="J148" s="325" t="s">
        <v>20</v>
      </c>
      <c r="L148" s="325" t="str">
        <f t="shared" ref="L148:L151" si="25">IF(AND(ISBLANK(M148),ISBLANK(N148)),"",IF(ISBLANK(M148),N148,_xlfn.CONCAT(TRIM(M148),": ",N148)))</f>
        <v>Information on Pregnant and or Lactating Women in the household</v>
      </c>
      <c r="N148" s="325" t="s">
        <v>6023</v>
      </c>
      <c r="O148" s="325" t="s">
        <v>3398</v>
      </c>
      <c r="P148" s="325">
        <v>1</v>
      </c>
      <c r="AB148" s="326"/>
    </row>
    <row r="149" spans="1:28" s="221" customFormat="1">
      <c r="A149" s="205"/>
      <c r="B149" s="194" t="s">
        <v>3410</v>
      </c>
      <c r="C149" s="194" t="str">
        <f t="shared" si="23"/>
        <v>No</v>
      </c>
      <c r="D149" s="194" t="str">
        <f t="shared" si="24"/>
        <v/>
      </c>
      <c r="E149" s="205"/>
      <c r="F149" s="194"/>
      <c r="G149" s="194" t="s">
        <v>2983</v>
      </c>
      <c r="H149" s="206"/>
      <c r="I149" s="221" t="str" cm="1">
        <f t="array" ref="I149">_xlfn.TEXTJOIN(" ",1,IF(flistname=D149,foption,""))</f>
        <v>0</v>
      </c>
      <c r="J149" s="221" t="s">
        <v>151</v>
      </c>
      <c r="K149" s="221" t="s">
        <v>225</v>
      </c>
      <c r="L149" s="221" t="str">
        <f t="shared" si="25"/>
        <v>C19: How many of these [${n_plw}] [15-49 years] women in your household are currently pregnant and or lactating?</v>
      </c>
      <c r="M149" s="221" t="s">
        <v>6024</v>
      </c>
      <c r="N149" s="221" t="s">
        <v>6025</v>
      </c>
      <c r="O149" s="221" t="s">
        <v>3413</v>
      </c>
      <c r="P149" s="221">
        <v>1</v>
      </c>
      <c r="Q149" s="221">
        <v>1</v>
      </c>
      <c r="V149" s="221">
        <v>1</v>
      </c>
      <c r="AB149" s="333"/>
    </row>
    <row r="150" spans="1:28" s="221" customFormat="1">
      <c r="A150" s="205"/>
      <c r="B150" s="194"/>
      <c r="C150" s="194" t="str">
        <f t="shared" si="23"/>
        <v>select_one</v>
      </c>
      <c r="D150" s="194" t="str">
        <f t="shared" si="24"/>
        <v>yes_no</v>
      </c>
      <c r="E150" s="205"/>
      <c r="F150" s="194"/>
      <c r="G150" s="194"/>
      <c r="H150" s="206"/>
      <c r="J150" s="221" t="s">
        <v>22</v>
      </c>
      <c r="K150" s="221" t="s">
        <v>3415</v>
      </c>
      <c r="L150" s="221" t="str">
        <f t="shared" si="25"/>
        <v>C19_01: Is the head of household among these pregnant and or lactating women?</v>
      </c>
      <c r="M150" s="221" t="s">
        <v>6026</v>
      </c>
      <c r="N150" s="221" t="s">
        <v>3416</v>
      </c>
      <c r="O150" s="221" t="s">
        <v>3417</v>
      </c>
      <c r="V150" s="221">
        <v>1</v>
      </c>
      <c r="W150" s="221" t="s">
        <v>5748</v>
      </c>
      <c r="Z150" s="221" t="s">
        <v>6027</v>
      </c>
      <c r="AB150" s="333"/>
    </row>
    <row r="151" spans="1:28" s="221" customFormat="1">
      <c r="A151" s="205"/>
      <c r="B151" s="194"/>
      <c r="C151" s="194" t="str">
        <f t="shared" si="23"/>
        <v>select_one</v>
      </c>
      <c r="D151" s="194" t="str">
        <f t="shared" si="24"/>
        <v>yes_no</v>
      </c>
      <c r="E151" s="205"/>
      <c r="F151" s="194"/>
      <c r="G151" s="194"/>
      <c r="H151" s="206"/>
      <c r="J151" s="221" t="s">
        <v>22</v>
      </c>
      <c r="K151" s="221" t="s">
        <v>3419</v>
      </c>
      <c r="L151" s="221" t="str">
        <f t="shared" si="25"/>
        <v>C19_02: Is the household's primary provider among these pregnant and or lactating women?</v>
      </c>
      <c r="M151" s="221" t="s">
        <v>6028</v>
      </c>
      <c r="N151" s="221" t="s">
        <v>3420</v>
      </c>
      <c r="O151" s="221" t="s">
        <v>3421</v>
      </c>
      <c r="V151" s="221">
        <v>1</v>
      </c>
      <c r="W151" s="221" t="s">
        <v>5748</v>
      </c>
      <c r="Z151" s="221" t="s">
        <v>6029</v>
      </c>
      <c r="AB151" s="333"/>
    </row>
    <row r="152" spans="1:28" s="219" customFormat="1">
      <c r="C152" s="219" t="str">
        <f t="shared" si="23"/>
        <v>No</v>
      </c>
      <c r="D152" s="219" t="str">
        <f t="shared" si="24"/>
        <v/>
      </c>
      <c r="J152" s="219" t="s">
        <v>117</v>
      </c>
      <c r="K152" s="219" t="s">
        <v>6022</v>
      </c>
      <c r="AB152" s="286"/>
    </row>
    <row r="153" spans="1:28" s="356" customFormat="1">
      <c r="A153" s="355"/>
      <c r="B153" s="356" t="s">
        <v>3422</v>
      </c>
      <c r="C153" s="356" t="str">
        <f t="shared" si="23"/>
        <v>No</v>
      </c>
      <c r="D153" s="356" t="str">
        <f t="shared" si="24"/>
        <v/>
      </c>
      <c r="E153" s="355"/>
      <c r="G153" s="356" t="s">
        <v>2983</v>
      </c>
      <c r="H153" s="357"/>
      <c r="I153" s="356" t="str" cm="1">
        <f t="array" ref="I153">_xlfn.TEXTJOIN(" ",1,IF(flistname=D153,foption,""))</f>
        <v>0</v>
      </c>
      <c r="J153" s="356" t="s">
        <v>117</v>
      </c>
      <c r="K153" s="356" t="s">
        <v>3188</v>
      </c>
      <c r="L153" s="356" t="str">
        <f t="shared" ref="L153:L207" si="26">IF(AND(ISBLANK(M153),ISBLANK(N153)),"",IF(ISBLANK(M153),N153,_xlfn.CONCAT(TRIM(M153),": ",N153)))</f>
        <v/>
      </c>
      <c r="N153" s="356" t="s">
        <v>2988</v>
      </c>
      <c r="O153" s="356" t="s">
        <v>2988</v>
      </c>
      <c r="P153" s="356">
        <v>1</v>
      </c>
      <c r="AB153" s="358"/>
    </row>
    <row r="154" spans="1:28" s="218" customFormat="1">
      <c r="A154" s="207"/>
      <c r="C154" s="218" t="str">
        <f t="shared" si="23"/>
        <v>No</v>
      </c>
      <c r="D154" s="218" t="str">
        <f t="shared" si="24"/>
        <v/>
      </c>
      <c r="E154" s="207"/>
      <c r="H154" s="209"/>
      <c r="I154" s="214" t="str" cm="1">
        <f t="array" ref="I154">_xlfn.TEXTJOIN(" ",1,IF(flistname=D154,foption,""))</f>
        <v>0</v>
      </c>
      <c r="L154" s="218" t="str">
        <f t="shared" si="26"/>
        <v/>
      </c>
      <c r="N154" s="218" t="s">
        <v>2988</v>
      </c>
      <c r="O154" s="218" t="s">
        <v>2988</v>
      </c>
      <c r="P154" s="218">
        <v>1</v>
      </c>
      <c r="S154" s="207"/>
      <c r="AB154" s="280"/>
    </row>
    <row r="155" spans="1:28" s="356" customFormat="1">
      <c r="A155" s="355"/>
      <c r="B155" s="356" t="s">
        <v>3423</v>
      </c>
      <c r="C155" s="356" t="str">
        <f t="shared" si="23"/>
        <v>No</v>
      </c>
      <c r="D155" s="356" t="str">
        <f t="shared" si="24"/>
        <v/>
      </c>
      <c r="E155" s="355"/>
      <c r="F155" s="356" t="s">
        <v>246</v>
      </c>
      <c r="G155" s="356" t="s">
        <v>2983</v>
      </c>
      <c r="H155" s="357"/>
      <c r="I155" s="356" t="str" cm="1">
        <f t="array" ref="I155">_xlfn.TEXTJOIN(" ",1,IF(flistname=D155,foption,""))</f>
        <v>0</v>
      </c>
      <c r="J155" s="356" t="s">
        <v>26</v>
      </c>
      <c r="K155" s="356" t="s">
        <v>3424</v>
      </c>
      <c r="L155" s="356" t="str">
        <f t="shared" si="26"/>
        <v>D: ADHERENCE and Programme Linkages</v>
      </c>
      <c r="M155" s="356" t="s">
        <v>3425</v>
      </c>
      <c r="N155" s="356" t="s">
        <v>3426</v>
      </c>
      <c r="O155" s="356" t="s">
        <v>3427</v>
      </c>
      <c r="P155" s="356">
        <v>1</v>
      </c>
      <c r="W155" s="356" t="s">
        <v>168</v>
      </c>
      <c r="Z155" s="356" t="s">
        <v>3428</v>
      </c>
      <c r="AB155" s="358"/>
    </row>
    <row r="156" spans="1:28" s="221" customFormat="1">
      <c r="A156" s="205" t="s">
        <v>3429</v>
      </c>
      <c r="B156" s="194" t="s">
        <v>3430</v>
      </c>
      <c r="C156" s="194" t="str">
        <f t="shared" si="23"/>
        <v>select_one</v>
      </c>
      <c r="D156" s="194" t="str">
        <f t="shared" si="24"/>
        <v>plwnumber</v>
      </c>
      <c r="E156" s="205"/>
      <c r="F156" s="194"/>
      <c r="G156" s="194" t="s">
        <v>2983</v>
      </c>
      <c r="H156" s="206"/>
      <c r="I156" s="221" t="str" cm="1">
        <f t="array" ref="I156">_xlfn.TEXTJOIN(" ",1,IF(flistname=D156,foption,""))</f>
        <v>0: None of them 1: Yes all of them, 2: Yes, some of them</v>
      </c>
      <c r="J156" s="221" t="s">
        <v>3431</v>
      </c>
      <c r="K156" s="221" t="s">
        <v>3432</v>
      </c>
      <c r="L156" s="221" t="str">
        <f t="shared" si="26"/>
        <v>D01: Is any of these [${c_hh_plw}] pregnant and or lactating women currently receiving a special nutritious ration?</v>
      </c>
      <c r="M156" s="221" t="s">
        <v>3433</v>
      </c>
      <c r="N156" s="221" t="s">
        <v>3434</v>
      </c>
      <c r="O156" s="221" t="s">
        <v>3435</v>
      </c>
      <c r="P156" s="221">
        <v>1</v>
      </c>
      <c r="S156" s="221" t="s">
        <v>477</v>
      </c>
      <c r="V156" s="221">
        <v>1</v>
      </c>
      <c r="Z156" s="221" t="s">
        <v>3436</v>
      </c>
      <c r="AB156" s="333"/>
    </row>
    <row r="157" spans="1:28" s="221" customFormat="1">
      <c r="A157" s="205" t="s">
        <v>3429</v>
      </c>
      <c r="B157" s="194" t="s">
        <v>3437</v>
      </c>
      <c r="C157" s="194" t="str">
        <f t="shared" si="23"/>
        <v>select_one</v>
      </c>
      <c r="D157" s="194" t="str">
        <f t="shared" si="24"/>
        <v>plwnumber</v>
      </c>
      <c r="E157" s="205"/>
      <c r="F157" s="194"/>
      <c r="G157" s="194" t="s">
        <v>2983</v>
      </c>
      <c r="H157" s="206"/>
      <c r="I157" s="221" t="str" cm="1">
        <f t="array" ref="I157">_xlfn.TEXTJOIN(" ",1,IF(flistname=D157,foption,""))</f>
        <v>0: None of them 1: Yes all of them, 2: Yes, some of them</v>
      </c>
      <c r="J157" s="221" t="s">
        <v>3431</v>
      </c>
      <c r="K157" s="221" t="s">
        <v>3438</v>
      </c>
      <c r="L157" s="221" t="str">
        <f t="shared" si="26"/>
        <v>D02: Is any of these [${n_u5}] children under 5years in your household currently receiving a special nutritious ration?</v>
      </c>
      <c r="M157" s="221" t="s">
        <v>3439</v>
      </c>
      <c r="N157" s="221" t="s">
        <v>3440</v>
      </c>
      <c r="O157" s="221" t="s">
        <v>3441</v>
      </c>
      <c r="P157" s="221">
        <v>1</v>
      </c>
      <c r="S157" s="221" t="s">
        <v>477</v>
      </c>
      <c r="V157" s="221">
        <v>1</v>
      </c>
      <c r="Z157" s="221" t="s">
        <v>3442</v>
      </c>
      <c r="AB157" s="333"/>
    </row>
    <row r="158" spans="1:28" s="221" customFormat="1">
      <c r="A158" s="205"/>
      <c r="B158" s="194"/>
      <c r="C158" s="194" t="str">
        <f t="shared" si="23"/>
        <v>No</v>
      </c>
      <c r="D158" s="194" t="str">
        <f t="shared" si="24"/>
        <v/>
      </c>
      <c r="E158" s="205"/>
      <c r="F158" s="194"/>
      <c r="G158" s="194"/>
      <c r="H158" s="206"/>
      <c r="I158" s="221" t="str" cm="1">
        <f t="array" ref="I158">_xlfn.TEXTJOIN(" ",1,IF(flistname=D158,foption,""))</f>
        <v>0</v>
      </c>
      <c r="J158" s="221" t="s">
        <v>151</v>
      </c>
      <c r="K158" s="221" t="s">
        <v>3443</v>
      </c>
      <c r="L158" s="221" t="str">
        <f t="shared" si="26"/>
        <v>D03: How many distribution were you told you will participate in?</v>
      </c>
      <c r="M158" s="221" t="s">
        <v>3444</v>
      </c>
      <c r="N158" s="221" t="s">
        <v>3445</v>
      </c>
      <c r="O158" s="221" t="s">
        <v>3446</v>
      </c>
      <c r="P158" s="221">
        <v>1</v>
      </c>
      <c r="V158" s="221">
        <v>1</v>
      </c>
      <c r="Z158" s="221" t="s">
        <v>3447</v>
      </c>
      <c r="AB158" s="333"/>
    </row>
    <row r="159" spans="1:28" s="221" customFormat="1">
      <c r="A159" s="205"/>
      <c r="B159" s="194"/>
      <c r="C159" s="194" t="str">
        <f t="shared" si="23"/>
        <v>No</v>
      </c>
      <c r="D159" s="194" t="str">
        <f t="shared" si="24"/>
        <v/>
      </c>
      <c r="E159" s="205"/>
      <c r="F159" s="194"/>
      <c r="G159" s="194"/>
      <c r="H159" s="206"/>
      <c r="I159" s="221" t="str" cm="1">
        <f t="array" ref="I159">_xlfn.TEXTJOIN(" ",1,IF(flistname=D159,foption,""))</f>
        <v>0</v>
      </c>
      <c r="J159" s="221" t="s">
        <v>151</v>
      </c>
      <c r="K159" s="221" t="s">
        <v>3448</v>
      </c>
      <c r="L159" s="221" t="str">
        <f t="shared" si="26"/>
        <v>D04: How many distribution have you participated in so far?</v>
      </c>
      <c r="M159" s="221" t="s">
        <v>3449</v>
      </c>
      <c r="N159" s="221" t="s">
        <v>3450</v>
      </c>
      <c r="O159" s="221" t="s">
        <v>3451</v>
      </c>
      <c r="P159" s="221">
        <v>1</v>
      </c>
      <c r="V159" s="221">
        <v>1</v>
      </c>
      <c r="Z159" s="221" t="s">
        <v>3447</v>
      </c>
      <c r="AB159" s="333"/>
    </row>
    <row r="160" spans="1:28" s="221" customFormat="1">
      <c r="A160" s="205" t="s">
        <v>3429</v>
      </c>
      <c r="B160" s="194" t="s">
        <v>3452</v>
      </c>
      <c r="C160" s="194" t="str">
        <f t="shared" si="23"/>
        <v>select_one</v>
      </c>
      <c r="D160" s="194" t="str">
        <f t="shared" si="24"/>
        <v>yes_no</v>
      </c>
      <c r="E160" s="205"/>
      <c r="F160" s="194"/>
      <c r="G160" s="194" t="s">
        <v>2983</v>
      </c>
      <c r="H160" s="206"/>
      <c r="I160" s="221" t="str" cm="1">
        <f t="array" ref="I160">_xlfn.TEXTJOIN(" ",1,IF(flistname=D160,foption,""))</f>
        <v>0: No 1: Yes</v>
      </c>
      <c r="J160" s="221" t="s">
        <v>22</v>
      </c>
      <c r="K160" s="221" t="s">
        <v>3453</v>
      </c>
      <c r="L160" s="221" t="str">
        <f t="shared" si="26"/>
        <v>D05: If you have a beneficiary ration card for the special nutritious ration, may I please see it?</v>
      </c>
      <c r="M160" s="221" t="s">
        <v>3454</v>
      </c>
      <c r="N160" s="221" t="s">
        <v>3455</v>
      </c>
      <c r="O160" s="221" t="s">
        <v>3456</v>
      </c>
      <c r="P160" s="221">
        <v>1</v>
      </c>
      <c r="S160" s="221" t="s">
        <v>484</v>
      </c>
      <c r="V160" s="221">
        <v>1</v>
      </c>
      <c r="W160" s="221" t="s">
        <v>5748</v>
      </c>
      <c r="Z160" s="221" t="s">
        <v>3447</v>
      </c>
      <c r="AB160" s="333"/>
    </row>
    <row r="161" spans="1:28" s="221" customFormat="1">
      <c r="A161" s="205"/>
      <c r="B161" s="194"/>
      <c r="C161" s="194" t="str">
        <f t="shared" si="23"/>
        <v>No</v>
      </c>
      <c r="D161" s="194" t="str">
        <f t="shared" si="24"/>
        <v/>
      </c>
      <c r="E161" s="205"/>
      <c r="F161" s="194"/>
      <c r="G161" s="194"/>
      <c r="H161" s="206"/>
      <c r="I161" s="221" t="str" cm="1">
        <f t="array" ref="I161">_xlfn.TEXTJOIN(" ",1,IF(flistname=D161,foption,""))</f>
        <v>0</v>
      </c>
      <c r="J161" s="221" t="s">
        <v>151</v>
      </c>
      <c r="K161" s="221" t="s">
        <v>3457</v>
      </c>
      <c r="L161" s="221" t="str">
        <f t="shared" si="26"/>
        <v>D06: [Enumerator] from the card record number of planned distributions</v>
      </c>
      <c r="M161" s="221" t="s">
        <v>3458</v>
      </c>
      <c r="N161" s="221" t="s">
        <v>3459</v>
      </c>
      <c r="O161" s="221" t="s">
        <v>3460</v>
      </c>
      <c r="P161" s="221">
        <v>1</v>
      </c>
      <c r="V161" s="221">
        <v>1</v>
      </c>
      <c r="Z161" s="221" t="s">
        <v>3461</v>
      </c>
      <c r="AB161" s="333"/>
    </row>
    <row r="162" spans="1:28" s="221" customFormat="1">
      <c r="A162" s="205"/>
      <c r="B162" s="194"/>
      <c r="C162" s="194" t="str">
        <f t="shared" si="23"/>
        <v>No</v>
      </c>
      <c r="D162" s="194" t="str">
        <f t="shared" si="24"/>
        <v/>
      </c>
      <c r="E162" s="205"/>
      <c r="F162" s="194"/>
      <c r="G162" s="194"/>
      <c r="H162" s="206"/>
      <c r="I162" s="221" t="str" cm="1">
        <f t="array" ref="I162">_xlfn.TEXTJOIN(" ",1,IF(flistname=D162,foption,""))</f>
        <v>0</v>
      </c>
      <c r="J162" s="221" t="s">
        <v>151</v>
      </c>
      <c r="K162" s="221" t="s">
        <v>3462</v>
      </c>
      <c r="L162" s="221" t="str">
        <f t="shared" si="26"/>
        <v>D07: [Enumerator] from the card record number of actual attended distributions</v>
      </c>
      <c r="M162" s="221" t="s">
        <v>3463</v>
      </c>
      <c r="N162" s="221" t="s">
        <v>3464</v>
      </c>
      <c r="O162" s="221" t="s">
        <v>3465</v>
      </c>
      <c r="P162" s="221">
        <v>1</v>
      </c>
      <c r="V162" s="221">
        <v>1</v>
      </c>
      <c r="Z162" s="221" t="s">
        <v>3461</v>
      </c>
      <c r="AB162" s="333"/>
    </row>
    <row r="163" spans="1:28" s="221" customFormat="1">
      <c r="A163" s="205" t="s">
        <v>3429</v>
      </c>
      <c r="B163" s="194" t="s">
        <v>3466</v>
      </c>
      <c r="C163" s="194" t="str">
        <f t="shared" si="23"/>
        <v>select_one</v>
      </c>
      <c r="D163" s="194" t="str">
        <f t="shared" si="24"/>
        <v>card_lost</v>
      </c>
      <c r="E163" s="205"/>
      <c r="F163" s="194"/>
      <c r="G163" s="194" t="s">
        <v>2983</v>
      </c>
      <c r="H163" s="206"/>
      <c r="I163" s="221" t="str" cm="1">
        <f t="array" ref="I163">_xlfn.TEXTJOIN(" ",1,IF(flistname=D163,foption,""))</f>
        <v>1: Not given one 2: Lost It 88: Others</v>
      </c>
      <c r="J163" s="221" t="s">
        <v>486</v>
      </c>
      <c r="K163" s="221" t="s">
        <v>3467</v>
      </c>
      <c r="L163" s="221" t="str">
        <f t="shared" si="26"/>
        <v>D08: Why do you not have a beneficiary ration/scope card?</v>
      </c>
      <c r="M163" s="221" t="s">
        <v>3468</v>
      </c>
      <c r="N163" s="221" t="s">
        <v>3469</v>
      </c>
      <c r="O163" s="221" t="s">
        <v>3470</v>
      </c>
      <c r="P163" s="221">
        <v>1</v>
      </c>
      <c r="V163" s="221">
        <v>1</v>
      </c>
      <c r="Z163" s="221" t="s">
        <v>3471</v>
      </c>
      <c r="AB163" s="333"/>
    </row>
    <row r="164" spans="1:28" s="338" customFormat="1">
      <c r="A164" s="205" t="s">
        <v>3429</v>
      </c>
      <c r="B164" s="194" t="s">
        <v>3472</v>
      </c>
      <c r="C164" s="194" t="str">
        <f t="shared" si="23"/>
        <v>No</v>
      </c>
      <c r="D164" s="194" t="str">
        <f t="shared" si="24"/>
        <v/>
      </c>
      <c r="E164" s="205"/>
      <c r="F164" s="194"/>
      <c r="G164" s="194" t="s">
        <v>2983</v>
      </c>
      <c r="H164" s="206"/>
      <c r="I164" s="338" t="str" cm="1">
        <f t="array" ref="I164">_xlfn.TEXTJOIN(" ",1,IF(flistname=D164,foption,""))</f>
        <v>0</v>
      </c>
      <c r="J164" s="338" t="s">
        <v>49</v>
      </c>
      <c r="K164" s="338" t="s">
        <v>3473</v>
      </c>
      <c r="L164" s="338" t="str">
        <f t="shared" si="26"/>
        <v>D09: Other reason household doesn’t have a ration card</v>
      </c>
      <c r="M164" s="338" t="s">
        <v>3474</v>
      </c>
      <c r="N164" s="338" t="s">
        <v>3475</v>
      </c>
      <c r="O164" s="338" t="s">
        <v>3476</v>
      </c>
      <c r="P164" s="338">
        <v>1</v>
      </c>
      <c r="V164" s="338">
        <v>1</v>
      </c>
      <c r="Z164" s="338" t="s">
        <v>3477</v>
      </c>
      <c r="AB164" s="339"/>
    </row>
    <row r="165" spans="1:28" s="221" customFormat="1">
      <c r="A165" s="205" t="s">
        <v>3429</v>
      </c>
      <c r="B165" s="194" t="s">
        <v>3478</v>
      </c>
      <c r="C165" s="194" t="str">
        <f t="shared" si="23"/>
        <v>select_one</v>
      </c>
      <c r="D165" s="194" t="str">
        <f t="shared" si="24"/>
        <v>yes_no</v>
      </c>
      <c r="E165" s="205"/>
      <c r="F165" s="194"/>
      <c r="G165" s="194" t="s">
        <v>2983</v>
      </c>
      <c r="H165" s="206"/>
      <c r="I165" s="221" t="str" cm="1">
        <f t="array" ref="I165">_xlfn.TEXTJOIN(" ",1,IF(flistname=D165,foption,""))</f>
        <v>0: No 1: Yes</v>
      </c>
      <c r="J165" s="221" t="s">
        <v>22</v>
      </c>
      <c r="K165" s="221" t="s">
        <v>3479</v>
      </c>
      <c r="L165" s="221" t="str">
        <f t="shared" si="26"/>
        <v>D10: Did you miss any planned distribution?</v>
      </c>
      <c r="M165" s="221" t="s">
        <v>3480</v>
      </c>
      <c r="N165" s="221" t="s">
        <v>3481</v>
      </c>
      <c r="O165" s="221" t="s">
        <v>3482</v>
      </c>
      <c r="P165" s="221">
        <v>1</v>
      </c>
      <c r="V165" s="221">
        <v>1</v>
      </c>
      <c r="W165" s="221" t="s">
        <v>5748</v>
      </c>
      <c r="Z165" s="221" t="s">
        <v>3447</v>
      </c>
      <c r="AB165" s="333"/>
    </row>
    <row r="166" spans="1:28" s="221" customFormat="1">
      <c r="A166" s="205" t="s">
        <v>3429</v>
      </c>
      <c r="B166" s="194" t="s">
        <v>3483</v>
      </c>
      <c r="C166" s="194" t="str">
        <f t="shared" si="23"/>
        <v>select_one</v>
      </c>
      <c r="D166" s="194" t="str">
        <f t="shared" si="24"/>
        <v>BSFP_participate</v>
      </c>
      <c r="E166" s="205"/>
      <c r="F166" s="194"/>
      <c r="G166" s="194" t="s">
        <v>2983</v>
      </c>
      <c r="H166" s="206"/>
      <c r="I166" s="221" t="str" cm="1">
        <f t="array" ref="I166">_xlfn.TEXTJOIN(" ",1,IF(flistname=D166,foption,""))</f>
        <v>1: Distance too far to collect specialized nutritious food 2: Too much time required to collect specialized nutritious food 3: Did not know I had to collect the specialized nutritious food 4: I had to work 5: I had other commitments 88: Other</v>
      </c>
      <c r="J166" s="221" t="s">
        <v>506</v>
      </c>
      <c r="K166" s="221" t="s">
        <v>3484</v>
      </c>
      <c r="L166" s="221" t="str">
        <f t="shared" si="26"/>
        <v>D11: What were the reasons of missing some of the planned distributions?</v>
      </c>
      <c r="M166" s="221" t="s">
        <v>3485</v>
      </c>
      <c r="N166" s="221" t="s">
        <v>3486</v>
      </c>
      <c r="O166" s="221" t="s">
        <v>3487</v>
      </c>
      <c r="P166" s="221">
        <v>1</v>
      </c>
      <c r="V166" s="221">
        <v>1</v>
      </c>
      <c r="Z166" s="221" t="s">
        <v>3488</v>
      </c>
      <c r="AB166" s="333"/>
    </row>
    <row r="167" spans="1:28" s="338" customFormat="1">
      <c r="A167" s="205" t="s">
        <v>3429</v>
      </c>
      <c r="B167" s="194" t="s">
        <v>3489</v>
      </c>
      <c r="C167" s="194" t="str">
        <f t="shared" si="23"/>
        <v>No</v>
      </c>
      <c r="D167" s="194" t="str">
        <f t="shared" si="24"/>
        <v/>
      </c>
      <c r="E167" s="205"/>
      <c r="F167" s="194"/>
      <c r="G167" s="194" t="s">
        <v>2983</v>
      </c>
      <c r="H167" s="206"/>
      <c r="I167" s="338" t="str" cm="1">
        <f t="array" ref="I167">_xlfn.TEXTJOIN(" ",1,IF(flistname=D167,foption,""))</f>
        <v>0</v>
      </c>
      <c r="J167" s="338" t="s">
        <v>49</v>
      </c>
      <c r="K167" s="338" t="s">
        <v>3490</v>
      </c>
      <c r="L167" s="338" t="str">
        <f t="shared" si="26"/>
        <v>D12: Please specify</v>
      </c>
      <c r="M167" s="338" t="s">
        <v>3491</v>
      </c>
      <c r="N167" s="338" t="s">
        <v>3492</v>
      </c>
      <c r="O167" s="338" t="s">
        <v>3493</v>
      </c>
      <c r="P167" s="338">
        <v>1</v>
      </c>
      <c r="V167" s="338">
        <v>1</v>
      </c>
      <c r="Z167" s="338" t="s">
        <v>3494</v>
      </c>
      <c r="AB167" s="339"/>
    </row>
    <row r="168" spans="1:28" s="221" customFormat="1">
      <c r="A168" s="205" t="s">
        <v>3429</v>
      </c>
      <c r="B168" s="194" t="s">
        <v>3495</v>
      </c>
      <c r="C168" s="194" t="str">
        <f t="shared" si="23"/>
        <v>select_one</v>
      </c>
      <c r="D168" s="194" t="str">
        <f t="shared" si="24"/>
        <v>yes_no_na</v>
      </c>
      <c r="E168" s="205"/>
      <c r="F168" s="194"/>
      <c r="G168" s="194" t="s">
        <v>2983</v>
      </c>
      <c r="H168" s="206"/>
      <c r="I168" s="221" t="str" cm="1">
        <f t="array" ref="I168">_xlfn.TEXTJOIN(" ",1,IF(flistname=D168,foption,""))</f>
        <v>0: No 1: Yes 2: N/A</v>
      </c>
      <c r="J168" s="221" t="s">
        <v>474</v>
      </c>
      <c r="K168" s="221" t="s">
        <v>3496</v>
      </c>
      <c r="L168" s="221" t="str">
        <f t="shared" si="26"/>
        <v>D13: Is any of the pregnant and or lactating women in your household currently benefiting from malnutrition treatment programme (TSFP)</v>
      </c>
      <c r="M168" s="221" t="s">
        <v>3497</v>
      </c>
      <c r="N168" s="221" t="s">
        <v>3498</v>
      </c>
      <c r="O168" s="221" t="s">
        <v>3499</v>
      </c>
      <c r="P168" s="221">
        <v>1</v>
      </c>
      <c r="S168" s="221" t="s">
        <v>515</v>
      </c>
      <c r="V168" s="221">
        <v>1</v>
      </c>
      <c r="W168" s="221" t="s">
        <v>5748</v>
      </c>
      <c r="Z168" s="221" t="s">
        <v>3436</v>
      </c>
      <c r="AB168" s="333"/>
    </row>
    <row r="169" spans="1:28" s="221" customFormat="1">
      <c r="A169" s="205" t="s">
        <v>3429</v>
      </c>
      <c r="B169" s="194" t="s">
        <v>3500</v>
      </c>
      <c r="C169" s="194" t="str">
        <f t="shared" si="23"/>
        <v>select_one</v>
      </c>
      <c r="D169" s="194" t="str">
        <f t="shared" si="24"/>
        <v>yes_no_na</v>
      </c>
      <c r="E169" s="205"/>
      <c r="F169" s="194"/>
      <c r="G169" s="194" t="s">
        <v>2983</v>
      </c>
      <c r="H169" s="206"/>
      <c r="I169" s="221" t="str" cm="1">
        <f t="array" ref="I169">_xlfn.TEXTJOIN(" ",1,IF(flistname=D169,foption,""))</f>
        <v>0: No 1: Yes 2: N/A</v>
      </c>
      <c r="J169" s="221" t="s">
        <v>474</v>
      </c>
      <c r="K169" s="221" t="s">
        <v>3501</v>
      </c>
      <c r="L169" s="221" t="str">
        <f t="shared" si="26"/>
        <v>D14: Is any of the U5 children in your household currently benefiting from malnutrition treatment programme (TSFP)</v>
      </c>
      <c r="M169" s="221" t="s">
        <v>3502</v>
      </c>
      <c r="N169" s="221" t="s">
        <v>3503</v>
      </c>
      <c r="O169" s="221" t="s">
        <v>3504</v>
      </c>
      <c r="P169" s="221">
        <v>1</v>
      </c>
      <c r="S169" s="221" t="s">
        <v>519</v>
      </c>
      <c r="V169" s="221">
        <v>1</v>
      </c>
      <c r="W169" s="221" t="s">
        <v>5748</v>
      </c>
      <c r="Z169" s="221" t="s">
        <v>3505</v>
      </c>
      <c r="AB169" s="333"/>
    </row>
    <row r="170" spans="1:28" s="356" customFormat="1">
      <c r="A170" s="355"/>
      <c r="B170" s="356" t="s">
        <v>3506</v>
      </c>
      <c r="C170" s="356" t="str">
        <f t="shared" si="23"/>
        <v>No</v>
      </c>
      <c r="D170" s="356" t="str">
        <f t="shared" si="24"/>
        <v/>
      </c>
      <c r="E170" s="355"/>
      <c r="F170" s="356" t="s">
        <v>246</v>
      </c>
      <c r="G170" s="356" t="s">
        <v>2983</v>
      </c>
      <c r="H170" s="357"/>
      <c r="I170" s="356" t="str" cm="1">
        <f t="array" ref="I170">_xlfn.TEXTJOIN(" ",1,IF(flistname=D170,foption,""))</f>
        <v>0</v>
      </c>
      <c r="J170" s="356" t="s">
        <v>117</v>
      </c>
      <c r="K170" s="356" t="s">
        <v>3424</v>
      </c>
      <c r="L170" s="356" t="str">
        <f t="shared" si="26"/>
        <v/>
      </c>
      <c r="N170" s="356" t="s">
        <v>2988</v>
      </c>
      <c r="O170" s="356" t="s">
        <v>2988</v>
      </c>
      <c r="P170" s="356">
        <v>1</v>
      </c>
      <c r="AB170" s="358"/>
    </row>
    <row r="171" spans="1:28" s="218" customFormat="1">
      <c r="A171" s="207"/>
      <c r="C171" s="218" t="str">
        <f t="shared" si="23"/>
        <v>No</v>
      </c>
      <c r="D171" s="218" t="str">
        <f t="shared" si="24"/>
        <v/>
      </c>
      <c r="E171" s="207"/>
      <c r="H171" s="209"/>
      <c r="I171" s="214" t="str" cm="1">
        <f t="array" ref="I171">_xlfn.TEXTJOIN(" ",1,IF(flistname=D171,foption,""))</f>
        <v>0</v>
      </c>
      <c r="L171" s="218" t="str">
        <f t="shared" si="26"/>
        <v/>
      </c>
      <c r="S171" s="207"/>
      <c r="AB171" s="280"/>
    </row>
    <row r="172" spans="1:28" s="356" customFormat="1">
      <c r="A172" s="355"/>
      <c r="B172" s="356" t="s">
        <v>3507</v>
      </c>
      <c r="C172" s="356" t="str">
        <f t="shared" si="23"/>
        <v>No</v>
      </c>
      <c r="D172" s="356" t="str">
        <f t="shared" si="24"/>
        <v/>
      </c>
      <c r="E172" s="355"/>
      <c r="F172" s="356" t="s">
        <v>246</v>
      </c>
      <c r="G172" s="356" t="s">
        <v>118</v>
      </c>
      <c r="H172" s="357"/>
      <c r="I172" s="356" t="str" cm="1">
        <f t="array" ref="I172">_xlfn.TEXTJOIN(" ",1,IF(flistname=D172,foption,""))</f>
        <v>0</v>
      </c>
      <c r="J172" s="356" t="s">
        <v>26</v>
      </c>
      <c r="K172" s="356" t="s">
        <v>3508</v>
      </c>
      <c r="L172" s="356" t="str">
        <f t="shared" si="26"/>
        <v>E: FFA Participation</v>
      </c>
      <c r="M172" s="356" t="s">
        <v>3509</v>
      </c>
      <c r="N172" s="356" t="s">
        <v>3510</v>
      </c>
      <c r="O172" s="356" t="s">
        <v>3510</v>
      </c>
      <c r="P172" s="356">
        <v>1</v>
      </c>
      <c r="Z172" s="356" t="s">
        <v>3225</v>
      </c>
      <c r="AB172" s="358"/>
    </row>
    <row r="173" spans="1:28" s="221" customFormat="1">
      <c r="A173" s="205"/>
      <c r="B173" s="194" t="s">
        <v>3511</v>
      </c>
      <c r="C173" s="194" t="str">
        <f t="shared" si="23"/>
        <v>select_multiple</v>
      </c>
      <c r="D173" s="194" t="str">
        <f t="shared" si="24"/>
        <v>pillar_type</v>
      </c>
      <c r="E173" s="205"/>
      <c r="F173" s="194" t="s">
        <v>246</v>
      </c>
      <c r="G173" s="194" t="s">
        <v>118</v>
      </c>
      <c r="H173" s="206"/>
      <c r="I173" s="221" t="str" cm="1">
        <f t="array" ref="I173">_xlfn.TEXTJOIN(" ",1,IF(flistname=D173,foption,""))</f>
        <v>1: Pillar 1: Capacity of arable land 2: Pillar 2: Community infrastructure 3: Pillar 3: Natural resource management and climate adaptation 4: Pillar 4. Skills development</v>
      </c>
      <c r="J173" s="221" t="s">
        <v>343</v>
      </c>
      <c r="K173" s="221" t="s">
        <v>3512</v>
      </c>
      <c r="L173" s="221" t="str">
        <f t="shared" si="26"/>
        <v>E01: Under which pillar of F/CFA is this assets activity being implemented?</v>
      </c>
      <c r="M173" s="221" t="s">
        <v>3513</v>
      </c>
      <c r="N173" s="221" t="s">
        <v>3514</v>
      </c>
      <c r="O173" s="221" t="s">
        <v>3515</v>
      </c>
      <c r="P173" s="221">
        <v>1</v>
      </c>
      <c r="Q173" s="221">
        <v>1</v>
      </c>
      <c r="V173" s="221">
        <v>1</v>
      </c>
      <c r="AB173" s="333"/>
    </row>
    <row r="174" spans="1:28" s="219" customFormat="1">
      <c r="A174" s="231"/>
      <c r="B174" s="232"/>
      <c r="C174" s="232" t="str">
        <f t="shared" si="23"/>
        <v>No</v>
      </c>
      <c r="D174" s="232" t="str">
        <f t="shared" si="24"/>
        <v/>
      </c>
      <c r="E174" s="231"/>
      <c r="F174" s="232"/>
      <c r="G174" s="232"/>
      <c r="H174" s="233"/>
      <c r="I174" s="219" t="str" cm="1">
        <f t="array" ref="I174">_xlfn.TEXTJOIN(" ",1,IF(flistname=D174,foption,""))</f>
        <v>0</v>
      </c>
      <c r="J174" s="219" t="s">
        <v>26</v>
      </c>
      <c r="K174" s="219" t="s">
        <v>3516</v>
      </c>
      <c r="L174" s="219" t="str">
        <f t="shared" si="26"/>
        <v/>
      </c>
      <c r="W174" s="219" t="s">
        <v>168</v>
      </c>
      <c r="AB174" s="286"/>
    </row>
    <row r="175" spans="1:28" s="325" customFormat="1">
      <c r="A175" s="235"/>
      <c r="B175" s="240"/>
      <c r="C175" s="240" t="str">
        <f t="shared" si="23"/>
        <v>No</v>
      </c>
      <c r="D175" s="240" t="str">
        <f t="shared" si="24"/>
        <v/>
      </c>
      <c r="E175" s="235"/>
      <c r="F175" s="240"/>
      <c r="G175" s="240"/>
      <c r="H175" s="237"/>
      <c r="I175" s="325" t="str" cm="1">
        <f t="array" ref="I175">_xlfn.TEXTJOIN(" ",1,IF(flistname=D175,foption,""))</f>
        <v>0</v>
      </c>
      <c r="J175" s="325" t="s">
        <v>20</v>
      </c>
      <c r="L175" s="325" t="str">
        <f t="shared" si="26"/>
        <v>What is the exact activity / asset being implemented under the pillars you participated in?</v>
      </c>
      <c r="N175" s="325" t="s">
        <v>3517</v>
      </c>
      <c r="O175" s="325" t="s">
        <v>3517</v>
      </c>
      <c r="P175" s="325">
        <v>1</v>
      </c>
      <c r="AB175" s="326"/>
    </row>
    <row r="176" spans="1:28" s="221" customFormat="1">
      <c r="A176" s="205"/>
      <c r="B176" s="194" t="s">
        <v>3518</v>
      </c>
      <c r="C176" s="194" t="str">
        <f t="shared" si="23"/>
        <v>select_one</v>
      </c>
      <c r="D176" s="194" t="str">
        <f t="shared" si="24"/>
        <v>ffa_activity1</v>
      </c>
      <c r="E176" s="205"/>
      <c r="F176" s="194" t="s">
        <v>246</v>
      </c>
      <c r="G176" s="194" t="s">
        <v>118</v>
      </c>
      <c r="H176" s="206"/>
      <c r="I176" s="221" t="str" cm="1">
        <f t="array" ref="I176">_xlfn.TEXTJOIN(" ",1,IF(flistname=D176,foption,""))</f>
        <v>101: PI: Land clearing and plantation 102: PI: Vegetable gardening 103: PI: Compost preparation 104: PI: Construction of solar driers 105: PI: Construction of grain stores 106: PI: Beekeeping 188: PI: Other</v>
      </c>
      <c r="J176" s="221" t="s">
        <v>346</v>
      </c>
      <c r="K176" s="221" t="s">
        <v>3519</v>
      </c>
      <c r="L176" s="221" t="str">
        <f t="shared" si="26"/>
        <v>E02: Restoration of productive capacity of arable lands (Pillar I)</v>
      </c>
      <c r="M176" s="221" t="s">
        <v>3520</v>
      </c>
      <c r="N176" s="221" t="s">
        <v>3521</v>
      </c>
      <c r="O176" s="221" t="s">
        <v>3522</v>
      </c>
      <c r="P176" s="221">
        <v>1</v>
      </c>
      <c r="Q176" s="221">
        <v>1</v>
      </c>
      <c r="V176" s="221">
        <v>1</v>
      </c>
      <c r="Z176" s="221" t="s">
        <v>3523</v>
      </c>
      <c r="AB176" s="333"/>
    </row>
    <row r="177" spans="1:28" s="221" customFormat="1">
      <c r="A177" s="205"/>
      <c r="B177" s="194" t="s">
        <v>3524</v>
      </c>
      <c r="C177" s="194" t="str">
        <f t="shared" si="23"/>
        <v>select_one</v>
      </c>
      <c r="D177" s="194" t="str">
        <f t="shared" si="24"/>
        <v>ffa_activity2</v>
      </c>
      <c r="E177" s="205"/>
      <c r="F177" s="194" t="s">
        <v>246</v>
      </c>
      <c r="G177" s="194" t="s">
        <v>118</v>
      </c>
      <c r="H177" s="206"/>
      <c r="I177" s="221" t="str" cm="1">
        <f t="array" ref="I177">_xlfn.TEXTJOIN(" ",1,IF(flistname=D177,foption,""))</f>
        <v>201: PII: Community access road construction 210: PII: Nutrition centre 202: PII: Dyke construction (roads) 203: PII: Multi-purpose water pond construction 204: PII: Fish pond construction 205: PII: Shallow wells construction 206: PII: School class room construction 207: PII: Youth centre 208: PII: Clinic 209: PII: Grain store 288: PII: Other</v>
      </c>
      <c r="J177" s="221" t="s">
        <v>350</v>
      </c>
      <c r="K177" s="221" t="s">
        <v>3525</v>
      </c>
      <c r="L177" s="221" t="str">
        <f t="shared" si="26"/>
        <v>E03: Development of Community Infrastructure (Pillar II)</v>
      </c>
      <c r="M177" s="221" t="s">
        <v>3526</v>
      </c>
      <c r="N177" s="221" t="s">
        <v>3527</v>
      </c>
      <c r="O177" s="221" t="s">
        <v>3528</v>
      </c>
      <c r="P177" s="221">
        <v>1</v>
      </c>
      <c r="Q177" s="221">
        <v>1</v>
      </c>
      <c r="V177" s="221">
        <v>1</v>
      </c>
      <c r="Z177" s="221" t="s">
        <v>3529</v>
      </c>
      <c r="AB177" s="333"/>
    </row>
    <row r="178" spans="1:28" s="221" customFormat="1">
      <c r="A178" s="205"/>
      <c r="B178" s="194" t="s">
        <v>3530</v>
      </c>
      <c r="C178" s="194" t="str">
        <f t="shared" si="23"/>
        <v>select_one</v>
      </c>
      <c r="D178" s="194" t="str">
        <f t="shared" si="24"/>
        <v>ffa_activity3</v>
      </c>
      <c r="E178" s="205"/>
      <c r="F178" s="194" t="s">
        <v>246</v>
      </c>
      <c r="G178" s="194" t="s">
        <v>118</v>
      </c>
      <c r="H178" s="206"/>
      <c r="I178" s="221" t="str" cm="1">
        <f t="array" ref="I178">_xlfn.TEXTJOIN(" ",1,IF(flistname=D178,foption,""))</f>
        <v>301: PIII: Tree nursery - seedling production/plantation 302: PIII: Seedling pit excavation 303: PIII: Dyke construction (flood-control) 304: PIII: Vetiver multiplication 306: PIII: Water canal/drainage  305: PIII: Other</v>
      </c>
      <c r="J178" s="221" t="s">
        <v>354</v>
      </c>
      <c r="K178" s="221" t="s">
        <v>3531</v>
      </c>
      <c r="L178" s="221" t="str">
        <f t="shared" si="26"/>
        <v>E04: Natural resource management for climate change adaptation (Pillar III)</v>
      </c>
      <c r="M178" s="221" t="s">
        <v>3532</v>
      </c>
      <c r="N178" s="221" t="s">
        <v>3533</v>
      </c>
      <c r="O178" s="221" t="s">
        <v>3534</v>
      </c>
      <c r="P178" s="221">
        <v>1</v>
      </c>
      <c r="Q178" s="221">
        <v>1</v>
      </c>
      <c r="V178" s="221">
        <v>1</v>
      </c>
      <c r="Z178" s="221" t="s">
        <v>3535</v>
      </c>
      <c r="AB178" s="333"/>
    </row>
    <row r="179" spans="1:28" s="221" customFormat="1">
      <c r="A179" s="205"/>
      <c r="B179" s="194" t="s">
        <v>3536</v>
      </c>
      <c r="C179" s="194" t="str">
        <f t="shared" si="23"/>
        <v>select_multiple</v>
      </c>
      <c r="D179" s="194" t="str">
        <f t="shared" si="24"/>
        <v>ffa_activity4</v>
      </c>
      <c r="E179" s="205"/>
      <c r="F179" s="194" t="s">
        <v>246</v>
      </c>
      <c r="G179" s="194" t="s">
        <v>118</v>
      </c>
      <c r="H179" s="206"/>
      <c r="I179" s="221" t="str" cm="1">
        <f t="array" ref="I179">_xlfn.TEXTJOIN(" ",1,IF(flistname=D179,foption,""))</f>
        <v>401: PIV: Training in Livelihood developmen 402: PIV: Training in Infrastructure development 403: PIV: Training in Environmental rehabilitation 404: PIV: Training in Cross-cutting issues 0 0 0 0 0 488: Other</v>
      </c>
      <c r="J179" s="221" t="s">
        <v>3537</v>
      </c>
      <c r="K179" s="221" t="s">
        <v>3538</v>
      </c>
      <c r="L179" s="221" t="str">
        <f t="shared" si="26"/>
        <v>E05: Skills development (Pillar IV)</v>
      </c>
      <c r="M179" s="221" t="s">
        <v>3539</v>
      </c>
      <c r="N179" s="221" t="s">
        <v>3540</v>
      </c>
      <c r="O179" s="221" t="s">
        <v>3541</v>
      </c>
      <c r="P179" s="221">
        <v>1</v>
      </c>
      <c r="Q179" s="221">
        <v>1</v>
      </c>
      <c r="V179" s="221">
        <v>1</v>
      </c>
      <c r="Z179" s="221" t="s">
        <v>3542</v>
      </c>
      <c r="AB179" s="333"/>
    </row>
    <row r="180" spans="1:28" s="219" customFormat="1">
      <c r="A180" s="231"/>
      <c r="B180" s="232"/>
      <c r="C180" s="232" t="str">
        <f t="shared" si="23"/>
        <v>No</v>
      </c>
      <c r="D180" s="232" t="str">
        <f t="shared" si="24"/>
        <v/>
      </c>
      <c r="E180" s="231"/>
      <c r="F180" s="232"/>
      <c r="G180" s="232"/>
      <c r="H180" s="233"/>
      <c r="I180" s="219" t="str" cm="1">
        <f t="array" ref="I180">_xlfn.TEXTJOIN(" ",1,IF(flistname=D180,foption,""))</f>
        <v>0</v>
      </c>
      <c r="J180" s="219" t="s">
        <v>117</v>
      </c>
      <c r="K180" s="219" t="s">
        <v>3516</v>
      </c>
      <c r="L180" s="219" t="str">
        <f t="shared" si="26"/>
        <v/>
      </c>
      <c r="AB180" s="286"/>
    </row>
    <row r="181" spans="1:28" s="325" customFormat="1">
      <c r="A181" s="235"/>
      <c r="B181" s="240"/>
      <c r="C181" s="240" t="str">
        <f t="shared" si="23"/>
        <v>No</v>
      </c>
      <c r="D181" s="240" t="str">
        <f t="shared" si="24"/>
        <v/>
      </c>
      <c r="E181" s="235"/>
      <c r="F181" s="240"/>
      <c r="G181" s="240"/>
      <c r="H181" s="237"/>
      <c r="I181" s="325" t="str" cm="1">
        <f t="array" ref="I181">_xlfn.TEXTJOIN(" ",1,IF(flistname=D181,foption,""))</f>
        <v>0</v>
      </c>
      <c r="J181" s="325" t="s">
        <v>20</v>
      </c>
      <c r="L181" s="325" t="str">
        <f t="shared" si="26"/>
        <v>Please tell me what you think about the following statement</v>
      </c>
      <c r="N181" s="325" t="s">
        <v>3543</v>
      </c>
      <c r="O181" s="325" t="s">
        <v>3543</v>
      </c>
      <c r="P181" s="325">
        <v>1</v>
      </c>
      <c r="AB181" s="326"/>
    </row>
    <row r="182" spans="1:28" s="219" customFormat="1">
      <c r="A182" s="231"/>
      <c r="B182" s="232"/>
      <c r="C182" s="232" t="str">
        <f t="shared" si="23"/>
        <v>No</v>
      </c>
      <c r="D182" s="232" t="str">
        <f t="shared" si="24"/>
        <v/>
      </c>
      <c r="E182" s="231"/>
      <c r="F182" s="232"/>
      <c r="G182" s="232"/>
      <c r="H182" s="233"/>
      <c r="I182" s="219" t="str" cm="1">
        <f t="array" ref="I182">_xlfn.TEXTJOIN(" ",1,IF(flistname=D182,foption,""))</f>
        <v>0</v>
      </c>
      <c r="J182" s="219" t="s">
        <v>26</v>
      </c>
      <c r="K182" s="219" t="s">
        <v>3544</v>
      </c>
      <c r="L182" s="219" t="str">
        <f t="shared" si="26"/>
        <v/>
      </c>
      <c r="W182" s="219" t="s">
        <v>168</v>
      </c>
      <c r="AB182" s="286"/>
    </row>
    <row r="183" spans="1:28" s="325" customFormat="1">
      <c r="A183" s="235"/>
      <c r="B183" s="240"/>
      <c r="C183" s="240" t="str">
        <f t="shared" si="23"/>
        <v>No</v>
      </c>
      <c r="D183" s="240" t="str">
        <f t="shared" si="24"/>
        <v/>
      </c>
      <c r="E183" s="235"/>
      <c r="F183" s="240"/>
      <c r="G183" s="240"/>
      <c r="H183" s="237"/>
      <c r="I183" s="325" t="str" cm="1">
        <f t="array" ref="I183">_xlfn.TEXTJOIN(" ",1,IF(flistname=D183,foption,""))</f>
        <v>0</v>
      </c>
      <c r="J183" s="325" t="s">
        <v>20</v>
      </c>
      <c r="L183" s="325" t="str">
        <f t="shared" si="26"/>
        <v>Do you think that "due to the assets that were built or rehabilitated in your community":</v>
      </c>
      <c r="N183" s="325" t="s">
        <v>3545</v>
      </c>
      <c r="O183" s="325" t="s">
        <v>3545</v>
      </c>
      <c r="P183" s="325">
        <v>1</v>
      </c>
      <c r="S183" s="325" t="s">
        <v>3546</v>
      </c>
      <c r="AB183" s="326"/>
    </row>
    <row r="184" spans="1:28" s="221" customFormat="1">
      <c r="A184" s="205"/>
      <c r="B184" s="194" t="s">
        <v>3547</v>
      </c>
      <c r="C184" s="194" t="str">
        <f t="shared" si="23"/>
        <v>select_one</v>
      </c>
      <c r="D184" s="194" t="str">
        <f t="shared" si="24"/>
        <v>ffa_think</v>
      </c>
      <c r="E184" s="205"/>
      <c r="F184" s="194" t="s">
        <v>246</v>
      </c>
      <c r="G184" s="194" t="s">
        <v>118</v>
      </c>
      <c r="H184" s="206"/>
      <c r="I184" s="221" t="str" cm="1">
        <f t="array" ref="I184">_xlfn.TEXTJOIN(" ",1,IF(flistname=D184,foption,""))</f>
        <v>0: No 1: Partially 2: Fully</v>
      </c>
      <c r="J184" s="221" t="s">
        <v>362</v>
      </c>
      <c r="K184" s="221" t="s">
        <v>3548</v>
      </c>
      <c r="L184" s="221" t="str">
        <f t="shared" si="26"/>
        <v>E06_01: are better protecting your household, its belongings and its production capacities (fields, equipment, etc.) from floods / drought / landslides / mudslides?</v>
      </c>
      <c r="M184" s="221" t="s">
        <v>3549</v>
      </c>
      <c r="N184" s="221" t="s">
        <v>3550</v>
      </c>
      <c r="O184" s="221" t="s">
        <v>3551</v>
      </c>
      <c r="P184" s="221">
        <v>1</v>
      </c>
      <c r="V184" s="221">
        <v>1</v>
      </c>
      <c r="W184" s="221" t="s">
        <v>5748</v>
      </c>
      <c r="AB184" s="333"/>
    </row>
    <row r="185" spans="1:28" s="221" customFormat="1">
      <c r="A185" s="205"/>
      <c r="B185" s="194" t="s">
        <v>3553</v>
      </c>
      <c r="C185" s="194" t="str">
        <f t="shared" si="23"/>
        <v>select_one</v>
      </c>
      <c r="D185" s="194" t="str">
        <f t="shared" si="24"/>
        <v>ffa_think</v>
      </c>
      <c r="E185" s="205"/>
      <c r="F185" s="194" t="s">
        <v>246</v>
      </c>
      <c r="G185" s="194" t="s">
        <v>118</v>
      </c>
      <c r="H185" s="206"/>
      <c r="I185" s="221" t="str" cm="1">
        <f t="array" ref="I185">_xlfn.TEXTJOIN(" ",1,IF(flistname=D185,foption,""))</f>
        <v>0: No 1: Partially 2: Fully</v>
      </c>
      <c r="J185" s="221" t="s">
        <v>362</v>
      </c>
      <c r="K185" s="221" t="s">
        <v>3554</v>
      </c>
      <c r="L185" s="221" t="str">
        <f t="shared" si="26"/>
        <v>E06_02: have allowed your household to increase or diversify its production (agriculture / livestock / other)?</v>
      </c>
      <c r="M185" s="221" t="s">
        <v>3555</v>
      </c>
      <c r="N185" s="221" t="s">
        <v>3556</v>
      </c>
      <c r="O185" s="221" t="s">
        <v>3557</v>
      </c>
      <c r="P185" s="221">
        <v>1</v>
      </c>
      <c r="V185" s="221">
        <v>1</v>
      </c>
      <c r="W185" s="221" t="s">
        <v>5748</v>
      </c>
      <c r="AB185" s="333"/>
    </row>
    <row r="186" spans="1:28" s="221" customFormat="1">
      <c r="A186" s="205"/>
      <c r="B186" s="194" t="s">
        <v>3558</v>
      </c>
      <c r="C186" s="194" t="str">
        <f t="shared" si="23"/>
        <v>select_one</v>
      </c>
      <c r="D186" s="194" t="str">
        <f t="shared" si="24"/>
        <v>ffa_think</v>
      </c>
      <c r="E186" s="205"/>
      <c r="F186" s="194" t="s">
        <v>246</v>
      </c>
      <c r="G186" s="194" t="s">
        <v>118</v>
      </c>
      <c r="H186" s="206"/>
      <c r="I186" s="221" t="str" cm="1">
        <f t="array" ref="I186">_xlfn.TEXTJOIN(" ",1,IF(flistname=D186,foption,""))</f>
        <v>0: No 1: Partially 2: Fully</v>
      </c>
      <c r="J186" s="221" t="s">
        <v>362</v>
      </c>
      <c r="K186" s="221" t="s">
        <v>3559</v>
      </c>
      <c r="L186" s="221" t="str">
        <f t="shared" si="26"/>
        <v>E06_03: have decreased the day-to-day hardship and released time for any of your family members (including women and children)?</v>
      </c>
      <c r="M186" s="221" t="s">
        <v>3560</v>
      </c>
      <c r="N186" s="221" t="s">
        <v>3561</v>
      </c>
      <c r="O186" s="221" t="s">
        <v>3562</v>
      </c>
      <c r="P186" s="221">
        <v>1</v>
      </c>
      <c r="V186" s="221">
        <v>1</v>
      </c>
      <c r="W186" s="221" t="s">
        <v>5748</v>
      </c>
      <c r="AB186" s="333"/>
    </row>
    <row r="187" spans="1:28" s="221" customFormat="1">
      <c r="A187" s="205"/>
      <c r="B187" s="194" t="s">
        <v>3563</v>
      </c>
      <c r="C187" s="194" t="str">
        <f t="shared" si="23"/>
        <v>select_one</v>
      </c>
      <c r="D187" s="194" t="str">
        <f t="shared" si="24"/>
        <v>ffa_think</v>
      </c>
      <c r="E187" s="205"/>
      <c r="F187" s="194" t="s">
        <v>246</v>
      </c>
      <c r="G187" s="194" t="s">
        <v>118</v>
      </c>
      <c r="H187" s="206"/>
      <c r="I187" s="221" t="str" cm="1">
        <f t="array" ref="I187">_xlfn.TEXTJOIN(" ",1,IF(flistname=D187,foption,""))</f>
        <v>0: No 1: Partially 2: Fully</v>
      </c>
      <c r="J187" s="221" t="s">
        <v>362</v>
      </c>
      <c r="K187" s="221" t="s">
        <v>3564</v>
      </c>
      <c r="L187" s="221" t="str">
        <f t="shared" si="26"/>
        <v>E06_04: have improved the ability of any of your household member to access markets and/or basic services ?</v>
      </c>
      <c r="M187" s="221" t="s">
        <v>3565</v>
      </c>
      <c r="N187" s="221" t="s">
        <v>3566</v>
      </c>
      <c r="O187" s="221" t="s">
        <v>3567</v>
      </c>
      <c r="P187" s="221">
        <v>1</v>
      </c>
      <c r="S187" s="221" t="s">
        <v>3568</v>
      </c>
      <c r="V187" s="221">
        <v>1</v>
      </c>
      <c r="W187" s="221" t="s">
        <v>5748</v>
      </c>
      <c r="AB187" s="333"/>
    </row>
    <row r="188" spans="1:28" s="221" customFormat="1">
      <c r="A188" s="205"/>
      <c r="B188" s="194" t="s">
        <v>3569</v>
      </c>
      <c r="C188" s="194" t="str">
        <f t="shared" si="23"/>
        <v>select_one</v>
      </c>
      <c r="D188" s="194" t="str">
        <f t="shared" si="24"/>
        <v>ffa_think</v>
      </c>
      <c r="E188" s="205"/>
      <c r="F188" s="194" t="s">
        <v>246</v>
      </c>
      <c r="G188" s="194" t="s">
        <v>118</v>
      </c>
      <c r="H188" s="206"/>
      <c r="I188" s="221" t="str" cm="1">
        <f t="array" ref="I188">_xlfn.TEXTJOIN(" ",1,IF(flistname=D188,foption,""))</f>
        <v>0: No 1: Partially 2: Fully</v>
      </c>
      <c r="J188" s="221" t="s">
        <v>362</v>
      </c>
      <c r="K188" s="221" t="s">
        <v>3570</v>
      </c>
      <c r="L188" s="221" t="str">
        <f t="shared" si="26"/>
        <v>E06_05: have improved your household’s ability to manage and maintain assets?</v>
      </c>
      <c r="M188" s="221" t="s">
        <v>3571</v>
      </c>
      <c r="N188" s="221" t="s">
        <v>3572</v>
      </c>
      <c r="O188" s="221" t="s">
        <v>3573</v>
      </c>
      <c r="P188" s="221">
        <v>1</v>
      </c>
      <c r="V188" s="221">
        <v>1</v>
      </c>
      <c r="W188" s="221" t="s">
        <v>5748</v>
      </c>
      <c r="AB188" s="333"/>
    </row>
    <row r="189" spans="1:28" s="221" customFormat="1">
      <c r="A189" s="205"/>
      <c r="B189" s="194" t="s">
        <v>3574</v>
      </c>
      <c r="C189" s="194" t="str">
        <f t="shared" si="23"/>
        <v>select_one</v>
      </c>
      <c r="D189" s="194" t="str">
        <f t="shared" si="24"/>
        <v>ffa_think</v>
      </c>
      <c r="E189" s="205"/>
      <c r="F189" s="194" t="s">
        <v>246</v>
      </c>
      <c r="G189" s="194" t="s">
        <v>118</v>
      </c>
      <c r="H189" s="206"/>
      <c r="I189" s="221" t="str" cm="1">
        <f t="array" ref="I189">_xlfn.TEXTJOIN(" ",1,IF(flistname=D189,foption,""))</f>
        <v>0: No 1: Partially 2: Fully</v>
      </c>
      <c r="J189" s="221" t="s">
        <v>362</v>
      </c>
      <c r="K189" s="221" t="s">
        <v>3575</v>
      </c>
      <c r="L189" s="221" t="str">
        <f t="shared" si="26"/>
        <v>E06_06: have improved your natural environment?</v>
      </c>
      <c r="M189" s="221" t="s">
        <v>3576</v>
      </c>
      <c r="N189" s="221" t="s">
        <v>3577</v>
      </c>
      <c r="O189" s="221" t="s">
        <v>3578</v>
      </c>
      <c r="P189" s="221">
        <v>1</v>
      </c>
      <c r="S189" s="221" t="s">
        <v>3579</v>
      </c>
      <c r="V189" s="221">
        <v>1</v>
      </c>
      <c r="W189" s="221" t="s">
        <v>5748</v>
      </c>
      <c r="AB189" s="333"/>
    </row>
    <row r="190" spans="1:28" s="221" customFormat="1">
      <c r="A190" s="205"/>
      <c r="B190" s="194" t="s">
        <v>3580</v>
      </c>
      <c r="C190" s="194" t="str">
        <f t="shared" si="23"/>
        <v>select_one</v>
      </c>
      <c r="D190" s="194" t="str">
        <f t="shared" si="24"/>
        <v>ffa_think_na</v>
      </c>
      <c r="E190" s="205"/>
      <c r="F190" s="194" t="s">
        <v>246</v>
      </c>
      <c r="G190" s="194" t="s">
        <v>118</v>
      </c>
      <c r="H190" s="206"/>
      <c r="I190" s="221" t="str" cm="1">
        <f t="array" ref="I190">_xlfn.TEXTJOIN(" ",1,IF(flistname=D190,foption,""))</f>
        <v>0: No 1: Partially 2: Fully 99: N/A</v>
      </c>
      <c r="J190" s="221" t="s">
        <v>365</v>
      </c>
      <c r="K190" s="221" t="s">
        <v>3581</v>
      </c>
      <c r="L190" s="221" t="str">
        <f t="shared" si="26"/>
        <v>E06_07: have allowed to increase agricultural potential due to greater water availability and/or soil fertility?</v>
      </c>
      <c r="M190" s="221" t="s">
        <v>3582</v>
      </c>
      <c r="N190" s="221" t="s">
        <v>3583</v>
      </c>
      <c r="O190" s="221" t="s">
        <v>3584</v>
      </c>
      <c r="P190" s="221">
        <v>1</v>
      </c>
      <c r="S190" s="221" t="s">
        <v>3585</v>
      </c>
      <c r="V190" s="221">
        <v>1</v>
      </c>
      <c r="W190" s="221" t="s">
        <v>5748</v>
      </c>
      <c r="AB190" s="333"/>
    </row>
    <row r="191" spans="1:28" s="221" customFormat="1">
      <c r="A191" s="205"/>
      <c r="B191" s="194" t="s">
        <v>3586</v>
      </c>
      <c r="C191" s="194" t="str">
        <f t="shared" si="23"/>
        <v>select_one</v>
      </c>
      <c r="D191" s="194" t="str">
        <f t="shared" si="24"/>
        <v>ffa_think_na</v>
      </c>
      <c r="E191" s="205"/>
      <c r="F191" s="194" t="s">
        <v>246</v>
      </c>
      <c r="G191" s="194" t="s">
        <v>118</v>
      </c>
      <c r="H191" s="206"/>
      <c r="I191" s="221" t="str" cm="1">
        <f t="array" ref="I191">_xlfn.TEXTJOIN(" ",1,IF(flistname=D191,foption,""))</f>
        <v>0: No 1: Partially 2: Fully 99: N/A</v>
      </c>
      <c r="J191" s="221" t="s">
        <v>365</v>
      </c>
      <c r="K191" s="221" t="s">
        <v>3587</v>
      </c>
      <c r="L191" s="221" t="str">
        <f t="shared" si="26"/>
        <v>E06_08: have improved natural environment due to land stabilization and restoration?</v>
      </c>
      <c r="M191" s="221" t="s">
        <v>3588</v>
      </c>
      <c r="N191" s="221" t="s">
        <v>3589</v>
      </c>
      <c r="O191" s="221" t="s">
        <v>3590</v>
      </c>
      <c r="P191" s="221">
        <v>1</v>
      </c>
      <c r="S191" s="221" t="s">
        <v>3591</v>
      </c>
      <c r="V191" s="221">
        <v>1</v>
      </c>
      <c r="W191" s="221" t="s">
        <v>5748</v>
      </c>
      <c r="AB191" s="333"/>
    </row>
    <row r="192" spans="1:28" s="221" customFormat="1">
      <c r="A192" s="205"/>
      <c r="B192" s="194" t="s">
        <v>3592</v>
      </c>
      <c r="C192" s="194" t="str">
        <f t="shared" si="23"/>
        <v>select_one</v>
      </c>
      <c r="D192" s="194" t="str">
        <f t="shared" si="24"/>
        <v>ffa_think_na</v>
      </c>
      <c r="E192" s="205"/>
      <c r="F192" s="194" t="s">
        <v>246</v>
      </c>
      <c r="G192" s="194" t="s">
        <v>118</v>
      </c>
      <c r="H192" s="206"/>
      <c r="I192" s="221" t="str" cm="1">
        <f t="array" ref="I192">_xlfn.TEXTJOIN(" ",1,IF(flistname=D192,foption,""))</f>
        <v>0: No 1: Partially 2: Fully 99: N/A</v>
      </c>
      <c r="J192" s="221" t="s">
        <v>365</v>
      </c>
      <c r="K192" s="221" t="s">
        <v>3593</v>
      </c>
      <c r="L192" s="221" t="str">
        <f t="shared" si="26"/>
        <v>E06_09: have improved environmental surroundings due to the enhanced water and sanitation measures?</v>
      </c>
      <c r="M192" s="221" t="s">
        <v>3594</v>
      </c>
      <c r="N192" s="221" t="s">
        <v>3595</v>
      </c>
      <c r="O192" s="221" t="s">
        <v>3596</v>
      </c>
      <c r="P192" s="221">
        <v>1</v>
      </c>
      <c r="S192" s="221" t="s">
        <v>3597</v>
      </c>
      <c r="V192" s="221">
        <v>1</v>
      </c>
      <c r="W192" s="221" t="s">
        <v>5748</v>
      </c>
      <c r="AB192" s="333"/>
    </row>
    <row r="193" spans="1:28" s="219" customFormat="1">
      <c r="A193" s="231"/>
      <c r="B193" s="232"/>
      <c r="C193" s="232" t="str">
        <f t="shared" si="23"/>
        <v>No</v>
      </c>
      <c r="D193" s="232" t="str">
        <f t="shared" si="24"/>
        <v/>
      </c>
      <c r="E193" s="231"/>
      <c r="F193" s="232"/>
      <c r="G193" s="232"/>
      <c r="H193" s="233"/>
      <c r="I193" s="219" t="str" cm="1">
        <f t="array" ref="I193">_xlfn.TEXTJOIN(" ",1,IF(flistname=D193,foption,""))</f>
        <v>0</v>
      </c>
      <c r="J193" s="219" t="s">
        <v>117</v>
      </c>
      <c r="K193" s="219" t="s">
        <v>3544</v>
      </c>
      <c r="L193" s="219" t="str">
        <f t="shared" si="26"/>
        <v/>
      </c>
      <c r="AB193" s="286"/>
    </row>
    <row r="194" spans="1:28" s="229" customFormat="1">
      <c r="A194" s="228"/>
      <c r="C194" s="229" t="str">
        <f t="shared" si="23"/>
        <v>No</v>
      </c>
      <c r="D194" s="229" t="str">
        <f t="shared" si="24"/>
        <v/>
      </c>
      <c r="E194" s="228"/>
      <c r="H194" s="230"/>
      <c r="I194" s="229" t="str" cm="1">
        <f t="array" ref="I194">_xlfn.TEXTJOIN(" ",1,IF(flistname=D194,foption,""))</f>
        <v>0</v>
      </c>
      <c r="L194" s="229" t="str">
        <f t="shared" si="26"/>
        <v/>
      </c>
      <c r="S194" s="228"/>
      <c r="AB194" s="276"/>
    </row>
    <row r="195" spans="1:28" s="219" customFormat="1">
      <c r="A195" s="231"/>
      <c r="B195" s="250" t="s">
        <v>3598</v>
      </c>
      <c r="C195" s="250" t="str">
        <f t="shared" si="23"/>
        <v>No</v>
      </c>
      <c r="D195" s="250" t="str">
        <f t="shared" si="24"/>
        <v/>
      </c>
      <c r="E195" s="231"/>
      <c r="F195" s="250" t="s">
        <v>246</v>
      </c>
      <c r="G195" s="250" t="s">
        <v>2983</v>
      </c>
      <c r="H195" s="233"/>
      <c r="I195" s="219" t="str" cm="1">
        <f t="array" ref="I195">_xlfn.TEXTJOIN(" ",1,IF(flistname=D195,foption,""))</f>
        <v>0</v>
      </c>
      <c r="J195" s="219" t="s">
        <v>26</v>
      </c>
      <c r="K195" s="219" t="s">
        <v>3599</v>
      </c>
      <c r="L195" s="219" t="str">
        <f t="shared" si="26"/>
        <v>FFA Training/hand-in-hand coaching</v>
      </c>
      <c r="N195" s="219" t="s">
        <v>3600</v>
      </c>
      <c r="O195" s="219" t="s">
        <v>3600</v>
      </c>
      <c r="P195" s="219">
        <v>1</v>
      </c>
      <c r="W195" s="219" t="s">
        <v>168</v>
      </c>
      <c r="AB195" s="286"/>
    </row>
    <row r="196" spans="1:28" s="325" customFormat="1">
      <c r="A196" s="238"/>
      <c r="B196" s="238"/>
      <c r="C196" s="238" t="str">
        <f t="shared" si="23"/>
        <v>No</v>
      </c>
      <c r="D196" s="238" t="str">
        <f t="shared" si="24"/>
        <v/>
      </c>
      <c r="E196" s="238"/>
      <c r="F196" s="238"/>
      <c r="G196" s="238"/>
      <c r="H196" s="238"/>
      <c r="I196" s="325" t="str" cm="1">
        <f t="array" ref="I196">_xlfn.TEXTJOIN(" ",1,IF(flistname=D196,foption,""))</f>
        <v>0</v>
      </c>
      <c r="J196" s="325" t="s">
        <v>20</v>
      </c>
      <c r="L196" s="325" t="str">
        <f t="shared" si="26"/>
        <v>Information on FFA trainings received by beneficiary</v>
      </c>
      <c r="N196" s="325" t="s">
        <v>3601</v>
      </c>
      <c r="O196" s="325" t="s">
        <v>3601</v>
      </c>
      <c r="P196" s="325">
        <v>1</v>
      </c>
      <c r="AB196" s="326"/>
    </row>
    <row r="197" spans="1:28" s="221" customFormat="1">
      <c r="A197" s="205"/>
      <c r="B197" s="194" t="s">
        <v>3602</v>
      </c>
      <c r="C197" s="194" t="str">
        <f t="shared" si="23"/>
        <v>select_one</v>
      </c>
      <c r="D197" s="194" t="str">
        <f t="shared" si="24"/>
        <v>yes_no</v>
      </c>
      <c r="E197" s="205"/>
      <c r="F197" s="194" t="s">
        <v>246</v>
      </c>
      <c r="G197" s="194" t="s">
        <v>118</v>
      </c>
      <c r="H197" s="206"/>
      <c r="I197" s="221" t="str" cm="1">
        <f t="array" ref="I197">_xlfn.TEXTJOIN(" ",1,IF(flistname=D197,foption,""))</f>
        <v>0: No 1: Yes</v>
      </c>
      <c r="J197" s="221" t="s">
        <v>22</v>
      </c>
      <c r="K197" s="221" t="s">
        <v>3603</v>
      </c>
      <c r="L197" s="221" t="str">
        <f t="shared" si="26"/>
        <v>E07: Have you received supplementary training on the FFA activity you participating in?</v>
      </c>
      <c r="M197" s="221" t="s">
        <v>3604</v>
      </c>
      <c r="N197" s="221" t="s">
        <v>3605</v>
      </c>
      <c r="O197" s="221" t="s">
        <v>3606</v>
      </c>
      <c r="P197" s="221">
        <v>1</v>
      </c>
      <c r="V197" s="221">
        <v>1</v>
      </c>
      <c r="W197" s="221" t="s">
        <v>5748</v>
      </c>
      <c r="AB197" s="333"/>
    </row>
    <row r="198" spans="1:28" s="221" customFormat="1">
      <c r="A198" s="205"/>
      <c r="B198" s="194" t="s">
        <v>3607</v>
      </c>
      <c r="C198" s="194" t="str">
        <f t="shared" si="23"/>
        <v>select_multiple</v>
      </c>
      <c r="D198" s="194" t="str">
        <f t="shared" si="24"/>
        <v>training</v>
      </c>
      <c r="E198" s="205"/>
      <c r="F198" s="194" t="s">
        <v>246</v>
      </c>
      <c r="G198" s="194" t="s">
        <v>118</v>
      </c>
      <c r="H198" s="206"/>
      <c r="I198" s="221" t="str" cm="1">
        <f t="array" ref="I198">_xlfn.TEXTJOIN(" ",1,IF(flistname=D198,foption,""))</f>
        <v>1: Establishment of nurseries and seedling production 2: Seedling planting including fruit trees 3: Development of flood control dykes 4: Improved technologies on livelihood activities 5: Environmental issues 6: Project management 88: Other</v>
      </c>
      <c r="J198" s="221" t="s">
        <v>729</v>
      </c>
      <c r="K198" s="221" t="s">
        <v>3608</v>
      </c>
      <c r="L198" s="221" t="str">
        <f t="shared" si="26"/>
        <v>E08: What type of training or skill development have you received</v>
      </c>
      <c r="M198" s="221" t="s">
        <v>3609</v>
      </c>
      <c r="N198" s="221" t="s">
        <v>3610</v>
      </c>
      <c r="O198" s="221" t="s">
        <v>3611</v>
      </c>
      <c r="P198" s="221">
        <v>1</v>
      </c>
      <c r="V198" s="221">
        <v>1</v>
      </c>
      <c r="Z198" s="221" t="s">
        <v>3612</v>
      </c>
      <c r="AB198" s="333"/>
    </row>
    <row r="199" spans="1:28" s="221" customFormat="1">
      <c r="A199" s="205"/>
      <c r="B199" s="194" t="s">
        <v>3613</v>
      </c>
      <c r="C199" s="194" t="str">
        <f t="shared" si="23"/>
        <v>select_one</v>
      </c>
      <c r="D199" s="194" t="str">
        <f t="shared" si="24"/>
        <v>training_improve</v>
      </c>
      <c r="E199" s="205"/>
      <c r="F199" s="194" t="s">
        <v>246</v>
      </c>
      <c r="G199" s="194" t="s">
        <v>118</v>
      </c>
      <c r="H199" s="206"/>
      <c r="I199" s="221" t="str" cm="1">
        <f t="array" ref="I199">_xlfn.TEXTJOIN(" ",1,IF(flistname=D199,foption,""))</f>
        <v>1: a complete change 2: improved slightly 3: improved 4: no change 0 6: improved and diversified</v>
      </c>
      <c r="J199" s="221" t="s">
        <v>733</v>
      </c>
      <c r="K199" s="221" t="s">
        <v>3614</v>
      </c>
      <c r="L199" s="221" t="str">
        <f t="shared" si="26"/>
        <v>E09: Has the training helped in improving your livelihoods</v>
      </c>
      <c r="M199" s="221" t="s">
        <v>3615</v>
      </c>
      <c r="N199" s="221" t="s">
        <v>3616</v>
      </c>
      <c r="O199" s="221" t="s">
        <v>3617</v>
      </c>
      <c r="P199" s="221">
        <v>1</v>
      </c>
      <c r="V199" s="221">
        <v>1</v>
      </c>
      <c r="Z199" s="221" t="s">
        <v>3612</v>
      </c>
      <c r="AB199" s="333"/>
    </row>
    <row r="200" spans="1:28" s="221" customFormat="1">
      <c r="A200" s="205"/>
      <c r="B200" s="194" t="s">
        <v>3618</v>
      </c>
      <c r="C200" s="194" t="str">
        <f t="shared" si="23"/>
        <v>select_one</v>
      </c>
      <c r="D200" s="194" t="str">
        <f t="shared" si="24"/>
        <v>assets_change</v>
      </c>
      <c r="E200" s="205"/>
      <c r="F200" s="194" t="s">
        <v>246</v>
      </c>
      <c r="G200" s="194" t="s">
        <v>118</v>
      </c>
      <c r="H200" s="206"/>
      <c r="I200" s="221" t="str" cm="1">
        <f t="array" ref="I200">_xlfn.TEXTJOIN(" ",1,IF(flistname=D200,foption,""))</f>
        <v>1: a complete change 2: improved slightly 3: improved 4: no change 5: deteriorated</v>
      </c>
      <c r="J200" s="221" t="s">
        <v>736</v>
      </c>
      <c r="K200" s="221" t="s">
        <v>3619</v>
      </c>
      <c r="L200" s="221" t="str">
        <f t="shared" si="26"/>
        <v>E10: How has the assets created through the activities changed your livelihoods</v>
      </c>
      <c r="M200" s="221" t="s">
        <v>3620</v>
      </c>
      <c r="N200" s="221" t="s">
        <v>3621</v>
      </c>
      <c r="O200" s="221" t="s">
        <v>3622</v>
      </c>
      <c r="P200" s="221">
        <v>1</v>
      </c>
      <c r="V200" s="221">
        <v>1</v>
      </c>
      <c r="Z200" s="221" t="s">
        <v>3612</v>
      </c>
      <c r="AB200" s="333"/>
    </row>
    <row r="201" spans="1:28" s="219" customFormat="1">
      <c r="A201" s="231"/>
      <c r="B201" s="250" t="s">
        <v>3623</v>
      </c>
      <c r="C201" s="250" t="str">
        <f t="shared" si="23"/>
        <v>No</v>
      </c>
      <c r="D201" s="250" t="str">
        <f t="shared" si="24"/>
        <v/>
      </c>
      <c r="E201" s="231"/>
      <c r="F201" s="250" t="s">
        <v>246</v>
      </c>
      <c r="G201" s="250" t="s">
        <v>2983</v>
      </c>
      <c r="H201" s="233"/>
      <c r="I201" s="219" t="str" cm="1">
        <f t="array" ref="I201">_xlfn.TEXTJOIN(" ",1,IF(flistname=D201,foption,""))</f>
        <v>0</v>
      </c>
      <c r="J201" s="219" t="s">
        <v>117</v>
      </c>
      <c r="K201" s="219" t="s">
        <v>3599</v>
      </c>
      <c r="L201" s="219" t="str">
        <f t="shared" si="26"/>
        <v/>
      </c>
      <c r="N201" s="219" t="s">
        <v>2988</v>
      </c>
      <c r="O201" s="219" t="s">
        <v>2988</v>
      </c>
      <c r="P201" s="219">
        <v>1</v>
      </c>
      <c r="AB201" s="286"/>
    </row>
    <row r="202" spans="1:28" s="245" customFormat="1">
      <c r="A202" s="228"/>
      <c r="C202" s="245" t="str">
        <f t="shared" si="23"/>
        <v>No</v>
      </c>
      <c r="D202" s="245" t="str">
        <f t="shared" si="24"/>
        <v/>
      </c>
      <c r="E202" s="228"/>
      <c r="H202" s="230"/>
      <c r="I202" s="229" t="str" cm="1">
        <f t="array" ref="I202">_xlfn.TEXTJOIN(" ",1,IF(flistname=D202,foption,""))</f>
        <v>0</v>
      </c>
      <c r="L202" s="245" t="str">
        <f t="shared" si="26"/>
        <v/>
      </c>
      <c r="P202" s="245">
        <v>1</v>
      </c>
      <c r="S202" s="228"/>
      <c r="AB202" s="281"/>
    </row>
    <row r="203" spans="1:28" s="219" customFormat="1">
      <c r="A203" s="231"/>
      <c r="B203" s="250" t="s">
        <v>3624</v>
      </c>
      <c r="C203" s="250" t="str">
        <f t="shared" si="23"/>
        <v>No</v>
      </c>
      <c r="D203" s="250" t="str">
        <f t="shared" si="24"/>
        <v/>
      </c>
      <c r="E203" s="231"/>
      <c r="F203" s="250" t="s">
        <v>246</v>
      </c>
      <c r="G203" s="250" t="s">
        <v>118</v>
      </c>
      <c r="H203" s="233"/>
      <c r="I203" s="219" t="str" cm="1">
        <f t="array" ref="I203">_xlfn.TEXTJOIN(" ",1,IF(flistname=D203,foption,""))</f>
        <v>0</v>
      </c>
      <c r="J203" s="219" t="s">
        <v>26</v>
      </c>
      <c r="K203" s="219" t="s">
        <v>3625</v>
      </c>
      <c r="L203" s="219" t="str">
        <f t="shared" si="26"/>
        <v/>
      </c>
      <c r="P203" s="219">
        <v>1</v>
      </c>
      <c r="W203" s="219" t="s">
        <v>168</v>
      </c>
      <c r="AB203" s="286"/>
    </row>
    <row r="204" spans="1:28" s="325" customFormat="1">
      <c r="A204" s="238"/>
      <c r="B204" s="238"/>
      <c r="C204" s="238" t="str">
        <f t="shared" si="23"/>
        <v>No</v>
      </c>
      <c r="D204" s="238" t="str">
        <f t="shared" si="24"/>
        <v/>
      </c>
      <c r="E204" s="238"/>
      <c r="F204" s="238"/>
      <c r="G204" s="238"/>
      <c r="H204" s="238"/>
      <c r="I204" s="325" t="str" cm="1">
        <f t="array" ref="I204">_xlfn.TEXTJOIN(" ",1,IF(flistname=D204,foption,""))</f>
        <v>0</v>
      </c>
      <c r="J204" s="325" t="s">
        <v>20</v>
      </c>
      <c r="L204" s="325" t="str">
        <f t="shared" si="26"/>
        <v>NEW SOCIAL NETWORKS AMONG FFA COMMUNITY</v>
      </c>
      <c r="N204" s="325" t="s">
        <v>3626</v>
      </c>
      <c r="O204" s="325" t="s">
        <v>3626</v>
      </c>
      <c r="P204" s="325">
        <v>1</v>
      </c>
      <c r="S204" s="325" t="s">
        <v>2054</v>
      </c>
      <c r="AB204" s="326"/>
    </row>
    <row r="205" spans="1:28" s="221" customFormat="1">
      <c r="A205" s="205"/>
      <c r="B205" s="194" t="s">
        <v>3627</v>
      </c>
      <c r="C205" s="194" t="str">
        <f t="shared" si="23"/>
        <v>select_one</v>
      </c>
      <c r="D205" s="194" t="str">
        <f t="shared" si="24"/>
        <v>relationship_other</v>
      </c>
      <c r="E205" s="205"/>
      <c r="F205" s="194" t="s">
        <v>246</v>
      </c>
      <c r="G205" s="194" t="s">
        <v>118</v>
      </c>
      <c r="H205" s="206"/>
      <c r="I205" s="221" t="str" cm="1">
        <f t="array" ref="I205">_xlfn.TEXTJOIN(" ",1,IF(flistname=D205,foption,""))</f>
        <v>1: Excellent, we collaborate well with no issues 2: Friendly, we can get along and work out our issues on our own 3: Acceptable, we can get along but would need mediation to work out our issues 4: Uncomfortable, we do not interact by choice</v>
      </c>
      <c r="J205" s="221" t="s">
        <v>2065</v>
      </c>
      <c r="K205" s="221" t="s">
        <v>2066</v>
      </c>
      <c r="L205" s="221" t="str">
        <f t="shared" si="26"/>
        <v>E11: How do you perceive your relationships with other groups?</v>
      </c>
      <c r="M205" s="221" t="s">
        <v>3628</v>
      </c>
      <c r="N205" s="221" t="s">
        <v>3629</v>
      </c>
      <c r="O205" s="221" t="s">
        <v>3630</v>
      </c>
      <c r="P205" s="221">
        <v>1</v>
      </c>
      <c r="V205" s="221">
        <v>1</v>
      </c>
      <c r="AB205" s="333"/>
    </row>
    <row r="206" spans="1:28" s="221" customFormat="1">
      <c r="A206" s="205"/>
      <c r="B206" s="194" t="s">
        <v>3631</v>
      </c>
      <c r="C206" s="194" t="str">
        <f t="shared" si="23"/>
        <v>select_one</v>
      </c>
      <c r="D206" s="194" t="str">
        <f t="shared" si="24"/>
        <v>incl_excl</v>
      </c>
      <c r="E206" s="205"/>
      <c r="F206" s="194" t="s">
        <v>246</v>
      </c>
      <c r="G206" s="194" t="s">
        <v>118</v>
      </c>
      <c r="H206" s="206"/>
      <c r="I206" s="221" t="str" cm="1">
        <f t="array" ref="I206">_xlfn.TEXTJOIN(" ",1,IF(flistname=D206,foption,""))</f>
        <v>1: Included 2: Excluded</v>
      </c>
      <c r="J206" s="221" t="s">
        <v>2068</v>
      </c>
      <c r="K206" s="221" t="s">
        <v>2069</v>
      </c>
      <c r="L206" s="221" t="str">
        <f t="shared" si="26"/>
        <v>E12: Do you feel you are included in or excluded from your community structure?</v>
      </c>
      <c r="M206" s="221" t="s">
        <v>3632</v>
      </c>
      <c r="N206" s="221" t="s">
        <v>3633</v>
      </c>
      <c r="O206" s="221" t="s">
        <v>3634</v>
      </c>
      <c r="P206" s="221">
        <v>1</v>
      </c>
      <c r="V206" s="221">
        <v>1</v>
      </c>
      <c r="AB206" s="333"/>
    </row>
    <row r="207" spans="1:28" s="221" customFormat="1">
      <c r="A207" s="205"/>
      <c r="B207" s="194" t="s">
        <v>3635</v>
      </c>
      <c r="C207" s="194" t="str">
        <f t="shared" si="23"/>
        <v>select_one</v>
      </c>
      <c r="D207" s="194" t="str">
        <f t="shared" si="24"/>
        <v>yes_no</v>
      </c>
      <c r="E207" s="205"/>
      <c r="F207" s="194" t="s">
        <v>246</v>
      </c>
      <c r="G207" s="194" t="s">
        <v>118</v>
      </c>
      <c r="H207" s="206"/>
      <c r="I207" s="221" t="str" cm="1">
        <f t="array" ref="I207">_xlfn.TEXTJOIN(" ",1,IF(flistname=D207,foption,""))</f>
        <v>0: No 1: Yes</v>
      </c>
      <c r="J207" s="221" t="s">
        <v>22</v>
      </c>
      <c r="K207" s="221" t="s">
        <v>2071</v>
      </c>
      <c r="L207" s="221" t="str">
        <f t="shared" si="26"/>
        <v>E13: Do you think the cooperation and inclusion of other groups would promote cooperation and better social relationships among the entire community?</v>
      </c>
      <c r="M207" s="221" t="s">
        <v>3636</v>
      </c>
      <c r="N207" s="221" t="s">
        <v>3637</v>
      </c>
      <c r="O207" s="221" t="s">
        <v>3638</v>
      </c>
      <c r="P207" s="221">
        <v>1</v>
      </c>
      <c r="V207" s="221">
        <v>1</v>
      </c>
      <c r="W207" s="221" t="s">
        <v>5748</v>
      </c>
      <c r="AB207" s="333"/>
    </row>
    <row r="208" spans="1:28" s="219" customFormat="1">
      <c r="A208" s="231"/>
      <c r="B208" s="250" t="s">
        <v>3651</v>
      </c>
      <c r="C208" s="250" t="str">
        <f t="shared" si="23"/>
        <v>No</v>
      </c>
      <c r="D208" s="250" t="str">
        <f t="shared" si="24"/>
        <v/>
      </c>
      <c r="E208" s="231"/>
      <c r="F208" s="250" t="s">
        <v>246</v>
      </c>
      <c r="G208" s="250" t="s">
        <v>118</v>
      </c>
      <c r="H208" s="233"/>
      <c r="I208" s="219" t="str" cm="1">
        <f t="array" ref="I208">_xlfn.TEXTJOIN(" ",1,IF(flistname=D208,foption,""))</f>
        <v>0</v>
      </c>
      <c r="J208" s="219" t="s">
        <v>117</v>
      </c>
      <c r="K208" s="219" t="s">
        <v>3625</v>
      </c>
      <c r="P208" s="219">
        <v>1</v>
      </c>
      <c r="AB208" s="286"/>
    </row>
    <row r="209" spans="1:28" s="356" customFormat="1">
      <c r="A209" s="355"/>
      <c r="C209" s="356" t="str">
        <f t="shared" si="23"/>
        <v>No</v>
      </c>
      <c r="D209" s="356" t="str">
        <f t="shared" si="24"/>
        <v/>
      </c>
      <c r="E209" s="355"/>
      <c r="H209" s="357"/>
      <c r="I209" s="356" t="str" cm="1">
        <f t="array" ref="I209">_xlfn.TEXTJOIN(" ",1,IF(flistname=D209,foption,""))</f>
        <v>0</v>
      </c>
      <c r="J209" s="356" t="s">
        <v>117</v>
      </c>
      <c r="K209" s="356" t="s">
        <v>3508</v>
      </c>
      <c r="L209" s="356" t="str">
        <f t="shared" ref="L209:L243" si="27">IF(AND(ISBLANK(M209),ISBLANK(N209)),"",IF(ISBLANK(M209),N209,_xlfn.CONCAT(TRIM(M209),": ",N209)))</f>
        <v/>
      </c>
      <c r="AB209" s="358"/>
    </row>
    <row r="210" spans="1:28" s="218" customFormat="1">
      <c r="A210" s="207"/>
      <c r="C210" s="218" t="str">
        <f t="shared" si="23"/>
        <v>No</v>
      </c>
      <c r="D210" s="218" t="str">
        <f t="shared" si="24"/>
        <v/>
      </c>
      <c r="E210" s="207"/>
      <c r="H210" s="209"/>
      <c r="I210" s="214" t="str" cm="1">
        <f t="array" ref="I210">_xlfn.TEXTJOIN(" ",1,IF(flistname=D210,foption,""))</f>
        <v>0</v>
      </c>
      <c r="L210" s="218" t="str">
        <f t="shared" si="27"/>
        <v/>
      </c>
      <c r="N210" s="218" t="s">
        <v>2988</v>
      </c>
      <c r="O210" s="218" t="s">
        <v>2988</v>
      </c>
      <c r="P210" s="218">
        <v>1</v>
      </c>
      <c r="S210" s="207"/>
      <c r="AB210" s="280"/>
    </row>
    <row r="211" spans="1:28" s="356" customFormat="1">
      <c r="A211" s="355"/>
      <c r="B211" s="356" t="s">
        <v>3652</v>
      </c>
      <c r="C211" s="356" t="str">
        <f t="shared" si="23"/>
        <v>No</v>
      </c>
      <c r="D211" s="356" t="str">
        <f t="shared" si="24"/>
        <v/>
      </c>
      <c r="E211" s="355"/>
      <c r="G211" s="356" t="s">
        <v>2983</v>
      </c>
      <c r="H211" s="357"/>
      <c r="I211" s="356" t="str" cm="1">
        <f t="array" ref="I211">_xlfn.TEXTJOIN(" ",1,IF(flistname=D211,foption,""))</f>
        <v>0</v>
      </c>
      <c r="J211" s="356" t="s">
        <v>26</v>
      </c>
      <c r="K211" s="356" t="s">
        <v>3653</v>
      </c>
      <c r="L211" s="356" t="str">
        <f t="shared" si="27"/>
        <v>F: BENEFICIARY SELECTION (TARGETING)</v>
      </c>
      <c r="M211" s="356" t="s">
        <v>3654</v>
      </c>
      <c r="N211" s="356" t="s">
        <v>3655</v>
      </c>
      <c r="O211" s="356" t="s">
        <v>3655</v>
      </c>
      <c r="P211" s="356">
        <v>1</v>
      </c>
      <c r="W211" s="356" t="s">
        <v>168</v>
      </c>
      <c r="Z211" s="356" t="s">
        <v>3428</v>
      </c>
      <c r="AB211" s="358"/>
    </row>
    <row r="212" spans="1:28" s="221" customFormat="1">
      <c r="A212" s="205"/>
      <c r="B212" s="194" t="s">
        <v>3656</v>
      </c>
      <c r="C212" s="194" t="str">
        <f t="shared" ref="C212:C243" si="28">IF(IFERROR(FIND("select_one",J212),0)&gt;0,"select_one",IF(IFERROR(FIND("select_multiple",J212),0)&gt;0,"select_multiple","No"))</f>
        <v>select_one</v>
      </c>
      <c r="D212" s="194" t="str">
        <f t="shared" ref="D212:D243" si="29">IF(OR(C212="select_one",C212="select_multiple"),TRIM(RIGHT(J212,LEN(J212)-(LEN(C212)+1))),"")</f>
        <v>yes_no</v>
      </c>
      <c r="E212" s="205"/>
      <c r="F212" s="194"/>
      <c r="G212" s="194" t="s">
        <v>3040</v>
      </c>
      <c r="H212" s="206"/>
      <c r="I212" s="221" t="str" cm="1">
        <f t="array" ref="I212">_xlfn.TEXTJOIN(" ",1,IF(flistname=D212,foption,""))</f>
        <v>0: No 1: Yes</v>
      </c>
      <c r="J212" s="221" t="s">
        <v>22</v>
      </c>
      <c r="K212" s="221" t="s">
        <v>533</v>
      </c>
      <c r="L212" s="221" t="str">
        <f t="shared" si="27"/>
        <v>F01: Do you know how people were chosen to receive assistance?</v>
      </c>
      <c r="M212" s="221" t="s">
        <v>3657</v>
      </c>
      <c r="N212" s="221" t="s">
        <v>3658</v>
      </c>
      <c r="O212" s="221" t="s">
        <v>3659</v>
      </c>
      <c r="P212" s="221">
        <v>1</v>
      </c>
      <c r="S212" s="221" t="s">
        <v>535</v>
      </c>
      <c r="V212" s="221">
        <v>1</v>
      </c>
      <c r="W212" s="221" t="s">
        <v>5748</v>
      </c>
      <c r="AB212" s="333"/>
    </row>
    <row r="213" spans="1:28" s="221" customFormat="1">
      <c r="A213" s="205"/>
      <c r="B213" s="194" t="s">
        <v>3660</v>
      </c>
      <c r="C213" s="194" t="str">
        <f t="shared" si="28"/>
        <v>select_multiple</v>
      </c>
      <c r="D213" s="194" t="str">
        <f t="shared" si="29"/>
        <v>bens_criteria</v>
      </c>
      <c r="E213" s="205"/>
      <c r="F213" s="194"/>
      <c r="G213" s="194" t="s">
        <v>3040</v>
      </c>
      <c r="H213" s="206"/>
      <c r="I213" s="221" t="str" cm="1">
        <f t="array" ref="I213">_xlfn.TEXTJOIN(" ",1,IF(flistname=D213,foption,""))</f>
        <v>101: Families with children under 5 years on malnutrition treatment 102: Families with pregnant and/or lactating Women on malnutrition treatment 103: Families headed by children 104: Families with low income or headed by vulnerables 105: Food insecure housheolds 106: Families with high dependency ratio or with very few income earning members 201: Households with a high dependency ratio 202: Female-headed households (recently widowed/abandoned) 203: Households a member discharged/cured from an OTP/TSFP 204: Households with chronically ill/disabled members 205: Split up households (food scarcity) 206: Households facing zero-sum coping 207: Households without access to productive assets 208: Daily wage-earners or households with no reliable income 88: Other CBPP defined criteria</v>
      </c>
      <c r="J213" s="221" t="s">
        <v>3661</v>
      </c>
      <c r="K213" s="221" t="s">
        <v>537</v>
      </c>
      <c r="L213" s="221" t="str">
        <f t="shared" si="27"/>
        <v>F02: Please explain how people were selected?</v>
      </c>
      <c r="M213" s="221" t="s">
        <v>3662</v>
      </c>
      <c r="N213" s="221" t="s">
        <v>5911</v>
      </c>
      <c r="O213" s="221" t="s">
        <v>3664</v>
      </c>
      <c r="P213" s="221">
        <v>1</v>
      </c>
      <c r="R213" s="221" t="s">
        <v>5912</v>
      </c>
      <c r="V213" s="221">
        <v>1</v>
      </c>
      <c r="Z213" s="221" t="s">
        <v>539</v>
      </c>
      <c r="AB213" s="333"/>
    </row>
    <row r="214" spans="1:28" s="338" customFormat="1">
      <c r="A214" s="205"/>
      <c r="B214" s="194" t="s">
        <v>3666</v>
      </c>
      <c r="C214" s="194" t="str">
        <f t="shared" si="28"/>
        <v>No</v>
      </c>
      <c r="D214" s="194" t="str">
        <f t="shared" si="29"/>
        <v/>
      </c>
      <c r="E214" s="205"/>
      <c r="F214" s="194"/>
      <c r="G214" s="194" t="s">
        <v>3040</v>
      </c>
      <c r="H214" s="206"/>
      <c r="I214" s="338" t="str" cm="1">
        <f t="array" ref="I214">_xlfn.TEXTJOIN(" ",1,IF(flistname=D214,foption,""))</f>
        <v>0</v>
      </c>
      <c r="J214" s="338" t="s">
        <v>49</v>
      </c>
      <c r="K214" s="338" t="s">
        <v>540</v>
      </c>
      <c r="L214" s="338" t="str">
        <f t="shared" si="27"/>
        <v>F03: Specify</v>
      </c>
      <c r="M214" s="338" t="s">
        <v>3667</v>
      </c>
      <c r="N214" s="338" t="s">
        <v>1312</v>
      </c>
      <c r="O214" s="338" t="s">
        <v>3668</v>
      </c>
      <c r="P214" s="338">
        <v>1</v>
      </c>
      <c r="V214" s="338">
        <v>1</v>
      </c>
      <c r="Z214" s="338" t="s">
        <v>3669</v>
      </c>
      <c r="AB214" s="339"/>
    </row>
    <row r="215" spans="1:28" s="221" customFormat="1">
      <c r="A215" s="205"/>
      <c r="B215" s="194" t="s">
        <v>3679</v>
      </c>
      <c r="C215" s="194" t="str">
        <f t="shared" si="28"/>
        <v>select_multiple</v>
      </c>
      <c r="D215" s="194" t="str">
        <f t="shared" si="29"/>
        <v>bens_selection</v>
      </c>
      <c r="E215" s="205"/>
      <c r="F215" s="194"/>
      <c r="G215" s="194" t="s">
        <v>3040</v>
      </c>
      <c r="H215" s="206"/>
      <c r="I215" s="221" t="str" cm="1">
        <f t="array" ref="I215">_xlfn.TEXTJOIN(" ",1,IF(flistname=D215,foption,""))</f>
        <v>1: Community/traditional leader 2: Distribution staff 3: Local Authorities 4: Management committee 5: Partner 6: WFP 77: I do not know 88: Other</v>
      </c>
      <c r="J215" s="221" t="s">
        <v>3680</v>
      </c>
      <c r="K215" s="221" t="s">
        <v>544</v>
      </c>
      <c r="L215" s="221" t="str">
        <f t="shared" si="27"/>
        <v>F06: Who selected the people to receive assistance?</v>
      </c>
      <c r="M215" s="221" t="s">
        <v>3681</v>
      </c>
      <c r="N215" s="221" t="s">
        <v>5913</v>
      </c>
      <c r="O215" s="221" t="s">
        <v>3683</v>
      </c>
      <c r="P215" s="221">
        <v>1</v>
      </c>
      <c r="V215" s="221">
        <v>1</v>
      </c>
      <c r="Z215" s="221" t="s">
        <v>539</v>
      </c>
      <c r="AB215" s="333"/>
    </row>
    <row r="216" spans="1:28" s="338" customFormat="1">
      <c r="A216" s="205"/>
      <c r="B216" s="194" t="s">
        <v>3684</v>
      </c>
      <c r="C216" s="194" t="str">
        <f t="shared" si="28"/>
        <v>No</v>
      </c>
      <c r="D216" s="194" t="str">
        <f t="shared" si="29"/>
        <v/>
      </c>
      <c r="E216" s="205"/>
      <c r="F216" s="194"/>
      <c r="G216" s="194" t="s">
        <v>3040</v>
      </c>
      <c r="H216" s="206"/>
      <c r="I216" s="338" t="str" cm="1">
        <f t="array" ref="I216">_xlfn.TEXTJOIN(" ",1,IF(flistname=D216,foption,""))</f>
        <v>0</v>
      </c>
      <c r="J216" s="338" t="s">
        <v>49</v>
      </c>
      <c r="K216" s="338" t="s">
        <v>546</v>
      </c>
      <c r="L216" s="338" t="str">
        <f t="shared" si="27"/>
        <v>F07: Specify</v>
      </c>
      <c r="M216" s="338" t="s">
        <v>3685</v>
      </c>
      <c r="N216" s="338" t="s">
        <v>1312</v>
      </c>
      <c r="O216" s="338" t="s">
        <v>3686</v>
      </c>
      <c r="P216" s="338">
        <v>1</v>
      </c>
      <c r="V216" s="338">
        <v>1</v>
      </c>
      <c r="Z216" s="338" t="s">
        <v>3687</v>
      </c>
      <c r="AB216" s="339"/>
    </row>
    <row r="217" spans="1:28" s="221" customFormat="1">
      <c r="A217" s="205"/>
      <c r="B217" s="194" t="s">
        <v>3688</v>
      </c>
      <c r="C217" s="194" t="str">
        <f t="shared" si="28"/>
        <v>select_one</v>
      </c>
      <c r="D217" s="194" t="str">
        <f t="shared" si="29"/>
        <v>yes_no</v>
      </c>
      <c r="E217" s="205"/>
      <c r="F217" s="194"/>
      <c r="G217" s="194" t="s">
        <v>3040</v>
      </c>
      <c r="H217" s="206"/>
      <c r="I217" s="221" t="str" cm="1">
        <f t="array" ref="I217">_xlfn.TEXTJOIN(" ",1,IF(flistname=D217,foption,""))</f>
        <v>0: No 1: Yes</v>
      </c>
      <c r="J217" s="221" t="s">
        <v>22</v>
      </c>
      <c r="K217" s="221" t="s">
        <v>550</v>
      </c>
      <c r="L217" s="221" t="str">
        <f t="shared" si="27"/>
        <v>F08: Do you know of people who were selected but did not merit to be assisted?</v>
      </c>
      <c r="M217" s="221" t="s">
        <v>3689</v>
      </c>
      <c r="N217" s="221" t="s">
        <v>5914</v>
      </c>
      <c r="O217" s="221" t="s">
        <v>3691</v>
      </c>
      <c r="P217" s="221">
        <v>1</v>
      </c>
      <c r="V217" s="221">
        <v>1</v>
      </c>
      <c r="W217" s="221" t="s">
        <v>5748</v>
      </c>
      <c r="AB217" s="333"/>
    </row>
    <row r="218" spans="1:28" s="338" customFormat="1">
      <c r="A218" s="205"/>
      <c r="B218" s="194" t="s">
        <v>3692</v>
      </c>
      <c r="C218" s="194" t="str">
        <f t="shared" si="28"/>
        <v>No</v>
      </c>
      <c r="D218" s="194" t="str">
        <f t="shared" si="29"/>
        <v/>
      </c>
      <c r="E218" s="205"/>
      <c r="F218" s="194"/>
      <c r="G218" s="194" t="s">
        <v>3040</v>
      </c>
      <c r="H218" s="206"/>
      <c r="I218" s="338" t="str" cm="1">
        <f t="array" ref="I218">_xlfn.TEXTJOIN(" ",1,IF(flistname=D218,foption,""))</f>
        <v>0</v>
      </c>
      <c r="J218" s="338" t="s">
        <v>49</v>
      </c>
      <c r="K218" s="338" t="s">
        <v>552</v>
      </c>
      <c r="L218" s="338" t="str">
        <f t="shared" si="27"/>
        <v>F09: Explain why</v>
      </c>
      <c r="M218" s="338" t="s">
        <v>3693</v>
      </c>
      <c r="N218" s="338" t="s">
        <v>3694</v>
      </c>
      <c r="O218" s="338" t="s">
        <v>3695</v>
      </c>
      <c r="P218" s="338">
        <v>1</v>
      </c>
      <c r="V218" s="338">
        <v>1</v>
      </c>
      <c r="Z218" s="338" t="s">
        <v>554</v>
      </c>
      <c r="AB218" s="339"/>
    </row>
    <row r="219" spans="1:28" s="221" customFormat="1">
      <c r="A219" s="205"/>
      <c r="B219" s="194" t="s">
        <v>3696</v>
      </c>
      <c r="C219" s="194" t="str">
        <f t="shared" si="28"/>
        <v>select_one</v>
      </c>
      <c r="D219" s="194" t="str">
        <f t="shared" si="29"/>
        <v>yes_no_dk</v>
      </c>
      <c r="E219" s="205"/>
      <c r="F219" s="194"/>
      <c r="G219" s="194" t="s">
        <v>3040</v>
      </c>
      <c r="H219" s="206"/>
      <c r="I219" s="221" t="str" cm="1">
        <f t="array" ref="I219">_xlfn.TEXTJOIN(" ",1,IF(flistname=D219,foption,""))</f>
        <v>0: No 1: Yes 98: Don’t know</v>
      </c>
      <c r="J219" s="221" t="s">
        <v>549</v>
      </c>
      <c r="K219" s="221" t="s">
        <v>555</v>
      </c>
      <c r="L219" s="221" t="str">
        <f t="shared" si="27"/>
        <v>F10: Do you know of people who deserved assistance but were not selected?</v>
      </c>
      <c r="M219" s="221" t="s">
        <v>3697</v>
      </c>
      <c r="N219" s="221" t="s">
        <v>5915</v>
      </c>
      <c r="O219" s="221" t="s">
        <v>3699</v>
      </c>
      <c r="P219" s="221">
        <v>1</v>
      </c>
      <c r="S219" s="221" t="s">
        <v>557</v>
      </c>
      <c r="V219" s="221">
        <v>1</v>
      </c>
      <c r="W219" s="221" t="s">
        <v>5748</v>
      </c>
      <c r="AB219" s="333"/>
    </row>
    <row r="220" spans="1:28" s="221" customFormat="1">
      <c r="A220" s="205"/>
      <c r="B220" s="194" t="s">
        <v>3703</v>
      </c>
      <c r="C220" s="194" t="str">
        <f t="shared" si="28"/>
        <v>select_multiple</v>
      </c>
      <c r="D220" s="194" t="str">
        <f t="shared" si="29"/>
        <v>reason_notselect</v>
      </c>
      <c r="E220" s="205"/>
      <c r="F220" s="194" t="s">
        <v>246</v>
      </c>
      <c r="G220" s="194" t="s">
        <v>118</v>
      </c>
      <c r="H220" s="206"/>
      <c r="I220" s="221" t="str" cm="1">
        <f t="array" ref="I220">_xlfn.TEXTJOIN(" ",1,IF(flistname=D220,foption,""))</f>
        <v>1: Low assistance coverage (more people in need) 2: The selection process was Corrupted, had to pay money 3: Because they did not meet the targeting requirements 4: Because they were absent during selection and registration 5: The area covered was too small to include all the vulnerable 6: Fewer registration cards provided 7: Because they are not farming households 8: Because they were not related to those who did the selection 9: Household did not have members who could participate in the work 10: Priority was given the most vulnerable 11: The selection criteria were not clear 77: Don’t know 88: Other</v>
      </c>
      <c r="J220" s="221" t="s">
        <v>3704</v>
      </c>
      <c r="K220" s="221" t="s">
        <v>600</v>
      </c>
      <c r="L220" s="221" t="str">
        <f t="shared" si="27"/>
        <v>F12: What are the reasons why they were not selected</v>
      </c>
      <c r="M220" s="221" t="s">
        <v>3705</v>
      </c>
      <c r="N220" s="221" t="s">
        <v>3706</v>
      </c>
      <c r="O220" s="221" t="s">
        <v>3707</v>
      </c>
      <c r="P220" s="221">
        <v>1</v>
      </c>
      <c r="V220" s="221">
        <v>1</v>
      </c>
      <c r="Z220" s="221" t="s">
        <v>560</v>
      </c>
      <c r="AB220" s="333"/>
    </row>
    <row r="221" spans="1:28" s="221" customFormat="1">
      <c r="A221" s="205"/>
      <c r="B221" s="194" t="s">
        <v>3709</v>
      </c>
      <c r="C221" s="194" t="str">
        <f t="shared" si="28"/>
        <v>select_one</v>
      </c>
      <c r="D221" s="194" t="str">
        <f t="shared" si="29"/>
        <v>yes_no</v>
      </c>
      <c r="E221" s="205"/>
      <c r="F221" s="194"/>
      <c r="G221" s="194" t="s">
        <v>3040</v>
      </c>
      <c r="H221" s="206"/>
      <c r="I221" s="221" t="str" cm="1">
        <f t="array" ref="I221">_xlfn.TEXTJOIN(" ",1,IF(flistname=D221,foption,""))</f>
        <v>0: No 1: Yes</v>
      </c>
      <c r="J221" s="221" t="s">
        <v>22</v>
      </c>
      <c r="K221" s="221" t="s">
        <v>561</v>
      </c>
      <c r="L221" s="221" t="str">
        <f t="shared" si="27"/>
        <v>F13: Did your household have to pay to be selected?</v>
      </c>
      <c r="M221" s="221" t="s">
        <v>3710</v>
      </c>
      <c r="N221" s="221" t="s">
        <v>5916</v>
      </c>
      <c r="O221" s="221" t="s">
        <v>3712</v>
      </c>
      <c r="P221" s="221">
        <v>1</v>
      </c>
      <c r="V221" s="221">
        <v>1</v>
      </c>
      <c r="W221" s="221" t="s">
        <v>5748</v>
      </c>
      <c r="AB221" s="333"/>
    </row>
    <row r="222" spans="1:28" s="221" customFormat="1">
      <c r="A222" s="205"/>
      <c r="B222" s="194" t="s">
        <v>3713</v>
      </c>
      <c r="C222" s="194" t="str">
        <f t="shared" si="28"/>
        <v>select_one</v>
      </c>
      <c r="D222" s="194" t="str">
        <f t="shared" si="29"/>
        <v>payment_recepient</v>
      </c>
      <c r="E222" s="205"/>
      <c r="F222" s="194"/>
      <c r="G222" s="194" t="s">
        <v>3040</v>
      </c>
      <c r="H222" s="206"/>
      <c r="I222" s="221" t="str" cm="1">
        <f t="array" ref="I222">_xlfn.TEXTJOIN(" ",1,IF(flistname=D222,foption,""))</f>
        <v>1: Community/traditional Leader 2: Local authorities 3: Project management committee (PMC) 4: Cooperating partner 5: WFP Staff 6: Armed actors 88: Other</v>
      </c>
      <c r="J222" s="221" t="s">
        <v>563</v>
      </c>
      <c r="K222" s="221" t="s">
        <v>564</v>
      </c>
      <c r="L222" s="221" t="str">
        <f t="shared" si="27"/>
        <v>F14: Who did you have to pay?</v>
      </c>
      <c r="M222" s="221" t="s">
        <v>3714</v>
      </c>
      <c r="N222" s="221" t="s">
        <v>3715</v>
      </c>
      <c r="O222" s="221" t="s">
        <v>3716</v>
      </c>
      <c r="P222" s="221">
        <v>1</v>
      </c>
      <c r="V222" s="221">
        <v>1</v>
      </c>
      <c r="Z222" s="221" t="s">
        <v>566</v>
      </c>
      <c r="AB222" s="333"/>
    </row>
    <row r="223" spans="1:28" s="221" customFormat="1">
      <c r="A223" s="205"/>
      <c r="B223" s="194" t="s">
        <v>3717</v>
      </c>
      <c r="C223" s="194" t="str">
        <f t="shared" si="28"/>
        <v>select_one</v>
      </c>
      <c r="D223" s="194" t="str">
        <f t="shared" si="29"/>
        <v>voluntary_forced</v>
      </c>
      <c r="E223" s="205"/>
      <c r="F223" s="194"/>
      <c r="G223" s="194" t="s">
        <v>3040</v>
      </c>
      <c r="H223" s="206"/>
      <c r="I223" s="221" t="str" cm="1">
        <f t="array" ref="I223">_xlfn.TEXTJOIN(" ",1,IF(flistname=D223,foption,""))</f>
        <v>1: Voluntary 2: Forced</v>
      </c>
      <c r="J223" s="221" t="s">
        <v>567</v>
      </c>
      <c r="K223" s="221" t="s">
        <v>568</v>
      </c>
      <c r="L223" s="221" t="str">
        <f t="shared" si="27"/>
        <v>F15: Was this payment made voluntarily or forced?</v>
      </c>
      <c r="M223" s="221" t="s">
        <v>3718</v>
      </c>
      <c r="N223" s="221" t="s">
        <v>5917</v>
      </c>
      <c r="O223" s="221" t="s">
        <v>3719</v>
      </c>
      <c r="P223" s="221">
        <v>1</v>
      </c>
      <c r="V223" s="221">
        <v>1</v>
      </c>
      <c r="Z223" s="221" t="s">
        <v>566</v>
      </c>
      <c r="AB223" s="333"/>
    </row>
    <row r="224" spans="1:28" s="221" customFormat="1">
      <c r="A224" s="205"/>
      <c r="B224" s="194" t="s">
        <v>3720</v>
      </c>
      <c r="C224" s="194" t="str">
        <f t="shared" si="28"/>
        <v>select_one</v>
      </c>
      <c r="D224" s="194" t="str">
        <f t="shared" si="29"/>
        <v>yes_no</v>
      </c>
      <c r="E224" s="205"/>
      <c r="F224" s="194"/>
      <c r="G224" s="194" t="s">
        <v>3040</v>
      </c>
      <c r="H224" s="206"/>
      <c r="I224" s="221" t="str" cm="1">
        <f t="array" ref="I224">_xlfn.TEXTJOIN(" ",1,IF(flistname=D224,foption,""))</f>
        <v>0: No 1: Yes</v>
      </c>
      <c r="J224" s="221" t="s">
        <v>22</v>
      </c>
      <c r="K224" s="221" t="s">
        <v>570</v>
      </c>
      <c r="L224" s="221" t="str">
        <f t="shared" si="27"/>
        <v>F16: Have you or any of your family members been harassed as a result of being selected?</v>
      </c>
      <c r="M224" s="221" t="s">
        <v>3721</v>
      </c>
      <c r="N224" s="221" t="s">
        <v>5918</v>
      </c>
      <c r="O224" s="221" t="s">
        <v>3723</v>
      </c>
      <c r="P224" s="221">
        <v>1</v>
      </c>
      <c r="V224" s="221">
        <v>1</v>
      </c>
      <c r="W224" s="221" t="s">
        <v>5748</v>
      </c>
      <c r="AB224" s="333"/>
    </row>
    <row r="225" spans="1:28" s="338" customFormat="1">
      <c r="A225" s="205"/>
      <c r="B225" s="194" t="s">
        <v>3724</v>
      </c>
      <c r="C225" s="194" t="str">
        <f t="shared" si="28"/>
        <v>No</v>
      </c>
      <c r="D225" s="194" t="str">
        <f t="shared" si="29"/>
        <v/>
      </c>
      <c r="E225" s="205"/>
      <c r="F225" s="194"/>
      <c r="G225" s="194" t="s">
        <v>3040</v>
      </c>
      <c r="H225" s="206"/>
      <c r="I225" s="338" t="str" cm="1">
        <f t="array" ref="I225">_xlfn.TEXTJOIN(" ",1,IF(flistname=D225,foption,""))</f>
        <v>0</v>
      </c>
      <c r="J225" s="338" t="s">
        <v>49</v>
      </c>
      <c r="K225" s="338" t="s">
        <v>572</v>
      </c>
      <c r="L225" s="338" t="str">
        <f t="shared" si="27"/>
        <v>F17: Please describe the incident.</v>
      </c>
      <c r="M225" s="338" t="s">
        <v>3725</v>
      </c>
      <c r="N225" s="338" t="s">
        <v>3726</v>
      </c>
      <c r="O225" s="338" t="s">
        <v>3727</v>
      </c>
      <c r="P225" s="338">
        <v>1</v>
      </c>
      <c r="V225" s="338">
        <v>1</v>
      </c>
      <c r="Z225" s="338" t="s">
        <v>574</v>
      </c>
      <c r="AB225" s="339"/>
    </row>
    <row r="226" spans="1:28" s="221" customFormat="1">
      <c r="A226" s="205"/>
      <c r="B226" s="194" t="s">
        <v>3728</v>
      </c>
      <c r="C226" s="194" t="str">
        <f t="shared" si="28"/>
        <v>select_one</v>
      </c>
      <c r="D226" s="194" t="str">
        <f t="shared" si="29"/>
        <v>yes_no</v>
      </c>
      <c r="E226" s="205"/>
      <c r="F226" s="194" t="s">
        <v>246</v>
      </c>
      <c r="G226" s="194" t="s">
        <v>118</v>
      </c>
      <c r="H226" s="206"/>
      <c r="I226" s="221" t="str" cm="1">
        <f t="array" ref="I226">_xlfn.TEXTJOIN(" ",1,IF(flistname=D226,foption,""))</f>
        <v>0: No 1: Yes</v>
      </c>
      <c r="J226" s="221" t="s">
        <v>22</v>
      </c>
      <c r="K226" s="221" t="s">
        <v>619</v>
      </c>
      <c r="L226" s="221" t="str">
        <f t="shared" si="27"/>
        <v>F18: Were the graduation criteria clearly communicated to you?</v>
      </c>
      <c r="M226" s="221" t="s">
        <v>3729</v>
      </c>
      <c r="N226" s="221" t="s">
        <v>3730</v>
      </c>
      <c r="O226" s="221" t="s">
        <v>3731</v>
      </c>
      <c r="P226" s="221">
        <v>1</v>
      </c>
      <c r="V226" s="221">
        <v>1</v>
      </c>
      <c r="W226" s="221" t="s">
        <v>5748</v>
      </c>
      <c r="Z226" s="221" t="s">
        <v>3225</v>
      </c>
      <c r="AB226" s="333"/>
    </row>
    <row r="227" spans="1:28" s="221" customFormat="1">
      <c r="A227" s="205"/>
      <c r="B227" s="194" t="s">
        <v>3732</v>
      </c>
      <c r="C227" s="194" t="str">
        <f t="shared" si="28"/>
        <v>select_multiple</v>
      </c>
      <c r="D227" s="194" t="str">
        <f t="shared" si="29"/>
        <v>grad_crite</v>
      </c>
      <c r="E227" s="205"/>
      <c r="F227" s="194" t="s">
        <v>246</v>
      </c>
      <c r="G227" s="194" t="s">
        <v>118</v>
      </c>
      <c r="H227" s="206"/>
      <c r="I227" s="221" t="str" cm="1">
        <f t="array" ref="I227">_xlfn.TEXTJOIN(" ",1,IF(flistname=D227,foption,""))</f>
        <v>1: Completed 3 years in the FFA programme 2: HH was food sufficient (able to withstand shocks without FFA assistance) 3: Created 2-3 feddans of crop farm on top of the farm around the homestead 4: Created 400 m2 of vegetable gardening that can be utilised 2-3 times a year.</v>
      </c>
      <c r="J227" s="221" t="s">
        <v>621</v>
      </c>
      <c r="K227" s="221" t="s">
        <v>622</v>
      </c>
      <c r="L227" s="221" t="str">
        <f t="shared" si="27"/>
        <v>F19: Please describe what was communicated about graduation criteria?</v>
      </c>
      <c r="M227" s="221" t="s">
        <v>3733</v>
      </c>
      <c r="N227" s="221" t="s">
        <v>3734</v>
      </c>
      <c r="O227" s="221" t="s">
        <v>3735</v>
      </c>
      <c r="P227" s="221">
        <v>1</v>
      </c>
      <c r="V227" s="221">
        <v>1</v>
      </c>
      <c r="Z227" s="221" t="s">
        <v>624</v>
      </c>
      <c r="AB227" s="333"/>
    </row>
    <row r="228" spans="1:28" s="221" customFormat="1">
      <c r="A228" s="205"/>
      <c r="B228" s="194" t="s">
        <v>3736</v>
      </c>
      <c r="C228" s="194" t="str">
        <f t="shared" si="28"/>
        <v>select_one</v>
      </c>
      <c r="D228" s="194" t="str">
        <f t="shared" si="29"/>
        <v>grad_who_comm</v>
      </c>
      <c r="E228" s="205"/>
      <c r="F228" s="194" t="s">
        <v>246</v>
      </c>
      <c r="G228" s="194" t="s">
        <v>118</v>
      </c>
      <c r="H228" s="206"/>
      <c r="I228" s="221" t="str" cm="1">
        <f t="array" ref="I228">_xlfn.TEXTJOIN(" ",1,IF(flistname=D228,foption,""))</f>
        <v>1: Cooperating Partner (CP) 2: WFP 3: Project Management Committee 4: Boma Chief 5: Agricultural Office 6: RRC</v>
      </c>
      <c r="J228" s="221" t="s">
        <v>625</v>
      </c>
      <c r="K228" s="221" t="s">
        <v>626</v>
      </c>
      <c r="L228" s="221" t="str">
        <f t="shared" si="27"/>
        <v>F20: Who provided you with this information?</v>
      </c>
      <c r="M228" s="221" t="s">
        <v>3737</v>
      </c>
      <c r="N228" s="221" t="s">
        <v>5919</v>
      </c>
      <c r="O228" s="221" t="s">
        <v>3739</v>
      </c>
      <c r="P228" s="221">
        <v>1</v>
      </c>
      <c r="V228" s="221">
        <v>1</v>
      </c>
      <c r="Z228" s="221" t="s">
        <v>624</v>
      </c>
      <c r="AB228" s="333"/>
    </row>
    <row r="229" spans="1:28" s="221" customFormat="1">
      <c r="A229" s="205"/>
      <c r="B229" s="194" t="s">
        <v>3740</v>
      </c>
      <c r="C229" s="194" t="str">
        <f t="shared" si="28"/>
        <v>select_one</v>
      </c>
      <c r="D229" s="194" t="str">
        <f t="shared" si="29"/>
        <v>grad_who_comm</v>
      </c>
      <c r="E229" s="205"/>
      <c r="F229" s="194" t="s">
        <v>246</v>
      </c>
      <c r="G229" s="194" t="s">
        <v>118</v>
      </c>
      <c r="H229" s="206"/>
      <c r="I229" s="221" t="str" cm="1">
        <f t="array" ref="I229">_xlfn.TEXTJOIN(" ",1,IF(flistname=D229,foption,""))</f>
        <v>1: Cooperating Partner (CP) 2: WFP 3: Project Management Committee 4: Boma Chief 5: Agricultural Office 6: RRC</v>
      </c>
      <c r="J229" s="221" t="s">
        <v>625</v>
      </c>
      <c r="K229" s="221" t="s">
        <v>628</v>
      </c>
      <c r="L229" s="221" t="str">
        <f t="shared" si="27"/>
        <v>F21: How would you have preferred to provide you with information on graduation?</v>
      </c>
      <c r="M229" s="221" t="s">
        <v>3741</v>
      </c>
      <c r="N229" s="221" t="s">
        <v>3742</v>
      </c>
      <c r="O229" s="221" t="s">
        <v>3743</v>
      </c>
      <c r="P229" s="221">
        <v>1</v>
      </c>
      <c r="V229" s="221">
        <v>1</v>
      </c>
      <c r="Z229" s="221" t="s">
        <v>624</v>
      </c>
      <c r="AB229" s="333"/>
    </row>
    <row r="230" spans="1:28" s="356" customFormat="1">
      <c r="A230" s="355"/>
      <c r="B230" s="356" t="s">
        <v>3744</v>
      </c>
      <c r="C230" s="356" t="str">
        <f t="shared" si="28"/>
        <v>No</v>
      </c>
      <c r="D230" s="356" t="str">
        <f t="shared" si="29"/>
        <v/>
      </c>
      <c r="E230" s="355"/>
      <c r="G230" s="356" t="s">
        <v>2983</v>
      </c>
      <c r="H230" s="357"/>
      <c r="I230" s="356" t="str" cm="1">
        <f t="array" ref="I230">_xlfn.TEXTJOIN(" ",1,IF(flistname=D230,foption,""))</f>
        <v>0</v>
      </c>
      <c r="J230" s="356" t="s">
        <v>117</v>
      </c>
      <c r="K230" s="356" t="s">
        <v>3653</v>
      </c>
      <c r="L230" s="356" t="str">
        <f t="shared" si="27"/>
        <v/>
      </c>
      <c r="N230" s="356" t="s">
        <v>2988</v>
      </c>
      <c r="O230" s="356" t="s">
        <v>2988</v>
      </c>
      <c r="P230" s="356">
        <v>1</v>
      </c>
      <c r="AB230" s="358"/>
    </row>
    <row r="231" spans="1:28" s="218" customFormat="1">
      <c r="A231" s="207"/>
      <c r="C231" s="218" t="str">
        <f t="shared" si="28"/>
        <v>No</v>
      </c>
      <c r="D231" s="218" t="str">
        <f t="shared" si="29"/>
        <v/>
      </c>
      <c r="E231" s="207"/>
      <c r="H231" s="209"/>
      <c r="I231" s="214" t="str" cm="1">
        <f t="array" ref="I231">_xlfn.TEXTJOIN(" ",1,IF(flistname=D231,foption,""))</f>
        <v>0</v>
      </c>
      <c r="L231" s="218" t="str">
        <f t="shared" si="27"/>
        <v/>
      </c>
      <c r="P231" s="218">
        <v>1</v>
      </c>
      <c r="S231" s="207"/>
      <c r="AB231" s="280"/>
    </row>
    <row r="232" spans="1:28" s="356" customFormat="1">
      <c r="A232" s="355"/>
      <c r="B232" s="356" t="s">
        <v>3745</v>
      </c>
      <c r="C232" s="356" t="str">
        <f t="shared" si="28"/>
        <v>No</v>
      </c>
      <c r="D232" s="356" t="str">
        <f t="shared" si="29"/>
        <v/>
      </c>
      <c r="E232" s="355"/>
      <c r="F232" s="356" t="s">
        <v>246</v>
      </c>
      <c r="G232" s="356" t="s">
        <v>2983</v>
      </c>
      <c r="H232" s="357"/>
      <c r="I232" s="356" t="str" cm="1">
        <f t="array" ref="I232">_xlfn.TEXTJOIN(" ",1,IF(flistname=D232,foption,""))</f>
        <v>0</v>
      </c>
      <c r="J232" s="356" t="s">
        <v>26</v>
      </c>
      <c r="K232" s="356" t="s">
        <v>3746</v>
      </c>
      <c r="L232" s="356" t="str">
        <f t="shared" si="27"/>
        <v>G: TRANSFER MODALITY SELECTION (TARGETING)</v>
      </c>
      <c r="M232" s="356" t="s">
        <v>3747</v>
      </c>
      <c r="N232" s="356" t="s">
        <v>3748</v>
      </c>
      <c r="O232" s="356" t="s">
        <v>3748</v>
      </c>
      <c r="P232" s="356">
        <v>1</v>
      </c>
      <c r="W232" s="356" t="s">
        <v>168</v>
      </c>
      <c r="Z232" s="356" t="s">
        <v>3428</v>
      </c>
      <c r="AB232" s="358"/>
    </row>
    <row r="233" spans="1:28" s="221" customFormat="1">
      <c r="A233" s="205"/>
      <c r="B233" s="194" t="s">
        <v>3749</v>
      </c>
      <c r="C233" s="194" t="str">
        <f t="shared" si="28"/>
        <v>select_one</v>
      </c>
      <c r="D233" s="194" t="str">
        <f t="shared" si="29"/>
        <v>mod_preferred</v>
      </c>
      <c r="E233" s="205"/>
      <c r="F233" s="194" t="s">
        <v>246</v>
      </c>
      <c r="G233" s="194" t="s">
        <v>2983</v>
      </c>
      <c r="H233" s="206"/>
      <c r="I233" s="221" t="str" cm="1">
        <f t="array" ref="I233">_xlfn.TEXTJOIN(" ",1,IF(flistname=D233,foption,""))</f>
        <v>1: Cash only 2: Cash and food 3: In-kind food only 4: Vouchers only 5: Vouchers and food</v>
      </c>
      <c r="J233" s="221" t="s">
        <v>652</v>
      </c>
      <c r="K233" s="221" t="s">
        <v>653</v>
      </c>
      <c r="L233" s="221" t="str">
        <f t="shared" si="27"/>
        <v>G01: If you were able to choose, in what form would you most prefer to receive your entitlement?</v>
      </c>
      <c r="M233" s="221" t="s">
        <v>3750</v>
      </c>
      <c r="N233" s="221" t="s">
        <v>3751</v>
      </c>
      <c r="O233" s="221" t="s">
        <v>3752</v>
      </c>
      <c r="P233" s="221">
        <v>1</v>
      </c>
      <c r="V233" s="221">
        <v>1</v>
      </c>
      <c r="AB233" s="333"/>
    </row>
    <row r="234" spans="1:28" s="221" customFormat="1">
      <c r="A234" s="205"/>
      <c r="B234" s="194" t="s">
        <v>3753</v>
      </c>
      <c r="C234" s="194" t="str">
        <f t="shared" si="28"/>
        <v>select_multiple</v>
      </c>
      <c r="D234" s="194" t="str">
        <f t="shared" si="29"/>
        <v>reason_inkind</v>
      </c>
      <c r="E234" s="205"/>
      <c r="F234" s="194" t="s">
        <v>246</v>
      </c>
      <c r="G234" s="194" t="s">
        <v>2983</v>
      </c>
      <c r="H234" s="206"/>
      <c r="I234" s="221" t="str" cm="1">
        <f t="array" ref="I234">_xlfn.TEXTJOIN(" ",1,IF(flistname=D234,foption,""))</f>
        <v>1: Food is better for nutrition 2: Food meets food shortage 3: Food prices are high in local market 4: Food is not available in the market 5: Better for children nutrition 6: Easy to share in case of need 7: Food is better controlled by women for household’s food needs 8: Market places for food commodities are too far 9: Quality of humanitarian food is better 10: Cash could be controlled/abused by men (drinking etc.) 11: Women have more control on food compared to cash 88: Other</v>
      </c>
      <c r="J234" s="221" t="s">
        <v>3754</v>
      </c>
      <c r="K234" s="221" t="s">
        <v>656</v>
      </c>
      <c r="L234" s="221" t="str">
        <f t="shared" si="27"/>
        <v>G02: Why would you prefer in-kind food over other modalities?</v>
      </c>
      <c r="M234" s="221" t="s">
        <v>3755</v>
      </c>
      <c r="N234" s="221" t="s">
        <v>6030</v>
      </c>
      <c r="O234" s="221" t="s">
        <v>3757</v>
      </c>
      <c r="P234" s="221">
        <v>1</v>
      </c>
      <c r="S234" s="221" t="s">
        <v>6031</v>
      </c>
      <c r="T234" s="221" t="s">
        <v>3758</v>
      </c>
      <c r="V234" s="221">
        <v>1</v>
      </c>
      <c r="Z234" s="221" t="s">
        <v>659</v>
      </c>
      <c r="AB234" s="333"/>
    </row>
    <row r="235" spans="1:28" s="221" customFormat="1">
      <c r="A235" s="205"/>
      <c r="B235" s="194" t="s">
        <v>3759</v>
      </c>
      <c r="C235" s="194" t="str">
        <f t="shared" si="28"/>
        <v>select_multiple</v>
      </c>
      <c r="D235" s="194" t="str">
        <f t="shared" si="29"/>
        <v>reason_cash</v>
      </c>
      <c r="E235" s="205"/>
      <c r="F235" s="194" t="s">
        <v>246</v>
      </c>
      <c r="G235" s="194" t="s">
        <v>2983</v>
      </c>
      <c r="H235" s="206"/>
      <c r="I235" s="221" t="str" cm="1">
        <f t="array" ref="I235">_xlfn.TEXTJOIN(" ",1,IF(flistname=D235,foption,""))</f>
        <v>1: Flexibility of cash 2: Ability to buy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35" s="221" t="s">
        <v>3760</v>
      </c>
      <c r="K235" s="221" t="s">
        <v>665</v>
      </c>
      <c r="L235" s="221" t="str">
        <f t="shared" si="27"/>
        <v>G03: Why would you prefer cash only over other modalities?</v>
      </c>
      <c r="M235" s="221" t="s">
        <v>3761</v>
      </c>
      <c r="N235" s="221" t="s">
        <v>6032</v>
      </c>
      <c r="O235" s="221" t="s">
        <v>3763</v>
      </c>
      <c r="P235" s="221">
        <v>1</v>
      </c>
      <c r="S235" s="221" t="s">
        <v>6031</v>
      </c>
      <c r="T235" s="221" t="s">
        <v>3758</v>
      </c>
      <c r="V235" s="221">
        <v>1</v>
      </c>
      <c r="Z235" s="221" t="s">
        <v>668</v>
      </c>
      <c r="AB235" s="333"/>
    </row>
    <row r="236" spans="1:28" s="221" customFormat="1">
      <c r="A236" s="205"/>
      <c r="B236" s="194" t="s">
        <v>3764</v>
      </c>
      <c r="C236" s="194" t="str">
        <f t="shared" si="28"/>
        <v>select_multiple</v>
      </c>
      <c r="D236" s="194" t="str">
        <f t="shared" si="29"/>
        <v>reason_voucher</v>
      </c>
      <c r="E236" s="205"/>
      <c r="F236" s="194" t="s">
        <v>246</v>
      </c>
      <c r="G236" s="194" t="s">
        <v>118</v>
      </c>
      <c r="H236" s="206"/>
      <c r="I236" s="221" t="str" cm="1">
        <f t="array" ref="I236">_xlfn.TEXTJOIN(" ",1,IF(flistname=D236,foption,""))</f>
        <v>1: Flexibility of Voucher 2: It can be used to get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36" s="221" t="s">
        <v>3765</v>
      </c>
      <c r="K236" s="221" t="s">
        <v>702</v>
      </c>
      <c r="L236" s="221" t="str">
        <f t="shared" si="27"/>
        <v>G04: Why would you prefer E-vouchers only over other modalities?</v>
      </c>
      <c r="M236" s="221" t="s">
        <v>3766</v>
      </c>
      <c r="N236" s="221" t="s">
        <v>6033</v>
      </c>
      <c r="O236" s="221" t="s">
        <v>3768</v>
      </c>
      <c r="P236" s="221">
        <v>1</v>
      </c>
      <c r="S236" s="221" t="s">
        <v>6031</v>
      </c>
      <c r="T236" s="221" t="s">
        <v>3758</v>
      </c>
      <c r="V236" s="221">
        <v>1</v>
      </c>
      <c r="Z236" s="221" t="s">
        <v>704</v>
      </c>
      <c r="AB236" s="333"/>
    </row>
    <row r="237" spans="1:28" s="221" customFormat="1">
      <c r="A237" s="205"/>
      <c r="B237" s="194" t="s">
        <v>3769</v>
      </c>
      <c r="C237" s="194" t="str">
        <f t="shared" si="28"/>
        <v>select_multiple</v>
      </c>
      <c r="D237" s="194" t="str">
        <f t="shared" si="29"/>
        <v>reason_both</v>
      </c>
      <c r="E237" s="205"/>
      <c r="F237" s="194" t="s">
        <v>246</v>
      </c>
      <c r="G237" s="194" t="s">
        <v>2983</v>
      </c>
      <c r="H237" s="206"/>
      <c r="I237" s="221" t="str" cm="1">
        <f t="array" ref="I237">_xlfn.TEXTJOIN(" ",1,IF(flistname=D237,foption,""))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37" s="221" t="s">
        <v>3770</v>
      </c>
      <c r="K237" s="221" t="s">
        <v>674</v>
      </c>
      <c r="L237" s="221" t="str">
        <f t="shared" si="27"/>
        <v>G05: Why would you prefer both cash and food over other modalities?</v>
      </c>
      <c r="M237" s="221" t="s">
        <v>3771</v>
      </c>
      <c r="N237" s="221" t="s">
        <v>6034</v>
      </c>
      <c r="O237" s="221" t="s">
        <v>3773</v>
      </c>
      <c r="P237" s="221">
        <v>1</v>
      </c>
      <c r="S237" s="221" t="s">
        <v>6031</v>
      </c>
      <c r="T237" s="221" t="s">
        <v>3758</v>
      </c>
      <c r="V237" s="221">
        <v>1</v>
      </c>
      <c r="Z237" s="221" t="s">
        <v>676</v>
      </c>
      <c r="AB237" s="333"/>
    </row>
    <row r="238" spans="1:28" s="221" customFormat="1">
      <c r="A238" s="205"/>
      <c r="B238" s="194" t="s">
        <v>3774</v>
      </c>
      <c r="C238" s="194" t="str">
        <f t="shared" si="28"/>
        <v>select_multiple</v>
      </c>
      <c r="D238" s="194" t="str">
        <f t="shared" si="29"/>
        <v>reason_both</v>
      </c>
      <c r="E238" s="205"/>
      <c r="F238" s="194" t="s">
        <v>246</v>
      </c>
      <c r="G238" s="194" t="s">
        <v>118</v>
      </c>
      <c r="H238" s="206"/>
      <c r="I238" s="221" t="str" cm="1">
        <f t="array" ref="I238">_xlfn.TEXTJOIN(" ",1,IF(flistname=D238,foption,""))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38" s="221" t="s">
        <v>3770</v>
      </c>
      <c r="K238" s="221" t="s">
        <v>710</v>
      </c>
      <c r="L238" s="221" t="str">
        <f t="shared" si="27"/>
        <v>G06: Why would you prefer both food and vouchers over other modalities?</v>
      </c>
      <c r="M238" s="221" t="s">
        <v>3775</v>
      </c>
      <c r="N238" s="221" t="s">
        <v>6035</v>
      </c>
      <c r="O238" s="221" t="s">
        <v>3777</v>
      </c>
      <c r="P238" s="221">
        <v>1</v>
      </c>
      <c r="S238" s="221" t="s">
        <v>6031</v>
      </c>
      <c r="T238" s="221" t="s">
        <v>3758</v>
      </c>
      <c r="V238" s="221">
        <v>1</v>
      </c>
      <c r="Z238" s="221" t="s">
        <v>712</v>
      </c>
      <c r="AB238" s="333"/>
    </row>
    <row r="239" spans="1:28" s="221" customFormat="1">
      <c r="A239" s="205"/>
      <c r="B239" s="194" t="s">
        <v>3778</v>
      </c>
      <c r="C239" s="194" t="str">
        <f t="shared" si="28"/>
        <v>select_multiple</v>
      </c>
      <c r="D239" s="194" t="str">
        <f t="shared" si="29"/>
        <v>food_to_cash</v>
      </c>
      <c r="E239" s="205"/>
      <c r="F239" s="194" t="s">
        <v>246</v>
      </c>
      <c r="G239" s="194" t="s">
        <v>2983</v>
      </c>
      <c r="H239" s="206"/>
      <c r="I239" s="221" t="str" cm="1">
        <f t="array" ref="I239">_xlfn.TEXTJOIN(" ",1,IF(flistname=D239,foption,""))</f>
        <v>1: Cereal 2: Pulses 3: Cooking Oil 4: Salt</v>
      </c>
      <c r="J239" s="221" t="s">
        <v>3779</v>
      </c>
      <c r="K239" s="221" t="s">
        <v>680</v>
      </c>
      <c r="L239" s="221" t="str">
        <f t="shared" si="27"/>
        <v>G07: If you prefer cash and food combined,  which commodities would you like to receive in cash?</v>
      </c>
      <c r="M239" s="221" t="s">
        <v>3780</v>
      </c>
      <c r="N239" s="221" t="s">
        <v>3781</v>
      </c>
      <c r="O239" s="221" t="s">
        <v>3782</v>
      </c>
      <c r="P239" s="221">
        <v>1</v>
      </c>
      <c r="V239" s="221">
        <v>1</v>
      </c>
      <c r="Z239" s="221" t="s">
        <v>676</v>
      </c>
      <c r="AB239" s="333"/>
    </row>
    <row r="240" spans="1:28" s="221" customFormat="1">
      <c r="A240" s="205"/>
      <c r="B240" s="194" t="s">
        <v>3783</v>
      </c>
      <c r="C240" s="194" t="str">
        <f t="shared" si="28"/>
        <v>select_multiple</v>
      </c>
      <c r="D240" s="194" t="str">
        <f t="shared" si="29"/>
        <v>food_to_cash</v>
      </c>
      <c r="E240" s="205"/>
      <c r="F240" s="194" t="s">
        <v>246</v>
      </c>
      <c r="G240" s="194" t="s">
        <v>118</v>
      </c>
      <c r="H240" s="206"/>
      <c r="I240" s="221" t="str" cm="1">
        <f t="array" ref="I240">_xlfn.TEXTJOIN(" ",1,IF(flistname=D240,foption,""))</f>
        <v>1: Cereal 2: Pulses 3: Cooking Oil 4: Salt</v>
      </c>
      <c r="J240" s="221" t="s">
        <v>3779</v>
      </c>
      <c r="K240" s="221" t="s">
        <v>718</v>
      </c>
      <c r="L240" s="221" t="str">
        <f t="shared" si="27"/>
        <v>G08: If E-Voucher and food combined is the preference which commodity would you like to receive in E-Voucher?</v>
      </c>
      <c r="M240" s="221" t="s">
        <v>3784</v>
      </c>
      <c r="N240" s="221" t="s">
        <v>3785</v>
      </c>
      <c r="O240" s="221" t="s">
        <v>3786</v>
      </c>
      <c r="P240" s="221">
        <v>1</v>
      </c>
      <c r="V240" s="221">
        <v>1</v>
      </c>
      <c r="Z240" s="221" t="s">
        <v>712</v>
      </c>
      <c r="AB240" s="333"/>
    </row>
    <row r="241" spans="1:28" s="356" customFormat="1">
      <c r="A241" s="355"/>
      <c r="B241" s="356" t="s">
        <v>3787</v>
      </c>
      <c r="C241" s="356" t="str">
        <f t="shared" si="28"/>
        <v>No</v>
      </c>
      <c r="D241" s="356" t="str">
        <f t="shared" si="29"/>
        <v/>
      </c>
      <c r="E241" s="355"/>
      <c r="F241" s="356" t="s">
        <v>246</v>
      </c>
      <c r="G241" s="356" t="s">
        <v>2983</v>
      </c>
      <c r="H241" s="357"/>
      <c r="I241" s="356" t="str" cm="1">
        <f t="array" ref="I241">_xlfn.TEXTJOIN(" ",1,IF(flistname=D241,foption,""))</f>
        <v>0</v>
      </c>
      <c r="J241" s="356" t="s">
        <v>117</v>
      </c>
      <c r="K241" s="356" t="s">
        <v>3746</v>
      </c>
      <c r="L241" s="356" t="str">
        <f t="shared" si="27"/>
        <v/>
      </c>
      <c r="N241" s="356" t="s">
        <v>2988</v>
      </c>
      <c r="O241" s="356" t="s">
        <v>2988</v>
      </c>
      <c r="P241" s="356">
        <v>1</v>
      </c>
      <c r="AB241" s="358"/>
    </row>
    <row r="242" spans="1:28" s="214" customFormat="1">
      <c r="A242" s="207"/>
      <c r="C242" s="214" t="str">
        <f t="shared" si="28"/>
        <v>No</v>
      </c>
      <c r="D242" s="214" t="str">
        <f t="shared" si="29"/>
        <v/>
      </c>
      <c r="E242" s="207"/>
      <c r="H242" s="209"/>
      <c r="I242" s="214" t="str" cm="1">
        <f t="array" ref="I242">_xlfn.TEXTJOIN(" ",1,IF(flistname=D242,foption,""))</f>
        <v>0</v>
      </c>
      <c r="L242" s="214" t="str">
        <f t="shared" si="27"/>
        <v/>
      </c>
      <c r="P242" s="214">
        <v>1</v>
      </c>
      <c r="S242" s="207"/>
      <c r="AB242" s="278"/>
    </row>
    <row r="243" spans="1:28" s="356" customFormat="1">
      <c r="A243" s="355"/>
      <c r="B243" s="356" t="s">
        <v>3788</v>
      </c>
      <c r="C243" s="356" t="str">
        <f t="shared" si="28"/>
        <v>No</v>
      </c>
      <c r="D243" s="356" t="str">
        <f t="shared" si="29"/>
        <v/>
      </c>
      <c r="E243" s="355"/>
      <c r="G243" s="356" t="s">
        <v>2983</v>
      </c>
      <c r="H243" s="357"/>
      <c r="I243" s="356" t="str" cm="1">
        <f t="array" ref="I243">_xlfn.TEXTJOIN(" ",1,IF(flistname=D243,foption,""))</f>
        <v>0</v>
      </c>
      <c r="J243" s="356" t="s">
        <v>26</v>
      </c>
      <c r="K243" s="356" t="s">
        <v>6036</v>
      </c>
      <c r="L243" s="356" t="str">
        <f t="shared" si="27"/>
        <v>H: ACCESS TO ASSISTANCE AND UTILIZATION</v>
      </c>
      <c r="M243" s="356" t="s">
        <v>3790</v>
      </c>
      <c r="N243" s="356" t="s">
        <v>6037</v>
      </c>
      <c r="O243" s="356" t="s">
        <v>3791</v>
      </c>
      <c r="P243" s="356">
        <v>1</v>
      </c>
      <c r="T243" s="356" t="s">
        <v>3428</v>
      </c>
      <c r="Z243" s="356" t="s">
        <v>3428</v>
      </c>
      <c r="AB243" s="358"/>
    </row>
    <row r="244" spans="1:28" s="219" customFormat="1">
      <c r="A244" s="215"/>
      <c r="E244" s="215"/>
      <c r="H244" s="217"/>
      <c r="J244" s="219" t="s">
        <v>26</v>
      </c>
      <c r="K244" s="219" t="s">
        <v>3789</v>
      </c>
      <c r="W244" s="219" t="s">
        <v>168</v>
      </c>
      <c r="AB244" s="286"/>
    </row>
    <row r="245" spans="1:28" s="221" customFormat="1">
      <c r="A245" s="205"/>
      <c r="B245" s="194" t="s">
        <v>3792</v>
      </c>
      <c r="C245" s="194" t="str">
        <f t="shared" ref="C245:C262" si="30">IF(IFERROR(FIND("select_one",J245),0)&gt;0,"select_one",IF(IFERROR(FIND("select_multiple",J245),0)&gt;0,"select_multiple","No"))</f>
        <v>select_one</v>
      </c>
      <c r="D245" s="194" t="str">
        <f t="shared" ref="D245:D262" si="31">IF(OR(C245="select_one",C245="select_multiple"),TRIM(RIGHT(J245,LEN(J245)-(LEN(C245)+1))),"")</f>
        <v>yes_no</v>
      </c>
      <c r="E245" s="205"/>
      <c r="F245" s="194"/>
      <c r="G245" s="194" t="s">
        <v>2983</v>
      </c>
      <c r="H245" s="206"/>
      <c r="I245" s="221" t="str" cm="1">
        <f t="array" ref="I245">_xlfn.TEXTJOIN(" ",1,IF(flistname=D245,foption,""))</f>
        <v>0: No 1: Yes</v>
      </c>
      <c r="J245" s="221" t="s">
        <v>22</v>
      </c>
      <c r="K245" s="221" t="s">
        <v>740</v>
      </c>
      <c r="L245" s="221" t="str">
        <f t="shared" ref="L245:L262" si="32">IF(AND(ISBLANK(M245),ISBLANK(N245)),"",IF(ISBLANK(M245),N245,_xlfn.CONCAT(TRIM(M245),": ",N245)))</f>
        <v>H01: Have you been told exactly what you are entitled to receive?</v>
      </c>
      <c r="M245" s="221" t="s">
        <v>433</v>
      </c>
      <c r="N245" s="221" t="s">
        <v>3793</v>
      </c>
      <c r="O245" s="221" t="s">
        <v>3794</v>
      </c>
      <c r="P245" s="221">
        <v>1</v>
      </c>
      <c r="S245" s="221" t="s">
        <v>742</v>
      </c>
      <c r="V245" s="221">
        <v>1</v>
      </c>
      <c r="W245" s="221" t="s">
        <v>5748</v>
      </c>
      <c r="AB245" s="333"/>
    </row>
    <row r="246" spans="1:28" s="221" customFormat="1">
      <c r="A246" s="205"/>
      <c r="B246" s="194" t="s">
        <v>3795</v>
      </c>
      <c r="C246" s="194" t="str">
        <f t="shared" si="30"/>
        <v>select_one</v>
      </c>
      <c r="D246" s="194" t="str">
        <f t="shared" si="31"/>
        <v>yes_no</v>
      </c>
      <c r="E246" s="205"/>
      <c r="F246" s="194"/>
      <c r="G246" s="194" t="s">
        <v>2983</v>
      </c>
      <c r="H246" s="206"/>
      <c r="I246" s="221" t="str" cm="1">
        <f t="array" ref="I246">_xlfn.TEXTJOIN(" ",1,IF(flistname=D246,foption,""))</f>
        <v>0: No 1: Yes</v>
      </c>
      <c r="J246" s="221" t="s">
        <v>22</v>
      </c>
      <c r="K246" s="221" t="s">
        <v>743</v>
      </c>
      <c r="L246" s="221" t="str">
        <f t="shared" si="32"/>
        <v>H02: For the last distribution, were you able to collect your food and return home in one day?</v>
      </c>
      <c r="M246" s="221" t="s">
        <v>450</v>
      </c>
      <c r="N246" s="221" t="s">
        <v>3796</v>
      </c>
      <c r="O246" s="221" t="s">
        <v>3797</v>
      </c>
      <c r="P246" s="221">
        <v>1</v>
      </c>
      <c r="S246" s="221" t="s">
        <v>745</v>
      </c>
      <c r="V246" s="221">
        <v>1</v>
      </c>
      <c r="W246" s="221" t="s">
        <v>5748</v>
      </c>
      <c r="AB246" s="333"/>
    </row>
    <row r="247" spans="1:28" s="221" customFormat="1">
      <c r="A247" s="205"/>
      <c r="B247" s="194" t="s">
        <v>3798</v>
      </c>
      <c r="C247" s="194" t="str">
        <f t="shared" si="30"/>
        <v>select_one</v>
      </c>
      <c r="D247" s="194" t="str">
        <f t="shared" si="31"/>
        <v>yes_no</v>
      </c>
      <c r="E247" s="205"/>
      <c r="F247" s="194"/>
      <c r="G247" s="194" t="s">
        <v>2983</v>
      </c>
      <c r="H247" s="206"/>
      <c r="I247" s="221" t="str" cm="1">
        <f t="array" ref="I247">_xlfn.TEXTJOIN(" ",1,IF(flistname=D247,foption,""))</f>
        <v>0: No 1: Yes</v>
      </c>
      <c r="J247" s="221" t="s">
        <v>22</v>
      </c>
      <c r="K247" s="221" t="s">
        <v>747</v>
      </c>
      <c r="L247" s="221" t="str">
        <f t="shared" si="32"/>
        <v>H03: Were you informed when to go to collect your assistance?</v>
      </c>
      <c r="M247" s="221" t="s">
        <v>459</v>
      </c>
      <c r="N247" s="221" t="s">
        <v>3799</v>
      </c>
      <c r="O247" s="221" t="s">
        <v>3800</v>
      </c>
      <c r="P247" s="221">
        <v>1</v>
      </c>
      <c r="V247" s="221">
        <v>1</v>
      </c>
      <c r="W247" s="221" t="s">
        <v>5748</v>
      </c>
      <c r="AB247" s="333"/>
    </row>
    <row r="248" spans="1:28" s="221" customFormat="1">
      <c r="A248" s="205"/>
      <c r="B248" s="194" t="s">
        <v>3801</v>
      </c>
      <c r="C248" s="194" t="str">
        <f t="shared" si="30"/>
        <v>select_multiple</v>
      </c>
      <c r="D248" s="194" t="str">
        <f t="shared" si="31"/>
        <v>dist_info</v>
      </c>
      <c r="E248" s="205"/>
      <c r="F248" s="194"/>
      <c r="G248" s="194" t="s">
        <v>2983</v>
      </c>
      <c r="H248" s="206"/>
      <c r="I248" s="221" t="str" cm="1">
        <f t="array" ref="I248">_xlfn.TEXTJOIN(" ",1,IF(flistname=D248,foption,""))</f>
        <v>1: WFP directly 2: Cooperating Partners ( WVI, ACTED etc.) 3: Project Management Committee (PMC) 4: RRC 88: Other</v>
      </c>
      <c r="J248" s="221" t="s">
        <v>6038</v>
      </c>
      <c r="K248" s="221" t="s">
        <v>750</v>
      </c>
      <c r="L248" s="221" t="str">
        <f t="shared" si="32"/>
        <v>H04: By who were you informed of the distribution?</v>
      </c>
      <c r="M248" s="221" t="s">
        <v>462</v>
      </c>
      <c r="N248" s="221" t="s">
        <v>3802</v>
      </c>
      <c r="O248" s="221" t="s">
        <v>3803</v>
      </c>
      <c r="P248" s="221">
        <v>1</v>
      </c>
      <c r="S248" s="221" t="s">
        <v>6039</v>
      </c>
      <c r="T248" s="221" t="s">
        <v>5925</v>
      </c>
      <c r="U248" s="221" t="s">
        <v>6040</v>
      </c>
      <c r="V248" s="221">
        <v>1</v>
      </c>
      <c r="Z248" s="221" t="s">
        <v>752</v>
      </c>
      <c r="AB248" s="333"/>
    </row>
    <row r="249" spans="1:28" s="338" customFormat="1">
      <c r="A249" s="205"/>
      <c r="B249" s="194" t="s">
        <v>3804</v>
      </c>
      <c r="C249" s="194" t="str">
        <f t="shared" si="30"/>
        <v>No</v>
      </c>
      <c r="D249" s="194" t="str">
        <f t="shared" si="31"/>
        <v/>
      </c>
      <c r="E249" s="205"/>
      <c r="F249" s="194"/>
      <c r="G249" s="194" t="s">
        <v>2983</v>
      </c>
      <c r="H249" s="206"/>
      <c r="I249" s="338" t="str" cm="1">
        <f t="array" ref="I249">_xlfn.TEXTJOIN(" ",1,IF(flistname=D249,foption,""))</f>
        <v>0</v>
      </c>
      <c r="J249" s="338" t="s">
        <v>49</v>
      </c>
      <c r="K249" s="338" t="s">
        <v>753</v>
      </c>
      <c r="L249" s="338" t="str">
        <f t="shared" si="32"/>
        <v>H05: Specify</v>
      </c>
      <c r="M249" s="338" t="s">
        <v>467</v>
      </c>
      <c r="N249" s="338" t="s">
        <v>1312</v>
      </c>
      <c r="O249" s="338" t="s">
        <v>3805</v>
      </c>
      <c r="P249" s="338">
        <v>1</v>
      </c>
      <c r="V249" s="338">
        <v>1</v>
      </c>
      <c r="Z249" s="338" t="s">
        <v>6041</v>
      </c>
      <c r="AB249" s="339"/>
    </row>
    <row r="250" spans="1:28" s="221" customFormat="1">
      <c r="A250" s="205"/>
      <c r="B250" s="194" t="s">
        <v>3807</v>
      </c>
      <c r="C250" s="194" t="str">
        <f t="shared" si="30"/>
        <v>select_one</v>
      </c>
      <c r="D250" s="194" t="str">
        <f t="shared" si="31"/>
        <v>yes_no</v>
      </c>
      <c r="E250" s="205"/>
      <c r="F250" s="194"/>
      <c r="G250" s="194" t="s">
        <v>2983</v>
      </c>
      <c r="H250" s="206"/>
      <c r="I250" s="221" t="str" cm="1">
        <f t="array" ref="I250">_xlfn.TEXTJOIN(" ",1,IF(flistname=D250,foption,""))</f>
        <v>0: No 1: Yes</v>
      </c>
      <c r="J250" s="221" t="s">
        <v>22</v>
      </c>
      <c r="K250" s="221" t="s">
        <v>756</v>
      </c>
      <c r="L250" s="221" t="str">
        <f t="shared" si="32"/>
        <v>H06: Did you arrive on the day you were scheduled to receive your entitlement?</v>
      </c>
      <c r="M250" s="221" t="s">
        <v>469</v>
      </c>
      <c r="N250" s="221" t="s">
        <v>3808</v>
      </c>
      <c r="O250" s="221" t="s">
        <v>3809</v>
      </c>
      <c r="P250" s="221">
        <v>1</v>
      </c>
      <c r="V250" s="221">
        <v>1</v>
      </c>
      <c r="W250" s="221" t="s">
        <v>5748</v>
      </c>
      <c r="AB250" s="333"/>
    </row>
    <row r="251" spans="1:28" s="221" customFormat="1">
      <c r="A251" s="205"/>
      <c r="B251" s="194"/>
      <c r="C251" s="194" t="str">
        <f t="shared" si="30"/>
        <v>select_multiple</v>
      </c>
      <c r="D251" s="194" t="str">
        <f t="shared" si="31"/>
        <v>schedule</v>
      </c>
      <c r="E251" s="205"/>
      <c r="F251" s="194"/>
      <c r="G251" s="194"/>
      <c r="H251" s="206"/>
      <c r="I251" s="221" t="str" cm="1">
        <f t="array" ref="I251">_xlfn.TEXTJOIN(" ",1,IF(flistname=D251,foption,""))</f>
        <v>1: Due to heavy rains/flooding 2: Due to difficult terrains 3: Due to insecurity in the area 4: Due to COVID-19 restrictions 5: Due to long distances  6: Due to illness/mobility challenges 7: Due to late communication of distribution day 8: Due to other household routines 88: Other reasons</v>
      </c>
      <c r="J251" s="221" t="s">
        <v>6042</v>
      </c>
      <c r="K251" s="221" t="s">
        <v>6043</v>
      </c>
      <c r="L251" s="221" t="str">
        <f t="shared" si="32"/>
        <v>H06_2: Why didn't you manage to arrive on the scheduled day?</v>
      </c>
      <c r="M251" s="221" t="s">
        <v>6044</v>
      </c>
      <c r="N251" s="221" t="s">
        <v>6045</v>
      </c>
      <c r="S251" s="221" t="s">
        <v>6046</v>
      </c>
      <c r="T251" s="221" t="s">
        <v>5925</v>
      </c>
      <c r="U251" s="221" t="s">
        <v>6047</v>
      </c>
      <c r="V251" s="221">
        <v>1</v>
      </c>
      <c r="Z251" s="221" t="s">
        <v>6048</v>
      </c>
      <c r="AB251" s="333"/>
    </row>
    <row r="252" spans="1:28" s="338" customFormat="1">
      <c r="A252" s="205"/>
      <c r="B252" s="194" t="s">
        <v>3826</v>
      </c>
      <c r="C252" s="194" t="str">
        <f t="shared" si="30"/>
        <v>No</v>
      </c>
      <c r="D252" s="194" t="str">
        <f t="shared" si="31"/>
        <v/>
      </c>
      <c r="E252" s="205"/>
      <c r="F252" s="194"/>
      <c r="G252" s="194" t="s">
        <v>2983</v>
      </c>
      <c r="H252" s="206"/>
      <c r="I252" s="338" t="str" cm="1">
        <f t="array" ref="I252">_xlfn.TEXTJOIN(" ",1,IF(flistname=D252,foption,""))</f>
        <v>0</v>
      </c>
      <c r="J252" s="338" t="s">
        <v>49</v>
      </c>
      <c r="K252" s="338" t="s">
        <v>6049</v>
      </c>
      <c r="L252" s="338" t="str">
        <f t="shared" si="32"/>
        <v>H12: Specify other reasons household missed a scheduled distribution day</v>
      </c>
      <c r="M252" s="338" t="s">
        <v>3827</v>
      </c>
      <c r="N252" s="338" t="s">
        <v>6050</v>
      </c>
      <c r="O252" s="338" t="s">
        <v>3828</v>
      </c>
      <c r="P252" s="338">
        <v>1</v>
      </c>
      <c r="V252" s="338">
        <v>1</v>
      </c>
      <c r="Z252" s="338" t="s">
        <v>6051</v>
      </c>
      <c r="AB252" s="339"/>
    </row>
    <row r="253" spans="1:28" s="221" customFormat="1">
      <c r="A253" s="205"/>
      <c r="B253" s="194" t="s">
        <v>3810</v>
      </c>
      <c r="C253" s="194" t="str">
        <f t="shared" si="30"/>
        <v>select_one</v>
      </c>
      <c r="D253" s="194" t="str">
        <f t="shared" si="31"/>
        <v>wait_time</v>
      </c>
      <c r="E253" s="205"/>
      <c r="F253" s="194"/>
      <c r="G253" s="194" t="s">
        <v>2983</v>
      </c>
      <c r="H253" s="206"/>
      <c r="I253" s="221" t="str" cm="1">
        <f t="array" ref="I253">_xlfn.TEXTJOIN(" ",1,IF(flistname=D253,foption,""))</f>
        <v>1: &lt; 1hour 2: 1-3 hours 3: 4-6 hour 4: 7-12 hours 5: &gt;24 hours</v>
      </c>
      <c r="J253" s="221" t="s">
        <v>758</v>
      </c>
      <c r="K253" s="221" t="s">
        <v>759</v>
      </c>
      <c r="L253" s="221" t="str">
        <f t="shared" si="32"/>
        <v>H07: Once the distribution began, how long did you have to wait to receive your entitlement/ration?</v>
      </c>
      <c r="M253" s="221" t="s">
        <v>3811</v>
      </c>
      <c r="N253" s="221" t="s">
        <v>3812</v>
      </c>
      <c r="O253" s="221" t="s">
        <v>3813</v>
      </c>
      <c r="P253" s="221">
        <v>1</v>
      </c>
      <c r="S253" s="221" t="s">
        <v>761</v>
      </c>
      <c r="V253" s="221">
        <v>1</v>
      </c>
      <c r="W253" s="221" t="s">
        <v>5748</v>
      </c>
      <c r="AB253" s="333"/>
    </row>
    <row r="254" spans="1:28" s="221" customFormat="1">
      <c r="A254" s="205"/>
      <c r="B254" s="194" t="s">
        <v>3814</v>
      </c>
      <c r="C254" s="194" t="str">
        <f t="shared" si="30"/>
        <v>select_one</v>
      </c>
      <c r="D254" s="194" t="str">
        <f t="shared" si="31"/>
        <v>wait_time</v>
      </c>
      <c r="E254" s="205"/>
      <c r="F254" s="194"/>
      <c r="G254" s="194" t="s">
        <v>2983</v>
      </c>
      <c r="H254" s="206"/>
      <c r="I254" s="221" t="str" cm="1">
        <f t="array" ref="I254">_xlfn.TEXTJOIN(" ",1,IF(flistname=D254,foption,""))</f>
        <v>1: &lt; 1hour 2: 1-3 hours 3: 4-6 hour 4: 7-12 hours 5: &gt;24 hours</v>
      </c>
      <c r="J254" s="221" t="s">
        <v>758</v>
      </c>
      <c r="K254" s="221" t="s">
        <v>762</v>
      </c>
      <c r="L254" s="221" t="str">
        <f t="shared" si="32"/>
        <v>H08: How long does it take to get from the distribution point to your home?</v>
      </c>
      <c r="M254" s="221" t="s">
        <v>3815</v>
      </c>
      <c r="N254" s="221" t="s">
        <v>3816</v>
      </c>
      <c r="O254" s="221" t="s">
        <v>3817</v>
      </c>
      <c r="P254" s="221">
        <v>1</v>
      </c>
      <c r="S254" s="221" t="s">
        <v>761</v>
      </c>
      <c r="V254" s="221">
        <v>1</v>
      </c>
      <c r="W254" s="221" t="s">
        <v>5748</v>
      </c>
      <c r="AB254" s="333"/>
    </row>
    <row r="255" spans="1:28" s="221" customFormat="1">
      <c r="A255" s="205"/>
      <c r="B255" s="194" t="s">
        <v>3818</v>
      </c>
      <c r="C255" s="194" t="str">
        <f t="shared" si="30"/>
        <v>select_one</v>
      </c>
      <c r="D255" s="194" t="str">
        <f t="shared" si="31"/>
        <v>yes_no</v>
      </c>
      <c r="E255" s="205"/>
      <c r="F255" s="194"/>
      <c r="G255" s="194" t="s">
        <v>2983</v>
      </c>
      <c r="H255" s="206"/>
      <c r="I255" s="221" t="str" cm="1">
        <f t="array" ref="I255">_xlfn.TEXTJOIN(" ",1,IF(flistname=D255,foption,""))</f>
        <v>0: No 1: Yes</v>
      </c>
      <c r="J255" s="221" t="s">
        <v>22</v>
      </c>
      <c r="K255" s="221" t="s">
        <v>767</v>
      </c>
      <c r="L255" s="221" t="str">
        <f t="shared" si="32"/>
        <v>H10: Did you or other family member who collects the entitlement experienced any difficulty in accessing the site?</v>
      </c>
      <c r="M255" s="221" t="s">
        <v>3819</v>
      </c>
      <c r="N255" s="221" t="s">
        <v>3820</v>
      </c>
      <c r="O255" s="221" t="s">
        <v>3821</v>
      </c>
      <c r="P255" s="221">
        <v>1</v>
      </c>
      <c r="V255" s="221">
        <v>1</v>
      </c>
      <c r="W255" s="221" t="s">
        <v>5748</v>
      </c>
      <c r="AB255" s="333"/>
    </row>
    <row r="256" spans="1:28" s="221" customFormat="1">
      <c r="A256" s="205"/>
      <c r="B256" s="194" t="s">
        <v>3822</v>
      </c>
      <c r="C256" s="194" t="str">
        <f t="shared" si="30"/>
        <v>select_multiple</v>
      </c>
      <c r="D256" s="194" t="str">
        <f t="shared" si="31"/>
        <v>site_difficult</v>
      </c>
      <c r="E256" s="205"/>
      <c r="F256" s="194"/>
      <c r="G256" s="194" t="s">
        <v>2983</v>
      </c>
      <c r="H256" s="206"/>
      <c r="I256" s="221" t="str" cm="1">
        <f t="array" ref="I256">_xlfn.TEXTJOIN(" ",1,IF(flistname=D256,foption,""))</f>
        <v>1: Children 2: Disabled 3: Elderly 4: Ill persons 5: Men 6: Women 88: Other</v>
      </c>
      <c r="J256" s="221" t="s">
        <v>6052</v>
      </c>
      <c r="K256" s="221" t="s">
        <v>770</v>
      </c>
      <c r="L256" s="221" t="str">
        <f t="shared" si="32"/>
        <v>H11: For whom is the site most difficult to access?</v>
      </c>
      <c r="M256" s="221" t="s">
        <v>3823</v>
      </c>
      <c r="N256" s="221" t="s">
        <v>3824</v>
      </c>
      <c r="O256" s="221" t="s">
        <v>3825</v>
      </c>
      <c r="P256" s="221">
        <v>1</v>
      </c>
      <c r="V256" s="221">
        <v>1</v>
      </c>
      <c r="Z256" s="221" t="s">
        <v>772</v>
      </c>
      <c r="AB256" s="333"/>
    </row>
    <row r="257" spans="1:28" s="338" customFormat="1">
      <c r="A257" s="205"/>
      <c r="B257" s="194" t="s">
        <v>3826</v>
      </c>
      <c r="C257" s="194" t="str">
        <f t="shared" si="30"/>
        <v>No</v>
      </c>
      <c r="D257" s="194" t="str">
        <f t="shared" si="31"/>
        <v/>
      </c>
      <c r="E257" s="205"/>
      <c r="F257" s="194"/>
      <c r="G257" s="194" t="s">
        <v>2983</v>
      </c>
      <c r="H257" s="206"/>
      <c r="I257" s="338" t="str" cm="1">
        <f t="array" ref="I257">_xlfn.TEXTJOIN(" ",1,IF(flistname=D257,foption,""))</f>
        <v>0</v>
      </c>
      <c r="J257" s="338" t="s">
        <v>49</v>
      </c>
      <c r="K257" s="338" t="s">
        <v>773</v>
      </c>
      <c r="L257" s="338" t="str">
        <f t="shared" si="32"/>
        <v>H12: Specify</v>
      </c>
      <c r="M257" s="338" t="s">
        <v>3827</v>
      </c>
      <c r="N257" s="338" t="s">
        <v>1312</v>
      </c>
      <c r="O257" s="338" t="s">
        <v>3828</v>
      </c>
      <c r="P257" s="338">
        <v>1</v>
      </c>
      <c r="V257" s="338">
        <v>1</v>
      </c>
      <c r="Z257" s="338" t="s">
        <v>6053</v>
      </c>
      <c r="AB257" s="339"/>
    </row>
    <row r="258" spans="1:28" s="221" customFormat="1">
      <c r="A258" s="205"/>
      <c r="B258" s="194" t="s">
        <v>3830</v>
      </c>
      <c r="C258" s="194" t="str">
        <f t="shared" si="30"/>
        <v>select_multiple</v>
      </c>
      <c r="D258" s="194" t="str">
        <f t="shared" si="31"/>
        <v>access_diff</v>
      </c>
      <c r="E258" s="205"/>
      <c r="F258" s="194"/>
      <c r="G258" s="194" t="s">
        <v>2983</v>
      </c>
      <c r="H258" s="206"/>
      <c r="I258" s="221" t="str" cm="1">
        <f t="array" ref="I258">_xlfn.TEXTJOIN(" ",1,IF(flistname=D258,foption,""))</f>
        <v>1: No shelter along the way 2: Site itself is not appropriate 3: Terrain is difficult 4: Too far 5: Unsafe 88: Other</v>
      </c>
      <c r="J258" s="221" t="s">
        <v>6054</v>
      </c>
      <c r="K258" s="221" t="s">
        <v>777</v>
      </c>
      <c r="L258" s="221" t="str">
        <f t="shared" si="32"/>
        <v>H13: What makes the site difficult to access?</v>
      </c>
      <c r="M258" s="221" t="s">
        <v>3831</v>
      </c>
      <c r="N258" s="221" t="s">
        <v>3832</v>
      </c>
      <c r="O258" s="221" t="s">
        <v>3833</v>
      </c>
      <c r="P258" s="221">
        <v>1</v>
      </c>
      <c r="V258" s="221">
        <v>1</v>
      </c>
      <c r="Z258" s="221" t="s">
        <v>772</v>
      </c>
      <c r="AB258" s="333"/>
    </row>
    <row r="259" spans="1:28" s="338" customFormat="1">
      <c r="A259" s="205"/>
      <c r="B259" s="194" t="s">
        <v>3834</v>
      </c>
      <c r="C259" s="194" t="str">
        <f t="shared" si="30"/>
        <v>No</v>
      </c>
      <c r="D259" s="194" t="str">
        <f t="shared" si="31"/>
        <v/>
      </c>
      <c r="E259" s="205"/>
      <c r="F259" s="194"/>
      <c r="G259" s="194" t="s">
        <v>2983</v>
      </c>
      <c r="H259" s="206"/>
      <c r="I259" s="338" t="str" cm="1">
        <f t="array" ref="I259">_xlfn.TEXTJOIN(" ",1,IF(flistname=D259,foption,""))</f>
        <v>0</v>
      </c>
      <c r="J259" s="338" t="s">
        <v>49</v>
      </c>
      <c r="K259" s="338" t="s">
        <v>779</v>
      </c>
      <c r="L259" s="338" t="str">
        <f t="shared" si="32"/>
        <v>H14: Specify</v>
      </c>
      <c r="M259" s="338" t="s">
        <v>3835</v>
      </c>
      <c r="N259" s="338" t="s">
        <v>1312</v>
      </c>
      <c r="O259" s="338" t="s">
        <v>3836</v>
      </c>
      <c r="P259" s="338">
        <v>1</v>
      </c>
      <c r="V259" s="338">
        <v>1</v>
      </c>
      <c r="Z259" s="338" t="s">
        <v>6055</v>
      </c>
      <c r="AB259" s="339"/>
    </row>
    <row r="260" spans="1:28" s="221" customFormat="1">
      <c r="A260" s="205" t="s">
        <v>3838</v>
      </c>
      <c r="B260" s="194" t="s">
        <v>3839</v>
      </c>
      <c r="C260" s="194" t="str">
        <f t="shared" si="30"/>
        <v>select_one</v>
      </c>
      <c r="D260" s="194" t="str">
        <f t="shared" si="31"/>
        <v>yes_no</v>
      </c>
      <c r="E260" s="205"/>
      <c r="F260" s="194" t="s">
        <v>246</v>
      </c>
      <c r="G260" s="194" t="s">
        <v>2983</v>
      </c>
      <c r="H260" s="206"/>
      <c r="I260" s="221" t="str" cm="1">
        <f t="array" ref="I260">_xlfn.TEXTJOIN(" ",1,IF(flistname=D260,foption,""))</f>
        <v>0: No 1: Yes</v>
      </c>
      <c r="J260" s="221" t="s">
        <v>22</v>
      </c>
      <c r="K260" s="221" t="s">
        <v>1116</v>
      </c>
      <c r="L260" s="221" t="str">
        <f t="shared" si="32"/>
        <v>H15: Do you know when the assistance and programme you are participating in will end?</v>
      </c>
      <c r="M260" s="221" t="s">
        <v>3840</v>
      </c>
      <c r="N260" s="221" t="s">
        <v>3841</v>
      </c>
      <c r="O260" s="221" t="s">
        <v>3842</v>
      </c>
      <c r="P260" s="221">
        <v>1</v>
      </c>
      <c r="V260" s="221">
        <v>1</v>
      </c>
      <c r="W260" s="221" t="s">
        <v>5748</v>
      </c>
      <c r="AB260" s="333"/>
    </row>
    <row r="261" spans="1:28" s="221" customFormat="1">
      <c r="A261" s="205" t="s">
        <v>3843</v>
      </c>
      <c r="B261" s="194" t="s">
        <v>3844</v>
      </c>
      <c r="C261" s="194" t="str">
        <f t="shared" si="30"/>
        <v>select_one</v>
      </c>
      <c r="D261" s="194" t="str">
        <f t="shared" si="31"/>
        <v>assist_endyear</v>
      </c>
      <c r="E261" s="205"/>
      <c r="F261" s="194" t="s">
        <v>246</v>
      </c>
      <c r="G261" s="194" t="s">
        <v>2983</v>
      </c>
      <c r="H261" s="206"/>
      <c r="I261" s="221" t="str" cm="1">
        <f t="array" ref="I261">_xlfn.TEXTJOIN(" ",1,IF(flistname=D261,foption,""))</f>
        <v>1: 2021 (this year) 2: 2022 (next year) 3: 2023 (the year after next)</v>
      </c>
      <c r="J261" s="221" t="s">
        <v>1118</v>
      </c>
      <c r="K261" s="221" t="s">
        <v>1119</v>
      </c>
      <c r="L261" s="221" t="str">
        <f t="shared" si="32"/>
        <v>H16: Please specify the year your participation in the programme will end?</v>
      </c>
      <c r="M261" s="221" t="s">
        <v>3845</v>
      </c>
      <c r="N261" s="221" t="s">
        <v>3846</v>
      </c>
      <c r="O261" s="221" t="s">
        <v>3847</v>
      </c>
      <c r="P261" s="221">
        <v>1</v>
      </c>
      <c r="V261" s="221">
        <v>1</v>
      </c>
      <c r="Z261" s="221" t="s">
        <v>5920</v>
      </c>
      <c r="AB261" s="333"/>
    </row>
    <row r="262" spans="1:28" s="219" customFormat="1">
      <c r="A262" s="212"/>
      <c r="B262" s="199" t="s">
        <v>3854</v>
      </c>
      <c r="C262" s="199" t="str">
        <f t="shared" si="30"/>
        <v>No</v>
      </c>
      <c r="D262" s="199" t="str">
        <f t="shared" si="31"/>
        <v/>
      </c>
      <c r="E262" s="212"/>
      <c r="F262" s="199"/>
      <c r="G262" s="199" t="s">
        <v>2983</v>
      </c>
      <c r="H262" s="213"/>
      <c r="I262" s="219" t="str" cm="1">
        <f t="array" ref="I262">_xlfn.TEXTJOIN(" ",1,IF(flistname=D262,foption,""))</f>
        <v>0</v>
      </c>
      <c r="J262" s="219" t="s">
        <v>117</v>
      </c>
      <c r="K262" s="219" t="s">
        <v>3789</v>
      </c>
      <c r="L262" s="219" t="str">
        <f t="shared" si="32"/>
        <v/>
      </c>
      <c r="N262" s="219" t="s">
        <v>2988</v>
      </c>
      <c r="O262" s="219" t="s">
        <v>2988</v>
      </c>
      <c r="P262" s="219">
        <v>1</v>
      </c>
      <c r="AB262" s="286"/>
    </row>
    <row r="263" spans="1:28" s="221" customFormat="1">
      <c r="A263" s="205"/>
      <c r="B263" s="194" t="s">
        <v>3848</v>
      </c>
      <c r="C263" s="194" t="str">
        <f>IF(IFERROR(FIND("select_one",J263),0)&gt;0,"select_one",IF(IFERROR(FIND("select_multiple",J263),0)&gt;0,"select_multiple","No"))</f>
        <v>select_multiple</v>
      </c>
      <c r="D263" s="194" t="str">
        <f>IF(OR(C263="select_one",C263="select_multiple"),TRIM(RIGHT(J263,LEN(J263)-(LEN(C263)+1))),"")</f>
        <v>commodity_type</v>
      </c>
      <c r="E263" s="205" t="s">
        <v>3849</v>
      </c>
      <c r="F263" s="194"/>
      <c r="G263" s="194" t="s">
        <v>2983</v>
      </c>
      <c r="H263" s="206"/>
      <c r="I263" s="221" t="str" cm="1">
        <f t="array" ref="I263">_xlfn.TEXTJOIN(" ",1,IF(flistname=D263,foption,""))</f>
        <v>1: Cereals 2: Pulses 3: Vegetable Oil 4: Salt 5: CSB++ 6: Plumpy Sup/Acha Mum 0</v>
      </c>
      <c r="J263" s="221" t="s">
        <v>782</v>
      </c>
      <c r="K263" s="221" t="s">
        <v>783</v>
      </c>
      <c r="L263" s="221" t="str">
        <f>IF(AND(ISBLANK(M263),ISBLANK(N263)),"",IF(ISBLANK(M263),N263,_xlfn.CONCAT(TRIM(M263),": ",N263)))</f>
        <v>H17: Which standard commodities were part of your last ration?</v>
      </c>
      <c r="M263" s="221" t="s">
        <v>3850</v>
      </c>
      <c r="N263" s="221" t="s">
        <v>6056</v>
      </c>
      <c r="O263" s="221" t="s">
        <v>3852</v>
      </c>
      <c r="P263" s="221">
        <v>1</v>
      </c>
      <c r="S263" s="221" t="s">
        <v>6057</v>
      </c>
      <c r="V263" s="221">
        <v>1</v>
      </c>
      <c r="Z263" s="221" t="s">
        <v>3853</v>
      </c>
      <c r="AB263" s="333"/>
    </row>
    <row r="264" spans="1:28" s="245" customFormat="1">
      <c r="A264" s="228"/>
      <c r="C264" s="245" t="str">
        <f t="shared" ref="C264:C268" si="33">IF(IFERROR(FIND("select_one",J264),0)&gt;0,"select_one",IF(IFERROR(FIND("select_multiple",J264),0)&gt;0,"select_multiple","No"))</f>
        <v>No</v>
      </c>
      <c r="D264" s="245" t="str">
        <f t="shared" ref="D264:D268" si="34">IF(OR(C264="select_one",C264="select_multiple"),TRIM(RIGHT(J264,LEN(J264)-(LEN(C264)+1))),"")</f>
        <v/>
      </c>
      <c r="E264" s="228"/>
      <c r="H264" s="230"/>
      <c r="I264" s="229" t="str" cm="1">
        <f t="array" ref="I264">_xlfn.TEXTJOIN(" ",1,IF(flistname=D264,foption,""))</f>
        <v>0</v>
      </c>
      <c r="L264" s="245" t="str">
        <f t="shared" ref="L264:L268" si="35">IF(AND(ISBLANK(M264),ISBLANK(N264)),"",IF(ISBLANK(M264),N264,_xlfn.CONCAT(TRIM(M264),": ",N264)))</f>
        <v/>
      </c>
      <c r="N264" s="245" t="s">
        <v>2988</v>
      </c>
      <c r="O264" s="245" t="s">
        <v>2988</v>
      </c>
      <c r="P264" s="245">
        <v>1</v>
      </c>
      <c r="S264" s="228"/>
      <c r="AB264" s="281"/>
    </row>
    <row r="265" spans="1:28" s="199" customFormat="1">
      <c r="A265" s="212"/>
      <c r="C265" s="199" t="str">
        <f t="shared" si="33"/>
        <v>No</v>
      </c>
      <c r="D265" s="199" t="str">
        <f t="shared" si="34"/>
        <v/>
      </c>
      <c r="E265" s="212"/>
      <c r="H265" s="213"/>
      <c r="I265" s="199" t="str" cm="1">
        <f t="array" ref="I265">_xlfn.TEXTJOIN(" ",1,IF(flistname=D265,foption,""))</f>
        <v>0</v>
      </c>
      <c r="J265" s="199" t="s">
        <v>212</v>
      </c>
      <c r="K265" s="199" t="s">
        <v>3855</v>
      </c>
      <c r="L265" s="199" t="str">
        <f t="shared" si="35"/>
        <v>Utilization of recent received food assistance</v>
      </c>
      <c r="N265" s="199" t="s">
        <v>6058</v>
      </c>
      <c r="O265" s="199" t="s">
        <v>2988</v>
      </c>
      <c r="P265" s="199">
        <v>1</v>
      </c>
      <c r="Y265" s="199" t="s">
        <v>3856</v>
      </c>
      <c r="Z265" s="199" t="s">
        <v>3853</v>
      </c>
      <c r="AB265" s="274"/>
    </row>
    <row r="266" spans="1:28" s="224" customFormat="1">
      <c r="A266" s="223"/>
      <c r="C266" s="224" t="str">
        <f t="shared" si="33"/>
        <v>No</v>
      </c>
      <c r="D266" s="224" t="str">
        <f t="shared" si="34"/>
        <v/>
      </c>
      <c r="E266" s="223"/>
      <c r="H266" s="225"/>
      <c r="I266" s="224" t="str" cm="1">
        <f t="array" ref="I266">_xlfn.TEXTJOIN(" ",1,IF(flistname=D266,foption,""))</f>
        <v>0</v>
      </c>
      <c r="J266" s="224" t="s">
        <v>2564</v>
      </c>
      <c r="K266" s="224" t="s">
        <v>3860</v>
      </c>
      <c r="L266" s="224" t="str">
        <f t="shared" si="35"/>
        <v/>
      </c>
      <c r="V266" s="224">
        <v>1</v>
      </c>
      <c r="AB266" s="277" t="s">
        <v>3861</v>
      </c>
    </row>
    <row r="267" spans="1:28" s="224" customFormat="1">
      <c r="C267" s="224" t="str">
        <f t="shared" si="33"/>
        <v>select_one</v>
      </c>
      <c r="D267" s="224" t="str">
        <f t="shared" si="34"/>
        <v>commodity_type</v>
      </c>
      <c r="I267" s="224" t="str" cm="1">
        <f t="array" ref="I267">_xlfn.TEXTJOIN(" ",1,IF(flistname=D267,foption,""))</f>
        <v>1: Cereals 2: Pulses 3: Vegetable Oil 4: Salt 5: CSB++ 6: Plumpy Sup/Acha Mum 0</v>
      </c>
      <c r="J267" s="224" t="s">
        <v>523</v>
      </c>
      <c r="K267" s="224" t="s">
        <v>3862</v>
      </c>
      <c r="L267" s="224" t="str">
        <f t="shared" si="35"/>
        <v/>
      </c>
      <c r="O267" s="224" t="s">
        <v>3864</v>
      </c>
      <c r="S267" s="224" t="s">
        <v>3864</v>
      </c>
      <c r="V267" s="224">
        <v>1</v>
      </c>
      <c r="W267" s="224" t="s">
        <v>3865</v>
      </c>
      <c r="AA267" s="224">
        <v>1</v>
      </c>
      <c r="AB267" s="277" t="s">
        <v>6059</v>
      </c>
    </row>
    <row r="268" spans="1:28" s="219" customFormat="1">
      <c r="A268" s="231"/>
      <c r="B268" s="250"/>
      <c r="C268" s="250" t="str">
        <f t="shared" si="33"/>
        <v>No</v>
      </c>
      <c r="D268" s="250" t="str">
        <f t="shared" si="34"/>
        <v/>
      </c>
      <c r="E268" s="231"/>
      <c r="F268" s="250"/>
      <c r="G268" s="232"/>
      <c r="H268" s="233"/>
      <c r="I268" s="219" t="str" cm="1">
        <f t="array" ref="I268">_xlfn.TEXTJOIN(" ",1,IF(flistname=D268,foption,""))</f>
        <v>0</v>
      </c>
      <c r="J268" s="219" t="s">
        <v>26</v>
      </c>
      <c r="K268" s="219" t="s">
        <v>3858</v>
      </c>
      <c r="L268" s="219" t="str">
        <f t="shared" si="35"/>
        <v/>
      </c>
      <c r="P268" s="219">
        <v>1</v>
      </c>
      <c r="W268" s="219" t="s">
        <v>168</v>
      </c>
      <c r="AB268" s="286"/>
    </row>
    <row r="269" spans="1:28" s="325" customFormat="1">
      <c r="A269" s="240"/>
      <c r="B269" s="240"/>
      <c r="C269" s="240" t="str">
        <f>IF(IFERROR(FIND("select_one",J269),0)&gt;0,"select_one",IF(IFERROR(FIND("select_multiple",J269),0)&gt;0,"select_multiple","No"))</f>
        <v>No</v>
      </c>
      <c r="D269" s="240" t="str">
        <f>IF(OR(C269="select_one",C269="select_multiple"),TRIM(RIGHT(J269,LEN(J269)-(LEN(C269)+1))),"")</f>
        <v/>
      </c>
      <c r="E269" s="240"/>
      <c r="F269" s="240"/>
      <c r="G269" s="240"/>
      <c r="H269" s="240"/>
      <c r="I269" s="325" t="str" cm="1">
        <f t="array" ref="I269">_xlfn.TEXTJOIN(" ",1,IF(flistname=D269,foption,""))</f>
        <v>0</v>
      </c>
      <c r="J269" s="325" t="s">
        <v>20</v>
      </c>
      <c r="L269" s="325" t="str">
        <f>IF(AND(ISBLANK(M269),ISBLANK(N269)),"",IF(ISBLANK(M269),N269,_xlfn.CONCAT(TRIM(M269),": ",N269)))</f>
        <v>Now I want to ask you few questions with regards to ${comname} you received the last distribution</v>
      </c>
      <c r="N269" s="325" t="s">
        <v>5922</v>
      </c>
      <c r="O269" s="325" t="s">
        <v>3859</v>
      </c>
      <c r="AB269" s="326"/>
    </row>
    <row r="270" spans="1:28" s="325" customFormat="1">
      <c r="A270" s="235"/>
      <c r="B270" s="236"/>
      <c r="C270" s="236" t="str">
        <f t="shared" ref="C270:C272" si="36">IF(IFERROR(FIND("select_one",J270),0)&gt;0,"select_one",IF(IFERROR(FIND("select_multiple",J270),0)&gt;0,"select_multiple","No"))</f>
        <v>No</v>
      </c>
      <c r="D270" s="236" t="str">
        <f t="shared" ref="D270:D272" si="37">IF(OR(C270="select_one",C270="select_multiple"),TRIM(RIGHT(J270,LEN(J270)-(LEN(C270)+1))),"")</f>
        <v/>
      </c>
      <c r="E270" s="235"/>
      <c r="F270" s="236"/>
      <c r="G270" s="240" t="s">
        <v>2983</v>
      </c>
      <c r="H270" s="237" t="s">
        <v>3867</v>
      </c>
      <c r="I270" s="325" t="str" cm="1">
        <f t="array" ref="I270">_xlfn.TEXTJOIN(" ",1,IF(flistname=D270,foption,""))</f>
        <v>0</v>
      </c>
      <c r="J270" s="327" t="s">
        <v>20</v>
      </c>
      <c r="K270" s="327" t="s">
        <v>497</v>
      </c>
      <c r="L270" s="327" t="str">
        <f t="shared" ref="L270:L272" si="38">IF(AND(ISBLANK(M270),ISBLANK(N270)),"",IF(ISBLANK(M270),N270,_xlfn.CONCAT(TRIM(M270),": ",N270)))</f>
        <v>From the last distribution, what proportion of your ${comname} entitlement was:</v>
      </c>
      <c r="M270" s="327"/>
      <c r="N270" s="327" t="s">
        <v>3897</v>
      </c>
      <c r="O270" s="327" t="s">
        <v>3897</v>
      </c>
      <c r="P270" s="327">
        <v>1</v>
      </c>
      <c r="Q270" s="327"/>
      <c r="S270" s="325" t="s">
        <v>3898</v>
      </c>
      <c r="AB270" s="326"/>
    </row>
    <row r="271" spans="1:28" s="221" customFormat="1">
      <c r="A271" s="194"/>
      <c r="B271" s="194"/>
      <c r="C271" s="194" t="str">
        <f t="shared" si="36"/>
        <v>No</v>
      </c>
      <c r="D271" s="194" t="str">
        <f t="shared" si="37"/>
        <v/>
      </c>
      <c r="E271" s="194" t="s">
        <v>3899</v>
      </c>
      <c r="F271" s="194"/>
      <c r="G271" s="194" t="s">
        <v>2983</v>
      </c>
      <c r="H271" s="194" t="s">
        <v>3867</v>
      </c>
      <c r="I271" s="221" t="str" cm="1">
        <f t="array" ref="I271">_xlfn.TEXTJOIN(" ",1,IF(flistname=D271,foption,""))</f>
        <v>0</v>
      </c>
      <c r="J271" s="221" t="s">
        <v>151</v>
      </c>
      <c r="K271" s="221" t="s">
        <v>3900</v>
      </c>
      <c r="L271" s="221" t="str">
        <f t="shared" si="38"/>
        <v>H18: % of Qty Eaten/consumed within the household</v>
      </c>
      <c r="M271" s="221" t="s">
        <v>3863</v>
      </c>
      <c r="N271" s="221" t="s">
        <v>6060</v>
      </c>
      <c r="O271" s="221" t="s">
        <v>3903</v>
      </c>
      <c r="P271" s="221">
        <v>1</v>
      </c>
      <c r="T271" s="221" t="s">
        <v>3904</v>
      </c>
      <c r="V271" s="221">
        <v>1</v>
      </c>
      <c r="AB271" s="333"/>
    </row>
    <row r="272" spans="1:28" s="221" customFormat="1">
      <c r="A272" s="194"/>
      <c r="B272" s="194"/>
      <c r="C272" s="194" t="str">
        <f t="shared" si="36"/>
        <v>No</v>
      </c>
      <c r="D272" s="194" t="str">
        <f t="shared" si="37"/>
        <v/>
      </c>
      <c r="E272" s="194"/>
      <c r="F272" s="194"/>
      <c r="G272" s="194" t="s">
        <v>2983</v>
      </c>
      <c r="H272" s="194" t="s">
        <v>3867</v>
      </c>
      <c r="I272" s="221" t="str" cm="1">
        <f t="array" ref="I272">_xlfn.TEXTJOIN(" ",1,IF(flistname=D272,foption,""))</f>
        <v>0</v>
      </c>
      <c r="J272" s="221" t="s">
        <v>151</v>
      </c>
      <c r="K272" s="221" t="s">
        <v>3905</v>
      </c>
      <c r="L272" s="221" t="str">
        <f t="shared" si="38"/>
        <v>H19: % of Qty Sold in the market</v>
      </c>
      <c r="M272" s="221" t="s">
        <v>6061</v>
      </c>
      <c r="N272" s="221" t="s">
        <v>6062</v>
      </c>
      <c r="O272" s="221" t="s">
        <v>3908</v>
      </c>
      <c r="P272" s="221">
        <v>1</v>
      </c>
      <c r="T272" s="221" t="s">
        <v>3904</v>
      </c>
      <c r="V272" s="221">
        <v>1</v>
      </c>
      <c r="AB272" s="333"/>
    </row>
    <row r="273" spans="1:28" s="221" customFormat="1">
      <c r="A273" s="205"/>
      <c r="B273" s="194" t="s">
        <v>3963</v>
      </c>
      <c r="C273" s="194" t="str">
        <f>IF(IFERROR(FIND("select_one",J273),0)&gt;0,"select_one",IF(IFERROR(FIND("select_multiple",J273),0)&gt;0,"select_multiple","No"))</f>
        <v>select_one</v>
      </c>
      <c r="D273" s="194" t="str">
        <f>IF(OR(C273="select_one",C273="select_multiple"),TRIM(RIGHT(J273,LEN(J273)-(LEN(C273)+1))),"")</f>
        <v>pick_buyer</v>
      </c>
      <c r="E273" s="205" t="s">
        <v>3964</v>
      </c>
      <c r="F273" s="194"/>
      <c r="G273" s="194" t="s">
        <v>3040</v>
      </c>
      <c r="H273" s="206"/>
      <c r="I273" s="221" t="str" cm="1">
        <f t="array" ref="I273">_xlfn.TEXTJOIN(" ",1,IF(flistname=D273,foption,""))</f>
        <v>1: Assembler/collector at the distribution site 2: Traders in the near market 3: Consumers in the neighborhood 4: Trucks waiting at the distribution sites 88: Other buyers (specify)</v>
      </c>
      <c r="J273" s="221" t="s">
        <v>1210</v>
      </c>
      <c r="K273" s="221" t="s">
        <v>1211</v>
      </c>
      <c r="L273" s="221" t="str">
        <f>IF(AND(ISBLANK(M273),ISBLANK(N273)),"",IF(ISBLANK(M273),N273,_xlfn.CONCAT(TRIM(M273),": ",N273)))</f>
        <v>H20: Who were the main buyer of sold received ${comname}</v>
      </c>
      <c r="M273" s="221" t="s">
        <v>3938</v>
      </c>
      <c r="N273" s="221" t="s">
        <v>6063</v>
      </c>
      <c r="O273" s="221" t="s">
        <v>3967</v>
      </c>
      <c r="P273" s="221">
        <v>1</v>
      </c>
      <c r="V273" s="221">
        <v>1</v>
      </c>
      <c r="Z273" s="221" t="s">
        <v>3962</v>
      </c>
      <c r="AB273" s="333"/>
    </row>
    <row r="274" spans="1:28" s="338" customFormat="1">
      <c r="A274" s="205"/>
      <c r="B274" s="194" t="s">
        <v>3968</v>
      </c>
      <c r="C274" s="194" t="str">
        <f>IF(IFERROR(FIND("select_one",J274),0)&gt;0,"select_one",IF(IFERROR(FIND("select_multiple",J274),0)&gt;0,"select_multiple","No"))</f>
        <v>No</v>
      </c>
      <c r="D274" s="194" t="str">
        <f>IF(OR(C274="select_one",C274="select_multiple"),TRIM(RIGHT(J274,LEN(J274)-(LEN(C274)+1))),"")</f>
        <v/>
      </c>
      <c r="E274" s="205"/>
      <c r="F274" s="194"/>
      <c r="G274" s="194" t="s">
        <v>3040</v>
      </c>
      <c r="H274" s="206"/>
      <c r="I274" s="338" t="str" cm="1">
        <f t="array" ref="I274">_xlfn.TEXTJOIN(" ",1,IF(flistname=D274,foption,""))</f>
        <v>0</v>
      </c>
      <c r="J274" s="338" t="s">
        <v>49</v>
      </c>
      <c r="K274" s="338" t="s">
        <v>1214</v>
      </c>
      <c r="L274" s="338" t="str">
        <f>IF(AND(ISBLANK(M274),ISBLANK(N274)),"",IF(ISBLANK(M274),N274,_xlfn.CONCAT(TRIM(M274),": ",N274)))</f>
        <v>H21: Specify other buyers</v>
      </c>
      <c r="M274" s="221" t="s">
        <v>3945</v>
      </c>
      <c r="N274" s="338" t="s">
        <v>3970</v>
      </c>
      <c r="O274" s="338" t="s">
        <v>3971</v>
      </c>
      <c r="P274" s="338">
        <v>1</v>
      </c>
      <c r="V274" s="338">
        <v>1</v>
      </c>
      <c r="Z274" s="338" t="s">
        <v>3972</v>
      </c>
      <c r="AB274" s="339"/>
    </row>
    <row r="275" spans="1:28" s="221" customFormat="1">
      <c r="A275" s="205"/>
      <c r="B275" s="220"/>
      <c r="C275" s="220" t="str">
        <f>IF(IFERROR(FIND("select_one",J275),0)&gt;0,"select_one",IF(IFERROR(FIND("select_multiple",J275),0)&gt;0,"select_multiple","No"))</f>
        <v>select_multiple</v>
      </c>
      <c r="D275" s="220" t="str">
        <f>IF(OR(C275="select_one",C275="select_multiple"),TRIM(RIGHT(J275,LEN(J275)-(LEN(C275)+1))),"")</f>
        <v>sellexchange</v>
      </c>
      <c r="E275" s="205" t="s">
        <v>3956</v>
      </c>
      <c r="F275" s="220"/>
      <c r="G275" s="194" t="s">
        <v>2983</v>
      </c>
      <c r="H275" s="206" t="s">
        <v>3867</v>
      </c>
      <c r="I275" s="221" t="str" cm="1">
        <f t="array" ref="I275">_xlfn.TEXTJOIN(" ",1,IF(flistname=D275,foption,""))</f>
        <v>1: Sold, exchanged to pay debts 2: Sold, exchanged to pay services 3: Sold, exchanged to purchase other foods 4: Sold, exchanged to purchase goods/assets 5: Sold, exchanged to pay milling services</v>
      </c>
      <c r="J275" s="221" t="s">
        <v>3957</v>
      </c>
      <c r="K275" s="221" t="s">
        <v>3958</v>
      </c>
      <c r="L275" s="221" t="str">
        <f>IF(AND(ISBLANK(M275),ISBLANK(N275)),"",IF(ISBLANK(M275),N275,_xlfn.CONCAT(TRIM(M275),": ",N275)))</f>
        <v>H22: What's the main reason for selling or exchanging ${comname} received</v>
      </c>
      <c r="M275" s="221" t="s">
        <v>3951</v>
      </c>
      <c r="N275" s="221" t="s">
        <v>3960</v>
      </c>
      <c r="O275" s="221" t="s">
        <v>3961</v>
      </c>
      <c r="P275" s="221">
        <v>1</v>
      </c>
      <c r="V275" s="221">
        <v>1</v>
      </c>
      <c r="Z275" s="221" t="s">
        <v>3962</v>
      </c>
      <c r="AB275" s="333"/>
    </row>
    <row r="276" spans="1:28" s="221" customFormat="1">
      <c r="A276" s="194"/>
      <c r="B276" s="194"/>
      <c r="C276" s="194" t="str">
        <f t="shared" ref="C276:C280" si="39">IF(IFERROR(FIND("select_one",J276),0)&gt;0,"select_one",IF(IFERROR(FIND("select_multiple",J276),0)&gt;0,"select_multiple","No"))</f>
        <v>No</v>
      </c>
      <c r="D276" s="194" t="str">
        <f t="shared" ref="D276:D280" si="40">IF(OR(C276="select_one",C276="select_multiple"),TRIM(RIGHT(J276,LEN(J276)-(LEN(C276)+1))),"")</f>
        <v/>
      </c>
      <c r="E276" s="194"/>
      <c r="F276" s="194"/>
      <c r="G276" s="194" t="s">
        <v>2983</v>
      </c>
      <c r="H276" s="194" t="s">
        <v>3867</v>
      </c>
      <c r="I276" s="221" t="str" cm="1">
        <f t="array" ref="I276">_xlfn.TEXTJOIN(" ",1,IF(flistname=D276,foption,""))</f>
        <v>0</v>
      </c>
      <c r="J276" s="221" t="s">
        <v>151</v>
      </c>
      <c r="K276" s="221" t="s">
        <v>3909</v>
      </c>
      <c r="L276" s="221" t="str">
        <f t="shared" ref="L276:L280" si="41">IF(AND(ISBLANK(M276),ISBLANK(N276)),"",IF(ISBLANK(M276),N276,_xlfn.CONCAT(TRIM(M276),": ",N276)))</f>
        <v>H23: % of Qty Exchanged for other foods or services</v>
      </c>
      <c r="M276" s="221" t="s">
        <v>3959</v>
      </c>
      <c r="N276" s="221" t="s">
        <v>6064</v>
      </c>
      <c r="O276" s="221" t="s">
        <v>3912</v>
      </c>
      <c r="P276" s="221">
        <v>1</v>
      </c>
      <c r="T276" s="221" t="s">
        <v>3904</v>
      </c>
      <c r="V276" s="221">
        <v>1</v>
      </c>
      <c r="AB276" s="333"/>
    </row>
    <row r="277" spans="1:28" s="221" customFormat="1">
      <c r="A277" s="194"/>
      <c r="B277" s="194"/>
      <c r="C277" s="194" t="str">
        <f t="shared" si="39"/>
        <v>No</v>
      </c>
      <c r="D277" s="194" t="str">
        <f t="shared" si="40"/>
        <v/>
      </c>
      <c r="E277" s="194"/>
      <c r="F277" s="194"/>
      <c r="G277" s="194" t="s">
        <v>2983</v>
      </c>
      <c r="H277" s="194" t="s">
        <v>3867</v>
      </c>
      <c r="I277" s="221" t="str" cm="1">
        <f t="array" ref="I277">_xlfn.TEXTJOIN(" ",1,IF(flistname=D277,foption,""))</f>
        <v>0</v>
      </c>
      <c r="J277" s="221" t="s">
        <v>151</v>
      </c>
      <c r="K277" s="221" t="s">
        <v>3913</v>
      </c>
      <c r="L277" s="221" t="str">
        <f t="shared" si="41"/>
        <v>H24: % of Qty Shared with relatives and or other households?</v>
      </c>
      <c r="M277" s="221" t="s">
        <v>3965</v>
      </c>
      <c r="N277" s="221" t="s">
        <v>6065</v>
      </c>
      <c r="O277" s="221" t="s">
        <v>3916</v>
      </c>
      <c r="P277" s="221">
        <v>1</v>
      </c>
      <c r="T277" s="221" t="s">
        <v>3904</v>
      </c>
      <c r="V277" s="221">
        <v>1</v>
      </c>
      <c r="AB277" s="333"/>
    </row>
    <row r="278" spans="1:28" s="221" customFormat="1">
      <c r="A278" s="194"/>
      <c r="B278" s="194"/>
      <c r="C278" s="194" t="str">
        <f t="shared" si="39"/>
        <v>No</v>
      </c>
      <c r="D278" s="194" t="str">
        <f t="shared" si="40"/>
        <v/>
      </c>
      <c r="E278" s="194"/>
      <c r="F278" s="194"/>
      <c r="G278" s="194" t="s">
        <v>2983</v>
      </c>
      <c r="H278" s="194" t="s">
        <v>3867</v>
      </c>
      <c r="I278" s="221" t="str" cm="1">
        <f t="array" ref="I278">_xlfn.TEXTJOIN(" ",1,IF(flistname=D278,foption,""))</f>
        <v>0</v>
      </c>
      <c r="J278" s="221" t="s">
        <v>151</v>
      </c>
      <c r="K278" s="221" t="s">
        <v>3917</v>
      </c>
      <c r="L278" s="221" t="str">
        <f t="shared" si="41"/>
        <v>H25: % of Qty Given to authorities (voluntarily of forced)</v>
      </c>
      <c r="M278" s="221" t="s">
        <v>3969</v>
      </c>
      <c r="N278" s="221" t="s">
        <v>6066</v>
      </c>
      <c r="O278" s="221" t="s">
        <v>3920</v>
      </c>
      <c r="P278" s="221">
        <v>1</v>
      </c>
      <c r="T278" s="221" t="s">
        <v>3904</v>
      </c>
      <c r="V278" s="221">
        <v>1</v>
      </c>
      <c r="AB278" s="333"/>
    </row>
    <row r="279" spans="1:28" s="224" customFormat="1">
      <c r="A279" s="223"/>
      <c r="C279" s="224" t="str">
        <f t="shared" si="39"/>
        <v>No</v>
      </c>
      <c r="D279" s="224" t="str">
        <f t="shared" si="40"/>
        <v/>
      </c>
      <c r="E279" s="223"/>
      <c r="G279" s="246"/>
      <c r="H279" s="225"/>
      <c r="I279" s="224" t="str" cm="1">
        <f t="array" ref="I279">_xlfn.TEXTJOIN(" ",1,IF(flistname=D279,foption,""))</f>
        <v>0</v>
      </c>
      <c r="J279" s="224" t="s">
        <v>2564</v>
      </c>
      <c r="K279" s="224" t="s">
        <v>3922</v>
      </c>
      <c r="L279" s="224" t="str">
        <f t="shared" si="41"/>
        <v>%s of reported food use</v>
      </c>
      <c r="N279" s="224" t="s">
        <v>3923</v>
      </c>
      <c r="O279" s="224" t="s">
        <v>3924</v>
      </c>
      <c r="V279" s="224">
        <v>1</v>
      </c>
      <c r="AB279" s="277" t="s">
        <v>3925</v>
      </c>
    </row>
    <row r="280" spans="1:28" s="224" customFormat="1">
      <c r="A280" s="223"/>
      <c r="C280" s="224" t="str">
        <f t="shared" si="39"/>
        <v>No</v>
      </c>
      <c r="D280" s="224" t="str">
        <f t="shared" si="40"/>
        <v/>
      </c>
      <c r="E280" s="223"/>
      <c r="G280" s="246"/>
      <c r="H280" s="225"/>
      <c r="I280" s="224" t="str" cm="1">
        <f t="array" ref="I280">_xlfn.TEXTJOIN(" ",1,IF(flistname=D280,foption,""))</f>
        <v>0</v>
      </c>
      <c r="J280" s="224" t="s">
        <v>2564</v>
      </c>
      <c r="K280" s="224" t="s">
        <v>3926</v>
      </c>
      <c r="L280" s="224" t="str">
        <f t="shared" si="41"/>
        <v>%s of reported remaining food</v>
      </c>
      <c r="N280" s="224" t="s">
        <v>6067</v>
      </c>
      <c r="O280" s="224" t="s">
        <v>3928</v>
      </c>
      <c r="V280" s="224">
        <v>1</v>
      </c>
      <c r="AB280" s="277" t="s">
        <v>3929</v>
      </c>
    </row>
    <row r="281" spans="1:28" s="325" customFormat="1">
      <c r="A281" s="240"/>
      <c r="B281" s="240"/>
      <c r="C281" s="240" t="str">
        <f>IF(IFERROR(FIND("select_one",J281),0)&gt;0,"select_one",IF(IFERROR(FIND("select_multiple",J281),0)&gt;0,"select_multiple","No"))</f>
        <v>No</v>
      </c>
      <c r="D281" s="240" t="str">
        <f>IF(OR(C281="select_one",C281="select_multiple"),TRIM(RIGHT(J281,LEN(J281)-(LEN(C281)+1))),"")</f>
        <v/>
      </c>
      <c r="E281" s="240"/>
      <c r="F281" s="240"/>
      <c r="G281" s="240"/>
      <c r="H281" s="240"/>
      <c r="I281" s="325" t="str" cm="1">
        <f t="array" ref="I281">_xlfn.TEXTJOIN(" ",1,IF(flistname=D281,foption,""))</f>
        <v>0</v>
      </c>
      <c r="J281" s="325" t="s">
        <v>20</v>
      </c>
      <c r="L281" s="325" t="str">
        <f>IF(AND(ISBLANK(M281),ISBLANK(N281)),"",IF(ISBLANK(M281),N281,_xlfn.CONCAT(TRIM(M281),": ",N281)))</f>
        <v>&lt;span style="color:red"&gt;The total use is ${totalfooduse}% while it should be less or equal to 100% Kindly correct before moving forward&lt;/span&gt;</v>
      </c>
      <c r="N281" s="325" t="s">
        <v>6068</v>
      </c>
      <c r="O281" s="325" t="s">
        <v>3933</v>
      </c>
      <c r="V281" s="325">
        <v>1</v>
      </c>
      <c r="Z281" s="325" t="s">
        <v>6069</v>
      </c>
      <c r="AB281" s="326"/>
    </row>
    <row r="282" spans="1:28" s="325" customFormat="1">
      <c r="A282" s="240"/>
      <c r="B282" s="240"/>
      <c r="C282" s="240" t="str">
        <f>IF(IFERROR(FIND("select_one",J282),0)&gt;0,"select_one",IF(IFERROR(FIND("select_multiple",J282),0)&gt;0,"select_multiple","No"))</f>
        <v>No</v>
      </c>
      <c r="D282" s="240" t="str">
        <f>IF(OR(C282="select_one",C282="select_multiple"),TRIM(RIGHT(J282,LEN(J282)-(LEN(C282)+1))),"")</f>
        <v/>
      </c>
      <c r="E282" s="240"/>
      <c r="F282" s="240"/>
      <c r="G282" s="240"/>
      <c r="H282" s="240"/>
      <c r="I282" s="325" t="str" cm="1">
        <f t="array" ref="I282">_xlfn.TEXTJOIN(" ",1,IF(flistname=D282,foption,""))</f>
        <v>0</v>
      </c>
      <c r="J282" s="325" t="s">
        <v>20</v>
      </c>
      <c r="L282" s="325" t="str">
        <f>IF(AND(ISBLANK(M282),ISBLANK(N282)),"",IF(ISBLANK(M282),N282,_xlfn.CONCAT(TRIM(M282),": ",N282)))</f>
        <v>&lt;span style="color:blue"&gt;It looks like the household still has ${totalfoodremainder}% of received ${comname} from last assistance. In the next section you ask them how they plan on using it&lt;/span&gt;</v>
      </c>
      <c r="N282" s="325" t="s">
        <v>6070</v>
      </c>
      <c r="O282" s="325" t="s">
        <v>3933</v>
      </c>
      <c r="Z282" s="325" t="s">
        <v>6071</v>
      </c>
      <c r="AB282" s="326"/>
    </row>
    <row r="283" spans="1:28" s="219" customFormat="1">
      <c r="A283" s="231"/>
      <c r="B283" s="250"/>
      <c r="C283" s="250" t="str">
        <f>IF(IFERROR(FIND("select_one",J283),0)&gt;0,"select_one",IF(IFERROR(FIND("select_multiple",J283),0)&gt;0,"select_multiple","No"))</f>
        <v>No</v>
      </c>
      <c r="D283" s="250" t="str">
        <f>IF(OR(C283="select_one",C283="select_multiple"),TRIM(RIGHT(J283,LEN(J283)-(LEN(C283)+1))),"")</f>
        <v/>
      </c>
      <c r="E283" s="231"/>
      <c r="F283" s="250"/>
      <c r="G283" s="232" t="s">
        <v>2983</v>
      </c>
      <c r="H283" s="233"/>
      <c r="I283" s="219" t="str" cm="1">
        <f t="array" ref="I283">_xlfn.TEXTJOIN(" ",1,IF(flistname=D283,foption,""))</f>
        <v>0</v>
      </c>
      <c r="J283" s="219" t="s">
        <v>117</v>
      </c>
      <c r="K283" s="219" t="s">
        <v>3858</v>
      </c>
      <c r="L283" s="219" t="str">
        <f>IF(AND(ISBLANK(M283),ISBLANK(N283)),"",IF(ISBLANK(M283),N283,_xlfn.CONCAT(TRIM(M283),": ",N283)))</f>
        <v/>
      </c>
      <c r="N283" s="219" t="s">
        <v>2988</v>
      </c>
      <c r="O283" s="219" t="s">
        <v>2988</v>
      </c>
      <c r="P283" s="219">
        <v>1</v>
      </c>
      <c r="AB283" s="286"/>
    </row>
    <row r="284" spans="1:28" s="245" customFormat="1">
      <c r="A284" s="228"/>
      <c r="E284" s="228"/>
      <c r="G284" s="229"/>
      <c r="H284" s="230"/>
      <c r="AB284" s="281"/>
    </row>
    <row r="285" spans="1:28" s="219" customFormat="1">
      <c r="A285" s="231"/>
      <c r="B285" s="250"/>
      <c r="C285" s="250" t="str">
        <f t="shared" ref="C285" si="42">IF(IFERROR(FIND("select_one",J285),0)&gt;0,"select_one",IF(IFERROR(FIND("select_multiple",J285),0)&gt;0,"select_multiple","No"))</f>
        <v>No</v>
      </c>
      <c r="D285" s="250" t="str">
        <f t="shared" ref="D285" si="43">IF(OR(C285="select_one",C285="select_multiple"),TRIM(RIGHT(J285,LEN(J285)-(LEN(C285)+1))),"")</f>
        <v/>
      </c>
      <c r="E285" s="231"/>
      <c r="F285" s="250"/>
      <c r="G285" s="232"/>
      <c r="H285" s="233"/>
      <c r="I285" s="219" t="str" cm="1">
        <f t="array" ref="I285">_xlfn.TEXTJOIN(" ",1,IF(flistname=D285,foption,""))</f>
        <v>0</v>
      </c>
      <c r="J285" s="219" t="s">
        <v>26</v>
      </c>
      <c r="K285" s="219" t="s">
        <v>3896</v>
      </c>
      <c r="L285" s="219" t="str">
        <f t="shared" ref="L285" si="44">IF(AND(ISBLANK(M285),ISBLANK(N285)),"",IF(ISBLANK(M285),N285,_xlfn.CONCAT(TRIM(M285),": ",N285)))</f>
        <v/>
      </c>
      <c r="W285" s="219" t="s">
        <v>168</v>
      </c>
      <c r="AB285" s="286"/>
    </row>
    <row r="286" spans="1:28" s="221" customFormat="1">
      <c r="A286" s="205"/>
      <c r="B286" s="220"/>
      <c r="C286" s="220" t="str">
        <f>IF(IFERROR(FIND("select_one",J286),0)&gt;0,"select_one",IF(IFERROR(FIND("select_multiple",J286),0)&gt;0,"select_multiple","No"))</f>
        <v>No</v>
      </c>
      <c r="D286" s="220" t="str">
        <f>IF(OR(C286="select_one",C286="select_multiple"),TRIM(RIGHT(J286,LEN(J286)-(LEN(C286)+1))),"")</f>
        <v/>
      </c>
      <c r="E286" s="205"/>
      <c r="F286" s="220"/>
      <c r="G286" s="194" t="s">
        <v>2983</v>
      </c>
      <c r="H286" s="206" t="s">
        <v>3867</v>
      </c>
      <c r="I286" s="221" t="str" cm="1">
        <f t="array" ref="I286">_xlfn.TEXTJOIN(" ",1,IF(flistname=D286,foption,""))</f>
        <v>0</v>
      </c>
      <c r="J286" s="221" t="s">
        <v>151</v>
      </c>
      <c r="K286" s="221" t="s">
        <v>3872</v>
      </c>
      <c r="L286" s="221" t="str">
        <f>IF(AND(ISBLANK(M286),ISBLANK(N286)),"",IF(ISBLANK(M286),N286,_xlfn.CONCAT(TRIM(M286),": ",N286)))</f>
        <v>H26: How many days did the ${comname} ration last?</v>
      </c>
      <c r="M286" s="221" t="s">
        <v>3975</v>
      </c>
      <c r="N286" s="221" t="s">
        <v>3874</v>
      </c>
      <c r="O286" s="221" t="s">
        <v>3875</v>
      </c>
      <c r="P286" s="221">
        <v>1</v>
      </c>
      <c r="V286" s="221">
        <v>1</v>
      </c>
      <c r="Z286" s="221" t="s">
        <v>6072</v>
      </c>
      <c r="AB286" s="333"/>
    </row>
    <row r="287" spans="1:28" s="221" customFormat="1">
      <c r="A287" s="194"/>
      <c r="B287" s="194"/>
      <c r="C287" s="194" t="str">
        <f t="shared" ref="C287:C300" si="45">IF(IFERROR(FIND("select_one",J287),0)&gt;0,"select_one",IF(IFERROR(FIND("select_multiple",J287),0)&gt;0,"select_multiple","No"))</f>
        <v>select_multiple</v>
      </c>
      <c r="D287" s="194" t="str">
        <f t="shared" ref="D287:D300" si="46">IF(OR(C287="select_one",C287="select_multiple"),TRIM(RIGHT(J287,LEN(J287)-(LEN(C287)+1))),"")</f>
        <v>useofremainder</v>
      </c>
      <c r="E287" s="194" t="s">
        <v>3935</v>
      </c>
      <c r="F287" s="194"/>
      <c r="G287" s="194" t="s">
        <v>2983</v>
      </c>
      <c r="H287" s="194" t="s">
        <v>3867</v>
      </c>
      <c r="I287" s="221" t="str" cm="1">
        <f t="array" ref="I287">_xlfn.TEXTJOIN(" ",1,IF(flistname=D287,foption,""))</f>
        <v>1: Consume at home 2: Sell at market 3: Exchanged for other foods or services 4: Share with relatives and or other households 5: Kept for local authorities 88: Other</v>
      </c>
      <c r="J287" s="221" t="s">
        <v>3936</v>
      </c>
      <c r="K287" s="221" t="s">
        <v>3937</v>
      </c>
      <c r="L287" s="221" t="str">
        <f t="shared" ref="L287:L300" si="47">IF(AND(ISBLANK(M287),ISBLANK(N287)),"",IF(ISBLANK(M287),N287,_xlfn.CONCAT(TRIM(M287),": ",N287)))</f>
        <v>H27: What do you plan to do with the remainder of received ${comname}?</v>
      </c>
      <c r="M287" s="221" t="s">
        <v>3980</v>
      </c>
      <c r="N287" s="221" t="s">
        <v>3939</v>
      </c>
      <c r="O287" s="221" t="s">
        <v>3940</v>
      </c>
      <c r="P287" s="221">
        <v>1</v>
      </c>
      <c r="S287" s="221" t="s">
        <v>3941</v>
      </c>
      <c r="V287" s="221">
        <v>1</v>
      </c>
      <c r="Z287" s="221" t="s">
        <v>6073</v>
      </c>
      <c r="AB287" s="333"/>
    </row>
    <row r="288" spans="1:28" s="221" customFormat="1">
      <c r="A288" s="205"/>
      <c r="B288" s="220"/>
      <c r="C288" s="220" t="str">
        <f t="shared" si="45"/>
        <v>No</v>
      </c>
      <c r="D288" s="220" t="str">
        <f t="shared" si="46"/>
        <v/>
      </c>
      <c r="E288" s="205"/>
      <c r="F288" s="220"/>
      <c r="G288" s="194" t="s">
        <v>2983</v>
      </c>
      <c r="H288" s="206" t="s">
        <v>3867</v>
      </c>
      <c r="I288" s="221" t="str" cm="1">
        <f t="array" ref="I288">_xlfn.TEXTJOIN(" ",1,IF(flistname=D288,foption,""))</f>
        <v>0</v>
      </c>
      <c r="J288" s="221" t="s">
        <v>151</v>
      </c>
      <c r="K288" s="221" t="s">
        <v>3877</v>
      </c>
      <c r="L288" s="221" t="str">
        <f t="shared" si="47"/>
        <v>H28: From today, how many more days will you be able to use the ${comname} ration before it is finished?</v>
      </c>
      <c r="M288" s="221" t="s">
        <v>6074</v>
      </c>
      <c r="N288" s="221" t="s">
        <v>3879</v>
      </c>
      <c r="O288" s="221" t="s">
        <v>3880</v>
      </c>
      <c r="P288" s="221">
        <v>1</v>
      </c>
      <c r="T288" s="221" t="s">
        <v>3881</v>
      </c>
      <c r="V288" s="221">
        <v>1</v>
      </c>
      <c r="Z288" s="221" t="s">
        <v>6075</v>
      </c>
      <c r="AB288" s="333"/>
    </row>
    <row r="289" spans="1:28" s="221" customFormat="1">
      <c r="A289" s="205"/>
      <c r="B289" s="220"/>
      <c r="C289" s="220" t="str">
        <f t="shared" si="45"/>
        <v>select_one</v>
      </c>
      <c r="D289" s="220" t="str">
        <f t="shared" si="46"/>
        <v>yes_no</v>
      </c>
      <c r="E289" s="205"/>
      <c r="F289" s="220"/>
      <c r="G289" s="194" t="s">
        <v>2983</v>
      </c>
      <c r="H289" s="206" t="s">
        <v>3867</v>
      </c>
      <c r="I289" s="221" t="str" cm="1">
        <f t="array" ref="I289">_xlfn.TEXTJOIN(" ",1,IF(flistname=D289,foption,""))</f>
        <v>0: No 1: Yes</v>
      </c>
      <c r="J289" s="221" t="s">
        <v>22</v>
      </c>
      <c r="K289" s="221" t="s">
        <v>3883</v>
      </c>
      <c r="L289" s="221" t="str">
        <f t="shared" si="47"/>
        <v>H29: Were the ${comname} received in good condition?</v>
      </c>
      <c r="M289" s="221" t="s">
        <v>6076</v>
      </c>
      <c r="N289" s="221" t="s">
        <v>3885</v>
      </c>
      <c r="O289" s="221" t="s">
        <v>3886</v>
      </c>
      <c r="P289" s="221">
        <v>1</v>
      </c>
      <c r="V289" s="221">
        <v>1</v>
      </c>
      <c r="W289" s="221" t="s">
        <v>5748</v>
      </c>
      <c r="AB289" s="333"/>
    </row>
    <row r="290" spans="1:28" s="221" customFormat="1">
      <c r="A290" s="205"/>
      <c r="B290" s="220"/>
      <c r="C290" s="220" t="str">
        <f t="shared" si="45"/>
        <v>select_multiple</v>
      </c>
      <c r="D290" s="220" t="str">
        <f t="shared" si="46"/>
        <v>bad_condition</v>
      </c>
      <c r="E290" s="205"/>
      <c r="F290" s="220"/>
      <c r="G290" s="194" t="s">
        <v>2983</v>
      </c>
      <c r="H290" s="206" t="s">
        <v>3867</v>
      </c>
      <c r="I290" s="221" t="str" cm="1">
        <f t="array" ref="I290">_xlfn.TEXTJOIN(" ",1,IF(flistname=D290,foption,""))</f>
        <v>1: Excessive Moisture 2: Faulty Packaging 3: Foreign Matter 4: Infested 5: Past Expiry/Rotten</v>
      </c>
      <c r="J290" s="221" t="s">
        <v>822</v>
      </c>
      <c r="K290" s="221" t="s">
        <v>3887</v>
      </c>
      <c r="L290" s="221" t="str">
        <f t="shared" si="47"/>
        <v>H30: What was the issue with the condition of received ${comname}?</v>
      </c>
      <c r="M290" s="221" t="s">
        <v>6077</v>
      </c>
      <c r="N290" s="221" t="s">
        <v>3889</v>
      </c>
      <c r="O290" s="221" t="s">
        <v>3890</v>
      </c>
      <c r="P290" s="221">
        <v>1</v>
      </c>
      <c r="V290" s="221">
        <v>1</v>
      </c>
      <c r="Z290" s="221" t="s">
        <v>3891</v>
      </c>
      <c r="AB290" s="333"/>
    </row>
    <row r="291" spans="1:28" s="221" customFormat="1">
      <c r="A291" s="205"/>
      <c r="B291" s="220"/>
      <c r="C291" s="220" t="str">
        <f t="shared" si="45"/>
        <v>select_one</v>
      </c>
      <c r="D291" s="220" t="str">
        <f t="shared" si="46"/>
        <v>yes_no</v>
      </c>
      <c r="E291" s="205"/>
      <c r="F291" s="220"/>
      <c r="G291" s="194" t="s">
        <v>2983</v>
      </c>
      <c r="H291" s="206" t="s">
        <v>3867</v>
      </c>
      <c r="I291" s="221" t="str" cm="1">
        <f t="array" ref="I291">_xlfn.TEXTJOIN(" ",1,IF(flistname=D291,foption,""))</f>
        <v>0: No 1: Yes</v>
      </c>
      <c r="J291" s="221" t="s">
        <v>22</v>
      </c>
      <c r="K291" s="221" t="s">
        <v>3892</v>
      </c>
      <c r="L291" s="221" t="str">
        <f t="shared" si="47"/>
        <v>H31: Was the quantity of ${comname} received adequate for your household needs?</v>
      </c>
      <c r="M291" s="221" t="s">
        <v>6078</v>
      </c>
      <c r="N291" s="221" t="s">
        <v>3894</v>
      </c>
      <c r="O291" s="221" t="s">
        <v>3895</v>
      </c>
      <c r="P291" s="221">
        <v>1</v>
      </c>
      <c r="V291" s="221">
        <v>1</v>
      </c>
      <c r="W291" s="221" t="s">
        <v>5748</v>
      </c>
      <c r="AB291" s="333"/>
    </row>
    <row r="292" spans="1:28" s="221" customFormat="1">
      <c r="A292" s="194"/>
      <c r="B292" s="194"/>
      <c r="C292" s="194" t="str">
        <f t="shared" si="45"/>
        <v>select_one</v>
      </c>
      <c r="D292" s="194" t="str">
        <f t="shared" si="46"/>
        <v>Pref_CER</v>
      </c>
      <c r="E292" s="194"/>
      <c r="F292" s="194"/>
      <c r="G292" s="194" t="s">
        <v>2983</v>
      </c>
      <c r="H292" s="194" t="s">
        <v>3943</v>
      </c>
      <c r="I292" s="221" t="str" cm="1">
        <f t="array" ref="I292">_xlfn.TEXTJOIN(" ",1,IF(flistname=D292,foption,""))</f>
        <v>1: Red Sorghum 2: White Sorghum 3: Mixed Sorghum 4: Maize 5: Millet 6: Rice 7: Lentils 8: Cow peas 9: Split peas 10: beans 88: other</v>
      </c>
      <c r="J292" s="221" t="s">
        <v>846</v>
      </c>
      <c r="K292" s="221" t="s">
        <v>3944</v>
      </c>
      <c r="L292" s="221" t="str">
        <f t="shared" si="47"/>
        <v>H32: What is you household's most preferred ${comname} for consumption?</v>
      </c>
      <c r="M292" s="221" t="s">
        <v>6079</v>
      </c>
      <c r="N292" s="221" t="s">
        <v>6080</v>
      </c>
      <c r="O292" s="221" t="s">
        <v>3947</v>
      </c>
      <c r="P292" s="221">
        <v>1</v>
      </c>
      <c r="R292" s="221" t="s">
        <v>3948</v>
      </c>
      <c r="V292" s="221">
        <v>1</v>
      </c>
      <c r="Z292" s="221" t="s">
        <v>3949</v>
      </c>
      <c r="AB292" s="333"/>
    </row>
    <row r="293" spans="1:28" s="338" customFormat="1">
      <c r="A293" s="194"/>
      <c r="B293" s="194"/>
      <c r="C293" s="194" t="str">
        <f t="shared" si="45"/>
        <v>No</v>
      </c>
      <c r="D293" s="194" t="str">
        <f t="shared" si="46"/>
        <v/>
      </c>
      <c r="E293" s="194"/>
      <c r="F293" s="194"/>
      <c r="G293" s="194" t="s">
        <v>2983</v>
      </c>
      <c r="H293" s="194" t="s">
        <v>3943</v>
      </c>
      <c r="I293" s="338" t="str" cm="1">
        <f t="array" ref="I293">_xlfn.TEXTJOIN(" ",1,IF(flistname=D293,foption,""))</f>
        <v>0</v>
      </c>
      <c r="J293" s="338" t="s">
        <v>49</v>
      </c>
      <c r="K293" s="338" t="s">
        <v>3950</v>
      </c>
      <c r="L293" s="338" t="str">
        <f t="shared" si="47"/>
        <v>H33: If not listed, please specify other preference</v>
      </c>
      <c r="M293" s="221" t="s">
        <v>6081</v>
      </c>
      <c r="N293" s="338" t="s">
        <v>5923</v>
      </c>
      <c r="O293" s="338" t="s">
        <v>3953</v>
      </c>
      <c r="P293" s="338">
        <v>1</v>
      </c>
      <c r="V293" s="338">
        <v>1</v>
      </c>
      <c r="Z293" s="338" t="s">
        <v>3954</v>
      </c>
      <c r="AB293" s="339"/>
    </row>
    <row r="294" spans="1:28" s="221" customFormat="1">
      <c r="A294" s="194"/>
      <c r="B294" s="194"/>
      <c r="C294" s="194" t="str">
        <f t="shared" si="45"/>
        <v>select_one</v>
      </c>
      <c r="D294" s="194" t="str">
        <f t="shared" si="46"/>
        <v>yes_no</v>
      </c>
      <c r="E294" s="194"/>
      <c r="F294" s="194"/>
      <c r="G294" s="194" t="s">
        <v>2983</v>
      </c>
      <c r="H294" s="194" t="s">
        <v>3973</v>
      </c>
      <c r="I294" s="221" t="str" cm="1">
        <f t="array" ref="I294">_xlfn.TEXTJOIN(" ",1,IF(flistname=D294,foption,""))</f>
        <v>0: No 1: Yes</v>
      </c>
      <c r="J294" s="221" t="s">
        <v>22</v>
      </c>
      <c r="K294" s="221" t="s">
        <v>3974</v>
      </c>
      <c r="L294" s="221" t="str">
        <f t="shared" si="47"/>
        <v>H34: Was adequate instruction provided on ${comname} preparation?</v>
      </c>
      <c r="M294" s="221" t="s">
        <v>6082</v>
      </c>
      <c r="N294" s="221" t="s">
        <v>6083</v>
      </c>
      <c r="O294" s="221" t="s">
        <v>3977</v>
      </c>
      <c r="P294" s="221">
        <v>1</v>
      </c>
      <c r="V294" s="221">
        <v>1</v>
      </c>
      <c r="W294" s="221" t="s">
        <v>5748</v>
      </c>
      <c r="Z294" s="221" t="s">
        <v>3978</v>
      </c>
      <c r="AB294" s="333"/>
    </row>
    <row r="295" spans="1:28" s="221" customFormat="1">
      <c r="A295" s="194"/>
      <c r="B295" s="194"/>
      <c r="C295" s="194" t="str">
        <f t="shared" si="45"/>
        <v>select_one</v>
      </c>
      <c r="D295" s="194" t="str">
        <f t="shared" si="46"/>
        <v>whom_nut_prod</v>
      </c>
      <c r="E295" s="194"/>
      <c r="F295" s="194"/>
      <c r="G295" s="194" t="s">
        <v>2983</v>
      </c>
      <c r="H295" s="194" t="s">
        <v>3973</v>
      </c>
      <c r="I295" s="221" t="str" cm="1">
        <f t="array" ref="I295">_xlfn.TEXTJOIN(" ",1,IF(flistname=D295,foption,""))</f>
        <v>1: All children in the household 2: All children under 5 years 3: Only sick household members 4: Only pregnant/lactating women 5: All malnourished children U5/PLW 6: Entire household/anyone in the household</v>
      </c>
      <c r="J295" s="221" t="s">
        <v>994</v>
      </c>
      <c r="K295" s="221" t="s">
        <v>3979</v>
      </c>
      <c r="L295" s="221" t="str">
        <f t="shared" si="47"/>
        <v>H35: Of your household members, who eats the ${comname}?</v>
      </c>
      <c r="M295" s="221" t="s">
        <v>6084</v>
      </c>
      <c r="N295" s="221" t="s">
        <v>3981</v>
      </c>
      <c r="O295" s="221" t="s">
        <v>3982</v>
      </c>
      <c r="P295" s="221">
        <v>1</v>
      </c>
      <c r="V295" s="221">
        <v>1</v>
      </c>
      <c r="Z295" s="221" t="s">
        <v>3978</v>
      </c>
      <c r="AB295" s="333"/>
    </row>
    <row r="296" spans="1:28" s="219" customFormat="1">
      <c r="A296" s="231"/>
      <c r="B296" s="250"/>
      <c r="C296" s="250" t="str">
        <f t="shared" si="45"/>
        <v>No</v>
      </c>
      <c r="D296" s="250" t="str">
        <f t="shared" si="46"/>
        <v/>
      </c>
      <c r="E296" s="231"/>
      <c r="F296" s="250"/>
      <c r="G296" s="232"/>
      <c r="H296" s="233"/>
      <c r="I296" s="219" t="str" cm="1">
        <f t="array" ref="I296">_xlfn.TEXTJOIN(" ",1,IF(flistname=D296,foption,""))</f>
        <v>0</v>
      </c>
      <c r="J296" s="219" t="s">
        <v>117</v>
      </c>
      <c r="K296" s="219" t="s">
        <v>3896</v>
      </c>
      <c r="L296" s="219" t="str">
        <f t="shared" si="47"/>
        <v/>
      </c>
      <c r="AB296" s="286"/>
    </row>
    <row r="297" spans="1:28" s="199" customFormat="1">
      <c r="A297" s="212"/>
      <c r="C297" s="199" t="str">
        <f t="shared" si="45"/>
        <v>No</v>
      </c>
      <c r="D297" s="199" t="str">
        <f t="shared" si="46"/>
        <v/>
      </c>
      <c r="E297" s="212"/>
      <c r="H297" s="213"/>
      <c r="I297" s="199" t="str" cm="1">
        <f t="array" ref="I297">_xlfn.TEXTJOIN(" ",1,IF(flistname=D297,foption,""))</f>
        <v>0</v>
      </c>
      <c r="J297" s="199" t="s">
        <v>224</v>
      </c>
      <c r="K297" s="199" t="s">
        <v>3855</v>
      </c>
      <c r="L297" s="199" t="str">
        <f t="shared" si="47"/>
        <v/>
      </c>
      <c r="N297" s="199" t="s">
        <v>2988</v>
      </c>
      <c r="O297" s="199" t="s">
        <v>2988</v>
      </c>
      <c r="P297" s="199">
        <v>1</v>
      </c>
      <c r="AB297" s="274"/>
    </row>
    <row r="298" spans="1:28" s="218" customFormat="1">
      <c r="A298" s="207"/>
      <c r="C298" s="218" t="str">
        <f t="shared" si="45"/>
        <v>No</v>
      </c>
      <c r="D298" s="218" t="str">
        <f t="shared" si="46"/>
        <v/>
      </c>
      <c r="E298" s="207"/>
      <c r="H298" s="209"/>
      <c r="I298" s="214" t="str" cm="1">
        <f t="array" ref="I298">_xlfn.TEXTJOIN(" ",1,IF(flistname=D298,foption,""))</f>
        <v>0</v>
      </c>
      <c r="L298" s="218" t="str">
        <f t="shared" si="47"/>
        <v/>
      </c>
      <c r="N298" s="218" t="s">
        <v>2988</v>
      </c>
      <c r="O298" s="218" t="s">
        <v>2988</v>
      </c>
      <c r="P298" s="218">
        <v>1</v>
      </c>
      <c r="S298" s="207"/>
      <c r="AB298" s="280"/>
    </row>
    <row r="299" spans="1:28" s="356" customFormat="1">
      <c r="C299" s="356" t="str">
        <f t="shared" si="45"/>
        <v>No</v>
      </c>
      <c r="D299" s="356" t="str">
        <f t="shared" si="46"/>
        <v/>
      </c>
      <c r="I299" s="356" t="str" cm="1">
        <f t="array" ref="I299">_xlfn.TEXTJOIN(" ",1,IF(flistname=D299,foption,""))</f>
        <v>0</v>
      </c>
      <c r="J299" s="356" t="s">
        <v>26</v>
      </c>
      <c r="K299" s="356" t="s">
        <v>3921</v>
      </c>
      <c r="L299" s="356" t="str">
        <f t="shared" si="47"/>
        <v>${cashorv} Entitlement utilization</v>
      </c>
      <c r="N299" s="356" t="s">
        <v>5924</v>
      </c>
      <c r="O299" s="356" t="s">
        <v>3984</v>
      </c>
      <c r="Z299" s="356" t="s">
        <v>3985</v>
      </c>
      <c r="AB299" s="358"/>
    </row>
    <row r="300" spans="1:28" s="325" customFormat="1">
      <c r="A300" s="240"/>
      <c r="B300" s="240"/>
      <c r="C300" s="240" t="str">
        <f t="shared" si="45"/>
        <v>No</v>
      </c>
      <c r="D300" s="240" t="str">
        <f t="shared" si="46"/>
        <v/>
      </c>
      <c r="E300" s="240"/>
      <c r="F300" s="240"/>
      <c r="G300" s="240"/>
      <c r="H300" s="240"/>
      <c r="I300" s="325" t="str" cm="1">
        <f t="array" ref="I300">_xlfn.TEXTJOIN(" ",1,IF(flistname=D300,foption,""))</f>
        <v>0</v>
      </c>
      <c r="J300" s="325" t="s">
        <v>20</v>
      </c>
      <c r="L300" s="325" t="str">
        <f t="shared" si="47"/>
        <v>information of utilization of received ${cashorv}</v>
      </c>
      <c r="N300" s="325" t="s">
        <v>3986</v>
      </c>
      <c r="O300" s="325" t="s">
        <v>3986</v>
      </c>
      <c r="AB300" s="326"/>
    </row>
    <row r="301" spans="1:28" s="224" customFormat="1">
      <c r="A301" s="241"/>
      <c r="B301" s="242"/>
      <c r="C301" s="242" t="str">
        <f>IF(IFERROR(FIND("select_one",J301),0)&gt;0,"select_one",IF(IFERROR(FIND("select_multiple",J301),0)&gt;0,"select_multiple","No"))</f>
        <v>No</v>
      </c>
      <c r="D301" s="242" t="str">
        <f>IF(OR(C301="select_one",C301="select_multiple"),TRIM(RIGHT(J301,LEN(J301)-(LEN(C301)+1))),"")</f>
        <v/>
      </c>
      <c r="E301" s="241"/>
      <c r="F301" s="242"/>
      <c r="G301" s="242"/>
      <c r="H301" s="243"/>
      <c r="I301" s="224" t="str" cm="1">
        <f t="array" ref="I301">_xlfn.TEXTJOIN(" ",1,IF(flistname=D301,foption,""))</f>
        <v>0</v>
      </c>
      <c r="J301" s="224" t="s">
        <v>2564</v>
      </c>
      <c r="K301" s="224" t="s">
        <v>3989</v>
      </c>
      <c r="L301" s="224" t="str">
        <f>IF(AND(ISBLANK(M301),ISBLANK(N301)),"",IF(ISBLANK(M301),N301,_xlfn.CONCAT(TRIM(M301),": ",N301)))</f>
        <v>Received modality (cash or voucher)</v>
      </c>
      <c r="N301" s="224" t="s">
        <v>3990</v>
      </c>
      <c r="O301" s="224" t="s">
        <v>3990</v>
      </c>
      <c r="P301" s="224">
        <v>1</v>
      </c>
      <c r="V301" s="224">
        <v>1</v>
      </c>
      <c r="AB301" s="277" t="s">
        <v>3991</v>
      </c>
    </row>
    <row r="302" spans="1:28" s="219" customFormat="1">
      <c r="A302" s="231"/>
      <c r="B302" s="232"/>
      <c r="C302" s="232" t="str">
        <f t="shared" ref="C302" si="48">IF(IFERROR(FIND("select_one",J302),0)&gt;0,"select_one",IF(IFERROR(FIND("select_multiple",J302),0)&gt;0,"select_multiple","No"))</f>
        <v>No</v>
      </c>
      <c r="D302" s="232" t="str">
        <f t="shared" ref="D302" si="49">IF(OR(C302="select_one",C302="select_multiple"),TRIM(RIGHT(J302,LEN(J302)-(LEN(C302)+1))),"")</f>
        <v/>
      </c>
      <c r="E302" s="231"/>
      <c r="F302" s="232"/>
      <c r="G302" s="232"/>
      <c r="H302" s="233"/>
      <c r="I302" s="219" t="str" cm="1">
        <f t="array" ref="I302">_xlfn.TEXTJOIN(" ",1,IF(flistname=D302,foption,""))</f>
        <v>0</v>
      </c>
      <c r="J302" s="219" t="s">
        <v>26</v>
      </c>
      <c r="K302" s="219" t="s">
        <v>3955</v>
      </c>
      <c r="L302" s="219" t="str">
        <f t="shared" ref="L302" si="50">IF(AND(ISBLANK(M302),ISBLANK(N302)),"",IF(ISBLANK(M302),N302,_xlfn.CONCAT(TRIM(M302),": ",N302)))</f>
        <v/>
      </c>
      <c r="W302" s="219" t="s">
        <v>168</v>
      </c>
      <c r="AB302" s="286"/>
    </row>
    <row r="303" spans="1:28" s="221" customFormat="1">
      <c r="A303" s="205"/>
      <c r="B303" s="194" t="s">
        <v>3992</v>
      </c>
      <c r="C303" s="194" t="str">
        <f>IF(IFERROR(FIND("select_one",J303),0)&gt;0,"select_one",IF(IFERROR(FIND("select_multiple",J303),0)&gt;0,"select_multiple","No"))</f>
        <v>No</v>
      </c>
      <c r="D303" s="194" t="str">
        <f>IF(OR(C303="select_one",C303="select_multiple"),TRIM(RIGHT(J303,LEN(J303)-(LEN(C303)+1))),"")</f>
        <v/>
      </c>
      <c r="E303" s="205"/>
      <c r="F303" s="194"/>
      <c r="G303" s="194" t="s">
        <v>2983</v>
      </c>
      <c r="H303" s="206"/>
      <c r="I303" s="221" t="str" cm="1">
        <f t="array" ref="I303">_xlfn.TEXTJOIN(" ",1,IF(flistname=D303,foption,""))</f>
        <v>0</v>
      </c>
      <c r="J303" s="221" t="s">
        <v>151</v>
      </c>
      <c r="K303" s="221" t="s">
        <v>3993</v>
      </c>
      <c r="L303" s="221" t="str">
        <f>IF(AND(ISBLANK(M303),ISBLANK(N303)),"",IF(ISBLANK(M303),N303,_xlfn.CONCAT(TRIM(M303),": ",N303)))</f>
        <v>H36: How much money in SSP did you receive as ${cashorv} assistance the last distribution?</v>
      </c>
      <c r="M303" s="221" t="s">
        <v>6085</v>
      </c>
      <c r="N303" s="221" t="s">
        <v>6086</v>
      </c>
      <c r="O303" s="221" t="s">
        <v>3996</v>
      </c>
      <c r="P303" s="221">
        <v>1</v>
      </c>
      <c r="V303" s="221">
        <v>1</v>
      </c>
      <c r="AB303" s="333"/>
    </row>
    <row r="304" spans="1:28" s="327" customFormat="1">
      <c r="A304" s="210"/>
      <c r="B304" s="222"/>
      <c r="C304" s="222" t="str">
        <f t="shared" ref="C304:C313" si="51">IF(IFERROR(FIND("select_one",J304),0)&gt;0,"select_one",IF(IFERROR(FIND("select_multiple",J304),0)&gt;0,"select_multiple","No"))</f>
        <v>No</v>
      </c>
      <c r="D304" s="222" t="str">
        <f t="shared" ref="D304:D313" si="52">IF(OR(C304="select_one",C304="select_multiple"),TRIM(RIGHT(J304,LEN(J304)-(LEN(C304)+1))),"")</f>
        <v/>
      </c>
      <c r="E304" s="222"/>
      <c r="F304" s="222"/>
      <c r="G304" s="222"/>
      <c r="H304" s="222"/>
      <c r="I304" s="327" t="str" cm="1">
        <f t="array" ref="I304">_xlfn.TEXTJOIN(" ",1,IF(flistname=D304,foption,""))</f>
        <v>0</v>
      </c>
      <c r="J304" s="327" t="s">
        <v>20</v>
      </c>
      <c r="L304" s="327" t="str">
        <f t="shared" ref="L304:L313" si="53">IF(AND(ISBLANK(M304),ISBLANK(N304)),"",IF(ISBLANK(M304),N304,_xlfn.CONCAT(TRIM(M304),": ",N304)))</f>
        <v>Of all money equivalent received in ${cashorv}:</v>
      </c>
      <c r="N304" s="327" t="s">
        <v>4021</v>
      </c>
      <c r="O304" s="327" t="s">
        <v>4021</v>
      </c>
      <c r="P304" s="327">
        <v>1</v>
      </c>
      <c r="AB304" s="329"/>
    </row>
    <row r="305" spans="1:28" s="221" customFormat="1">
      <c r="A305" s="205"/>
      <c r="B305" s="194"/>
      <c r="C305" s="194" t="str">
        <f t="shared" si="51"/>
        <v>No</v>
      </c>
      <c r="D305" s="194" t="str">
        <f t="shared" si="52"/>
        <v/>
      </c>
      <c r="E305" s="205"/>
      <c r="F305" s="194"/>
      <c r="G305" s="194"/>
      <c r="H305" s="206"/>
      <c r="I305" s="221" t="str" cm="1">
        <f t="array" ref="I305">_xlfn.TEXTJOIN(" ",1,IF(flistname=D305,foption,""))</f>
        <v>0</v>
      </c>
      <c r="J305" s="221" t="s">
        <v>151</v>
      </c>
      <c r="K305" s="221" t="s">
        <v>4022</v>
      </c>
      <c r="L305" s="221" t="str">
        <f t="shared" si="53"/>
        <v>H37: How much was spent in buying food items for home consumptions?</v>
      </c>
      <c r="M305" s="221" t="s">
        <v>6087</v>
      </c>
      <c r="N305" s="221" t="s">
        <v>4024</v>
      </c>
      <c r="O305" s="221" t="s">
        <v>4025</v>
      </c>
      <c r="P305" s="221">
        <v>1</v>
      </c>
      <c r="V305" s="221">
        <v>1</v>
      </c>
      <c r="AB305" s="333"/>
    </row>
    <row r="306" spans="1:28" s="221" customFormat="1">
      <c r="A306" s="205"/>
      <c r="B306" s="194" t="s">
        <v>4026</v>
      </c>
      <c r="C306" s="194" t="str">
        <f t="shared" si="51"/>
        <v>select_multiple</v>
      </c>
      <c r="D306" s="194" t="str">
        <f t="shared" si="52"/>
        <v>main_comm</v>
      </c>
      <c r="E306" s="205"/>
      <c r="F306" s="194"/>
      <c r="G306" s="194" t="s">
        <v>2983</v>
      </c>
      <c r="H306" s="206"/>
      <c r="I306" s="221" t="str" cm="1">
        <f t="array" ref="I306">_xlfn.TEXTJOIN(" ",1,IF(flistname=D306,foption,""))</f>
        <v>1: Cereals grain or flour (maize, sorghum,…) 2: Rice 3: Pulses (lentils, beans, peas, groundnuts, etc.) 4: Vegetables (onions, tomatoes, okra...) or leafy vegetables 5: Fruits 6: Dairy (liquid or dry milk, youghurt, cheese) 7: Vegetable oil 8: Meat, fish, poultry, eggs 9: Sugar, honey 10: Condiments (tea, coffee, salt, herbs, etc.)</v>
      </c>
      <c r="J306" s="221" t="s">
        <v>4027</v>
      </c>
      <c r="K306" s="221" t="s">
        <v>4028</v>
      </c>
      <c r="L306" s="221" t="str">
        <f t="shared" si="53"/>
        <v>H38: Which three main food commodities did you purchase with received ${cashorv}?</v>
      </c>
      <c r="M306" s="221" t="s">
        <v>6088</v>
      </c>
      <c r="N306" s="221" t="s">
        <v>4030</v>
      </c>
      <c r="O306" s="221" t="s">
        <v>4031</v>
      </c>
      <c r="P306" s="221">
        <v>1</v>
      </c>
      <c r="T306" s="221" t="s">
        <v>5925</v>
      </c>
      <c r="V306" s="221">
        <v>1</v>
      </c>
      <c r="Z306" s="221" t="s">
        <v>4032</v>
      </c>
      <c r="AB306" s="333"/>
    </row>
    <row r="307" spans="1:28" s="221" customFormat="1">
      <c r="A307" s="205"/>
      <c r="B307" s="194"/>
      <c r="C307" s="194" t="str">
        <f t="shared" si="51"/>
        <v>No</v>
      </c>
      <c r="D307" s="194" t="str">
        <f t="shared" si="52"/>
        <v/>
      </c>
      <c r="E307" s="205"/>
      <c r="F307" s="194"/>
      <c r="G307" s="194"/>
      <c r="H307" s="206"/>
      <c r="I307" s="221" t="str" cm="1">
        <f t="array" ref="I307">_xlfn.TEXTJOIN(" ",1,IF(flistname=D307,foption,""))</f>
        <v>0</v>
      </c>
      <c r="J307" s="221" t="s">
        <v>151</v>
      </c>
      <c r="K307" s="221" t="s">
        <v>4033</v>
      </c>
      <c r="L307" s="221" t="str">
        <f t="shared" si="53"/>
        <v>H39: How much was spent in paying owed depts</v>
      </c>
      <c r="M307" s="221" t="s">
        <v>6089</v>
      </c>
      <c r="N307" s="221" t="s">
        <v>4035</v>
      </c>
      <c r="O307" s="221" t="s">
        <v>4036</v>
      </c>
      <c r="P307" s="221">
        <v>1</v>
      </c>
      <c r="V307" s="221">
        <v>1</v>
      </c>
      <c r="AB307" s="333"/>
    </row>
    <row r="308" spans="1:28" s="221" customFormat="1">
      <c r="A308" s="205"/>
      <c r="B308" s="194"/>
      <c r="C308" s="194" t="str">
        <f t="shared" si="51"/>
        <v>No</v>
      </c>
      <c r="D308" s="194" t="str">
        <f t="shared" si="52"/>
        <v/>
      </c>
      <c r="E308" s="205"/>
      <c r="F308" s="194"/>
      <c r="G308" s="194"/>
      <c r="H308" s="206"/>
      <c r="I308" s="221" t="str" cm="1">
        <f t="array" ref="I308">_xlfn.TEXTJOIN(" ",1,IF(flistname=D308,foption,""))</f>
        <v>0</v>
      </c>
      <c r="J308" s="221" t="s">
        <v>151</v>
      </c>
      <c r="K308" s="221" t="s">
        <v>4037</v>
      </c>
      <c r="L308" s="221" t="str">
        <f t="shared" si="53"/>
        <v>H40: How much did you spend in acquiring other non-food needs (goods and services)?</v>
      </c>
      <c r="M308" s="221" t="s">
        <v>6090</v>
      </c>
      <c r="N308" s="221" t="s">
        <v>4039</v>
      </c>
      <c r="O308" s="221" t="s">
        <v>4040</v>
      </c>
      <c r="P308" s="221">
        <v>1</v>
      </c>
      <c r="V308" s="221">
        <v>1</v>
      </c>
      <c r="AB308" s="333"/>
    </row>
    <row r="309" spans="1:28" s="221" customFormat="1">
      <c r="A309" s="205"/>
      <c r="B309" s="194"/>
      <c r="C309" s="194" t="str">
        <f t="shared" si="51"/>
        <v>No</v>
      </c>
      <c r="D309" s="194" t="str">
        <f t="shared" si="52"/>
        <v/>
      </c>
      <c r="E309" s="205"/>
      <c r="F309" s="194"/>
      <c r="G309" s="194"/>
      <c r="H309" s="206"/>
      <c r="I309" s="221" t="str" cm="1">
        <f t="array" ref="I309">_xlfn.TEXTJOIN(" ",1,IF(flistname=D309,foption,""))</f>
        <v>0</v>
      </c>
      <c r="J309" s="221" t="s">
        <v>151</v>
      </c>
      <c r="K309" s="221" t="s">
        <v>4041</v>
      </c>
      <c r="L309" s="221" t="str">
        <f t="shared" si="53"/>
        <v>H41: How much did you use/give/share to support your families or other households?</v>
      </c>
      <c r="M309" s="221" t="s">
        <v>6091</v>
      </c>
      <c r="N309" s="221" t="s">
        <v>4043</v>
      </c>
      <c r="O309" s="221" t="s">
        <v>4044</v>
      </c>
      <c r="P309" s="221">
        <v>1</v>
      </c>
      <c r="V309" s="221">
        <v>1</v>
      </c>
      <c r="AB309" s="333"/>
    </row>
    <row r="310" spans="1:28" s="221" customFormat="1">
      <c r="A310" s="205"/>
      <c r="B310" s="194"/>
      <c r="C310" s="194" t="str">
        <f t="shared" si="51"/>
        <v>No</v>
      </c>
      <c r="D310" s="194" t="str">
        <f t="shared" si="52"/>
        <v/>
      </c>
      <c r="E310" s="205"/>
      <c r="F310" s="194"/>
      <c r="G310" s="194"/>
      <c r="H310" s="206"/>
      <c r="I310" s="221" t="str" cm="1">
        <f t="array" ref="I310">_xlfn.TEXTJOIN(" ",1,IF(flistname=D310,foption,""))</f>
        <v>0</v>
      </c>
      <c r="J310" s="221" t="s">
        <v>151</v>
      </c>
      <c r="K310" s="221" t="s">
        <v>4045</v>
      </c>
      <c r="L310" s="221" t="str">
        <f t="shared" si="53"/>
        <v>H42: How much did you have to give to local authorities (voluntary or forced)</v>
      </c>
      <c r="M310" s="221" t="s">
        <v>6092</v>
      </c>
      <c r="N310" s="221" t="s">
        <v>4047</v>
      </c>
      <c r="O310" s="221" t="s">
        <v>4048</v>
      </c>
      <c r="P310" s="221">
        <v>1</v>
      </c>
      <c r="V310" s="221">
        <v>1</v>
      </c>
      <c r="AB310" s="333"/>
    </row>
    <row r="311" spans="1:28" s="224" customFormat="1">
      <c r="A311" s="223"/>
      <c r="B311" s="246"/>
      <c r="C311" s="246" t="str">
        <f t="shared" si="51"/>
        <v>No</v>
      </c>
      <c r="D311" s="246" t="str">
        <f t="shared" si="52"/>
        <v/>
      </c>
      <c r="E311" s="223"/>
      <c r="F311" s="246"/>
      <c r="G311" s="246"/>
      <c r="H311" s="225"/>
      <c r="I311" s="224" t="str" cm="1">
        <f t="array" ref="I311">_xlfn.TEXTJOIN(" ",1,IF(flistname=D311,foption,""))</f>
        <v>0</v>
      </c>
      <c r="J311" s="224" t="s">
        <v>2564</v>
      </c>
      <c r="K311" s="224" t="s">
        <v>4049</v>
      </c>
      <c r="L311" s="224" t="str">
        <f t="shared" si="53"/>
        <v>Total used cash or voucher value</v>
      </c>
      <c r="N311" s="224" t="s">
        <v>4050</v>
      </c>
      <c r="O311" s="224" t="s">
        <v>4050</v>
      </c>
      <c r="V311" s="224">
        <v>1</v>
      </c>
      <c r="AB311" s="277" t="s">
        <v>4051</v>
      </c>
    </row>
    <row r="312" spans="1:28" s="224" customFormat="1">
      <c r="A312" s="223"/>
      <c r="B312" s="246"/>
      <c r="C312" s="246" t="str">
        <f t="shared" si="51"/>
        <v>No</v>
      </c>
      <c r="D312" s="246" t="str">
        <f t="shared" si="52"/>
        <v/>
      </c>
      <c r="E312" s="223"/>
      <c r="F312" s="246"/>
      <c r="G312" s="246"/>
      <c r="H312" s="225"/>
      <c r="I312" s="224" t="str" cm="1">
        <f t="array" ref="I312">_xlfn.TEXTJOIN(" ",1,IF(flistname=D312,foption,""))</f>
        <v>0</v>
      </c>
      <c r="J312" s="224" t="s">
        <v>2564</v>
      </c>
      <c r="K312" s="224" t="s">
        <v>4052</v>
      </c>
      <c r="L312" s="224" t="str">
        <f t="shared" si="53"/>
        <v>Total remaining cash of voucher value</v>
      </c>
      <c r="N312" s="224" t="s">
        <v>4053</v>
      </c>
      <c r="O312" s="224" t="s">
        <v>4053</v>
      </c>
      <c r="V312" s="224">
        <v>1</v>
      </c>
      <c r="AB312" s="277" t="s">
        <v>4054</v>
      </c>
    </row>
    <row r="313" spans="1:28" s="325" customFormat="1">
      <c r="A313" s="240"/>
      <c r="B313" s="240"/>
      <c r="C313" s="240" t="str">
        <f t="shared" si="51"/>
        <v>No</v>
      </c>
      <c r="D313" s="240" t="str">
        <f t="shared" si="52"/>
        <v/>
      </c>
      <c r="E313" s="240"/>
      <c r="F313" s="240"/>
      <c r="G313" s="240"/>
      <c r="H313" s="240"/>
      <c r="I313" s="325" t="str" cm="1">
        <f t="array" ref="I313">_xlfn.TEXTJOIN(" ",1,IF(flistname=D313,foption,""))</f>
        <v>0</v>
      </c>
      <c r="J313" s="325" t="s">
        <v>20</v>
      </c>
      <c r="L313" s="325" t="str">
        <f t="shared" si="53"/>
        <v>&lt;span style="color:red"&gt;Pardon the interruption, it looks like cash or value spent [${totalcashvuse}] is more than the value of cash/voucher received [${cashv_value}]. Please revise before you proceed&lt;/span&gt;</v>
      </c>
      <c r="N313" s="325" t="s">
        <v>6093</v>
      </c>
      <c r="O313" s="325" t="s">
        <v>4055</v>
      </c>
      <c r="V313" s="325" t="s">
        <v>62</v>
      </c>
      <c r="Z313" s="325" t="s">
        <v>4056</v>
      </c>
      <c r="AB313" s="326"/>
    </row>
    <row r="314" spans="1:28" s="325" customFormat="1">
      <c r="A314" s="240"/>
      <c r="B314" s="240"/>
      <c r="C314" s="240" t="str">
        <f>IF(IFERROR(FIND("select_one",J314),0)&gt;0,"select_one",IF(IFERROR(FIND("select_multiple",J314),0)&gt;0,"select_multiple","No"))</f>
        <v>No</v>
      </c>
      <c r="D314" s="240" t="str">
        <f>IF(OR(C314="select_one",C314="select_multiple"),TRIM(RIGHT(J314,LEN(J314)-(LEN(C314)+1))),"")</f>
        <v/>
      </c>
      <c r="E314" s="240"/>
      <c r="F314" s="240"/>
      <c r="G314" s="240"/>
      <c r="H314" s="240"/>
      <c r="I314" s="325" t="str" cm="1">
        <f t="array" ref="I314">_xlfn.TEXTJOIN(" ",1,IF(flistname=D314,foption,""))</f>
        <v>0</v>
      </c>
      <c r="J314" s="325" t="s">
        <v>20</v>
      </c>
      <c r="L314" s="325" t="str">
        <f>IF(AND(ISBLANK(M314),ISBLANK(N314)),"",IF(ISBLANK(M314),N314,_xlfn.CONCAT(TRIM(M314),": ",N314)))</f>
        <v>&lt;span style="color:blue"&gt;It looks like the household still has ${totalcashvremainder} SSP/Voucher value from the last distributed assistance. In the next section you will ask them how they plan on using it&lt;/span&gt;</v>
      </c>
      <c r="N314" s="325" t="s">
        <v>6094</v>
      </c>
      <c r="O314" s="325" t="s">
        <v>3933</v>
      </c>
      <c r="Z314" s="325" t="s">
        <v>6095</v>
      </c>
      <c r="AB314" s="326"/>
    </row>
    <row r="315" spans="1:28" s="219" customFormat="1">
      <c r="A315" s="231"/>
      <c r="B315" s="232"/>
      <c r="C315" s="232" t="str">
        <f>IF(IFERROR(FIND("select_one",J315),0)&gt;0,"select_one",IF(IFERROR(FIND("select_multiple",J315),0)&gt;0,"select_multiple","No"))</f>
        <v>No</v>
      </c>
      <c r="D315" s="232" t="str">
        <f>IF(OR(C315="select_one",C315="select_multiple"),TRIM(RIGHT(J315,LEN(J315)-(LEN(C315)+1))),"")</f>
        <v/>
      </c>
      <c r="E315" s="231"/>
      <c r="F315" s="232"/>
      <c r="G315" s="232"/>
      <c r="H315" s="233"/>
      <c r="I315" s="219" t="str" cm="1">
        <f t="array" ref="I315">_xlfn.TEXTJOIN(" ",1,IF(flistname=D315,foption,""))</f>
        <v>0</v>
      </c>
      <c r="J315" s="219" t="s">
        <v>117</v>
      </c>
      <c r="K315" s="219" t="s">
        <v>3955</v>
      </c>
      <c r="L315" s="219" t="str">
        <f>IF(AND(ISBLANK(M315),ISBLANK(N315)),"",IF(ISBLANK(M315),N315,_xlfn.CONCAT(TRIM(M315),": ",N315)))</f>
        <v/>
      </c>
      <c r="AB315" s="286"/>
    </row>
    <row r="316" spans="1:28" s="219" customFormat="1">
      <c r="A316" s="232"/>
      <c r="B316" s="232"/>
      <c r="C316" s="232" t="str">
        <f t="shared" ref="C316:C317" si="54">IF(IFERROR(FIND("select_one",J316),0)&gt;0,"select_one",IF(IFERROR(FIND("select_multiple",J316),0)&gt;0,"select_multiple","No"))</f>
        <v>No</v>
      </c>
      <c r="D316" s="232" t="str">
        <f t="shared" ref="D316:D317" si="55">IF(OR(C316="select_one",C316="select_multiple"),TRIM(RIGHT(J316,LEN(J316)-(LEN(C316)+1))),"")</f>
        <v/>
      </c>
      <c r="E316" s="232"/>
      <c r="F316" s="232"/>
      <c r="G316" s="232"/>
      <c r="H316" s="232"/>
      <c r="I316" s="219" t="str" cm="1">
        <f t="array" ref="I316">_xlfn.TEXTJOIN(" ",1,IF(flistname=D316,foption,""))</f>
        <v>0</v>
      </c>
      <c r="J316" s="219" t="s">
        <v>26</v>
      </c>
      <c r="K316" s="219" t="s">
        <v>3983</v>
      </c>
      <c r="L316" s="219" t="str">
        <f t="shared" ref="L316:L317" si="56">IF(AND(ISBLANK(M316),ISBLANK(N316)),"",IF(ISBLANK(M316),N316,_xlfn.CONCAT(TRIM(M316),": ",N316)))</f>
        <v/>
      </c>
      <c r="W316" s="219" t="s">
        <v>168</v>
      </c>
      <c r="AB316" s="286"/>
    </row>
    <row r="317" spans="1:28" s="221" customFormat="1">
      <c r="A317" s="205"/>
      <c r="B317" s="194" t="s">
        <v>4058</v>
      </c>
      <c r="C317" s="194" t="str">
        <f t="shared" si="54"/>
        <v>select_one</v>
      </c>
      <c r="D317" s="194" t="str">
        <f t="shared" si="55"/>
        <v>cash_used</v>
      </c>
      <c r="E317" s="205"/>
      <c r="F317" s="194"/>
      <c r="G317" s="194" t="s">
        <v>2983</v>
      </c>
      <c r="H317" s="206"/>
      <c r="I317" s="221" t="str" cm="1">
        <f t="array" ref="I317">_xlfn.TEXTJOIN(" ",1,IF(flistname=D317,foption,""))</f>
        <v>1: Milling 2: Repay loans 3: Given outside household 4: Pay for services 5: Buy Non-food items 6: Buy Food items 88: Other</v>
      </c>
      <c r="J317" s="221" t="s">
        <v>1064</v>
      </c>
      <c r="K317" s="221" t="s">
        <v>4059</v>
      </c>
      <c r="L317" s="221" t="str">
        <f t="shared" si="56"/>
        <v>H43: What do you plan to use the remainder ${cashorv} for?</v>
      </c>
      <c r="M317" s="221" t="s">
        <v>6096</v>
      </c>
      <c r="N317" s="221" t="s">
        <v>4061</v>
      </c>
      <c r="O317" s="221" t="s">
        <v>4062</v>
      </c>
      <c r="P317" s="221">
        <v>1</v>
      </c>
      <c r="S317" s="221" t="s">
        <v>4063</v>
      </c>
      <c r="V317" s="221">
        <v>1</v>
      </c>
      <c r="Z317" s="221" t="s">
        <v>4064</v>
      </c>
      <c r="AB317" s="333"/>
    </row>
    <row r="318" spans="1:28" s="221" customFormat="1">
      <c r="A318" s="205"/>
      <c r="B318" s="194"/>
      <c r="C318" s="194" t="str">
        <f>IF(IFERROR(FIND("select_one",J318),0)&gt;0,"select_one",IF(IFERROR(FIND("select_multiple",J318),0)&gt;0,"select_multiple","No"))</f>
        <v>No</v>
      </c>
      <c r="D318" s="194" t="str">
        <f>IF(OR(C318="select_one",C318="select_multiple"),TRIM(RIGHT(J318,LEN(J318)-(LEN(C318)+1))),"")</f>
        <v/>
      </c>
      <c r="E318" s="205"/>
      <c r="F318" s="194"/>
      <c r="G318" s="194"/>
      <c r="H318" s="206"/>
      <c r="I318" s="221" t="str" cm="1">
        <f t="array" ref="I318">_xlfn.TEXTJOIN(" ",1,IF(flistname=D318,foption,""))</f>
        <v>0</v>
      </c>
      <c r="J318" s="221" t="s">
        <v>151</v>
      </c>
      <c r="K318" s="221" t="s">
        <v>4009</v>
      </c>
      <c r="L318" s="221" t="str">
        <f>IF(AND(ISBLANK(M318),ISBLANK(N318)),"",IF(ISBLANK(M318),N318,_xlfn.CONCAT(TRIM(M318),": ",N318)))</f>
        <v>H44: From today, how many more days will you be able to use the remaining ${cashorv} ration before it is finished?</v>
      </c>
      <c r="M318" s="221" t="s">
        <v>6097</v>
      </c>
      <c r="N318" s="221" t="s">
        <v>4011</v>
      </c>
      <c r="O318" s="221" t="s">
        <v>4012</v>
      </c>
      <c r="P318" s="221">
        <v>1</v>
      </c>
      <c r="V318" s="221">
        <v>1</v>
      </c>
      <c r="Z318" s="221" t="s">
        <v>4064</v>
      </c>
      <c r="AB318" s="333"/>
    </row>
    <row r="319" spans="1:28" s="221" customFormat="1">
      <c r="A319" s="205"/>
      <c r="B319" s="194" t="s">
        <v>4013</v>
      </c>
      <c r="C319" s="194" t="str">
        <f>IF(IFERROR(FIND("select_one",J319),0)&gt;0,"select_one",IF(IFERROR(FIND("select_multiple",J319),0)&gt;0,"select_multiple","No"))</f>
        <v>No</v>
      </c>
      <c r="D319" s="194" t="str">
        <f>IF(OR(C319="select_one",C319="select_multiple"),TRIM(RIGHT(J319,LEN(J319)-(LEN(C319)+1))),"")</f>
        <v/>
      </c>
      <c r="E319" s="205"/>
      <c r="F319" s="194"/>
      <c r="G319" s="194" t="s">
        <v>2983</v>
      </c>
      <c r="H319" s="206"/>
      <c r="I319" s="221" t="str" cm="1">
        <f t="array" ref="I319">_xlfn.TEXTJOIN(" ",1,IF(flistname=D319,foption,""))</f>
        <v>0</v>
      </c>
      <c r="J319" s="221" t="s">
        <v>151</v>
      </c>
      <c r="K319" s="221" t="s">
        <v>4014</v>
      </c>
      <c r="L319" s="221" t="str">
        <f>IF(AND(ISBLANK(M319),ISBLANK(N319)),"",IF(ISBLANK(M319),N319,_xlfn.CONCAT(TRIM(M319),": ",N319)))</f>
        <v>H45: How many days did the ${cashorv} received last?</v>
      </c>
      <c r="M319" s="221" t="s">
        <v>6098</v>
      </c>
      <c r="N319" s="221" t="s">
        <v>4016</v>
      </c>
      <c r="O319" s="221" t="s">
        <v>4017</v>
      </c>
      <c r="P319" s="221">
        <v>1</v>
      </c>
      <c r="T319" s="221" t="s">
        <v>4018</v>
      </c>
      <c r="V319" s="221">
        <v>1</v>
      </c>
      <c r="Z319" s="221" t="s">
        <v>6099</v>
      </c>
      <c r="AB319" s="333"/>
    </row>
    <row r="320" spans="1:28" s="221" customFormat="1">
      <c r="A320" s="205"/>
      <c r="B320" s="194" t="s">
        <v>4065</v>
      </c>
      <c r="C320" s="194" t="str">
        <f t="shared" ref="C320:C350" si="57">IF(IFERROR(FIND("select_one",J320),0)&gt;0,"select_one",IF(IFERROR(FIND("select_multiple",J320),0)&gt;0,"select_multiple","No"))</f>
        <v>select_one</v>
      </c>
      <c r="D320" s="194" t="str">
        <f t="shared" ref="D320:D350" si="58">IF(OR(C320="select_one",C320="select_multiple"),TRIM(RIGHT(J320,LEN(J320)-(LEN(C320)+1))),"")</f>
        <v>yes_no</v>
      </c>
      <c r="E320" s="205"/>
      <c r="F320" s="194"/>
      <c r="G320" s="194" t="s">
        <v>2983</v>
      </c>
      <c r="H320" s="206"/>
      <c r="I320" s="221" t="str" cm="1">
        <f t="array" ref="I320">_xlfn.TEXTJOIN(" ",1,IF(flistname=D320,foption,""))</f>
        <v>0: No 1: Yes</v>
      </c>
      <c r="J320" s="221" t="s">
        <v>22</v>
      </c>
      <c r="K320" s="221" t="s">
        <v>4066</v>
      </c>
      <c r="L320" s="221" t="str">
        <f t="shared" ref="L320:L367" si="59">IF(AND(ISBLANK(M320),ISBLANK(N320)),"",IF(ISBLANK(M320),N320,_xlfn.CONCAT(TRIM(M320),": ",N320)))</f>
        <v>H46: Are you satisfied with the amount of ${cashorv} received?</v>
      </c>
      <c r="M320" s="221" t="s">
        <v>6100</v>
      </c>
      <c r="N320" s="221" t="s">
        <v>4068</v>
      </c>
      <c r="O320" s="221" t="s">
        <v>4069</v>
      </c>
      <c r="P320" s="221">
        <v>1</v>
      </c>
      <c r="V320" s="221">
        <v>1</v>
      </c>
      <c r="W320" s="221" t="s">
        <v>5748</v>
      </c>
      <c r="AB320" s="333"/>
    </row>
    <row r="321" spans="1:28" s="221" customFormat="1">
      <c r="A321" s="205"/>
      <c r="B321" s="194" t="s">
        <v>4070</v>
      </c>
      <c r="C321" s="194" t="str">
        <f t="shared" si="57"/>
        <v>select_one</v>
      </c>
      <c r="D321" s="194" t="str">
        <f t="shared" si="58"/>
        <v>yes_no</v>
      </c>
      <c r="E321" s="205"/>
      <c r="F321" s="194"/>
      <c r="G321" s="194" t="s">
        <v>3040</v>
      </c>
      <c r="H321" s="206" t="s">
        <v>4071</v>
      </c>
      <c r="I321" s="221" t="str" cm="1">
        <f t="array" ref="I321">_xlfn.TEXTJOIN(" ",1,IF(flistname=D321,foption,""))</f>
        <v>0: No 1: Yes</v>
      </c>
      <c r="J321" s="221" t="s">
        <v>22</v>
      </c>
      <c r="K321" s="221" t="s">
        <v>4072</v>
      </c>
      <c r="L321" s="221" t="str">
        <f t="shared" si="59"/>
        <v>H47: Did you face any problems while redeeming receiving vouchers?</v>
      </c>
      <c r="M321" s="221" t="s">
        <v>6101</v>
      </c>
      <c r="N321" s="221" t="s">
        <v>4074</v>
      </c>
      <c r="O321" s="221" t="s">
        <v>4075</v>
      </c>
      <c r="P321" s="221">
        <v>1</v>
      </c>
      <c r="V321" s="221">
        <v>1</v>
      </c>
      <c r="W321" s="221" t="s">
        <v>5748</v>
      </c>
      <c r="Z321" s="221" t="s">
        <v>4076</v>
      </c>
      <c r="AB321" s="333"/>
    </row>
    <row r="322" spans="1:28" s="221" customFormat="1">
      <c r="A322" s="205"/>
      <c r="B322" s="194" t="s">
        <v>4077</v>
      </c>
      <c r="C322" s="194" t="str">
        <f t="shared" si="57"/>
        <v>select_multiple</v>
      </c>
      <c r="D322" s="194" t="str">
        <f t="shared" si="58"/>
        <v>problemVOU</v>
      </c>
      <c r="E322" s="205"/>
      <c r="F322" s="194"/>
      <c r="G322" s="194" t="s">
        <v>3040</v>
      </c>
      <c r="H322" s="206" t="s">
        <v>4071</v>
      </c>
      <c r="I322" s="221" t="str" cm="1">
        <f t="array" ref="I322">_xlfn.TEXTJOIN(" ",1,IF(flistname=D322,foption,""))</f>
        <v>1: Long wait 2: Non-voucher customers prioritized 3: Overcharging 4: Pay for transport 5: Poor service 6: Receipt not provided 7: Preferred commodities unavailable 8: Poor food quality 9: Trader not giving selected commodities 88: Other</v>
      </c>
      <c r="J322" s="221" t="s">
        <v>4078</v>
      </c>
      <c r="K322" s="221" t="s">
        <v>4079</v>
      </c>
      <c r="L322" s="221" t="str">
        <f t="shared" si="59"/>
        <v>H48: Please describe the main two challenges faced</v>
      </c>
      <c r="M322" s="221" t="s">
        <v>6102</v>
      </c>
      <c r="N322" s="221" t="s">
        <v>4081</v>
      </c>
      <c r="O322" s="221" t="s">
        <v>4082</v>
      </c>
      <c r="P322" s="221">
        <v>1</v>
      </c>
      <c r="V322" s="221">
        <v>1</v>
      </c>
      <c r="Z322" s="221" t="s">
        <v>4083</v>
      </c>
      <c r="AB322" s="333"/>
    </row>
    <row r="323" spans="1:28" s="219" customFormat="1">
      <c r="A323" s="231"/>
      <c r="B323" s="232"/>
      <c r="C323" s="232" t="str">
        <f t="shared" si="57"/>
        <v>No</v>
      </c>
      <c r="D323" s="232" t="str">
        <f t="shared" si="58"/>
        <v/>
      </c>
      <c r="E323" s="231"/>
      <c r="F323" s="232"/>
      <c r="G323" s="232"/>
      <c r="H323" s="233"/>
      <c r="I323" s="219" t="str" cm="1">
        <f t="array" ref="I323">_xlfn.TEXTJOIN(" ",1,IF(flistname=D323,foption,""))</f>
        <v>0</v>
      </c>
      <c r="J323" s="219" t="s">
        <v>117</v>
      </c>
      <c r="K323" s="219" t="s">
        <v>3983</v>
      </c>
      <c r="L323" s="219" t="str">
        <f t="shared" si="59"/>
        <v/>
      </c>
      <c r="AB323" s="286"/>
    </row>
    <row r="324" spans="1:28" s="356" customFormat="1">
      <c r="A324" s="355"/>
      <c r="B324" s="356" t="s">
        <v>4084</v>
      </c>
      <c r="C324" s="356" t="str">
        <f t="shared" si="57"/>
        <v>No</v>
      </c>
      <c r="D324" s="356" t="str">
        <f t="shared" si="58"/>
        <v/>
      </c>
      <c r="E324" s="355"/>
      <c r="G324" s="356" t="s">
        <v>2983</v>
      </c>
      <c r="H324" s="357"/>
      <c r="I324" s="356" t="str" cm="1">
        <f t="array" ref="I324">_xlfn.TEXTJOIN(" ",1,IF(flistname=D324,foption,""))</f>
        <v>0</v>
      </c>
      <c r="J324" s="356" t="s">
        <v>117</v>
      </c>
      <c r="K324" s="356" t="s">
        <v>3921</v>
      </c>
      <c r="L324" s="356" t="str">
        <f t="shared" si="59"/>
        <v/>
      </c>
      <c r="N324" s="356" t="s">
        <v>2988</v>
      </c>
      <c r="O324" s="356" t="s">
        <v>2988</v>
      </c>
      <c r="P324" s="356">
        <v>1</v>
      </c>
      <c r="AB324" s="358"/>
    </row>
    <row r="325" spans="1:28" s="356" customFormat="1">
      <c r="A325" s="355"/>
      <c r="C325" s="356" t="str">
        <f t="shared" si="57"/>
        <v>No</v>
      </c>
      <c r="D325" s="356" t="str">
        <f t="shared" si="58"/>
        <v/>
      </c>
      <c r="E325" s="355"/>
      <c r="H325" s="357"/>
      <c r="I325" s="359" t="str" cm="1">
        <f t="array" ref="I325">_xlfn.TEXTJOIN(" ",1,IF(flistname=D325,foption,""))</f>
        <v>0</v>
      </c>
      <c r="J325" s="356" t="s">
        <v>117</v>
      </c>
      <c r="K325" s="356" t="s">
        <v>6036</v>
      </c>
      <c r="L325" s="356" t="str">
        <f t="shared" si="59"/>
        <v/>
      </c>
      <c r="N325" s="356" t="s">
        <v>2988</v>
      </c>
      <c r="O325" s="356" t="s">
        <v>2988</v>
      </c>
      <c r="P325" s="356">
        <v>1</v>
      </c>
      <c r="S325" s="355"/>
      <c r="AB325" s="358"/>
    </row>
    <row r="326" spans="1:28" s="218" customFormat="1">
      <c r="A326" s="207"/>
      <c r="C326" s="218" t="str">
        <f t="shared" si="57"/>
        <v>No</v>
      </c>
      <c r="D326" s="218" t="str">
        <f t="shared" si="58"/>
        <v/>
      </c>
      <c r="E326" s="207"/>
      <c r="H326" s="209"/>
      <c r="I326" s="214" t="str" cm="1">
        <f t="array" ref="I326">_xlfn.TEXTJOIN(" ",1,IF(flistname=D326,foption,""))</f>
        <v>0</v>
      </c>
      <c r="L326" s="218" t="str">
        <f t="shared" si="59"/>
        <v/>
      </c>
      <c r="N326" s="218" t="s">
        <v>2988</v>
      </c>
      <c r="O326" s="218" t="s">
        <v>2988</v>
      </c>
      <c r="P326" s="218">
        <v>1</v>
      </c>
      <c r="S326" s="207"/>
      <c r="AB326" s="280"/>
    </row>
    <row r="327" spans="1:28" s="356" customFormat="1">
      <c r="A327" s="355"/>
      <c r="B327" s="356" t="s">
        <v>4085</v>
      </c>
      <c r="C327" s="356" t="str">
        <f t="shared" si="57"/>
        <v>No</v>
      </c>
      <c r="D327" s="356" t="str">
        <f t="shared" si="58"/>
        <v/>
      </c>
      <c r="E327" s="355"/>
      <c r="G327" s="356" t="s">
        <v>3040</v>
      </c>
      <c r="H327" s="357"/>
      <c r="I327" s="356" t="str" cm="1">
        <f t="array" ref="I327">_xlfn.TEXTJOIN(" ",1,IF(flistname=D327,foption,""))</f>
        <v>0</v>
      </c>
      <c r="J327" s="356" t="s">
        <v>26</v>
      </c>
      <c r="K327" s="356" t="s">
        <v>4086</v>
      </c>
      <c r="L327" s="356" t="str">
        <f t="shared" si="59"/>
        <v>H_g: MILLING VOUCHER ENTITLEMENT</v>
      </c>
      <c r="M327" s="356" t="s">
        <v>4087</v>
      </c>
      <c r="N327" s="356" t="s">
        <v>4088</v>
      </c>
      <c r="O327" s="356" t="s">
        <v>4088</v>
      </c>
      <c r="P327" s="356">
        <v>1</v>
      </c>
      <c r="W327" s="356" t="s">
        <v>168</v>
      </c>
      <c r="Z327" s="356" t="s">
        <v>4089</v>
      </c>
      <c r="AB327" s="358"/>
    </row>
    <row r="328" spans="1:28" s="325" customFormat="1">
      <c r="A328" s="240"/>
      <c r="B328" s="240"/>
      <c r="C328" s="240" t="str">
        <f t="shared" si="57"/>
        <v>No</v>
      </c>
      <c r="D328" s="240" t="str">
        <f t="shared" si="58"/>
        <v/>
      </c>
      <c r="E328" s="240"/>
      <c r="F328" s="240"/>
      <c r="G328" s="240"/>
      <c r="H328" s="240"/>
      <c r="I328" s="325" t="str" cm="1">
        <f t="array" ref="I328">_xlfn.TEXTJOIN(" ",1,IF(flistname=D328,foption,""))</f>
        <v>0</v>
      </c>
      <c r="J328" s="325" t="s">
        <v>20</v>
      </c>
      <c r="L328" s="325" t="str">
        <f t="shared" si="59"/>
        <v>Information of the use of received milling cash or vouchers</v>
      </c>
      <c r="N328" s="325" t="s">
        <v>4090</v>
      </c>
      <c r="O328" s="325" t="s">
        <v>4090</v>
      </c>
      <c r="AB328" s="326"/>
    </row>
    <row r="329" spans="1:28" s="221" customFormat="1">
      <c r="A329" s="205"/>
      <c r="B329" s="194" t="s">
        <v>4091</v>
      </c>
      <c r="C329" s="194" t="str">
        <f t="shared" si="57"/>
        <v>No</v>
      </c>
      <c r="D329" s="194" t="str">
        <f t="shared" si="58"/>
        <v/>
      </c>
      <c r="E329" s="205"/>
      <c r="F329" s="194"/>
      <c r="G329" s="194" t="s">
        <v>3040</v>
      </c>
      <c r="H329" s="206"/>
      <c r="I329" s="221" t="str" cm="1">
        <f t="array" ref="I329">_xlfn.TEXTJOIN(" ",1,IF(flistname=D329,foption,""))</f>
        <v>0</v>
      </c>
      <c r="J329" s="221" t="s">
        <v>151</v>
      </c>
      <c r="K329" s="221" t="s">
        <v>4092</v>
      </c>
      <c r="L329" s="221" t="str">
        <f t="shared" si="59"/>
        <v>H49: What's the equivalent SSP did you receive in milling vouchers?</v>
      </c>
      <c r="M329" s="221" t="s">
        <v>6103</v>
      </c>
      <c r="N329" s="221" t="s">
        <v>4094</v>
      </c>
      <c r="O329" s="221" t="s">
        <v>4095</v>
      </c>
      <c r="P329" s="221">
        <v>1</v>
      </c>
      <c r="S329" s="221" t="s">
        <v>1174</v>
      </c>
      <c r="V329" s="221">
        <v>1</v>
      </c>
      <c r="AB329" s="333"/>
    </row>
    <row r="330" spans="1:28" s="221" customFormat="1">
      <c r="A330" s="205"/>
      <c r="B330" s="194" t="s">
        <v>4096</v>
      </c>
      <c r="C330" s="194" t="str">
        <f t="shared" si="57"/>
        <v>select_one</v>
      </c>
      <c r="D330" s="194" t="str">
        <f t="shared" si="58"/>
        <v>yes_no</v>
      </c>
      <c r="E330" s="205"/>
      <c r="F330" s="194"/>
      <c r="G330" s="194" t="s">
        <v>3040</v>
      </c>
      <c r="H330" s="206"/>
      <c r="I330" s="221" t="str" cm="1">
        <f t="array" ref="I330">_xlfn.TEXTJOIN(" ",1,IF(flistname=D330,foption,""))</f>
        <v>0: No 1: Yes</v>
      </c>
      <c r="J330" s="221" t="s">
        <v>22</v>
      </c>
      <c r="K330" s="221" t="s">
        <v>4097</v>
      </c>
      <c r="L330" s="221" t="str">
        <f t="shared" si="59"/>
        <v>H50: In the past two months, has the miller increased the price for milling?</v>
      </c>
      <c r="M330" s="221" t="s">
        <v>6104</v>
      </c>
      <c r="N330" s="221" t="s">
        <v>4099</v>
      </c>
      <c r="O330" s="221" t="s">
        <v>4099</v>
      </c>
      <c r="P330" s="221">
        <v>1</v>
      </c>
      <c r="V330" s="221">
        <v>1</v>
      </c>
      <c r="W330" s="221" t="s">
        <v>5748</v>
      </c>
      <c r="AB330" s="333"/>
    </row>
    <row r="331" spans="1:28" s="221" customFormat="1">
      <c r="A331" s="205"/>
      <c r="B331" s="194" t="s">
        <v>4100</v>
      </c>
      <c r="C331" s="194" t="str">
        <f t="shared" si="57"/>
        <v>select_one</v>
      </c>
      <c r="D331" s="194" t="str">
        <f t="shared" si="58"/>
        <v>yes_no</v>
      </c>
      <c r="E331" s="205"/>
      <c r="F331" s="194"/>
      <c r="G331" s="194" t="s">
        <v>3040</v>
      </c>
      <c r="H331" s="206"/>
      <c r="I331" s="221" t="str" cm="1">
        <f t="array" ref="I331">_xlfn.TEXTJOIN(" ",1,IF(flistname=D331,foption,""))</f>
        <v>0: No 1: Yes</v>
      </c>
      <c r="J331" s="221" t="s">
        <v>22</v>
      </c>
      <c r="K331" s="221" t="s">
        <v>4101</v>
      </c>
      <c r="L331" s="221" t="str">
        <f t="shared" si="59"/>
        <v>H51: Was the number and value of milling vouchers or top-up milling cash received sufficient to mill your entire cereals entitlement?</v>
      </c>
      <c r="M331" s="221" t="s">
        <v>6105</v>
      </c>
      <c r="N331" s="221" t="s">
        <v>4103</v>
      </c>
      <c r="O331" s="221" t="s">
        <v>4103</v>
      </c>
      <c r="P331" s="221">
        <v>1</v>
      </c>
      <c r="V331" s="221">
        <v>1</v>
      </c>
      <c r="W331" s="221" t="s">
        <v>5748</v>
      </c>
      <c r="AB331" s="333"/>
    </row>
    <row r="332" spans="1:28" s="221" customFormat="1">
      <c r="A332" s="205"/>
      <c r="B332" s="194" t="s">
        <v>4104</v>
      </c>
      <c r="C332" s="194" t="str">
        <f t="shared" si="57"/>
        <v>select_one</v>
      </c>
      <c r="D332" s="194" t="str">
        <f t="shared" si="58"/>
        <v>pay_milling</v>
      </c>
      <c r="E332" s="205"/>
      <c r="F332" s="194"/>
      <c r="G332" s="194" t="s">
        <v>3040</v>
      </c>
      <c r="H332" s="206"/>
      <c r="I332" s="221" t="str" cm="1">
        <f t="array" ref="I332">_xlfn.TEXTJOIN(" ",1,IF(flistname=D332,foption,""))</f>
        <v>1: In-kind food 2: Cash 88: Other</v>
      </c>
      <c r="J332" s="221" t="s">
        <v>1182</v>
      </c>
      <c r="K332" s="221" t="s">
        <v>4105</v>
      </c>
      <c r="L332" s="221" t="str">
        <f t="shared" si="59"/>
        <v>H52: How did you pay for the milling costs that was not covered?</v>
      </c>
      <c r="M332" s="221" t="s">
        <v>6106</v>
      </c>
      <c r="N332" s="221" t="s">
        <v>4107</v>
      </c>
      <c r="O332" s="221" t="s">
        <v>4107</v>
      </c>
      <c r="P332" s="221">
        <v>1</v>
      </c>
      <c r="V332" s="221">
        <v>1</v>
      </c>
      <c r="Z332" s="221" t="s">
        <v>4108</v>
      </c>
      <c r="AB332" s="333"/>
    </row>
    <row r="333" spans="1:28" s="221" customFormat="1">
      <c r="A333" s="205"/>
      <c r="B333" s="194" t="s">
        <v>4109</v>
      </c>
      <c r="C333" s="194" t="str">
        <f t="shared" si="57"/>
        <v>No</v>
      </c>
      <c r="D333" s="194" t="str">
        <f t="shared" si="58"/>
        <v/>
      </c>
      <c r="E333" s="205"/>
      <c r="F333" s="194"/>
      <c r="G333" s="194" t="s">
        <v>3040</v>
      </c>
      <c r="H333" s="206"/>
      <c r="I333" s="221" t="str" cm="1">
        <f t="array" ref="I333">_xlfn.TEXTJOIN(" ",1,IF(flistname=D333,foption,""))</f>
        <v>0</v>
      </c>
      <c r="J333" s="221" t="s">
        <v>151</v>
      </c>
      <c r="K333" s="221" t="s">
        <v>4110</v>
      </c>
      <c r="L333" s="221" t="str">
        <f t="shared" si="59"/>
        <v>H53: How much did you pay in SSP for milling out of your own pocket?</v>
      </c>
      <c r="M333" s="221" t="s">
        <v>6107</v>
      </c>
      <c r="N333" s="221" t="s">
        <v>4112</v>
      </c>
      <c r="O333" s="221" t="s">
        <v>4112</v>
      </c>
      <c r="P333" s="221">
        <v>1</v>
      </c>
      <c r="S333" s="221" t="s">
        <v>1188</v>
      </c>
      <c r="V333" s="221">
        <v>1</v>
      </c>
      <c r="Z333" s="221" t="s">
        <v>4113</v>
      </c>
      <c r="AB333" s="333"/>
    </row>
    <row r="334" spans="1:28" s="221" customFormat="1">
      <c r="A334" s="205"/>
      <c r="B334" s="194" t="s">
        <v>4114</v>
      </c>
      <c r="C334" s="194" t="str">
        <f t="shared" si="57"/>
        <v>No</v>
      </c>
      <c r="D334" s="194" t="str">
        <f t="shared" si="58"/>
        <v/>
      </c>
      <c r="E334" s="205"/>
      <c r="F334" s="194"/>
      <c r="G334" s="194" t="s">
        <v>3040</v>
      </c>
      <c r="H334" s="206"/>
      <c r="I334" s="221" t="str" cm="1">
        <f t="array" ref="I334">_xlfn.TEXTJOIN(" ",1,IF(flistname=D334,foption,""))</f>
        <v>0</v>
      </c>
      <c r="J334" s="221" t="s">
        <v>151</v>
      </c>
      <c r="K334" s="221" t="s">
        <v>4115</v>
      </c>
      <c r="L334" s="221" t="str">
        <f t="shared" si="59"/>
        <v>H54: How much from your food entitlement did you pay for milling?</v>
      </c>
      <c r="M334" s="221" t="s">
        <v>6108</v>
      </c>
      <c r="N334" s="221" t="s">
        <v>4117</v>
      </c>
      <c r="O334" s="221" t="s">
        <v>4117</v>
      </c>
      <c r="P334" s="221">
        <v>1</v>
      </c>
      <c r="S334" s="221" t="s">
        <v>1192</v>
      </c>
      <c r="V334" s="221">
        <v>1</v>
      </c>
      <c r="Z334" s="221" t="s">
        <v>4118</v>
      </c>
      <c r="AB334" s="333"/>
    </row>
    <row r="335" spans="1:28" s="221" customFormat="1">
      <c r="A335" s="205"/>
      <c r="B335" s="194" t="s">
        <v>4119</v>
      </c>
      <c r="C335" s="194" t="str">
        <f t="shared" si="57"/>
        <v>No</v>
      </c>
      <c r="D335" s="194" t="str">
        <f t="shared" si="58"/>
        <v/>
      </c>
      <c r="E335" s="205"/>
      <c r="F335" s="194"/>
      <c r="G335" s="194" t="s">
        <v>3040</v>
      </c>
      <c r="H335" s="206"/>
      <c r="I335" s="221" t="str" cm="1">
        <f t="array" ref="I335">_xlfn.TEXTJOIN(" ",1,IF(flistname=D335,foption,""))</f>
        <v>0</v>
      </c>
      <c r="J335" s="221" t="s">
        <v>151</v>
      </c>
      <c r="K335" s="221" t="s">
        <v>4120</v>
      </c>
      <c r="L335" s="221" t="str">
        <f t="shared" si="59"/>
        <v>H55: In SSP, how much does it cost to mill one malwa of grains?</v>
      </c>
      <c r="M335" s="221" t="s">
        <v>6109</v>
      </c>
      <c r="N335" s="221" t="s">
        <v>4122</v>
      </c>
      <c r="O335" s="221" t="s">
        <v>4122</v>
      </c>
      <c r="P335" s="221">
        <v>1</v>
      </c>
      <c r="S335" s="221" t="s">
        <v>1196</v>
      </c>
      <c r="V335" s="221">
        <v>1</v>
      </c>
      <c r="AB335" s="333"/>
    </row>
    <row r="336" spans="1:28" s="221" customFormat="1">
      <c r="A336" s="205"/>
      <c r="B336" s="194" t="s">
        <v>4123</v>
      </c>
      <c r="C336" s="194" t="str">
        <f t="shared" si="57"/>
        <v>select_one</v>
      </c>
      <c r="D336" s="194" t="str">
        <f t="shared" si="58"/>
        <v>voucher_premilled</v>
      </c>
      <c r="E336" s="205"/>
      <c r="F336" s="194"/>
      <c r="G336" s="194" t="s">
        <v>3040</v>
      </c>
      <c r="H336" s="206"/>
      <c r="I336" s="221" t="str" cm="1">
        <f t="array" ref="I336">_xlfn.TEXTJOIN(" ",1,IF(flistname=D336,foption,""))</f>
        <v>1: Voucher 2: Cereal flour 3: Doesn’t matter</v>
      </c>
      <c r="J336" s="221" t="s">
        <v>1197</v>
      </c>
      <c r="K336" s="221" t="s">
        <v>4124</v>
      </c>
      <c r="L336" s="221" t="str">
        <f t="shared" si="59"/>
        <v>H56: Would you rather receive a milling voucher or cereal flour?</v>
      </c>
      <c r="M336" s="221" t="s">
        <v>6110</v>
      </c>
      <c r="N336" s="221" t="s">
        <v>4126</v>
      </c>
      <c r="O336" s="221" t="s">
        <v>4126</v>
      </c>
      <c r="P336" s="221">
        <v>1</v>
      </c>
      <c r="V336" s="221">
        <v>1</v>
      </c>
      <c r="AB336" s="333"/>
    </row>
    <row r="337" spans="1:28" s="221" customFormat="1">
      <c r="A337" s="205"/>
      <c r="B337" s="194" t="s">
        <v>4127</v>
      </c>
      <c r="C337" s="194" t="str">
        <f t="shared" si="57"/>
        <v>select_one</v>
      </c>
      <c r="D337" s="194" t="str">
        <f t="shared" si="58"/>
        <v>yes_no</v>
      </c>
      <c r="E337" s="205"/>
      <c r="F337" s="194"/>
      <c r="G337" s="194" t="s">
        <v>3040</v>
      </c>
      <c r="H337" s="206"/>
      <c r="I337" s="221" t="str" cm="1">
        <f t="array" ref="I337">_xlfn.TEXTJOIN(" ",1,IF(flistname=D337,foption,""))</f>
        <v>0: No 1: Yes</v>
      </c>
      <c r="J337" s="221" t="s">
        <v>22</v>
      </c>
      <c r="K337" s="221" t="s">
        <v>4128</v>
      </c>
      <c r="L337" s="221" t="str">
        <f t="shared" si="59"/>
        <v>H57: Did you face any problems while redeeming the milling vouchers?</v>
      </c>
      <c r="M337" s="221" t="s">
        <v>6111</v>
      </c>
      <c r="N337" s="221" t="s">
        <v>4130</v>
      </c>
      <c r="O337" s="221" t="s">
        <v>4130</v>
      </c>
      <c r="P337" s="221">
        <v>1</v>
      </c>
      <c r="V337" s="221">
        <v>1</v>
      </c>
      <c r="W337" s="221" t="s">
        <v>5748</v>
      </c>
      <c r="AB337" s="333"/>
    </row>
    <row r="338" spans="1:28" s="221" customFormat="1">
      <c r="A338" s="205"/>
      <c r="B338" s="194" t="s">
        <v>4131</v>
      </c>
      <c r="C338" s="194" t="str">
        <f t="shared" si="57"/>
        <v>select_multiple</v>
      </c>
      <c r="D338" s="194" t="str">
        <f t="shared" si="58"/>
        <v>prob_MV</v>
      </c>
      <c r="E338" s="205"/>
      <c r="F338" s="194"/>
      <c r="G338" s="194" t="s">
        <v>3040</v>
      </c>
      <c r="H338" s="206"/>
      <c r="I338" s="221" t="str" cm="1">
        <f t="array" ref="I338">_xlfn.TEXTJOIN(" ",1,IF(flistname=D338,foption,""))</f>
        <v>1: Long wait 2: Non-voucher customers prioritized 3: Overcharging 4: Pay for transport 5: Poor service 6: Receipt not provided 7: Deduction of grains for miller's own use 88: Other</v>
      </c>
      <c r="J338" s="221" t="s">
        <v>4132</v>
      </c>
      <c r="K338" s="221" t="s">
        <v>4133</v>
      </c>
      <c r="L338" s="221" t="str">
        <f t="shared" si="59"/>
        <v>H58: Describe the two main problems faced while redeeming the milling vouchers</v>
      </c>
      <c r="M338" s="221" t="s">
        <v>6112</v>
      </c>
      <c r="N338" s="221" t="s">
        <v>4135</v>
      </c>
      <c r="O338" s="221" t="s">
        <v>4135</v>
      </c>
      <c r="P338" s="221">
        <v>1</v>
      </c>
      <c r="V338" s="221">
        <v>1</v>
      </c>
      <c r="Z338" s="221" t="s">
        <v>4136</v>
      </c>
      <c r="AB338" s="333"/>
    </row>
    <row r="339" spans="1:28" s="356" customFormat="1">
      <c r="A339" s="355"/>
      <c r="B339" s="356" t="s">
        <v>4137</v>
      </c>
      <c r="C339" s="356" t="str">
        <f t="shared" si="57"/>
        <v>No</v>
      </c>
      <c r="D339" s="356" t="str">
        <f t="shared" si="58"/>
        <v/>
      </c>
      <c r="E339" s="355"/>
      <c r="G339" s="356" t="s">
        <v>3040</v>
      </c>
      <c r="H339" s="357"/>
      <c r="I339" s="356" t="str" cm="1">
        <f t="array" ref="I339">_xlfn.TEXTJOIN(" ",1,IF(flistname=D339,foption,""))</f>
        <v>0</v>
      </c>
      <c r="J339" s="356" t="s">
        <v>117</v>
      </c>
      <c r="K339" s="356" t="s">
        <v>4086</v>
      </c>
      <c r="L339" s="356" t="str">
        <f t="shared" si="59"/>
        <v/>
      </c>
      <c r="N339" s="356" t="s">
        <v>2988</v>
      </c>
      <c r="O339" s="356" t="s">
        <v>2988</v>
      </c>
      <c r="P339" s="356">
        <v>1</v>
      </c>
      <c r="AB339" s="358"/>
    </row>
    <row r="340" spans="1:28" s="214" customFormat="1">
      <c r="A340" s="207"/>
      <c r="C340" s="214" t="str">
        <f t="shared" si="57"/>
        <v>No</v>
      </c>
      <c r="D340" s="214" t="str">
        <f t="shared" si="58"/>
        <v/>
      </c>
      <c r="E340" s="207"/>
      <c r="H340" s="209"/>
      <c r="I340" s="214" t="str" cm="1">
        <f t="array" ref="I340">_xlfn.TEXTJOIN(" ",1,IF(flistname=D340,foption,""))</f>
        <v>0</v>
      </c>
      <c r="L340" s="214" t="str">
        <f t="shared" si="59"/>
        <v/>
      </c>
      <c r="N340" s="214" t="s">
        <v>2988</v>
      </c>
      <c r="O340" s="214" t="s">
        <v>2988</v>
      </c>
      <c r="P340" s="214">
        <v>1</v>
      </c>
      <c r="S340" s="207"/>
      <c r="AB340" s="278"/>
    </row>
    <row r="341" spans="1:28" s="356" customFormat="1">
      <c r="C341" s="356" t="str">
        <f t="shared" si="57"/>
        <v>No</v>
      </c>
      <c r="D341" s="356" t="str">
        <f t="shared" si="58"/>
        <v/>
      </c>
      <c r="I341" s="356" t="str" cm="1">
        <f t="array" ref="I341">_xlfn.TEXTJOIN(" ",1,IF(flistname=D341,foption,""))</f>
        <v>0</v>
      </c>
      <c r="J341" s="356" t="s">
        <v>26</v>
      </c>
      <c r="K341" s="356" t="s">
        <v>4138</v>
      </c>
      <c r="L341" s="356" t="str">
        <f t="shared" si="59"/>
        <v>I: OTHER FORMS OF ASSISTANCE</v>
      </c>
      <c r="M341" s="356" t="s">
        <v>4139</v>
      </c>
      <c r="N341" s="356" t="s">
        <v>4140</v>
      </c>
      <c r="O341" s="356" t="s">
        <v>4140</v>
      </c>
      <c r="W341" s="356" t="s">
        <v>168</v>
      </c>
      <c r="Z341" s="356" t="s">
        <v>3428</v>
      </c>
      <c r="AB341" s="358"/>
    </row>
    <row r="342" spans="1:28" s="325" customFormat="1">
      <c r="A342" s="240"/>
      <c r="B342" s="240"/>
      <c r="C342" s="240" t="str">
        <f t="shared" si="57"/>
        <v>No</v>
      </c>
      <c r="D342" s="240" t="str">
        <f t="shared" si="58"/>
        <v/>
      </c>
      <c r="E342" s="240"/>
      <c r="F342" s="240"/>
      <c r="G342" s="240"/>
      <c r="H342" s="240"/>
      <c r="I342" s="325" t="str" cm="1">
        <f t="array" ref="I342">_xlfn.TEXTJOIN(" ",1,IF(flistname=D342,foption,""))</f>
        <v>0</v>
      </c>
      <c r="J342" s="325" t="s">
        <v>20</v>
      </c>
      <c r="L342" s="325" t="str">
        <f t="shared" si="59"/>
        <v xml:space="preserve">Information of other assistance HH receives from other HHs and organizations </v>
      </c>
      <c r="N342" s="325" t="s">
        <v>4144</v>
      </c>
      <c r="O342" s="325" t="s">
        <v>4144</v>
      </c>
      <c r="AB342" s="326"/>
    </row>
    <row r="343" spans="1:28" s="221" customFormat="1">
      <c r="A343" s="205"/>
      <c r="B343" s="194" t="s">
        <v>4145</v>
      </c>
      <c r="C343" s="194" t="str">
        <f t="shared" si="57"/>
        <v>select_one</v>
      </c>
      <c r="D343" s="194" t="str">
        <f t="shared" si="58"/>
        <v>yes_no</v>
      </c>
      <c r="E343" s="205"/>
      <c r="F343" s="194" t="s">
        <v>246</v>
      </c>
      <c r="G343" s="194" t="s">
        <v>2983</v>
      </c>
      <c r="H343" s="206"/>
      <c r="I343" s="221" t="str" cm="1">
        <f t="array" ref="I343">_xlfn.TEXTJOIN(" ",1,IF(flistname=D343,foption,""))</f>
        <v>0: No 1: Yes</v>
      </c>
      <c r="J343" s="221" t="s">
        <v>22</v>
      </c>
      <c r="K343" s="221" t="s">
        <v>4146</v>
      </c>
      <c r="L343" s="221" t="str">
        <f t="shared" si="59"/>
        <v>I01: Did your household receive food assistance from any other households?</v>
      </c>
      <c r="M343" s="221" t="s">
        <v>4147</v>
      </c>
      <c r="N343" s="221" t="s">
        <v>4148</v>
      </c>
      <c r="O343" s="221" t="s">
        <v>4149</v>
      </c>
      <c r="P343" s="221">
        <v>1</v>
      </c>
      <c r="V343" s="221">
        <v>1</v>
      </c>
      <c r="W343" s="221" t="s">
        <v>5748</v>
      </c>
      <c r="AB343" s="333"/>
    </row>
    <row r="344" spans="1:28" s="221" customFormat="1">
      <c r="A344" s="205"/>
      <c r="B344" s="194"/>
      <c r="C344" s="194" t="str">
        <f t="shared" si="57"/>
        <v>select_multiple</v>
      </c>
      <c r="D344" s="194" t="str">
        <f t="shared" si="58"/>
        <v>otherassist</v>
      </c>
      <c r="E344" s="205"/>
      <c r="F344" s="194"/>
      <c r="G344" s="194" t="s">
        <v>2983</v>
      </c>
      <c r="H344" s="206" t="s">
        <v>4150</v>
      </c>
      <c r="I344" s="221" t="str" cm="1">
        <f t="array" ref="I344">_xlfn.TEXTJOIN(" ",1,IF(flistname=D344,foption,""))</f>
        <v>1: Cereals 2: Pulses 3: Oil 4: Salt 5: CSB/CSB++ 6: Cash</v>
      </c>
      <c r="J344" s="221" t="s">
        <v>4151</v>
      </c>
      <c r="K344" s="221" t="s">
        <v>4152</v>
      </c>
      <c r="L344" s="221" t="str">
        <f t="shared" si="59"/>
        <v>I02: What do other households share with your household the most?</v>
      </c>
      <c r="M344" s="221" t="s">
        <v>4153</v>
      </c>
      <c r="N344" s="221" t="s">
        <v>4154</v>
      </c>
      <c r="O344" s="221" t="s">
        <v>4155</v>
      </c>
      <c r="P344" s="221">
        <v>1</v>
      </c>
      <c r="V344" s="221">
        <v>1</v>
      </c>
      <c r="Z344" s="221" t="s">
        <v>4156</v>
      </c>
      <c r="AB344" s="333"/>
    </row>
    <row r="345" spans="1:28" s="221" customFormat="1">
      <c r="A345" s="205"/>
      <c r="B345" s="194" t="s">
        <v>4157</v>
      </c>
      <c r="C345" s="194" t="str">
        <f t="shared" si="57"/>
        <v>select_one</v>
      </c>
      <c r="D345" s="194" t="str">
        <f t="shared" si="58"/>
        <v>yes_no</v>
      </c>
      <c r="E345" s="205"/>
      <c r="F345" s="194"/>
      <c r="G345" s="194" t="s">
        <v>2983</v>
      </c>
      <c r="H345" s="206"/>
      <c r="I345" s="221" t="str" cm="1">
        <f t="array" ref="I345">_xlfn.TEXTJOIN(" ",1,IF(flistname=D345,foption,""))</f>
        <v>0: No 1: Yes</v>
      </c>
      <c r="J345" s="221" t="s">
        <v>22</v>
      </c>
      <c r="K345" s="221" t="s">
        <v>4158</v>
      </c>
      <c r="L345" s="221" t="str">
        <f t="shared" si="59"/>
        <v>I03: Does your household receive any assistance from other agencies or organizations?</v>
      </c>
      <c r="M345" s="221" t="s">
        <v>4159</v>
      </c>
      <c r="N345" s="221" t="s">
        <v>6113</v>
      </c>
      <c r="O345" s="221" t="s">
        <v>4161</v>
      </c>
      <c r="P345" s="221">
        <v>1</v>
      </c>
      <c r="V345" s="221">
        <v>1</v>
      </c>
      <c r="W345" s="221" t="s">
        <v>5748</v>
      </c>
      <c r="AB345" s="333"/>
    </row>
    <row r="346" spans="1:28" s="221" customFormat="1">
      <c r="A346" s="205"/>
      <c r="B346" s="194" t="s">
        <v>4162</v>
      </c>
      <c r="C346" s="194" t="str">
        <f t="shared" si="57"/>
        <v>select_multiple</v>
      </c>
      <c r="D346" s="194" t="str">
        <f t="shared" si="58"/>
        <v>org_assistance</v>
      </c>
      <c r="E346" s="205"/>
      <c r="F346" s="194"/>
      <c r="G346" s="194" t="s">
        <v>2983</v>
      </c>
      <c r="H346" s="206"/>
      <c r="I346" s="221" t="str" cm="1">
        <f t="array" ref="I346">_xlfn.TEXTJOIN(" ",1,IF(flistname=D346,foption,""))</f>
        <v>1: Blankets 2: Cooking utensils 3: Medicines 4: Plastic sheeting 5: Seeds/garden tools 6: Soap 7: Water containers 8: Food assistance 88: Other</v>
      </c>
      <c r="J346" s="221" t="s">
        <v>1221</v>
      </c>
      <c r="K346" s="221" t="s">
        <v>4163</v>
      </c>
      <c r="L346" s="221" t="str">
        <f t="shared" si="59"/>
        <v>I04: What types of assistance do you receive other organizations?</v>
      </c>
      <c r="M346" s="221" t="s">
        <v>4164</v>
      </c>
      <c r="N346" s="221" t="s">
        <v>4165</v>
      </c>
      <c r="O346" s="221" t="s">
        <v>4165</v>
      </c>
      <c r="P346" s="221">
        <v>1</v>
      </c>
      <c r="S346" s="221" t="s">
        <v>1224</v>
      </c>
      <c r="V346" s="221">
        <v>1</v>
      </c>
      <c r="Z346" s="221" t="s">
        <v>4166</v>
      </c>
      <c r="AB346" s="333"/>
    </row>
    <row r="347" spans="1:28" s="338" customFormat="1">
      <c r="A347" s="205"/>
      <c r="B347" s="194" t="s">
        <v>4167</v>
      </c>
      <c r="C347" s="194" t="str">
        <f t="shared" si="57"/>
        <v>No</v>
      </c>
      <c r="D347" s="194" t="str">
        <f t="shared" si="58"/>
        <v/>
      </c>
      <c r="E347" s="205"/>
      <c r="F347" s="194"/>
      <c r="G347" s="194" t="s">
        <v>2983</v>
      </c>
      <c r="H347" s="206"/>
      <c r="I347" s="338" t="str" cm="1">
        <f t="array" ref="I347">_xlfn.TEXTJOIN(" ",1,IF(flistname=D347,foption,""))</f>
        <v>0</v>
      </c>
      <c r="J347" s="338" t="s">
        <v>49</v>
      </c>
      <c r="K347" s="338" t="s">
        <v>4168</v>
      </c>
      <c r="L347" s="338" t="str">
        <f t="shared" si="59"/>
        <v>I05: Specify other assistance received from organizations</v>
      </c>
      <c r="M347" s="338" t="s">
        <v>4169</v>
      </c>
      <c r="N347" s="338" t="s">
        <v>4170</v>
      </c>
      <c r="O347" s="338" t="s">
        <v>4170</v>
      </c>
      <c r="P347" s="338">
        <v>1</v>
      </c>
      <c r="V347" s="338">
        <v>1</v>
      </c>
      <c r="Z347" s="338" t="s">
        <v>4171</v>
      </c>
      <c r="AB347" s="339"/>
    </row>
    <row r="348" spans="1:28" s="356" customFormat="1">
      <c r="A348" s="355"/>
      <c r="C348" s="356" t="str">
        <f t="shared" si="57"/>
        <v>No</v>
      </c>
      <c r="D348" s="356" t="str">
        <f t="shared" si="58"/>
        <v/>
      </c>
      <c r="E348" s="355"/>
      <c r="H348" s="357"/>
      <c r="I348" s="356" t="str" cm="1">
        <f t="array" ref="I348">_xlfn.TEXTJOIN(" ",1,IF(flistname=D348,foption,""))</f>
        <v>0</v>
      </c>
      <c r="J348" s="356" t="s">
        <v>117</v>
      </c>
      <c r="K348" s="356" t="s">
        <v>4138</v>
      </c>
      <c r="L348" s="356" t="str">
        <f t="shared" si="59"/>
        <v/>
      </c>
      <c r="AB348" s="358"/>
    </row>
    <row r="349" spans="1:28" s="218" customFormat="1">
      <c r="A349" s="207"/>
      <c r="C349" s="218" t="str">
        <f t="shared" si="57"/>
        <v>No</v>
      </c>
      <c r="D349" s="218" t="str">
        <f t="shared" si="58"/>
        <v/>
      </c>
      <c r="E349" s="207"/>
      <c r="H349" s="209"/>
      <c r="I349" s="214" t="str" cm="1">
        <f t="array" ref="I349">_xlfn.TEXTJOIN(" ",1,IF(flistname=D349,foption,""))</f>
        <v>0</v>
      </c>
      <c r="L349" s="218" t="str">
        <f t="shared" si="59"/>
        <v/>
      </c>
      <c r="N349" s="218" t="s">
        <v>2988</v>
      </c>
      <c r="O349" s="218" t="s">
        <v>2988</v>
      </c>
      <c r="P349" s="218">
        <v>1</v>
      </c>
      <c r="S349" s="207"/>
      <c r="AB349" s="280"/>
    </row>
    <row r="350" spans="1:28" s="356" customFormat="1">
      <c r="A350" s="355"/>
      <c r="B350" s="356" t="s">
        <v>4205</v>
      </c>
      <c r="C350" s="356" t="str">
        <f t="shared" si="57"/>
        <v>No</v>
      </c>
      <c r="D350" s="356" t="str">
        <f t="shared" si="58"/>
        <v/>
      </c>
      <c r="E350" s="355"/>
      <c r="G350" s="356" t="s">
        <v>2983</v>
      </c>
      <c r="H350" s="357"/>
      <c r="I350" s="356" t="str" cm="1">
        <f t="array" ref="I350">_xlfn.TEXTJOIN(" ",1,IF(flistname=D350,foption,""))</f>
        <v>0</v>
      </c>
      <c r="J350" s="356" t="s">
        <v>26</v>
      </c>
      <c r="K350" s="356" t="s">
        <v>4206</v>
      </c>
      <c r="L350" s="356" t="str">
        <f t="shared" si="59"/>
        <v>J: PROTECTION</v>
      </c>
      <c r="M350" s="356" t="s">
        <v>4207</v>
      </c>
      <c r="N350" s="356" t="s">
        <v>5926</v>
      </c>
      <c r="O350" s="356" t="s">
        <v>1772</v>
      </c>
      <c r="P350" s="356">
        <v>1</v>
      </c>
      <c r="S350" s="356" t="s">
        <v>1773</v>
      </c>
      <c r="Z350" s="356" t="s">
        <v>3428</v>
      </c>
      <c r="AB350" s="358"/>
    </row>
    <row r="351" spans="1:28" s="219" customFormat="1">
      <c r="A351" s="212"/>
      <c r="B351" s="199"/>
      <c r="C351" s="199"/>
      <c r="D351" s="199"/>
      <c r="E351" s="212"/>
      <c r="F351" s="199"/>
      <c r="G351" s="199"/>
      <c r="H351" s="213"/>
      <c r="J351" s="219" t="s">
        <v>26</v>
      </c>
      <c r="K351" s="219" t="s">
        <v>4303</v>
      </c>
      <c r="L351" s="219" t="str">
        <f t="shared" si="59"/>
        <v>Safety and assistance taxation</v>
      </c>
      <c r="N351" s="219" t="s">
        <v>6114</v>
      </c>
      <c r="W351" s="219" t="s">
        <v>168</v>
      </c>
      <c r="AB351" s="286"/>
    </row>
    <row r="352" spans="1:28" s="221" customFormat="1">
      <c r="A352" s="205"/>
      <c r="B352" s="194" t="s">
        <v>4208</v>
      </c>
      <c r="C352" s="194" t="str">
        <f t="shared" ref="C352:C368" si="60">IF(IFERROR(FIND("select_one",J352),0)&gt;0,"select_one",IF(IFERROR(FIND("select_multiple",J352),0)&gt;0,"select_multiple","No"))</f>
        <v>select_one</v>
      </c>
      <c r="D352" s="194" t="str">
        <f t="shared" ref="D352:D368" si="61">IF(OR(C352="select_one",C352="select_multiple"),TRIM(RIGHT(J352,LEN(J352)-(LEN(C352)+1))),"")</f>
        <v>pay_entitlement</v>
      </c>
      <c r="E352" s="205"/>
      <c r="F352" s="194"/>
      <c r="G352" s="194" t="s">
        <v>2983</v>
      </c>
      <c r="H352" s="206"/>
      <c r="I352" s="221" t="str" cm="1">
        <f t="array" ref="I352">_xlfn.TEXTJOIN(" ",1,IF(flistname=D352,foption,""))</f>
        <v>0: No 1: Yes, in kind 2: Yes, in cash 3: Yes, with vouchers 4: Yes, but I paid using other means</v>
      </c>
      <c r="J352" s="221" t="s">
        <v>1774</v>
      </c>
      <c r="K352" s="221" t="s">
        <v>1775</v>
      </c>
      <c r="L352" s="221" t="str">
        <f t="shared" si="59"/>
        <v>J01: Did you or anyone in your household have to give away part of your ration after receiving it?</v>
      </c>
      <c r="M352" s="221" t="s">
        <v>4209</v>
      </c>
      <c r="N352" s="221" t="s">
        <v>4210</v>
      </c>
      <c r="O352" s="221" t="s">
        <v>4211</v>
      </c>
      <c r="P352" s="221">
        <v>1</v>
      </c>
      <c r="V352" s="221">
        <v>1</v>
      </c>
      <c r="AB352" s="333"/>
    </row>
    <row r="353" spans="1:28" s="221" customFormat="1">
      <c r="A353" s="205"/>
      <c r="B353" s="194" t="s">
        <v>4212</v>
      </c>
      <c r="C353" s="194" t="str">
        <f t="shared" si="60"/>
        <v>select_one</v>
      </c>
      <c r="D353" s="194" t="str">
        <f t="shared" si="61"/>
        <v>payment_purpose</v>
      </c>
      <c r="E353" s="205"/>
      <c r="F353" s="194"/>
      <c r="G353" s="194" t="s">
        <v>2983</v>
      </c>
      <c r="H353" s="206"/>
      <c r="I353" s="221" t="str" cm="1">
        <f t="array" ref="I353">_xlfn.TEXTJOIN(" ",1,IF(flistname=D353,foption,""))</f>
        <v>1: Forced taxation payment 2: Voluntary taxation payment 3: Shared it with a neighbour/family 4: Payment for services (food transport, etc..) 88: Other</v>
      </c>
      <c r="J353" s="221" t="s">
        <v>1777</v>
      </c>
      <c r="K353" s="221" t="s">
        <v>1778</v>
      </c>
      <c r="L353" s="221" t="str">
        <f t="shared" si="59"/>
        <v>J02: What was the purpose of giving this part of your ration away?</v>
      </c>
      <c r="M353" s="221" t="s">
        <v>4213</v>
      </c>
      <c r="N353" s="221" t="s">
        <v>4214</v>
      </c>
      <c r="O353" s="221" t="s">
        <v>4215</v>
      </c>
      <c r="P353" s="221">
        <v>1</v>
      </c>
      <c r="V353" s="221">
        <v>1</v>
      </c>
      <c r="Z353" s="221" t="s">
        <v>4216</v>
      </c>
      <c r="AB353" s="333"/>
    </row>
    <row r="354" spans="1:28" s="338" customFormat="1">
      <c r="A354" s="205"/>
      <c r="B354" s="194" t="s">
        <v>4217</v>
      </c>
      <c r="C354" s="194" t="str">
        <f t="shared" si="60"/>
        <v>No</v>
      </c>
      <c r="D354" s="194" t="str">
        <f t="shared" si="61"/>
        <v/>
      </c>
      <c r="E354" s="205"/>
      <c r="F354" s="194"/>
      <c r="G354" s="194" t="s">
        <v>2983</v>
      </c>
      <c r="H354" s="206"/>
      <c r="I354" s="338" t="str" cm="1">
        <f t="array" ref="I354">_xlfn.TEXTJOIN(" ",1,IF(flistname=D354,foption,""))</f>
        <v>0</v>
      </c>
      <c r="J354" s="338" t="s">
        <v>49</v>
      </c>
      <c r="K354" s="338" t="s">
        <v>1781</v>
      </c>
      <c r="L354" s="338" t="str">
        <f t="shared" si="59"/>
        <v>J03: Specify</v>
      </c>
      <c r="M354" s="338" t="s">
        <v>4218</v>
      </c>
      <c r="N354" s="338" t="s">
        <v>1312</v>
      </c>
      <c r="O354" s="338" t="s">
        <v>4219</v>
      </c>
      <c r="P354" s="338">
        <v>1</v>
      </c>
      <c r="V354" s="338">
        <v>1</v>
      </c>
      <c r="Z354" s="338" t="s">
        <v>4220</v>
      </c>
      <c r="AB354" s="339"/>
    </row>
    <row r="355" spans="1:28" s="221" customFormat="1">
      <c r="A355" s="205" t="s">
        <v>4221</v>
      </c>
      <c r="B355" s="194" t="s">
        <v>4222</v>
      </c>
      <c r="C355" s="194" t="str">
        <f t="shared" si="60"/>
        <v>select_one</v>
      </c>
      <c r="D355" s="194" t="str">
        <f t="shared" si="61"/>
        <v>who_pay</v>
      </c>
      <c r="E355" s="205"/>
      <c r="F355" s="194"/>
      <c r="G355" s="194" t="s">
        <v>2983</v>
      </c>
      <c r="H355" s="206"/>
      <c r="I355" s="221" t="str" cm="1">
        <f t="array" ref="I355">_xlfn.TEXTJOIN(" ",1,IF(flistname=D355,foption,""))</f>
        <v>1: IDPs 2: Local community 3: Refugees 4: Vulnerble groups 5: All of the above</v>
      </c>
      <c r="J355" s="221" t="s">
        <v>1784</v>
      </c>
      <c r="K355" s="221" t="s">
        <v>1785</v>
      </c>
      <c r="L355" s="221" t="str">
        <f t="shared" si="59"/>
        <v>J04: If taxation (forced or voluntary), who is expected to pay this contribution?</v>
      </c>
      <c r="M355" s="221" t="s">
        <v>4223</v>
      </c>
      <c r="N355" s="221" t="s">
        <v>4224</v>
      </c>
      <c r="O355" s="221" t="s">
        <v>4225</v>
      </c>
      <c r="P355" s="221">
        <v>1</v>
      </c>
      <c r="V355" s="221">
        <v>1</v>
      </c>
      <c r="Z355" s="221" t="s">
        <v>4226</v>
      </c>
      <c r="AB355" s="333"/>
    </row>
    <row r="356" spans="1:28" s="221" customFormat="1">
      <c r="A356" s="205"/>
      <c r="B356" s="194" t="s">
        <v>4227</v>
      </c>
      <c r="C356" s="194" t="str">
        <f t="shared" si="60"/>
        <v>select_one</v>
      </c>
      <c r="D356" s="194" t="str">
        <f t="shared" si="61"/>
        <v>payment_frequently</v>
      </c>
      <c r="E356" s="205"/>
      <c r="F356" s="194"/>
      <c r="G356" s="194" t="s">
        <v>2983</v>
      </c>
      <c r="H356" s="206"/>
      <c r="I356" s="221" t="str" cm="1">
        <f t="array" ref="I356">_xlfn.TEXTJOIN(" ",1,IF(flistname=D356,foption,""))</f>
        <v>1: At every distribution 2: It is once-off 3: Every month regardless of distributions 88: Other</v>
      </c>
      <c r="J356" s="221" t="s">
        <v>1788</v>
      </c>
      <c r="K356" s="221" t="s">
        <v>1789</v>
      </c>
      <c r="L356" s="221" t="str">
        <f t="shared" si="59"/>
        <v>J05: How often do you have to pay this contribution?</v>
      </c>
      <c r="M356" s="221" t="s">
        <v>4228</v>
      </c>
      <c r="N356" s="221" t="s">
        <v>4229</v>
      </c>
      <c r="O356" s="221" t="s">
        <v>4230</v>
      </c>
      <c r="P356" s="221">
        <v>1</v>
      </c>
      <c r="V356" s="221">
        <v>1</v>
      </c>
      <c r="Z356" s="221" t="s">
        <v>4226</v>
      </c>
      <c r="AB356" s="333"/>
    </row>
    <row r="357" spans="1:28" s="221" customFormat="1">
      <c r="A357" s="205"/>
      <c r="B357" s="194" t="s">
        <v>4231</v>
      </c>
      <c r="C357" s="194" t="str">
        <f t="shared" si="60"/>
        <v>select_one</v>
      </c>
      <c r="D357" s="194" t="str">
        <f t="shared" si="61"/>
        <v>payment_recepient</v>
      </c>
      <c r="E357" s="205"/>
      <c r="F357" s="194"/>
      <c r="G357" s="194" t="s">
        <v>2983</v>
      </c>
      <c r="H357" s="206"/>
      <c r="I357" s="221" t="str" cm="1">
        <f t="array" ref="I357">_xlfn.TEXTJOIN(" ",1,IF(flistname=D357,foption,""))</f>
        <v>1: Community/traditional Leader 2: Local authorities 3: Project management committee (PMC) 4: Cooperating partner 5: WFP Staff 6: Armed actors 88: Other</v>
      </c>
      <c r="J357" s="221" t="s">
        <v>563</v>
      </c>
      <c r="K357" s="221" t="s">
        <v>1792</v>
      </c>
      <c r="L357" s="221" t="str">
        <f t="shared" si="59"/>
        <v>J06: Who did you have to give/pay the contribution to?</v>
      </c>
      <c r="M357" s="221" t="s">
        <v>4232</v>
      </c>
      <c r="N357" s="221" t="s">
        <v>4233</v>
      </c>
      <c r="O357" s="221" t="s">
        <v>4234</v>
      </c>
      <c r="P357" s="221">
        <v>1</v>
      </c>
      <c r="V357" s="221">
        <v>1</v>
      </c>
      <c r="Z357" s="221" t="s">
        <v>4226</v>
      </c>
      <c r="AB357" s="333"/>
    </row>
    <row r="358" spans="1:28" s="221" customFormat="1">
      <c r="A358" s="205"/>
      <c r="B358" s="194" t="s">
        <v>4235</v>
      </c>
      <c r="C358" s="194" t="str">
        <f t="shared" si="60"/>
        <v>select_one</v>
      </c>
      <c r="D358" s="194" t="str">
        <f t="shared" si="61"/>
        <v>contribution_usage</v>
      </c>
      <c r="E358" s="205"/>
      <c r="F358" s="194"/>
      <c r="G358" s="194" t="s">
        <v>2983</v>
      </c>
      <c r="H358" s="206"/>
      <c r="I358" s="221" t="str" cm="1">
        <f t="array" ref="I358">_xlfn.TEXTJOIN(" ",1,IF(flistname=D358,foption,""))</f>
        <v>1: Towards a community activity 2: For local authority 88: Other 97: Not applicable 98: Don’t know</v>
      </c>
      <c r="J358" s="221" t="s">
        <v>1794</v>
      </c>
      <c r="K358" s="221" t="s">
        <v>1795</v>
      </c>
      <c r="L358" s="221" t="str">
        <f t="shared" si="59"/>
        <v>J07: Do you know what your contribution/payment is used for?</v>
      </c>
      <c r="M358" s="221" t="s">
        <v>4236</v>
      </c>
      <c r="N358" s="221" t="s">
        <v>4237</v>
      </c>
      <c r="O358" s="221" t="s">
        <v>4238</v>
      </c>
      <c r="P358" s="221">
        <v>1</v>
      </c>
      <c r="V358" s="221">
        <v>1</v>
      </c>
      <c r="Z358" s="221" t="s">
        <v>4226</v>
      </c>
      <c r="AB358" s="333"/>
    </row>
    <row r="359" spans="1:28" s="338" customFormat="1">
      <c r="A359" s="205"/>
      <c r="B359" s="194" t="s">
        <v>4239</v>
      </c>
      <c r="C359" s="194" t="str">
        <f t="shared" si="60"/>
        <v>No</v>
      </c>
      <c r="D359" s="194" t="str">
        <f t="shared" si="61"/>
        <v/>
      </c>
      <c r="E359" s="205"/>
      <c r="F359" s="194"/>
      <c r="G359" s="194" t="s">
        <v>2983</v>
      </c>
      <c r="H359" s="206"/>
      <c r="I359" s="338" t="str" cm="1">
        <f t="array" ref="I359">_xlfn.TEXTJOIN(" ",1,IF(flistname=D359,foption,""))</f>
        <v>0</v>
      </c>
      <c r="J359" s="338" t="s">
        <v>49</v>
      </c>
      <c r="K359" s="338" t="s">
        <v>1797</v>
      </c>
      <c r="L359" s="338" t="str">
        <f t="shared" si="59"/>
        <v>J08: Other usage, please specify?</v>
      </c>
      <c r="M359" s="338" t="s">
        <v>4240</v>
      </c>
      <c r="N359" s="338" t="s">
        <v>4241</v>
      </c>
      <c r="O359" s="338" t="s">
        <v>4242</v>
      </c>
      <c r="P359" s="338">
        <v>1</v>
      </c>
      <c r="V359" s="338">
        <v>1</v>
      </c>
      <c r="Z359" s="338" t="s">
        <v>4243</v>
      </c>
      <c r="AB359" s="339"/>
    </row>
    <row r="360" spans="1:28" s="221" customFormat="1">
      <c r="A360" s="205"/>
      <c r="B360" s="194" t="s">
        <v>4244</v>
      </c>
      <c r="C360" s="194" t="str">
        <f t="shared" si="60"/>
        <v>select_one</v>
      </c>
      <c r="D360" s="194" t="str">
        <f t="shared" si="61"/>
        <v>yes_no</v>
      </c>
      <c r="E360" s="205"/>
      <c r="F360" s="194"/>
      <c r="G360" s="194" t="s">
        <v>2983</v>
      </c>
      <c r="H360" s="206"/>
      <c r="I360" s="221" t="str" cm="1">
        <f t="array" ref="I360">_xlfn.TEXTJOIN(" ",1,IF(flistname=D360,foption,""))</f>
        <v>0: No 1: Yes</v>
      </c>
      <c r="J360" s="221" t="s">
        <v>22</v>
      </c>
      <c r="K360" s="221" t="s">
        <v>1800</v>
      </c>
      <c r="L360" s="221" t="str">
        <f t="shared" si="59"/>
        <v>J09: If no, were you ever asked to contribute any of your entitlement?</v>
      </c>
      <c r="M360" s="221" t="s">
        <v>4245</v>
      </c>
      <c r="N360" s="221" t="s">
        <v>4246</v>
      </c>
      <c r="O360" s="221" t="s">
        <v>4247</v>
      </c>
      <c r="P360" s="221">
        <v>1</v>
      </c>
      <c r="V360" s="221">
        <v>1</v>
      </c>
      <c r="W360" s="221" t="s">
        <v>5748</v>
      </c>
      <c r="Z360" s="221" t="s">
        <v>4248</v>
      </c>
      <c r="AB360" s="333"/>
    </row>
    <row r="361" spans="1:28" s="338" customFormat="1">
      <c r="A361" s="205"/>
      <c r="B361" s="194" t="s">
        <v>4249</v>
      </c>
      <c r="C361" s="194" t="str">
        <f t="shared" si="60"/>
        <v>No</v>
      </c>
      <c r="D361" s="194" t="str">
        <f t="shared" si="61"/>
        <v/>
      </c>
      <c r="E361" s="205"/>
      <c r="F361" s="194"/>
      <c r="G361" s="194" t="s">
        <v>2983</v>
      </c>
      <c r="H361" s="206"/>
      <c r="I361" s="338" t="str" cm="1">
        <f t="array" ref="I361">_xlfn.TEXTJOIN(" ",1,IF(flistname=D361,foption,""))</f>
        <v>0</v>
      </c>
      <c r="J361" s="338" t="s">
        <v>49</v>
      </c>
      <c r="K361" s="338" t="s">
        <v>1803</v>
      </c>
      <c r="L361" s="338" t="str">
        <f t="shared" si="59"/>
        <v>J10: What were the consequences when you or a member of your household refused to contribute/pay?</v>
      </c>
      <c r="M361" s="338" t="s">
        <v>4250</v>
      </c>
      <c r="N361" s="338" t="s">
        <v>4251</v>
      </c>
      <c r="O361" s="338" t="s">
        <v>4252</v>
      </c>
      <c r="P361" s="338">
        <v>1</v>
      </c>
      <c r="V361" s="338">
        <v>1</v>
      </c>
      <c r="Z361" s="338" t="s">
        <v>1805</v>
      </c>
      <c r="AB361" s="339"/>
    </row>
    <row r="362" spans="1:28" s="221" customFormat="1">
      <c r="A362" s="205"/>
      <c r="B362" s="194" t="s">
        <v>4253</v>
      </c>
      <c r="C362" s="194" t="str">
        <f t="shared" si="60"/>
        <v>select_one</v>
      </c>
      <c r="D362" s="194" t="str">
        <f t="shared" si="61"/>
        <v>safety_level</v>
      </c>
      <c r="E362" s="205"/>
      <c r="F362" s="194"/>
      <c r="G362" s="194" t="s">
        <v>2983</v>
      </c>
      <c r="H362" s="206"/>
      <c r="I362" s="221" t="str" cm="1">
        <f t="array" ref="I362">_xlfn.TEXTJOIN(" ",1,IF(flistname=D362,foption,""))</f>
        <v>1: Very safe 2: Safe 3: Unsafe</v>
      </c>
      <c r="J362" s="221" t="s">
        <v>1806</v>
      </c>
      <c r="K362" s="221" t="s">
        <v>1807</v>
      </c>
      <c r="L362" s="221" t="str">
        <f t="shared" si="59"/>
        <v>J11: How would you rate the level of safety you experienced when traveling to and from, or taking part in WFP’s programmes?</v>
      </c>
      <c r="M362" s="221" t="s">
        <v>4254</v>
      </c>
      <c r="N362" s="221" t="s">
        <v>4255</v>
      </c>
      <c r="O362" s="221" t="s">
        <v>4256</v>
      </c>
      <c r="P362" s="221">
        <v>1</v>
      </c>
      <c r="V362" s="221">
        <v>1</v>
      </c>
      <c r="AB362" s="333"/>
    </row>
    <row r="363" spans="1:28" s="221" customFormat="1">
      <c r="A363" s="205"/>
      <c r="B363" s="194" t="s">
        <v>4257</v>
      </c>
      <c r="C363" s="194" t="str">
        <f t="shared" si="60"/>
        <v>select_one</v>
      </c>
      <c r="D363" s="194" t="str">
        <f t="shared" si="61"/>
        <v>yes_no</v>
      </c>
      <c r="E363" s="205"/>
      <c r="F363" s="194"/>
      <c r="G363" s="194" t="s">
        <v>2983</v>
      </c>
      <c r="H363" s="206"/>
      <c r="I363" s="221" t="str" cm="1">
        <f t="array" ref="I363">_xlfn.TEXTJOIN(" ",1,IF(flistname=D363,foption,""))</f>
        <v>0: No 1: Yes</v>
      </c>
      <c r="J363" s="221" t="s">
        <v>22</v>
      </c>
      <c r="K363" s="221" t="s">
        <v>1809</v>
      </c>
      <c r="L363" s="221" t="str">
        <f t="shared" si="59"/>
        <v>J12: Have you heard of safety problems experienced by your community on the way to and from, or at WFP programme sites?</v>
      </c>
      <c r="M363" s="221" t="s">
        <v>4258</v>
      </c>
      <c r="N363" s="221" t="s">
        <v>4259</v>
      </c>
      <c r="O363" s="221" t="s">
        <v>4260</v>
      </c>
      <c r="P363" s="221">
        <v>1</v>
      </c>
      <c r="V363" s="221">
        <v>1</v>
      </c>
      <c r="W363" s="221" t="s">
        <v>5748</v>
      </c>
      <c r="AB363" s="333"/>
    </row>
    <row r="364" spans="1:28" s="221" customFormat="1">
      <c r="A364" s="205"/>
      <c r="B364" s="194" t="s">
        <v>4261</v>
      </c>
      <c r="C364" s="194" t="str">
        <f t="shared" si="60"/>
        <v>select_multiple</v>
      </c>
      <c r="D364" s="194" t="str">
        <f t="shared" si="61"/>
        <v>commun_saf_conc</v>
      </c>
      <c r="E364" s="205"/>
      <c r="F364" s="194"/>
      <c r="G364" s="194" t="s">
        <v>2983</v>
      </c>
      <c r="H364" s="206"/>
      <c r="I364" s="221" t="str" cm="1">
        <f t="array" ref="I364">_xlfn.TEXTJOIN(" ",1,IF(flistname=D364,foption,""))</f>
        <v>1: Physical violence, harassment or threats 2: Assault in connection with theft of assistance that has been received 3: Injuries or casualties at programme sites while engaging in WFP activities 4: Abductions 5: Obstruction or restriction of access to assistance 6: Deliberate or unintentional attack by parties to a conflict 7: Forced recruitment into armed group 8: Lack of crowd control measures 9: Transactional sex 88: Other (Specify)</v>
      </c>
      <c r="J364" s="221" t="s">
        <v>6115</v>
      </c>
      <c r="K364" s="221" t="s">
        <v>1812</v>
      </c>
      <c r="L364" s="221" t="str">
        <f t="shared" si="59"/>
        <v>J13: What are the main safety problems you have heard of?</v>
      </c>
      <c r="M364" s="221" t="s">
        <v>4262</v>
      </c>
      <c r="N364" s="221" t="s">
        <v>4263</v>
      </c>
      <c r="O364" s="221" t="s">
        <v>4264</v>
      </c>
      <c r="P364" s="221">
        <v>1</v>
      </c>
      <c r="V364" s="221">
        <v>1</v>
      </c>
      <c r="Z364" s="221" t="s">
        <v>1814</v>
      </c>
      <c r="AB364" s="333"/>
    </row>
    <row r="365" spans="1:28" s="338" customFormat="1">
      <c r="A365" s="205"/>
      <c r="B365" s="194" t="s">
        <v>4265</v>
      </c>
      <c r="C365" s="194" t="str">
        <f t="shared" si="60"/>
        <v>No</v>
      </c>
      <c r="D365" s="194" t="str">
        <f t="shared" si="61"/>
        <v/>
      </c>
      <c r="E365" s="205"/>
      <c r="F365" s="194"/>
      <c r="G365" s="194" t="s">
        <v>2983</v>
      </c>
      <c r="H365" s="206"/>
      <c r="I365" s="338" t="str" cm="1">
        <f t="array" ref="I365">_xlfn.TEXTJOIN(" ",1,IF(flistname=D365,foption,""))</f>
        <v>0</v>
      </c>
      <c r="J365" s="338" t="s">
        <v>49</v>
      </c>
      <c r="K365" s="338" t="s">
        <v>1815</v>
      </c>
      <c r="L365" s="338" t="str">
        <f t="shared" si="59"/>
        <v>J14: Please specify</v>
      </c>
      <c r="M365" s="338" t="s">
        <v>4266</v>
      </c>
      <c r="N365" s="338" t="s">
        <v>3492</v>
      </c>
      <c r="O365" s="338" t="s">
        <v>4267</v>
      </c>
      <c r="P365" s="338">
        <v>1</v>
      </c>
      <c r="V365" s="338">
        <v>1</v>
      </c>
      <c r="Z365" s="338" t="s">
        <v>6116</v>
      </c>
      <c r="AB365" s="339"/>
    </row>
    <row r="366" spans="1:28" s="221" customFormat="1">
      <c r="A366" s="205"/>
      <c r="B366" s="194" t="s">
        <v>4269</v>
      </c>
      <c r="C366" s="194" t="str">
        <f t="shared" si="60"/>
        <v>select_multiple</v>
      </c>
      <c r="D366" s="194" t="str">
        <f t="shared" si="61"/>
        <v>security_where</v>
      </c>
      <c r="E366" s="205"/>
      <c r="F366" s="194"/>
      <c r="G366" s="194" t="s">
        <v>2983</v>
      </c>
      <c r="H366" s="206"/>
      <c r="I366" s="221" t="str" cm="1">
        <f t="array" ref="I366">_xlfn.TEXTJOIN(" ",1,IF(flistname=D366,foption,""))</f>
        <v>1: Going to the WFP programme site 2: At the WFP programme site 3: Returnig from the WFP programme sit 88: Elsewhere (Specify)</v>
      </c>
      <c r="J366" s="221" t="s">
        <v>1818</v>
      </c>
      <c r="K366" s="221" t="s">
        <v>1819</v>
      </c>
      <c r="L366" s="221" t="str">
        <f t="shared" si="59"/>
        <v>J15: Could you tell where these problems occurred from?</v>
      </c>
      <c r="M366" s="221" t="s">
        <v>4270</v>
      </c>
      <c r="N366" s="221" t="s">
        <v>5927</v>
      </c>
      <c r="O366" s="221" t="s">
        <v>4272</v>
      </c>
      <c r="P366" s="221">
        <v>1</v>
      </c>
      <c r="S366" s="221" t="s">
        <v>4273</v>
      </c>
      <c r="V366" s="221">
        <v>1</v>
      </c>
      <c r="Z366" s="221" t="s">
        <v>1814</v>
      </c>
      <c r="AB366" s="333"/>
    </row>
    <row r="367" spans="1:28" s="338" customFormat="1">
      <c r="A367" s="205"/>
      <c r="B367" s="194" t="s">
        <v>4274</v>
      </c>
      <c r="C367" s="194" t="str">
        <f t="shared" si="60"/>
        <v>No</v>
      </c>
      <c r="D367" s="194" t="str">
        <f t="shared" si="61"/>
        <v/>
      </c>
      <c r="E367" s="205"/>
      <c r="F367" s="194"/>
      <c r="G367" s="194" t="s">
        <v>2983</v>
      </c>
      <c r="H367" s="206"/>
      <c r="I367" s="338" t="str" cm="1">
        <f t="array" ref="I367">_xlfn.TEXTJOIN(" ",1,IF(flistname=D367,foption,""))</f>
        <v>0</v>
      </c>
      <c r="J367" s="338" t="s">
        <v>49</v>
      </c>
      <c r="K367" s="338" t="s">
        <v>1821</v>
      </c>
      <c r="L367" s="338" t="str">
        <f t="shared" si="59"/>
        <v>J16: Please specify</v>
      </c>
      <c r="M367" s="338" t="s">
        <v>4275</v>
      </c>
      <c r="N367" s="338" t="s">
        <v>3492</v>
      </c>
      <c r="O367" s="338" t="s">
        <v>4276</v>
      </c>
      <c r="P367" s="338">
        <v>1</v>
      </c>
      <c r="V367" s="338">
        <v>1</v>
      </c>
      <c r="Z367" s="338" t="s">
        <v>4277</v>
      </c>
      <c r="AB367" s="339"/>
    </row>
    <row r="368" spans="1:28" s="219" customFormat="1">
      <c r="C368" s="219" t="str">
        <f t="shared" si="60"/>
        <v>No</v>
      </c>
      <c r="D368" s="219" t="str">
        <f t="shared" si="61"/>
        <v/>
      </c>
      <c r="J368" s="219" t="s">
        <v>117</v>
      </c>
      <c r="K368" s="219" t="s">
        <v>4303</v>
      </c>
      <c r="AB368" s="286"/>
    </row>
    <row r="369" spans="1:28" s="247" customFormat="1">
      <c r="A369" s="228"/>
      <c r="B369" s="229"/>
      <c r="C369" s="229"/>
      <c r="D369" s="229"/>
      <c r="E369" s="228"/>
      <c r="F369" s="229"/>
      <c r="G369" s="229"/>
      <c r="H369" s="230"/>
      <c r="AB369" s="350"/>
    </row>
    <row r="370" spans="1:28" s="219" customFormat="1">
      <c r="A370" s="231"/>
      <c r="B370" s="250" t="s">
        <v>4302</v>
      </c>
      <c r="C370" s="250" t="str">
        <f>IF(IFERROR(FIND("select_one",J370),0)&gt;0,"select_one",IF(IFERROR(FIND("select_multiple",J370),0)&gt;0,"select_multiple","No"))</f>
        <v>No</v>
      </c>
      <c r="D370" s="250" t="str">
        <f>IF(OR(C370="select_one",C370="select_multiple"),TRIM(RIGHT(J370,LEN(J370)-(LEN(C370)+1))),"")</f>
        <v/>
      </c>
      <c r="E370" s="231"/>
      <c r="F370" s="250"/>
      <c r="G370" s="250" t="s">
        <v>3040</v>
      </c>
      <c r="H370" s="233"/>
      <c r="I370" s="219" t="str" cm="1">
        <f t="array" ref="I370">_xlfn.TEXTJOIN(" ",1,IF(flistname=D370,foption,""))</f>
        <v>0</v>
      </c>
      <c r="J370" s="219" t="s">
        <v>26</v>
      </c>
      <c r="K370" s="219" t="s">
        <v>4370</v>
      </c>
      <c r="L370" s="219" t="str">
        <f>IF(AND(ISBLANK(M370),ISBLANK(N370)),"",IF(ISBLANK(M370),N370,_xlfn.CONCAT(TRIM(M370),": ",N370)))</f>
        <v>Site access issues</v>
      </c>
      <c r="N370" s="219" t="s">
        <v>6117</v>
      </c>
      <c r="O370" s="219" t="s">
        <v>2988</v>
      </c>
      <c r="P370" s="219">
        <v>1</v>
      </c>
      <c r="W370" s="219" t="s">
        <v>168</v>
      </c>
      <c r="AB370" s="286"/>
    </row>
    <row r="371" spans="1:28" s="221" customFormat="1">
      <c r="A371" s="205"/>
      <c r="B371" s="194" t="s">
        <v>4278</v>
      </c>
      <c r="C371" s="194" t="str">
        <f t="shared" ref="C371:C376" si="62">IF(IFERROR(FIND("select_one",J371),0)&gt;0,"select_one",IF(IFERROR(FIND("select_multiple",J371),0)&gt;0,"select_multiple","No"))</f>
        <v>select_one</v>
      </c>
      <c r="D371" s="194" t="str">
        <f t="shared" ref="D371:D376" si="63">IF(OR(C371="select_one",C371="select_multiple"),TRIM(RIGHT(J371,LEN(J371)-(LEN(C371)+1))),"")</f>
        <v>yes_no</v>
      </c>
      <c r="E371" s="205"/>
      <c r="F371" s="194"/>
      <c r="G371" s="194" t="s">
        <v>2983</v>
      </c>
      <c r="H371" s="206"/>
      <c r="I371" s="221" t="str" cm="1">
        <f t="array" ref="I371">_xlfn.TEXTJOIN(" ",1,IF(flistname=D371,foption,""))</f>
        <v>0: No 1: Yes</v>
      </c>
      <c r="J371" s="221" t="s">
        <v>22</v>
      </c>
      <c r="K371" s="221" t="s">
        <v>1824</v>
      </c>
      <c r="L371" s="221" t="str">
        <f t="shared" ref="L371:L376" si="64">IF(AND(ISBLANK(M371),ISBLANK(N371)),"",IF(ISBLANK(M371),N371,_xlfn.CONCAT(TRIM(M371),": ",N371)))</f>
        <v>J17: Has anyone from your household experienced issues of insecurity due to receiving the food/distribution?</v>
      </c>
      <c r="M371" s="221" t="s">
        <v>4279</v>
      </c>
      <c r="N371" s="221" t="s">
        <v>4280</v>
      </c>
      <c r="O371" s="221" t="s">
        <v>4281</v>
      </c>
      <c r="P371" s="221">
        <v>1</v>
      </c>
      <c r="V371" s="221">
        <v>1</v>
      </c>
      <c r="W371" s="221" t="s">
        <v>5748</v>
      </c>
      <c r="AB371" s="333"/>
    </row>
    <row r="372" spans="1:28" s="221" customFormat="1">
      <c r="A372" s="205"/>
      <c r="B372" s="194" t="s">
        <v>4282</v>
      </c>
      <c r="C372" s="194" t="str">
        <f t="shared" si="62"/>
        <v>select_one</v>
      </c>
      <c r="D372" s="194" t="str">
        <f t="shared" si="63"/>
        <v>insecurity_pepetrator</v>
      </c>
      <c r="E372" s="205"/>
      <c r="F372" s="194"/>
      <c r="G372" s="194" t="s">
        <v>2983</v>
      </c>
      <c r="H372" s="206"/>
      <c r="I372" s="221" t="str" cm="1">
        <f t="array" ref="I372">_xlfn.TEXTJOIN(" ",1,IF(flistname=D372,foption,""))</f>
        <v>1: Armed actors 2: Community leaders 3: Criminals 88: Other</v>
      </c>
      <c r="J372" s="221" t="s">
        <v>1826</v>
      </c>
      <c r="K372" s="221" t="s">
        <v>1827</v>
      </c>
      <c r="L372" s="221" t="str">
        <f t="shared" si="64"/>
        <v>J18: Who was the perpetrator of the insecurity?</v>
      </c>
      <c r="M372" s="221" t="s">
        <v>4283</v>
      </c>
      <c r="N372" s="221" t="s">
        <v>5928</v>
      </c>
      <c r="O372" s="221" t="s">
        <v>4285</v>
      </c>
      <c r="P372" s="221">
        <v>1</v>
      </c>
      <c r="V372" s="221">
        <v>1</v>
      </c>
      <c r="Z372" s="221" t="s">
        <v>1829</v>
      </c>
      <c r="AB372" s="333"/>
    </row>
    <row r="373" spans="1:28" s="338" customFormat="1">
      <c r="A373" s="205"/>
      <c r="B373" s="194" t="s">
        <v>4286</v>
      </c>
      <c r="C373" s="194" t="str">
        <f t="shared" si="62"/>
        <v>No</v>
      </c>
      <c r="D373" s="194" t="str">
        <f t="shared" si="63"/>
        <v/>
      </c>
      <c r="E373" s="205"/>
      <c r="F373" s="194"/>
      <c r="G373" s="194" t="s">
        <v>2983</v>
      </c>
      <c r="H373" s="206"/>
      <c r="I373" s="338" t="str" cm="1">
        <f t="array" ref="I373">_xlfn.TEXTJOIN(" ",1,IF(flistname=D373,foption,""))</f>
        <v>0</v>
      </c>
      <c r="J373" s="338" t="s">
        <v>49</v>
      </c>
      <c r="K373" s="338" t="s">
        <v>1830</v>
      </c>
      <c r="L373" s="338" t="str">
        <f t="shared" si="64"/>
        <v>J19: Specify</v>
      </c>
      <c r="M373" s="338" t="s">
        <v>4287</v>
      </c>
      <c r="N373" s="338" t="s">
        <v>1312</v>
      </c>
      <c r="O373" s="338" t="s">
        <v>4288</v>
      </c>
      <c r="P373" s="338">
        <v>1</v>
      </c>
      <c r="V373" s="338">
        <v>1</v>
      </c>
      <c r="Z373" s="338" t="s">
        <v>4289</v>
      </c>
      <c r="AB373" s="339"/>
    </row>
    <row r="374" spans="1:28" s="221" customFormat="1">
      <c r="A374" s="205"/>
      <c r="B374" s="194" t="s">
        <v>4290</v>
      </c>
      <c r="C374" s="194" t="str">
        <f t="shared" si="62"/>
        <v>select_one</v>
      </c>
      <c r="D374" s="194" t="str">
        <f t="shared" si="63"/>
        <v>incidenttime</v>
      </c>
      <c r="E374" s="205"/>
      <c r="F374" s="194"/>
      <c r="G374" s="194" t="s">
        <v>2983</v>
      </c>
      <c r="H374" s="206"/>
      <c r="I374" s="221" t="str" cm="1">
        <f t="array" ref="I374">_xlfn.TEXTJOIN(" ",1,IF(flistname=D374,foption,""))</f>
        <v>1: Within last 6 months 2: More than 6 months ago</v>
      </c>
      <c r="J374" s="221" t="s">
        <v>6118</v>
      </c>
      <c r="K374" s="221" t="s">
        <v>1833</v>
      </c>
      <c r="L374" s="221" t="str">
        <f t="shared" si="64"/>
        <v>J20: When did the incident occur?</v>
      </c>
      <c r="M374" s="221" t="s">
        <v>4291</v>
      </c>
      <c r="N374" s="221" t="s">
        <v>4292</v>
      </c>
      <c r="O374" s="221" t="s">
        <v>4293</v>
      </c>
      <c r="P374" s="221">
        <v>1</v>
      </c>
      <c r="V374" s="221">
        <v>1</v>
      </c>
      <c r="Z374" s="221" t="s">
        <v>1829</v>
      </c>
      <c r="AB374" s="333"/>
    </row>
    <row r="375" spans="1:28" s="221" customFormat="1">
      <c r="A375" s="205"/>
      <c r="B375" s="194" t="s">
        <v>4294</v>
      </c>
      <c r="C375" s="194" t="str">
        <f t="shared" si="62"/>
        <v>select_one</v>
      </c>
      <c r="D375" s="194" t="str">
        <f t="shared" si="63"/>
        <v>security_issue</v>
      </c>
      <c r="E375" s="205"/>
      <c r="F375" s="194"/>
      <c r="G375" s="194" t="s">
        <v>2983</v>
      </c>
      <c r="H375" s="206"/>
      <c r="I375" s="221" t="str" cm="1">
        <f t="array" ref="I375">_xlfn.TEXTJOIN(" ",1,IF(flistname=D375,foption,""))</f>
        <v>1: At the site 2: From the site 3: To the site 4: Elsewhere</v>
      </c>
      <c r="J375" s="221" t="s">
        <v>1835</v>
      </c>
      <c r="K375" s="221" t="s">
        <v>1836</v>
      </c>
      <c r="L375" s="221" t="str">
        <f t="shared" si="64"/>
        <v>J21: Where exactly did your household member experience these issues of insecurity?</v>
      </c>
      <c r="M375" s="221" t="s">
        <v>4295</v>
      </c>
      <c r="N375" s="221" t="s">
        <v>4296</v>
      </c>
      <c r="O375" s="221" t="s">
        <v>4297</v>
      </c>
      <c r="P375" s="221">
        <v>1</v>
      </c>
      <c r="S375" s="221" t="s">
        <v>1838</v>
      </c>
      <c r="V375" s="221">
        <v>1</v>
      </c>
      <c r="Z375" s="221" t="s">
        <v>1829</v>
      </c>
      <c r="AB375" s="333"/>
    </row>
    <row r="376" spans="1:28" s="338" customFormat="1">
      <c r="A376" s="205"/>
      <c r="B376" s="194" t="s">
        <v>4298</v>
      </c>
      <c r="C376" s="194" t="str">
        <f t="shared" si="62"/>
        <v>No</v>
      </c>
      <c r="D376" s="194" t="str">
        <f t="shared" si="63"/>
        <v/>
      </c>
      <c r="E376" s="205"/>
      <c r="F376" s="194"/>
      <c r="G376" s="194" t="s">
        <v>2983</v>
      </c>
      <c r="H376" s="206"/>
      <c r="I376" s="338" t="str" cm="1">
        <f t="array" ref="I376">_xlfn.TEXTJOIN(" ",1,IF(flistname=D376,foption,""))</f>
        <v>0</v>
      </c>
      <c r="J376" s="338" t="s">
        <v>49</v>
      </c>
      <c r="K376" s="338" t="s">
        <v>1839</v>
      </c>
      <c r="L376" s="338" t="str">
        <f t="shared" si="64"/>
        <v>J22: If elsewhere, please specify:</v>
      </c>
      <c r="M376" s="338" t="s">
        <v>4299</v>
      </c>
      <c r="N376" s="338" t="s">
        <v>4300</v>
      </c>
      <c r="O376" s="338" t="s">
        <v>4301</v>
      </c>
      <c r="P376" s="338">
        <v>1</v>
      </c>
      <c r="V376" s="338">
        <v>1</v>
      </c>
      <c r="Z376" s="338" t="s">
        <v>1841</v>
      </c>
      <c r="AB376" s="339"/>
    </row>
    <row r="377" spans="1:28" s="247" customFormat="1">
      <c r="A377" s="228"/>
      <c r="B377" s="229"/>
      <c r="C377" s="229"/>
      <c r="D377" s="229"/>
      <c r="E377" s="228"/>
      <c r="F377" s="229"/>
      <c r="G377" s="229"/>
      <c r="H377" s="230"/>
      <c r="AB377" s="350"/>
    </row>
    <row r="378" spans="1:28" s="327" customFormat="1">
      <c r="A378" s="210"/>
      <c r="B378" s="198" t="s">
        <v>4304</v>
      </c>
      <c r="C378" s="198" t="str">
        <f t="shared" ref="C378:C380" si="65">IF(IFERROR(FIND("select_one",J378),0)&gt;0,"select_one",IF(IFERROR(FIND("select_multiple",J378),0)&gt;0,"select_multiple","No"))</f>
        <v>No</v>
      </c>
      <c r="D378" s="198" t="str">
        <f t="shared" ref="D378:D380" si="66">IF(OR(C378="select_one",C378="select_multiple"),TRIM(RIGHT(J378,LEN(J378)-(LEN(C378)+1))),"")</f>
        <v/>
      </c>
      <c r="E378" s="210"/>
      <c r="F378" s="198"/>
      <c r="G378" s="198" t="s">
        <v>2988</v>
      </c>
      <c r="H378" s="211"/>
      <c r="I378" s="327" t="str" cm="1">
        <f t="array" ref="I378">_xlfn.TEXTJOIN(" ",1,IF(flistname=D378,foption,""))</f>
        <v>0</v>
      </c>
      <c r="J378" s="327" t="s">
        <v>20</v>
      </c>
      <c r="L378" s="327" t="str">
        <f t="shared" ref="L378:L380" si="67">IF(AND(ISBLANK(M378),ISBLANK(N378)),"",IF(ISBLANK(M378),N378,_xlfn.CONCAT(TRIM(M378),": ",N378)))</f>
        <v>How many members of your household were victims in this incident?</v>
      </c>
      <c r="N378" s="327" t="s">
        <v>6119</v>
      </c>
      <c r="O378" s="327" t="s">
        <v>4305</v>
      </c>
      <c r="P378" s="327">
        <v>1</v>
      </c>
      <c r="Z378" s="327" t="s">
        <v>1829</v>
      </c>
      <c r="AB378" s="329"/>
    </row>
    <row r="379" spans="1:28" s="221" customFormat="1">
      <c r="B379" s="221" t="s">
        <v>4306</v>
      </c>
      <c r="C379" s="221" t="str">
        <f t="shared" si="65"/>
        <v>No</v>
      </c>
      <c r="D379" s="221" t="str">
        <f t="shared" si="66"/>
        <v/>
      </c>
      <c r="G379" s="221" t="s">
        <v>2983</v>
      </c>
      <c r="I379" s="221" t="str" cm="1">
        <f t="array" ref="I379">_xlfn.TEXTJOIN(" ",1,IF(flistname=D379,foption,""))</f>
        <v>0</v>
      </c>
      <c r="J379" s="221" t="s">
        <v>151</v>
      </c>
      <c r="K379" s="221" t="s">
        <v>6120</v>
      </c>
      <c r="L379" s="221" t="str">
        <f t="shared" si="67"/>
        <v>J23_01: Number of male victims</v>
      </c>
      <c r="M379" s="221" t="s">
        <v>4307</v>
      </c>
      <c r="N379" s="221" t="s">
        <v>6121</v>
      </c>
      <c r="O379" s="221" t="s">
        <v>4309</v>
      </c>
      <c r="P379" s="221">
        <v>1</v>
      </c>
      <c r="T379" s="221" t="s">
        <v>6122</v>
      </c>
      <c r="U379" s="221" t="s">
        <v>1878</v>
      </c>
      <c r="V379" s="221">
        <v>1</v>
      </c>
      <c r="Z379" s="221" t="s">
        <v>6123</v>
      </c>
      <c r="AB379" s="333"/>
    </row>
    <row r="380" spans="1:28" s="221" customFormat="1">
      <c r="B380" s="221" t="s">
        <v>4312</v>
      </c>
      <c r="C380" s="221" t="str">
        <f t="shared" si="65"/>
        <v>No</v>
      </c>
      <c r="D380" s="221" t="str">
        <f t="shared" si="66"/>
        <v/>
      </c>
      <c r="G380" s="221" t="s">
        <v>2983</v>
      </c>
      <c r="I380" s="221" t="str" cm="1">
        <f t="array" ref="I380">_xlfn.TEXTJOIN(" ",1,IF(flistname=D380,foption,""))</f>
        <v>0</v>
      </c>
      <c r="J380" s="221" t="s">
        <v>151</v>
      </c>
      <c r="K380" s="221" t="s">
        <v>6124</v>
      </c>
      <c r="L380" s="221" t="str">
        <f t="shared" si="67"/>
        <v>J23_02: Number of female victims</v>
      </c>
      <c r="M380" s="221" t="s">
        <v>4313</v>
      </c>
      <c r="N380" s="221" t="s">
        <v>6125</v>
      </c>
      <c r="O380" s="221" t="s">
        <v>4315</v>
      </c>
      <c r="P380" s="221">
        <v>1</v>
      </c>
      <c r="T380" s="221" t="s">
        <v>6122</v>
      </c>
      <c r="U380" s="221" t="s">
        <v>1878</v>
      </c>
      <c r="V380" s="221">
        <v>1</v>
      </c>
      <c r="Z380" s="221" t="s">
        <v>6126</v>
      </c>
      <c r="AB380" s="333"/>
    </row>
    <row r="381" spans="1:28" s="327" customFormat="1">
      <c r="A381" s="210"/>
      <c r="B381" s="198" t="s">
        <v>4355</v>
      </c>
      <c r="C381" s="198" t="str">
        <f>IF(IFERROR(FIND("select_one",J381),0)&gt;0,"select_one",IF(IFERROR(FIND("select_multiple",J381),0)&gt;0,"select_multiple","No"))</f>
        <v>No</v>
      </c>
      <c r="D381" s="198" t="str">
        <f>IF(OR(C381="select_one",C381="select_multiple"),TRIM(RIGHT(J381,LEN(J381)-(LEN(C381)+1))),"")</f>
        <v/>
      </c>
      <c r="E381" s="210"/>
      <c r="F381" s="198"/>
      <c r="G381" s="198" t="s">
        <v>3040</v>
      </c>
      <c r="H381" s="211"/>
      <c r="I381" s="327" t="str" cm="1">
        <f t="array" ref="I381">_xlfn.TEXTJOIN(" ",1,IF(flistname=D381,foption,""))</f>
        <v>0</v>
      </c>
      <c r="J381" s="327" t="s">
        <v>20</v>
      </c>
      <c r="L381" s="327" t="str">
        <f>IF(AND(ISBLANK(M381),ISBLANK(N381)),"",IF(ISBLANK(M381),N381,_xlfn.CONCAT(TRIM(M381),": ",N381)))</f>
        <v>&lt;span style="color:red"&gt;The total number of victims of the incident is ZERO. Please review your answers and report a number more than zero or change previous answers&lt;/span&gt;</v>
      </c>
      <c r="N381" s="327" t="s">
        <v>6127</v>
      </c>
      <c r="O381" s="327" t="s">
        <v>4356</v>
      </c>
      <c r="P381" s="327">
        <v>1</v>
      </c>
      <c r="V381" s="327" t="s">
        <v>25</v>
      </c>
      <c r="Z381" s="327" t="s">
        <v>6128</v>
      </c>
      <c r="AB381" s="329"/>
    </row>
    <row r="382" spans="1:28" s="229" customFormat="1">
      <c r="A382" s="228"/>
      <c r="E382" s="228"/>
      <c r="H382" s="230"/>
      <c r="S382" s="228"/>
      <c r="AB382" s="276"/>
    </row>
    <row r="383" spans="1:28" s="221" customFormat="1">
      <c r="A383" s="205"/>
      <c r="B383" s="194" t="s">
        <v>4357</v>
      </c>
      <c r="C383" s="194" t="str">
        <f t="shared" ref="C383:C388" si="68">IF(IFERROR(FIND("select_one",J383),0)&gt;0,"select_one",IF(IFERROR(FIND("select_multiple",J383),0)&gt;0,"select_multiple","No"))</f>
        <v>select_one</v>
      </c>
      <c r="D383" s="194" t="str">
        <f t="shared" ref="D383:D388" si="69">IF(OR(C383="select_one",C383="select_multiple"),TRIM(RIGHT(J383,LEN(J383)-(LEN(C383)+1))),"")</f>
        <v>incident</v>
      </c>
      <c r="E383" s="205"/>
      <c r="F383" s="194"/>
      <c r="G383" s="194" t="s">
        <v>2983</v>
      </c>
      <c r="H383" s="206"/>
      <c r="I383" s="221" t="str" cm="1">
        <f t="array" ref="I383">_xlfn.TEXTJOIN(" ",1,IF(flistname=D383,foption,""))</f>
        <v>1: Bribery to gain assistance 2: Forced conscription to gain assistance 3: Forced labour to gain assistance 4: Physical violence 5: Sexual favour to gain assistance 6: Sexual/gender based violence 7: Verbal harassment 88: Other</v>
      </c>
      <c r="J383" s="221" t="s">
        <v>1864</v>
      </c>
      <c r="K383" s="221" t="s">
        <v>1865</v>
      </c>
      <c r="L383" s="221" t="str">
        <f t="shared" ref="L383:L388" si="70">IF(AND(ISBLANK(M383),ISBLANK(N383)),"",IF(ISBLANK(M383),N383,_xlfn.CONCAT(TRIM(M383),": ",N383)))</f>
        <v>J24: Please describe the incident.</v>
      </c>
      <c r="M383" s="221" t="s">
        <v>4358</v>
      </c>
      <c r="N383" s="221" t="s">
        <v>3726</v>
      </c>
      <c r="O383" s="221" t="s">
        <v>4359</v>
      </c>
      <c r="P383" s="221">
        <v>1</v>
      </c>
      <c r="V383" s="221">
        <v>1</v>
      </c>
      <c r="Z383" s="221" t="s">
        <v>1829</v>
      </c>
      <c r="AB383" s="333"/>
    </row>
    <row r="384" spans="1:28" s="338" customFormat="1">
      <c r="A384" s="205"/>
      <c r="B384" s="194" t="s">
        <v>4360</v>
      </c>
      <c r="C384" s="194" t="str">
        <f t="shared" si="68"/>
        <v>No</v>
      </c>
      <c r="D384" s="194" t="str">
        <f t="shared" si="69"/>
        <v/>
      </c>
      <c r="E384" s="205"/>
      <c r="F384" s="194"/>
      <c r="G384" s="194" t="s">
        <v>2983</v>
      </c>
      <c r="H384" s="206"/>
      <c r="I384" s="338" t="str" cm="1">
        <f t="array" ref="I384">_xlfn.TEXTJOIN(" ",1,IF(flistname=D384,foption,""))</f>
        <v>0</v>
      </c>
      <c r="J384" s="338" t="s">
        <v>49</v>
      </c>
      <c r="K384" s="338" t="s">
        <v>1867</v>
      </c>
      <c r="L384" s="338" t="str">
        <f t="shared" si="70"/>
        <v>J25: Specify the incident.</v>
      </c>
      <c r="M384" s="338" t="s">
        <v>4361</v>
      </c>
      <c r="N384" s="338" t="s">
        <v>4362</v>
      </c>
      <c r="O384" s="338" t="s">
        <v>4363</v>
      </c>
      <c r="P384" s="338">
        <v>1</v>
      </c>
      <c r="V384" s="338">
        <v>1</v>
      </c>
      <c r="Z384" s="338" t="s">
        <v>4364</v>
      </c>
      <c r="AB384" s="339"/>
    </row>
    <row r="385" spans="1:28" s="221" customFormat="1">
      <c r="A385" s="205"/>
      <c r="B385" s="194" t="s">
        <v>4365</v>
      </c>
      <c r="C385" s="194" t="str">
        <f t="shared" si="68"/>
        <v>select_one</v>
      </c>
      <c r="D385" s="194" t="str">
        <f t="shared" si="69"/>
        <v>yes_no</v>
      </c>
      <c r="E385" s="205"/>
      <c r="F385" s="194"/>
      <c r="G385" s="194" t="s">
        <v>2983</v>
      </c>
      <c r="H385" s="206"/>
      <c r="I385" s="221" t="str" cm="1">
        <f t="array" ref="I385">_xlfn.TEXTJOIN(" ",1,IF(flistname=D385,foption,""))</f>
        <v>0: No 1: Yes</v>
      </c>
      <c r="J385" s="221" t="s">
        <v>22</v>
      </c>
      <c r="K385" s="221" t="s">
        <v>1870</v>
      </c>
      <c r="L385" s="221" t="str">
        <f t="shared" si="70"/>
        <v>J26: Did the incident/problem result in some household members being unable to access the site during the last two months?</v>
      </c>
      <c r="M385" s="221" t="s">
        <v>4366</v>
      </c>
      <c r="N385" s="221" t="s">
        <v>4367</v>
      </c>
      <c r="O385" s="221" t="s">
        <v>4368</v>
      </c>
      <c r="P385" s="221">
        <v>1</v>
      </c>
      <c r="V385" s="221">
        <v>1</v>
      </c>
      <c r="W385" s="221" t="s">
        <v>5748</v>
      </c>
      <c r="Z385" s="221" t="s">
        <v>1829</v>
      </c>
      <c r="AB385" s="333"/>
    </row>
    <row r="386" spans="1:28" s="327" customFormat="1">
      <c r="A386" s="210"/>
      <c r="B386" s="198" t="s">
        <v>4371</v>
      </c>
      <c r="C386" s="198" t="str">
        <f t="shared" si="68"/>
        <v>No</v>
      </c>
      <c r="D386" s="198" t="str">
        <f t="shared" si="69"/>
        <v/>
      </c>
      <c r="E386" s="210"/>
      <c r="F386" s="198"/>
      <c r="G386" s="198" t="s">
        <v>2988</v>
      </c>
      <c r="H386" s="211"/>
      <c r="I386" s="327" t="str" cm="1">
        <f t="array" ref="I386">_xlfn.TEXTJOIN(" ",1,IF(flistname=D386,foption,""))</f>
        <v>0</v>
      </c>
      <c r="J386" s="327" t="s">
        <v>20</v>
      </c>
      <c r="L386" s="327" t="str">
        <f t="shared" si="70"/>
        <v>How many members of your household who no longer can access the site as a result of the incident?</v>
      </c>
      <c r="N386" s="327" t="s">
        <v>6129</v>
      </c>
      <c r="O386" s="327" t="s">
        <v>1874</v>
      </c>
      <c r="P386" s="327">
        <v>1</v>
      </c>
      <c r="Z386" s="327" t="s">
        <v>1873</v>
      </c>
      <c r="AB386" s="329"/>
    </row>
    <row r="387" spans="1:28" s="221" customFormat="1">
      <c r="A387" s="221" t="s">
        <v>4372</v>
      </c>
      <c r="B387" s="221" t="s">
        <v>4373</v>
      </c>
      <c r="C387" s="221" t="str">
        <f t="shared" si="68"/>
        <v>No</v>
      </c>
      <c r="D387" s="221" t="str">
        <f t="shared" si="69"/>
        <v/>
      </c>
      <c r="G387" s="221" t="s">
        <v>2983</v>
      </c>
      <c r="I387" s="221" t="str" cm="1">
        <f t="array" ref="I387">_xlfn.TEXTJOIN(" ",1,IF(flistname=D387,foption,""))</f>
        <v>0</v>
      </c>
      <c r="J387" s="221" t="s">
        <v>151</v>
      </c>
      <c r="K387" s="221" t="s">
        <v>6130</v>
      </c>
      <c r="L387" s="221" t="str">
        <f t="shared" si="70"/>
        <v>J27_01: Number of males who no longer have access to site</v>
      </c>
      <c r="M387" s="221" t="s">
        <v>4374</v>
      </c>
      <c r="N387" s="221" t="s">
        <v>6131</v>
      </c>
      <c r="O387" s="221" t="s">
        <v>4375</v>
      </c>
      <c r="P387" s="221">
        <v>1</v>
      </c>
      <c r="T387" s="221" t="s">
        <v>6122</v>
      </c>
      <c r="U387" s="221" t="s">
        <v>1878</v>
      </c>
      <c r="V387" s="221">
        <v>1</v>
      </c>
      <c r="Z387" s="221" t="s">
        <v>6132</v>
      </c>
      <c r="AB387" s="333"/>
    </row>
    <row r="388" spans="1:28" s="221" customFormat="1">
      <c r="B388" s="221" t="s">
        <v>4376</v>
      </c>
      <c r="C388" s="221" t="str">
        <f t="shared" si="68"/>
        <v>No</v>
      </c>
      <c r="D388" s="221" t="str">
        <f t="shared" si="69"/>
        <v/>
      </c>
      <c r="G388" s="221" t="s">
        <v>2983</v>
      </c>
      <c r="I388" s="221" t="str" cm="1">
        <f t="array" ref="I388">_xlfn.TEXTJOIN(" ",1,IF(flistname=D388,foption,""))</f>
        <v>0</v>
      </c>
      <c r="J388" s="221" t="s">
        <v>151</v>
      </c>
      <c r="K388" s="221" t="s">
        <v>6133</v>
      </c>
      <c r="L388" s="221" t="str">
        <f t="shared" si="70"/>
        <v>J27_02: Number of females who no longer have access to site</v>
      </c>
      <c r="M388" s="221" t="s">
        <v>4377</v>
      </c>
      <c r="N388" s="221" t="s">
        <v>6134</v>
      </c>
      <c r="O388" s="221" t="s">
        <v>4378</v>
      </c>
      <c r="P388" s="221">
        <v>1</v>
      </c>
      <c r="T388" s="221" t="s">
        <v>6122</v>
      </c>
      <c r="U388" s="221" t="s">
        <v>1878</v>
      </c>
      <c r="V388" s="221">
        <v>1</v>
      </c>
      <c r="Z388" s="221" t="s">
        <v>6135</v>
      </c>
      <c r="AB388" s="333"/>
    </row>
    <row r="389" spans="1:28" s="327" customFormat="1">
      <c r="A389" s="210"/>
      <c r="B389" s="198" t="s">
        <v>4355</v>
      </c>
      <c r="C389" s="198" t="str">
        <f>IF(IFERROR(FIND("select_one",J389),0)&gt;0,"select_one",IF(IFERROR(FIND("select_multiple",J389),0)&gt;0,"select_multiple","No"))</f>
        <v>No</v>
      </c>
      <c r="D389" s="198" t="str">
        <f>IF(OR(C389="select_one",C389="select_multiple"),TRIM(RIGHT(J389,LEN(J389)-(LEN(C389)+1))),"")</f>
        <v/>
      </c>
      <c r="E389" s="210"/>
      <c r="F389" s="198"/>
      <c r="G389" s="198" t="s">
        <v>3040</v>
      </c>
      <c r="H389" s="211"/>
      <c r="I389" s="327" t="str" cm="1">
        <f t="array" ref="I389">_xlfn.TEXTJOIN(" ",1,IF(flistname=D389,foption,""))</f>
        <v>0</v>
      </c>
      <c r="J389" s="327" t="s">
        <v>20</v>
      </c>
      <c r="L389" s="327" t="str">
        <f>IF(AND(ISBLANK(M389),ISBLANK(N389)),"",IF(ISBLANK(M389),N389,_xlfn.CONCAT(TRIM(M389),": ",N389)))</f>
        <v>&lt;span style="color:red"&gt;The total number of members who can't access site is Zero.. Please review your answers and report a number more than zero or change answers to previous questions&lt;/span&gt;</v>
      </c>
      <c r="N389" s="327" t="s">
        <v>6136</v>
      </c>
      <c r="O389" s="327" t="s">
        <v>4400</v>
      </c>
      <c r="P389" s="327">
        <v>1</v>
      </c>
      <c r="V389" s="327" t="s">
        <v>25</v>
      </c>
      <c r="Z389" s="327" t="s">
        <v>6137</v>
      </c>
      <c r="AB389" s="329"/>
    </row>
    <row r="390" spans="1:28" s="221" customFormat="1">
      <c r="A390" s="205"/>
      <c r="B390" s="194" t="s">
        <v>4402</v>
      </c>
      <c r="C390" s="194" t="str">
        <f t="shared" ref="C390:C402" si="71">IF(IFERROR(FIND("select_one",J390),0)&gt;0,"select_one",IF(IFERROR(FIND("select_multiple",J390),0)&gt;0,"select_multiple","No"))</f>
        <v>select_one</v>
      </c>
      <c r="D390" s="194" t="str">
        <f t="shared" ref="D390:D402" si="72">IF(OR(C390="select_one",C390="select_multiple"),TRIM(RIGHT(J390,LEN(J390)-(LEN(C390)+1))),"")</f>
        <v>random</v>
      </c>
      <c r="E390" s="205"/>
      <c r="F390" s="194"/>
      <c r="G390" s="194" t="s">
        <v>2983</v>
      </c>
      <c r="H390" s="206"/>
      <c r="I390" s="221" t="str" cm="1">
        <f t="array" ref="I390">_xlfn.TEXTJOIN(" ",1,IF(flistname=D390,foption,""))</f>
        <v>1: Random 2: Targeted 3: Don't know</v>
      </c>
      <c r="J390" s="221" t="s">
        <v>1900</v>
      </c>
      <c r="K390" s="221" t="s">
        <v>1901</v>
      </c>
      <c r="L390" s="221" t="str">
        <f t="shared" ref="L390:L402" si="73">IF(AND(ISBLANK(M390),ISBLANK(N390)),"",IF(ISBLANK(M390),N390,_xlfn.CONCAT(TRIM(M390),": ",N390)))</f>
        <v>J28: Do you feel this was a random incident or was your household member specifically targeted?</v>
      </c>
      <c r="M390" s="221" t="s">
        <v>4403</v>
      </c>
      <c r="N390" s="221" t="s">
        <v>4404</v>
      </c>
      <c r="O390" s="221" t="s">
        <v>4405</v>
      </c>
      <c r="P390" s="221">
        <v>1</v>
      </c>
      <c r="V390" s="221">
        <v>1</v>
      </c>
      <c r="Z390" s="221" t="s">
        <v>1829</v>
      </c>
      <c r="AB390" s="333"/>
    </row>
    <row r="391" spans="1:28" s="221" customFormat="1">
      <c r="A391" s="205"/>
      <c r="B391" s="194" t="s">
        <v>4406</v>
      </c>
      <c r="C391" s="194" t="str">
        <f t="shared" si="71"/>
        <v>select_one</v>
      </c>
      <c r="D391" s="194" t="str">
        <f t="shared" si="72"/>
        <v>targeted_incident</v>
      </c>
      <c r="E391" s="205"/>
      <c r="F391" s="194"/>
      <c r="G391" s="194" t="s">
        <v>2983</v>
      </c>
      <c r="H391" s="206"/>
      <c r="I391" s="221" t="str" cm="1">
        <f t="array" ref="I391">_xlfn.TEXTJOIN(" ",1,IF(flistname=D391,foption,""))</f>
        <v>1: Age 2: Disabled 3: Was carrying food 4: Ethnicity 5: Illness 6: Sex 88: Other</v>
      </c>
      <c r="J391" s="221" t="s">
        <v>1903</v>
      </c>
      <c r="K391" s="221" t="s">
        <v>1904</v>
      </c>
      <c r="L391" s="221" t="str">
        <f t="shared" si="73"/>
        <v>J29: Why do you think this was a targeted incident?</v>
      </c>
      <c r="M391" s="221" t="s">
        <v>4407</v>
      </c>
      <c r="N391" s="221" t="s">
        <v>4408</v>
      </c>
      <c r="O391" s="221" t="s">
        <v>4409</v>
      </c>
      <c r="P391" s="221">
        <v>1</v>
      </c>
      <c r="V391" s="221">
        <v>1</v>
      </c>
      <c r="Z391" s="221" t="s">
        <v>1906</v>
      </c>
      <c r="AB391" s="333"/>
    </row>
    <row r="392" spans="1:28" s="338" customFormat="1">
      <c r="A392" s="205"/>
      <c r="B392" s="194" t="s">
        <v>4410</v>
      </c>
      <c r="C392" s="194" t="str">
        <f t="shared" si="71"/>
        <v>No</v>
      </c>
      <c r="D392" s="194" t="str">
        <f t="shared" si="72"/>
        <v/>
      </c>
      <c r="E392" s="205"/>
      <c r="F392" s="194"/>
      <c r="G392" s="194" t="s">
        <v>2983</v>
      </c>
      <c r="H392" s="206"/>
      <c r="I392" s="338" t="str" cm="1">
        <f t="array" ref="I392">_xlfn.TEXTJOIN(" ",1,IF(flistname=D392,foption,""))</f>
        <v>0</v>
      </c>
      <c r="J392" s="338" t="s">
        <v>49</v>
      </c>
      <c r="K392" s="338" t="s">
        <v>1907</v>
      </c>
      <c r="L392" s="338" t="str">
        <f t="shared" si="73"/>
        <v>J30: Specify</v>
      </c>
      <c r="M392" s="338" t="s">
        <v>4411</v>
      </c>
      <c r="N392" s="338" t="s">
        <v>1312</v>
      </c>
      <c r="O392" s="338" t="s">
        <v>4412</v>
      </c>
      <c r="P392" s="338">
        <v>1</v>
      </c>
      <c r="V392" s="338">
        <v>1</v>
      </c>
      <c r="Z392" s="338" t="s">
        <v>4413</v>
      </c>
      <c r="AB392" s="339"/>
    </row>
    <row r="393" spans="1:28" s="221" customFormat="1">
      <c r="A393" s="205"/>
      <c r="B393" s="194" t="s">
        <v>4414</v>
      </c>
      <c r="C393" s="194" t="str">
        <f t="shared" si="71"/>
        <v>select_one</v>
      </c>
      <c r="D393" s="194" t="str">
        <f t="shared" si="72"/>
        <v>yes_no</v>
      </c>
      <c r="E393" s="205"/>
      <c r="F393" s="194"/>
      <c r="G393" s="194" t="s">
        <v>2983</v>
      </c>
      <c r="H393" s="206"/>
      <c r="I393" s="221" t="str" cm="1">
        <f t="array" ref="I393">_xlfn.TEXTJOIN(" ",1,IF(flistname=D393,foption,""))</f>
        <v>0: No 1: Yes</v>
      </c>
      <c r="J393" s="221" t="s">
        <v>22</v>
      </c>
      <c r="K393" s="221" t="s">
        <v>1910</v>
      </c>
      <c r="L393" s="221" t="str">
        <f t="shared" si="73"/>
        <v>J31: Did you officially report this incident?</v>
      </c>
      <c r="M393" s="221" t="s">
        <v>4415</v>
      </c>
      <c r="N393" s="221" t="s">
        <v>4416</v>
      </c>
      <c r="O393" s="221" t="s">
        <v>4417</v>
      </c>
      <c r="P393" s="221">
        <v>1</v>
      </c>
      <c r="V393" s="221">
        <v>1</v>
      </c>
      <c r="W393" s="221" t="s">
        <v>5748</v>
      </c>
      <c r="Z393" s="221" t="s">
        <v>1829</v>
      </c>
      <c r="AB393" s="333"/>
    </row>
    <row r="394" spans="1:28" s="221" customFormat="1">
      <c r="A394" s="205"/>
      <c r="B394" s="194" t="s">
        <v>4418</v>
      </c>
      <c r="C394" s="194" t="str">
        <f t="shared" si="71"/>
        <v>select_one</v>
      </c>
      <c r="D394" s="194" t="str">
        <f t="shared" si="72"/>
        <v>report_incident</v>
      </c>
      <c r="E394" s="205"/>
      <c r="F394" s="194"/>
      <c r="G394" s="194" t="s">
        <v>2983</v>
      </c>
      <c r="H394" s="206"/>
      <c r="I394" s="221" t="str" cm="1">
        <f t="array" ref="I394">_xlfn.TEXTJOIN(" ",1,IF(flistname=D394,foption,""))</f>
        <v>1: Afraid to complain 2: No anonymity 3: No neutrality 4: No resolutions 5: Not accessible 88: Other</v>
      </c>
      <c r="J394" s="221" t="s">
        <v>1912</v>
      </c>
      <c r="K394" s="221" t="s">
        <v>1913</v>
      </c>
      <c r="L394" s="221" t="str">
        <f t="shared" si="73"/>
        <v xml:space="preserve">J32: Please provide the main reason why you have not reported this incident? 
</v>
      </c>
      <c r="M394" s="221" t="s">
        <v>4419</v>
      </c>
      <c r="N394" s="221" t="s">
        <v>4420</v>
      </c>
      <c r="O394" s="221" t="s">
        <v>4421</v>
      </c>
      <c r="P394" s="221">
        <v>1</v>
      </c>
      <c r="V394" s="221">
        <v>1</v>
      </c>
      <c r="Z394" s="221" t="s">
        <v>1915</v>
      </c>
      <c r="AB394" s="333"/>
    </row>
    <row r="395" spans="1:28" s="338" customFormat="1">
      <c r="A395" s="205"/>
      <c r="B395" s="194" t="s">
        <v>4422</v>
      </c>
      <c r="C395" s="194" t="str">
        <f t="shared" si="71"/>
        <v>No</v>
      </c>
      <c r="D395" s="194" t="str">
        <f t="shared" si="72"/>
        <v/>
      </c>
      <c r="E395" s="205"/>
      <c r="F395" s="194"/>
      <c r="G395" s="194" t="s">
        <v>2983</v>
      </c>
      <c r="H395" s="206"/>
      <c r="I395" s="338" t="str" cm="1">
        <f t="array" ref="I395">_xlfn.TEXTJOIN(" ",1,IF(flistname=D395,foption,""))</f>
        <v>0</v>
      </c>
      <c r="J395" s="338" t="s">
        <v>49</v>
      </c>
      <c r="K395" s="338" t="s">
        <v>1916</v>
      </c>
      <c r="L395" s="338" t="str">
        <f t="shared" si="73"/>
        <v>J33: Specify</v>
      </c>
      <c r="M395" s="338" t="s">
        <v>4423</v>
      </c>
      <c r="N395" s="338" t="s">
        <v>1312</v>
      </c>
      <c r="O395" s="338" t="s">
        <v>4424</v>
      </c>
      <c r="P395" s="338">
        <v>1</v>
      </c>
      <c r="V395" s="338">
        <v>1</v>
      </c>
      <c r="Z395" s="338" t="s">
        <v>4425</v>
      </c>
      <c r="AB395" s="339"/>
    </row>
    <row r="396" spans="1:28" s="221" customFormat="1">
      <c r="A396" s="205"/>
      <c r="B396" s="194" t="s">
        <v>4426</v>
      </c>
      <c r="C396" s="194" t="str">
        <f t="shared" si="71"/>
        <v>select_one</v>
      </c>
      <c r="D396" s="194" t="str">
        <f t="shared" si="72"/>
        <v>report_whom</v>
      </c>
      <c r="E396" s="205"/>
      <c r="F396" s="194"/>
      <c r="G396" s="194" t="s">
        <v>2983</v>
      </c>
      <c r="H396" s="206"/>
      <c r="I396" s="221" t="str" cm="1">
        <f t="array" ref="I396">_xlfn.TEXTJOIN(" ",1,IF(flistname=D396,foption,""))</f>
        <v>1: Community/traditional leader 2: WFP Hotline 3: Project management committee (PMC) 4: Local authorities 5: Cooperating partner 6: WFP 88: Other</v>
      </c>
      <c r="J396" s="221" t="s">
        <v>1919</v>
      </c>
      <c r="K396" s="221" t="s">
        <v>1920</v>
      </c>
      <c r="L396" s="221" t="str">
        <f t="shared" si="73"/>
        <v>J34: To whom did you report this incident?</v>
      </c>
      <c r="M396" s="221" t="s">
        <v>4427</v>
      </c>
      <c r="N396" s="221" t="s">
        <v>4428</v>
      </c>
      <c r="O396" s="221" t="s">
        <v>4429</v>
      </c>
      <c r="P396" s="221">
        <v>1</v>
      </c>
      <c r="V396" s="221">
        <v>1</v>
      </c>
      <c r="Z396" s="221" t="s">
        <v>1922</v>
      </c>
      <c r="AB396" s="333"/>
    </row>
    <row r="397" spans="1:28" s="338" customFormat="1">
      <c r="A397" s="205"/>
      <c r="B397" s="194" t="s">
        <v>4430</v>
      </c>
      <c r="C397" s="194" t="str">
        <f t="shared" si="71"/>
        <v>No</v>
      </c>
      <c r="D397" s="194" t="str">
        <f t="shared" si="72"/>
        <v/>
      </c>
      <c r="E397" s="205"/>
      <c r="F397" s="194"/>
      <c r="G397" s="194" t="s">
        <v>2983</v>
      </c>
      <c r="H397" s="206"/>
      <c r="I397" s="338" t="str" cm="1">
        <f t="array" ref="I397">_xlfn.TEXTJOIN(" ",1,IF(flistname=D397,foption,""))</f>
        <v>0</v>
      </c>
      <c r="J397" s="338" t="s">
        <v>49</v>
      </c>
      <c r="K397" s="338" t="s">
        <v>1923</v>
      </c>
      <c r="L397" s="338" t="str">
        <f t="shared" si="73"/>
        <v>J35: Specify</v>
      </c>
      <c r="M397" s="338" t="s">
        <v>4431</v>
      </c>
      <c r="N397" s="338" t="s">
        <v>1312</v>
      </c>
      <c r="O397" s="338" t="s">
        <v>4432</v>
      </c>
      <c r="P397" s="338">
        <v>1</v>
      </c>
      <c r="V397" s="338">
        <v>1</v>
      </c>
      <c r="Z397" s="338" t="s">
        <v>4433</v>
      </c>
      <c r="AB397" s="339"/>
    </row>
    <row r="398" spans="1:28" s="221" customFormat="1">
      <c r="A398" s="205"/>
      <c r="B398" s="194" t="s">
        <v>4434</v>
      </c>
      <c r="C398" s="194" t="str">
        <f t="shared" si="71"/>
        <v>select_one</v>
      </c>
      <c r="D398" s="194" t="str">
        <f t="shared" si="72"/>
        <v>yes_no</v>
      </c>
      <c r="E398" s="205"/>
      <c r="F398" s="194"/>
      <c r="G398" s="194" t="s">
        <v>2983</v>
      </c>
      <c r="H398" s="206"/>
      <c r="I398" s="221" t="str" cm="1">
        <f t="array" ref="I398">_xlfn.TEXTJOIN(" ",1,IF(flistname=D398,foption,""))</f>
        <v>0: No 1: Yes</v>
      </c>
      <c r="J398" s="221" t="s">
        <v>22</v>
      </c>
      <c r="K398" s="221" t="s">
        <v>1926</v>
      </c>
      <c r="L398" s="221" t="str">
        <f t="shared" si="73"/>
        <v>J36: Has this incident been adequately resolved?</v>
      </c>
      <c r="M398" s="221" t="s">
        <v>4435</v>
      </c>
      <c r="N398" s="221" t="s">
        <v>4436</v>
      </c>
      <c r="O398" s="221" t="s">
        <v>4437</v>
      </c>
      <c r="P398" s="221">
        <v>1</v>
      </c>
      <c r="S398" s="221" t="s">
        <v>1928</v>
      </c>
      <c r="V398" s="221">
        <v>1</v>
      </c>
      <c r="W398" s="221" t="s">
        <v>5748</v>
      </c>
      <c r="Z398" s="221" t="s">
        <v>1922</v>
      </c>
      <c r="AB398" s="333"/>
    </row>
    <row r="399" spans="1:28" s="338" customFormat="1">
      <c r="A399" s="205"/>
      <c r="B399" s="194" t="s">
        <v>4438</v>
      </c>
      <c r="C399" s="194" t="str">
        <f t="shared" si="71"/>
        <v>No</v>
      </c>
      <c r="D399" s="194" t="str">
        <f t="shared" si="72"/>
        <v/>
      </c>
      <c r="E399" s="205"/>
      <c r="F399" s="194"/>
      <c r="G399" s="194" t="s">
        <v>2983</v>
      </c>
      <c r="H399" s="206"/>
      <c r="I399" s="338" t="str" cm="1">
        <f t="array" ref="I399">_xlfn.TEXTJOIN(" ",1,IF(flistname=D399,foption,""))</f>
        <v>0</v>
      </c>
      <c r="J399" s="338" t="s">
        <v>49</v>
      </c>
      <c r="K399" s="338" t="s">
        <v>1929</v>
      </c>
      <c r="L399" s="338" t="str">
        <f t="shared" si="73"/>
        <v>J37: What could be done to make it safer or easier for you or other members of your household to access WFP programme sites?</v>
      </c>
      <c r="M399" s="338" t="s">
        <v>4439</v>
      </c>
      <c r="N399" s="338" t="s">
        <v>4440</v>
      </c>
      <c r="O399" s="338" t="s">
        <v>4441</v>
      </c>
      <c r="P399" s="338">
        <v>1</v>
      </c>
      <c r="V399" s="338">
        <v>1</v>
      </c>
      <c r="Z399" s="338" t="s">
        <v>1931</v>
      </c>
      <c r="AB399" s="339"/>
    </row>
    <row r="400" spans="1:28" s="221" customFormat="1">
      <c r="A400" s="205"/>
      <c r="B400" s="194" t="s">
        <v>4442</v>
      </c>
      <c r="C400" s="194" t="str">
        <f t="shared" si="71"/>
        <v>select_one</v>
      </c>
      <c r="D400" s="194" t="str">
        <f t="shared" si="72"/>
        <v>yes_no</v>
      </c>
      <c r="E400" s="205"/>
      <c r="F400" s="194"/>
      <c r="G400" s="194" t="s">
        <v>2983</v>
      </c>
      <c r="H400" s="206"/>
      <c r="I400" s="221" t="str" cm="1">
        <f t="array" ref="I400">_xlfn.TEXTJOIN(" ",1,IF(flistname=D400,foption,""))</f>
        <v>0: No 1: Yes</v>
      </c>
      <c r="J400" s="221" t="s">
        <v>22</v>
      </c>
      <c r="K400" s="221" t="s">
        <v>1932</v>
      </c>
      <c r="L400" s="221" t="str">
        <f t="shared" si="73"/>
        <v>J38: Was anyone observed collecting food, vouchers, or cash as a form of tax from beneficiaries?</v>
      </c>
      <c r="M400" s="221" t="s">
        <v>4443</v>
      </c>
      <c r="N400" s="221" t="s">
        <v>4444</v>
      </c>
      <c r="O400" s="221" t="s">
        <v>4445</v>
      </c>
      <c r="P400" s="221">
        <v>1</v>
      </c>
      <c r="V400" s="221">
        <v>1</v>
      </c>
      <c r="W400" s="221" t="s">
        <v>5748</v>
      </c>
      <c r="AB400" s="333"/>
    </row>
    <row r="401" spans="1:28" s="221" customFormat="1">
      <c r="A401" s="205"/>
      <c r="B401" s="194" t="s">
        <v>4446</v>
      </c>
      <c r="C401" s="194" t="str">
        <f t="shared" si="71"/>
        <v>select_multiple</v>
      </c>
      <c r="D401" s="194" t="str">
        <f t="shared" si="72"/>
        <v>taxing_authority</v>
      </c>
      <c r="E401" s="205"/>
      <c r="F401" s="194"/>
      <c r="G401" s="194" t="s">
        <v>2983</v>
      </c>
      <c r="H401" s="206"/>
      <c r="I401" s="221" t="str" cm="1">
        <f t="array" ref="I401">_xlfn.TEXTJOIN(" ",1,IF(flistname=D401,foption,""))</f>
        <v>1: Local authorities 2: Traditional leaders 3: Armed actors 4: Cooperating partner 88: Other (specify)</v>
      </c>
      <c r="J401" s="221" t="s">
        <v>6138</v>
      </c>
      <c r="K401" s="221" t="s">
        <v>1935</v>
      </c>
      <c r="L401" s="221" t="str">
        <f t="shared" si="73"/>
        <v>J39: Who was observed to have collected the tax?</v>
      </c>
      <c r="M401" s="221" t="s">
        <v>4447</v>
      </c>
      <c r="N401" s="221" t="s">
        <v>4448</v>
      </c>
      <c r="O401" s="221" t="s">
        <v>4449</v>
      </c>
      <c r="P401" s="221">
        <v>1</v>
      </c>
      <c r="V401" s="221">
        <v>1</v>
      </c>
      <c r="Z401" s="221" t="s">
        <v>1937</v>
      </c>
      <c r="AB401" s="333"/>
    </row>
    <row r="402" spans="1:28" s="338" customFormat="1">
      <c r="A402" s="205"/>
      <c r="B402" s="194" t="s">
        <v>4438</v>
      </c>
      <c r="C402" s="194" t="str">
        <f t="shared" si="71"/>
        <v>No</v>
      </c>
      <c r="D402" s="194" t="str">
        <f t="shared" si="72"/>
        <v/>
      </c>
      <c r="E402" s="205"/>
      <c r="F402" s="194"/>
      <c r="G402" s="194" t="s">
        <v>2983</v>
      </c>
      <c r="H402" s="206"/>
      <c r="I402" s="338" t="str" cm="1">
        <f t="array" ref="I402">_xlfn.TEXTJOIN(" ",1,IF(flistname=D402,foption,""))</f>
        <v>0</v>
      </c>
      <c r="J402" s="338" t="s">
        <v>49</v>
      </c>
      <c r="K402" s="338" t="s">
        <v>6139</v>
      </c>
      <c r="L402" s="338" t="str">
        <f t="shared" si="73"/>
        <v>J37: Who else was observed collecting tax on assistance?</v>
      </c>
      <c r="M402" s="338" t="s">
        <v>4439</v>
      </c>
      <c r="N402" s="338" t="s">
        <v>6140</v>
      </c>
      <c r="O402" s="338" t="s">
        <v>4441</v>
      </c>
      <c r="P402" s="338">
        <v>1</v>
      </c>
      <c r="V402" s="338">
        <v>1</v>
      </c>
      <c r="Z402" s="338" t="s">
        <v>6141</v>
      </c>
      <c r="AB402" s="339"/>
    </row>
    <row r="403" spans="1:28" s="219" customFormat="1">
      <c r="A403" s="231"/>
      <c r="B403" s="250" t="s">
        <v>4399</v>
      </c>
      <c r="C403" s="250" t="str">
        <f>IF(IFERROR(FIND("select_one",J403),0)&gt;0,"select_one",IF(IFERROR(FIND("select_multiple",J403),0)&gt;0,"select_multiple","No"))</f>
        <v>No</v>
      </c>
      <c r="D403" s="250" t="str">
        <f>IF(OR(C403="select_one",C403="select_multiple"),TRIM(RIGHT(J403,LEN(J403)-(LEN(C403)+1))),"")</f>
        <v/>
      </c>
      <c r="E403" s="231"/>
      <c r="F403" s="250"/>
      <c r="G403" s="250" t="s">
        <v>3040</v>
      </c>
      <c r="H403" s="233"/>
      <c r="I403" s="219" t="str" cm="1">
        <f t="array" ref="I403">_xlfn.TEXTJOIN(" ",1,IF(flistname=D403,foption,""))</f>
        <v>0</v>
      </c>
      <c r="J403" s="219" t="s">
        <v>117</v>
      </c>
      <c r="K403" s="219" t="s">
        <v>4370</v>
      </c>
      <c r="L403" s="219" t="str">
        <f>IF(AND(ISBLANK(M403),ISBLANK(N403)),"",IF(ISBLANK(M403),N403,_xlfn.CONCAT(TRIM(M403),": ",N403)))</f>
        <v/>
      </c>
      <c r="N403" s="219" t="s">
        <v>2988</v>
      </c>
      <c r="O403" s="219" t="s">
        <v>2988</v>
      </c>
      <c r="P403" s="219">
        <v>1</v>
      </c>
      <c r="AB403" s="286"/>
    </row>
    <row r="404" spans="1:28" s="356" customFormat="1">
      <c r="A404" s="355"/>
      <c r="B404" s="356" t="s">
        <v>4450</v>
      </c>
      <c r="C404" s="356" t="str">
        <f t="shared" ref="C404:C406" si="74">IF(IFERROR(FIND("select_one",J404),0)&gt;0,"select_one",IF(IFERROR(FIND("select_multiple",J404),0)&gt;0,"select_multiple","No"))</f>
        <v>No</v>
      </c>
      <c r="D404" s="356" t="str">
        <f t="shared" ref="D404:D406" si="75">IF(OR(C404="select_one",C404="select_multiple"),TRIM(RIGHT(J404,LEN(J404)-(LEN(C404)+1))),"")</f>
        <v/>
      </c>
      <c r="E404" s="355"/>
      <c r="G404" s="356" t="s">
        <v>2983</v>
      </c>
      <c r="H404" s="357"/>
      <c r="I404" s="356" t="str" cm="1">
        <f t="array" ref="I404">_xlfn.TEXTJOIN(" ",1,IF(flistname=D404,foption,""))</f>
        <v>0</v>
      </c>
      <c r="J404" s="356" t="s">
        <v>117</v>
      </c>
      <c r="K404" s="356" t="s">
        <v>4206</v>
      </c>
      <c r="L404" s="356" t="str">
        <f t="shared" ref="L404:L406" si="76">IF(AND(ISBLANK(M404),ISBLANK(N404)),"",IF(ISBLANK(M404),N404,_xlfn.CONCAT(TRIM(M404),": ",N404)))</f>
        <v/>
      </c>
      <c r="N404" s="356" t="s">
        <v>2988</v>
      </c>
      <c r="O404" s="356" t="s">
        <v>2988</v>
      </c>
      <c r="P404" s="356">
        <v>1</v>
      </c>
      <c r="AB404" s="358"/>
    </row>
    <row r="405" spans="1:28" s="218" customFormat="1">
      <c r="A405" s="207"/>
      <c r="C405" s="218" t="str">
        <f t="shared" si="74"/>
        <v>No</v>
      </c>
      <c r="D405" s="218" t="str">
        <f t="shared" si="75"/>
        <v/>
      </c>
      <c r="E405" s="207"/>
      <c r="H405" s="209"/>
      <c r="I405" s="214" t="str" cm="1">
        <f t="array" ref="I405">_xlfn.TEXTJOIN(" ",1,IF(flistname=D405,foption,""))</f>
        <v>0</v>
      </c>
      <c r="L405" s="218" t="str">
        <f t="shared" si="76"/>
        <v/>
      </c>
      <c r="N405" s="218" t="s">
        <v>2988</v>
      </c>
      <c r="O405" s="218" t="s">
        <v>2988</v>
      </c>
      <c r="P405" s="218">
        <v>1</v>
      </c>
      <c r="S405" s="207"/>
      <c r="AB405" s="280"/>
    </row>
    <row r="406" spans="1:28" s="356" customFormat="1">
      <c r="A406" s="355"/>
      <c r="B406" s="356" t="s">
        <v>4451</v>
      </c>
      <c r="C406" s="356" t="str">
        <f t="shared" si="74"/>
        <v>No</v>
      </c>
      <c r="D406" s="356" t="str">
        <f t="shared" si="75"/>
        <v/>
      </c>
      <c r="E406" s="355"/>
      <c r="G406" s="356" t="s">
        <v>2983</v>
      </c>
      <c r="H406" s="357"/>
      <c r="I406" s="356" t="str" cm="1">
        <f t="array" ref="I406">_xlfn.TEXTJOIN(" ",1,IF(flistname=D406,foption,""))</f>
        <v>0</v>
      </c>
      <c r="J406" s="356" t="s">
        <v>26</v>
      </c>
      <c r="K406" s="356" t="s">
        <v>4452</v>
      </c>
      <c r="L406" s="356" t="str">
        <f t="shared" si="76"/>
        <v>K: ACCOUNTABILITY TO AFFECTED POPULATIONS</v>
      </c>
      <c r="M406" s="356" t="s">
        <v>4453</v>
      </c>
      <c r="N406" s="356" t="s">
        <v>4454</v>
      </c>
      <c r="O406" s="356" t="s">
        <v>4454</v>
      </c>
      <c r="P406" s="356">
        <v>1</v>
      </c>
      <c r="Z406" s="356" t="s">
        <v>3428</v>
      </c>
      <c r="AB406" s="358"/>
    </row>
    <row r="407" spans="1:28" s="219" customFormat="1">
      <c r="A407" s="212"/>
      <c r="B407" s="199"/>
      <c r="C407" s="199"/>
      <c r="D407" s="199"/>
      <c r="E407" s="212"/>
      <c r="F407" s="199"/>
      <c r="G407" s="199"/>
      <c r="H407" s="213"/>
      <c r="J407" s="219" t="s">
        <v>26</v>
      </c>
      <c r="K407" s="219" t="s">
        <v>6142</v>
      </c>
      <c r="W407" s="219" t="s">
        <v>168</v>
      </c>
      <c r="AB407" s="286"/>
    </row>
    <row r="408" spans="1:28" s="221" customFormat="1">
      <c r="A408" s="205"/>
      <c r="B408" s="194" t="s">
        <v>4455</v>
      </c>
      <c r="C408" s="194" t="str">
        <f t="shared" ref="C408:C435" si="77">IF(IFERROR(FIND("select_one",J408),0)&gt;0,"select_one",IF(IFERROR(FIND("select_multiple",J408),0)&gt;0,"select_multiple","No"))</f>
        <v>select_one</v>
      </c>
      <c r="D408" s="194" t="str">
        <f t="shared" ref="D408:D435" si="78">IF(OR(C408="select_one",C408="select_multiple"),TRIM(RIGHT(J408,LEN(J408)-(LEN(C408)+1))),"")</f>
        <v>yes_no</v>
      </c>
      <c r="E408" s="205"/>
      <c r="F408" s="194"/>
      <c r="G408" s="194" t="s">
        <v>2983</v>
      </c>
      <c r="H408" s="206"/>
      <c r="I408" s="221" t="str" cm="1">
        <f t="array" ref="I408">_xlfn.TEXTJOIN(" ",1,IF(flistname=D408,foption,""))</f>
        <v>0: No 1: Yes</v>
      </c>
      <c r="J408" s="221" t="s">
        <v>22</v>
      </c>
      <c r="K408" s="221" t="s">
        <v>1940</v>
      </c>
      <c r="L408" s="221" t="str">
        <f t="shared" ref="L408:L423" si="79">IF(AND(ISBLANK(M408),ISBLANK(N408)),"",IF(ISBLANK(M408),N408,_xlfn.CONCAT(TRIM(M408),": ",N408)))</f>
        <v>K01: Were you informed about the quantities of each commodity / cash / vouchers you received and for how long it should last?</v>
      </c>
      <c r="M408" s="221" t="s">
        <v>4456</v>
      </c>
      <c r="N408" s="221" t="s">
        <v>4457</v>
      </c>
      <c r="O408" s="221" t="s">
        <v>4458</v>
      </c>
      <c r="P408" s="221">
        <v>1</v>
      </c>
      <c r="V408" s="221">
        <v>1</v>
      </c>
      <c r="W408" s="221" t="s">
        <v>5748</v>
      </c>
      <c r="AB408" s="333"/>
    </row>
    <row r="409" spans="1:28" s="221" customFormat="1">
      <c r="A409" s="205"/>
      <c r="B409" s="194" t="s">
        <v>4459</v>
      </c>
      <c r="C409" s="194" t="str">
        <f t="shared" si="77"/>
        <v>select_one</v>
      </c>
      <c r="D409" s="194" t="str">
        <f t="shared" si="78"/>
        <v>yes_no</v>
      </c>
      <c r="E409" s="205"/>
      <c r="F409" s="194"/>
      <c r="G409" s="194" t="s">
        <v>2983</v>
      </c>
      <c r="H409" s="206"/>
      <c r="I409" s="221" t="str" cm="1">
        <f t="array" ref="I409">_xlfn.TEXTJOIN(" ",1,IF(flistname=D409,foption,""))</f>
        <v>0: No 1: Yes</v>
      </c>
      <c r="J409" s="221" t="s">
        <v>22</v>
      </c>
      <c r="K409" s="221" t="s">
        <v>1942</v>
      </c>
      <c r="L409" s="221" t="str">
        <f t="shared" si="79"/>
        <v>K02: Have you been asked how you prefer to receive news of the distribution or other information?</v>
      </c>
      <c r="M409" s="221" t="s">
        <v>4460</v>
      </c>
      <c r="N409" s="221" t="s">
        <v>4461</v>
      </c>
      <c r="O409" s="221" t="s">
        <v>4462</v>
      </c>
      <c r="P409" s="221">
        <v>1</v>
      </c>
      <c r="V409" s="221">
        <v>1</v>
      </c>
      <c r="W409" s="221" t="s">
        <v>5748</v>
      </c>
      <c r="AB409" s="333"/>
    </row>
    <row r="410" spans="1:28" s="221" customFormat="1">
      <c r="A410" s="205"/>
      <c r="B410" s="194" t="s">
        <v>4463</v>
      </c>
      <c r="C410" s="194" t="str">
        <f t="shared" si="77"/>
        <v>select_one</v>
      </c>
      <c r="D410" s="194" t="str">
        <f t="shared" si="78"/>
        <v>yes_no</v>
      </c>
      <c r="E410" s="205"/>
      <c r="F410" s="194"/>
      <c r="G410" s="194" t="s">
        <v>2983</v>
      </c>
      <c r="H410" s="206"/>
      <c r="I410" s="221" t="str" cm="1">
        <f t="array" ref="I410">_xlfn.TEXTJOIN(" ",1,IF(flistname=D410,foption,""))</f>
        <v>0: No 1: Yes</v>
      </c>
      <c r="J410" s="221" t="s">
        <v>22</v>
      </c>
      <c r="K410" s="221" t="s">
        <v>6143</v>
      </c>
      <c r="L410" s="221" t="str">
        <f t="shared" si="79"/>
        <v>K03: Do you know where to complain or provide feedback regarding the food assistance?</v>
      </c>
      <c r="M410" s="221" t="s">
        <v>4464</v>
      </c>
      <c r="N410" s="221" t="s">
        <v>4465</v>
      </c>
      <c r="O410" s="221" t="s">
        <v>4466</v>
      </c>
      <c r="P410" s="221">
        <v>1</v>
      </c>
      <c r="V410" s="221">
        <v>1</v>
      </c>
      <c r="W410" s="221" t="s">
        <v>5748</v>
      </c>
      <c r="AB410" s="333"/>
    </row>
    <row r="411" spans="1:28" s="364" customFormat="1">
      <c r="C411" s="364" t="str">
        <f t="shared" si="77"/>
        <v>No</v>
      </c>
      <c r="D411" s="364" t="str">
        <f t="shared" si="78"/>
        <v/>
      </c>
      <c r="J411" s="364" t="s">
        <v>20</v>
      </c>
      <c r="L411" s="364" t="str">
        <f t="shared" si="79"/>
        <v>&lt;span style="color:blue"&gt;Happy to remind you that WFP has a telephone line for you to call for free and provide your feedback or complaints. It's reliable and confidential. Should you ever need to, please flash 0910682464 or 0910682465 and one of our operators will call you right back &lt;/span&gt;</v>
      </c>
      <c r="N411" s="364" t="s">
        <v>6144</v>
      </c>
      <c r="AB411" s="365"/>
    </row>
    <row r="412" spans="1:28" s="221" customFormat="1">
      <c r="A412" s="205"/>
      <c r="B412" s="194" t="s">
        <v>4467</v>
      </c>
      <c r="C412" s="194" t="str">
        <f t="shared" si="77"/>
        <v>select_multiple</v>
      </c>
      <c r="D412" s="194" t="str">
        <f t="shared" si="78"/>
        <v>complaint_whom</v>
      </c>
      <c r="E412" s="205"/>
      <c r="F412" s="194"/>
      <c r="G412" s="194" t="s">
        <v>2983</v>
      </c>
      <c r="H412" s="206"/>
      <c r="I412" s="221" t="str" cm="1">
        <f t="array" ref="I412">_xlfn.TEXTJOIN(" ",1,IF(flistname=D412,foption,""))</f>
        <v>1: Community/traditional leader 2: Hotline 3: Project management committee (PMC) 4: Help desk at site 5: Local authorities 6: Cooperating partner 7: WFP 88: Other</v>
      </c>
      <c r="J412" s="221" t="s">
        <v>6145</v>
      </c>
      <c r="K412" s="221" t="s">
        <v>6146</v>
      </c>
      <c r="L412" s="221" t="str">
        <f t="shared" si="79"/>
        <v>K04: If you were to give feedback or complain about any aspect of the assistance, what would be your preferred mechanism?</v>
      </c>
      <c r="M412" s="221" t="s">
        <v>4468</v>
      </c>
      <c r="N412" s="221" t="s">
        <v>4469</v>
      </c>
      <c r="O412" s="221" t="s">
        <v>4470</v>
      </c>
      <c r="P412" s="221">
        <v>1</v>
      </c>
      <c r="S412" s="221" t="s">
        <v>6147</v>
      </c>
      <c r="T412" s="221" t="s">
        <v>5925</v>
      </c>
      <c r="U412" s="221" t="s">
        <v>6148</v>
      </c>
      <c r="V412" s="221">
        <v>1</v>
      </c>
      <c r="Z412" s="221" t="s">
        <v>6149</v>
      </c>
      <c r="AB412" s="333"/>
    </row>
    <row r="413" spans="1:28" s="338" customFormat="1">
      <c r="A413" s="205"/>
      <c r="B413" s="194" t="s">
        <v>4471</v>
      </c>
      <c r="C413" s="194" t="str">
        <f t="shared" si="77"/>
        <v>No</v>
      </c>
      <c r="D413" s="194" t="str">
        <f t="shared" si="78"/>
        <v/>
      </c>
      <c r="E413" s="205"/>
      <c r="F413" s="194"/>
      <c r="G413" s="194" t="s">
        <v>2983</v>
      </c>
      <c r="H413" s="206"/>
      <c r="I413" s="338" t="str" cm="1">
        <f t="array" ref="I413">_xlfn.TEXTJOIN(" ",1,IF(flistname=D413,foption,""))</f>
        <v>0</v>
      </c>
      <c r="J413" s="338" t="s">
        <v>49</v>
      </c>
      <c r="K413" s="338" t="s">
        <v>1950</v>
      </c>
      <c r="L413" s="338" t="str">
        <f t="shared" si="79"/>
        <v>K05: Specify</v>
      </c>
      <c r="M413" s="338" t="s">
        <v>4472</v>
      </c>
      <c r="N413" s="338" t="s">
        <v>1312</v>
      </c>
      <c r="O413" s="338" t="s">
        <v>4473</v>
      </c>
      <c r="P413" s="338">
        <v>1</v>
      </c>
      <c r="V413" s="338">
        <v>1</v>
      </c>
      <c r="Z413" s="338" t="s">
        <v>6150</v>
      </c>
      <c r="AB413" s="339"/>
    </row>
    <row r="414" spans="1:28" s="221" customFormat="1">
      <c r="A414" s="205"/>
      <c r="B414" s="194" t="s">
        <v>4475</v>
      </c>
      <c r="C414" s="194" t="str">
        <f t="shared" si="77"/>
        <v>select_one</v>
      </c>
      <c r="D414" s="194" t="str">
        <f t="shared" si="78"/>
        <v>yes_no</v>
      </c>
      <c r="E414" s="205"/>
      <c r="F414" s="194"/>
      <c r="G414" s="194" t="s">
        <v>2983</v>
      </c>
      <c r="H414" s="206"/>
      <c r="I414" s="221" t="str" cm="1">
        <f t="array" ref="I414">_xlfn.TEXTJOIN(" ",1,IF(flistname=D414,foption,""))</f>
        <v>0: No 1: Yes</v>
      </c>
      <c r="J414" s="221" t="s">
        <v>22</v>
      </c>
      <c r="K414" s="221" t="s">
        <v>1953</v>
      </c>
      <c r="L414" s="221" t="str">
        <f t="shared" si="79"/>
        <v>K06: Have you ever provided feedback or complained about any aspect of the assistance?</v>
      </c>
      <c r="M414" s="221" t="s">
        <v>4476</v>
      </c>
      <c r="N414" s="221" t="s">
        <v>4477</v>
      </c>
      <c r="O414" s="221" t="s">
        <v>4478</v>
      </c>
      <c r="P414" s="221">
        <v>1</v>
      </c>
      <c r="V414" s="221">
        <v>1</v>
      </c>
      <c r="W414" s="221" t="s">
        <v>5748</v>
      </c>
      <c r="Z414" s="221" t="s">
        <v>6149</v>
      </c>
      <c r="AB414" s="333"/>
    </row>
    <row r="415" spans="1:28" s="221" customFormat="1">
      <c r="A415" s="205"/>
      <c r="B415" s="194" t="s">
        <v>4479</v>
      </c>
      <c r="C415" s="194" t="str">
        <f t="shared" si="77"/>
        <v>select_multiple</v>
      </c>
      <c r="D415" s="194" t="str">
        <f t="shared" si="78"/>
        <v>feedback_why</v>
      </c>
      <c r="E415" s="205"/>
      <c r="F415" s="194"/>
      <c r="G415" s="194" t="s">
        <v>2983</v>
      </c>
      <c r="H415" s="206"/>
      <c r="I415" s="221" t="str" cm="1">
        <f t="array" ref="I415">_xlfn.TEXTJOIN(" ",1,IF(flistname=D415,foption,""))</f>
        <v>1: Afraid to complain 2: No anonymity: Everyone will know I went 3: No neutrality: I may get into trouble 4: No resolutions to complaining / Nothing will be done even if I complain 5: Not accessible: It is too far to go to complain 6: Nothing to complain about 8: As a female, I do not feel comfortable complaining? 88: Other</v>
      </c>
      <c r="J415" s="221" t="s">
        <v>6151</v>
      </c>
      <c r="K415" s="221" t="s">
        <v>1956</v>
      </c>
      <c r="L415" s="221" t="str">
        <f t="shared" si="79"/>
        <v>K07: Why haven't you provided feedback or complained?</v>
      </c>
      <c r="M415" s="221" t="s">
        <v>4480</v>
      </c>
      <c r="N415" s="221" t="s">
        <v>6152</v>
      </c>
      <c r="O415" s="221" t="s">
        <v>4482</v>
      </c>
      <c r="P415" s="221">
        <v>1</v>
      </c>
      <c r="V415" s="221">
        <v>1</v>
      </c>
      <c r="Z415" s="221" t="s">
        <v>1958</v>
      </c>
      <c r="AB415" s="333"/>
    </row>
    <row r="416" spans="1:28" s="338" customFormat="1">
      <c r="A416" s="205"/>
      <c r="B416" s="194" t="s">
        <v>4483</v>
      </c>
      <c r="C416" s="194" t="str">
        <f t="shared" si="77"/>
        <v>No</v>
      </c>
      <c r="D416" s="194" t="str">
        <f t="shared" si="78"/>
        <v/>
      </c>
      <c r="E416" s="205"/>
      <c r="F416" s="194"/>
      <c r="G416" s="194" t="s">
        <v>2983</v>
      </c>
      <c r="H416" s="206"/>
      <c r="I416" s="338" t="str" cm="1">
        <f t="array" ref="I416">_xlfn.TEXTJOIN(" ",1,IF(flistname=D416,foption,""))</f>
        <v>0</v>
      </c>
      <c r="J416" s="338" t="s">
        <v>49</v>
      </c>
      <c r="K416" s="338" t="s">
        <v>6153</v>
      </c>
      <c r="L416" s="338" t="str">
        <f t="shared" si="79"/>
        <v>K08: Specify</v>
      </c>
      <c r="M416" s="338" t="s">
        <v>4484</v>
      </c>
      <c r="N416" s="338" t="s">
        <v>1312</v>
      </c>
      <c r="O416" s="338" t="s">
        <v>4485</v>
      </c>
      <c r="P416" s="338">
        <v>1</v>
      </c>
      <c r="V416" s="338">
        <v>1</v>
      </c>
      <c r="Z416" s="338" t="s">
        <v>6154</v>
      </c>
      <c r="AB416" s="339"/>
    </row>
    <row r="417" spans="1:28" s="221" customFormat="1">
      <c r="A417" s="205"/>
      <c r="B417" s="194" t="s">
        <v>4487</v>
      </c>
      <c r="C417" s="194" t="str">
        <f t="shared" si="77"/>
        <v>select_multiple</v>
      </c>
      <c r="D417" s="194" t="str">
        <f t="shared" si="78"/>
        <v>complaint</v>
      </c>
      <c r="E417" s="205"/>
      <c r="F417" s="194"/>
      <c r="G417" s="194" t="s">
        <v>2983</v>
      </c>
      <c r="H417" s="206"/>
      <c r="I417" s="221" t="str" cm="1">
        <f t="array" ref="I417">_xlfn.TEXTJOIN(" ",1,IF(flistname=D417,foption,""))</f>
        <v>1: Abuse/coercion by authorities 2: Abuse/coercion by community or traditional Leader 3: Abuse/coercion by management committee 4: Abuse/coercion by partners 5: Distribution schedule communicated late or not at all 6: Site too far 7: Less entitlement received 8: Lost/stolen entitlement card 9: Not registered 10: Poor commodity condition 11: Poor activity management 88: Other</v>
      </c>
      <c r="J417" s="221" t="s">
        <v>1962</v>
      </c>
      <c r="K417" s="221" t="s">
        <v>1963</v>
      </c>
      <c r="L417" s="221" t="str">
        <f t="shared" si="79"/>
        <v>K09: Please describe your most recent feedback/complaint</v>
      </c>
      <c r="M417" s="221" t="s">
        <v>4488</v>
      </c>
      <c r="N417" s="221" t="s">
        <v>6155</v>
      </c>
      <c r="O417" s="221" t="s">
        <v>4490</v>
      </c>
      <c r="P417" s="221">
        <v>1</v>
      </c>
      <c r="V417" s="221">
        <v>1</v>
      </c>
      <c r="Z417" s="221" t="s">
        <v>1965</v>
      </c>
      <c r="AB417" s="333"/>
    </row>
    <row r="418" spans="1:28" s="338" customFormat="1">
      <c r="A418" s="205"/>
      <c r="B418" s="194" t="s">
        <v>4491</v>
      </c>
      <c r="C418" s="194" t="str">
        <f t="shared" si="77"/>
        <v>No</v>
      </c>
      <c r="D418" s="194" t="str">
        <f t="shared" si="78"/>
        <v/>
      </c>
      <c r="E418" s="205"/>
      <c r="F418" s="194"/>
      <c r="G418" s="194" t="s">
        <v>2983</v>
      </c>
      <c r="H418" s="206"/>
      <c r="I418" s="338" t="str" cm="1">
        <f t="array" ref="I418">_xlfn.TEXTJOIN(" ",1,IF(flistname=D418,foption,""))</f>
        <v>0</v>
      </c>
      <c r="J418" s="338" t="s">
        <v>49</v>
      </c>
      <c r="K418" s="338" t="s">
        <v>1966</v>
      </c>
      <c r="L418" s="338" t="str">
        <f t="shared" si="79"/>
        <v>K10: Specify</v>
      </c>
      <c r="M418" s="338" t="s">
        <v>4492</v>
      </c>
      <c r="N418" s="338" t="s">
        <v>1312</v>
      </c>
      <c r="O418" s="338" t="s">
        <v>4493</v>
      </c>
      <c r="P418" s="338">
        <v>1</v>
      </c>
      <c r="V418" s="338">
        <v>1</v>
      </c>
      <c r="Z418" s="338" t="s">
        <v>4494</v>
      </c>
      <c r="AB418" s="339"/>
    </row>
    <row r="419" spans="1:28" s="221" customFormat="1">
      <c r="A419" s="205"/>
      <c r="B419" s="194" t="s">
        <v>4495</v>
      </c>
      <c r="C419" s="194" t="str">
        <f t="shared" si="77"/>
        <v>select_one</v>
      </c>
      <c r="D419" s="194" t="str">
        <f t="shared" si="78"/>
        <v>yes_no</v>
      </c>
      <c r="E419" s="205"/>
      <c r="F419" s="194"/>
      <c r="G419" s="194" t="s">
        <v>2983</v>
      </c>
      <c r="H419" s="206"/>
      <c r="I419" s="221" t="str" cm="1">
        <f t="array" ref="I419">_xlfn.TEXTJOIN(" ",1,IF(flistname=D419,foption,""))</f>
        <v>0: No 1: Yes</v>
      </c>
      <c r="J419" s="221" t="s">
        <v>22</v>
      </c>
      <c r="K419" s="221" t="s">
        <v>1968</v>
      </c>
      <c r="L419" s="221" t="str">
        <f t="shared" si="79"/>
        <v>K11: Did you receive a response?</v>
      </c>
      <c r="M419" s="221" t="s">
        <v>4496</v>
      </c>
      <c r="N419" s="221" t="s">
        <v>4497</v>
      </c>
      <c r="O419" s="221" t="s">
        <v>4498</v>
      </c>
      <c r="P419" s="221">
        <v>1</v>
      </c>
      <c r="V419" s="221">
        <v>1</v>
      </c>
      <c r="W419" s="221" t="s">
        <v>5748</v>
      </c>
      <c r="Z419" s="221" t="s">
        <v>1965</v>
      </c>
      <c r="AB419" s="333"/>
    </row>
    <row r="420" spans="1:28" s="221" customFormat="1">
      <c r="A420" s="205"/>
      <c r="B420" s="194" t="s">
        <v>4499</v>
      </c>
      <c r="C420" s="194" t="str">
        <f t="shared" si="77"/>
        <v>select_one</v>
      </c>
      <c r="D420" s="194" t="str">
        <f t="shared" si="78"/>
        <v>yes_no</v>
      </c>
      <c r="E420" s="205"/>
      <c r="F420" s="194"/>
      <c r="G420" s="194" t="s">
        <v>2983</v>
      </c>
      <c r="H420" s="206"/>
      <c r="I420" s="221" t="str" cm="1">
        <f t="array" ref="I420">_xlfn.TEXTJOIN(" ",1,IF(flistname=D420,foption,""))</f>
        <v>0: No 1: Yes</v>
      </c>
      <c r="J420" s="221" t="s">
        <v>22</v>
      </c>
      <c r="K420" s="221" t="s">
        <v>1970</v>
      </c>
      <c r="L420" s="221" t="str">
        <f t="shared" si="79"/>
        <v>K12: Were you provided with an immediate response</v>
      </c>
      <c r="M420" s="221" t="s">
        <v>4500</v>
      </c>
      <c r="N420" s="221" t="s">
        <v>6156</v>
      </c>
      <c r="O420" s="221" t="s">
        <v>4502</v>
      </c>
      <c r="P420" s="221">
        <v>1</v>
      </c>
      <c r="S420" s="221" t="s">
        <v>6157</v>
      </c>
      <c r="V420" s="221">
        <v>1</v>
      </c>
      <c r="W420" s="221" t="s">
        <v>5748</v>
      </c>
      <c r="Z420" s="221" t="s">
        <v>1972</v>
      </c>
      <c r="AB420" s="333"/>
    </row>
    <row r="421" spans="1:28" s="221" customFormat="1">
      <c r="A421" s="205"/>
      <c r="B421" s="194" t="s">
        <v>4503</v>
      </c>
      <c r="C421" s="194" t="str">
        <f t="shared" si="77"/>
        <v>No</v>
      </c>
      <c r="D421" s="194" t="str">
        <f t="shared" si="78"/>
        <v/>
      </c>
      <c r="E421" s="205"/>
      <c r="F421" s="194"/>
      <c r="G421" s="194" t="s">
        <v>2983</v>
      </c>
      <c r="H421" s="206"/>
      <c r="I421" s="221" t="str" cm="1">
        <f t="array" ref="I421">_xlfn.TEXTJOIN(" ",1,IF(flistname=D421,foption,""))</f>
        <v>0</v>
      </c>
      <c r="J421" s="221" t="s">
        <v>151</v>
      </c>
      <c r="K421" s="221" t="s">
        <v>1973</v>
      </c>
      <c r="L421" s="221" t="str">
        <f t="shared" si="79"/>
        <v>K13: In how many days did you receive a response?</v>
      </c>
      <c r="M421" s="221" t="s">
        <v>4504</v>
      </c>
      <c r="N421" s="221" t="s">
        <v>4505</v>
      </c>
      <c r="O421" s="221" t="s">
        <v>4506</v>
      </c>
      <c r="P421" s="221">
        <v>1</v>
      </c>
      <c r="T421" s="221" t="s">
        <v>6158</v>
      </c>
      <c r="U421" s="221" t="s">
        <v>6159</v>
      </c>
      <c r="V421" s="221">
        <v>1</v>
      </c>
      <c r="Z421" s="221" t="s">
        <v>1975</v>
      </c>
      <c r="AB421" s="333"/>
    </row>
    <row r="422" spans="1:28" s="221" customFormat="1">
      <c r="A422" s="205"/>
      <c r="B422" s="194" t="s">
        <v>4507</v>
      </c>
      <c r="C422" s="194" t="str">
        <f t="shared" si="77"/>
        <v>select_one</v>
      </c>
      <c r="D422" s="194" t="str">
        <f t="shared" si="78"/>
        <v>yes_no</v>
      </c>
      <c r="E422" s="205"/>
      <c r="F422" s="194"/>
      <c r="G422" s="194" t="s">
        <v>2983</v>
      </c>
      <c r="H422" s="206"/>
      <c r="I422" s="221" t="str" cm="1">
        <f t="array" ref="I422">_xlfn.TEXTJOIN(" ",1,IF(flistname=D422,foption,""))</f>
        <v>0: No 1: Yes</v>
      </c>
      <c r="J422" s="221" t="s">
        <v>22</v>
      </c>
      <c r="K422" s="221" t="s">
        <v>1976</v>
      </c>
      <c r="L422" s="221" t="str">
        <f t="shared" si="79"/>
        <v>K14: Was your feedback/complaint adequately resolved by WFP or its Cooperating Partners (NGOs).</v>
      </c>
      <c r="M422" s="221" t="s">
        <v>4508</v>
      </c>
      <c r="N422" s="221" t="s">
        <v>4509</v>
      </c>
      <c r="O422" s="221" t="s">
        <v>4510</v>
      </c>
      <c r="P422" s="221">
        <v>1</v>
      </c>
      <c r="S422" s="221" t="s">
        <v>1928</v>
      </c>
      <c r="V422" s="221">
        <v>1</v>
      </c>
      <c r="W422" s="221" t="s">
        <v>5748</v>
      </c>
      <c r="Z422" s="221" t="s">
        <v>1972</v>
      </c>
      <c r="AB422" s="333"/>
    </row>
    <row r="423" spans="1:28" s="221" customFormat="1">
      <c r="A423" s="205"/>
      <c r="B423" s="194" t="s">
        <v>4511</v>
      </c>
      <c r="C423" s="194" t="str">
        <f t="shared" si="77"/>
        <v>select_one</v>
      </c>
      <c r="D423" s="194" t="str">
        <f t="shared" si="78"/>
        <v>yes_no</v>
      </c>
      <c r="E423" s="205"/>
      <c r="F423" s="194"/>
      <c r="G423" s="194" t="s">
        <v>2983</v>
      </c>
      <c r="H423" s="206"/>
      <c r="I423" s="221" t="str" cm="1">
        <f t="array" ref="I423">_xlfn.TEXTJOIN(" ",1,IF(flistname=D423,foption,""))</f>
        <v>0: No 1: Yes</v>
      </c>
      <c r="J423" s="221" t="s">
        <v>22</v>
      </c>
      <c r="K423" s="221" t="s">
        <v>1978</v>
      </c>
      <c r="L423" s="221" t="str">
        <f t="shared" si="79"/>
        <v>K15: Are topics related to communications methods and preferences or protection discussed at the site?</v>
      </c>
      <c r="M423" s="221" t="s">
        <v>4512</v>
      </c>
      <c r="N423" s="221" t="s">
        <v>4513</v>
      </c>
      <c r="O423" s="221" t="s">
        <v>4514</v>
      </c>
      <c r="P423" s="221">
        <v>1</v>
      </c>
      <c r="V423" s="221">
        <v>1</v>
      </c>
      <c r="W423" s="221" t="s">
        <v>5748</v>
      </c>
      <c r="AB423" s="333"/>
    </row>
    <row r="424" spans="1:28" s="219" customFormat="1">
      <c r="C424" s="219" t="str">
        <f t="shared" si="77"/>
        <v>No</v>
      </c>
      <c r="D424" s="219" t="str">
        <f t="shared" si="78"/>
        <v/>
      </c>
      <c r="J424" s="219" t="s">
        <v>117</v>
      </c>
      <c r="K424" s="219" t="s">
        <v>6142</v>
      </c>
      <c r="AB424" s="286"/>
    </row>
    <row r="425" spans="1:28" s="247" customFormat="1">
      <c r="A425" s="228"/>
      <c r="B425" s="229"/>
      <c r="C425" s="229"/>
      <c r="D425" s="229"/>
      <c r="E425" s="228"/>
      <c r="F425" s="229"/>
      <c r="G425" s="229"/>
      <c r="H425" s="230"/>
      <c r="AB425" s="350"/>
    </row>
    <row r="426" spans="1:28" s="219" customFormat="1">
      <c r="J426" s="219" t="s">
        <v>26</v>
      </c>
      <c r="K426" s="219" t="s">
        <v>6160</v>
      </c>
      <c r="W426" s="219" t="s">
        <v>168</v>
      </c>
      <c r="AB426" s="286"/>
    </row>
    <row r="427" spans="1:28" s="221" customFormat="1">
      <c r="A427" s="205"/>
      <c r="B427" s="194" t="s">
        <v>4515</v>
      </c>
      <c r="C427" s="194" t="str">
        <f t="shared" si="77"/>
        <v>select_one</v>
      </c>
      <c r="D427" s="194" t="str">
        <f t="shared" si="78"/>
        <v>yes_no</v>
      </c>
      <c r="E427" s="205"/>
      <c r="F427" s="194"/>
      <c r="G427" s="194" t="s">
        <v>2983</v>
      </c>
      <c r="H427" s="206"/>
      <c r="I427" s="221" t="str" cm="1">
        <f t="array" ref="I427">_xlfn.TEXTJOIN(" ",1,IF(flistname=D427,foption,""))</f>
        <v>0: No 1: Yes</v>
      </c>
      <c r="J427" s="221" t="s">
        <v>22</v>
      </c>
      <c r="K427" s="221" t="s">
        <v>1980</v>
      </c>
      <c r="L427" s="221" t="str">
        <f t="shared" ref="L427:L435" si="80">IF(AND(ISBLANK(M427),ISBLANK(N427)),"",IF(ISBLANK(M427),N427,_xlfn.CONCAT(TRIM(M427),": ",N427)))</f>
        <v>K16: Do you think WFP and/or partner staff have treated you and members of your household respectfully?</v>
      </c>
      <c r="M427" s="221" t="s">
        <v>4516</v>
      </c>
      <c r="N427" s="221" t="s">
        <v>4517</v>
      </c>
      <c r="O427" s="221" t="s">
        <v>4518</v>
      </c>
      <c r="P427" s="221">
        <v>1</v>
      </c>
      <c r="V427" s="221">
        <v>1</v>
      </c>
      <c r="W427" s="221" t="s">
        <v>5748</v>
      </c>
      <c r="AB427" s="333"/>
    </row>
    <row r="428" spans="1:28" s="221" customFormat="1">
      <c r="A428" s="205"/>
      <c r="B428" s="194" t="s">
        <v>4519</v>
      </c>
      <c r="C428" s="194" t="str">
        <f t="shared" si="77"/>
        <v>select_multiple</v>
      </c>
      <c r="D428" s="194" t="str">
        <f t="shared" si="78"/>
        <v>treatment_FDP</v>
      </c>
      <c r="E428" s="205"/>
      <c r="F428" s="194"/>
      <c r="G428" s="194" t="s">
        <v>2983</v>
      </c>
      <c r="H428" s="206"/>
      <c r="I428" s="221" t="str" cm="1">
        <f t="array" ref="I428">_xlfn.TEXTJOIN(" ",1,IF(flistname=D428,foption,""))</f>
        <v>1: Ill treatment by WFP 2: Ill treatment by CP personnel 3: Ill treatment by shop owners/assistants 4: ill treatment financial providers e.g. Galaxy 88: Other</v>
      </c>
      <c r="J428" s="221" t="s">
        <v>6161</v>
      </c>
      <c r="K428" s="221" t="s">
        <v>1983</v>
      </c>
      <c r="L428" s="221" t="str">
        <f t="shared" si="80"/>
        <v>K17: If No, please indicate the problem</v>
      </c>
      <c r="M428" s="221" t="s">
        <v>4520</v>
      </c>
      <c r="N428" s="221" t="s">
        <v>4521</v>
      </c>
      <c r="O428" s="221" t="s">
        <v>4522</v>
      </c>
      <c r="P428" s="221">
        <v>1</v>
      </c>
      <c r="V428" s="221">
        <v>1</v>
      </c>
      <c r="Z428" s="221" t="s">
        <v>1985</v>
      </c>
      <c r="AB428" s="333"/>
    </row>
    <row r="429" spans="1:28" s="338" customFormat="1">
      <c r="A429" s="205"/>
      <c r="B429" s="194" t="s">
        <v>4523</v>
      </c>
      <c r="C429" s="194" t="str">
        <f t="shared" si="77"/>
        <v>No</v>
      </c>
      <c r="D429" s="194" t="str">
        <f t="shared" si="78"/>
        <v/>
      </c>
      <c r="E429" s="205"/>
      <c r="F429" s="194"/>
      <c r="G429" s="194" t="s">
        <v>2983</v>
      </c>
      <c r="H429" s="206"/>
      <c r="I429" s="338" t="str" cm="1">
        <f t="array" ref="I429">_xlfn.TEXTJOIN(" ",1,IF(flistname=D429,foption,""))</f>
        <v>0</v>
      </c>
      <c r="J429" s="338" t="s">
        <v>49</v>
      </c>
      <c r="K429" s="338" t="s">
        <v>1986</v>
      </c>
      <c r="L429" s="338" t="str">
        <f t="shared" si="80"/>
        <v>K18: Other</v>
      </c>
      <c r="M429" s="338" t="s">
        <v>4524</v>
      </c>
      <c r="N429" s="338" t="s">
        <v>4525</v>
      </c>
      <c r="O429" s="338" t="s">
        <v>4526</v>
      </c>
      <c r="P429" s="338">
        <v>1</v>
      </c>
      <c r="V429" s="338">
        <v>1</v>
      </c>
      <c r="Z429" s="338" t="s">
        <v>6162</v>
      </c>
      <c r="AB429" s="339"/>
    </row>
    <row r="430" spans="1:28" s="221" customFormat="1">
      <c r="A430" s="205"/>
      <c r="B430" s="194" t="s">
        <v>4528</v>
      </c>
      <c r="C430" s="194" t="str">
        <f t="shared" si="77"/>
        <v>No</v>
      </c>
      <c r="D430" s="194" t="str">
        <f t="shared" si="78"/>
        <v/>
      </c>
      <c r="E430" s="205"/>
      <c r="F430" s="194"/>
      <c r="G430" s="194" t="s">
        <v>2983</v>
      </c>
      <c r="H430" s="206"/>
      <c r="I430" s="221" t="str" cm="1">
        <f t="array" ref="I430">_xlfn.TEXTJOIN(" ",1,IF(flistname=D430,foption,""))</f>
        <v>0</v>
      </c>
      <c r="J430" s="221" t="s">
        <v>151</v>
      </c>
      <c r="K430" s="221" t="s">
        <v>1989</v>
      </c>
      <c r="L430" s="221" t="str">
        <f t="shared" si="80"/>
        <v>K19: How many members of your household were directly affected by this ill treatment?</v>
      </c>
      <c r="M430" s="221" t="s">
        <v>4529</v>
      </c>
      <c r="N430" s="221" t="s">
        <v>6163</v>
      </c>
      <c r="O430" s="221" t="s">
        <v>4531</v>
      </c>
      <c r="P430" s="221">
        <v>1</v>
      </c>
      <c r="T430" s="221" t="s">
        <v>3350</v>
      </c>
      <c r="U430" s="221" t="s">
        <v>6164</v>
      </c>
      <c r="V430" s="221">
        <v>1</v>
      </c>
      <c r="Z430" s="221" t="s">
        <v>1985</v>
      </c>
      <c r="AB430" s="333"/>
    </row>
    <row r="431" spans="1:28" s="219" customFormat="1">
      <c r="A431" s="215"/>
      <c r="B431" s="216" t="s">
        <v>4532</v>
      </c>
      <c r="C431" s="216" t="str">
        <f t="shared" si="77"/>
        <v>No</v>
      </c>
      <c r="D431" s="216" t="str">
        <f t="shared" si="78"/>
        <v/>
      </c>
      <c r="E431" s="215"/>
      <c r="F431" s="216"/>
      <c r="G431" s="216" t="s">
        <v>3040</v>
      </c>
      <c r="H431" s="217"/>
      <c r="I431" s="219" t="str" cm="1">
        <f t="array" ref="I431">_xlfn.TEXTJOIN(" ",1,IF(flistname=D431,foption,""))</f>
        <v>0</v>
      </c>
      <c r="J431" s="219" t="s">
        <v>26</v>
      </c>
      <c r="K431" s="219" t="s">
        <v>6165</v>
      </c>
      <c r="L431" s="219" t="str">
        <f t="shared" si="80"/>
        <v/>
      </c>
      <c r="P431" s="219">
        <v>1</v>
      </c>
      <c r="Z431" s="219" t="s">
        <v>4535</v>
      </c>
      <c r="AB431" s="286"/>
    </row>
    <row r="432" spans="1:28" s="325" customFormat="1">
      <c r="A432" s="352"/>
      <c r="B432" s="353"/>
      <c r="C432" s="353" t="str">
        <f t="shared" si="77"/>
        <v>No</v>
      </c>
      <c r="D432" s="353" t="str">
        <f t="shared" si="78"/>
        <v/>
      </c>
      <c r="E432" s="352"/>
      <c r="F432" s="353"/>
      <c r="G432" s="353"/>
      <c r="H432" s="354"/>
      <c r="J432" s="325" t="s">
        <v>20</v>
      </c>
      <c r="L432" s="325" t="str">
        <f t="shared" si="80"/>
        <v>Please tell me by sex, all household members who were directly affected by ill treatment</v>
      </c>
      <c r="N432" s="325" t="s">
        <v>6166</v>
      </c>
      <c r="O432" s="325" t="s">
        <v>6166</v>
      </c>
      <c r="AB432" s="326"/>
    </row>
    <row r="433" spans="1:28" s="221" customFormat="1">
      <c r="A433" s="205"/>
      <c r="B433" s="194" t="s">
        <v>4536</v>
      </c>
      <c r="C433" s="194" t="str">
        <f t="shared" si="77"/>
        <v>No</v>
      </c>
      <c r="D433" s="194" t="str">
        <f t="shared" si="78"/>
        <v/>
      </c>
      <c r="E433" s="205"/>
      <c r="F433" s="194"/>
      <c r="G433" s="194" t="s">
        <v>2983</v>
      </c>
      <c r="H433" s="206"/>
      <c r="I433" s="221" t="str" cm="1">
        <f t="array" ref="I433">_xlfn.TEXTJOIN(" ",1,IF(flistname=D433,foption,""))</f>
        <v>0</v>
      </c>
      <c r="J433" s="221" t="s">
        <v>151</v>
      </c>
      <c r="K433" s="221" t="s">
        <v>6167</v>
      </c>
      <c r="L433" s="221" t="str">
        <f t="shared" si="80"/>
        <v>K19_01: Male members who face ill treatment</v>
      </c>
      <c r="M433" s="221" t="s">
        <v>4537</v>
      </c>
      <c r="N433" s="221" t="s">
        <v>6168</v>
      </c>
      <c r="O433" s="221" t="s">
        <v>6169</v>
      </c>
      <c r="P433" s="221">
        <v>1</v>
      </c>
      <c r="T433" s="221" t="s">
        <v>6170</v>
      </c>
      <c r="U433" s="221" t="s">
        <v>6171</v>
      </c>
      <c r="V433" s="221">
        <v>1</v>
      </c>
      <c r="Z433" s="221" t="s">
        <v>6172</v>
      </c>
      <c r="AB433" s="333"/>
    </row>
    <row r="434" spans="1:28" s="221" customFormat="1">
      <c r="A434" s="205"/>
      <c r="B434" s="194" t="s">
        <v>4539</v>
      </c>
      <c r="C434" s="194" t="str">
        <f t="shared" si="77"/>
        <v>No</v>
      </c>
      <c r="D434" s="194" t="str">
        <f t="shared" si="78"/>
        <v/>
      </c>
      <c r="E434" s="205"/>
      <c r="F434" s="194"/>
      <c r="G434" s="194" t="s">
        <v>2983</v>
      </c>
      <c r="H434" s="206"/>
      <c r="I434" s="221" t="str" cm="1">
        <f t="array" ref="I434">_xlfn.TEXTJOIN(" ",1,IF(flistname=D434,foption,""))</f>
        <v>0</v>
      </c>
      <c r="J434" s="221" t="s">
        <v>151</v>
      </c>
      <c r="K434" s="221" t="s">
        <v>6173</v>
      </c>
      <c r="L434" s="221" t="str">
        <f t="shared" si="80"/>
        <v>K19_02: Female members who face ill treatment</v>
      </c>
      <c r="M434" s="221" t="s">
        <v>4540</v>
      </c>
      <c r="N434" s="221" t="s">
        <v>6174</v>
      </c>
      <c r="O434" s="221" t="s">
        <v>6175</v>
      </c>
      <c r="P434" s="221">
        <v>1</v>
      </c>
      <c r="T434" s="221" t="s">
        <v>6176</v>
      </c>
      <c r="U434" s="221" t="s">
        <v>6177</v>
      </c>
      <c r="V434" s="221">
        <v>1</v>
      </c>
      <c r="Z434" s="221" t="s">
        <v>6178</v>
      </c>
      <c r="AB434" s="333"/>
    </row>
    <row r="435" spans="1:28" s="219" customFormat="1">
      <c r="A435" s="215"/>
      <c r="B435" s="216" t="s">
        <v>4543</v>
      </c>
      <c r="C435" s="216" t="str">
        <f t="shared" si="77"/>
        <v>No</v>
      </c>
      <c r="D435" s="216" t="str">
        <f t="shared" si="78"/>
        <v/>
      </c>
      <c r="E435" s="215"/>
      <c r="F435" s="216"/>
      <c r="G435" s="216" t="s">
        <v>3040</v>
      </c>
      <c r="H435" s="217"/>
      <c r="I435" s="219" t="str" cm="1">
        <f t="array" ref="I435">_xlfn.TEXTJOIN(" ",1,IF(flistname=D435,foption,""))</f>
        <v>0</v>
      </c>
      <c r="J435" s="219" t="s">
        <v>117</v>
      </c>
      <c r="K435" s="219" t="s">
        <v>6165</v>
      </c>
      <c r="L435" s="219" t="str">
        <f t="shared" si="80"/>
        <v/>
      </c>
      <c r="N435" s="219" t="s">
        <v>2988</v>
      </c>
      <c r="O435" s="219" t="s">
        <v>2988</v>
      </c>
      <c r="P435" s="219">
        <v>1</v>
      </c>
      <c r="AB435" s="286"/>
    </row>
    <row r="436" spans="1:28" s="219" customFormat="1">
      <c r="A436" s="215"/>
      <c r="B436" s="216"/>
      <c r="C436" s="216"/>
      <c r="D436" s="216"/>
      <c r="E436" s="215"/>
      <c r="F436" s="216"/>
      <c r="G436" s="216"/>
      <c r="H436" s="217"/>
      <c r="J436" s="219" t="s">
        <v>117</v>
      </c>
      <c r="K436" s="219" t="s">
        <v>6160</v>
      </c>
      <c r="AB436" s="286"/>
    </row>
    <row r="437" spans="1:28" s="245" customFormat="1">
      <c r="A437" s="228"/>
      <c r="B437" s="229"/>
      <c r="C437" s="229"/>
      <c r="D437" s="229"/>
      <c r="E437" s="228"/>
      <c r="F437" s="229"/>
      <c r="G437" s="229"/>
      <c r="H437" s="230"/>
      <c r="AB437" s="281"/>
    </row>
    <row r="438" spans="1:28" s="219" customFormat="1">
      <c r="A438" s="215"/>
      <c r="B438" s="216"/>
      <c r="C438" s="216"/>
      <c r="D438" s="216"/>
      <c r="E438" s="215"/>
      <c r="F438" s="216"/>
      <c r="G438" s="216"/>
      <c r="H438" s="217"/>
      <c r="J438" s="219" t="s">
        <v>26</v>
      </c>
      <c r="K438" s="219" t="s">
        <v>6179</v>
      </c>
      <c r="W438" s="219" t="s">
        <v>168</v>
      </c>
      <c r="AB438" s="286"/>
    </row>
    <row r="439" spans="1:28" s="221" customFormat="1">
      <c r="A439" s="205"/>
      <c r="B439" s="194" t="s">
        <v>4544</v>
      </c>
      <c r="C439" s="194" t="str">
        <f t="shared" ref="C439:C494" si="81">IF(IFERROR(FIND("select_one",J439),0)&gt;0,"select_one",IF(IFERROR(FIND("select_multiple",J439),0)&gt;0,"select_multiple","No"))</f>
        <v>select_one</v>
      </c>
      <c r="D439" s="194" t="str">
        <f t="shared" ref="D439:D494" si="82">IF(OR(C439="select_one",C439="select_multiple"),TRIM(RIGHT(J439,LEN(J439)-(LEN(C439)+1))),"")</f>
        <v>yes_no</v>
      </c>
      <c r="E439" s="205"/>
      <c r="F439" s="194"/>
      <c r="G439" s="194" t="s">
        <v>2983</v>
      </c>
      <c r="H439" s="206"/>
      <c r="I439" s="221" t="str" cm="1">
        <f t="array" ref="I439">_xlfn.TEXTJOIN(" ",1,IF(flistname=D439,foption,""))</f>
        <v>0: No 1: Yes</v>
      </c>
      <c r="J439" s="221" t="s">
        <v>22</v>
      </c>
      <c r="K439" s="221" t="s">
        <v>1998</v>
      </c>
      <c r="L439" s="221" t="str">
        <f t="shared" ref="L439:L443" si="83">IF(AND(ISBLANK(M439),ISBLANK(N439)),"",IF(ISBLANK(M439),N439,_xlfn.CONCAT(TRIM(M439),": ",N439)))</f>
        <v>K20: Do you think the conditions of WFP programme sites are dignified?</v>
      </c>
      <c r="M439" s="221" t="s">
        <v>4545</v>
      </c>
      <c r="N439" s="221" t="s">
        <v>4546</v>
      </c>
      <c r="O439" s="221" t="s">
        <v>4547</v>
      </c>
      <c r="P439" s="221">
        <v>1</v>
      </c>
      <c r="S439" s="221" t="s">
        <v>2000</v>
      </c>
      <c r="V439" s="221">
        <v>1</v>
      </c>
      <c r="W439" s="221" t="s">
        <v>5748</v>
      </c>
      <c r="AB439" s="333"/>
    </row>
    <row r="440" spans="1:28" s="221" customFormat="1">
      <c r="A440" s="205"/>
      <c r="B440" s="194" t="s">
        <v>4548</v>
      </c>
      <c r="C440" s="194" t="str">
        <f t="shared" si="81"/>
        <v>select_multiple</v>
      </c>
      <c r="D440" s="194" t="str">
        <f t="shared" si="82"/>
        <v>sites_issues</v>
      </c>
      <c r="E440" s="205"/>
      <c r="F440" s="194"/>
      <c r="G440" s="194" t="s">
        <v>2983</v>
      </c>
      <c r="H440" s="206"/>
      <c r="I440" s="221" t="str" cm="1">
        <f t="array" ref="I440">_xlfn.TEXTJOIN(" ",1,IF(flistname=D440,foption,""))</f>
        <v>1: Lack of shade 2: Lack of toilet facilities 3: Lack of private spaces for lactating mothers 4: Lack of crowd control measures 5: Long waiting time 6: Long travel times 7: Timing 88: Other</v>
      </c>
      <c r="J440" s="221" t="s">
        <v>2001</v>
      </c>
      <c r="K440" s="221" t="s">
        <v>2002</v>
      </c>
      <c r="L440" s="221" t="str">
        <f t="shared" si="83"/>
        <v>K21: If No, please indicate the problem(s)</v>
      </c>
      <c r="M440" s="221" t="s">
        <v>4549</v>
      </c>
      <c r="N440" s="221" t="s">
        <v>4550</v>
      </c>
      <c r="O440" s="221" t="s">
        <v>4551</v>
      </c>
      <c r="P440" s="221">
        <v>1</v>
      </c>
      <c r="V440" s="221">
        <v>1</v>
      </c>
      <c r="Z440" s="221" t="s">
        <v>2004</v>
      </c>
      <c r="AB440" s="333"/>
    </row>
    <row r="441" spans="1:28" s="338" customFormat="1">
      <c r="A441" s="205"/>
      <c r="B441" s="194" t="s">
        <v>4552</v>
      </c>
      <c r="C441" s="194" t="str">
        <f t="shared" si="81"/>
        <v>No</v>
      </c>
      <c r="D441" s="194" t="str">
        <f t="shared" si="82"/>
        <v/>
      </c>
      <c r="E441" s="205"/>
      <c r="F441" s="194"/>
      <c r="G441" s="194" t="s">
        <v>2983</v>
      </c>
      <c r="H441" s="206"/>
      <c r="I441" s="338" t="str" cm="1">
        <f t="array" ref="I441">_xlfn.TEXTJOIN(" ",1,IF(flistname=D441,foption,""))</f>
        <v>0</v>
      </c>
      <c r="J441" s="338" t="s">
        <v>49</v>
      </c>
      <c r="K441" s="338" t="s">
        <v>2005</v>
      </c>
      <c r="L441" s="338" t="str">
        <f t="shared" si="83"/>
        <v>K22: Please specify</v>
      </c>
      <c r="M441" s="338" t="s">
        <v>4553</v>
      </c>
      <c r="N441" s="338" t="s">
        <v>3492</v>
      </c>
      <c r="O441" s="338" t="s">
        <v>4554</v>
      </c>
      <c r="P441" s="338">
        <v>1</v>
      </c>
      <c r="V441" s="338">
        <v>1</v>
      </c>
      <c r="Z441" s="338" t="s">
        <v>2007</v>
      </c>
      <c r="AB441" s="339"/>
    </row>
    <row r="442" spans="1:28" s="221" customFormat="1">
      <c r="A442" s="205"/>
      <c r="B442" s="194" t="s">
        <v>4555</v>
      </c>
      <c r="C442" s="194" t="str">
        <f t="shared" si="81"/>
        <v>select_one</v>
      </c>
      <c r="D442" s="194" t="str">
        <f t="shared" si="82"/>
        <v>yes_no</v>
      </c>
      <c r="E442" s="205"/>
      <c r="F442" s="194"/>
      <c r="G442" s="194" t="s">
        <v>2983</v>
      </c>
      <c r="H442" s="206"/>
      <c r="I442" s="221" t="str" cm="1">
        <f t="array" ref="I442">_xlfn.TEXTJOIN(" ",1,IF(flistname=D442,foption,""))</f>
        <v>0: No 1: Yes</v>
      </c>
      <c r="J442" s="221" t="s">
        <v>22</v>
      </c>
      <c r="K442" s="221" t="s">
        <v>2008</v>
      </c>
      <c r="L442" s="221" t="str">
        <f t="shared" si="83"/>
        <v>K23: Have WFP and/or its partners already taken measures to try to resolve the problem?</v>
      </c>
      <c r="M442" s="221" t="s">
        <v>4556</v>
      </c>
      <c r="N442" s="221" t="s">
        <v>4557</v>
      </c>
      <c r="O442" s="221" t="s">
        <v>4558</v>
      </c>
      <c r="P442" s="221">
        <v>1</v>
      </c>
      <c r="V442" s="221">
        <v>1</v>
      </c>
      <c r="W442" s="221" t="s">
        <v>5748</v>
      </c>
      <c r="Z442" s="221" t="s">
        <v>2004</v>
      </c>
      <c r="AB442" s="333"/>
    </row>
    <row r="443" spans="1:28" s="338" customFormat="1">
      <c r="A443" s="205"/>
      <c r="B443" s="194" t="s">
        <v>4559</v>
      </c>
      <c r="C443" s="194" t="str">
        <f t="shared" si="81"/>
        <v>No</v>
      </c>
      <c r="D443" s="194" t="str">
        <f t="shared" si="82"/>
        <v/>
      </c>
      <c r="E443" s="205"/>
      <c r="F443" s="194"/>
      <c r="G443" s="194" t="s">
        <v>2983</v>
      </c>
      <c r="H443" s="206"/>
      <c r="I443" s="338" t="str" cm="1">
        <f t="array" ref="I443">_xlfn.TEXTJOIN(" ",1,IF(flistname=D443,foption,""))</f>
        <v>0</v>
      </c>
      <c r="J443" s="338" t="s">
        <v>49</v>
      </c>
      <c r="K443" s="338" t="s">
        <v>2010</v>
      </c>
      <c r="L443" s="338" t="str">
        <f t="shared" si="83"/>
        <v>K24: What could be done to make WFP programmes more dignified?</v>
      </c>
      <c r="M443" s="338" t="s">
        <v>4560</v>
      </c>
      <c r="N443" s="338" t="s">
        <v>4561</v>
      </c>
      <c r="O443" s="338" t="s">
        <v>4562</v>
      </c>
      <c r="P443" s="338">
        <v>1</v>
      </c>
      <c r="V443" s="338">
        <v>1</v>
      </c>
      <c r="Z443" s="338" t="s">
        <v>2004</v>
      </c>
      <c r="AB443" s="339"/>
    </row>
    <row r="444" spans="1:28" s="219" customFormat="1">
      <c r="C444" s="219" t="str">
        <f t="shared" si="81"/>
        <v>No</v>
      </c>
      <c r="D444" s="219" t="str">
        <f t="shared" si="82"/>
        <v/>
      </c>
      <c r="J444" s="219" t="s">
        <v>117</v>
      </c>
      <c r="K444" s="219" t="s">
        <v>6179</v>
      </c>
      <c r="AB444" s="286"/>
    </row>
    <row r="445" spans="1:28" s="356" customFormat="1">
      <c r="A445" s="355"/>
      <c r="B445" s="356" t="s">
        <v>4563</v>
      </c>
      <c r="C445" s="356" t="str">
        <f t="shared" si="81"/>
        <v>No</v>
      </c>
      <c r="D445" s="356" t="str">
        <f t="shared" si="82"/>
        <v/>
      </c>
      <c r="E445" s="355"/>
      <c r="G445" s="356" t="s">
        <v>2983</v>
      </c>
      <c r="H445" s="357"/>
      <c r="I445" s="356" t="str" cm="1">
        <f t="array" ref="I445">_xlfn.TEXTJOIN(" ",1,IF(flistname=D445,foption,""))</f>
        <v>0</v>
      </c>
      <c r="J445" s="356" t="s">
        <v>117</v>
      </c>
      <c r="K445" s="356" t="s">
        <v>4452</v>
      </c>
      <c r="L445" s="356" t="str">
        <f t="shared" ref="L445:L508" si="84">IF(AND(ISBLANK(M445),ISBLANK(N445)),"",IF(ISBLANK(M445),N445,_xlfn.CONCAT(TRIM(M445),": ",N445)))</f>
        <v/>
      </c>
      <c r="N445" s="356" t="s">
        <v>2988</v>
      </c>
      <c r="O445" s="356" t="s">
        <v>2988</v>
      </c>
      <c r="P445" s="356">
        <v>1</v>
      </c>
      <c r="AB445" s="358"/>
    </row>
    <row r="446" spans="1:28" s="218" customFormat="1">
      <c r="A446" s="207"/>
      <c r="C446" s="218" t="str">
        <f t="shared" si="81"/>
        <v>No</v>
      </c>
      <c r="D446" s="218" t="str">
        <f t="shared" si="82"/>
        <v/>
      </c>
      <c r="E446" s="207"/>
      <c r="H446" s="209"/>
      <c r="I446" s="214" t="str" cm="1">
        <f t="array" ref="I446">_xlfn.TEXTJOIN(" ",1,IF(flistname=D446,foption,""))</f>
        <v>0</v>
      </c>
      <c r="L446" s="218" t="str">
        <f t="shared" si="84"/>
        <v/>
      </c>
      <c r="N446" s="218" t="s">
        <v>2988</v>
      </c>
      <c r="O446" s="218" t="s">
        <v>2988</v>
      </c>
      <c r="P446" s="218">
        <v>1</v>
      </c>
      <c r="S446" s="207"/>
      <c r="AB446" s="280"/>
    </row>
    <row r="447" spans="1:28" s="356" customFormat="1">
      <c r="A447" s="355"/>
      <c r="B447" s="356" t="s">
        <v>4564</v>
      </c>
      <c r="C447" s="356" t="str">
        <f t="shared" si="81"/>
        <v>No</v>
      </c>
      <c r="D447" s="356" t="str">
        <f t="shared" si="82"/>
        <v/>
      </c>
      <c r="E447" s="355"/>
      <c r="G447" s="356" t="s">
        <v>2983</v>
      </c>
      <c r="H447" s="357"/>
      <c r="I447" s="356" t="str" cm="1">
        <f t="array" ref="I447">_xlfn.TEXTJOIN(" ",1,IF(flistname=D447,foption,""))</f>
        <v>0</v>
      </c>
      <c r="J447" s="356" t="s">
        <v>26</v>
      </c>
      <c r="K447" s="356" t="s">
        <v>4565</v>
      </c>
      <c r="L447" s="356" t="str">
        <f t="shared" si="84"/>
        <v>L: PROJECT MANAGEMENT COMMITTEE</v>
      </c>
      <c r="M447" s="356" t="s">
        <v>4566</v>
      </c>
      <c r="N447" s="356" t="s">
        <v>4567</v>
      </c>
      <c r="O447" s="356" t="s">
        <v>4567</v>
      </c>
      <c r="P447" s="356">
        <v>1</v>
      </c>
      <c r="W447" s="356" t="s">
        <v>168</v>
      </c>
      <c r="Z447" s="356" t="s">
        <v>3428</v>
      </c>
      <c r="AB447" s="358"/>
    </row>
    <row r="448" spans="1:28" s="221" customFormat="1">
      <c r="A448" s="205"/>
      <c r="B448" s="194" t="s">
        <v>4568</v>
      </c>
      <c r="C448" s="194" t="str">
        <f t="shared" si="81"/>
        <v>select_one</v>
      </c>
      <c r="D448" s="194" t="str">
        <f t="shared" si="82"/>
        <v>yes_no_dk</v>
      </c>
      <c r="E448" s="205"/>
      <c r="F448" s="194"/>
      <c r="G448" s="194" t="s">
        <v>2983</v>
      </c>
      <c r="H448" s="206"/>
      <c r="I448" s="221" t="str" cm="1">
        <f t="array" ref="I448">_xlfn.TEXTJOIN(" ",1,IF(flistname=D448,foption,""))</f>
        <v>0: No 1: Yes 98: Don’t know</v>
      </c>
      <c r="J448" s="221" t="s">
        <v>549</v>
      </c>
      <c r="K448" s="221" t="s">
        <v>2083</v>
      </c>
      <c r="L448" s="221" t="str">
        <f t="shared" si="84"/>
        <v>L01: Is there a project management committee (PMC) for the assistance provided?</v>
      </c>
      <c r="M448" s="221" t="s">
        <v>4569</v>
      </c>
      <c r="N448" s="221" t="s">
        <v>4570</v>
      </c>
      <c r="O448" s="221" t="s">
        <v>4571</v>
      </c>
      <c r="P448" s="221">
        <v>1</v>
      </c>
      <c r="S448" s="221" t="s">
        <v>2085</v>
      </c>
      <c r="V448" s="221">
        <v>1</v>
      </c>
      <c r="W448" s="221" t="s">
        <v>5748</v>
      </c>
      <c r="AB448" s="333"/>
    </row>
    <row r="449" spans="1:28" s="221" customFormat="1">
      <c r="A449" s="205"/>
      <c r="B449" s="194" t="s">
        <v>4572</v>
      </c>
      <c r="C449" s="194" t="str">
        <f t="shared" si="81"/>
        <v>select_one</v>
      </c>
      <c r="D449" s="194" t="str">
        <f t="shared" si="82"/>
        <v>yes_no</v>
      </c>
      <c r="E449" s="205"/>
      <c r="F449" s="194"/>
      <c r="G449" s="194" t="s">
        <v>2983</v>
      </c>
      <c r="H449" s="206"/>
      <c r="I449" s="221" t="str" cm="1">
        <f t="array" ref="I449">_xlfn.TEXTJOIN(" ",1,IF(flistname=D449,foption,""))</f>
        <v>0: No 1: Yes</v>
      </c>
      <c r="J449" s="221" t="s">
        <v>22</v>
      </c>
      <c r="K449" s="221" t="s">
        <v>2086</v>
      </c>
      <c r="L449" s="221" t="str">
        <f t="shared" si="84"/>
        <v>L02: Do you know how many members are there in the PMC?</v>
      </c>
      <c r="M449" s="221" t="s">
        <v>4573</v>
      </c>
      <c r="N449" s="221" t="s">
        <v>4574</v>
      </c>
      <c r="O449" s="221" t="s">
        <v>4575</v>
      </c>
      <c r="P449" s="221">
        <v>1</v>
      </c>
      <c r="V449" s="221">
        <v>1</v>
      </c>
      <c r="W449" s="221" t="s">
        <v>5748</v>
      </c>
      <c r="Z449" s="221" t="s">
        <v>2088</v>
      </c>
      <c r="AB449" s="333"/>
    </row>
    <row r="450" spans="1:28" s="221" customFormat="1">
      <c r="A450" s="205"/>
      <c r="B450" s="194" t="s">
        <v>4576</v>
      </c>
      <c r="C450" s="194" t="str">
        <f t="shared" si="81"/>
        <v>No</v>
      </c>
      <c r="D450" s="194" t="str">
        <f t="shared" si="82"/>
        <v/>
      </c>
      <c r="E450" s="205"/>
      <c r="F450" s="194"/>
      <c r="G450" s="194" t="s">
        <v>2983</v>
      </c>
      <c r="H450" s="206"/>
      <c r="I450" s="221" t="str" cm="1">
        <f t="array" ref="I450">_xlfn.TEXTJOIN(" ",1,IF(flistname=D450,foption,""))</f>
        <v>0</v>
      </c>
      <c r="J450" s="221" t="s">
        <v>151</v>
      </c>
      <c r="K450" s="221" t="s">
        <v>2089</v>
      </c>
      <c r="L450" s="221" t="str">
        <f t="shared" si="84"/>
        <v>L03: If yes, how many members are there in the PMC men?</v>
      </c>
      <c r="M450" s="221" t="s">
        <v>4577</v>
      </c>
      <c r="N450" s="221" t="s">
        <v>4578</v>
      </c>
      <c r="O450" s="221" t="s">
        <v>4579</v>
      </c>
      <c r="P450" s="221">
        <v>1</v>
      </c>
      <c r="T450" s="221" t="s">
        <v>2091</v>
      </c>
      <c r="V450" s="221">
        <v>1</v>
      </c>
      <c r="Z450" s="221" t="s">
        <v>2092</v>
      </c>
      <c r="AB450" s="333"/>
    </row>
    <row r="451" spans="1:28" s="221" customFormat="1">
      <c r="A451" s="205"/>
      <c r="B451" s="194" t="s">
        <v>4580</v>
      </c>
      <c r="C451" s="194" t="str">
        <f t="shared" si="81"/>
        <v>No</v>
      </c>
      <c r="D451" s="194" t="str">
        <f t="shared" si="82"/>
        <v/>
      </c>
      <c r="E451" s="205"/>
      <c r="F451" s="194"/>
      <c r="G451" s="194" t="s">
        <v>2983</v>
      </c>
      <c r="H451" s="206"/>
      <c r="I451" s="221" t="str" cm="1">
        <f t="array" ref="I451">_xlfn.TEXTJOIN(" ",1,IF(flistname=D451,foption,""))</f>
        <v>0</v>
      </c>
      <c r="J451" s="221" t="s">
        <v>151</v>
      </c>
      <c r="K451" s="221" t="s">
        <v>2093</v>
      </c>
      <c r="L451" s="221" t="str">
        <f t="shared" si="84"/>
        <v>L04: If yes, how many members of the PMC are women?</v>
      </c>
      <c r="M451" s="221" t="s">
        <v>4581</v>
      </c>
      <c r="N451" s="221" t="s">
        <v>2094</v>
      </c>
      <c r="O451" s="221" t="s">
        <v>4582</v>
      </c>
      <c r="P451" s="221">
        <v>1</v>
      </c>
      <c r="T451" s="221" t="s">
        <v>2095</v>
      </c>
      <c r="V451" s="221">
        <v>1</v>
      </c>
      <c r="Z451" s="221" t="s">
        <v>2092</v>
      </c>
      <c r="AB451" s="333"/>
    </row>
    <row r="452" spans="1:28" s="221" customFormat="1">
      <c r="A452" s="205"/>
      <c r="B452" s="194" t="s">
        <v>4583</v>
      </c>
      <c r="C452" s="194" t="str">
        <f t="shared" si="81"/>
        <v>select_one</v>
      </c>
      <c r="D452" s="194" t="str">
        <f t="shared" si="82"/>
        <v>No_PMC</v>
      </c>
      <c r="E452" s="205"/>
      <c r="F452" s="194"/>
      <c r="G452" s="194" t="s">
        <v>2983</v>
      </c>
      <c r="H452" s="206"/>
      <c r="I452" s="221" t="str" cm="1">
        <f t="array" ref="I452">_xlfn.TEXTJOIN(" ",1,IF(flistname=D452,foption,""))</f>
        <v>1: It has not been created 2: A new PMC is being formed (the old PMC membership term has expired) 3: Don't know</v>
      </c>
      <c r="J452" s="221" t="s">
        <v>2096</v>
      </c>
      <c r="K452" s="221" t="s">
        <v>2097</v>
      </c>
      <c r="L452" s="221" t="str">
        <f t="shared" si="84"/>
        <v>L05: If not, why is there not a project management committee?</v>
      </c>
      <c r="M452" s="221" t="s">
        <v>4584</v>
      </c>
      <c r="N452" s="221" t="s">
        <v>4585</v>
      </c>
      <c r="O452" s="221" t="s">
        <v>4586</v>
      </c>
      <c r="P452" s="221">
        <v>1</v>
      </c>
      <c r="V452" s="221">
        <v>1</v>
      </c>
      <c r="Z452" s="221" t="s">
        <v>2099</v>
      </c>
      <c r="AB452" s="333"/>
    </row>
    <row r="453" spans="1:28" s="221" customFormat="1">
      <c r="A453" s="205"/>
      <c r="B453" s="194" t="s">
        <v>4587</v>
      </c>
      <c r="C453" s="194" t="str">
        <f t="shared" si="81"/>
        <v>select_one</v>
      </c>
      <c r="D453" s="194" t="str">
        <f t="shared" si="82"/>
        <v>yes_no</v>
      </c>
      <c r="E453" s="205"/>
      <c r="F453" s="194"/>
      <c r="G453" s="194" t="s">
        <v>2983</v>
      </c>
      <c r="H453" s="206"/>
      <c r="I453" s="221" t="str" cm="1">
        <f t="array" ref="I453">_xlfn.TEXTJOIN(" ",1,IF(flistname=D453,foption,""))</f>
        <v>0: No 1: Yes</v>
      </c>
      <c r="J453" s="221" t="s">
        <v>22</v>
      </c>
      <c r="K453" s="221" t="s">
        <v>2100</v>
      </c>
      <c r="L453" s="221" t="str">
        <f t="shared" si="84"/>
        <v>L06: Does the PMC report back to the beneficiaries and/or community?</v>
      </c>
      <c r="M453" s="221" t="s">
        <v>4588</v>
      </c>
      <c r="N453" s="221" t="s">
        <v>4589</v>
      </c>
      <c r="O453" s="221" t="s">
        <v>4590</v>
      </c>
      <c r="P453" s="221">
        <v>1</v>
      </c>
      <c r="V453" s="221">
        <v>1</v>
      </c>
      <c r="W453" s="221" t="s">
        <v>5748</v>
      </c>
      <c r="Z453" s="221" t="s">
        <v>2088</v>
      </c>
      <c r="AB453" s="333"/>
    </row>
    <row r="454" spans="1:28" s="221" customFormat="1">
      <c r="A454" s="205"/>
      <c r="B454" s="194" t="s">
        <v>4591</v>
      </c>
      <c r="C454" s="194" t="str">
        <f t="shared" si="81"/>
        <v>select_one</v>
      </c>
      <c r="D454" s="194" t="str">
        <f t="shared" si="82"/>
        <v>yes_no</v>
      </c>
      <c r="E454" s="205"/>
      <c r="F454" s="194"/>
      <c r="G454" s="194" t="s">
        <v>2983</v>
      </c>
      <c r="H454" s="206"/>
      <c r="I454" s="221" t="str" cm="1">
        <f t="array" ref="I454">_xlfn.TEXTJOIN(" ",1,IF(flistname=D454,foption,""))</f>
        <v>0: No 1: Yes</v>
      </c>
      <c r="J454" s="221" t="s">
        <v>22</v>
      </c>
      <c r="K454" s="221" t="s">
        <v>2102</v>
      </c>
      <c r="L454" s="221" t="str">
        <f t="shared" si="84"/>
        <v>L07: Is it easy for the PMC members to take additional food/cash/vouchers (beyond the entitlement)?</v>
      </c>
      <c r="M454" s="221" t="s">
        <v>4592</v>
      </c>
      <c r="N454" s="221" t="s">
        <v>4593</v>
      </c>
      <c r="O454" s="221" t="s">
        <v>4594</v>
      </c>
      <c r="P454" s="221">
        <v>1</v>
      </c>
      <c r="V454" s="221">
        <v>1</v>
      </c>
      <c r="W454" s="221" t="s">
        <v>5748</v>
      </c>
      <c r="Z454" s="221" t="s">
        <v>2088</v>
      </c>
      <c r="AB454" s="333"/>
    </row>
    <row r="455" spans="1:28" s="221" customFormat="1">
      <c r="A455" s="205"/>
      <c r="B455" s="194" t="s">
        <v>4595</v>
      </c>
      <c r="C455" s="194" t="str">
        <f t="shared" si="81"/>
        <v>select_one</v>
      </c>
      <c r="D455" s="194" t="str">
        <f t="shared" si="82"/>
        <v>yes_no</v>
      </c>
      <c r="E455" s="205"/>
      <c r="F455" s="194"/>
      <c r="G455" s="194" t="s">
        <v>2983</v>
      </c>
      <c r="H455" s="206"/>
      <c r="I455" s="221" t="str" cm="1">
        <f t="array" ref="I455">_xlfn.TEXTJOIN(" ",1,IF(flistname=D455,foption,""))</f>
        <v>0: No 1: Yes</v>
      </c>
      <c r="J455" s="221" t="s">
        <v>22</v>
      </c>
      <c r="K455" s="221" t="s">
        <v>2104</v>
      </c>
      <c r="L455" s="221" t="str">
        <f t="shared" si="84"/>
        <v>L08: Do you feel the PMC represents you well?</v>
      </c>
      <c r="M455" s="221" t="s">
        <v>4596</v>
      </c>
      <c r="N455" s="221" t="s">
        <v>4597</v>
      </c>
      <c r="O455" s="221" t="s">
        <v>4598</v>
      </c>
      <c r="P455" s="221">
        <v>1</v>
      </c>
      <c r="S455" s="221" t="s">
        <v>2106</v>
      </c>
      <c r="V455" s="221">
        <v>1</v>
      </c>
      <c r="W455" s="221" t="s">
        <v>5748</v>
      </c>
      <c r="Z455" s="221" t="s">
        <v>2088</v>
      </c>
      <c r="AB455" s="333"/>
    </row>
    <row r="456" spans="1:28" s="221" customFormat="1">
      <c r="A456" s="205"/>
      <c r="B456" s="194" t="s">
        <v>4599</v>
      </c>
      <c r="C456" s="194" t="str">
        <f t="shared" si="81"/>
        <v>select_multiple</v>
      </c>
      <c r="D456" s="194" t="str">
        <f t="shared" si="82"/>
        <v>mc_activities</v>
      </c>
      <c r="E456" s="205"/>
      <c r="F456" s="194"/>
      <c r="G456" s="194" t="s">
        <v>2983</v>
      </c>
      <c r="H456" s="206"/>
      <c r="I456" s="221" t="str" cm="1">
        <f t="array" ref="I456">_xlfn.TEXTJOIN(" ",1,IF(flistname=D456,foption,""))</f>
        <v>1: Communication of distribution schedule 2: Complaints/ feedback management (neutral, independent, anonymous) 3: Help Desk at Site 4: Distribution organization 5: Sourcing porters 6: Recipient verification 7: Identifying vulnerable people 8: Posting entitlements 9: Sensitization on entitlements 10: Sensitization on targeting 88: Other 77: Don't know</v>
      </c>
      <c r="J456" s="221" t="s">
        <v>2107</v>
      </c>
      <c r="K456" s="221" t="s">
        <v>2108</v>
      </c>
      <c r="L456" s="221" t="str">
        <f t="shared" si="84"/>
        <v>L09: Which activity is the PMC responsible for?</v>
      </c>
      <c r="M456" s="221" t="s">
        <v>4600</v>
      </c>
      <c r="N456" s="221" t="s">
        <v>4601</v>
      </c>
      <c r="O456" s="221" t="s">
        <v>4602</v>
      </c>
      <c r="P456" s="221">
        <v>1</v>
      </c>
      <c r="S456" s="221" t="s">
        <v>1236</v>
      </c>
      <c r="T456" s="221" t="s">
        <v>4897</v>
      </c>
      <c r="U456" s="221" t="s">
        <v>6180</v>
      </c>
      <c r="V456" s="221">
        <v>1</v>
      </c>
      <c r="Z456" s="221" t="s">
        <v>2088</v>
      </c>
      <c r="AB456" s="333"/>
    </row>
    <row r="457" spans="1:28" s="338" customFormat="1">
      <c r="A457" s="205"/>
      <c r="B457" s="194" t="s">
        <v>4603</v>
      </c>
      <c r="C457" s="194" t="str">
        <f t="shared" si="81"/>
        <v>No</v>
      </c>
      <c r="D457" s="194" t="str">
        <f t="shared" si="82"/>
        <v/>
      </c>
      <c r="E457" s="205"/>
      <c r="F457" s="194"/>
      <c r="G457" s="194" t="s">
        <v>2983</v>
      </c>
      <c r="H457" s="206"/>
      <c r="I457" s="338" t="str" cm="1">
        <f t="array" ref="I457">_xlfn.TEXTJOIN(" ",1,IF(flistname=D457,foption,""))</f>
        <v>0</v>
      </c>
      <c r="J457" s="338" t="s">
        <v>49</v>
      </c>
      <c r="K457" s="338" t="s">
        <v>2110</v>
      </c>
      <c r="L457" s="338" t="str">
        <f t="shared" si="84"/>
        <v>L10: Specify</v>
      </c>
      <c r="M457" s="338" t="s">
        <v>4604</v>
      </c>
      <c r="N457" s="338" t="s">
        <v>1312</v>
      </c>
      <c r="O457" s="338" t="s">
        <v>4605</v>
      </c>
      <c r="P457" s="338">
        <v>1</v>
      </c>
      <c r="V457" s="338">
        <v>1</v>
      </c>
      <c r="Z457" s="338" t="s">
        <v>4606</v>
      </c>
      <c r="AB457" s="339"/>
    </row>
    <row r="458" spans="1:28" s="356" customFormat="1">
      <c r="A458" s="355"/>
      <c r="B458" s="356" t="s">
        <v>4607</v>
      </c>
      <c r="C458" s="356" t="str">
        <f t="shared" si="81"/>
        <v>No</v>
      </c>
      <c r="D458" s="356" t="str">
        <f t="shared" si="82"/>
        <v/>
      </c>
      <c r="E458" s="355"/>
      <c r="G458" s="356" t="s">
        <v>2983</v>
      </c>
      <c r="H458" s="357"/>
      <c r="I458" s="356" t="str" cm="1">
        <f t="array" ref="I458">_xlfn.TEXTJOIN(" ",1,IF(flistname=D458,foption,""))</f>
        <v>0</v>
      </c>
      <c r="J458" s="356" t="s">
        <v>117</v>
      </c>
      <c r="K458" s="356" t="s">
        <v>4565</v>
      </c>
      <c r="L458" s="356" t="str">
        <f t="shared" si="84"/>
        <v/>
      </c>
      <c r="N458" s="356" t="s">
        <v>2988</v>
      </c>
      <c r="O458" s="356" t="s">
        <v>2988</v>
      </c>
      <c r="P458" s="356">
        <v>1</v>
      </c>
      <c r="AB458" s="358"/>
    </row>
    <row r="459" spans="1:28" s="218" customFormat="1">
      <c r="A459" s="207"/>
      <c r="C459" s="218" t="str">
        <f t="shared" si="81"/>
        <v>No</v>
      </c>
      <c r="D459" s="218" t="str">
        <f t="shared" si="82"/>
        <v/>
      </c>
      <c r="E459" s="207"/>
      <c r="H459" s="209"/>
      <c r="I459" s="214" t="str" cm="1">
        <f t="array" ref="I459">_xlfn.TEXTJOIN(" ",1,IF(flistname=D459,foption,""))</f>
        <v>0</v>
      </c>
      <c r="L459" s="218" t="str">
        <f t="shared" si="84"/>
        <v/>
      </c>
      <c r="N459" s="218" t="s">
        <v>2988</v>
      </c>
      <c r="O459" s="218" t="s">
        <v>2988</v>
      </c>
      <c r="P459" s="218">
        <v>1</v>
      </c>
      <c r="S459" s="207"/>
      <c r="AB459" s="280"/>
    </row>
    <row r="460" spans="1:28" s="356" customFormat="1">
      <c r="A460" s="355"/>
      <c r="B460" s="356" t="s">
        <v>4608</v>
      </c>
      <c r="C460" s="356" t="str">
        <f t="shared" si="81"/>
        <v>No</v>
      </c>
      <c r="D460" s="356" t="str">
        <f t="shared" si="82"/>
        <v/>
      </c>
      <c r="E460" s="355"/>
      <c r="F460" s="356" t="s">
        <v>246</v>
      </c>
      <c r="G460" s="356" t="s">
        <v>2983</v>
      </c>
      <c r="H460" s="357"/>
      <c r="I460" s="356" t="str" cm="1">
        <f t="array" ref="I460">_xlfn.TEXTJOIN(" ",1,IF(flistname=D460,foption,""))</f>
        <v>0</v>
      </c>
      <c r="J460" s="356" t="s">
        <v>26</v>
      </c>
      <c r="K460" s="356" t="s">
        <v>4609</v>
      </c>
      <c r="L460" s="356" t="str">
        <f t="shared" si="84"/>
        <v>M: DECISION MAKING (GENDER)</v>
      </c>
      <c r="M460" s="356" t="s">
        <v>4610</v>
      </c>
      <c r="N460" s="356" t="s">
        <v>4611</v>
      </c>
      <c r="O460" s="356" t="s">
        <v>4611</v>
      </c>
      <c r="P460" s="356">
        <v>1</v>
      </c>
      <c r="W460" s="356" t="s">
        <v>168</v>
      </c>
      <c r="Z460" s="356" t="s">
        <v>3428</v>
      </c>
      <c r="AB460" s="358"/>
    </row>
    <row r="461" spans="1:28" s="221" customFormat="1">
      <c r="A461" s="205"/>
      <c r="B461" s="194" t="s">
        <v>4612</v>
      </c>
      <c r="C461" s="194" t="str">
        <f t="shared" si="81"/>
        <v>select_one</v>
      </c>
      <c r="D461" s="194" t="str">
        <f t="shared" si="82"/>
        <v>decision_making</v>
      </c>
      <c r="E461" s="205"/>
      <c r="F461" s="194" t="s">
        <v>246</v>
      </c>
      <c r="G461" s="194" t="s">
        <v>2983</v>
      </c>
      <c r="H461" s="206"/>
      <c r="I461" s="221" t="str" cm="1">
        <f t="array" ref="I461">_xlfn.TEXTJOIN(" ",1,IF(flistname=D461,foption,""))</f>
        <v>1: Female 2: Male 3: Both male and female</v>
      </c>
      <c r="J461" s="221" t="s">
        <v>2126</v>
      </c>
      <c r="K461" s="221" t="s">
        <v>2127</v>
      </c>
      <c r="L461" s="221" t="str">
        <f t="shared" si="84"/>
        <v>M01: Who decides how to use the **cash** assistance received such as when, where and what to buy?</v>
      </c>
      <c r="M461" s="221" t="s">
        <v>4613</v>
      </c>
      <c r="N461" s="221" t="s">
        <v>4614</v>
      </c>
      <c r="O461" s="221" t="s">
        <v>4615</v>
      </c>
      <c r="P461" s="221">
        <v>1</v>
      </c>
      <c r="V461" s="221">
        <v>1</v>
      </c>
      <c r="Z461" s="221" t="s">
        <v>6181</v>
      </c>
      <c r="AB461" s="333"/>
    </row>
    <row r="462" spans="1:28" s="221" customFormat="1">
      <c r="A462" s="205"/>
      <c r="B462" s="194" t="s">
        <v>4617</v>
      </c>
      <c r="C462" s="194" t="str">
        <f t="shared" si="81"/>
        <v>select_one</v>
      </c>
      <c r="D462" s="194" t="str">
        <f t="shared" si="82"/>
        <v>decision_making</v>
      </c>
      <c r="E462" s="205"/>
      <c r="F462" s="194" t="s">
        <v>246</v>
      </c>
      <c r="G462" s="194" t="s">
        <v>2983</v>
      </c>
      <c r="H462" s="206"/>
      <c r="I462" s="221" t="str" cm="1">
        <f t="array" ref="I462">_xlfn.TEXTJOIN(" ",1,IF(flistname=D462,foption,""))</f>
        <v>1: Female 2: Male 3: Both male and female</v>
      </c>
      <c r="J462" s="221" t="s">
        <v>2126</v>
      </c>
      <c r="K462" s="221" t="s">
        <v>2130</v>
      </c>
      <c r="L462" s="221" t="str">
        <f t="shared" si="84"/>
        <v>M02: Who decides how to use the **food** assistance given by WFP, such as whether to sell, trade, lend or share a portion of it?</v>
      </c>
      <c r="M462" s="221" t="s">
        <v>4618</v>
      </c>
      <c r="N462" s="221" t="s">
        <v>4619</v>
      </c>
      <c r="O462" s="221" t="s">
        <v>4620</v>
      </c>
      <c r="P462" s="221">
        <v>1</v>
      </c>
      <c r="V462" s="221">
        <v>1</v>
      </c>
      <c r="Z462" s="221" t="s">
        <v>6182</v>
      </c>
      <c r="AB462" s="333"/>
    </row>
    <row r="463" spans="1:28" s="221" customFormat="1">
      <c r="A463" s="205"/>
      <c r="B463" s="194" t="s">
        <v>4621</v>
      </c>
      <c r="C463" s="194" t="str">
        <f t="shared" si="81"/>
        <v>select_one</v>
      </c>
      <c r="D463" s="194" t="str">
        <f t="shared" si="82"/>
        <v>yes_no</v>
      </c>
      <c r="E463" s="205"/>
      <c r="F463" s="194" t="s">
        <v>246</v>
      </c>
      <c r="G463" s="194" t="s">
        <v>2983</v>
      </c>
      <c r="H463" s="206"/>
      <c r="I463" s="221" t="str" cm="1">
        <f t="array" ref="I463">_xlfn.TEXTJOIN(" ",1,IF(flistname=D463,foption,""))</f>
        <v>0: No 1: Yes</v>
      </c>
      <c r="J463" s="221" t="s">
        <v>22</v>
      </c>
      <c r="K463" s="221" t="s">
        <v>2135</v>
      </c>
      <c r="L463" s="221" t="str">
        <f t="shared" si="84"/>
        <v>M03: Are topics related to gender equality discussed at the site?</v>
      </c>
      <c r="M463" s="221" t="s">
        <v>4622</v>
      </c>
      <c r="N463" s="221" t="s">
        <v>4623</v>
      </c>
      <c r="O463" s="221" t="s">
        <v>4624</v>
      </c>
      <c r="P463" s="221">
        <v>1</v>
      </c>
      <c r="V463" s="221">
        <v>1</v>
      </c>
      <c r="W463" s="221" t="s">
        <v>5748</v>
      </c>
      <c r="AB463" s="333"/>
    </row>
    <row r="464" spans="1:28" s="221" customFormat="1">
      <c r="A464" s="205"/>
      <c r="B464" s="194" t="s">
        <v>4625</v>
      </c>
      <c r="C464" s="194" t="str">
        <f t="shared" si="81"/>
        <v>select_one</v>
      </c>
      <c r="D464" s="194" t="str">
        <f t="shared" si="82"/>
        <v>yes_no</v>
      </c>
      <c r="E464" s="205"/>
      <c r="F464" s="194" t="s">
        <v>246</v>
      </c>
      <c r="G464" s="194" t="s">
        <v>2983</v>
      </c>
      <c r="H464" s="206"/>
      <c r="I464" s="221" t="str" cm="1">
        <f t="array" ref="I464">_xlfn.TEXTJOIN(" ",1,IF(flistname=D464,foption,""))</f>
        <v>0: No 1: Yes</v>
      </c>
      <c r="J464" s="221" t="s">
        <v>22</v>
      </c>
      <c r="K464" s="221" t="s">
        <v>2137</v>
      </c>
      <c r="L464" s="221" t="str">
        <f t="shared" si="84"/>
        <v>M04: Are you participating in any meetings or discussions of how to use community assets?</v>
      </c>
      <c r="M464" s="221" t="s">
        <v>4626</v>
      </c>
      <c r="N464" s="221" t="s">
        <v>4627</v>
      </c>
      <c r="O464" s="221" t="s">
        <v>4628</v>
      </c>
      <c r="P464" s="221">
        <v>1</v>
      </c>
      <c r="V464" s="221">
        <v>1</v>
      </c>
      <c r="W464" s="221" t="s">
        <v>5748</v>
      </c>
      <c r="Z464" s="221" t="s">
        <v>3225</v>
      </c>
      <c r="AB464" s="333"/>
    </row>
    <row r="465" spans="1:28" s="221" customFormat="1">
      <c r="A465" s="205"/>
      <c r="B465" s="194" t="s">
        <v>4629</v>
      </c>
      <c r="C465" s="194" t="str">
        <f t="shared" si="81"/>
        <v>select_one</v>
      </c>
      <c r="D465" s="194" t="str">
        <f t="shared" si="82"/>
        <v>yes_no</v>
      </c>
      <c r="E465" s="205"/>
      <c r="F465" s="194" t="s">
        <v>246</v>
      </c>
      <c r="G465" s="194" t="s">
        <v>2983</v>
      </c>
      <c r="H465" s="206"/>
      <c r="I465" s="221" t="str" cm="1">
        <f t="array" ref="I465">_xlfn.TEXTJOIN(" ",1,IF(flistname=D465,foption,""))</f>
        <v>0: No 1: Yes</v>
      </c>
      <c r="J465" s="221" t="s">
        <v>22</v>
      </c>
      <c r="K465" s="221" t="s">
        <v>2140</v>
      </c>
      <c r="L465" s="221" t="str">
        <f t="shared" si="84"/>
        <v>M05: Are you participating in decision-making over management or improvements to the community assets?</v>
      </c>
      <c r="M465" s="221" t="s">
        <v>4630</v>
      </c>
      <c r="N465" s="221" t="s">
        <v>4631</v>
      </c>
      <c r="O465" s="221" t="s">
        <v>4632</v>
      </c>
      <c r="P465" s="221">
        <v>1</v>
      </c>
      <c r="V465" s="221">
        <v>1</v>
      </c>
      <c r="W465" s="221" t="s">
        <v>5748</v>
      </c>
      <c r="Z465" s="221" t="s">
        <v>3225</v>
      </c>
      <c r="AB465" s="333"/>
    </row>
    <row r="466" spans="1:28" s="221" customFormat="1">
      <c r="A466" s="205"/>
      <c r="B466" s="194" t="s">
        <v>4633</v>
      </c>
      <c r="C466" s="194" t="str">
        <f t="shared" si="81"/>
        <v>select_one</v>
      </c>
      <c r="D466" s="194" t="str">
        <f t="shared" si="82"/>
        <v>yes_no</v>
      </c>
      <c r="E466" s="205"/>
      <c r="F466" s="194" t="s">
        <v>246</v>
      </c>
      <c r="G466" s="194" t="s">
        <v>2983</v>
      </c>
      <c r="H466" s="206"/>
      <c r="I466" s="221" t="str" cm="1">
        <f t="array" ref="I466">_xlfn.TEXTJOIN(" ",1,IF(flistname=D466,foption,""))</f>
        <v>0: No 1: Yes</v>
      </c>
      <c r="J466" s="221" t="s">
        <v>22</v>
      </c>
      <c r="K466" s="221" t="s">
        <v>2142</v>
      </c>
      <c r="L466" s="221" t="str">
        <f t="shared" si="84"/>
        <v>M06: Are you able to make use of community assets?</v>
      </c>
      <c r="M466" s="221" t="s">
        <v>4634</v>
      </c>
      <c r="N466" s="221" t="s">
        <v>4635</v>
      </c>
      <c r="O466" s="221" t="s">
        <v>4636</v>
      </c>
      <c r="P466" s="221">
        <v>1</v>
      </c>
      <c r="V466" s="221">
        <v>1</v>
      </c>
      <c r="W466" s="221" t="s">
        <v>5748</v>
      </c>
      <c r="Z466" s="221" t="s">
        <v>3225</v>
      </c>
      <c r="AB466" s="333"/>
    </row>
    <row r="467" spans="1:28" s="221" customFormat="1">
      <c r="A467" s="205"/>
      <c r="B467" s="194" t="s">
        <v>4637</v>
      </c>
      <c r="C467" s="194" t="str">
        <f t="shared" si="81"/>
        <v>select_one</v>
      </c>
      <c r="D467" s="194" t="str">
        <f t="shared" si="82"/>
        <v>yes_no</v>
      </c>
      <c r="E467" s="205"/>
      <c r="F467" s="194" t="s">
        <v>246</v>
      </c>
      <c r="G467" s="194" t="s">
        <v>2983</v>
      </c>
      <c r="H467" s="206"/>
      <c r="I467" s="221" t="str" cm="1">
        <f t="array" ref="I467">_xlfn.TEXTJOIN(" ",1,IF(flistname=D467,foption,""))</f>
        <v>0: No 1: Yes</v>
      </c>
      <c r="J467" s="221" t="s">
        <v>22</v>
      </c>
      <c r="K467" s="221" t="s">
        <v>2144</v>
      </c>
      <c r="L467" s="221" t="str">
        <f t="shared" si="84"/>
        <v>M07: Do you feel you have a voice to contribute to positive changes in your community?</v>
      </c>
      <c r="M467" s="221" t="s">
        <v>4638</v>
      </c>
      <c r="N467" s="221" t="s">
        <v>4639</v>
      </c>
      <c r="O467" s="221" t="s">
        <v>4640</v>
      </c>
      <c r="P467" s="221">
        <v>1</v>
      </c>
      <c r="V467" s="221">
        <v>1</v>
      </c>
      <c r="W467" s="221" t="s">
        <v>5748</v>
      </c>
      <c r="AB467" s="333"/>
    </row>
    <row r="468" spans="1:28" s="338" customFormat="1">
      <c r="A468" s="205"/>
      <c r="B468" s="194" t="s">
        <v>4641</v>
      </c>
      <c r="C468" s="194" t="str">
        <f t="shared" si="81"/>
        <v>No</v>
      </c>
      <c r="D468" s="194" t="str">
        <f t="shared" si="82"/>
        <v/>
      </c>
      <c r="E468" s="205"/>
      <c r="F468" s="194" t="s">
        <v>246</v>
      </c>
      <c r="G468" s="194" t="s">
        <v>2983</v>
      </c>
      <c r="H468" s="206"/>
      <c r="I468" s="338" t="str" cm="1">
        <f t="array" ref="I468">_xlfn.TEXTJOIN(" ",1,IF(flistname=D468,foption,""))</f>
        <v>0</v>
      </c>
      <c r="J468" s="338" t="s">
        <v>49</v>
      </c>
      <c r="K468" s="338" t="s">
        <v>2146</v>
      </c>
      <c r="L468" s="338" t="str">
        <f t="shared" si="84"/>
        <v>M08: What are the challenges in being able to participate in decision-making?</v>
      </c>
      <c r="M468" s="338" t="s">
        <v>4642</v>
      </c>
      <c r="N468" s="338" t="s">
        <v>4643</v>
      </c>
      <c r="O468" s="338" t="s">
        <v>4644</v>
      </c>
      <c r="P468" s="338">
        <v>1</v>
      </c>
      <c r="V468" s="338">
        <v>1</v>
      </c>
      <c r="Z468" s="338" t="s">
        <v>4645</v>
      </c>
      <c r="AB468" s="339"/>
    </row>
    <row r="469" spans="1:28" s="356" customFormat="1">
      <c r="A469" s="355"/>
      <c r="B469" s="356" t="s">
        <v>4646</v>
      </c>
      <c r="C469" s="356" t="str">
        <f t="shared" si="81"/>
        <v>No</v>
      </c>
      <c r="D469" s="356" t="str">
        <f t="shared" si="82"/>
        <v/>
      </c>
      <c r="E469" s="355"/>
      <c r="F469" s="356" t="s">
        <v>246</v>
      </c>
      <c r="G469" s="356" t="s">
        <v>2983</v>
      </c>
      <c r="H469" s="357"/>
      <c r="I469" s="356" t="str" cm="1">
        <f t="array" ref="I469">_xlfn.TEXTJOIN(" ",1,IF(flistname=D469,foption,""))</f>
        <v>0</v>
      </c>
      <c r="J469" s="356" t="s">
        <v>117</v>
      </c>
      <c r="K469" s="356" t="s">
        <v>4609</v>
      </c>
      <c r="L469" s="356" t="str">
        <f t="shared" si="84"/>
        <v/>
      </c>
      <c r="N469" s="356" t="s">
        <v>2988</v>
      </c>
      <c r="O469" s="356" t="s">
        <v>2988</v>
      </c>
      <c r="P469" s="356">
        <v>1</v>
      </c>
      <c r="AB469" s="358"/>
    </row>
    <row r="470" spans="1:28" s="218" customFormat="1">
      <c r="A470" s="207"/>
      <c r="C470" s="218" t="str">
        <f t="shared" si="81"/>
        <v>No</v>
      </c>
      <c r="D470" s="218" t="str">
        <f t="shared" si="82"/>
        <v/>
      </c>
      <c r="E470" s="207"/>
      <c r="H470" s="209"/>
      <c r="I470" s="214" t="str" cm="1">
        <f t="array" ref="I470">_xlfn.TEXTJOIN(" ",1,IF(flistname=D470,foption,""))</f>
        <v>0</v>
      </c>
      <c r="L470" s="218" t="str">
        <f t="shared" si="84"/>
        <v/>
      </c>
      <c r="N470" s="218" t="s">
        <v>2988</v>
      </c>
      <c r="O470" s="218" t="s">
        <v>2988</v>
      </c>
      <c r="P470" s="218">
        <v>1</v>
      </c>
      <c r="S470" s="207"/>
      <c r="AB470" s="280"/>
    </row>
    <row r="471" spans="1:28" s="356" customFormat="1">
      <c r="A471" s="355"/>
      <c r="B471" s="356" t="s">
        <v>4647</v>
      </c>
      <c r="C471" s="356" t="str">
        <f t="shared" si="81"/>
        <v>No</v>
      </c>
      <c r="D471" s="356" t="str">
        <f t="shared" si="82"/>
        <v/>
      </c>
      <c r="E471" s="355"/>
      <c r="G471" s="356" t="s">
        <v>2983</v>
      </c>
      <c r="H471" s="357"/>
      <c r="I471" s="356" t="str" cm="1">
        <f t="array" ref="I471">_xlfn.TEXTJOIN(" ",1,IF(flistname=D471,foption,""))</f>
        <v>0</v>
      </c>
      <c r="J471" s="356" t="s">
        <v>26</v>
      </c>
      <c r="K471" s="356" t="s">
        <v>4648</v>
      </c>
      <c r="L471" s="356" t="str">
        <f t="shared" si="84"/>
        <v>N: HEALTH AND NUTRITION SERVICES</v>
      </c>
      <c r="M471" s="356" t="s">
        <v>4649</v>
      </c>
      <c r="N471" s="356" t="s">
        <v>4650</v>
      </c>
      <c r="O471" s="356" t="s">
        <v>4650</v>
      </c>
      <c r="P471" s="356">
        <v>1</v>
      </c>
      <c r="W471" s="356" t="s">
        <v>168</v>
      </c>
      <c r="Z471" s="356" t="s">
        <v>3428</v>
      </c>
      <c r="AB471" s="358"/>
    </row>
    <row r="472" spans="1:28" s="221" customFormat="1">
      <c r="A472" s="205" t="s">
        <v>4651</v>
      </c>
      <c r="B472" s="194" t="s">
        <v>4652</v>
      </c>
      <c r="C472" s="194" t="str">
        <f t="shared" si="81"/>
        <v>select_one</v>
      </c>
      <c r="D472" s="194" t="str">
        <f t="shared" si="82"/>
        <v>yes_no</v>
      </c>
      <c r="E472" s="205"/>
      <c r="F472" s="194"/>
      <c r="G472" s="194" t="s">
        <v>2983</v>
      </c>
      <c r="H472" s="206"/>
      <c r="I472" s="221" t="str" cm="1">
        <f t="array" ref="I472">_xlfn.TEXTJOIN(" ",1,IF(flistname=D472,foption,""))</f>
        <v>0: No 1: Yes</v>
      </c>
      <c r="J472" s="221" t="s">
        <v>22</v>
      </c>
      <c r="K472" s="221" t="s">
        <v>2223</v>
      </c>
      <c r="L472" s="221" t="str">
        <f t="shared" si="84"/>
        <v>N01: Do you have access to health services and medicines?</v>
      </c>
      <c r="M472" s="221" t="s">
        <v>4653</v>
      </c>
      <c r="N472" s="221" t="s">
        <v>4654</v>
      </c>
      <c r="O472" s="221" t="s">
        <v>4655</v>
      </c>
      <c r="P472" s="221">
        <v>1</v>
      </c>
      <c r="V472" s="221">
        <v>1</v>
      </c>
      <c r="W472" s="221" t="s">
        <v>5748</v>
      </c>
      <c r="AB472" s="333"/>
    </row>
    <row r="473" spans="1:28" s="221" customFormat="1">
      <c r="A473" s="205"/>
      <c r="B473" s="194" t="s">
        <v>4656</v>
      </c>
      <c r="C473" s="194" t="str">
        <f t="shared" si="81"/>
        <v>select_one</v>
      </c>
      <c r="D473" s="194" t="str">
        <f t="shared" si="82"/>
        <v>yes_no</v>
      </c>
      <c r="E473" s="205"/>
      <c r="F473" s="194"/>
      <c r="G473" s="194" t="s">
        <v>2983</v>
      </c>
      <c r="H473" s="206"/>
      <c r="I473" s="221" t="str" cm="1">
        <f t="array" ref="I473">_xlfn.TEXTJOIN(" ",1,IF(flistname=D473,foption,""))</f>
        <v>0: No 1: Yes</v>
      </c>
      <c r="J473" s="221" t="s">
        <v>22</v>
      </c>
      <c r="K473" s="221" t="s">
        <v>2225</v>
      </c>
      <c r="L473" s="221" t="str">
        <f t="shared" si="84"/>
        <v>N02: Are topics related to nutrition, health, or maternal/child feeding discussed at the site?</v>
      </c>
      <c r="M473" s="221" t="s">
        <v>4657</v>
      </c>
      <c r="N473" s="221" t="s">
        <v>4658</v>
      </c>
      <c r="O473" s="221" t="s">
        <v>4659</v>
      </c>
      <c r="P473" s="221">
        <v>1</v>
      </c>
      <c r="V473" s="221">
        <v>1</v>
      </c>
      <c r="W473" s="221" t="s">
        <v>5748</v>
      </c>
      <c r="AB473" s="333"/>
    </row>
    <row r="474" spans="1:28" s="221" customFormat="1">
      <c r="A474" s="205"/>
      <c r="B474" s="194" t="s">
        <v>4660</v>
      </c>
      <c r="C474" s="194" t="str">
        <f t="shared" si="81"/>
        <v>select_one</v>
      </c>
      <c r="D474" s="194" t="str">
        <f t="shared" si="82"/>
        <v>yes_no</v>
      </c>
      <c r="E474" s="205"/>
      <c r="F474" s="194"/>
      <c r="G474" s="194" t="s">
        <v>2983</v>
      </c>
      <c r="H474" s="206"/>
      <c r="I474" s="221" t="str" cm="1">
        <f t="array" ref="I474">_xlfn.TEXTJOIN(" ",1,IF(flistname=D474,foption,""))</f>
        <v>0: No 1: Yes</v>
      </c>
      <c r="J474" s="221" t="s">
        <v>22</v>
      </c>
      <c r="K474" s="221" t="s">
        <v>2227</v>
      </c>
      <c r="L474" s="221" t="str">
        <f t="shared" si="84"/>
        <v>N03: Has a community nutrition volunteer (CNV) assisted you in the past month?</v>
      </c>
      <c r="M474" s="221" t="s">
        <v>4661</v>
      </c>
      <c r="N474" s="221" t="s">
        <v>4662</v>
      </c>
      <c r="O474" s="221" t="s">
        <v>4663</v>
      </c>
      <c r="P474" s="221">
        <v>1</v>
      </c>
      <c r="V474" s="221">
        <v>1</v>
      </c>
      <c r="W474" s="221" t="s">
        <v>5748</v>
      </c>
      <c r="AB474" s="333"/>
    </row>
    <row r="475" spans="1:28" s="221" customFormat="1">
      <c r="A475" s="205"/>
      <c r="B475" s="194" t="s">
        <v>4664</v>
      </c>
      <c r="C475" s="194" t="str">
        <f t="shared" si="81"/>
        <v>select_one</v>
      </c>
      <c r="D475" s="194" t="str">
        <f t="shared" si="82"/>
        <v>cnv_assistance</v>
      </c>
      <c r="E475" s="205"/>
      <c r="F475" s="194"/>
      <c r="G475" s="194" t="s">
        <v>2983</v>
      </c>
      <c r="H475" s="206"/>
      <c r="I475" s="221" t="str" cm="1">
        <f t="array" ref="I475">_xlfn.TEXTJOIN(" ",1,IF(flistname=D475,foption,""))</f>
        <v>1: Site 2: Home 3: Both</v>
      </c>
      <c r="J475" s="221" t="s">
        <v>2229</v>
      </c>
      <c r="K475" s="221" t="s">
        <v>2230</v>
      </c>
      <c r="L475" s="221" t="str">
        <f t="shared" si="84"/>
        <v>N04: Where did the CNV assist you?</v>
      </c>
      <c r="M475" s="221" t="s">
        <v>4665</v>
      </c>
      <c r="N475" s="221" t="s">
        <v>4666</v>
      </c>
      <c r="O475" s="221" t="s">
        <v>4667</v>
      </c>
      <c r="P475" s="221">
        <v>1</v>
      </c>
      <c r="V475" s="221">
        <v>1</v>
      </c>
      <c r="Z475" s="221" t="s">
        <v>2232</v>
      </c>
      <c r="AB475" s="333"/>
    </row>
    <row r="476" spans="1:28" s="221" customFormat="1">
      <c r="A476" s="205"/>
      <c r="B476" s="194" t="s">
        <v>4668</v>
      </c>
      <c r="C476" s="194" t="str">
        <f t="shared" si="81"/>
        <v>select_multiple</v>
      </c>
      <c r="D476" s="194" t="str">
        <f t="shared" si="82"/>
        <v>vol_assist</v>
      </c>
      <c r="E476" s="205"/>
      <c r="F476" s="194"/>
      <c r="G476" s="194" t="s">
        <v>2983</v>
      </c>
      <c r="H476" s="206"/>
      <c r="I476" s="221" t="str" cm="1">
        <f t="array" ref="I476">_xlfn.TEXTJOIN(" ",1,IF(flistname=D476,foption,""))</f>
        <v>1: Anthropological measurements for screening 2: Communication of distribution schedule 3: Complaints/ feedback management 4: Identifying vulnerable people 5: Sensitization on entitlements 6: Sensitization on health, nutrition, hygiene 7: Sensitization on targeting 88: Other</v>
      </c>
      <c r="J476" s="221" t="s">
        <v>2233</v>
      </c>
      <c r="K476" s="221" t="s">
        <v>2234</v>
      </c>
      <c r="L476" s="221" t="str">
        <f t="shared" si="84"/>
        <v>N05: With what did the CNV/outreach worker assist you?</v>
      </c>
      <c r="M476" s="221" t="s">
        <v>4669</v>
      </c>
      <c r="N476" s="221" t="s">
        <v>4670</v>
      </c>
      <c r="O476" s="221" t="s">
        <v>4671</v>
      </c>
      <c r="P476" s="221">
        <v>1</v>
      </c>
      <c r="S476" s="221" t="s">
        <v>1224</v>
      </c>
      <c r="V476" s="221">
        <v>1</v>
      </c>
      <c r="Z476" s="221" t="s">
        <v>2232</v>
      </c>
      <c r="AB476" s="333"/>
    </row>
    <row r="477" spans="1:28" s="221" customFormat="1">
      <c r="A477" s="205"/>
      <c r="B477" s="194" t="s">
        <v>4672</v>
      </c>
      <c r="C477" s="194" t="str">
        <f t="shared" si="81"/>
        <v>select_one</v>
      </c>
      <c r="D477" s="194" t="str">
        <f t="shared" si="82"/>
        <v>yes_no</v>
      </c>
      <c r="E477" s="205"/>
      <c r="F477" s="194"/>
      <c r="G477" s="194" t="s">
        <v>2983</v>
      </c>
      <c r="H477" s="206"/>
      <c r="I477" s="221" t="str" cm="1">
        <f t="array" ref="I477">_xlfn.TEXTJOIN(" ",1,IF(flistname=D477,foption,""))</f>
        <v>0: No 1: Yes</v>
      </c>
      <c r="J477" s="221" t="s">
        <v>22</v>
      </c>
      <c r="K477" s="221" t="s">
        <v>2236</v>
      </c>
      <c r="L477" s="221" t="str">
        <f t="shared" si="84"/>
        <v>N06: Was the assistance adequate?</v>
      </c>
      <c r="M477" s="221" t="s">
        <v>4673</v>
      </c>
      <c r="N477" s="221" t="s">
        <v>4674</v>
      </c>
      <c r="O477" s="221" t="s">
        <v>4675</v>
      </c>
      <c r="P477" s="221">
        <v>1</v>
      </c>
      <c r="V477" s="221">
        <v>1</v>
      </c>
      <c r="W477" s="221" t="s">
        <v>5748</v>
      </c>
      <c r="Z477" s="221" t="s">
        <v>2232</v>
      </c>
      <c r="AB477" s="333"/>
    </row>
    <row r="478" spans="1:28" s="221" customFormat="1">
      <c r="A478" s="205"/>
      <c r="B478" s="194" t="s">
        <v>4676</v>
      </c>
      <c r="C478" s="194" t="str">
        <f t="shared" si="81"/>
        <v>select_one</v>
      </c>
      <c r="D478" s="194" t="str">
        <f t="shared" si="82"/>
        <v>not_adequate</v>
      </c>
      <c r="E478" s="205"/>
      <c r="F478" s="194"/>
      <c r="G478" s="194" t="s">
        <v>2983</v>
      </c>
      <c r="H478" s="206"/>
      <c r="I478" s="221" t="str" cm="1">
        <f t="array" ref="I478">_xlfn.TEXTJOIN(" ",1,IF(flistname=D478,foption,""))</f>
        <v>1: Was not well trained 2: Treated me poorly 88: Other</v>
      </c>
      <c r="J478" s="221" t="s">
        <v>2238</v>
      </c>
      <c r="K478" s="221" t="s">
        <v>2239</v>
      </c>
      <c r="L478" s="221" t="str">
        <f t="shared" si="84"/>
        <v>N07: Why was the assistance inadequate?</v>
      </c>
      <c r="M478" s="221" t="s">
        <v>4677</v>
      </c>
      <c r="N478" s="221" t="s">
        <v>4678</v>
      </c>
      <c r="O478" s="221" t="s">
        <v>4679</v>
      </c>
      <c r="P478" s="221">
        <v>1</v>
      </c>
      <c r="V478" s="221">
        <v>1</v>
      </c>
      <c r="Z478" s="221" t="s">
        <v>2241</v>
      </c>
      <c r="AB478" s="333"/>
    </row>
    <row r="479" spans="1:28" s="338" customFormat="1">
      <c r="A479" s="205"/>
      <c r="B479" s="194" t="s">
        <v>4680</v>
      </c>
      <c r="C479" s="194" t="str">
        <f t="shared" si="81"/>
        <v>No</v>
      </c>
      <c r="D479" s="194" t="str">
        <f t="shared" si="82"/>
        <v/>
      </c>
      <c r="E479" s="205"/>
      <c r="F479" s="194"/>
      <c r="G479" s="194" t="s">
        <v>2983</v>
      </c>
      <c r="H479" s="206"/>
      <c r="I479" s="338" t="str" cm="1">
        <f t="array" ref="I479">_xlfn.TEXTJOIN(" ",1,IF(flistname=D479,foption,""))</f>
        <v>0</v>
      </c>
      <c r="J479" s="338" t="s">
        <v>49</v>
      </c>
      <c r="K479" s="338" t="s">
        <v>2242</v>
      </c>
      <c r="L479" s="338" t="str">
        <f t="shared" si="84"/>
        <v>N08: Specify</v>
      </c>
      <c r="M479" s="338" t="s">
        <v>4681</v>
      </c>
      <c r="N479" s="338" t="s">
        <v>1312</v>
      </c>
      <c r="O479" s="338" t="s">
        <v>4682</v>
      </c>
      <c r="P479" s="338">
        <v>1</v>
      </c>
      <c r="V479" s="338">
        <v>1</v>
      </c>
      <c r="Z479" s="338" t="s">
        <v>4683</v>
      </c>
      <c r="AB479" s="339"/>
    </row>
    <row r="480" spans="1:28" s="221" customFormat="1">
      <c r="A480" s="205"/>
      <c r="B480" s="194" t="s">
        <v>4684</v>
      </c>
      <c r="C480" s="194" t="str">
        <f t="shared" si="81"/>
        <v>select_one</v>
      </c>
      <c r="D480" s="194" t="str">
        <f t="shared" si="82"/>
        <v>yes_no</v>
      </c>
      <c r="E480" s="205"/>
      <c r="F480" s="194"/>
      <c r="G480" s="194" t="s">
        <v>2983</v>
      </c>
      <c r="H480" s="206"/>
      <c r="I480" s="221" t="str" cm="1">
        <f t="array" ref="I480">_xlfn.TEXTJOIN(" ",1,IF(flistname=D480,foption,""))</f>
        <v>0: No 1: Yes</v>
      </c>
      <c r="J480" s="221" t="s">
        <v>22</v>
      </c>
      <c r="K480" s="221" t="s">
        <v>2245</v>
      </c>
      <c r="L480" s="221" t="str">
        <f t="shared" si="84"/>
        <v>N09: During the last distribution, were CNVs present at the site?</v>
      </c>
      <c r="M480" s="221" t="s">
        <v>4685</v>
      </c>
      <c r="N480" s="221" t="s">
        <v>4686</v>
      </c>
      <c r="O480" s="221" t="s">
        <v>4687</v>
      </c>
      <c r="P480" s="221">
        <v>1</v>
      </c>
      <c r="S480" s="221" t="s">
        <v>2247</v>
      </c>
      <c r="V480" s="221">
        <v>1</v>
      </c>
      <c r="W480" s="221" t="s">
        <v>5748</v>
      </c>
      <c r="AB480" s="333"/>
    </row>
    <row r="481" spans="1:41" s="356" customFormat="1">
      <c r="A481" s="355"/>
      <c r="B481" s="356" t="s">
        <v>4688</v>
      </c>
      <c r="C481" s="356" t="str">
        <f t="shared" si="81"/>
        <v>No</v>
      </c>
      <c r="D481" s="356" t="str">
        <f t="shared" si="82"/>
        <v/>
      </c>
      <c r="E481" s="355"/>
      <c r="G481" s="356" t="s">
        <v>2983</v>
      </c>
      <c r="H481" s="357"/>
      <c r="I481" s="356" t="str" cm="1">
        <f t="array" ref="I481">_xlfn.TEXTJOIN(" ",1,IF(flistname=D481,foption,""))</f>
        <v>0</v>
      </c>
      <c r="J481" s="356" t="s">
        <v>117</v>
      </c>
      <c r="K481" s="356" t="s">
        <v>4648</v>
      </c>
      <c r="L481" s="356" t="str">
        <f t="shared" si="84"/>
        <v/>
      </c>
      <c r="N481" s="356" t="s">
        <v>2988</v>
      </c>
      <c r="O481" s="356" t="s">
        <v>2988</v>
      </c>
      <c r="P481" s="356">
        <v>1</v>
      </c>
      <c r="AB481" s="358"/>
      <c r="AO481" s="356" t="s">
        <v>497</v>
      </c>
    </row>
    <row r="482" spans="1:41" s="218" customFormat="1">
      <c r="A482" s="207"/>
      <c r="C482" s="218" t="str">
        <f t="shared" si="81"/>
        <v>No</v>
      </c>
      <c r="D482" s="218" t="str">
        <f t="shared" si="82"/>
        <v/>
      </c>
      <c r="E482" s="207"/>
      <c r="H482" s="209"/>
      <c r="I482" s="214" t="str" cm="1">
        <f t="array" ref="I482">_xlfn.TEXTJOIN(" ",1,IF(flistname=D482,foption,""))</f>
        <v>0</v>
      </c>
      <c r="L482" s="218" t="str">
        <f t="shared" si="84"/>
        <v/>
      </c>
      <c r="N482" s="218" t="s">
        <v>2988</v>
      </c>
      <c r="O482" s="218" t="s">
        <v>2988</v>
      </c>
      <c r="P482" s="218">
        <v>1</v>
      </c>
      <c r="S482" s="207"/>
      <c r="AB482" s="280"/>
    </row>
    <row r="483" spans="1:41" s="356" customFormat="1">
      <c r="A483" s="355"/>
      <c r="B483" s="356" t="s">
        <v>4689</v>
      </c>
      <c r="C483" s="356" t="str">
        <f t="shared" si="81"/>
        <v>No</v>
      </c>
      <c r="D483" s="356" t="str">
        <f t="shared" si="82"/>
        <v/>
      </c>
      <c r="E483" s="355"/>
      <c r="G483" s="356" t="s">
        <v>2983</v>
      </c>
      <c r="H483" s="357"/>
      <c r="I483" s="356" t="str" cm="1">
        <f t="array" ref="I483">_xlfn.TEXTJOIN(" ",1,IF(flistname=D483,foption,""))</f>
        <v>0</v>
      </c>
      <c r="J483" s="356" t="s">
        <v>26</v>
      </c>
      <c r="K483" s="356" t="s">
        <v>4690</v>
      </c>
      <c r="L483" s="356" t="str">
        <f t="shared" si="84"/>
        <v>O: ACCESS TO WATER, SANITATION AND HYGIENE</v>
      </c>
      <c r="M483" s="356" t="s">
        <v>4691</v>
      </c>
      <c r="N483" s="356" t="s">
        <v>4692</v>
      </c>
      <c r="O483" s="356" t="s">
        <v>4692</v>
      </c>
      <c r="P483" s="356">
        <v>1</v>
      </c>
      <c r="W483" s="356" t="s">
        <v>168</v>
      </c>
      <c r="AB483" s="358"/>
    </row>
    <row r="484" spans="1:41" s="221" customFormat="1">
      <c r="A484" s="205"/>
      <c r="B484" s="194" t="s">
        <v>4693</v>
      </c>
      <c r="C484" s="194" t="str">
        <f t="shared" si="81"/>
        <v>select_one</v>
      </c>
      <c r="D484" s="194" t="str">
        <f t="shared" si="82"/>
        <v>yes_no</v>
      </c>
      <c r="E484" s="205"/>
      <c r="F484" s="194"/>
      <c r="G484" s="194" t="s">
        <v>2983</v>
      </c>
      <c r="H484" s="206"/>
      <c r="I484" s="221" t="str" cm="1">
        <f t="array" ref="I484">_xlfn.TEXTJOIN(" ",1,IF(flistname=D484,foption,""))</f>
        <v>0: No 1: Yes</v>
      </c>
      <c r="J484" s="221" t="s">
        <v>22</v>
      </c>
      <c r="K484" s="221" t="s">
        <v>1749</v>
      </c>
      <c r="L484" s="221" t="str">
        <f t="shared" si="84"/>
        <v>O01: Is messaging related to water, sanitation, or hygiene provided at the site?</v>
      </c>
      <c r="M484" s="221" t="s">
        <v>4694</v>
      </c>
      <c r="N484" s="221" t="s">
        <v>4695</v>
      </c>
      <c r="O484" s="221" t="s">
        <v>4696</v>
      </c>
      <c r="P484" s="221">
        <v>1</v>
      </c>
      <c r="V484" s="221">
        <v>1</v>
      </c>
      <c r="W484" s="221" t="s">
        <v>5748</v>
      </c>
      <c r="AB484" s="333"/>
    </row>
    <row r="485" spans="1:41" s="221" customFormat="1">
      <c r="A485" s="205"/>
      <c r="B485" s="194" t="s">
        <v>4697</v>
      </c>
      <c r="C485" s="194" t="str">
        <f t="shared" si="81"/>
        <v>select_one</v>
      </c>
      <c r="D485" s="194" t="str">
        <f t="shared" si="82"/>
        <v>yes_no</v>
      </c>
      <c r="E485" s="205"/>
      <c r="F485" s="194"/>
      <c r="G485" s="194" t="s">
        <v>2983</v>
      </c>
      <c r="H485" s="206"/>
      <c r="I485" s="221" t="str" cm="1">
        <f t="array" ref="I485">_xlfn.TEXTJOIN(" ",1,IF(flistname=D485,foption,""))</f>
        <v>0: No 1: Yes</v>
      </c>
      <c r="J485" s="221" t="s">
        <v>22</v>
      </c>
      <c r="K485" s="221" t="s">
        <v>1751</v>
      </c>
      <c r="L485" s="221" t="str">
        <f t="shared" si="84"/>
        <v>O02: Are you able to access a clean and safe water source?</v>
      </c>
      <c r="M485" s="221" t="s">
        <v>4698</v>
      </c>
      <c r="N485" s="221" t="s">
        <v>4699</v>
      </c>
      <c r="O485" s="221" t="s">
        <v>4700</v>
      </c>
      <c r="P485" s="221">
        <v>1</v>
      </c>
      <c r="V485" s="221">
        <v>1</v>
      </c>
      <c r="W485" s="221" t="s">
        <v>5748</v>
      </c>
      <c r="AB485" s="333"/>
    </row>
    <row r="486" spans="1:41" s="221" customFormat="1">
      <c r="A486" s="205"/>
      <c r="B486" s="194" t="s">
        <v>4701</v>
      </c>
      <c r="C486" s="194" t="str">
        <f t="shared" si="81"/>
        <v>No</v>
      </c>
      <c r="D486" s="194" t="str">
        <f t="shared" si="82"/>
        <v/>
      </c>
      <c r="E486" s="205"/>
      <c r="F486" s="194"/>
      <c r="G486" s="194" t="s">
        <v>2983</v>
      </c>
      <c r="H486" s="206"/>
      <c r="I486" s="221" t="str" cm="1">
        <f t="array" ref="I486">_xlfn.TEXTJOIN(" ",1,IF(flistname=D486,foption,""))</f>
        <v>0</v>
      </c>
      <c r="J486" s="221" t="s">
        <v>151</v>
      </c>
      <c r="K486" s="221" t="s">
        <v>1753</v>
      </c>
      <c r="L486" s="221" t="str">
        <f t="shared" si="84"/>
        <v>O03: In minutes, how long does it take to walk to the nearest clean and safe water source?</v>
      </c>
      <c r="M486" s="221" t="s">
        <v>4702</v>
      </c>
      <c r="N486" s="221" t="s">
        <v>4703</v>
      </c>
      <c r="O486" s="221" t="s">
        <v>4704</v>
      </c>
      <c r="P486" s="221">
        <v>1</v>
      </c>
      <c r="T486" s="221" t="s">
        <v>1755</v>
      </c>
      <c r="V486" s="221">
        <v>1</v>
      </c>
      <c r="Z486" s="221" t="s">
        <v>1756</v>
      </c>
      <c r="AB486" s="333"/>
    </row>
    <row r="487" spans="1:41" s="221" customFormat="1">
      <c r="A487" s="205"/>
      <c r="B487" s="194" t="s">
        <v>4705</v>
      </c>
      <c r="C487" s="194" t="str">
        <f t="shared" si="81"/>
        <v>select_one</v>
      </c>
      <c r="D487" s="194" t="str">
        <f t="shared" si="82"/>
        <v>yes_no</v>
      </c>
      <c r="E487" s="205"/>
      <c r="F487" s="194"/>
      <c r="G487" s="194" t="s">
        <v>2983</v>
      </c>
      <c r="H487" s="206"/>
      <c r="I487" s="221" t="str" cm="1">
        <f t="array" ref="I487">_xlfn.TEXTJOIN(" ",1,IF(flistname=D487,foption,""))</f>
        <v>0: No 1: Yes</v>
      </c>
      <c r="J487" s="221" t="s">
        <v>22</v>
      </c>
      <c r="K487" s="221" t="s">
        <v>1757</v>
      </c>
      <c r="L487" s="221" t="str">
        <f t="shared" si="84"/>
        <v>O04: Are all your family members able to access a clean and safe latrine?</v>
      </c>
      <c r="M487" s="221" t="s">
        <v>4706</v>
      </c>
      <c r="N487" s="221" t="s">
        <v>4707</v>
      </c>
      <c r="O487" s="221" t="s">
        <v>4708</v>
      </c>
      <c r="P487" s="221">
        <v>1</v>
      </c>
      <c r="V487" s="221">
        <v>1</v>
      </c>
      <c r="W487" s="221" t="s">
        <v>5748</v>
      </c>
      <c r="AB487" s="333"/>
    </row>
    <row r="488" spans="1:41" s="221" customFormat="1">
      <c r="A488" s="205"/>
      <c r="B488" s="194" t="s">
        <v>4709</v>
      </c>
      <c r="C488" s="194" t="str">
        <f t="shared" si="81"/>
        <v>No</v>
      </c>
      <c r="D488" s="194" t="str">
        <f t="shared" si="82"/>
        <v/>
      </c>
      <c r="E488" s="205"/>
      <c r="F488" s="194"/>
      <c r="G488" s="194" t="s">
        <v>2983</v>
      </c>
      <c r="H488" s="206"/>
      <c r="I488" s="221" t="str" cm="1">
        <f t="array" ref="I488">_xlfn.TEXTJOIN(" ",1,IF(flistname=D488,foption,""))</f>
        <v>0</v>
      </c>
      <c r="J488" s="221" t="s">
        <v>151</v>
      </c>
      <c r="K488" s="221" t="s">
        <v>1759</v>
      </c>
      <c r="L488" s="221" t="str">
        <f t="shared" si="84"/>
        <v>O05: In minutes, how long does it take to walk to the nearest clean and safe latrine?</v>
      </c>
      <c r="M488" s="221" t="s">
        <v>4710</v>
      </c>
      <c r="N488" s="221" t="s">
        <v>4711</v>
      </c>
      <c r="O488" s="221" t="s">
        <v>4712</v>
      </c>
      <c r="P488" s="221">
        <v>1</v>
      </c>
      <c r="T488" s="221" t="s">
        <v>1755</v>
      </c>
      <c r="V488" s="221">
        <v>1</v>
      </c>
      <c r="Z488" s="221" t="s">
        <v>1761</v>
      </c>
      <c r="AB488" s="333"/>
    </row>
    <row r="489" spans="1:41" s="221" customFormat="1">
      <c r="A489" s="205"/>
      <c r="B489" s="194" t="s">
        <v>4713</v>
      </c>
      <c r="C489" s="194" t="str">
        <f t="shared" si="81"/>
        <v>select_one</v>
      </c>
      <c r="D489" s="194" t="str">
        <f t="shared" si="82"/>
        <v>yes_no</v>
      </c>
      <c r="E489" s="205"/>
      <c r="F489" s="194"/>
      <c r="G489" s="194" t="s">
        <v>2983</v>
      </c>
      <c r="H489" s="206"/>
      <c r="I489" s="221" t="str" cm="1">
        <f t="array" ref="I489">_xlfn.TEXTJOIN(" ",1,IF(flistname=D489,foption,""))</f>
        <v>0: No 1: Yes</v>
      </c>
      <c r="J489" s="221" t="s">
        <v>22</v>
      </c>
      <c r="K489" s="221" t="s">
        <v>1762</v>
      </c>
      <c r="L489" s="221" t="str">
        <f t="shared" si="84"/>
        <v>O06: Is accessing these latrines an issue for any particular household member?</v>
      </c>
      <c r="M489" s="221" t="s">
        <v>4714</v>
      </c>
      <c r="N489" s="221" t="s">
        <v>4715</v>
      </c>
      <c r="O489" s="221" t="s">
        <v>4716</v>
      </c>
      <c r="P489" s="221">
        <v>1</v>
      </c>
      <c r="V489" s="221">
        <v>1</v>
      </c>
      <c r="W489" s="221" t="s">
        <v>5748</v>
      </c>
      <c r="Z489" s="221" t="s">
        <v>1761</v>
      </c>
      <c r="AB489" s="333"/>
    </row>
    <row r="490" spans="1:41" s="221" customFormat="1">
      <c r="A490" s="205"/>
      <c r="B490" s="194" t="s">
        <v>4717</v>
      </c>
      <c r="C490" s="194" t="str">
        <f t="shared" si="81"/>
        <v>select_one</v>
      </c>
      <c r="D490" s="194" t="str">
        <f t="shared" si="82"/>
        <v>latrine_access</v>
      </c>
      <c r="E490" s="205"/>
      <c r="F490" s="194"/>
      <c r="G490" s="194" t="s">
        <v>2983</v>
      </c>
      <c r="H490" s="206"/>
      <c r="I490" s="221" t="str" cm="1">
        <f t="array" ref="I490">_xlfn.TEXTJOIN(" ",1,IF(flistname=D490,foption,""))</f>
        <v>1: Children 2: Disabled 3: Elderly 4: Ill (sick) 5: Men 6: Pregnant women 7: Non-pregnant women 88: Other</v>
      </c>
      <c r="J490" s="221" t="s">
        <v>1764</v>
      </c>
      <c r="K490" s="221" t="s">
        <v>1765</v>
      </c>
      <c r="L490" s="221" t="str">
        <f t="shared" si="84"/>
        <v>O07: For whom is access to the latrines most difficult?</v>
      </c>
      <c r="M490" s="221" t="s">
        <v>4718</v>
      </c>
      <c r="N490" s="221" t="s">
        <v>4719</v>
      </c>
      <c r="O490" s="221" t="s">
        <v>4720</v>
      </c>
      <c r="P490" s="221">
        <v>1</v>
      </c>
      <c r="S490" s="221" t="s">
        <v>1767</v>
      </c>
      <c r="V490" s="221">
        <v>1</v>
      </c>
      <c r="Z490" s="221" t="s">
        <v>1768</v>
      </c>
      <c r="AB490" s="333"/>
    </row>
    <row r="491" spans="1:41" s="221" customFormat="1">
      <c r="A491" s="205"/>
      <c r="B491" s="194" t="s">
        <v>4721</v>
      </c>
      <c r="C491" s="194" t="str">
        <f t="shared" si="81"/>
        <v>select_one</v>
      </c>
      <c r="D491" s="194" t="str">
        <f t="shared" si="82"/>
        <v>yes_no</v>
      </c>
      <c r="E491" s="205"/>
      <c r="F491" s="194"/>
      <c r="G491" s="194" t="s">
        <v>2983</v>
      </c>
      <c r="H491" s="206"/>
      <c r="I491" s="221" t="str" cm="1">
        <f t="array" ref="I491">_xlfn.TEXTJOIN(" ",1,IF(flistname=D491,foption,""))</f>
        <v>0: No 1: Yes</v>
      </c>
      <c r="J491" s="221" t="s">
        <v>22</v>
      </c>
      <c r="K491" s="221" t="s">
        <v>1769</v>
      </c>
      <c r="L491" s="221" t="str">
        <f t="shared" si="84"/>
        <v>O08: Do you have access to soap as you need it?</v>
      </c>
      <c r="M491" s="221" t="s">
        <v>4722</v>
      </c>
      <c r="N491" s="221" t="s">
        <v>4723</v>
      </c>
      <c r="O491" s="221" t="s">
        <v>4724</v>
      </c>
      <c r="P491" s="221">
        <v>1</v>
      </c>
      <c r="V491" s="221">
        <v>1</v>
      </c>
      <c r="W491" s="221" t="s">
        <v>5748</v>
      </c>
      <c r="AB491" s="333"/>
    </row>
    <row r="492" spans="1:41" s="356" customFormat="1">
      <c r="A492" s="355"/>
      <c r="B492" s="356" t="s">
        <v>4725</v>
      </c>
      <c r="C492" s="356" t="str">
        <f t="shared" si="81"/>
        <v>No</v>
      </c>
      <c r="D492" s="356" t="str">
        <f t="shared" si="82"/>
        <v/>
      </c>
      <c r="E492" s="355"/>
      <c r="G492" s="356" t="s">
        <v>2983</v>
      </c>
      <c r="H492" s="357"/>
      <c r="I492" s="356" t="str" cm="1">
        <f t="array" ref="I492">_xlfn.TEXTJOIN(" ",1,IF(flistname=D492,foption,""))</f>
        <v>0</v>
      </c>
      <c r="J492" s="356" t="s">
        <v>117</v>
      </c>
      <c r="K492" s="356" t="s">
        <v>4690</v>
      </c>
      <c r="L492" s="356" t="str">
        <f t="shared" si="84"/>
        <v/>
      </c>
      <c r="N492" s="356" t="s">
        <v>2988</v>
      </c>
      <c r="O492" s="356" t="s">
        <v>2988</v>
      </c>
      <c r="P492" s="356">
        <v>1</v>
      </c>
      <c r="AB492" s="358"/>
    </row>
    <row r="493" spans="1:41" s="218" customFormat="1">
      <c r="A493" s="207"/>
      <c r="C493" s="218" t="str">
        <f t="shared" si="81"/>
        <v>No</v>
      </c>
      <c r="D493" s="218" t="str">
        <f t="shared" si="82"/>
        <v/>
      </c>
      <c r="E493" s="207"/>
      <c r="H493" s="209"/>
      <c r="I493" s="214" t="str" cm="1">
        <f t="array" ref="I493">_xlfn.TEXTJOIN(" ",1,IF(flistname=D493,foption,""))</f>
        <v>0</v>
      </c>
      <c r="L493" s="218" t="str">
        <f t="shared" si="84"/>
        <v/>
      </c>
      <c r="N493" s="218" t="s">
        <v>2988</v>
      </c>
      <c r="O493" s="218" t="s">
        <v>2988</v>
      </c>
      <c r="P493" s="218">
        <v>1</v>
      </c>
      <c r="S493" s="207"/>
      <c r="AB493" s="280"/>
    </row>
    <row r="494" spans="1:41" s="356" customFormat="1">
      <c r="A494" s="355"/>
      <c r="B494" s="356" t="s">
        <v>4726</v>
      </c>
      <c r="C494" s="356" t="str">
        <f t="shared" si="81"/>
        <v>No</v>
      </c>
      <c r="D494" s="356" t="str">
        <f t="shared" si="82"/>
        <v/>
      </c>
      <c r="E494" s="355"/>
      <c r="F494" s="356" t="s">
        <v>246</v>
      </c>
      <c r="G494" s="356" t="s">
        <v>118</v>
      </c>
      <c r="H494" s="357"/>
      <c r="I494" s="356" t="str" cm="1">
        <f t="array" ref="I494">_xlfn.TEXTJOIN(" ",1,IF(flistname=D494,foption,""))</f>
        <v>0</v>
      </c>
      <c r="J494" s="356" t="s">
        <v>26</v>
      </c>
      <c r="K494" s="356" t="s">
        <v>6183</v>
      </c>
      <c r="L494" s="356" t="str">
        <f t="shared" si="84"/>
        <v>P: Livelihood, Vegetable gardens, Animal and Assets Ownership</v>
      </c>
      <c r="M494" s="356" t="s">
        <v>4728</v>
      </c>
      <c r="N494" s="356" t="s">
        <v>4730</v>
      </c>
      <c r="O494" s="356" t="s">
        <v>4730</v>
      </c>
      <c r="P494" s="356">
        <v>1</v>
      </c>
      <c r="AB494" s="358"/>
    </row>
    <row r="495" spans="1:41" s="219" customFormat="1">
      <c r="A495" s="212"/>
      <c r="B495" s="199"/>
      <c r="C495" s="199"/>
      <c r="D495" s="199"/>
      <c r="E495" s="212"/>
      <c r="F495" s="199"/>
      <c r="G495" s="199"/>
      <c r="H495" s="213"/>
      <c r="J495" s="219" t="s">
        <v>26</v>
      </c>
      <c r="K495" s="219" t="s">
        <v>4727</v>
      </c>
      <c r="L495" s="219" t="str">
        <f t="shared" si="84"/>
        <v>Household livelihoods</v>
      </c>
      <c r="N495" s="219" t="s">
        <v>6184</v>
      </c>
      <c r="W495" s="219" t="s">
        <v>168</v>
      </c>
      <c r="AB495" s="286"/>
    </row>
    <row r="496" spans="1:41" s="221" customFormat="1">
      <c r="A496" s="205"/>
      <c r="B496" s="194" t="s">
        <v>4731</v>
      </c>
      <c r="C496" s="194" t="str">
        <f t="shared" ref="C496:C508" si="85">IF(IFERROR(FIND("select_one",J496),0)&gt;0,"select_one",IF(IFERROR(FIND("select_multiple",J496),0)&gt;0,"select_multiple","No"))</f>
        <v>select_one</v>
      </c>
      <c r="D496" s="194" t="str">
        <f t="shared" ref="D496:D508" si="86">IF(OR(C496="select_one",C496="select_multiple"),TRIM(RIGHT(J496,LEN(J496)-(LEN(C496)+1))),"")</f>
        <v>house_structure</v>
      </c>
      <c r="E496" s="205"/>
      <c r="F496" s="194" t="s">
        <v>246</v>
      </c>
      <c r="G496" s="194" t="s">
        <v>2983</v>
      </c>
      <c r="H496" s="206"/>
      <c r="I496" s="221" t="str" cm="1">
        <f t="array" ref="I496">_xlfn.TEXTJOIN(" ",1,IF(flistname=D496,foption,""))</f>
        <v>1: Tukul 2: Rakooba/Improvised Shelter 3: Semi/Concrete building 0 0 0 0 0 9: Community/Collective building 10: No Shelter 88: Other</v>
      </c>
      <c r="J496" s="221" t="s">
        <v>310</v>
      </c>
      <c r="K496" s="221" t="s">
        <v>311</v>
      </c>
      <c r="L496" s="221" t="str">
        <f t="shared" si="84"/>
        <v>P01: What type of structure do you normally sleep in now?</v>
      </c>
      <c r="M496" s="221" t="s">
        <v>4732</v>
      </c>
      <c r="N496" s="221" t="s">
        <v>4733</v>
      </c>
      <c r="O496" s="221" t="s">
        <v>4734</v>
      </c>
      <c r="P496" s="221">
        <v>1</v>
      </c>
      <c r="V496" s="221">
        <v>1</v>
      </c>
      <c r="AB496" s="333"/>
    </row>
    <row r="497" spans="1:28" s="338" customFormat="1">
      <c r="A497" s="205"/>
      <c r="B497" s="194" t="s">
        <v>4735</v>
      </c>
      <c r="C497" s="194" t="str">
        <f t="shared" si="85"/>
        <v>No</v>
      </c>
      <c r="D497" s="194" t="str">
        <f t="shared" si="86"/>
        <v/>
      </c>
      <c r="E497" s="205"/>
      <c r="F497" s="194" t="s">
        <v>246</v>
      </c>
      <c r="G497" s="194" t="s">
        <v>2983</v>
      </c>
      <c r="H497" s="206"/>
      <c r="I497" s="338" t="str" cm="1">
        <f t="array" ref="I497">_xlfn.TEXTJOIN(" ",1,IF(flistname=D497,foption,""))</f>
        <v>0</v>
      </c>
      <c r="J497" s="338" t="s">
        <v>49</v>
      </c>
      <c r="K497" s="338" t="s">
        <v>313</v>
      </c>
      <c r="L497" s="338" t="str">
        <f t="shared" si="84"/>
        <v>P02: Specify</v>
      </c>
      <c r="M497" s="338" t="s">
        <v>4736</v>
      </c>
      <c r="N497" s="338" t="s">
        <v>1312</v>
      </c>
      <c r="O497" s="338" t="s">
        <v>4737</v>
      </c>
      <c r="P497" s="338">
        <v>1</v>
      </c>
      <c r="V497" s="338">
        <v>1</v>
      </c>
      <c r="Z497" s="338" t="s">
        <v>4738</v>
      </c>
      <c r="AB497" s="339"/>
    </row>
    <row r="498" spans="1:28" s="221" customFormat="1">
      <c r="A498" s="205"/>
      <c r="B498" s="194" t="s">
        <v>4739</v>
      </c>
      <c r="C498" s="194" t="str">
        <f t="shared" si="85"/>
        <v>select_one</v>
      </c>
      <c r="D498" s="194" t="str">
        <f t="shared" si="86"/>
        <v>house_own</v>
      </c>
      <c r="E498" s="205"/>
      <c r="F498" s="194" t="s">
        <v>246</v>
      </c>
      <c r="G498" s="194" t="s">
        <v>2983</v>
      </c>
      <c r="H498" s="206"/>
      <c r="I498" s="221" t="str" cm="1">
        <f t="array" ref="I498">_xlfn.TEXTJOIN(" ",1,IF(flistname=D498,foption,""))</f>
        <v>1: Owned 2: Rent 3: Hosted 4: Free access 5: Don't know 0 0 0 0 0 0 0 88: Other</v>
      </c>
      <c r="J498" s="221" t="s">
        <v>316</v>
      </c>
      <c r="K498" s="221" t="s">
        <v>317</v>
      </c>
      <c r="L498" s="221" t="str">
        <f t="shared" si="84"/>
        <v>P03: Do you own this structure?</v>
      </c>
      <c r="M498" s="221" t="s">
        <v>4740</v>
      </c>
      <c r="N498" s="221" t="s">
        <v>4741</v>
      </c>
      <c r="O498" s="221" t="s">
        <v>4742</v>
      </c>
      <c r="P498" s="221">
        <v>1</v>
      </c>
      <c r="V498" s="221">
        <v>1</v>
      </c>
      <c r="Z498" s="221" t="s">
        <v>4743</v>
      </c>
      <c r="AB498" s="333"/>
    </row>
    <row r="499" spans="1:28" s="338" customFormat="1">
      <c r="A499" s="205"/>
      <c r="B499" s="194" t="s">
        <v>4744</v>
      </c>
      <c r="C499" s="194" t="str">
        <f t="shared" si="85"/>
        <v>No</v>
      </c>
      <c r="D499" s="194" t="str">
        <f t="shared" si="86"/>
        <v/>
      </c>
      <c r="E499" s="205"/>
      <c r="F499" s="194" t="s">
        <v>246</v>
      </c>
      <c r="G499" s="194" t="s">
        <v>2983</v>
      </c>
      <c r="H499" s="206"/>
      <c r="I499" s="338" t="str" cm="1">
        <f t="array" ref="I499">_xlfn.TEXTJOIN(" ",1,IF(flistname=D499,foption,""))</f>
        <v>0</v>
      </c>
      <c r="J499" s="338" t="s">
        <v>49</v>
      </c>
      <c r="K499" s="338" t="s">
        <v>320</v>
      </c>
      <c r="L499" s="338" t="str">
        <f t="shared" si="84"/>
        <v>P04: Specify</v>
      </c>
      <c r="M499" s="338" t="s">
        <v>4745</v>
      </c>
      <c r="N499" s="338" t="s">
        <v>1312</v>
      </c>
      <c r="O499" s="338" t="s">
        <v>4746</v>
      </c>
      <c r="P499" s="338">
        <v>1</v>
      </c>
      <c r="V499" s="338">
        <v>1</v>
      </c>
      <c r="Z499" s="338" t="s">
        <v>4747</v>
      </c>
      <c r="AB499" s="339"/>
    </row>
    <row r="500" spans="1:28" s="221" customFormat="1">
      <c r="A500" s="205"/>
      <c r="B500" s="194" t="s">
        <v>4748</v>
      </c>
      <c r="C500" s="194" t="str">
        <f t="shared" si="85"/>
        <v>select_one</v>
      </c>
      <c r="D500" s="194" t="str">
        <f t="shared" si="86"/>
        <v>livelihood_sources2</v>
      </c>
      <c r="E500" s="205"/>
      <c r="F500" s="194" t="s">
        <v>246</v>
      </c>
      <c r="G500" s="194" t="s">
        <v>2983</v>
      </c>
      <c r="H500" s="206"/>
      <c r="I500" s="221" t="str" cm="1">
        <f t="array" ref="I500">_xlfn.TEXTJOIN(" ",1,IF(flistname=D500,foption,""))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00" s="221" t="s">
        <v>438</v>
      </c>
      <c r="K500" s="221" t="s">
        <v>433</v>
      </c>
      <c r="L500" s="221" t="str">
        <f t="shared" si="84"/>
        <v>P05: In the last three months, what was your household’s most important activity for getting food and income?</v>
      </c>
      <c r="M500" s="221" t="s">
        <v>4749</v>
      </c>
      <c r="N500" s="221" t="s">
        <v>4750</v>
      </c>
      <c r="O500" s="221" t="s">
        <v>4751</v>
      </c>
      <c r="P500" s="221">
        <v>1</v>
      </c>
      <c r="R500" s="221" t="s">
        <v>6185</v>
      </c>
      <c r="V500" s="221">
        <v>1</v>
      </c>
      <c r="W500" s="221" t="s">
        <v>3865</v>
      </c>
      <c r="AB500" s="333"/>
    </row>
    <row r="501" spans="1:28" s="338" customFormat="1">
      <c r="A501" s="205"/>
      <c r="B501" s="194" t="s">
        <v>4752</v>
      </c>
      <c r="C501" s="194" t="str">
        <f t="shared" si="85"/>
        <v>No</v>
      </c>
      <c r="D501" s="194" t="str">
        <f t="shared" si="86"/>
        <v/>
      </c>
      <c r="E501" s="205"/>
      <c r="F501" s="194" t="s">
        <v>246</v>
      </c>
      <c r="G501" s="194" t="s">
        <v>2983</v>
      </c>
      <c r="H501" s="206"/>
      <c r="I501" s="338" t="str" cm="1">
        <f t="array" ref="I501">_xlfn.TEXTJOIN(" ",1,IF(flistname=D501,foption,""))</f>
        <v>0</v>
      </c>
      <c r="J501" s="338" t="s">
        <v>49</v>
      </c>
      <c r="K501" s="338" t="s">
        <v>435</v>
      </c>
      <c r="L501" s="338" t="str">
        <f t="shared" si="84"/>
        <v>P06: Specify Others</v>
      </c>
      <c r="M501" s="338" t="s">
        <v>4753</v>
      </c>
      <c r="N501" s="338" t="s">
        <v>4754</v>
      </c>
      <c r="O501" s="338" t="s">
        <v>4755</v>
      </c>
      <c r="P501" s="338">
        <v>1</v>
      </c>
      <c r="V501" s="338">
        <v>1</v>
      </c>
      <c r="Z501" s="338" t="s">
        <v>6186</v>
      </c>
      <c r="AB501" s="339"/>
    </row>
    <row r="502" spans="1:28" s="221" customFormat="1">
      <c r="A502" s="205"/>
      <c r="B502" s="194" t="s">
        <v>4756</v>
      </c>
      <c r="C502" s="194" t="str">
        <f t="shared" si="85"/>
        <v>select_one</v>
      </c>
      <c r="D502" s="194" t="str">
        <f t="shared" si="86"/>
        <v>livelihood_sources2</v>
      </c>
      <c r="E502" s="205"/>
      <c r="F502" s="194" t="s">
        <v>246</v>
      </c>
      <c r="G502" s="194" t="s">
        <v>2983</v>
      </c>
      <c r="H502" s="206"/>
      <c r="I502" s="221" t="str" cm="1">
        <f t="array" ref="I502">_xlfn.TEXTJOIN(" ",1,IF(flistname=D502,foption,""))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02" s="221" t="s">
        <v>438</v>
      </c>
      <c r="K502" s="221" t="s">
        <v>439</v>
      </c>
      <c r="L502" s="221" t="str">
        <f t="shared" si="84"/>
        <v xml:space="preserve">P07: In the last three months, what was your household’s second most important activity for getting food and income?
</v>
      </c>
      <c r="M502" s="221" t="s">
        <v>4757</v>
      </c>
      <c r="N502" s="221" t="s">
        <v>4758</v>
      </c>
      <c r="O502" s="221" t="s">
        <v>4759</v>
      </c>
      <c r="P502" s="221">
        <v>1</v>
      </c>
      <c r="R502" s="221" t="s">
        <v>6187</v>
      </c>
      <c r="T502" s="221" t="s">
        <v>441</v>
      </c>
      <c r="U502" s="221" t="s">
        <v>442</v>
      </c>
      <c r="V502" s="221">
        <v>1</v>
      </c>
      <c r="W502" s="221" t="s">
        <v>3865</v>
      </c>
      <c r="AB502" s="333"/>
    </row>
    <row r="503" spans="1:28" s="338" customFormat="1">
      <c r="A503" s="205"/>
      <c r="B503" s="194" t="s">
        <v>4760</v>
      </c>
      <c r="C503" s="194" t="str">
        <f t="shared" si="85"/>
        <v>No</v>
      </c>
      <c r="D503" s="194" t="str">
        <f t="shared" si="86"/>
        <v/>
      </c>
      <c r="E503" s="205"/>
      <c r="F503" s="194" t="s">
        <v>246</v>
      </c>
      <c r="G503" s="194" t="s">
        <v>2983</v>
      </c>
      <c r="H503" s="206"/>
      <c r="I503" s="338" t="str" cm="1">
        <f t="array" ref="I503">_xlfn.TEXTJOIN(" ",1,IF(flistname=D503,foption,""))</f>
        <v>0</v>
      </c>
      <c r="J503" s="338" t="s">
        <v>49</v>
      </c>
      <c r="K503" s="338" t="s">
        <v>443</v>
      </c>
      <c r="L503" s="338" t="str">
        <f t="shared" si="84"/>
        <v>P08: Specify Others</v>
      </c>
      <c r="M503" s="338" t="s">
        <v>4761</v>
      </c>
      <c r="N503" s="338" t="s">
        <v>4754</v>
      </c>
      <c r="O503" s="338" t="s">
        <v>4762</v>
      </c>
      <c r="P503" s="338">
        <v>1</v>
      </c>
      <c r="T503" s="338" t="s">
        <v>445</v>
      </c>
      <c r="U503" s="338" t="s">
        <v>442</v>
      </c>
      <c r="V503" s="338">
        <v>1</v>
      </c>
      <c r="Z503" s="338" t="s">
        <v>6188</v>
      </c>
      <c r="AB503" s="339"/>
    </row>
    <row r="504" spans="1:28" s="221" customFormat="1">
      <c r="A504" s="205"/>
      <c r="B504" s="194" t="s">
        <v>4763</v>
      </c>
      <c r="C504" s="194" t="str">
        <f t="shared" si="85"/>
        <v>select_one</v>
      </c>
      <c r="D504" s="194" t="str">
        <f t="shared" si="86"/>
        <v>livelihood_sources2</v>
      </c>
      <c r="E504" s="205"/>
      <c r="F504" s="194" t="s">
        <v>246</v>
      </c>
      <c r="G504" s="194" t="s">
        <v>118</v>
      </c>
      <c r="H504" s="206"/>
      <c r="I504" s="221" t="str" cm="1">
        <f t="array" ref="I504">_xlfn.TEXTJOIN(" ",1,IF(flistname=D504,foption,""))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04" s="221" t="s">
        <v>438</v>
      </c>
      <c r="K504" s="221" t="s">
        <v>447</v>
      </c>
      <c r="L504" s="221" t="str">
        <f t="shared" si="84"/>
        <v>P09: What were your two main livelihood sources before joining FFA the activity</v>
      </c>
      <c r="M504" s="221" t="s">
        <v>4764</v>
      </c>
      <c r="N504" s="221" t="s">
        <v>6189</v>
      </c>
      <c r="O504" s="221" t="s">
        <v>4765</v>
      </c>
      <c r="P504" s="221">
        <v>1</v>
      </c>
      <c r="R504" s="221" t="s">
        <v>6190</v>
      </c>
      <c r="T504" s="221" t="s">
        <v>3758</v>
      </c>
      <c r="U504" s="221" t="s">
        <v>6191</v>
      </c>
      <c r="V504" s="221">
        <v>1</v>
      </c>
      <c r="Z504" s="221" t="s">
        <v>3225</v>
      </c>
      <c r="AB504" s="333"/>
    </row>
    <row r="505" spans="1:28" s="221" customFormat="1">
      <c r="A505" s="205"/>
      <c r="B505" s="194" t="s">
        <v>4766</v>
      </c>
      <c r="C505" s="194" t="str">
        <f t="shared" si="85"/>
        <v>select_one</v>
      </c>
      <c r="D505" s="194" t="str">
        <f t="shared" si="86"/>
        <v>H02</v>
      </c>
      <c r="E505" s="205"/>
      <c r="F505" s="194" t="s">
        <v>246</v>
      </c>
      <c r="G505" s="194" t="s">
        <v>2983</v>
      </c>
      <c r="H505" s="206"/>
      <c r="I505" s="221" t="str" cm="1">
        <f t="array" ref="I505">_xlfn.TEXTJOIN(" ",1,IF(flistname=D505,foption,""))</f>
        <v>1: No change 2: Increased 3: Decreased 4: Don’t know</v>
      </c>
      <c r="J505" s="221" t="s">
        <v>449</v>
      </c>
      <c r="K505" s="221" t="s">
        <v>450</v>
      </c>
      <c r="L505" s="221" t="str">
        <f t="shared" si="84"/>
        <v>P10: Has your household’s income changed over the past year?</v>
      </c>
      <c r="M505" s="221" t="s">
        <v>4767</v>
      </c>
      <c r="N505" s="221" t="s">
        <v>4768</v>
      </c>
      <c r="O505" s="221" t="s">
        <v>4768</v>
      </c>
      <c r="P505" s="221">
        <v>1</v>
      </c>
      <c r="V505" s="221">
        <v>1</v>
      </c>
      <c r="AB505" s="333"/>
    </row>
    <row r="506" spans="1:28" s="221" customFormat="1">
      <c r="A506" s="205"/>
      <c r="B506" s="194" t="s">
        <v>4769</v>
      </c>
      <c r="C506" s="194" t="str">
        <f t="shared" si="85"/>
        <v>select_one</v>
      </c>
      <c r="D506" s="194" t="str">
        <f t="shared" si="86"/>
        <v>H03</v>
      </c>
      <c r="E506" s="205"/>
      <c r="F506" s="194" t="s">
        <v>246</v>
      </c>
      <c r="G506" s="194" t="s">
        <v>2983</v>
      </c>
      <c r="H506" s="206"/>
      <c r="I506" s="221" t="str" cm="1">
        <f t="array" ref="I506">_xlfn.TEXTJOIN(" ",1,IF(flistname=D506,foption,""))</f>
        <v>1: Income source completely lost 2: Some of income source lost 3: Market conditions changed 4: Work place closed 5: Cannot access location of livelihood activity 6: Getting less money due to inflation 7: Other</v>
      </c>
      <c r="J506" s="221" t="s">
        <v>452</v>
      </c>
      <c r="K506" s="221" t="s">
        <v>453</v>
      </c>
      <c r="L506" s="221" t="str">
        <f t="shared" si="84"/>
        <v>P11: What is the main reason that your income decreased?</v>
      </c>
      <c r="M506" s="221" t="s">
        <v>4770</v>
      </c>
      <c r="N506" s="221" t="s">
        <v>4771</v>
      </c>
      <c r="O506" s="221" t="s">
        <v>4771</v>
      </c>
      <c r="P506" s="221">
        <v>1</v>
      </c>
      <c r="V506" s="221">
        <v>1</v>
      </c>
      <c r="Z506" s="221" t="s">
        <v>455</v>
      </c>
      <c r="AB506" s="333"/>
    </row>
    <row r="507" spans="1:28" s="338" customFormat="1">
      <c r="A507" s="205"/>
      <c r="B507" s="194" t="s">
        <v>4772</v>
      </c>
      <c r="C507" s="194" t="str">
        <f t="shared" si="85"/>
        <v>No</v>
      </c>
      <c r="D507" s="194" t="str">
        <f t="shared" si="86"/>
        <v/>
      </c>
      <c r="E507" s="205"/>
      <c r="F507" s="194" t="s">
        <v>246</v>
      </c>
      <c r="G507" s="194" t="s">
        <v>2983</v>
      </c>
      <c r="H507" s="206"/>
      <c r="I507" s="338" t="str" cm="1">
        <f t="array" ref="I507">_xlfn.TEXTJOIN(" ",1,IF(flistname=D507,foption,""))</f>
        <v>0</v>
      </c>
      <c r="J507" s="338" t="s">
        <v>49</v>
      </c>
      <c r="K507" s="338" t="s">
        <v>456</v>
      </c>
      <c r="L507" s="338" t="str">
        <f t="shared" si="84"/>
        <v>P12: Specify Others</v>
      </c>
      <c r="M507" s="338" t="s">
        <v>4773</v>
      </c>
      <c r="N507" s="338" t="s">
        <v>4754</v>
      </c>
      <c r="O507" s="338" t="s">
        <v>4754</v>
      </c>
      <c r="P507" s="338">
        <v>1</v>
      </c>
      <c r="V507" s="338">
        <v>1</v>
      </c>
      <c r="Z507" s="338" t="s">
        <v>458</v>
      </c>
      <c r="AB507" s="339"/>
    </row>
    <row r="508" spans="1:28" s="221" customFormat="1">
      <c r="A508" s="205"/>
      <c r="B508" s="194" t="s">
        <v>4774</v>
      </c>
      <c r="C508" s="194" t="str">
        <f t="shared" si="85"/>
        <v>select_one</v>
      </c>
      <c r="D508" s="194" t="str">
        <f t="shared" si="86"/>
        <v>yes_no</v>
      </c>
      <c r="E508" s="205"/>
      <c r="F508" s="194" t="s">
        <v>246</v>
      </c>
      <c r="G508" s="194" t="s">
        <v>2983</v>
      </c>
      <c r="H508" s="206"/>
      <c r="I508" s="221" t="str" cm="1">
        <f t="array" ref="I508">_xlfn.TEXTJOIN(" ",1,IF(flistname=D508,foption,""))</f>
        <v>0: No 1: Yes</v>
      </c>
      <c r="J508" s="221" t="s">
        <v>22</v>
      </c>
      <c r="K508" s="221" t="s">
        <v>459</v>
      </c>
      <c r="L508" s="221" t="str">
        <f t="shared" si="84"/>
        <v>P13: Does your household regularly receive any money or non-food items from family members working in another part of the country or outside of the country?</v>
      </c>
      <c r="M508" s="221" t="s">
        <v>4775</v>
      </c>
      <c r="N508" s="221" t="s">
        <v>4776</v>
      </c>
      <c r="O508" s="221" t="s">
        <v>4776</v>
      </c>
      <c r="P508" s="221">
        <v>1</v>
      </c>
      <c r="V508" s="221">
        <v>1</v>
      </c>
      <c r="W508" s="221" t="s">
        <v>5748</v>
      </c>
      <c r="AB508" s="333"/>
    </row>
    <row r="509" spans="1:28" s="219" customFormat="1">
      <c r="A509" s="212"/>
      <c r="B509" s="199" t="s">
        <v>4786</v>
      </c>
      <c r="C509" s="199" t="str">
        <f>IF(IFERROR(FIND("select_one",J509),0)&gt;0,"select_one",IF(IFERROR(FIND("select_multiple",J509),0)&gt;0,"select_multiple","No"))</f>
        <v>No</v>
      </c>
      <c r="D509" s="199" t="str">
        <f>IF(OR(C509="select_one",C509="select_multiple"),TRIM(RIGHT(J509,LEN(J509)-(LEN(C509)+1))),"")</f>
        <v/>
      </c>
      <c r="E509" s="212"/>
      <c r="F509" s="199" t="s">
        <v>246</v>
      </c>
      <c r="G509" s="199" t="s">
        <v>118</v>
      </c>
      <c r="H509" s="213"/>
      <c r="I509" s="219" t="str" cm="1">
        <f t="array" ref="I509">_xlfn.TEXTJOIN(" ",1,IF(flistname=D509,foption,""))</f>
        <v>0</v>
      </c>
      <c r="J509" s="219" t="s">
        <v>117</v>
      </c>
      <c r="K509" s="219" t="s">
        <v>4727</v>
      </c>
      <c r="L509" s="219" t="str">
        <f>IF(AND(ISBLANK(M509),ISBLANK(N509)),"",IF(ISBLANK(M509),N509,_xlfn.CONCAT(TRIM(M509),": ",N509)))</f>
        <v/>
      </c>
      <c r="N509" s="219" t="s">
        <v>2988</v>
      </c>
      <c r="O509" s="219" t="s">
        <v>2988</v>
      </c>
      <c r="P509" s="219">
        <v>1</v>
      </c>
      <c r="AB509" s="286"/>
    </row>
    <row r="510" spans="1:28" s="245" customFormat="1">
      <c r="A510" s="228"/>
      <c r="E510" s="228"/>
      <c r="H510" s="230"/>
      <c r="AB510" s="281"/>
    </row>
    <row r="511" spans="1:28" s="219" customFormat="1">
      <c r="A511" s="212"/>
      <c r="B511" s="199"/>
      <c r="C511" s="199" t="str">
        <f>IF(IFERROR(FIND("select_one",J511),0)&gt;0,"select_one",IF(IFERROR(FIND("select_multiple",J511),0)&gt;0,"select_multiple","No"))</f>
        <v>No</v>
      </c>
      <c r="D511" s="199" t="str">
        <f>IF(OR(C511="select_one",C511="select_multiple"),TRIM(RIGHT(J511,LEN(J511)-(LEN(C511)+1))),"")</f>
        <v/>
      </c>
      <c r="E511" s="212"/>
      <c r="F511" s="199"/>
      <c r="G511" s="199"/>
      <c r="H511" s="213"/>
      <c r="J511" s="219" t="s">
        <v>26</v>
      </c>
      <c r="K511" s="219" t="s">
        <v>4788</v>
      </c>
      <c r="L511" s="219" t="str">
        <f t="shared" ref="L511:L514" si="87">IF(AND(ISBLANK(M511),ISBLANK(N511)),"",IF(ISBLANK(M511),N511,_xlfn.CONCAT(TRIM(M511),": ",N511)))</f>
        <v>Household assets ownership</v>
      </c>
      <c r="N511" s="219" t="s">
        <v>6192</v>
      </c>
      <c r="AB511" s="286"/>
    </row>
    <row r="512" spans="1:28" s="221" customFormat="1">
      <c r="B512" s="221" t="s">
        <v>4777</v>
      </c>
      <c r="C512" s="221" t="str">
        <f t="shared" ref="C512:C537" si="88">IF(IFERROR(FIND("select_one",J512),0)&gt;0,"select_one",IF(IFERROR(FIND("select_multiple",J512),0)&gt;0,"select_multiple","No"))</f>
        <v>select_multiple</v>
      </c>
      <c r="D512" s="221" t="str">
        <f t="shared" ref="D512:D537" si="89">IF(OR(C512="select_one",C512="select_multiple"),TRIM(RIGHT(J512,LEN(J512)-(LEN(C512)+1))),"")</f>
        <v>assets</v>
      </c>
      <c r="F512" s="221" t="s">
        <v>246</v>
      </c>
      <c r="G512" s="221" t="s">
        <v>2983</v>
      </c>
      <c r="I512" s="360" t="str" cm="1">
        <f t="array" ref="I512">_xlfn.TEXTJOIN(" ",1,IF(flistname=D512,foption,""))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12" s="221" t="s">
        <v>461</v>
      </c>
      <c r="K512" s="221" t="s">
        <v>462</v>
      </c>
      <c r="L512" s="221" t="str">
        <f t="shared" si="87"/>
        <v>P15: Does or did your house own any of the following assets during the last 3 months?</v>
      </c>
      <c r="M512" s="221" t="s">
        <v>4781</v>
      </c>
      <c r="N512" s="221" t="s">
        <v>6193</v>
      </c>
      <c r="O512" s="221" t="s">
        <v>4779</v>
      </c>
      <c r="P512" s="334">
        <v>1</v>
      </c>
      <c r="S512" s="221" t="s">
        <v>464</v>
      </c>
      <c r="T512" s="221" t="s">
        <v>6194</v>
      </c>
      <c r="U512" s="221" t="s">
        <v>6195</v>
      </c>
      <c r="V512" s="221">
        <v>1</v>
      </c>
      <c r="AB512" s="333"/>
    </row>
    <row r="513" spans="1:28" s="221" customFormat="1">
      <c r="B513" s="221" t="s">
        <v>4780</v>
      </c>
      <c r="C513" s="221" t="str">
        <f t="shared" si="88"/>
        <v>select_multiple</v>
      </c>
      <c r="D513" s="221" t="str">
        <f t="shared" si="89"/>
        <v>assets_2</v>
      </c>
      <c r="F513" s="221" t="s">
        <v>246</v>
      </c>
      <c r="G513" s="221" t="s">
        <v>2983</v>
      </c>
      <c r="I513" s="360" t="str" cm="1">
        <f t="array" ref="I513">_xlfn.TEXTJOIN(" ",1,IF(flistname=D513,foption,""))</f>
        <v/>
      </c>
      <c r="J513" s="221" t="s">
        <v>466</v>
      </c>
      <c r="K513" s="221" t="s">
        <v>467</v>
      </c>
      <c r="L513" s="221" t="str">
        <f t="shared" si="87"/>
        <v>P16: Were any of these assets you owned looted or destroyed in the last 3 months?</v>
      </c>
      <c r="M513" s="221" t="s">
        <v>4784</v>
      </c>
      <c r="N513" s="221" t="s">
        <v>6196</v>
      </c>
      <c r="O513" s="221" t="s">
        <v>4782</v>
      </c>
      <c r="P513" s="334">
        <v>1</v>
      </c>
      <c r="R513" s="221" t="s">
        <v>6197</v>
      </c>
      <c r="S513" s="221" t="s">
        <v>464</v>
      </c>
      <c r="T513" s="221" t="s">
        <v>6194</v>
      </c>
      <c r="U513" s="221" t="s">
        <v>6195</v>
      </c>
      <c r="V513" s="221">
        <v>1</v>
      </c>
      <c r="Z513" s="221" t="s">
        <v>6198</v>
      </c>
      <c r="AB513" s="333"/>
    </row>
    <row r="514" spans="1:28" s="221" customFormat="1">
      <c r="B514" s="221" t="s">
        <v>4783</v>
      </c>
      <c r="C514" s="221" t="str">
        <f t="shared" si="88"/>
        <v>select_multiple</v>
      </c>
      <c r="D514" s="221" t="str">
        <f t="shared" si="89"/>
        <v>assets_2</v>
      </c>
      <c r="F514" s="221" t="s">
        <v>246</v>
      </c>
      <c r="G514" s="221" t="s">
        <v>2983</v>
      </c>
      <c r="I514" s="360" t="str" cm="1">
        <f t="array" ref="I514">_xlfn.TEXTJOIN(" ",1,IF(flistname=D514,foption,""))</f>
        <v/>
      </c>
      <c r="J514" s="221" t="s">
        <v>466</v>
      </c>
      <c r="K514" s="221" t="s">
        <v>469</v>
      </c>
      <c r="L514" s="221" t="str">
        <f t="shared" si="87"/>
        <v>P17: Did your household sell any of these assets you owned during the last 3 months?</v>
      </c>
      <c r="M514" s="221" t="s">
        <v>4792</v>
      </c>
      <c r="N514" s="221" t="s">
        <v>6199</v>
      </c>
      <c r="O514" s="221" t="s">
        <v>4785</v>
      </c>
      <c r="P514" s="334">
        <v>1</v>
      </c>
      <c r="R514" s="221" t="s">
        <v>6197</v>
      </c>
      <c r="S514" s="221" t="s">
        <v>464</v>
      </c>
      <c r="T514" s="221" t="s">
        <v>6194</v>
      </c>
      <c r="U514" s="221" t="s">
        <v>6195</v>
      </c>
      <c r="V514" s="221">
        <v>1</v>
      </c>
      <c r="Z514" s="221" t="s">
        <v>6198</v>
      </c>
      <c r="AB514" s="333"/>
    </row>
    <row r="515" spans="1:28" s="219" customFormat="1">
      <c r="C515" s="219" t="str">
        <f t="shared" si="88"/>
        <v>No</v>
      </c>
      <c r="D515" s="219" t="str">
        <f t="shared" si="89"/>
        <v/>
      </c>
      <c r="J515" s="219" t="s">
        <v>117</v>
      </c>
      <c r="K515" s="219" t="s">
        <v>4788</v>
      </c>
      <c r="AB515" s="286"/>
    </row>
    <row r="516" spans="1:28" s="218" customFormat="1">
      <c r="A516" s="207"/>
      <c r="C516" s="218" t="str">
        <f t="shared" si="88"/>
        <v>No</v>
      </c>
      <c r="D516" s="218" t="str">
        <f t="shared" si="89"/>
        <v/>
      </c>
      <c r="E516" s="207"/>
      <c r="H516" s="209"/>
      <c r="I516" s="214" t="str" cm="1">
        <f t="array" ref="I516">_xlfn.TEXTJOIN(" ",1,IF(flistname=D516,foption,""))</f>
        <v>0</v>
      </c>
      <c r="L516" s="218" t="str">
        <f t="shared" ref="L516:L537" si="90">IF(AND(ISBLANK(M516),ISBLANK(N516)),"",IF(ISBLANK(M516),N516,_xlfn.CONCAT(TRIM(M516),": ",N516)))</f>
        <v/>
      </c>
      <c r="N516" s="218" t="s">
        <v>2988</v>
      </c>
      <c r="O516" s="218" t="s">
        <v>2988</v>
      </c>
      <c r="P516" s="218">
        <v>1</v>
      </c>
      <c r="S516" s="207"/>
      <c r="AB516" s="280"/>
    </row>
    <row r="517" spans="1:28" s="219" customFormat="1">
      <c r="A517" s="231"/>
      <c r="B517" s="250" t="s">
        <v>4787</v>
      </c>
      <c r="C517" s="250" t="str">
        <f t="shared" si="88"/>
        <v>No</v>
      </c>
      <c r="D517" s="250" t="str">
        <f t="shared" si="89"/>
        <v/>
      </c>
      <c r="E517" s="231"/>
      <c r="F517" s="250" t="s">
        <v>246</v>
      </c>
      <c r="G517" s="250" t="s">
        <v>118</v>
      </c>
      <c r="H517" s="233"/>
      <c r="I517" s="219" t="str" cm="1">
        <f t="array" ref="I517">_xlfn.TEXTJOIN(" ",1,IF(flistname=D517,foption,""))</f>
        <v>0</v>
      </c>
      <c r="J517" s="219" t="s">
        <v>26</v>
      </c>
      <c r="K517" s="219" t="s">
        <v>4823</v>
      </c>
      <c r="L517" s="219" t="str">
        <f t="shared" si="90"/>
        <v>Backyard/Vegetable gardens</v>
      </c>
      <c r="N517" s="219" t="s">
        <v>4790</v>
      </c>
      <c r="P517" s="219">
        <v>1</v>
      </c>
      <c r="W517" s="219" t="s">
        <v>168</v>
      </c>
      <c r="AB517" s="286"/>
    </row>
    <row r="518" spans="1:28" s="221" customFormat="1">
      <c r="A518" s="205"/>
      <c r="B518" s="194" t="s">
        <v>4791</v>
      </c>
      <c r="C518" s="194" t="str">
        <f t="shared" si="88"/>
        <v>select_one</v>
      </c>
      <c r="D518" s="194" t="str">
        <f t="shared" si="89"/>
        <v>yes_no</v>
      </c>
      <c r="E518" s="205"/>
      <c r="F518" s="194" t="s">
        <v>246</v>
      </c>
      <c r="G518" s="194" t="s">
        <v>2983</v>
      </c>
      <c r="H518" s="206"/>
      <c r="I518" s="221" t="str" cm="1">
        <f t="array" ref="I518">_xlfn.TEXTJOIN(" ",1,IF(flistname=D518,foption,""))</f>
        <v>0: No 1: Yes</v>
      </c>
      <c r="J518" s="221" t="s">
        <v>22</v>
      </c>
      <c r="K518" s="221" t="s">
        <v>1231</v>
      </c>
      <c r="L518" s="221" t="str">
        <f t="shared" si="90"/>
        <v>P17: Do you have a backyard or vegetable garden?</v>
      </c>
      <c r="M518" s="221" t="s">
        <v>4792</v>
      </c>
      <c r="N518" s="221" t="s">
        <v>4793</v>
      </c>
      <c r="O518" s="221" t="s">
        <v>4794</v>
      </c>
      <c r="P518" s="221">
        <v>1</v>
      </c>
      <c r="S518" s="221" t="s">
        <v>1286</v>
      </c>
      <c r="V518" s="221">
        <v>1</v>
      </c>
      <c r="W518" s="221" t="s">
        <v>5748</v>
      </c>
      <c r="AB518" s="333"/>
    </row>
    <row r="519" spans="1:28" s="221" customFormat="1">
      <c r="A519" s="205"/>
      <c r="B519" s="194" t="s">
        <v>4795</v>
      </c>
      <c r="C519" s="194" t="str">
        <f t="shared" si="88"/>
        <v>select_multiple</v>
      </c>
      <c r="D519" s="194" t="str">
        <f t="shared" si="89"/>
        <v>vegetable_type</v>
      </c>
      <c r="E519" s="205"/>
      <c r="F519" s="194" t="s">
        <v>246</v>
      </c>
      <c r="G519" s="194" t="s">
        <v>2983</v>
      </c>
      <c r="H519" s="206"/>
      <c r="I519" s="221" t="str" cm="1">
        <f t="array" ref="I519">_xlfn.TEXTJOIN(" ",1,IF(flistname=D519,foption,""))</f>
        <v>1: Tomatoes 2: Onions 3: Okra 4: Pumpkins/squashes 5: Leafy greens 88: Other (specify)</v>
      </c>
      <c r="J519" s="221" t="s">
        <v>1233</v>
      </c>
      <c r="K519" s="221" t="s">
        <v>1287</v>
      </c>
      <c r="L519" s="221" t="str">
        <f t="shared" si="90"/>
        <v>P18: What type of vegetables are you currently growing in your backyard garden?</v>
      </c>
      <c r="M519" s="221" t="s">
        <v>4796</v>
      </c>
      <c r="N519" s="221" t="s">
        <v>4797</v>
      </c>
      <c r="O519" s="221" t="s">
        <v>4798</v>
      </c>
      <c r="P519" s="221">
        <v>1</v>
      </c>
      <c r="S519" s="221" t="s">
        <v>1286</v>
      </c>
      <c r="V519" s="221">
        <v>1</v>
      </c>
      <c r="Z519" s="221" t="s">
        <v>1237</v>
      </c>
      <c r="AB519" s="333"/>
    </row>
    <row r="520" spans="1:28" s="338" customFormat="1">
      <c r="A520" s="205"/>
      <c r="B520" s="194" t="s">
        <v>4799</v>
      </c>
      <c r="C520" s="194" t="str">
        <f t="shared" si="88"/>
        <v>No</v>
      </c>
      <c r="D520" s="194" t="str">
        <f t="shared" si="89"/>
        <v/>
      </c>
      <c r="E520" s="205"/>
      <c r="F520" s="194" t="s">
        <v>246</v>
      </c>
      <c r="G520" s="194" t="s">
        <v>2983</v>
      </c>
      <c r="H520" s="206"/>
      <c r="I520" s="338" t="str" cm="1">
        <f t="array" ref="I520">_xlfn.TEXTJOIN(" ",1,IF(flistname=D520,foption,""))</f>
        <v>0</v>
      </c>
      <c r="J520" s="338" t="s">
        <v>49</v>
      </c>
      <c r="K520" s="338" t="s">
        <v>1289</v>
      </c>
      <c r="L520" s="338" t="str">
        <f t="shared" si="90"/>
        <v>P19: Specify</v>
      </c>
      <c r="M520" s="338" t="s">
        <v>4800</v>
      </c>
      <c r="N520" s="338" t="s">
        <v>1312</v>
      </c>
      <c r="O520" s="338" t="s">
        <v>4801</v>
      </c>
      <c r="P520" s="338">
        <v>1</v>
      </c>
      <c r="S520" s="338" t="s">
        <v>1286</v>
      </c>
      <c r="V520" s="338">
        <v>1</v>
      </c>
      <c r="Z520" s="338" t="s">
        <v>4802</v>
      </c>
      <c r="AB520" s="339"/>
    </row>
    <row r="521" spans="1:28" s="221" customFormat="1">
      <c r="A521" s="205"/>
      <c r="B521" s="194" t="s">
        <v>4803</v>
      </c>
      <c r="C521" s="194" t="str">
        <f t="shared" si="88"/>
        <v>select_one</v>
      </c>
      <c r="D521" s="194" t="str">
        <f t="shared" si="89"/>
        <v>why_no_plant</v>
      </c>
      <c r="E521" s="205"/>
      <c r="F521" s="194" t="s">
        <v>246</v>
      </c>
      <c r="G521" s="194" t="s">
        <v>2983</v>
      </c>
      <c r="H521" s="206"/>
      <c r="I521" s="221" t="str" cm="1">
        <f t="array" ref="I521">_xlfn.TEXTJOIN(" ",1,IF(flistname=D521,foption,""))</f>
        <v>1: No access to land 2: No seeds/tools 3: No/not enough water 4: Not enough time 5: Animals destroyed garden 6: Flooding destroyed gardens 7: Security conditions prevent gardening 88: Other</v>
      </c>
      <c r="J521" s="221" t="s">
        <v>1292</v>
      </c>
      <c r="K521" s="221" t="s">
        <v>1293</v>
      </c>
      <c r="L521" s="221" t="str">
        <f t="shared" si="90"/>
        <v>P20: If not, why are you not growing any vegetables in your garden?</v>
      </c>
      <c r="M521" s="221" t="s">
        <v>4804</v>
      </c>
      <c r="N521" s="221" t="s">
        <v>4805</v>
      </c>
      <c r="O521" s="221" t="s">
        <v>4806</v>
      </c>
      <c r="P521" s="221">
        <v>1</v>
      </c>
      <c r="V521" s="221">
        <v>1</v>
      </c>
      <c r="Z521" s="221" t="s">
        <v>1244</v>
      </c>
      <c r="AB521" s="333"/>
    </row>
    <row r="522" spans="1:28" s="338" customFormat="1">
      <c r="A522" s="205"/>
      <c r="B522" s="194" t="s">
        <v>4807</v>
      </c>
      <c r="C522" s="194" t="str">
        <f t="shared" si="88"/>
        <v>No</v>
      </c>
      <c r="D522" s="194" t="str">
        <f t="shared" si="89"/>
        <v/>
      </c>
      <c r="E522" s="205"/>
      <c r="F522" s="194" t="s">
        <v>246</v>
      </c>
      <c r="G522" s="194" t="s">
        <v>2983</v>
      </c>
      <c r="H522" s="206"/>
      <c r="I522" s="338" t="str" cm="1">
        <f t="array" ref="I522">_xlfn.TEXTJOIN(" ",1,IF(flistname=D522,foption,""))</f>
        <v>0</v>
      </c>
      <c r="J522" s="338" t="s">
        <v>49</v>
      </c>
      <c r="K522" s="338" t="s">
        <v>1295</v>
      </c>
      <c r="L522" s="338" t="str">
        <f t="shared" si="90"/>
        <v>P21: Specify</v>
      </c>
      <c r="M522" s="338" t="s">
        <v>4808</v>
      </c>
      <c r="N522" s="338" t="s">
        <v>1312</v>
      </c>
      <c r="O522" s="338" t="s">
        <v>4809</v>
      </c>
      <c r="P522" s="338">
        <v>1</v>
      </c>
      <c r="V522" s="338">
        <v>1</v>
      </c>
      <c r="Z522" s="338" t="s">
        <v>4810</v>
      </c>
      <c r="AB522" s="339"/>
    </row>
    <row r="523" spans="1:28" s="221" customFormat="1">
      <c r="A523" s="205"/>
      <c r="B523" s="194" t="s">
        <v>4811</v>
      </c>
      <c r="C523" s="194" t="str">
        <f t="shared" si="88"/>
        <v>select_multiple</v>
      </c>
      <c r="D523" s="194" t="str">
        <f t="shared" si="89"/>
        <v>gardenveguse</v>
      </c>
      <c r="E523" s="205" t="s">
        <v>4812</v>
      </c>
      <c r="F523" s="194" t="s">
        <v>246</v>
      </c>
      <c r="G523" s="194" t="s">
        <v>2983</v>
      </c>
      <c r="H523" s="206"/>
      <c r="I523" s="221" t="str" cm="1">
        <f t="array" ref="I523">_xlfn.TEXTJOIN(" ",1,IF(flistname=D523,foption,""))</f>
        <v>1: Home consumption 2: Market sales 3: Animal feeds</v>
      </c>
      <c r="J523" s="221" t="s">
        <v>6200</v>
      </c>
      <c r="K523" s="221" t="s">
        <v>4814</v>
      </c>
      <c r="L523" s="221" t="str">
        <f t="shared" si="90"/>
        <v>P22: What's the main use of vegetables that you grow in your backyard/vegetable garden?</v>
      </c>
      <c r="M523" s="221" t="s">
        <v>4815</v>
      </c>
      <c r="N523" s="221" t="s">
        <v>6201</v>
      </c>
      <c r="O523" s="221" t="s">
        <v>4817</v>
      </c>
      <c r="P523" s="221">
        <v>1</v>
      </c>
      <c r="V523" s="221">
        <v>1</v>
      </c>
      <c r="Z523" s="221" t="s">
        <v>1237</v>
      </c>
      <c r="AB523" s="333"/>
    </row>
    <row r="524" spans="1:28" s="219" customFormat="1">
      <c r="A524" s="250"/>
      <c r="B524" s="250"/>
      <c r="C524" s="250" t="str">
        <f t="shared" si="88"/>
        <v>No</v>
      </c>
      <c r="D524" s="250" t="str">
        <f t="shared" si="89"/>
        <v/>
      </c>
      <c r="E524" s="250"/>
      <c r="F524" s="250"/>
      <c r="G524" s="250"/>
      <c r="H524" s="250"/>
      <c r="I524" s="219" t="str" cm="1">
        <f t="array" ref="I524">_xlfn.TEXTJOIN(" ",1,IF(flistname=D524,foption,""))</f>
        <v>0</v>
      </c>
      <c r="J524" s="219" t="s">
        <v>117</v>
      </c>
      <c r="K524" s="219" t="s">
        <v>4823</v>
      </c>
      <c r="L524" s="219" t="str">
        <f t="shared" si="90"/>
        <v/>
      </c>
      <c r="P524" s="219">
        <v>1</v>
      </c>
      <c r="AB524" s="286"/>
    </row>
    <row r="525" spans="1:28" s="229" customFormat="1">
      <c r="A525" s="228"/>
      <c r="C525" s="229" t="str">
        <f t="shared" si="88"/>
        <v>No</v>
      </c>
      <c r="D525" s="229" t="str">
        <f t="shared" si="89"/>
        <v/>
      </c>
      <c r="E525" s="228"/>
      <c r="H525" s="230"/>
      <c r="I525" s="229" t="str" cm="1">
        <f t="array" ref="I525">_xlfn.TEXTJOIN(" ",1,IF(flistname=D525,foption,""))</f>
        <v>0</v>
      </c>
      <c r="L525" s="229" t="str">
        <f t="shared" si="90"/>
        <v/>
      </c>
      <c r="P525" s="229">
        <v>1</v>
      </c>
      <c r="S525" s="228"/>
      <c r="AB525" s="276"/>
    </row>
    <row r="526" spans="1:28" s="221" customFormat="1">
      <c r="A526" s="205"/>
      <c r="B526" s="194" t="s">
        <v>4818</v>
      </c>
      <c r="C526" s="194" t="str">
        <f t="shared" si="88"/>
        <v>select_one</v>
      </c>
      <c r="D526" s="194" t="str">
        <f t="shared" si="89"/>
        <v>yes_no</v>
      </c>
      <c r="E526" s="205"/>
      <c r="F526" s="194" t="s">
        <v>246</v>
      </c>
      <c r="G526" s="194" t="s">
        <v>2983</v>
      </c>
      <c r="H526" s="206"/>
      <c r="I526" s="221" t="str" cm="1">
        <f t="array" ref="I526">_xlfn.TEXTJOIN(" ",1,IF(flistname=D526,foption,""))</f>
        <v>0: No 1: Yes</v>
      </c>
      <c r="J526" s="221" t="s">
        <v>22</v>
      </c>
      <c r="K526" s="221" t="s">
        <v>1406</v>
      </c>
      <c r="L526" s="221" t="str">
        <f t="shared" si="90"/>
        <v>P23: Does your household own any livestock or farm animals (even if they are not near the home now?)</v>
      </c>
      <c r="M526" s="221" t="s">
        <v>4819</v>
      </c>
      <c r="N526" s="221" t="s">
        <v>4820</v>
      </c>
      <c r="O526" s="221" t="s">
        <v>4821</v>
      </c>
      <c r="P526" s="221">
        <v>1</v>
      </c>
      <c r="V526" s="221">
        <v>1</v>
      </c>
      <c r="W526" s="221" t="s">
        <v>5748</v>
      </c>
      <c r="AB526" s="333"/>
    </row>
    <row r="527" spans="1:28" s="219" customFormat="1">
      <c r="A527" s="231"/>
      <c r="B527" s="250" t="s">
        <v>4822</v>
      </c>
      <c r="C527" s="250" t="str">
        <f t="shared" si="88"/>
        <v>No</v>
      </c>
      <c r="D527" s="250" t="str">
        <f t="shared" si="89"/>
        <v/>
      </c>
      <c r="E527" s="231"/>
      <c r="F527" s="250" t="s">
        <v>246</v>
      </c>
      <c r="G527" s="250" t="s">
        <v>118</v>
      </c>
      <c r="H527" s="233"/>
      <c r="I527" s="219" t="str" cm="1">
        <f t="array" ref="I527">_xlfn.TEXTJOIN(" ",1,IF(flistname=D527,foption,""))</f>
        <v>0</v>
      </c>
      <c r="J527" s="219" t="s">
        <v>26</v>
      </c>
      <c r="K527" s="219" t="s">
        <v>6202</v>
      </c>
      <c r="L527" s="219" t="str">
        <f t="shared" si="90"/>
        <v>Livestock animal ownership</v>
      </c>
      <c r="N527" s="219" t="s">
        <v>6203</v>
      </c>
      <c r="P527" s="219">
        <v>1</v>
      </c>
      <c r="W527" s="219" t="s">
        <v>168</v>
      </c>
      <c r="Z527" s="219" t="s">
        <v>1410</v>
      </c>
      <c r="AB527" s="286"/>
    </row>
    <row r="528" spans="1:28" s="221" customFormat="1">
      <c r="A528" s="205"/>
      <c r="B528" s="194" t="s">
        <v>4825</v>
      </c>
      <c r="C528" s="194" t="str">
        <f t="shared" si="88"/>
        <v>No</v>
      </c>
      <c r="D528" s="194" t="str">
        <f t="shared" si="89"/>
        <v/>
      </c>
      <c r="E528" s="205"/>
      <c r="F528" s="194" t="s">
        <v>246</v>
      </c>
      <c r="G528" s="194" t="s">
        <v>2983</v>
      </c>
      <c r="H528" s="206"/>
      <c r="I528" s="221" t="str" cm="1">
        <f t="array" ref="I528">_xlfn.TEXTJOIN(" ",1,IF(flistname=D528,foption,""))</f>
        <v>0</v>
      </c>
      <c r="J528" s="221" t="s">
        <v>151</v>
      </c>
      <c r="K528" s="221" t="s">
        <v>1411</v>
      </c>
      <c r="L528" s="221" t="str">
        <f t="shared" si="90"/>
        <v>P23_01: How many Cattle do you own?</v>
      </c>
      <c r="M528" s="221" t="s">
        <v>4826</v>
      </c>
      <c r="N528" s="221" t="s">
        <v>4827</v>
      </c>
      <c r="O528" s="221" t="s">
        <v>4828</v>
      </c>
      <c r="P528" s="221">
        <v>1</v>
      </c>
      <c r="T528" s="221" t="s">
        <v>1324</v>
      </c>
      <c r="V528" s="221">
        <v>1</v>
      </c>
      <c r="AB528" s="333"/>
    </row>
    <row r="529" spans="1:28" s="221" customFormat="1">
      <c r="A529" s="205"/>
      <c r="B529" s="194" t="s">
        <v>4829</v>
      </c>
      <c r="C529" s="194" t="str">
        <f t="shared" si="88"/>
        <v>No</v>
      </c>
      <c r="D529" s="194" t="str">
        <f t="shared" si="89"/>
        <v/>
      </c>
      <c r="E529" s="205"/>
      <c r="F529" s="194" t="s">
        <v>246</v>
      </c>
      <c r="G529" s="194" t="s">
        <v>118</v>
      </c>
      <c r="H529" s="206"/>
      <c r="I529" s="221" t="str" cm="1">
        <f t="array" ref="I529">_xlfn.TEXTJOIN(" ",1,IF(flistname=D529,foption,""))</f>
        <v>0</v>
      </c>
      <c r="J529" s="221" t="s">
        <v>151</v>
      </c>
      <c r="K529" s="221" t="s">
        <v>1422</v>
      </c>
      <c r="L529" s="221" t="str">
        <f t="shared" si="90"/>
        <v>P23_02: How many of these of these Cattle were acquired after joining FFA</v>
      </c>
      <c r="M529" s="221" t="s">
        <v>4830</v>
      </c>
      <c r="N529" s="221" t="s">
        <v>4831</v>
      </c>
      <c r="O529" s="221" t="s">
        <v>4832</v>
      </c>
      <c r="P529" s="221">
        <v>1</v>
      </c>
      <c r="T529" s="221" t="s">
        <v>6204</v>
      </c>
      <c r="U529" s="221" t="s">
        <v>6205</v>
      </c>
      <c r="V529" s="221">
        <v>1</v>
      </c>
      <c r="Z529" s="221" t="s">
        <v>6206</v>
      </c>
      <c r="AB529" s="333"/>
    </row>
    <row r="530" spans="1:28" s="221" customFormat="1">
      <c r="A530" s="205"/>
      <c r="B530" s="194" t="s">
        <v>4834</v>
      </c>
      <c r="C530" s="194" t="str">
        <f t="shared" si="88"/>
        <v>No</v>
      </c>
      <c r="D530" s="194" t="str">
        <f t="shared" si="89"/>
        <v/>
      </c>
      <c r="E530" s="205"/>
      <c r="F530" s="194" t="s">
        <v>246</v>
      </c>
      <c r="G530" s="194" t="s">
        <v>2983</v>
      </c>
      <c r="H530" s="206"/>
      <c r="I530" s="221" t="str" cm="1">
        <f t="array" ref="I530">_xlfn.TEXTJOIN(" ",1,IF(flistname=D530,foption,""))</f>
        <v>0</v>
      </c>
      <c r="J530" s="221" t="s">
        <v>151</v>
      </c>
      <c r="K530" s="221" t="s">
        <v>1413</v>
      </c>
      <c r="L530" s="221" t="str">
        <f t="shared" si="90"/>
        <v>P23_03: How many Goats/sheep do you own?</v>
      </c>
      <c r="M530" s="221" t="s">
        <v>4835</v>
      </c>
      <c r="N530" s="221" t="s">
        <v>4836</v>
      </c>
      <c r="O530" s="221" t="s">
        <v>4837</v>
      </c>
      <c r="P530" s="221">
        <v>1</v>
      </c>
      <c r="T530" s="221" t="s">
        <v>1324</v>
      </c>
      <c r="V530" s="221">
        <v>1</v>
      </c>
      <c r="AB530" s="333"/>
    </row>
    <row r="531" spans="1:28" s="221" customFormat="1">
      <c r="A531" s="205"/>
      <c r="B531" s="194" t="s">
        <v>4838</v>
      </c>
      <c r="C531" s="194" t="str">
        <f t="shared" si="88"/>
        <v>No</v>
      </c>
      <c r="D531" s="194" t="str">
        <f t="shared" si="89"/>
        <v/>
      </c>
      <c r="E531" s="205"/>
      <c r="F531" s="194" t="s">
        <v>246</v>
      </c>
      <c r="G531" s="194" t="s">
        <v>118</v>
      </c>
      <c r="H531" s="206"/>
      <c r="I531" s="221" t="str" cm="1">
        <f t="array" ref="I531">_xlfn.TEXTJOIN(" ",1,IF(flistname=D531,foption,""))</f>
        <v>0</v>
      </c>
      <c r="J531" s="221" t="s">
        <v>151</v>
      </c>
      <c r="K531" s="221" t="s">
        <v>1424</v>
      </c>
      <c r="L531" s="221" t="str">
        <f t="shared" si="90"/>
        <v>P23_04: How many of these Goats/sheep were acquired after joining FFA</v>
      </c>
      <c r="M531" s="221" t="s">
        <v>4839</v>
      </c>
      <c r="N531" s="221" t="s">
        <v>4840</v>
      </c>
      <c r="O531" s="221" t="s">
        <v>4841</v>
      </c>
      <c r="P531" s="221">
        <v>1</v>
      </c>
      <c r="T531" s="221" t="s">
        <v>6207</v>
      </c>
      <c r="U531" s="221" t="s">
        <v>6205</v>
      </c>
      <c r="V531" s="221">
        <v>1</v>
      </c>
      <c r="Z531" s="221" t="s">
        <v>6208</v>
      </c>
      <c r="AB531" s="333"/>
    </row>
    <row r="532" spans="1:28" s="221" customFormat="1">
      <c r="A532" s="205"/>
      <c r="B532" s="194" t="s">
        <v>4843</v>
      </c>
      <c r="C532" s="194" t="str">
        <f t="shared" si="88"/>
        <v>No</v>
      </c>
      <c r="D532" s="194" t="str">
        <f t="shared" si="89"/>
        <v/>
      </c>
      <c r="E532" s="205"/>
      <c r="F532" s="194" t="s">
        <v>246</v>
      </c>
      <c r="G532" s="194" t="s">
        <v>2983</v>
      </c>
      <c r="H532" s="206"/>
      <c r="I532" s="221" t="str" cm="1">
        <f t="array" ref="I532">_xlfn.TEXTJOIN(" ",1,IF(flistname=D532,foption,""))</f>
        <v>0</v>
      </c>
      <c r="J532" s="221" t="s">
        <v>151</v>
      </c>
      <c r="K532" s="221" t="s">
        <v>1415</v>
      </c>
      <c r="L532" s="221" t="str">
        <f t="shared" si="90"/>
        <v>P23_05: How many Chickens/ducks do you own?</v>
      </c>
      <c r="M532" s="221" t="s">
        <v>4844</v>
      </c>
      <c r="N532" s="221" t="s">
        <v>4845</v>
      </c>
      <c r="O532" s="221" t="s">
        <v>4846</v>
      </c>
      <c r="P532" s="221">
        <v>1</v>
      </c>
      <c r="T532" s="221" t="s">
        <v>1324</v>
      </c>
      <c r="V532" s="221">
        <v>1</v>
      </c>
      <c r="AB532" s="333"/>
    </row>
    <row r="533" spans="1:28" s="221" customFormat="1">
      <c r="A533" s="205"/>
      <c r="B533" s="194" t="s">
        <v>4847</v>
      </c>
      <c r="C533" s="194" t="str">
        <f t="shared" si="88"/>
        <v>No</v>
      </c>
      <c r="D533" s="194" t="str">
        <f t="shared" si="89"/>
        <v/>
      </c>
      <c r="E533" s="205"/>
      <c r="F533" s="194" t="s">
        <v>246</v>
      </c>
      <c r="G533" s="194" t="s">
        <v>118</v>
      </c>
      <c r="H533" s="206"/>
      <c r="I533" s="221" t="str" cm="1">
        <f t="array" ref="I533">_xlfn.TEXTJOIN(" ",1,IF(flistname=D533,foption,""))</f>
        <v>0</v>
      </c>
      <c r="J533" s="221" t="s">
        <v>151</v>
      </c>
      <c r="K533" s="221" t="s">
        <v>1426</v>
      </c>
      <c r="L533" s="221" t="str">
        <f t="shared" si="90"/>
        <v>P23_06: How many of these Chickens/ducks were acquired after joining FFA</v>
      </c>
      <c r="M533" s="221" t="s">
        <v>4848</v>
      </c>
      <c r="N533" s="221" t="s">
        <v>4849</v>
      </c>
      <c r="O533" s="221" t="s">
        <v>4850</v>
      </c>
      <c r="P533" s="221">
        <v>1</v>
      </c>
      <c r="T533" s="221" t="s">
        <v>6209</v>
      </c>
      <c r="U533" s="221" t="s">
        <v>6205</v>
      </c>
      <c r="V533" s="221">
        <v>1</v>
      </c>
      <c r="Z533" s="221" t="s">
        <v>6210</v>
      </c>
      <c r="AB533" s="333"/>
    </row>
    <row r="534" spans="1:28" s="224" customFormat="1">
      <c r="A534" s="223"/>
      <c r="C534" s="224" t="str">
        <f t="shared" si="88"/>
        <v>No</v>
      </c>
      <c r="D534" s="224" t="str">
        <f t="shared" si="89"/>
        <v/>
      </c>
      <c r="E534" s="223"/>
      <c r="H534" s="225"/>
      <c r="I534" s="224" t="str" cm="1">
        <f t="array" ref="I534">_xlfn.TEXTJOIN(" ",1,IF(flistname=D534,foption,""))</f>
        <v>0</v>
      </c>
      <c r="J534" s="224" t="s">
        <v>2564</v>
      </c>
      <c r="K534" s="224" t="s">
        <v>4853</v>
      </c>
      <c r="L534" s="224" t="str">
        <f t="shared" si="90"/>
        <v/>
      </c>
      <c r="V534" s="224">
        <v>1</v>
      </c>
      <c r="AB534" s="277" t="s">
        <v>4854</v>
      </c>
    </row>
    <row r="535" spans="1:28" s="325" customFormat="1">
      <c r="A535" s="240"/>
      <c r="B535" s="240"/>
      <c r="C535" s="240" t="str">
        <f t="shared" si="88"/>
        <v>No</v>
      </c>
      <c r="D535" s="240" t="str">
        <f t="shared" si="89"/>
        <v/>
      </c>
      <c r="E535" s="240"/>
      <c r="F535" s="240"/>
      <c r="G535" s="240"/>
      <c r="H535" s="240"/>
      <c r="I535" s="325" t="str" cm="1">
        <f t="array" ref="I535">_xlfn.TEXTJOIN(" ",1,IF(flistname=D535,foption,""))</f>
        <v>0</v>
      </c>
      <c r="J535" s="325" t="s">
        <v>20</v>
      </c>
      <c r="L535" s="325" t="str">
        <f t="shared" si="90"/>
        <v>&lt;span style="color:red"&gt;Pardon the interruption, it looks like there are no owned livestock while you reported a HH has some animals. Please review &lt;/span&gt;</v>
      </c>
      <c r="N535" s="325" t="s">
        <v>6211</v>
      </c>
      <c r="O535" s="325" t="s">
        <v>4855</v>
      </c>
      <c r="Z535" s="325" t="s">
        <v>6212</v>
      </c>
      <c r="AB535" s="326"/>
    </row>
    <row r="536" spans="1:28" s="221" customFormat="1">
      <c r="A536" s="205"/>
      <c r="B536" s="194" t="s">
        <v>4857</v>
      </c>
      <c r="C536" s="194" t="str">
        <f t="shared" si="88"/>
        <v>select_one</v>
      </c>
      <c r="D536" s="194" t="str">
        <f t="shared" si="89"/>
        <v>livestock_mainuse</v>
      </c>
      <c r="E536" s="205"/>
      <c r="F536" s="194" t="s">
        <v>246</v>
      </c>
      <c r="G536" s="194" t="s">
        <v>2983</v>
      </c>
      <c r="H536" s="206"/>
      <c r="I536" s="221" t="str" cm="1">
        <f t="array" ref="I536">_xlfn.TEXTJOIN(" ",1,IF(flistname=D536,foption,""))</f>
        <v>1: Selling for food items 2: Selling for non-food items 3: Milk/Dairy products 4: Slaughtering for consumption 5: Used for Dowry 6: Payment of local fines/debt 88: Others</v>
      </c>
      <c r="J536" s="221" t="s">
        <v>1428</v>
      </c>
      <c r="K536" s="221" t="s">
        <v>1429</v>
      </c>
      <c r="L536" s="221" t="str">
        <f t="shared" si="90"/>
        <v>P24: In the last 2 months, what was the main use of the livestock you own?</v>
      </c>
      <c r="M536" s="221" t="s">
        <v>4858</v>
      </c>
      <c r="N536" s="221" t="s">
        <v>4859</v>
      </c>
      <c r="O536" s="221" t="s">
        <v>4860</v>
      </c>
      <c r="P536" s="221">
        <v>1</v>
      </c>
      <c r="V536" s="221">
        <v>1</v>
      </c>
      <c r="Z536" s="221" t="s">
        <v>1410</v>
      </c>
      <c r="AB536" s="333"/>
    </row>
    <row r="537" spans="1:28" s="338" customFormat="1">
      <c r="A537" s="205"/>
      <c r="B537" s="194" t="s">
        <v>4861</v>
      </c>
      <c r="C537" s="194" t="str">
        <f t="shared" si="88"/>
        <v>No</v>
      </c>
      <c r="D537" s="194" t="str">
        <f t="shared" si="89"/>
        <v/>
      </c>
      <c r="E537" s="205"/>
      <c r="F537" s="194" t="s">
        <v>246</v>
      </c>
      <c r="G537" s="194" t="s">
        <v>2983</v>
      </c>
      <c r="H537" s="206"/>
      <c r="I537" s="338" t="str" cm="1">
        <f t="array" ref="I537">_xlfn.TEXTJOIN(" ",1,IF(flistname=D537,foption,""))</f>
        <v>0</v>
      </c>
      <c r="J537" s="338" t="s">
        <v>49</v>
      </c>
      <c r="K537" s="338" t="s">
        <v>1431</v>
      </c>
      <c r="L537" s="338" t="str">
        <f t="shared" si="90"/>
        <v>P25: Specify</v>
      </c>
      <c r="M537" s="338" t="s">
        <v>4862</v>
      </c>
      <c r="N537" s="338" t="s">
        <v>1312</v>
      </c>
      <c r="O537" s="338" t="s">
        <v>4863</v>
      </c>
      <c r="P537" s="338">
        <v>1</v>
      </c>
      <c r="V537" s="338">
        <v>1</v>
      </c>
      <c r="Z537" s="338" t="s">
        <v>4864</v>
      </c>
      <c r="AB537" s="339"/>
    </row>
    <row r="538" spans="1:28" s="219" customFormat="1">
      <c r="A538" s="231"/>
      <c r="B538" s="250" t="s">
        <v>4852</v>
      </c>
      <c r="C538" s="250" t="str">
        <f>IF(IFERROR(FIND("select_one",J538),0)&gt;0,"select_one",IF(IFERROR(FIND("select_multiple",J538),0)&gt;0,"select_multiple","No"))</f>
        <v>No</v>
      </c>
      <c r="D538" s="250" t="str">
        <f>IF(OR(C538="select_one",C538="select_multiple"),TRIM(RIGHT(J538,LEN(J538)-(LEN(C538)+1))),"")</f>
        <v/>
      </c>
      <c r="E538" s="231"/>
      <c r="F538" s="250" t="s">
        <v>246</v>
      </c>
      <c r="G538" s="250" t="s">
        <v>118</v>
      </c>
      <c r="H538" s="233"/>
      <c r="I538" s="219" t="str" cm="1">
        <f t="array" ref="I538">_xlfn.TEXTJOIN(" ",1,IF(flistname=D538,foption,""))</f>
        <v>0</v>
      </c>
      <c r="J538" s="219" t="s">
        <v>117</v>
      </c>
      <c r="K538" s="219" t="s">
        <v>6202</v>
      </c>
      <c r="L538" s="219" t="str">
        <f>IF(AND(ISBLANK(M538),ISBLANK(N538)),"",IF(ISBLANK(M538),N538,_xlfn.CONCAT(TRIM(M538),": ",N538)))</f>
        <v/>
      </c>
      <c r="N538" s="219" t="s">
        <v>2988</v>
      </c>
      <c r="O538" s="219" t="s">
        <v>2988</v>
      </c>
      <c r="P538" s="219">
        <v>1</v>
      </c>
      <c r="AB538" s="286"/>
    </row>
    <row r="539" spans="1:28" s="221" customFormat="1">
      <c r="A539" s="205"/>
      <c r="B539" s="194" t="s">
        <v>4865</v>
      </c>
      <c r="C539" s="194" t="str">
        <f t="shared" ref="C539" si="91">IF(IFERROR(FIND("select_one",J539),0)&gt;0,"select_one",IF(IFERROR(FIND("select_multiple",J539),0)&gt;0,"select_multiple","No"))</f>
        <v>select_one</v>
      </c>
      <c r="D539" s="194" t="str">
        <f t="shared" ref="D539" si="92">IF(OR(C539="select_one",C539="select_multiple"),TRIM(RIGHT(J539,LEN(J539)-(LEN(C539)+1))),"")</f>
        <v>fish_source</v>
      </c>
      <c r="E539" s="205"/>
      <c r="F539" s="194" t="s">
        <v>246</v>
      </c>
      <c r="G539" s="194" t="s">
        <v>2983</v>
      </c>
      <c r="H539" s="206"/>
      <c r="I539" s="221" t="str" cm="1">
        <f t="array" ref="I539">_xlfn.TEXTJOIN(" ",1,IF(flistname=D539,foption,""))</f>
        <v>0: No, we don't get fish 1: Yes, from our own fishing 2: Yes, as a support from another community member 3: Yes, from market</v>
      </c>
      <c r="J539" s="221" t="s">
        <v>1434</v>
      </c>
      <c r="K539" s="221" t="s">
        <v>1435</v>
      </c>
      <c r="L539" s="221" t="str">
        <f t="shared" ref="L539" si="93">IF(AND(ISBLANK(M539),ISBLANK(N539)),"",IF(ISBLANK(M539),N539,_xlfn.CONCAT(TRIM(M539),": ",N539)))</f>
        <v>P26: Does your household get fish for consumption yourselves or from someone in the community now?</v>
      </c>
      <c r="M539" s="221" t="s">
        <v>4866</v>
      </c>
      <c r="N539" s="221" t="s">
        <v>4867</v>
      </c>
      <c r="O539" s="221" t="s">
        <v>4868</v>
      </c>
      <c r="P539" s="221">
        <v>1</v>
      </c>
      <c r="V539" s="221">
        <v>1</v>
      </c>
      <c r="AB539" s="333"/>
    </row>
    <row r="540" spans="1:28" s="356" customFormat="1">
      <c r="J540" s="356" t="s">
        <v>117</v>
      </c>
      <c r="K540" s="356" t="s">
        <v>6183</v>
      </c>
      <c r="AB540" s="358"/>
    </row>
    <row r="541" spans="1:28" s="218" customFormat="1">
      <c r="A541" s="207"/>
      <c r="C541" s="218" t="str">
        <f t="shared" ref="C541:C588" si="94">IF(IFERROR(FIND("select_one",J541),0)&gt;0,"select_one",IF(IFERROR(FIND("select_multiple",J541),0)&gt;0,"select_multiple","No"))</f>
        <v>No</v>
      </c>
      <c r="D541" s="218" t="str">
        <f t="shared" ref="D541:D588" si="95">IF(OR(C541="select_one",C541="select_multiple"),TRIM(RIGHT(J541,LEN(J541)-(LEN(C541)+1))),"")</f>
        <v/>
      </c>
      <c r="E541" s="207"/>
      <c r="H541" s="209"/>
      <c r="I541" s="214" t="str" cm="1">
        <f t="array" ref="I541">_xlfn.TEXTJOIN(" ",1,IF(flistname=D541,foption,""))</f>
        <v>0</v>
      </c>
      <c r="L541" s="218" t="str">
        <f t="shared" ref="L541:L557" si="96">IF(AND(ISBLANK(M541),ISBLANK(N541)),"",IF(ISBLANK(M541),N541,_xlfn.CONCAT(TRIM(M541),": ",N541)))</f>
        <v/>
      </c>
      <c r="N541" s="218" t="s">
        <v>2988</v>
      </c>
      <c r="O541" s="218" t="s">
        <v>2988</v>
      </c>
      <c r="P541" s="218">
        <v>1</v>
      </c>
      <c r="S541" s="207"/>
      <c r="AB541" s="280"/>
    </row>
    <row r="542" spans="1:28" s="356" customFormat="1">
      <c r="A542" s="355"/>
      <c r="C542" s="356" t="str">
        <f t="shared" si="94"/>
        <v>No</v>
      </c>
      <c r="D542" s="356" t="str">
        <f t="shared" si="95"/>
        <v/>
      </c>
      <c r="E542" s="355" t="s">
        <v>4869</v>
      </c>
      <c r="F542" s="356" t="s">
        <v>246</v>
      </c>
      <c r="G542" s="356" t="s">
        <v>118</v>
      </c>
      <c r="H542" s="357"/>
      <c r="I542" s="356" t="str" cm="1">
        <f t="array" ref="I542">_xlfn.TEXTJOIN(" ",1,IF(flistname=D542,foption,""))</f>
        <v>0</v>
      </c>
      <c r="J542" s="356" t="s">
        <v>26</v>
      </c>
      <c r="K542" s="356" t="s">
        <v>4870</v>
      </c>
      <c r="L542" s="356" t="str">
        <f t="shared" si="96"/>
        <v>Q: AGRICULTURE</v>
      </c>
      <c r="M542" s="356" t="s">
        <v>4871</v>
      </c>
      <c r="N542" s="356" t="s">
        <v>4872</v>
      </c>
      <c r="O542" s="356" t="s">
        <v>4872</v>
      </c>
      <c r="P542" s="356">
        <v>1</v>
      </c>
      <c r="AB542" s="358"/>
    </row>
    <row r="543" spans="1:28" s="221" customFormat="1">
      <c r="A543" s="205" t="s">
        <v>4873</v>
      </c>
      <c r="B543" s="194" t="s">
        <v>4874</v>
      </c>
      <c r="C543" s="194" t="str">
        <f t="shared" si="94"/>
        <v>select_one</v>
      </c>
      <c r="D543" s="194" t="str">
        <f t="shared" si="95"/>
        <v>yes_no</v>
      </c>
      <c r="E543" s="205" t="s">
        <v>4875</v>
      </c>
      <c r="F543" s="194" t="s">
        <v>246</v>
      </c>
      <c r="G543" s="194" t="s">
        <v>2983</v>
      </c>
      <c r="H543" s="206" t="s">
        <v>4876</v>
      </c>
      <c r="I543" s="221" t="str" cm="1">
        <f t="array" ref="I543">_xlfn.TEXTJOIN(" ",1,IF(flistname=D543,foption,""))</f>
        <v>0: No 1: Yes</v>
      </c>
      <c r="J543" s="221" t="s">
        <v>22</v>
      </c>
      <c r="K543" s="221" t="s">
        <v>1248</v>
      </c>
      <c r="L543" s="221" t="str">
        <f t="shared" si="96"/>
        <v>Q01: Do you participate in farming activities?</v>
      </c>
      <c r="M543" s="221" t="s">
        <v>4877</v>
      </c>
      <c r="N543" s="221" t="s">
        <v>6213</v>
      </c>
      <c r="O543" s="221" t="s">
        <v>4879</v>
      </c>
      <c r="P543" s="221">
        <v>1</v>
      </c>
      <c r="V543" s="221">
        <v>1</v>
      </c>
      <c r="W543" s="221" t="s">
        <v>5748</v>
      </c>
      <c r="AB543" s="333"/>
    </row>
    <row r="544" spans="1:28" s="221" customFormat="1">
      <c r="A544" s="205" t="s">
        <v>4873</v>
      </c>
      <c r="B544" s="194" t="s">
        <v>4880</v>
      </c>
      <c r="C544" s="194" t="str">
        <f t="shared" si="94"/>
        <v>select_one</v>
      </c>
      <c r="D544" s="194" t="str">
        <f t="shared" si="95"/>
        <v>yes_no</v>
      </c>
      <c r="E544" s="205" t="s">
        <v>4875</v>
      </c>
      <c r="F544" s="194" t="s">
        <v>246</v>
      </c>
      <c r="G544" s="194" t="s">
        <v>2983</v>
      </c>
      <c r="H544" s="206" t="s">
        <v>4876</v>
      </c>
      <c r="I544" s="221" t="str" cm="1">
        <f t="array" ref="I544">_xlfn.TEXTJOIN(" ",1,IF(flistname=D544,foption,""))</f>
        <v>0: No 1: Yes</v>
      </c>
      <c r="J544" s="221" t="s">
        <v>22</v>
      </c>
      <c r="K544" s="221" t="s">
        <v>1250</v>
      </c>
      <c r="L544" s="221" t="str">
        <f t="shared" si="96"/>
        <v>Q02: Have you received any training regarding how to improve farming?</v>
      </c>
      <c r="M544" s="221" t="s">
        <v>4881</v>
      </c>
      <c r="N544" s="221" t="s">
        <v>4882</v>
      </c>
      <c r="O544" s="221" t="s">
        <v>4883</v>
      </c>
      <c r="P544" s="221">
        <v>1</v>
      </c>
      <c r="V544" s="221">
        <v>1</v>
      </c>
      <c r="W544" s="221" t="s">
        <v>5748</v>
      </c>
      <c r="Z544" s="221" t="s">
        <v>1252</v>
      </c>
      <c r="AB544" s="333"/>
    </row>
    <row r="545" spans="1:28" s="221" customFormat="1">
      <c r="A545" s="194" t="s">
        <v>4873</v>
      </c>
      <c r="B545" s="194" t="s">
        <v>4884</v>
      </c>
      <c r="C545" s="194" t="str">
        <f t="shared" si="94"/>
        <v>select_one</v>
      </c>
      <c r="D545" s="194" t="str">
        <f t="shared" si="95"/>
        <v>ffaharchange</v>
      </c>
      <c r="E545" s="194"/>
      <c r="F545" s="194" t="s">
        <v>246</v>
      </c>
      <c r="G545" s="194" t="s">
        <v>2983</v>
      </c>
      <c r="H545" s="194" t="s">
        <v>4876</v>
      </c>
      <c r="I545" s="221" t="str" cm="1">
        <f t="array" ref="I545">_xlfn.TEXTJOIN(" ",1,IF(flistname=D545,foption,""))</f>
        <v>1: Increased harvest 2: Same harvest 3: Decreased harvest</v>
      </c>
      <c r="J545" s="221" t="s">
        <v>4885</v>
      </c>
      <c r="K545" s="221" t="s">
        <v>4886</v>
      </c>
      <c r="L545" s="221" t="str">
        <f t="shared" si="96"/>
        <v>Q03: Have you had a change in harvest amount as a result of participating in FFA activities?</v>
      </c>
      <c r="M545" s="221" t="s">
        <v>4887</v>
      </c>
      <c r="N545" s="221" t="s">
        <v>4888</v>
      </c>
      <c r="O545" s="221" t="s">
        <v>4889</v>
      </c>
      <c r="P545" s="334">
        <v>1</v>
      </c>
      <c r="V545" s="221">
        <v>1</v>
      </c>
      <c r="Z545" s="221" t="s">
        <v>4890</v>
      </c>
      <c r="AB545" s="333"/>
    </row>
    <row r="546" spans="1:28" s="221" customFormat="1">
      <c r="A546" s="194" t="s">
        <v>4873</v>
      </c>
      <c r="B546" s="194" t="s">
        <v>4891</v>
      </c>
      <c r="C546" s="194" t="str">
        <f t="shared" si="94"/>
        <v>select_multiple</v>
      </c>
      <c r="D546" s="194" t="str">
        <f t="shared" si="95"/>
        <v>harvechangereason</v>
      </c>
      <c r="E546" s="194"/>
      <c r="F546" s="194" t="s">
        <v>246</v>
      </c>
      <c r="G546" s="194" t="s">
        <v>2983</v>
      </c>
      <c r="H546" s="194" t="s">
        <v>4876</v>
      </c>
      <c r="I546" s="221" t="str" cm="1">
        <f t="array" ref="I546">_xlfn.TEXTJOIN(" ",1,IF(flistname=D546,foption,""))</f>
        <v>1: Lack of knowledge of technologies 2: Lack of tools to use technologies 3: Damages from natural disasters (floods, droughts, heavy rains, etc.) 4: Lack of agricultural inputs (fertilizers, seeds, etc) 5: Damages from diseases 88: Other reasons 77: Do not know</v>
      </c>
      <c r="J546" s="221" t="s">
        <v>4892</v>
      </c>
      <c r="K546" s="221" t="s">
        <v>4893</v>
      </c>
      <c r="L546" s="221" t="str">
        <f t="shared" si="96"/>
        <v>Q04: What were the reasons of decreased harvest?</v>
      </c>
      <c r="M546" s="221" t="s">
        <v>4894</v>
      </c>
      <c r="N546" s="221" t="s">
        <v>4895</v>
      </c>
      <c r="O546" s="221" t="s">
        <v>4896</v>
      </c>
      <c r="P546" s="334">
        <v>1</v>
      </c>
      <c r="T546" s="221" t="s">
        <v>4897</v>
      </c>
      <c r="U546" s="221" t="s">
        <v>4898</v>
      </c>
      <c r="V546" s="221">
        <v>1</v>
      </c>
      <c r="Z546" s="221" t="s">
        <v>4899</v>
      </c>
      <c r="AB546" s="333"/>
    </row>
    <row r="547" spans="1:28" s="338" customFormat="1">
      <c r="A547" s="194"/>
      <c r="B547" s="194"/>
      <c r="C547" s="194" t="str">
        <f t="shared" si="94"/>
        <v>No</v>
      </c>
      <c r="D547" s="194" t="str">
        <f t="shared" si="95"/>
        <v/>
      </c>
      <c r="E547" s="194"/>
      <c r="F547" s="194"/>
      <c r="G547" s="194"/>
      <c r="H547" s="194"/>
      <c r="J547" s="338" t="s">
        <v>49</v>
      </c>
      <c r="K547" s="338" t="s">
        <v>4900</v>
      </c>
      <c r="L547" s="338" t="str">
        <f t="shared" si="96"/>
        <v>Q05: Specify other reasons of decreased harvest</v>
      </c>
      <c r="M547" s="338" t="s">
        <v>4901</v>
      </c>
      <c r="N547" s="338" t="s">
        <v>4902</v>
      </c>
      <c r="P547" s="340"/>
      <c r="V547" s="338">
        <v>1</v>
      </c>
      <c r="Z547" s="338" t="s">
        <v>4903</v>
      </c>
      <c r="AB547" s="339"/>
    </row>
    <row r="548" spans="1:28" s="221" customFormat="1">
      <c r="A548" s="194"/>
      <c r="B548" s="194"/>
      <c r="C548" s="194" t="str">
        <f t="shared" si="94"/>
        <v>select_one</v>
      </c>
      <c r="D548" s="194" t="str">
        <f t="shared" si="95"/>
        <v>ffdiverschange</v>
      </c>
      <c r="E548" s="194"/>
      <c r="F548" s="194"/>
      <c r="G548" s="194"/>
      <c r="H548" s="194"/>
      <c r="I548" s="221" t="str" cm="1">
        <f t="array" ref="I548">_xlfn.TEXTJOIN(" ",1,IF(flistname=D548,foption,""))</f>
        <v>1: Increased diversification 2: Same diversification 3: Decreased diversification</v>
      </c>
      <c r="J548" s="221" t="s">
        <v>4904</v>
      </c>
      <c r="K548" s="221" t="s">
        <v>4905</v>
      </c>
      <c r="L548" s="221" t="str">
        <f t="shared" si="96"/>
        <v>Q06: Have you had a change in crop diversification as a result of participating in FFA activities?</v>
      </c>
      <c r="M548" s="221" t="s">
        <v>4906</v>
      </c>
      <c r="N548" s="221" t="s">
        <v>4907</v>
      </c>
      <c r="P548" s="334"/>
      <c r="V548" s="221">
        <v>1</v>
      </c>
      <c r="Z548" s="221" t="s">
        <v>4890</v>
      </c>
      <c r="AB548" s="333"/>
    </row>
    <row r="549" spans="1:28" s="221" customFormat="1">
      <c r="A549" s="194"/>
      <c r="B549" s="194"/>
      <c r="C549" s="194" t="str">
        <f t="shared" si="94"/>
        <v>select_multiple</v>
      </c>
      <c r="D549" s="194" t="str">
        <f t="shared" si="95"/>
        <v>diversreason</v>
      </c>
      <c r="E549" s="194"/>
      <c r="F549" s="194"/>
      <c r="G549" s="194"/>
      <c r="H549" s="194"/>
      <c r="I549" s="221" t="str" cm="1">
        <f t="array" ref="I549">_xlfn.TEXTJOIN(" ",1,IF(flistname=D549,foption,""))</f>
        <v>1: Lack of lands 2: Lack of seeds 3: damages on crops from natural disasters (floods, droughts, heavy rains, etc)  4: lack of knowledge of planting other crops 5: no needs to diversify the crops 77: Other reasons 88: Don't know</v>
      </c>
      <c r="J549" s="221" t="s">
        <v>4908</v>
      </c>
      <c r="K549" s="221" t="s">
        <v>4909</v>
      </c>
      <c r="L549" s="221" t="str">
        <f t="shared" si="96"/>
        <v>Q07: What were the reasons of decreased diversification</v>
      </c>
      <c r="M549" s="221" t="s">
        <v>4910</v>
      </c>
      <c r="N549" s="221" t="s">
        <v>4911</v>
      </c>
      <c r="P549" s="334"/>
      <c r="T549" s="221" t="s">
        <v>4897</v>
      </c>
      <c r="U549" s="221" t="s">
        <v>4898</v>
      </c>
      <c r="V549" s="221">
        <v>1</v>
      </c>
      <c r="Z549" s="221" t="s">
        <v>4912</v>
      </c>
      <c r="AB549" s="333"/>
    </row>
    <row r="550" spans="1:28" s="338" customFormat="1">
      <c r="A550" s="194"/>
      <c r="B550" s="194"/>
      <c r="C550" s="194" t="str">
        <f t="shared" si="94"/>
        <v>No</v>
      </c>
      <c r="D550" s="194" t="str">
        <f t="shared" si="95"/>
        <v/>
      </c>
      <c r="E550" s="194"/>
      <c r="F550" s="194"/>
      <c r="G550" s="194"/>
      <c r="H550" s="194"/>
      <c r="J550" s="338" t="s">
        <v>49</v>
      </c>
      <c r="K550" s="338" t="s">
        <v>4913</v>
      </c>
      <c r="L550" s="338" t="str">
        <f t="shared" si="96"/>
        <v>Q08: Specify other reasons of decreased crop diversification</v>
      </c>
      <c r="M550" s="338" t="s">
        <v>4914</v>
      </c>
      <c r="N550" s="338" t="s">
        <v>4915</v>
      </c>
      <c r="P550" s="340"/>
      <c r="V550" s="338">
        <v>1</v>
      </c>
      <c r="Z550" s="338" t="s">
        <v>4916</v>
      </c>
      <c r="AB550" s="339"/>
    </row>
    <row r="551" spans="1:28" s="221" customFormat="1">
      <c r="A551" s="205" t="s">
        <v>4873</v>
      </c>
      <c r="B551" s="194" t="s">
        <v>4917</v>
      </c>
      <c r="C551" s="194" t="str">
        <f t="shared" si="94"/>
        <v>select_one</v>
      </c>
      <c r="D551" s="194" t="str">
        <f t="shared" si="95"/>
        <v>yes_no</v>
      </c>
      <c r="E551" s="205"/>
      <c r="F551" s="194" t="s">
        <v>246</v>
      </c>
      <c r="G551" s="194" t="s">
        <v>3040</v>
      </c>
      <c r="H551" s="206"/>
      <c r="I551" s="221" t="str" cm="1">
        <f t="array" ref="I551">_xlfn.TEXTJOIN(" ",1,IF(flistname=D551,foption,""))</f>
        <v>0: No 1: Yes</v>
      </c>
      <c r="J551" s="221" t="s">
        <v>22</v>
      </c>
      <c r="K551" s="221" t="s">
        <v>1259</v>
      </c>
      <c r="L551" s="221" t="str">
        <f t="shared" si="96"/>
        <v>Q09: Do you have some of the harvest remaining after the household takes its requirements for food consumption?</v>
      </c>
      <c r="M551" s="221" t="s">
        <v>4918</v>
      </c>
      <c r="N551" s="221" t="s">
        <v>4919</v>
      </c>
      <c r="O551" s="221" t="s">
        <v>4920</v>
      </c>
      <c r="P551" s="221">
        <v>1</v>
      </c>
      <c r="V551" s="221">
        <v>1</v>
      </c>
      <c r="W551" s="221" t="s">
        <v>5748</v>
      </c>
      <c r="Z551" s="221" t="s">
        <v>1252</v>
      </c>
      <c r="AB551" s="333"/>
    </row>
    <row r="552" spans="1:28" s="221" customFormat="1">
      <c r="A552" s="205" t="s">
        <v>4873</v>
      </c>
      <c r="B552" s="194" t="s">
        <v>4921</v>
      </c>
      <c r="C552" s="194" t="str">
        <f t="shared" si="94"/>
        <v>select_one</v>
      </c>
      <c r="D552" s="194" t="str">
        <f t="shared" si="95"/>
        <v>surplus</v>
      </c>
      <c r="E552" s="205"/>
      <c r="F552" s="194" t="s">
        <v>246</v>
      </c>
      <c r="G552" s="194" t="s">
        <v>3040</v>
      </c>
      <c r="H552" s="206"/>
      <c r="I552" s="221" t="str" cm="1">
        <f t="array" ref="I552">_xlfn.TEXTJOIN(" ",1,IF(flistname=D552,foption,""))</f>
        <v>1: Store for future household consumption 2: Sale at markets 3: Payment of loans 88: Other</v>
      </c>
      <c r="J552" s="221" t="s">
        <v>1261</v>
      </c>
      <c r="K552" s="221" t="s">
        <v>1262</v>
      </c>
      <c r="L552" s="221" t="str">
        <f t="shared" si="96"/>
        <v>Q10: What is the main use of the remaining harvest?</v>
      </c>
      <c r="M552" s="221" t="s">
        <v>4922</v>
      </c>
      <c r="N552" s="221" t="s">
        <v>4923</v>
      </c>
      <c r="O552" s="221" t="s">
        <v>4924</v>
      </c>
      <c r="P552" s="221">
        <v>1</v>
      </c>
      <c r="V552" s="221">
        <v>1</v>
      </c>
      <c r="Z552" s="221" t="s">
        <v>1264</v>
      </c>
      <c r="AB552" s="333"/>
    </row>
    <row r="553" spans="1:28" s="338" customFormat="1">
      <c r="A553" s="205" t="s">
        <v>4873</v>
      </c>
      <c r="B553" s="194" t="s">
        <v>4925</v>
      </c>
      <c r="C553" s="194" t="str">
        <f t="shared" si="94"/>
        <v>No</v>
      </c>
      <c r="D553" s="194" t="str">
        <f t="shared" si="95"/>
        <v/>
      </c>
      <c r="E553" s="205"/>
      <c r="F553" s="194" t="s">
        <v>246</v>
      </c>
      <c r="G553" s="194" t="s">
        <v>3040</v>
      </c>
      <c r="H553" s="206"/>
      <c r="I553" s="338" t="str" cm="1">
        <f t="array" ref="I553">_xlfn.TEXTJOIN(" ",1,IF(flistname=D553,foption,""))</f>
        <v>0</v>
      </c>
      <c r="J553" s="338" t="s">
        <v>49</v>
      </c>
      <c r="K553" s="338" t="s">
        <v>1265</v>
      </c>
      <c r="L553" s="338" t="str">
        <f t="shared" si="96"/>
        <v>Q11: Specify if other</v>
      </c>
      <c r="M553" s="338" t="s">
        <v>4926</v>
      </c>
      <c r="N553" s="338" t="s">
        <v>4927</v>
      </c>
      <c r="O553" s="338" t="s">
        <v>4928</v>
      </c>
      <c r="P553" s="338">
        <v>1</v>
      </c>
      <c r="V553" s="338">
        <v>1</v>
      </c>
      <c r="Z553" s="338" t="s">
        <v>1267</v>
      </c>
      <c r="AB553" s="339"/>
    </row>
    <row r="554" spans="1:28" s="221" customFormat="1">
      <c r="A554" s="205"/>
      <c r="B554" s="194" t="s">
        <v>4929</v>
      </c>
      <c r="C554" s="194" t="str">
        <f t="shared" si="94"/>
        <v>No</v>
      </c>
      <c r="D554" s="194" t="str">
        <f t="shared" si="95"/>
        <v/>
      </c>
      <c r="E554" s="205"/>
      <c r="F554" s="194" t="s">
        <v>246</v>
      </c>
      <c r="G554" s="194" t="s">
        <v>118</v>
      </c>
      <c r="H554" s="206"/>
      <c r="I554" s="221" t="str" cm="1">
        <f t="array" ref="I554">_xlfn.TEXTJOIN(" ",1,IF(flistname=D554,foption,""))</f>
        <v>0</v>
      </c>
      <c r="J554" s="221" t="s">
        <v>801</v>
      </c>
      <c r="K554" s="221" t="s">
        <v>1302</v>
      </c>
      <c r="L554" s="221" t="str">
        <f t="shared" si="96"/>
        <v>Q12: What is the size (Feddans) of the land/area you are currently or plan to cultivate this season including the garden?</v>
      </c>
      <c r="M554" s="221" t="s">
        <v>4930</v>
      </c>
      <c r="N554" s="221" t="s">
        <v>5932</v>
      </c>
      <c r="O554" s="221" t="s">
        <v>4932</v>
      </c>
      <c r="P554" s="221">
        <v>1</v>
      </c>
      <c r="S554" s="221" t="s">
        <v>1304</v>
      </c>
      <c r="V554" s="221">
        <v>1</v>
      </c>
      <c r="Z554" s="221" t="s">
        <v>3225</v>
      </c>
      <c r="AB554" s="333"/>
    </row>
    <row r="555" spans="1:28" s="221" customFormat="1">
      <c r="A555" s="205"/>
      <c r="B555" s="194" t="s">
        <v>4933</v>
      </c>
      <c r="C555" s="194" t="str">
        <f t="shared" si="94"/>
        <v>No</v>
      </c>
      <c r="D555" s="194" t="str">
        <f t="shared" si="95"/>
        <v/>
      </c>
      <c r="E555" s="205"/>
      <c r="F555" s="194" t="s">
        <v>246</v>
      </c>
      <c r="G555" s="194" t="s">
        <v>118</v>
      </c>
      <c r="H555" s="206"/>
      <c r="I555" s="221" t="str" cm="1">
        <f t="array" ref="I555">_xlfn.TEXTJOIN(" ",1,IF(flistname=D555,foption,""))</f>
        <v>0</v>
      </c>
      <c r="J555" s="221" t="s">
        <v>801</v>
      </c>
      <c r="K555" s="221" t="s">
        <v>1305</v>
      </c>
      <c r="L555" s="221" t="str">
        <f t="shared" si="96"/>
        <v>Q13: Of these ${g_area_farm} feddan of farm land, how many were created through FFA participation?</v>
      </c>
      <c r="M555" s="221" t="s">
        <v>4934</v>
      </c>
      <c r="N555" s="221" t="s">
        <v>6214</v>
      </c>
      <c r="O555" s="221" t="s">
        <v>4936</v>
      </c>
      <c r="P555" s="221">
        <v>1</v>
      </c>
      <c r="S555" s="221" t="s">
        <v>1304</v>
      </c>
      <c r="T555" s="221" t="s">
        <v>1320</v>
      </c>
      <c r="U555" s="221" t="s">
        <v>5934</v>
      </c>
      <c r="V555" s="221">
        <v>1</v>
      </c>
      <c r="Z555" s="221" t="s">
        <v>3225</v>
      </c>
      <c r="AB555" s="333"/>
    </row>
    <row r="556" spans="1:28" s="224" customFormat="1">
      <c r="B556" s="224" t="s">
        <v>4937</v>
      </c>
      <c r="C556" s="224" t="str">
        <f t="shared" si="94"/>
        <v>select_multiple</v>
      </c>
      <c r="D556" s="224" t="str">
        <f t="shared" si="95"/>
        <v>cultivate_com</v>
      </c>
      <c r="F556" s="224" t="s">
        <v>246</v>
      </c>
      <c r="G556" s="224" t="s">
        <v>118</v>
      </c>
      <c r="I556" s="224" t="str" cm="1">
        <f t="array" ref="I556">_xlfn.TEXTJOIN(" ",1,IF(flistname=D556,foption,""))</f>
        <v>0: Nothing 1: Sorghum 2: Maize 3: Millet 4: Rice 5: Lentils 6: Peas 7: Beans 8: Groundnuts 9: Cassava 88: Others (specify)</v>
      </c>
      <c r="J556" s="224" t="s">
        <v>1307</v>
      </c>
      <c r="K556" s="224" t="s">
        <v>1308</v>
      </c>
      <c r="L556" s="224" t="str">
        <f t="shared" si="96"/>
        <v>Q14: What crops have you already or plan to cultivate  for this season?</v>
      </c>
      <c r="M556" s="224" t="s">
        <v>4938</v>
      </c>
      <c r="N556" s="224" t="s">
        <v>4939</v>
      </c>
      <c r="O556" s="224" t="s">
        <v>4940</v>
      </c>
      <c r="P556" s="224">
        <v>1</v>
      </c>
      <c r="T556" s="224" t="s">
        <v>1310</v>
      </c>
      <c r="V556" s="224">
        <v>1</v>
      </c>
      <c r="Z556" s="224" t="s">
        <v>3225</v>
      </c>
      <c r="AB556" s="277"/>
    </row>
    <row r="557" spans="1:28" s="338" customFormat="1">
      <c r="A557" s="205"/>
      <c r="B557" s="194" t="s">
        <v>4941</v>
      </c>
      <c r="C557" s="194" t="str">
        <f t="shared" si="94"/>
        <v>No</v>
      </c>
      <c r="D557" s="194" t="str">
        <f t="shared" si="95"/>
        <v/>
      </c>
      <c r="E557" s="205"/>
      <c r="F557" s="194" t="s">
        <v>246</v>
      </c>
      <c r="G557" s="194" t="s">
        <v>118</v>
      </c>
      <c r="H557" s="206"/>
      <c r="I557" s="338" t="str" cm="1">
        <f t="array" ref="I557">_xlfn.TEXTJOIN(" ",1,IF(flistname=D557,foption,""))</f>
        <v>0</v>
      </c>
      <c r="J557" s="338" t="s">
        <v>49</v>
      </c>
      <c r="K557" s="338" t="s">
        <v>1311</v>
      </c>
      <c r="L557" s="338" t="str">
        <f t="shared" si="96"/>
        <v>Q15: Specify</v>
      </c>
      <c r="M557" s="338" t="s">
        <v>4942</v>
      </c>
      <c r="N557" s="338" t="s">
        <v>1312</v>
      </c>
      <c r="O557" s="338" t="s">
        <v>4943</v>
      </c>
      <c r="P557" s="338">
        <v>1</v>
      </c>
      <c r="V557" s="338">
        <v>1</v>
      </c>
      <c r="Z557" s="338" t="s">
        <v>4944</v>
      </c>
      <c r="AB557" s="339"/>
    </row>
    <row r="558" spans="1:28" s="229" customFormat="1">
      <c r="A558" s="228"/>
      <c r="C558" s="229" t="str">
        <f t="shared" si="94"/>
        <v>No</v>
      </c>
      <c r="D558" s="229" t="str">
        <f t="shared" si="95"/>
        <v/>
      </c>
      <c r="E558" s="228"/>
      <c r="H558" s="230"/>
      <c r="S558" s="228"/>
      <c r="AB558" s="276"/>
    </row>
    <row r="559" spans="1:28" s="219" customFormat="1">
      <c r="A559" s="215"/>
      <c r="B559" s="216" t="s">
        <v>4945</v>
      </c>
      <c r="C559" s="216" t="str">
        <f t="shared" si="94"/>
        <v>No</v>
      </c>
      <c r="D559" s="216" t="str">
        <f t="shared" si="95"/>
        <v/>
      </c>
      <c r="E559" s="215"/>
      <c r="F559" s="216"/>
      <c r="G559" s="216"/>
      <c r="H559" s="217"/>
      <c r="I559" s="219" t="str" cm="1">
        <f t="array" ref="I559">_xlfn.TEXTJOIN(" ",1,IF(flistname=D559,foption,""))</f>
        <v>0</v>
      </c>
      <c r="J559" s="219" t="s">
        <v>212</v>
      </c>
      <c r="K559" s="219" t="s">
        <v>4872</v>
      </c>
      <c r="L559" s="219" t="str">
        <f t="shared" ref="L559:L571" si="97">IF(AND(ISBLANK(M559),ISBLANK(N559)),"",IF(ISBLANK(M559),N559,_xlfn.CONCAT(TRIM(M559),": ",N559)))</f>
        <v/>
      </c>
      <c r="N559" s="219" t="s">
        <v>2988</v>
      </c>
      <c r="O559" s="219" t="s">
        <v>2988</v>
      </c>
      <c r="P559" s="219">
        <v>1</v>
      </c>
      <c r="Y559" s="219" t="s">
        <v>4946</v>
      </c>
      <c r="Z559" s="219" t="s">
        <v>6215</v>
      </c>
      <c r="AB559" s="286"/>
    </row>
    <row r="560" spans="1:28" s="219" customFormat="1">
      <c r="A560" s="199"/>
      <c r="B560" s="199"/>
      <c r="C560" s="199" t="str">
        <f t="shared" si="94"/>
        <v>No</v>
      </c>
      <c r="D560" s="199" t="str">
        <f t="shared" si="95"/>
        <v/>
      </c>
      <c r="E560" s="199"/>
      <c r="F560" s="199"/>
      <c r="G560" s="199"/>
      <c r="H560" s="199"/>
      <c r="I560" s="219" t="str" cm="1">
        <f t="array" ref="I560">_xlfn.TEXTJOIN(" ",1,IF(flistname=D560,foption,""))</f>
        <v>0</v>
      </c>
      <c r="J560" s="219" t="s">
        <v>26</v>
      </c>
      <c r="K560" s="219" t="s">
        <v>4948</v>
      </c>
      <c r="L560" s="219" t="str">
        <f t="shared" si="97"/>
        <v/>
      </c>
      <c r="P560" s="219">
        <v>1</v>
      </c>
      <c r="AB560" s="286"/>
    </row>
    <row r="561" spans="1:28" s="224" customFormat="1">
      <c r="A561" s="223"/>
      <c r="B561" s="224" t="s">
        <v>4949</v>
      </c>
      <c r="C561" s="224" t="str">
        <f t="shared" si="94"/>
        <v>No</v>
      </c>
      <c r="D561" s="224" t="str">
        <f t="shared" si="95"/>
        <v/>
      </c>
      <c r="E561" s="223"/>
      <c r="F561" s="224" t="s">
        <v>246</v>
      </c>
      <c r="G561" s="224" t="s">
        <v>118</v>
      </c>
      <c r="H561" s="225"/>
      <c r="I561" s="224" t="str" cm="1">
        <f t="array" ref="I561">_xlfn.TEXTJOIN(" ",1,IF(flistname=D561,foption,""))</f>
        <v>0</v>
      </c>
      <c r="J561" s="224" t="s">
        <v>2564</v>
      </c>
      <c r="K561" s="224" t="s">
        <v>4950</v>
      </c>
      <c r="L561" s="224" t="str">
        <f t="shared" si="97"/>
        <v>Return commodity name</v>
      </c>
      <c r="N561" s="224" t="s">
        <v>4951</v>
      </c>
      <c r="O561" s="224" t="s">
        <v>4951</v>
      </c>
      <c r="P561" s="224">
        <v>1</v>
      </c>
      <c r="V561" s="224">
        <v>1</v>
      </c>
      <c r="AB561" s="277" t="s">
        <v>4952</v>
      </c>
    </row>
    <row r="562" spans="1:28" s="224" customFormat="1">
      <c r="B562" s="224" t="s">
        <v>4953</v>
      </c>
      <c r="C562" s="224" t="str">
        <f t="shared" si="94"/>
        <v>select_one</v>
      </c>
      <c r="D562" s="224" t="str">
        <f t="shared" si="95"/>
        <v>cultivate_com</v>
      </c>
      <c r="F562" s="224" t="s">
        <v>246</v>
      </c>
      <c r="G562" s="224" t="s">
        <v>118</v>
      </c>
      <c r="I562" s="224" t="str" cm="1">
        <f t="array" ref="I562">_xlfn.TEXTJOIN(" ",1,IF(flistname=D562,foption,""))</f>
        <v>0: Nothing 1: Sorghum 2: Maize 3: Millet 4: Rice 5: Lentils 6: Peas 7: Beans 8: Groundnuts 9: Cassava 88: Others (specify)</v>
      </c>
      <c r="J562" s="224" t="s">
        <v>4954</v>
      </c>
      <c r="K562" s="224" t="s">
        <v>4955</v>
      </c>
      <c r="L562" s="224" t="str">
        <f t="shared" si="97"/>
        <v>Q12: Asking questions for:</v>
      </c>
      <c r="M562" s="224" t="s">
        <v>4930</v>
      </c>
      <c r="N562" s="224" t="s">
        <v>3864</v>
      </c>
      <c r="O562" s="224" t="s">
        <v>3864</v>
      </c>
      <c r="P562" s="224">
        <v>1</v>
      </c>
      <c r="V562" s="224">
        <v>1</v>
      </c>
      <c r="W562" s="224" t="s">
        <v>3865</v>
      </c>
      <c r="AA562" s="224">
        <v>1</v>
      </c>
      <c r="AB562" s="277" t="s">
        <v>5935</v>
      </c>
    </row>
    <row r="563" spans="1:28" s="221" customFormat="1">
      <c r="A563" s="205"/>
      <c r="B563" s="194" t="s">
        <v>4957</v>
      </c>
      <c r="C563" s="194" t="str">
        <f t="shared" si="94"/>
        <v>No</v>
      </c>
      <c r="D563" s="194" t="str">
        <f t="shared" si="95"/>
        <v/>
      </c>
      <c r="E563" s="205"/>
      <c r="F563" s="194" t="s">
        <v>246</v>
      </c>
      <c r="G563" s="194" t="s">
        <v>118</v>
      </c>
      <c r="H563" s="206"/>
      <c r="I563" s="221" t="str" cm="1">
        <f t="array" ref="I563">_xlfn.TEXTJOIN(" ",1,IF(flistname=D563,foption,""))</f>
        <v>0</v>
      </c>
      <c r="J563" s="221" t="s">
        <v>801</v>
      </c>
      <c r="K563" s="221" t="s">
        <v>4958</v>
      </c>
      <c r="L563" s="221" t="str">
        <f t="shared" si="97"/>
        <v>Q16_01: Area (Feddans) cultivated or planned to cultivate with ${com_name} this season</v>
      </c>
      <c r="M563" s="221" t="s">
        <v>4959</v>
      </c>
      <c r="N563" s="221" t="s">
        <v>4960</v>
      </c>
      <c r="O563" s="221" t="s">
        <v>4961</v>
      </c>
      <c r="P563" s="221">
        <v>1</v>
      </c>
      <c r="S563" s="221" t="s">
        <v>1319</v>
      </c>
      <c r="T563" s="221" t="s">
        <v>1320</v>
      </c>
      <c r="V563" s="221">
        <v>1</v>
      </c>
      <c r="AB563" s="333"/>
    </row>
    <row r="564" spans="1:28" s="221" customFormat="1">
      <c r="A564" s="205"/>
      <c r="B564" s="194" t="s">
        <v>4974</v>
      </c>
      <c r="C564" s="194" t="str">
        <f t="shared" si="94"/>
        <v>select_one</v>
      </c>
      <c r="D564" s="194" t="str">
        <f t="shared" si="95"/>
        <v>yes_no</v>
      </c>
      <c r="E564" s="205"/>
      <c r="F564" s="194"/>
      <c r="G564" s="194" t="s">
        <v>118</v>
      </c>
      <c r="H564" s="206"/>
      <c r="I564" s="221" t="str" cm="1">
        <f t="array" ref="I564">_xlfn.TEXTJOIN(" ",1,IF(flistname=D564,foption,""))</f>
        <v>0: No 1: Yes</v>
      </c>
      <c r="J564" s="221" t="s">
        <v>22</v>
      </c>
      <c r="K564" s="221" t="s">
        <v>4975</v>
      </c>
      <c r="L564" s="221" t="str">
        <f t="shared" si="97"/>
        <v>Q16_04: Did you cultivate ${com_name} the same season last year?</v>
      </c>
      <c r="M564" s="221" t="s">
        <v>4976</v>
      </c>
      <c r="N564" s="221" t="s">
        <v>4977</v>
      </c>
      <c r="O564" s="221" t="s">
        <v>4978</v>
      </c>
      <c r="P564" s="221">
        <v>1</v>
      </c>
      <c r="V564" s="221">
        <v>1</v>
      </c>
      <c r="W564" s="221" t="s">
        <v>5748</v>
      </c>
      <c r="AB564" s="333"/>
    </row>
    <row r="565" spans="1:28" s="221" customFormat="1">
      <c r="A565" s="205"/>
      <c r="B565" s="194" t="s">
        <v>4957</v>
      </c>
      <c r="C565" s="194" t="str">
        <f t="shared" si="94"/>
        <v>No</v>
      </c>
      <c r="D565" s="194" t="str">
        <f t="shared" si="95"/>
        <v/>
      </c>
      <c r="E565" s="205"/>
      <c r="F565" s="194" t="s">
        <v>246</v>
      </c>
      <c r="G565" s="194" t="s">
        <v>118</v>
      </c>
      <c r="H565" s="206"/>
      <c r="I565" s="221" t="str" cm="1">
        <f t="array" ref="I565">_xlfn.TEXTJOIN(" ",1,IF(flistname=D565,foption,""))</f>
        <v>0</v>
      </c>
      <c r="J565" s="221" t="s">
        <v>801</v>
      </c>
      <c r="K565" s="221" t="s">
        <v>4979</v>
      </c>
      <c r="L565" s="221" t="str">
        <f t="shared" si="97"/>
        <v>Q16_05: Area (Feddans) cultivated with ${com_name} the last season (2020)</v>
      </c>
      <c r="M565" s="221" t="s">
        <v>4980</v>
      </c>
      <c r="N565" s="221" t="s">
        <v>4981</v>
      </c>
      <c r="O565" s="221" t="s">
        <v>4982</v>
      </c>
      <c r="P565" s="221">
        <v>1</v>
      </c>
      <c r="S565" s="221" t="s">
        <v>1319</v>
      </c>
      <c r="T565" s="221" t="s">
        <v>1320</v>
      </c>
      <c r="V565" s="221">
        <v>1</v>
      </c>
      <c r="Z565" s="221" t="s">
        <v>4983</v>
      </c>
      <c r="AB565" s="333"/>
    </row>
    <row r="566" spans="1:28" s="224" customFormat="1">
      <c r="A566" s="223"/>
      <c r="B566" s="224" t="s">
        <v>4984</v>
      </c>
      <c r="C566" s="224" t="str">
        <f t="shared" si="94"/>
        <v>No</v>
      </c>
      <c r="D566" s="224" t="str">
        <f t="shared" si="95"/>
        <v/>
      </c>
      <c r="E566" s="223"/>
      <c r="H566" s="225"/>
      <c r="I566" s="224" t="str" cm="1">
        <f t="array" ref="I566">_xlfn.TEXTJOIN(" ",1,IF(flistname=D566,foption,""))</f>
        <v>0</v>
      </c>
      <c r="J566" s="224" t="s">
        <v>2564</v>
      </c>
      <c r="K566" s="224" t="s">
        <v>4985</v>
      </c>
      <c r="L566" s="224" t="str">
        <f t="shared" si="97"/>
        <v/>
      </c>
      <c r="N566" s="224" t="s">
        <v>2988</v>
      </c>
      <c r="O566" s="224" t="s">
        <v>2988</v>
      </c>
      <c r="P566" s="224">
        <v>1</v>
      </c>
      <c r="V566" s="224">
        <v>1</v>
      </c>
      <c r="AB566" s="277" t="s">
        <v>6216</v>
      </c>
    </row>
    <row r="567" spans="1:28" s="219" customFormat="1">
      <c r="A567" s="212"/>
      <c r="B567" s="199"/>
      <c r="C567" s="199" t="str">
        <f t="shared" si="94"/>
        <v>No</v>
      </c>
      <c r="D567" s="199" t="str">
        <f t="shared" si="95"/>
        <v/>
      </c>
      <c r="E567" s="212"/>
      <c r="F567" s="199"/>
      <c r="G567" s="199"/>
      <c r="H567" s="213"/>
      <c r="I567" s="219" t="str" cm="1">
        <f t="array" ref="I567">_xlfn.TEXTJOIN(" ",1,IF(flistname=D567,foption,""))</f>
        <v>0</v>
      </c>
      <c r="J567" s="219" t="s">
        <v>117</v>
      </c>
      <c r="K567" s="219" t="s">
        <v>4948</v>
      </c>
      <c r="L567" s="219" t="str">
        <f t="shared" si="97"/>
        <v/>
      </c>
      <c r="P567" s="219">
        <v>1</v>
      </c>
      <c r="AB567" s="286"/>
    </row>
    <row r="568" spans="1:28" s="245" customFormat="1">
      <c r="A568" s="228"/>
      <c r="C568" s="245" t="str">
        <f t="shared" si="94"/>
        <v>No</v>
      </c>
      <c r="D568" s="245" t="str">
        <f t="shared" si="95"/>
        <v/>
      </c>
      <c r="E568" s="228"/>
      <c r="H568" s="230"/>
      <c r="I568" s="229" t="str" cm="1">
        <f t="array" ref="I568">_xlfn.TEXTJOIN(" ",1,IF(flistname=D568,foption,""))</f>
        <v>0</v>
      </c>
      <c r="L568" s="245" t="str">
        <f t="shared" si="97"/>
        <v/>
      </c>
      <c r="P568" s="245">
        <v>1</v>
      </c>
      <c r="S568" s="228"/>
      <c r="AB568" s="281"/>
    </row>
    <row r="569" spans="1:28" s="219" customFormat="1">
      <c r="A569" s="212"/>
      <c r="B569" s="199" t="s">
        <v>4987</v>
      </c>
      <c r="C569" s="199" t="str">
        <f t="shared" si="94"/>
        <v>No</v>
      </c>
      <c r="D569" s="199" t="str">
        <f t="shared" si="95"/>
        <v/>
      </c>
      <c r="E569" s="212"/>
      <c r="F569" s="199" t="s">
        <v>246</v>
      </c>
      <c r="G569" s="199" t="s">
        <v>118</v>
      </c>
      <c r="H569" s="213"/>
      <c r="I569" s="219" t="str" cm="1">
        <f t="array" ref="I569">_xlfn.TEXTJOIN(" ",1,IF(flistname=D569,foption,""))</f>
        <v>0</v>
      </c>
      <c r="J569" s="219" t="s">
        <v>26</v>
      </c>
      <c r="K569" s="219" t="s">
        <v>4988</v>
      </c>
      <c r="L569" s="219" t="str">
        <f t="shared" si="97"/>
        <v/>
      </c>
      <c r="P569" s="219">
        <v>1</v>
      </c>
      <c r="W569" s="219" t="s">
        <v>168</v>
      </c>
      <c r="Z569" s="219" t="s">
        <v>4983</v>
      </c>
      <c r="AB569" s="286"/>
    </row>
    <row r="570" spans="1:28" s="325" customFormat="1">
      <c r="A570" s="240"/>
      <c r="B570" s="240"/>
      <c r="C570" s="240" t="str">
        <f t="shared" si="94"/>
        <v>No</v>
      </c>
      <c r="D570" s="240" t="str">
        <f t="shared" si="95"/>
        <v/>
      </c>
      <c r="E570" s="240"/>
      <c r="F570" s="240"/>
      <c r="G570" s="240"/>
      <c r="H570" s="240"/>
      <c r="I570" s="325" t="str" cm="1">
        <f t="array" ref="I570">_xlfn.TEXTJOIN(" ",1,IF(flistname=D570,foption,""))</f>
        <v>0</v>
      </c>
      <c r="J570" s="325" t="s">
        <v>20</v>
      </c>
      <c r="L570" s="325" t="str">
        <f t="shared" si="97"/>
        <v>Use of harvested ${com_name} for LAST SEASON (2020)</v>
      </c>
      <c r="N570" s="325" t="s">
        <v>5936</v>
      </c>
      <c r="O570" s="325" t="s">
        <v>4990</v>
      </c>
      <c r="P570" s="325">
        <v>1</v>
      </c>
      <c r="AB570" s="326"/>
    </row>
    <row r="571" spans="1:28" s="221" customFormat="1">
      <c r="A571" s="205"/>
      <c r="B571" s="194" t="s">
        <v>4991</v>
      </c>
      <c r="C571" s="194" t="str">
        <f t="shared" si="94"/>
        <v>No</v>
      </c>
      <c r="D571" s="194" t="str">
        <f t="shared" si="95"/>
        <v/>
      </c>
      <c r="E571" s="205"/>
      <c r="F571" s="194" t="s">
        <v>246</v>
      </c>
      <c r="G571" s="194" t="s">
        <v>118</v>
      </c>
      <c r="H571" s="206"/>
      <c r="I571" s="221" t="str" cm="1">
        <f t="array" ref="I571">_xlfn.TEXTJOIN(" ",1,IF(flistname=D571,foption,""))</f>
        <v>0</v>
      </c>
      <c r="J571" s="221" t="s">
        <v>151</v>
      </c>
      <c r="K571" s="221" t="s">
        <v>4992</v>
      </c>
      <c r="L571" s="221" t="str">
        <f t="shared" si="97"/>
        <v>Q17_01: How many KGs of ${com_name} did you harvest ${season}?</v>
      </c>
      <c r="M571" s="221" t="s">
        <v>4993</v>
      </c>
      <c r="N571" s="221" t="s">
        <v>4994</v>
      </c>
      <c r="O571" s="221" t="s">
        <v>4995</v>
      </c>
      <c r="P571" s="221">
        <v>1</v>
      </c>
      <c r="S571" s="221" t="s">
        <v>4996</v>
      </c>
      <c r="T571" s="221" t="s">
        <v>4997</v>
      </c>
      <c r="V571" s="221">
        <v>1</v>
      </c>
      <c r="AB571" s="333"/>
    </row>
    <row r="572" spans="1:28" s="325" customFormat="1">
      <c r="A572" s="322"/>
      <c r="B572" s="322"/>
      <c r="C572" s="322" t="str">
        <f t="shared" si="94"/>
        <v>No</v>
      </c>
      <c r="D572" s="322" t="str">
        <f t="shared" si="95"/>
        <v/>
      </c>
      <c r="E572" s="322"/>
      <c r="F572" s="322"/>
      <c r="G572" s="322"/>
      <c r="H572" s="322"/>
      <c r="J572" s="325" t="s">
        <v>20</v>
      </c>
      <c r="S572" s="325" t="s">
        <v>4998</v>
      </c>
      <c r="AB572" s="326"/>
    </row>
    <row r="573" spans="1:28" s="221" customFormat="1">
      <c r="A573" s="205"/>
      <c r="B573" s="194" t="s">
        <v>4999</v>
      </c>
      <c r="C573" s="194" t="str">
        <f t="shared" si="94"/>
        <v>No</v>
      </c>
      <c r="D573" s="194" t="str">
        <f t="shared" si="95"/>
        <v/>
      </c>
      <c r="E573" s="205"/>
      <c r="F573" s="194" t="s">
        <v>246</v>
      </c>
      <c r="G573" s="194" t="s">
        <v>118</v>
      </c>
      <c r="H573" s="206"/>
      <c r="I573" s="221" t="str" cm="1">
        <f t="array" ref="I573">_xlfn.TEXTJOIN(" ",1,IF(flistname=D573,foption,""))</f>
        <v>0</v>
      </c>
      <c r="J573" s="221" t="s">
        <v>151</v>
      </c>
      <c r="K573" s="221" t="s">
        <v>5000</v>
      </c>
      <c r="L573" s="221" t="str">
        <f t="shared" ref="L573:L583" si="98">IF(AND(ISBLANK(M573),ISBLANK(N573)),"",IF(ISBLANK(M573),N573,_xlfn.CONCAT(TRIM(M573),": ",N573)))</f>
        <v>Q17_02: Out of ${com_harvest}KG of ${com_name} harvested ${season},what proportion did you use of kept for your domestic consumption?</v>
      </c>
      <c r="M573" s="221" t="s">
        <v>5001</v>
      </c>
      <c r="N573" s="221" t="s">
        <v>5002</v>
      </c>
      <c r="O573" s="221" t="s">
        <v>5003</v>
      </c>
      <c r="P573" s="221">
        <v>1</v>
      </c>
      <c r="S573" s="221" t="s">
        <v>5004</v>
      </c>
      <c r="T573" s="221" t="s">
        <v>3904</v>
      </c>
      <c r="V573" s="221">
        <v>1</v>
      </c>
      <c r="Z573" s="221" t="s">
        <v>5937</v>
      </c>
      <c r="AB573" s="333"/>
    </row>
    <row r="574" spans="1:28" s="221" customFormat="1">
      <c r="A574" s="205"/>
      <c r="B574" s="194" t="s">
        <v>5005</v>
      </c>
      <c r="C574" s="194" t="str">
        <f t="shared" si="94"/>
        <v>No</v>
      </c>
      <c r="D574" s="194" t="str">
        <f t="shared" si="95"/>
        <v/>
      </c>
      <c r="E574" s="205"/>
      <c r="F574" s="194" t="s">
        <v>246</v>
      </c>
      <c r="G574" s="194" t="s">
        <v>118</v>
      </c>
      <c r="H574" s="206"/>
      <c r="I574" s="221" t="str" cm="1">
        <f t="array" ref="I574">_xlfn.TEXTJOIN(" ",1,IF(flistname=D574,foption,""))</f>
        <v>0</v>
      </c>
      <c r="J574" s="221" t="s">
        <v>151</v>
      </c>
      <c r="K574" s="221" t="s">
        <v>5006</v>
      </c>
      <c r="L574" s="221" t="str">
        <f t="shared" si="98"/>
        <v>Q17_03: Out of ${com_harvest}KG of ${com_name} harvested ${season}, what proportion did you sell to WFP?</v>
      </c>
      <c r="M574" s="221" t="s">
        <v>5007</v>
      </c>
      <c r="N574" s="221" t="s">
        <v>5008</v>
      </c>
      <c r="O574" s="221" t="s">
        <v>5009</v>
      </c>
      <c r="P574" s="221">
        <v>1</v>
      </c>
      <c r="S574" s="221" t="s">
        <v>5004</v>
      </c>
      <c r="T574" s="221" t="s">
        <v>3904</v>
      </c>
      <c r="V574" s="221">
        <v>1</v>
      </c>
      <c r="Z574" s="221" t="s">
        <v>5937</v>
      </c>
      <c r="AB574" s="333"/>
    </row>
    <row r="575" spans="1:28" s="221" customFormat="1">
      <c r="A575" s="205"/>
      <c r="B575" s="194" t="s">
        <v>5010</v>
      </c>
      <c r="C575" s="194" t="str">
        <f t="shared" si="94"/>
        <v>No</v>
      </c>
      <c r="D575" s="194" t="str">
        <f t="shared" si="95"/>
        <v/>
      </c>
      <c r="E575" s="205"/>
      <c r="F575" s="194" t="s">
        <v>246</v>
      </c>
      <c r="G575" s="194" t="s">
        <v>118</v>
      </c>
      <c r="H575" s="206"/>
      <c r="I575" s="221" t="str" cm="1">
        <f t="array" ref="I575">_xlfn.TEXTJOIN(" ",1,IF(flistname=D575,foption,""))</f>
        <v>0</v>
      </c>
      <c r="J575" s="221" t="s">
        <v>151</v>
      </c>
      <c r="K575" s="221" t="s">
        <v>5011</v>
      </c>
      <c r="L575" s="221" t="str">
        <f t="shared" si="98"/>
        <v>Q17_04: Out of ${com_harvest}KG of ${com_name} harvested ${season}, what proportion did you sell to other traders/market?</v>
      </c>
      <c r="M575" s="221" t="s">
        <v>5012</v>
      </c>
      <c r="N575" s="221" t="s">
        <v>5013</v>
      </c>
      <c r="O575" s="221" t="s">
        <v>5014</v>
      </c>
      <c r="P575" s="221">
        <v>1</v>
      </c>
      <c r="S575" s="221" t="s">
        <v>5004</v>
      </c>
      <c r="T575" s="221" t="s">
        <v>3904</v>
      </c>
      <c r="V575" s="221">
        <v>1</v>
      </c>
      <c r="Z575" s="221" t="s">
        <v>5937</v>
      </c>
      <c r="AB575" s="333"/>
    </row>
    <row r="576" spans="1:28" s="221" customFormat="1">
      <c r="A576" s="205"/>
      <c r="B576" s="194" t="s">
        <v>5015</v>
      </c>
      <c r="C576" s="194" t="str">
        <f t="shared" si="94"/>
        <v>select_multiple</v>
      </c>
      <c r="D576" s="194" t="str">
        <f t="shared" si="95"/>
        <v>sold_harvest</v>
      </c>
      <c r="E576" s="205"/>
      <c r="F576" s="194" t="s">
        <v>246</v>
      </c>
      <c r="G576" s="194" t="s">
        <v>118</v>
      </c>
      <c r="H576" s="206"/>
      <c r="I576" s="221" t="str" cm="1">
        <f t="array" ref="I576">_xlfn.TEXTJOIN(" ",1,IF(flistname=D576,foption,""))</f>
        <v>1: Local market 2: Traders 3: Barter 4: Relatives, neighbours, and /or friends, 88: Other market places</v>
      </c>
      <c r="J576" s="221" t="s">
        <v>1460</v>
      </c>
      <c r="K576" s="221" t="s">
        <v>5016</v>
      </c>
      <c r="L576" s="221" t="str">
        <f t="shared" si="98"/>
        <v>Q17_05: Where else did you also sell your ${com_name} harvested ${season}?</v>
      </c>
      <c r="M576" s="221" t="s">
        <v>5017</v>
      </c>
      <c r="N576" s="221" t="s">
        <v>5018</v>
      </c>
      <c r="O576" s="221" t="s">
        <v>5019</v>
      </c>
      <c r="P576" s="221">
        <v>1</v>
      </c>
      <c r="V576" s="221">
        <v>1</v>
      </c>
      <c r="Z576" s="221" t="s">
        <v>5020</v>
      </c>
      <c r="AB576" s="333"/>
    </row>
    <row r="577" spans="1:28" s="338" customFormat="1">
      <c r="A577" s="205"/>
      <c r="B577" s="194" t="s">
        <v>5021</v>
      </c>
      <c r="C577" s="194" t="str">
        <f t="shared" si="94"/>
        <v>No</v>
      </c>
      <c r="D577" s="194" t="str">
        <f t="shared" si="95"/>
        <v/>
      </c>
      <c r="E577" s="205"/>
      <c r="F577" s="194" t="s">
        <v>246</v>
      </c>
      <c r="G577" s="194" t="s">
        <v>118</v>
      </c>
      <c r="H577" s="206"/>
      <c r="I577" s="338" t="str" cm="1">
        <f t="array" ref="I577">_xlfn.TEXTJOIN(" ",1,IF(flistname=D577,foption,""))</f>
        <v>0</v>
      </c>
      <c r="J577" s="338" t="s">
        <v>49</v>
      </c>
      <c r="K577" s="338" t="s">
        <v>5022</v>
      </c>
      <c r="L577" s="338" t="str">
        <f t="shared" si="98"/>
        <v>Q17_06: Specify other market places for ${com_name}</v>
      </c>
      <c r="M577" s="338" t="s">
        <v>5023</v>
      </c>
      <c r="N577" s="338" t="s">
        <v>5024</v>
      </c>
      <c r="O577" s="338" t="s">
        <v>5025</v>
      </c>
      <c r="P577" s="338">
        <v>1</v>
      </c>
      <c r="V577" s="338">
        <v>1</v>
      </c>
      <c r="Z577" s="338" t="s">
        <v>5026</v>
      </c>
      <c r="AB577" s="339"/>
    </row>
    <row r="578" spans="1:28" s="221" customFormat="1">
      <c r="A578" s="205" t="s">
        <v>5027</v>
      </c>
      <c r="B578" s="194"/>
      <c r="C578" s="194" t="str">
        <f t="shared" si="94"/>
        <v>No</v>
      </c>
      <c r="D578" s="194" t="str">
        <f t="shared" si="95"/>
        <v/>
      </c>
      <c r="E578" s="205"/>
      <c r="F578" s="194"/>
      <c r="G578" s="194" t="s">
        <v>118</v>
      </c>
      <c r="H578" s="206"/>
      <c r="I578" s="221" t="str" cm="1">
        <f t="array" ref="I578">_xlfn.TEXTJOIN(" ",1,IF(flistname=D578,foption,""))</f>
        <v>0</v>
      </c>
      <c r="J578" s="221" t="s">
        <v>151</v>
      </c>
      <c r="K578" s="221" t="s">
        <v>5028</v>
      </c>
      <c r="L578" s="221" t="str">
        <f t="shared" si="98"/>
        <v>Q17_07: Out of ${com_harvest}KG of ${com_name} harvested ${season}, what proportion was lost during storage or handling?</v>
      </c>
      <c r="M578" s="221" t="s">
        <v>5029</v>
      </c>
      <c r="N578" s="221" t="s">
        <v>5030</v>
      </c>
      <c r="O578" s="221" t="s">
        <v>5031</v>
      </c>
      <c r="P578" s="221">
        <v>1</v>
      </c>
      <c r="S578" s="221" t="s">
        <v>5004</v>
      </c>
      <c r="T578" s="221" t="s">
        <v>5032</v>
      </c>
      <c r="U578" s="221" t="s">
        <v>5033</v>
      </c>
      <c r="V578" s="221">
        <v>1</v>
      </c>
      <c r="Z578" s="221" t="s">
        <v>5937</v>
      </c>
      <c r="AB578" s="333"/>
    </row>
    <row r="579" spans="1:28" s="221" customFormat="1">
      <c r="A579" s="205"/>
      <c r="B579" s="194"/>
      <c r="C579" s="194" t="str">
        <f t="shared" si="94"/>
        <v>select_one</v>
      </c>
      <c r="D579" s="194" t="str">
        <f t="shared" si="95"/>
        <v>lost_when</v>
      </c>
      <c r="E579" s="205"/>
      <c r="F579" s="194"/>
      <c r="G579" s="194" t="s">
        <v>118</v>
      </c>
      <c r="H579" s="206"/>
      <c r="I579" s="221" t="str" cm="1">
        <f t="array" ref="I579">_xlfn.TEXTJOIN(" ",1,IF(flistname=D579,foption,""))</f>
        <v>1: During Harvest 2: During Transport 3: During Storage 88: Others (Specify)</v>
      </c>
      <c r="J579" s="221" t="s">
        <v>1625</v>
      </c>
      <c r="K579" s="221" t="s">
        <v>5034</v>
      </c>
      <c r="L579" s="221" t="str">
        <f t="shared" si="98"/>
        <v>Q17_08: At which stage did you mostly lose your ${com_name}'s harvest for ${season}?</v>
      </c>
      <c r="M579" s="221" t="s">
        <v>5035</v>
      </c>
      <c r="N579" s="221" t="s">
        <v>5036</v>
      </c>
      <c r="O579" s="221" t="s">
        <v>5037</v>
      </c>
      <c r="P579" s="221">
        <v>1</v>
      </c>
      <c r="V579" s="221">
        <v>1</v>
      </c>
      <c r="Z579" s="221" t="s">
        <v>5938</v>
      </c>
      <c r="AB579" s="333"/>
    </row>
    <row r="580" spans="1:28" s="338" customFormat="1">
      <c r="A580" s="205"/>
      <c r="B580" s="194"/>
      <c r="C580" s="194" t="str">
        <f t="shared" si="94"/>
        <v>No</v>
      </c>
      <c r="D580" s="194" t="str">
        <f t="shared" si="95"/>
        <v/>
      </c>
      <c r="E580" s="205"/>
      <c r="F580" s="194"/>
      <c r="G580" s="194" t="s">
        <v>118</v>
      </c>
      <c r="H580" s="206"/>
      <c r="I580" s="338" t="str" cm="1">
        <f t="array" ref="I580">_xlfn.TEXTJOIN(" ",1,IF(flistname=D580,foption,""))</f>
        <v>0</v>
      </c>
      <c r="J580" s="338" t="s">
        <v>49</v>
      </c>
      <c r="K580" s="338" t="s">
        <v>5038</v>
      </c>
      <c r="L580" s="338" t="str">
        <f t="shared" si="98"/>
        <v>Q17_09: Others (Specify)</v>
      </c>
      <c r="M580" s="338" t="s">
        <v>5039</v>
      </c>
      <c r="N580" s="338" t="s">
        <v>1446</v>
      </c>
      <c r="O580" s="338" t="s">
        <v>5040</v>
      </c>
      <c r="P580" s="338">
        <v>1</v>
      </c>
      <c r="V580" s="338">
        <v>1</v>
      </c>
      <c r="Z580" s="338" t="s">
        <v>5041</v>
      </c>
      <c r="AB580" s="339"/>
    </row>
    <row r="581" spans="1:28" s="221" customFormat="1">
      <c r="A581" s="205"/>
      <c r="B581" s="194" t="s">
        <v>5042</v>
      </c>
      <c r="C581" s="194" t="str">
        <f t="shared" si="94"/>
        <v>No</v>
      </c>
      <c r="D581" s="194" t="str">
        <f t="shared" si="95"/>
        <v/>
      </c>
      <c r="E581" s="205" t="s">
        <v>5043</v>
      </c>
      <c r="F581" s="194" t="s">
        <v>246</v>
      </c>
      <c r="G581" s="194" t="s">
        <v>118</v>
      </c>
      <c r="H581" s="206" t="s">
        <v>5044</v>
      </c>
      <c r="I581" s="221" t="str" cm="1">
        <f t="array" ref="I581">_xlfn.TEXTJOIN(" ",1,IF(flistname=D581,foption,""))</f>
        <v>0</v>
      </c>
      <c r="J581" s="221" t="s">
        <v>151</v>
      </c>
      <c r="K581" s="221" t="s">
        <v>1391</v>
      </c>
      <c r="L581" s="221" t="str">
        <f t="shared" si="98"/>
        <v>Q17_10: How many months did the cereal harvest last before joining the FFA activities</v>
      </c>
      <c r="M581" s="221" t="s">
        <v>5045</v>
      </c>
      <c r="N581" s="221" t="s">
        <v>5046</v>
      </c>
      <c r="O581" s="221" t="s">
        <v>5047</v>
      </c>
      <c r="P581" s="221">
        <v>1</v>
      </c>
      <c r="S581" s="221" t="s">
        <v>4996</v>
      </c>
      <c r="T581" s="221" t="s">
        <v>5939</v>
      </c>
      <c r="U581" s="221" t="s">
        <v>1394</v>
      </c>
      <c r="V581" s="221">
        <v>1</v>
      </c>
      <c r="Z581" s="221" t="s">
        <v>5048</v>
      </c>
      <c r="AB581" s="333"/>
    </row>
    <row r="582" spans="1:28" s="221" customFormat="1">
      <c r="A582" s="205"/>
      <c r="B582" s="194" t="s">
        <v>5049</v>
      </c>
      <c r="C582" s="194" t="str">
        <f t="shared" si="94"/>
        <v>No</v>
      </c>
      <c r="D582" s="194" t="str">
        <f t="shared" si="95"/>
        <v/>
      </c>
      <c r="E582" s="205" t="s">
        <v>5043</v>
      </c>
      <c r="F582" s="194" t="s">
        <v>246</v>
      </c>
      <c r="G582" s="194" t="s">
        <v>118</v>
      </c>
      <c r="H582" s="206" t="s">
        <v>5044</v>
      </c>
      <c r="I582" s="221" t="str" cm="1">
        <f t="array" ref="I582">_xlfn.TEXTJOIN(" ",1,IF(flistname=D582,foption,""))</f>
        <v>0</v>
      </c>
      <c r="J582" s="221" t="s">
        <v>151</v>
      </c>
      <c r="K582" s="221" t="s">
        <v>1395</v>
      </c>
      <c r="L582" s="221" t="str">
        <f t="shared" si="98"/>
        <v>Q17_11: How many months does the cereal harvest last now after joining the FFA activities</v>
      </c>
      <c r="M582" s="221" t="s">
        <v>5050</v>
      </c>
      <c r="N582" s="221" t="s">
        <v>5051</v>
      </c>
      <c r="O582" s="221" t="s">
        <v>5052</v>
      </c>
      <c r="P582" s="221">
        <v>1</v>
      </c>
      <c r="S582" s="221" t="s">
        <v>4996</v>
      </c>
      <c r="T582" s="221" t="s">
        <v>5939</v>
      </c>
      <c r="U582" s="221" t="s">
        <v>1394</v>
      </c>
      <c r="V582" s="221">
        <v>1</v>
      </c>
      <c r="Z582" s="221" t="s">
        <v>5048</v>
      </c>
      <c r="AB582" s="333"/>
    </row>
    <row r="583" spans="1:28" s="224" customFormat="1">
      <c r="C583" s="224" t="str">
        <f t="shared" si="94"/>
        <v>No</v>
      </c>
      <c r="D583" s="224" t="str">
        <f t="shared" si="95"/>
        <v/>
      </c>
      <c r="J583" s="224" t="s">
        <v>2564</v>
      </c>
      <c r="K583" s="224" t="s">
        <v>5053</v>
      </c>
      <c r="L583" s="224" t="str">
        <f t="shared" si="98"/>
        <v>Percentage of used harvest</v>
      </c>
      <c r="N583" s="224" t="s">
        <v>5054</v>
      </c>
      <c r="V583" s="224">
        <v>1</v>
      </c>
      <c r="AB583" s="224" t="s">
        <v>5940</v>
      </c>
    </row>
    <row r="584" spans="1:28" s="224" customFormat="1">
      <c r="C584" s="224" t="str">
        <f t="shared" si="94"/>
        <v>No</v>
      </c>
      <c r="D584" s="224" t="str">
        <f t="shared" si="95"/>
        <v/>
      </c>
      <c r="J584" s="224" t="s">
        <v>2564</v>
      </c>
      <c r="K584" s="224" t="s">
        <v>5056</v>
      </c>
      <c r="L584" s="224" t="str">
        <f>IF(AND(ISBLANK(M584),ISBLANK(N584)),"",IF(ISBLANK(M584),N584,_xlfn.CONCAT(TRIM(M584),": ",N584)))</f>
        <v>Percentage of remaining harvest</v>
      </c>
      <c r="N584" s="224" t="s">
        <v>5057</v>
      </c>
      <c r="V584" s="224">
        <v>1</v>
      </c>
      <c r="AB584" s="224" t="s">
        <v>5941</v>
      </c>
    </row>
    <row r="585" spans="1:28" s="221" customFormat="1">
      <c r="A585" s="205"/>
      <c r="B585" s="194"/>
      <c r="C585" s="194" t="str">
        <f t="shared" si="94"/>
        <v>select_multiple</v>
      </c>
      <c r="D585" s="194" t="str">
        <f t="shared" si="95"/>
        <v>remainder_use</v>
      </c>
      <c r="E585" s="205"/>
      <c r="F585" s="194"/>
      <c r="G585" s="194"/>
      <c r="H585" s="206"/>
      <c r="J585" s="221" t="s">
        <v>5059</v>
      </c>
      <c r="K585" s="221" t="s">
        <v>5060</v>
      </c>
      <c r="L585" s="221" t="str">
        <f t="shared" ref="L585:L588" si="99">IF(AND(ISBLANK(M585),ISBLANK(N585)),"",IF(ISBLANK(M585),N585,_xlfn.CONCAT(TRIM(M585),": ",N585)))</f>
        <v>Q17_12: It looks like you still have some stocks of ${com_name} harvested from ${season} , how do you plan to use it?</v>
      </c>
      <c r="M585" s="221" t="s">
        <v>5061</v>
      </c>
      <c r="N585" s="221" t="s">
        <v>5062</v>
      </c>
      <c r="S585" s="221" t="s">
        <v>5063</v>
      </c>
      <c r="V585" s="221">
        <v>1</v>
      </c>
      <c r="Z585" s="221" t="s">
        <v>5064</v>
      </c>
      <c r="AB585" s="333"/>
    </row>
    <row r="586" spans="1:28" s="338" customFormat="1">
      <c r="A586" s="205"/>
      <c r="B586" s="194"/>
      <c r="C586" s="194" t="str">
        <f t="shared" si="94"/>
        <v>No</v>
      </c>
      <c r="D586" s="194" t="str">
        <f t="shared" si="95"/>
        <v/>
      </c>
      <c r="E586" s="205"/>
      <c r="F586" s="194"/>
      <c r="G586" s="194"/>
      <c r="H586" s="206"/>
      <c r="J586" s="338" t="s">
        <v>49</v>
      </c>
      <c r="K586" s="338" t="s">
        <v>5065</v>
      </c>
      <c r="L586" s="338" t="str">
        <f t="shared" si="99"/>
        <v>Q17_13: Define other use of remainder harvest stocks of ${com_name} from ${season}</v>
      </c>
      <c r="M586" s="338" t="s">
        <v>5066</v>
      </c>
      <c r="N586" s="338" t="s">
        <v>5067</v>
      </c>
      <c r="V586" s="338">
        <v>1</v>
      </c>
      <c r="Z586" s="338" t="s">
        <v>5068</v>
      </c>
      <c r="AB586" s="339"/>
    </row>
    <row r="587" spans="1:28" s="219" customFormat="1">
      <c r="A587" s="212"/>
      <c r="B587" s="199" t="s">
        <v>5069</v>
      </c>
      <c r="C587" s="199" t="str">
        <f t="shared" si="94"/>
        <v>No</v>
      </c>
      <c r="D587" s="199" t="str">
        <f t="shared" si="95"/>
        <v/>
      </c>
      <c r="E587" s="212"/>
      <c r="F587" s="199" t="s">
        <v>246</v>
      </c>
      <c r="G587" s="199" t="s">
        <v>118</v>
      </c>
      <c r="H587" s="213"/>
      <c r="I587" s="219" t="str" cm="1">
        <f t="array" ref="I587">_xlfn.TEXTJOIN(" ",1,IF(flistname=D587,foption,""))</f>
        <v>0</v>
      </c>
      <c r="J587" s="219" t="s">
        <v>117</v>
      </c>
      <c r="K587" s="219" t="s">
        <v>4988</v>
      </c>
      <c r="L587" s="219" t="str">
        <f t="shared" si="99"/>
        <v/>
      </c>
      <c r="N587" s="219" t="s">
        <v>2988</v>
      </c>
      <c r="O587" s="219" t="s">
        <v>2988</v>
      </c>
      <c r="P587" s="219">
        <v>1</v>
      </c>
      <c r="AB587" s="286"/>
    </row>
    <row r="588" spans="1:28" s="219" customFormat="1">
      <c r="A588" s="215"/>
      <c r="B588" s="216" t="s">
        <v>5070</v>
      </c>
      <c r="C588" s="216" t="str">
        <f t="shared" si="94"/>
        <v>No</v>
      </c>
      <c r="D588" s="216" t="str">
        <f t="shared" si="95"/>
        <v/>
      </c>
      <c r="E588" s="215"/>
      <c r="F588" s="216"/>
      <c r="G588" s="216"/>
      <c r="H588" s="217"/>
      <c r="I588" s="219" t="str" cm="1">
        <f t="array" ref="I588">_xlfn.TEXTJOIN(" ",1,IF(flistname=D588,foption,""))</f>
        <v>0</v>
      </c>
      <c r="J588" s="219" t="s">
        <v>224</v>
      </c>
      <c r="K588" s="219" t="s">
        <v>4872</v>
      </c>
      <c r="L588" s="219" t="str">
        <f t="shared" si="99"/>
        <v/>
      </c>
      <c r="N588" s="219" t="s">
        <v>2988</v>
      </c>
      <c r="O588" s="219" t="s">
        <v>2988</v>
      </c>
      <c r="P588" s="219">
        <v>1</v>
      </c>
      <c r="AB588" s="286"/>
    </row>
    <row r="589" spans="1:28" s="245" customFormat="1">
      <c r="A589" s="228"/>
      <c r="B589" s="229"/>
      <c r="C589" s="229"/>
      <c r="D589" s="229"/>
      <c r="E589" s="228"/>
      <c r="F589" s="229"/>
      <c r="G589" s="229"/>
      <c r="H589" s="230"/>
      <c r="AB589" s="281"/>
    </row>
    <row r="590" spans="1:28" s="219" customFormat="1">
      <c r="A590" s="231"/>
      <c r="B590" s="232"/>
      <c r="C590" s="232" t="str">
        <f t="shared" ref="C590:C653" si="100">IF(IFERROR(FIND("select_one",J590),0)&gt;0,"select_one",IF(IFERROR(FIND("select_multiple",J590),0)&gt;0,"select_multiple","No"))</f>
        <v>No</v>
      </c>
      <c r="D590" s="232" t="str">
        <f t="shared" ref="D590:D653" si="101">IF(OR(C590="select_one",C590="select_multiple"),TRIM(RIGHT(J590,LEN(J590)-(LEN(C590)+1))),"")</f>
        <v/>
      </c>
      <c r="E590" s="231"/>
      <c r="F590" s="232"/>
      <c r="G590" s="232"/>
      <c r="H590" s="233"/>
      <c r="J590" s="219" t="s">
        <v>26</v>
      </c>
      <c r="K590" s="219" t="s">
        <v>5071</v>
      </c>
      <c r="W590" s="219" t="s">
        <v>168</v>
      </c>
      <c r="Z590" s="219" t="s">
        <v>1252</v>
      </c>
      <c r="AB590" s="286"/>
    </row>
    <row r="591" spans="1:28" s="221" customFormat="1">
      <c r="A591" s="205"/>
      <c r="B591" s="194" t="s">
        <v>5072</v>
      </c>
      <c r="C591" s="194" t="str">
        <f t="shared" si="100"/>
        <v>select_one</v>
      </c>
      <c r="D591" s="194" t="str">
        <f t="shared" si="101"/>
        <v>yes_no</v>
      </c>
      <c r="E591" s="205"/>
      <c r="F591" s="194" t="s">
        <v>246</v>
      </c>
      <c r="G591" s="194" t="s">
        <v>118</v>
      </c>
      <c r="H591" s="206"/>
      <c r="I591" s="221" t="str" cm="1">
        <f t="array" ref="I591">_xlfn.TEXTJOIN(" ",1,IF(flistname=D591,foption,""))</f>
        <v>0: No 1: Yes</v>
      </c>
      <c r="J591" s="221" t="s">
        <v>22</v>
      </c>
      <c r="K591" s="221" t="s">
        <v>1440</v>
      </c>
      <c r="L591" s="221" t="str">
        <f t="shared" ref="L591:L606" si="102">IF(AND(ISBLANK(M591),ISBLANK(N591)),"",IF(ISBLANK(M591),N591,_xlfn.CONCAT(TRIM(M591),": ",N591)))</f>
        <v>Q18: Do you usually use storage facilities to keep your harvest?</v>
      </c>
      <c r="M591" s="221" t="s">
        <v>5073</v>
      </c>
      <c r="N591" s="221" t="s">
        <v>5074</v>
      </c>
      <c r="O591" s="221" t="s">
        <v>5075</v>
      </c>
      <c r="P591" s="221">
        <v>1</v>
      </c>
      <c r="V591" s="221">
        <v>1</v>
      </c>
      <c r="W591" s="221" t="s">
        <v>5748</v>
      </c>
      <c r="AB591" s="333"/>
    </row>
    <row r="592" spans="1:28" s="221" customFormat="1">
      <c r="A592" s="205"/>
      <c r="B592" s="194" t="s">
        <v>5076</v>
      </c>
      <c r="C592" s="194" t="str">
        <f t="shared" si="100"/>
        <v>select_one</v>
      </c>
      <c r="D592" s="194" t="str">
        <f t="shared" si="101"/>
        <v>harvest_storage</v>
      </c>
      <c r="E592" s="205"/>
      <c r="F592" s="194" t="s">
        <v>246</v>
      </c>
      <c r="G592" s="194" t="s">
        <v>118</v>
      </c>
      <c r="H592" s="206"/>
      <c r="I592" s="221" t="str" cm="1">
        <f t="array" ref="I592">_xlfn.TEXTJOIN(" ",1,IF(flistname=D592,foption,""))</f>
        <v>1: Traditional grain storage (grainary) 2: House room 3: Community storage 88: Others (specify)</v>
      </c>
      <c r="J592" s="221" t="s">
        <v>1442</v>
      </c>
      <c r="K592" s="221" t="s">
        <v>1443</v>
      </c>
      <c r="L592" s="221" t="str">
        <f t="shared" si="102"/>
        <v xml:space="preserve">Q19: What types of storage do you use? 
</v>
      </c>
      <c r="M592" s="221" t="s">
        <v>5077</v>
      </c>
      <c r="N592" s="221" t="s">
        <v>1444</v>
      </c>
      <c r="O592" s="221" t="s">
        <v>5078</v>
      </c>
      <c r="P592" s="221">
        <v>1</v>
      </c>
      <c r="V592" s="221">
        <v>1</v>
      </c>
      <c r="Z592" s="221" t="s">
        <v>5079</v>
      </c>
      <c r="AB592" s="333"/>
    </row>
    <row r="593" spans="1:28" s="338" customFormat="1">
      <c r="A593" s="205"/>
      <c r="B593" s="194" t="s">
        <v>5080</v>
      </c>
      <c r="C593" s="194" t="str">
        <f t="shared" si="100"/>
        <v>No</v>
      </c>
      <c r="D593" s="194" t="str">
        <f t="shared" si="101"/>
        <v/>
      </c>
      <c r="E593" s="205"/>
      <c r="F593" s="194" t="s">
        <v>246</v>
      </c>
      <c r="G593" s="194" t="s">
        <v>118</v>
      </c>
      <c r="H593" s="206"/>
      <c r="I593" s="338" t="str" cm="1">
        <f t="array" ref="I593">_xlfn.TEXTJOIN(" ",1,IF(flistname=D593,foption,""))</f>
        <v>0</v>
      </c>
      <c r="J593" s="338" t="s">
        <v>49</v>
      </c>
      <c r="K593" s="338" t="s">
        <v>1445</v>
      </c>
      <c r="L593" s="338" t="str">
        <f t="shared" si="102"/>
        <v>Q20: Others (Specify)</v>
      </c>
      <c r="M593" s="338" t="s">
        <v>5081</v>
      </c>
      <c r="N593" s="338" t="s">
        <v>1446</v>
      </c>
      <c r="O593" s="338" t="s">
        <v>5082</v>
      </c>
      <c r="P593" s="338">
        <v>1</v>
      </c>
      <c r="V593" s="338">
        <v>1</v>
      </c>
      <c r="Z593" s="338" t="s">
        <v>5083</v>
      </c>
      <c r="AB593" s="339"/>
    </row>
    <row r="594" spans="1:28" s="221" customFormat="1">
      <c r="A594" s="205"/>
      <c r="B594" s="194"/>
      <c r="C594" s="194" t="str">
        <f t="shared" si="100"/>
        <v>select_one</v>
      </c>
      <c r="D594" s="194" t="str">
        <f t="shared" si="101"/>
        <v>whenstoragefacility</v>
      </c>
      <c r="E594" s="205"/>
      <c r="F594" s="194"/>
      <c r="G594" s="194"/>
      <c r="H594" s="206"/>
      <c r="I594" s="221" t="str" cm="1">
        <f t="array" ref="I594">_xlfn.TEXTJOIN(" ",1,IF(flistname=D594,foption,""))</f>
        <v>1: Before joining FFA 2: After joining FFA</v>
      </c>
      <c r="J594" s="221" t="s">
        <v>5084</v>
      </c>
      <c r="K594" s="221" t="s">
        <v>5085</v>
      </c>
      <c r="L594" s="221" t="str">
        <f t="shared" si="102"/>
        <v>Q21: Did you adopt the use of storage facilities before or after joining FFA activities?</v>
      </c>
      <c r="M594" s="221" t="s">
        <v>5086</v>
      </c>
      <c r="N594" s="221" t="s">
        <v>5087</v>
      </c>
      <c r="O594" s="221" t="s">
        <v>5088</v>
      </c>
      <c r="P594" s="221">
        <v>1</v>
      </c>
      <c r="V594" s="221">
        <v>1</v>
      </c>
      <c r="Z594" s="221" t="s">
        <v>3225</v>
      </c>
      <c r="AB594" s="333"/>
    </row>
    <row r="595" spans="1:28" s="229" customFormat="1">
      <c r="A595" s="228"/>
      <c r="B595" s="229" t="s">
        <v>5089</v>
      </c>
      <c r="C595" s="229" t="str">
        <f t="shared" si="100"/>
        <v>No</v>
      </c>
      <c r="D595" s="229" t="str">
        <f t="shared" si="101"/>
        <v/>
      </c>
      <c r="E595" s="228"/>
      <c r="G595" s="229" t="s">
        <v>118</v>
      </c>
      <c r="H595" s="230"/>
      <c r="I595" s="229" t="str" cm="1">
        <f t="array" ref="I595">_xlfn.TEXTJOIN(" ",1,IF(flistname=D595,foption,""))</f>
        <v>0</v>
      </c>
      <c r="L595" s="229" t="str">
        <f t="shared" si="102"/>
        <v/>
      </c>
      <c r="N595" s="229" t="s">
        <v>2988</v>
      </c>
      <c r="O595" s="229" t="s">
        <v>2988</v>
      </c>
      <c r="P595" s="229">
        <v>1</v>
      </c>
      <c r="S595" s="228"/>
      <c r="AB595" s="276"/>
    </row>
    <row r="596" spans="1:28" s="221" customFormat="1">
      <c r="A596" s="205"/>
      <c r="B596" s="194" t="s">
        <v>5090</v>
      </c>
      <c r="C596" s="194" t="str">
        <f t="shared" si="100"/>
        <v>select_one</v>
      </c>
      <c r="D596" s="194" t="str">
        <f t="shared" si="101"/>
        <v>yes_no</v>
      </c>
      <c r="E596" s="205"/>
      <c r="F596" s="194" t="s">
        <v>246</v>
      </c>
      <c r="G596" s="194" t="s">
        <v>118</v>
      </c>
      <c r="H596" s="206"/>
      <c r="I596" s="221" t="str" cm="1">
        <f t="array" ref="I596">_xlfn.TEXTJOIN(" ",1,IF(flistname=D596,foption,""))</f>
        <v>0: No 1: Yes</v>
      </c>
      <c r="J596" s="221" t="s">
        <v>22</v>
      </c>
      <c r="K596" s="221" t="s">
        <v>1701</v>
      </c>
      <c r="L596" s="221" t="str">
        <f t="shared" si="102"/>
        <v>Q22: Do you practice any post-harvest production loss prevention techniques?</v>
      </c>
      <c r="M596" s="221" t="s">
        <v>5091</v>
      </c>
      <c r="N596" s="221" t="s">
        <v>5092</v>
      </c>
      <c r="O596" s="221" t="s">
        <v>5093</v>
      </c>
      <c r="P596" s="221">
        <v>1</v>
      </c>
      <c r="V596" s="221">
        <v>1</v>
      </c>
      <c r="W596" s="221" t="s">
        <v>5748</v>
      </c>
      <c r="AB596" s="333"/>
    </row>
    <row r="597" spans="1:28" s="221" customFormat="1">
      <c r="A597" s="205"/>
      <c r="B597" s="194" t="s">
        <v>5094</v>
      </c>
      <c r="C597" s="194" t="str">
        <f t="shared" si="100"/>
        <v>select_multiple</v>
      </c>
      <c r="D597" s="194" t="str">
        <f t="shared" si="101"/>
        <v>prevent_loss</v>
      </c>
      <c r="E597" s="205"/>
      <c r="F597" s="194" t="s">
        <v>246</v>
      </c>
      <c r="G597" s="194" t="s">
        <v>118</v>
      </c>
      <c r="H597" s="206"/>
      <c r="I597" s="221" t="str" cm="1">
        <f t="array" ref="I597">_xlfn.TEXTJOIN(" ",1,IF(flistname=D597,foption,""))</f>
        <v>1: Use storage facility 2: Use traditional bags during storage period 3: Use hermetic bags during storage period 4: Use silo during storage period 5: Use bags during transportation 6: Apply post harvesting skills with 10 key messages from the training 88: others (specify)</v>
      </c>
      <c r="J597" s="221" t="s">
        <v>5095</v>
      </c>
      <c r="K597" s="221" t="s">
        <v>1704</v>
      </c>
      <c r="L597" s="221" t="str">
        <f t="shared" si="102"/>
        <v>Q23: Which production loss prevention techniques do you use?</v>
      </c>
      <c r="M597" s="221" t="s">
        <v>5096</v>
      </c>
      <c r="N597" s="221" t="s">
        <v>5097</v>
      </c>
      <c r="O597" s="221" t="s">
        <v>5098</v>
      </c>
      <c r="P597" s="221">
        <v>1</v>
      </c>
      <c r="V597" s="221">
        <v>1</v>
      </c>
      <c r="Z597" s="221" t="s">
        <v>1706</v>
      </c>
      <c r="AB597" s="333"/>
    </row>
    <row r="598" spans="1:28" s="221" customFormat="1">
      <c r="A598" s="205"/>
      <c r="B598" s="194" t="s">
        <v>5099</v>
      </c>
      <c r="C598" s="194" t="str">
        <f t="shared" si="100"/>
        <v>select_multiple</v>
      </c>
      <c r="D598" s="194" t="str">
        <f t="shared" si="101"/>
        <v>prevent_loss_no</v>
      </c>
      <c r="E598" s="205"/>
      <c r="F598" s="194" t="s">
        <v>246</v>
      </c>
      <c r="G598" s="194" t="s">
        <v>118</v>
      </c>
      <c r="H598" s="206"/>
      <c r="I598" s="221" t="str" cm="1">
        <f t="array" ref="I598">_xlfn.TEXTJOIN(" ",1,IF(flistname=D598,foption,""))</f>
        <v>1: Lack of skills 2: lack of resource 3: Cannot find proper storage place in the community 88: others (Specify)</v>
      </c>
      <c r="J598" s="221" t="s">
        <v>1707</v>
      </c>
      <c r="K598" s="221" t="s">
        <v>1708</v>
      </c>
      <c r="L598" s="221" t="str">
        <f t="shared" si="102"/>
        <v>Q24: What are the two main reasons that you don't practice production loss prevention techniques?</v>
      </c>
      <c r="M598" s="221" t="s">
        <v>5100</v>
      </c>
      <c r="N598" s="221" t="s">
        <v>5101</v>
      </c>
      <c r="O598" s="221" t="s">
        <v>5102</v>
      </c>
      <c r="P598" s="221">
        <v>1</v>
      </c>
      <c r="T598" s="221" t="s">
        <v>1710</v>
      </c>
      <c r="V598" s="221">
        <v>1</v>
      </c>
      <c r="Z598" s="221" t="s">
        <v>1711</v>
      </c>
      <c r="AB598" s="333"/>
    </row>
    <row r="599" spans="1:28" s="221" customFormat="1">
      <c r="A599" s="205"/>
      <c r="B599" s="194" t="s">
        <v>5103</v>
      </c>
      <c r="C599" s="194" t="str">
        <f t="shared" si="100"/>
        <v>select_one</v>
      </c>
      <c r="D599" s="194" t="str">
        <f t="shared" si="101"/>
        <v>yes_no</v>
      </c>
      <c r="E599" s="205"/>
      <c r="F599" s="194" t="s">
        <v>246</v>
      </c>
      <c r="G599" s="194" t="s">
        <v>118</v>
      </c>
      <c r="H599" s="206"/>
      <c r="I599" s="221" t="str" cm="1">
        <f t="array" ref="I599">_xlfn.TEXTJOIN(" ",1,IF(flistname=D599,foption,""))</f>
        <v>0: No 1: Yes</v>
      </c>
      <c r="J599" s="221" t="s">
        <v>22</v>
      </c>
      <c r="K599" s="221" t="s">
        <v>1712</v>
      </c>
      <c r="L599" s="221" t="str">
        <f t="shared" si="102"/>
        <v>Q25: Have you received training in post-harvest handling techniques and technology provided by WFP?</v>
      </c>
      <c r="M599" s="221" t="s">
        <v>5104</v>
      </c>
      <c r="N599" s="221" t="s">
        <v>5105</v>
      </c>
      <c r="O599" s="221" t="s">
        <v>5106</v>
      </c>
      <c r="P599" s="221">
        <v>1</v>
      </c>
      <c r="V599" s="221">
        <v>1</v>
      </c>
      <c r="W599" s="221" t="s">
        <v>5748</v>
      </c>
      <c r="Z599" s="221" t="s">
        <v>3225</v>
      </c>
      <c r="AB599" s="333"/>
    </row>
    <row r="600" spans="1:28" s="221" customFormat="1">
      <c r="A600" s="205"/>
      <c r="B600" s="194" t="s">
        <v>5107</v>
      </c>
      <c r="C600" s="194" t="str">
        <f t="shared" si="100"/>
        <v>select_one</v>
      </c>
      <c r="D600" s="194" t="str">
        <f t="shared" si="101"/>
        <v>postharvest_training_no</v>
      </c>
      <c r="E600" s="205"/>
      <c r="F600" s="194" t="s">
        <v>246</v>
      </c>
      <c r="G600" s="194" t="s">
        <v>118</v>
      </c>
      <c r="H600" s="206"/>
      <c r="I600" s="221" t="str" cm="1">
        <f t="array" ref="I600">_xlfn.TEXTJOIN(" ",1,IF(flistname=D600,foption,""))</f>
        <v>1: Not selected for WFP training 2: Conflict with other works 3: No interest/expectations 4: No information about the training 5: already participated in PHS training from other organization 88: Others (Specify)</v>
      </c>
      <c r="J600" s="221" t="s">
        <v>1714</v>
      </c>
      <c r="K600" s="221" t="s">
        <v>1715</v>
      </c>
      <c r="L600" s="221" t="str">
        <f t="shared" si="102"/>
        <v>Q26: If no, why didn’t you participate in the training?</v>
      </c>
      <c r="M600" s="221" t="s">
        <v>5108</v>
      </c>
      <c r="N600" s="221" t="s">
        <v>5109</v>
      </c>
      <c r="O600" s="221" t="s">
        <v>5110</v>
      </c>
      <c r="P600" s="221">
        <v>1</v>
      </c>
      <c r="V600" s="221">
        <v>1</v>
      </c>
      <c r="Z600" s="221" t="s">
        <v>1717</v>
      </c>
      <c r="AB600" s="333"/>
    </row>
    <row r="601" spans="1:28" s="221" customFormat="1">
      <c r="A601" s="205"/>
      <c r="B601" s="194" t="s">
        <v>5111</v>
      </c>
      <c r="C601" s="194" t="str">
        <f t="shared" si="100"/>
        <v>select_multiple</v>
      </c>
      <c r="D601" s="194" t="str">
        <f t="shared" si="101"/>
        <v>postharvest_training_yes</v>
      </c>
      <c r="E601" s="205"/>
      <c r="F601" s="194" t="s">
        <v>246</v>
      </c>
      <c r="G601" s="194" t="s">
        <v>118</v>
      </c>
      <c r="H601" s="206"/>
      <c r="I601" s="221" t="str" cm="1">
        <f t="array" ref="I601">_xlfn.TEXTJOIN(" ",1,IF(flistname=D601,foption,""))</f>
        <v>1: Harvest on time 2: Transport grains to the homestead immediately after harvest 3: Threshing should be done using appropriate methods 4: Sort grains after threshing 5: Use tarpaulins to dry grain 6: Fumigation with chemical tablets is not needed 7: what you put is what you eat 8: With hermetic bags, more food for consumption, better sale prices 97: Don’t remember</v>
      </c>
      <c r="J601" s="221" t="s">
        <v>5112</v>
      </c>
      <c r="K601" s="221" t="s">
        <v>1719</v>
      </c>
      <c r="L601" s="221" t="str">
        <f t="shared" si="102"/>
        <v xml:space="preserve">Q27: If yes, which techniques/key messages have you learned from the training? 
</v>
      </c>
      <c r="M601" s="221" t="s">
        <v>5113</v>
      </c>
      <c r="N601" s="221" t="s">
        <v>5114</v>
      </c>
      <c r="O601" s="221" t="s">
        <v>5115</v>
      </c>
      <c r="P601" s="221">
        <v>1</v>
      </c>
      <c r="S601" s="221" t="s">
        <v>5116</v>
      </c>
      <c r="V601" s="221">
        <v>1</v>
      </c>
      <c r="Z601" s="221" t="s">
        <v>1721</v>
      </c>
      <c r="AB601" s="333"/>
    </row>
    <row r="602" spans="1:28" s="221" customFormat="1">
      <c r="A602" s="205"/>
      <c r="B602" s="194" t="s">
        <v>5117</v>
      </c>
      <c r="C602" s="194" t="str">
        <f t="shared" si="100"/>
        <v>select_one</v>
      </c>
      <c r="D602" s="194" t="str">
        <f t="shared" si="101"/>
        <v>yes_no</v>
      </c>
      <c r="E602" s="205"/>
      <c r="F602" s="194" t="s">
        <v>246</v>
      </c>
      <c r="G602" s="194" t="s">
        <v>118</v>
      </c>
      <c r="H602" s="206"/>
      <c r="I602" s="221" t="str" cm="1">
        <f t="array" ref="I602">_xlfn.TEXTJOIN(" ",1,IF(flistname=D602,foption,""))</f>
        <v>0: No 1: Yes</v>
      </c>
      <c r="J602" s="221" t="s">
        <v>22</v>
      </c>
      <c r="K602" s="221" t="s">
        <v>1722</v>
      </c>
      <c r="L602" s="221" t="str">
        <f t="shared" si="102"/>
        <v xml:space="preserve">Q28: Have you used these skills/ tools learned from the training in your daily life?
</v>
      </c>
      <c r="M602" s="221" t="s">
        <v>5118</v>
      </c>
      <c r="N602" s="221" t="s">
        <v>1723</v>
      </c>
      <c r="O602" s="221" t="s">
        <v>5119</v>
      </c>
      <c r="P602" s="221">
        <v>1</v>
      </c>
      <c r="V602" s="221">
        <v>1</v>
      </c>
      <c r="W602" s="221" t="s">
        <v>5748</v>
      </c>
      <c r="Z602" s="221" t="s">
        <v>1721</v>
      </c>
      <c r="AB602" s="333"/>
    </row>
    <row r="603" spans="1:28" s="338" customFormat="1">
      <c r="A603" s="205"/>
      <c r="B603" s="194" t="s">
        <v>5120</v>
      </c>
      <c r="C603" s="194" t="str">
        <f t="shared" si="100"/>
        <v>No</v>
      </c>
      <c r="D603" s="194" t="str">
        <f t="shared" si="101"/>
        <v/>
      </c>
      <c r="E603" s="205"/>
      <c r="F603" s="194" t="s">
        <v>246</v>
      </c>
      <c r="G603" s="194" t="s">
        <v>118</v>
      </c>
      <c r="H603" s="206"/>
      <c r="I603" s="338" t="str" cm="1">
        <f t="array" ref="I603">_xlfn.TEXTJOIN(" ",1,IF(flistname=D603,foption,""))</f>
        <v>0</v>
      </c>
      <c r="J603" s="338" t="s">
        <v>49</v>
      </c>
      <c r="K603" s="338" t="s">
        <v>1724</v>
      </c>
      <c r="L603" s="338" t="str">
        <f t="shared" si="102"/>
        <v>Q29: What were two main reasons that you did not use tools and skills in your daily life?</v>
      </c>
      <c r="M603" s="338" t="s">
        <v>5121</v>
      </c>
      <c r="N603" s="338" t="s">
        <v>5122</v>
      </c>
      <c r="O603" s="338" t="s">
        <v>5123</v>
      </c>
      <c r="P603" s="338">
        <v>1</v>
      </c>
      <c r="V603" s="338">
        <v>1</v>
      </c>
      <c r="Z603" s="338" t="s">
        <v>1726</v>
      </c>
      <c r="AB603" s="339"/>
    </row>
    <row r="604" spans="1:28" s="221" customFormat="1">
      <c r="A604" s="205"/>
      <c r="B604" s="194" t="s">
        <v>5124</v>
      </c>
      <c r="C604" s="194" t="str">
        <f t="shared" si="100"/>
        <v>select_one</v>
      </c>
      <c r="D604" s="194" t="str">
        <f t="shared" si="101"/>
        <v>change_post_training</v>
      </c>
      <c r="E604" s="205"/>
      <c r="F604" s="194" t="s">
        <v>246</v>
      </c>
      <c r="G604" s="194" t="s">
        <v>118</v>
      </c>
      <c r="H604" s="206"/>
      <c r="I604" s="221" t="str" cm="1">
        <f t="array" ref="I604">_xlfn.TEXTJOIN(" ",1,IF(flistname=D604,foption,""))</f>
        <v>1: loss increased 2: loss decreased 3: no changes 77: don't know 88: Other</v>
      </c>
      <c r="J604" s="221" t="s">
        <v>1727</v>
      </c>
      <c r="K604" s="221" t="s">
        <v>1728</v>
      </c>
      <c r="L604" s="221" t="str">
        <f t="shared" si="102"/>
        <v>Q30: How do you compare the post-harvest losses before and  after the post-harvest handling training?</v>
      </c>
      <c r="M604" s="221" t="s">
        <v>5125</v>
      </c>
      <c r="N604" s="221" t="s">
        <v>6217</v>
      </c>
      <c r="O604" s="221" t="s">
        <v>5127</v>
      </c>
      <c r="P604" s="221">
        <v>1</v>
      </c>
      <c r="V604" s="221">
        <v>1</v>
      </c>
      <c r="Z604" s="221" t="s">
        <v>5128</v>
      </c>
      <c r="AB604" s="333"/>
    </row>
    <row r="605" spans="1:28" s="221" customFormat="1">
      <c r="A605" s="205"/>
      <c r="B605" s="194" t="s">
        <v>5129</v>
      </c>
      <c r="C605" s="194" t="str">
        <f t="shared" si="100"/>
        <v>select_one</v>
      </c>
      <c r="D605" s="194" t="str">
        <f t="shared" si="101"/>
        <v>loss_increase</v>
      </c>
      <c r="E605" s="205"/>
      <c r="F605" s="194" t="s">
        <v>246</v>
      </c>
      <c r="G605" s="194" t="s">
        <v>118</v>
      </c>
      <c r="H605" s="206"/>
      <c r="I605" s="221" t="str" cm="1">
        <f t="array" ref="I605">_xlfn.TEXTJOIN(" ",1,IF(flistname=D605,foption,""))</f>
        <v>1: Lack of skills 2: No application in the practice 3: Lack of equipment 88: Others (specify)</v>
      </c>
      <c r="J605" s="221" t="s">
        <v>1730</v>
      </c>
      <c r="K605" s="221" t="s">
        <v>1731</v>
      </c>
      <c r="L605" s="221" t="str">
        <f t="shared" si="102"/>
        <v>Q31: What was the main reason for increased losses despite having received trainings?</v>
      </c>
      <c r="M605" s="221" t="s">
        <v>5130</v>
      </c>
      <c r="N605" s="221" t="s">
        <v>5131</v>
      </c>
      <c r="O605" s="221" t="s">
        <v>5132</v>
      </c>
      <c r="P605" s="221">
        <v>1</v>
      </c>
      <c r="V605" s="221">
        <v>1</v>
      </c>
      <c r="Z605" s="221" t="s">
        <v>1733</v>
      </c>
      <c r="AB605" s="333"/>
    </row>
    <row r="606" spans="1:28" s="338" customFormat="1">
      <c r="A606" s="205"/>
      <c r="B606" s="194" t="s">
        <v>5133</v>
      </c>
      <c r="C606" s="194" t="str">
        <f t="shared" si="100"/>
        <v>No</v>
      </c>
      <c r="D606" s="194" t="str">
        <f t="shared" si="101"/>
        <v/>
      </c>
      <c r="E606" s="205"/>
      <c r="F606" s="194" t="s">
        <v>246</v>
      </c>
      <c r="G606" s="194" t="s">
        <v>118</v>
      </c>
      <c r="H606" s="206"/>
      <c r="I606" s="338" t="str" cm="1">
        <f t="array" ref="I606">_xlfn.TEXTJOIN(" ",1,IF(flistname=D606,foption,""))</f>
        <v>0</v>
      </c>
      <c r="J606" s="338" t="s">
        <v>49</v>
      </c>
      <c r="K606" s="338" t="s">
        <v>1734</v>
      </c>
      <c r="L606" s="338" t="str">
        <f t="shared" si="102"/>
        <v>Q32: Others (Specify)</v>
      </c>
      <c r="M606" s="338" t="s">
        <v>5134</v>
      </c>
      <c r="N606" s="338" t="s">
        <v>1446</v>
      </c>
      <c r="O606" s="338" t="s">
        <v>5135</v>
      </c>
      <c r="P606" s="338">
        <v>1</v>
      </c>
      <c r="V606" s="338">
        <v>1</v>
      </c>
      <c r="Z606" s="338" t="s">
        <v>5136</v>
      </c>
      <c r="AB606" s="339"/>
    </row>
    <row r="607" spans="1:28" s="219" customFormat="1">
      <c r="A607" s="231"/>
      <c r="B607" s="232"/>
      <c r="C607" s="232" t="str">
        <f t="shared" si="100"/>
        <v>No</v>
      </c>
      <c r="D607" s="232" t="str">
        <f t="shared" si="101"/>
        <v/>
      </c>
      <c r="E607" s="231"/>
      <c r="F607" s="232"/>
      <c r="G607" s="232"/>
      <c r="H607" s="233"/>
      <c r="J607" s="219" t="s">
        <v>117</v>
      </c>
      <c r="K607" s="219" t="s">
        <v>5071</v>
      </c>
      <c r="AB607" s="286"/>
    </row>
    <row r="608" spans="1:28" s="356" customFormat="1">
      <c r="A608" s="355"/>
      <c r="B608" s="356" t="s">
        <v>5137</v>
      </c>
      <c r="C608" s="356" t="str">
        <f t="shared" si="100"/>
        <v>No</v>
      </c>
      <c r="D608" s="356" t="str">
        <f t="shared" si="101"/>
        <v/>
      </c>
      <c r="E608" s="355"/>
      <c r="G608" s="356" t="s">
        <v>118</v>
      </c>
      <c r="H608" s="357"/>
      <c r="I608" s="356" t="str" cm="1">
        <f t="array" ref="I608">_xlfn.TEXTJOIN(" ",1,IF(flistname=D608,foption,""))</f>
        <v>0</v>
      </c>
      <c r="J608" s="356" t="s">
        <v>117</v>
      </c>
      <c r="K608" s="356" t="s">
        <v>4870</v>
      </c>
      <c r="L608" s="356" t="str">
        <f t="shared" ref="L608:L654" si="103">IF(AND(ISBLANK(M608),ISBLANK(N608)),"",IF(ISBLANK(M608),N608,_xlfn.CONCAT(TRIM(M608),": ",N608)))</f>
        <v/>
      </c>
      <c r="N608" s="356" t="s">
        <v>2988</v>
      </c>
      <c r="O608" s="356" t="s">
        <v>2988</v>
      </c>
      <c r="P608" s="356">
        <v>1</v>
      </c>
      <c r="AB608" s="358"/>
    </row>
    <row r="609" spans="1:28" s="218" customFormat="1">
      <c r="A609" s="207"/>
      <c r="C609" s="218" t="str">
        <f t="shared" si="100"/>
        <v>No</v>
      </c>
      <c r="D609" s="218" t="str">
        <f t="shared" si="101"/>
        <v/>
      </c>
      <c r="E609" s="207"/>
      <c r="H609" s="209"/>
      <c r="I609" s="214" t="str" cm="1">
        <f t="array" ref="I609">_xlfn.TEXTJOIN(" ",1,IF(flistname=D609,foption,""))</f>
        <v>0</v>
      </c>
      <c r="L609" s="218" t="str">
        <f t="shared" si="103"/>
        <v/>
      </c>
      <c r="P609" s="218">
        <v>1</v>
      </c>
      <c r="S609" s="207"/>
      <c r="AB609" s="280"/>
    </row>
    <row r="610" spans="1:28" s="356" customFormat="1">
      <c r="A610" s="355"/>
      <c r="B610" s="356" t="s">
        <v>5138</v>
      </c>
      <c r="C610" s="356" t="str">
        <f t="shared" si="100"/>
        <v>No</v>
      </c>
      <c r="D610" s="356" t="str">
        <f t="shared" si="101"/>
        <v/>
      </c>
      <c r="E610" s="355"/>
      <c r="G610" s="356" t="s">
        <v>2983</v>
      </c>
      <c r="H610" s="357"/>
      <c r="I610" s="356" t="str" cm="1">
        <f t="array" ref="I610">_xlfn.TEXTJOIN(" ",1,IF(flistname=D610,foption,""))</f>
        <v>0</v>
      </c>
      <c r="J610" s="356" t="s">
        <v>26</v>
      </c>
      <c r="K610" s="356" t="s">
        <v>5139</v>
      </c>
      <c r="L610" s="356" t="str">
        <f t="shared" si="103"/>
        <v>R: FOOD CONSUMPTION AND SOURCES.</v>
      </c>
      <c r="M610" s="356" t="s">
        <v>5140</v>
      </c>
      <c r="N610" s="356" t="s">
        <v>5942</v>
      </c>
      <c r="O610" s="356" t="s">
        <v>5141</v>
      </c>
      <c r="P610" s="356">
        <v>1</v>
      </c>
      <c r="AB610" s="358"/>
    </row>
    <row r="611" spans="1:28" s="221" customFormat="1">
      <c r="A611" s="205"/>
      <c r="B611" s="194" t="s">
        <v>5142</v>
      </c>
      <c r="C611" s="194" t="str">
        <f t="shared" si="100"/>
        <v>No</v>
      </c>
      <c r="D611" s="194" t="str">
        <f t="shared" si="101"/>
        <v/>
      </c>
      <c r="E611" s="205"/>
      <c r="F611" s="194" t="s">
        <v>246</v>
      </c>
      <c r="G611" s="194" t="s">
        <v>118</v>
      </c>
      <c r="H611" s="206"/>
      <c r="I611" s="221" t="str" cm="1">
        <f t="array" ref="I611">_xlfn.TEXTJOIN(" ",1,IF(flistname=D611,foption,""))</f>
        <v>0</v>
      </c>
      <c r="J611" s="221" t="s">
        <v>151</v>
      </c>
      <c r="K611" s="221" t="s">
        <v>5143</v>
      </c>
      <c r="L611" s="221" t="str">
        <f t="shared" si="103"/>
        <v>R01: How many meals (warm and cooked) did the children 0 to 2 years eat in this household yesterday?</v>
      </c>
      <c r="M611" s="221" t="s">
        <v>5144</v>
      </c>
      <c r="N611" s="221" t="s">
        <v>5145</v>
      </c>
      <c r="O611" s="221" t="s">
        <v>5146</v>
      </c>
      <c r="P611" s="221">
        <v>1</v>
      </c>
      <c r="S611" s="221" t="s">
        <v>2262</v>
      </c>
      <c r="V611" s="221">
        <v>1</v>
      </c>
      <c r="Z611" s="221" t="s">
        <v>5147</v>
      </c>
      <c r="AB611" s="333"/>
    </row>
    <row r="612" spans="1:28" s="221" customFormat="1">
      <c r="A612" s="205"/>
      <c r="B612" s="194" t="s">
        <v>5148</v>
      </c>
      <c r="C612" s="194" t="str">
        <f t="shared" si="100"/>
        <v>No</v>
      </c>
      <c r="D612" s="194" t="str">
        <f t="shared" si="101"/>
        <v/>
      </c>
      <c r="E612" s="205"/>
      <c r="F612" s="194" t="s">
        <v>246</v>
      </c>
      <c r="G612" s="194" t="s">
        <v>118</v>
      </c>
      <c r="H612" s="206"/>
      <c r="I612" s="221" t="str" cm="1">
        <f t="array" ref="I612">_xlfn.TEXTJOIN(" ",1,IF(flistname=D612,foption,""))</f>
        <v>0</v>
      </c>
      <c r="J612" s="221" t="s">
        <v>151</v>
      </c>
      <c r="K612" s="221" t="s">
        <v>5149</v>
      </c>
      <c r="L612" s="221" t="str">
        <f t="shared" si="103"/>
        <v>R02: How many meals (warm and cooked) did the children 3 to 5 years in this household eat yesterday?</v>
      </c>
      <c r="M612" s="221" t="s">
        <v>5150</v>
      </c>
      <c r="N612" s="221" t="s">
        <v>5151</v>
      </c>
      <c r="O612" s="221" t="s">
        <v>5152</v>
      </c>
      <c r="P612" s="221">
        <v>1</v>
      </c>
      <c r="S612" s="221" t="s">
        <v>2262</v>
      </c>
      <c r="V612" s="221">
        <v>1</v>
      </c>
      <c r="Z612" s="221" t="s">
        <v>5153</v>
      </c>
      <c r="AB612" s="333"/>
    </row>
    <row r="613" spans="1:28" s="221" customFormat="1">
      <c r="A613" s="205"/>
      <c r="B613" s="194" t="s">
        <v>5154</v>
      </c>
      <c r="C613" s="194" t="str">
        <f t="shared" si="100"/>
        <v>No</v>
      </c>
      <c r="D613" s="194" t="str">
        <f t="shared" si="101"/>
        <v/>
      </c>
      <c r="E613" s="205"/>
      <c r="F613" s="194" t="s">
        <v>246</v>
      </c>
      <c r="G613" s="194" t="s">
        <v>118</v>
      </c>
      <c r="H613" s="206"/>
      <c r="I613" s="221" t="str" cm="1">
        <f t="array" ref="I613">_xlfn.TEXTJOIN(" ",1,IF(flistname=D613,foption,""))</f>
        <v>0</v>
      </c>
      <c r="J613" s="221" t="s">
        <v>151</v>
      </c>
      <c r="K613" s="221" t="s">
        <v>5155</v>
      </c>
      <c r="L613" s="221" t="str">
        <f t="shared" si="103"/>
        <v>R03: How many meals (warm and cooked) did adults and older children (6years or above) in this household eat yesterday?</v>
      </c>
      <c r="M613" s="221" t="s">
        <v>5156</v>
      </c>
      <c r="N613" s="221" t="s">
        <v>5157</v>
      </c>
      <c r="O613" s="221" t="s">
        <v>5158</v>
      </c>
      <c r="P613" s="221">
        <v>1</v>
      </c>
      <c r="S613" s="221" t="s">
        <v>2262</v>
      </c>
      <c r="V613" s="221">
        <v>1</v>
      </c>
      <c r="AB613" s="333"/>
    </row>
    <row r="614" spans="1:28" s="219" customFormat="1">
      <c r="A614" s="212"/>
      <c r="B614" s="199" t="s">
        <v>5159</v>
      </c>
      <c r="C614" s="199" t="str">
        <f t="shared" si="100"/>
        <v>No</v>
      </c>
      <c r="D614" s="199" t="str">
        <f t="shared" si="101"/>
        <v/>
      </c>
      <c r="E614" s="212"/>
      <c r="F614" s="199"/>
      <c r="G614" s="199" t="s">
        <v>2983</v>
      </c>
      <c r="H614" s="213"/>
      <c r="I614" s="219" t="str" cm="1">
        <f t="array" ref="I614">_xlfn.TEXTJOIN(" ",1,IF(flistname=D614,foption,""))</f>
        <v>0</v>
      </c>
      <c r="J614" s="219" t="s">
        <v>26</v>
      </c>
      <c r="K614" s="219" t="s">
        <v>5160</v>
      </c>
      <c r="L614" s="219" t="str">
        <f t="shared" si="103"/>
        <v/>
      </c>
      <c r="P614" s="219">
        <v>1</v>
      </c>
      <c r="W614" s="219" t="s">
        <v>168</v>
      </c>
      <c r="AB614" s="286"/>
    </row>
    <row r="615" spans="1:28" s="325" customFormat="1">
      <c r="A615" s="240"/>
      <c r="B615" s="240"/>
      <c r="C615" s="240" t="str">
        <f t="shared" si="100"/>
        <v>No</v>
      </c>
      <c r="D615" s="240" t="str">
        <f t="shared" si="101"/>
        <v/>
      </c>
      <c r="E615" s="240"/>
      <c r="F615" s="240"/>
      <c r="G615" s="240"/>
      <c r="H615" s="240"/>
      <c r="I615" s="325" t="str" cm="1">
        <f t="array" ref="I615">_xlfn.TEXTJOIN(" ",1,IF(flistname=D615,foption,""))</f>
        <v>0</v>
      </c>
      <c r="J615" s="325" t="s">
        <v>20</v>
      </c>
      <c r="L615" s="325" t="str">
        <f t="shared" si="103"/>
        <v>Over the last 7 days, how many days did the members of your household consume …</v>
      </c>
      <c r="N615" s="325" t="s">
        <v>2269</v>
      </c>
      <c r="O615" s="325" t="s">
        <v>2269</v>
      </c>
      <c r="P615" s="325">
        <v>1</v>
      </c>
      <c r="AB615" s="326"/>
    </row>
    <row r="616" spans="1:28" s="221" customFormat="1">
      <c r="A616" s="205"/>
      <c r="B616" s="194" t="s">
        <v>5161</v>
      </c>
      <c r="C616" s="194" t="str">
        <f t="shared" si="100"/>
        <v>No</v>
      </c>
      <c r="D616" s="194" t="str">
        <f t="shared" si="101"/>
        <v/>
      </c>
      <c r="E616" s="205"/>
      <c r="F616" s="194"/>
      <c r="G616" s="194" t="s">
        <v>2983</v>
      </c>
      <c r="H616" s="206"/>
      <c r="I616" s="221" t="str" cm="1">
        <f t="array" ref="I616">_xlfn.TEXTJOIN(" ",1,IF(flistname=D616,foption,""))</f>
        <v>0</v>
      </c>
      <c r="J616" s="221" t="s">
        <v>151</v>
      </c>
      <c r="K616" s="221" t="s">
        <v>2270</v>
      </c>
      <c r="L616" s="221" t="str">
        <f t="shared" si="103"/>
        <v>R04_01: Cereals, grains, roots and tubers?</v>
      </c>
      <c r="M616" s="221" t="s">
        <v>5162</v>
      </c>
      <c r="N616" s="221" t="s">
        <v>5163</v>
      </c>
      <c r="O616" s="221" t="s">
        <v>5163</v>
      </c>
      <c r="P616" s="221">
        <v>1</v>
      </c>
      <c r="S616" s="221" t="s">
        <v>6218</v>
      </c>
      <c r="T616" s="221" t="s">
        <v>2273</v>
      </c>
      <c r="U616" s="221" t="s">
        <v>2274</v>
      </c>
      <c r="V616" s="221">
        <v>1</v>
      </c>
      <c r="AB616" s="333"/>
    </row>
    <row r="617" spans="1:28" s="221" customFormat="1">
      <c r="A617" s="205"/>
      <c r="B617" s="194" t="s">
        <v>5164</v>
      </c>
      <c r="C617" s="194" t="str">
        <f t="shared" si="100"/>
        <v>select_one</v>
      </c>
      <c r="D617" s="194" t="str">
        <f t="shared" si="101"/>
        <v>food_all</v>
      </c>
      <c r="E617" s="205"/>
      <c r="F617" s="194"/>
      <c r="G617" s="194" t="s">
        <v>2983</v>
      </c>
      <c r="H617" s="206"/>
      <c r="I617" s="221" t="str" cm="1">
        <f t="array" ref="I617">_xlfn.TEXTJOIN(" ",1,IF(flistname=D617,foption,""))</f>
        <v/>
      </c>
      <c r="J617" s="221" t="s">
        <v>6219</v>
      </c>
      <c r="K617" s="221" t="s">
        <v>2276</v>
      </c>
      <c r="L617" s="221" t="str">
        <f t="shared" si="103"/>
        <v>R04_02: What was the main source of the cereals, grains, roots and/or tubers in the past 7 days?</v>
      </c>
      <c r="M617" s="221" t="s">
        <v>5165</v>
      </c>
      <c r="N617" s="221" t="s">
        <v>5166</v>
      </c>
      <c r="O617" s="221" t="s">
        <v>5166</v>
      </c>
      <c r="P617" s="221">
        <v>1</v>
      </c>
      <c r="R617" s="221" t="s">
        <v>6220</v>
      </c>
      <c r="V617" s="221">
        <v>1</v>
      </c>
      <c r="W617" s="221" t="s">
        <v>3865</v>
      </c>
      <c r="Z617" s="221" t="s">
        <v>2278</v>
      </c>
      <c r="AB617" s="333"/>
    </row>
    <row r="618" spans="1:28" s="221" customFormat="1">
      <c r="A618" s="205"/>
      <c r="B618" s="194" t="s">
        <v>5167</v>
      </c>
      <c r="C618" s="194" t="str">
        <f t="shared" si="100"/>
        <v>No</v>
      </c>
      <c r="D618" s="194" t="str">
        <f t="shared" si="101"/>
        <v/>
      </c>
      <c r="E618" s="205"/>
      <c r="F618" s="194"/>
      <c r="G618" s="194" t="s">
        <v>2983</v>
      </c>
      <c r="H618" s="206"/>
      <c r="I618" s="221" t="str" cm="1">
        <f t="array" ref="I618">_xlfn.TEXTJOIN(" ",1,IF(flistname=D618,foption,""))</f>
        <v>0</v>
      </c>
      <c r="J618" s="221" t="s">
        <v>151</v>
      </c>
      <c r="K618" s="221" t="s">
        <v>2279</v>
      </c>
      <c r="L618" s="221" t="str">
        <f t="shared" si="103"/>
        <v>R04_03: Legumes / nuts:?</v>
      </c>
      <c r="M618" s="221" t="s">
        <v>5168</v>
      </c>
      <c r="N618" s="221" t="s">
        <v>5169</v>
      </c>
      <c r="O618" s="221" t="s">
        <v>5169</v>
      </c>
      <c r="P618" s="221">
        <v>1</v>
      </c>
      <c r="S618" s="221" t="s">
        <v>2281</v>
      </c>
      <c r="T618" s="221" t="s">
        <v>2273</v>
      </c>
      <c r="U618" s="221" t="s">
        <v>2274</v>
      </c>
      <c r="V618" s="221">
        <v>1</v>
      </c>
      <c r="AB618" s="333"/>
    </row>
    <row r="619" spans="1:28" s="221" customFormat="1">
      <c r="A619" s="205"/>
      <c r="B619" s="194" t="s">
        <v>5170</v>
      </c>
      <c r="C619" s="194" t="str">
        <f t="shared" si="100"/>
        <v>select_one</v>
      </c>
      <c r="D619" s="194" t="str">
        <f t="shared" si="101"/>
        <v>food_all</v>
      </c>
      <c r="E619" s="205"/>
      <c r="F619" s="194"/>
      <c r="G619" s="194" t="s">
        <v>2983</v>
      </c>
      <c r="H619" s="206"/>
      <c r="I619" s="221" t="str" cm="1">
        <f t="array" ref="I619">_xlfn.TEXTJOIN(" ",1,IF(flistname=D619,foption,""))</f>
        <v/>
      </c>
      <c r="J619" s="221" t="s">
        <v>6219</v>
      </c>
      <c r="K619" s="221" t="s">
        <v>2282</v>
      </c>
      <c r="L619" s="221" t="str">
        <f t="shared" si="103"/>
        <v>R04_04: What was the main source of the Legumes / nuts in the past 7 days?</v>
      </c>
      <c r="M619" s="221" t="s">
        <v>5171</v>
      </c>
      <c r="N619" s="221" t="s">
        <v>5172</v>
      </c>
      <c r="O619" s="221" t="s">
        <v>5172</v>
      </c>
      <c r="P619" s="221">
        <v>1</v>
      </c>
      <c r="R619" s="221" t="s">
        <v>6220</v>
      </c>
      <c r="V619" s="221">
        <v>1</v>
      </c>
      <c r="W619" s="221" t="s">
        <v>3865</v>
      </c>
      <c r="Z619" s="221" t="s">
        <v>2284</v>
      </c>
      <c r="AB619" s="333"/>
    </row>
    <row r="620" spans="1:28" s="221" customFormat="1">
      <c r="A620" s="205"/>
      <c r="B620" s="194" t="s">
        <v>5173</v>
      </c>
      <c r="C620" s="194" t="str">
        <f t="shared" si="100"/>
        <v>No</v>
      </c>
      <c r="D620" s="194" t="str">
        <f t="shared" si="101"/>
        <v/>
      </c>
      <c r="E620" s="205"/>
      <c r="F620" s="194"/>
      <c r="G620" s="194" t="s">
        <v>2983</v>
      </c>
      <c r="H620" s="206"/>
      <c r="I620" s="221" t="str" cm="1">
        <f t="array" ref="I620">_xlfn.TEXTJOIN(" ",1,IF(flistname=D620,foption,""))</f>
        <v>0</v>
      </c>
      <c r="J620" s="221" t="s">
        <v>151</v>
      </c>
      <c r="K620" s="221" t="s">
        <v>2285</v>
      </c>
      <c r="L620" s="221" t="str">
        <f t="shared" si="103"/>
        <v xml:space="preserve">R04_05: Dairy products?
</v>
      </c>
      <c r="M620" s="221" t="s">
        <v>5174</v>
      </c>
      <c r="N620" s="221" t="s">
        <v>5175</v>
      </c>
      <c r="O620" s="221" t="s">
        <v>5175</v>
      </c>
      <c r="P620" s="221">
        <v>1</v>
      </c>
      <c r="S620" s="221" t="s">
        <v>2287</v>
      </c>
      <c r="T620" s="221" t="s">
        <v>2273</v>
      </c>
      <c r="U620" s="221" t="s">
        <v>2274</v>
      </c>
      <c r="V620" s="221">
        <v>1</v>
      </c>
      <c r="AB620" s="333"/>
    </row>
    <row r="621" spans="1:28" s="221" customFormat="1">
      <c r="A621" s="205"/>
      <c r="B621" s="194" t="s">
        <v>5176</v>
      </c>
      <c r="C621" s="194" t="str">
        <f t="shared" si="100"/>
        <v>select_one</v>
      </c>
      <c r="D621" s="194" t="str">
        <f t="shared" si="101"/>
        <v>food_all</v>
      </c>
      <c r="E621" s="205"/>
      <c r="F621" s="194"/>
      <c r="G621" s="194" t="s">
        <v>2983</v>
      </c>
      <c r="H621" s="206"/>
      <c r="I621" s="221" t="str" cm="1">
        <f t="array" ref="I621">_xlfn.TEXTJOIN(" ",1,IF(flistname=D621,foption,""))</f>
        <v/>
      </c>
      <c r="J621" s="221" t="s">
        <v>6219</v>
      </c>
      <c r="K621" s="221" t="s">
        <v>2288</v>
      </c>
      <c r="L621" s="221" t="str">
        <f t="shared" si="103"/>
        <v>R04_06: What was the main source of dairy in the past 7 days?</v>
      </c>
      <c r="M621" s="221" t="s">
        <v>5177</v>
      </c>
      <c r="N621" s="221" t="s">
        <v>5178</v>
      </c>
      <c r="O621" s="221" t="s">
        <v>5178</v>
      </c>
      <c r="P621" s="221">
        <v>1</v>
      </c>
      <c r="R621" s="221" t="s">
        <v>6221</v>
      </c>
      <c r="V621" s="221">
        <v>1</v>
      </c>
      <c r="W621" s="221" t="s">
        <v>3865</v>
      </c>
      <c r="Z621" s="221" t="s">
        <v>2290</v>
      </c>
      <c r="AB621" s="333"/>
    </row>
    <row r="622" spans="1:28" s="221" customFormat="1">
      <c r="A622" s="205"/>
      <c r="B622" s="194" t="s">
        <v>5179</v>
      </c>
      <c r="C622" s="194" t="str">
        <f t="shared" si="100"/>
        <v>No</v>
      </c>
      <c r="D622" s="194" t="str">
        <f t="shared" si="101"/>
        <v/>
      </c>
      <c r="E622" s="205"/>
      <c r="F622" s="194"/>
      <c r="G622" s="194" t="s">
        <v>2983</v>
      </c>
      <c r="H622" s="206"/>
      <c r="I622" s="221" t="str" cm="1">
        <f t="array" ref="I622">_xlfn.TEXTJOIN(" ",1,IF(flistname=D622,foption,""))</f>
        <v>0</v>
      </c>
      <c r="J622" s="221" t="s">
        <v>151</v>
      </c>
      <c r="K622" s="221" t="s">
        <v>2291</v>
      </c>
      <c r="L622" s="221" t="str">
        <f t="shared" si="103"/>
        <v xml:space="preserve">R04_07: Meat, fish and eggs: 
</v>
      </c>
      <c r="M622" s="221" t="s">
        <v>5180</v>
      </c>
      <c r="N622" s="221" t="s">
        <v>5181</v>
      </c>
      <c r="O622" s="221" t="s">
        <v>5181</v>
      </c>
      <c r="P622" s="221">
        <v>1</v>
      </c>
      <c r="T622" s="221" t="s">
        <v>2273</v>
      </c>
      <c r="U622" s="221" t="s">
        <v>2274</v>
      </c>
      <c r="V622" s="221">
        <v>1</v>
      </c>
      <c r="AB622" s="333"/>
    </row>
    <row r="623" spans="1:28" s="221" customFormat="1">
      <c r="A623" s="205"/>
      <c r="B623" s="194" t="s">
        <v>5185</v>
      </c>
      <c r="C623" s="194" t="str">
        <f t="shared" si="100"/>
        <v>No</v>
      </c>
      <c r="D623" s="194" t="str">
        <f t="shared" si="101"/>
        <v/>
      </c>
      <c r="E623" s="205"/>
      <c r="F623" s="194"/>
      <c r="G623" s="194" t="s">
        <v>2983</v>
      </c>
      <c r="H623" s="206"/>
      <c r="I623" s="221" t="str" cm="1">
        <f t="array" ref="I623">_xlfn.TEXTJOIN(" ",1,IF(flistname=D623,foption,""))</f>
        <v>0</v>
      </c>
      <c r="J623" s="221" t="s">
        <v>151</v>
      </c>
      <c r="K623" s="221" t="s">
        <v>2296</v>
      </c>
      <c r="L623" s="221" t="str">
        <f t="shared" si="103"/>
        <v xml:space="preserve">R04_09: Flesh meat: 
</v>
      </c>
      <c r="M623" s="221" t="s">
        <v>5186</v>
      </c>
      <c r="N623" s="221" t="s">
        <v>5187</v>
      </c>
      <c r="O623" s="221" t="s">
        <v>5187</v>
      </c>
      <c r="P623" s="221">
        <v>1</v>
      </c>
      <c r="S623" s="221" t="s">
        <v>2298</v>
      </c>
      <c r="T623" s="221" t="s">
        <v>2299</v>
      </c>
      <c r="U623" s="221" t="s">
        <v>2300</v>
      </c>
      <c r="V623" s="221">
        <v>1</v>
      </c>
      <c r="Z623" s="221" t="s">
        <v>2295</v>
      </c>
      <c r="AB623" s="333"/>
    </row>
    <row r="624" spans="1:28" s="221" customFormat="1">
      <c r="A624" s="205"/>
      <c r="B624" s="194" t="s">
        <v>5188</v>
      </c>
      <c r="C624" s="194" t="str">
        <f t="shared" si="100"/>
        <v>select_one</v>
      </c>
      <c r="D624" s="194" t="str">
        <f t="shared" si="101"/>
        <v>food_all</v>
      </c>
      <c r="E624" s="205"/>
      <c r="F624" s="194"/>
      <c r="G624" s="194" t="s">
        <v>2983</v>
      </c>
      <c r="H624" s="206"/>
      <c r="I624" s="221" t="str" cm="1">
        <f t="array" ref="I624">_xlfn.TEXTJOIN(" ",1,IF(flistname=D624,foption,""))</f>
        <v/>
      </c>
      <c r="J624" s="221" t="s">
        <v>6219</v>
      </c>
      <c r="K624" s="221" t="s">
        <v>2301</v>
      </c>
      <c r="L624" s="221" t="str">
        <f t="shared" si="103"/>
        <v>R04_10: What was the main source of the flesh meat in the past 7 days?</v>
      </c>
      <c r="M624" s="221" t="s">
        <v>5189</v>
      </c>
      <c r="N624" s="221" t="s">
        <v>5190</v>
      </c>
      <c r="O624" s="221" t="s">
        <v>5190</v>
      </c>
      <c r="P624" s="221">
        <v>1</v>
      </c>
      <c r="R624" s="221" t="s">
        <v>6222</v>
      </c>
      <c r="V624" s="221">
        <v>1</v>
      </c>
      <c r="W624" s="221" t="s">
        <v>3865</v>
      </c>
      <c r="Z624" s="221" t="s">
        <v>2303</v>
      </c>
      <c r="AB624" s="333"/>
    </row>
    <row r="625" spans="1:28" s="221" customFormat="1">
      <c r="A625" s="205"/>
      <c r="B625" s="194" t="s">
        <v>5191</v>
      </c>
      <c r="C625" s="194" t="str">
        <f t="shared" si="100"/>
        <v>No</v>
      </c>
      <c r="D625" s="194" t="str">
        <f t="shared" si="101"/>
        <v/>
      </c>
      <c r="E625" s="205"/>
      <c r="F625" s="194"/>
      <c r="G625" s="194" t="s">
        <v>2983</v>
      </c>
      <c r="H625" s="206"/>
      <c r="I625" s="221" t="str" cm="1">
        <f t="array" ref="I625">_xlfn.TEXTJOIN(" ",1,IF(flistname=D625,foption,""))</f>
        <v>0</v>
      </c>
      <c r="J625" s="221" t="s">
        <v>151</v>
      </c>
      <c r="K625" s="221" t="s">
        <v>2304</v>
      </c>
      <c r="L625" s="221" t="str">
        <f t="shared" si="103"/>
        <v xml:space="preserve">R04_11: Organ meat: 
</v>
      </c>
      <c r="M625" s="221" t="s">
        <v>5192</v>
      </c>
      <c r="N625" s="221" t="s">
        <v>5193</v>
      </c>
      <c r="O625" s="221" t="s">
        <v>5193</v>
      </c>
      <c r="P625" s="221">
        <v>1</v>
      </c>
      <c r="S625" s="221" t="s">
        <v>2306</v>
      </c>
      <c r="T625" s="221" t="s">
        <v>2299</v>
      </c>
      <c r="U625" s="221" t="s">
        <v>2300</v>
      </c>
      <c r="V625" s="221">
        <v>1</v>
      </c>
      <c r="Z625" s="221" t="s">
        <v>2295</v>
      </c>
      <c r="AB625" s="333"/>
    </row>
    <row r="626" spans="1:28" s="221" customFormat="1">
      <c r="A626" s="205"/>
      <c r="B626" s="194" t="s">
        <v>5194</v>
      </c>
      <c r="C626" s="194" t="str">
        <f t="shared" si="100"/>
        <v>select_one</v>
      </c>
      <c r="D626" s="194" t="str">
        <f t="shared" si="101"/>
        <v>food_all</v>
      </c>
      <c r="E626" s="205"/>
      <c r="F626" s="194"/>
      <c r="G626" s="194" t="s">
        <v>2983</v>
      </c>
      <c r="H626" s="206"/>
      <c r="I626" s="221" t="str" cm="1">
        <f t="array" ref="I626">_xlfn.TEXTJOIN(" ",1,IF(flistname=D626,foption,""))</f>
        <v/>
      </c>
      <c r="J626" s="221" t="s">
        <v>6219</v>
      </c>
      <c r="K626" s="221" t="s">
        <v>2307</v>
      </c>
      <c r="L626" s="221" t="str">
        <f t="shared" si="103"/>
        <v>R04_12: What was the main source of the organ meat in the past 7 days?</v>
      </c>
      <c r="M626" s="221" t="s">
        <v>5195</v>
      </c>
      <c r="N626" s="221" t="s">
        <v>5196</v>
      </c>
      <c r="O626" s="221" t="s">
        <v>5196</v>
      </c>
      <c r="P626" s="221">
        <v>1</v>
      </c>
      <c r="R626" s="221" t="s">
        <v>6222</v>
      </c>
      <c r="V626" s="221">
        <v>1</v>
      </c>
      <c r="W626" s="221" t="s">
        <v>3865</v>
      </c>
      <c r="Z626" s="221" t="s">
        <v>2309</v>
      </c>
      <c r="AB626" s="333"/>
    </row>
    <row r="627" spans="1:28" s="221" customFormat="1">
      <c r="A627" s="205"/>
      <c r="B627" s="194" t="s">
        <v>5197</v>
      </c>
      <c r="C627" s="194" t="str">
        <f t="shared" si="100"/>
        <v>No</v>
      </c>
      <c r="D627" s="194" t="str">
        <f t="shared" si="101"/>
        <v/>
      </c>
      <c r="E627" s="205"/>
      <c r="F627" s="194"/>
      <c r="G627" s="194" t="s">
        <v>2983</v>
      </c>
      <c r="H627" s="206"/>
      <c r="I627" s="221" t="str" cm="1">
        <f t="array" ref="I627">_xlfn.TEXTJOIN(" ",1,IF(flistname=D627,foption,""))</f>
        <v>0</v>
      </c>
      <c r="J627" s="221" t="s">
        <v>151</v>
      </c>
      <c r="K627" s="221" t="s">
        <v>2310</v>
      </c>
      <c r="L627" s="221" t="str">
        <f t="shared" si="103"/>
        <v xml:space="preserve">R04_13: Fish/shellfish: 
</v>
      </c>
      <c r="M627" s="221" t="s">
        <v>5198</v>
      </c>
      <c r="N627" s="221" t="s">
        <v>5199</v>
      </c>
      <c r="O627" s="221" t="s">
        <v>5199</v>
      </c>
      <c r="P627" s="221">
        <v>1</v>
      </c>
      <c r="S627" s="221" t="s">
        <v>2312</v>
      </c>
      <c r="T627" s="221" t="s">
        <v>2299</v>
      </c>
      <c r="U627" s="221" t="s">
        <v>2300</v>
      </c>
      <c r="V627" s="221">
        <v>1</v>
      </c>
      <c r="Z627" s="221" t="s">
        <v>2295</v>
      </c>
      <c r="AB627" s="333"/>
    </row>
    <row r="628" spans="1:28" s="221" customFormat="1">
      <c r="A628" s="205"/>
      <c r="B628" s="194" t="s">
        <v>5200</v>
      </c>
      <c r="C628" s="194" t="str">
        <f t="shared" si="100"/>
        <v>select_one</v>
      </c>
      <c r="D628" s="194" t="str">
        <f t="shared" si="101"/>
        <v>food_all</v>
      </c>
      <c r="E628" s="205"/>
      <c r="F628" s="194"/>
      <c r="G628" s="194" t="s">
        <v>2983</v>
      </c>
      <c r="H628" s="206"/>
      <c r="I628" s="221" t="str" cm="1">
        <f t="array" ref="I628">_xlfn.TEXTJOIN(" ",1,IF(flistname=D628,foption,""))</f>
        <v/>
      </c>
      <c r="J628" s="221" t="s">
        <v>6219</v>
      </c>
      <c r="K628" s="221" t="s">
        <v>2313</v>
      </c>
      <c r="L628" s="221" t="str">
        <f t="shared" si="103"/>
        <v>R04_14: What was the main source of the fish in the past 7 days?</v>
      </c>
      <c r="M628" s="221" t="s">
        <v>5201</v>
      </c>
      <c r="N628" s="221" t="s">
        <v>5202</v>
      </c>
      <c r="O628" s="221" t="s">
        <v>5202</v>
      </c>
      <c r="P628" s="221">
        <v>1</v>
      </c>
      <c r="R628" s="221" t="s">
        <v>6223</v>
      </c>
      <c r="V628" s="221">
        <v>1</v>
      </c>
      <c r="W628" s="221" t="s">
        <v>3865</v>
      </c>
      <c r="Z628" s="221" t="s">
        <v>2315</v>
      </c>
      <c r="AB628" s="333"/>
    </row>
    <row r="629" spans="1:28" s="221" customFormat="1">
      <c r="A629" s="205"/>
      <c r="B629" s="194" t="s">
        <v>5203</v>
      </c>
      <c r="C629" s="194" t="str">
        <f t="shared" si="100"/>
        <v>No</v>
      </c>
      <c r="D629" s="194" t="str">
        <f t="shared" si="101"/>
        <v/>
      </c>
      <c r="E629" s="205"/>
      <c r="F629" s="194"/>
      <c r="G629" s="194" t="s">
        <v>2983</v>
      </c>
      <c r="H629" s="206"/>
      <c r="I629" s="221" t="str" cm="1">
        <f t="array" ref="I629">_xlfn.TEXTJOIN(" ",1,IF(flistname=D629,foption,""))</f>
        <v>0</v>
      </c>
      <c r="J629" s="221" t="s">
        <v>151</v>
      </c>
      <c r="K629" s="221" t="s">
        <v>2316</v>
      </c>
      <c r="L629" s="221" t="str">
        <f t="shared" si="103"/>
        <v xml:space="preserve">R04_15: Eggs: 
</v>
      </c>
      <c r="M629" s="221" t="s">
        <v>5204</v>
      </c>
      <c r="N629" s="221" t="s">
        <v>5205</v>
      </c>
      <c r="O629" s="221" t="s">
        <v>5205</v>
      </c>
      <c r="P629" s="221">
        <v>1</v>
      </c>
      <c r="T629" s="221" t="s">
        <v>2299</v>
      </c>
      <c r="U629" s="221" t="s">
        <v>2300</v>
      </c>
      <c r="V629" s="221">
        <v>1</v>
      </c>
      <c r="Z629" s="221" t="s">
        <v>2295</v>
      </c>
      <c r="AB629" s="333"/>
    </row>
    <row r="630" spans="1:28" s="221" customFormat="1">
      <c r="A630" s="205"/>
      <c r="B630" s="194" t="s">
        <v>5206</v>
      </c>
      <c r="C630" s="194" t="str">
        <f t="shared" si="100"/>
        <v>select_one</v>
      </c>
      <c r="D630" s="194" t="str">
        <f t="shared" si="101"/>
        <v>food_all</v>
      </c>
      <c r="E630" s="205"/>
      <c r="F630" s="194"/>
      <c r="G630" s="194" t="s">
        <v>2983</v>
      </c>
      <c r="H630" s="206"/>
      <c r="I630" s="221" t="str" cm="1">
        <f t="array" ref="I630">_xlfn.TEXTJOIN(" ",1,IF(flistname=D630,foption,""))</f>
        <v/>
      </c>
      <c r="J630" s="221" t="s">
        <v>6219</v>
      </c>
      <c r="K630" s="221" t="s">
        <v>2318</v>
      </c>
      <c r="L630" s="221" t="str">
        <f t="shared" si="103"/>
        <v>R04_16: What was the main source of the eggs in the past 7 days?</v>
      </c>
      <c r="M630" s="221" t="s">
        <v>5207</v>
      </c>
      <c r="N630" s="221" t="s">
        <v>5208</v>
      </c>
      <c r="O630" s="221" t="s">
        <v>5208</v>
      </c>
      <c r="P630" s="221">
        <v>1</v>
      </c>
      <c r="R630" s="221" t="s">
        <v>6221</v>
      </c>
      <c r="V630" s="221">
        <v>1</v>
      </c>
      <c r="W630" s="221" t="s">
        <v>3865</v>
      </c>
      <c r="Z630" s="221" t="s">
        <v>2320</v>
      </c>
      <c r="AB630" s="333"/>
    </row>
    <row r="631" spans="1:28" s="221" customFormat="1">
      <c r="A631" s="205"/>
      <c r="B631" s="194" t="s">
        <v>5209</v>
      </c>
      <c r="C631" s="194" t="str">
        <f t="shared" si="100"/>
        <v>No</v>
      </c>
      <c r="D631" s="194" t="str">
        <f t="shared" si="101"/>
        <v/>
      </c>
      <c r="E631" s="205"/>
      <c r="F631" s="194"/>
      <c r="G631" s="194" t="s">
        <v>2983</v>
      </c>
      <c r="H631" s="206"/>
      <c r="I631" s="221" t="str" cm="1">
        <f t="array" ref="I631">_xlfn.TEXTJOIN(" ",1,IF(flistname=D631,foption,""))</f>
        <v>0</v>
      </c>
      <c r="J631" s="221" t="s">
        <v>151</v>
      </c>
      <c r="K631" s="221" t="s">
        <v>2321</v>
      </c>
      <c r="L631" s="221" t="str">
        <f t="shared" si="103"/>
        <v>R04_17: Vegetables?</v>
      </c>
      <c r="M631" s="221" t="s">
        <v>5210</v>
      </c>
      <c r="N631" s="221" t="s">
        <v>5211</v>
      </c>
      <c r="O631" s="221" t="s">
        <v>5211</v>
      </c>
      <c r="P631" s="221">
        <v>1</v>
      </c>
      <c r="S631" s="221" t="s">
        <v>2323</v>
      </c>
      <c r="T631" s="221" t="s">
        <v>2273</v>
      </c>
      <c r="U631" s="221" t="s">
        <v>2274</v>
      </c>
      <c r="V631" s="221">
        <v>1</v>
      </c>
      <c r="AB631" s="333"/>
    </row>
    <row r="632" spans="1:28" s="221" customFormat="1">
      <c r="A632" s="205"/>
      <c r="B632" s="194" t="s">
        <v>5212</v>
      </c>
      <c r="C632" s="194" t="str">
        <f t="shared" si="100"/>
        <v>select_one</v>
      </c>
      <c r="D632" s="194" t="str">
        <f t="shared" si="101"/>
        <v>food_all</v>
      </c>
      <c r="E632" s="205"/>
      <c r="F632" s="194"/>
      <c r="G632" s="194" t="s">
        <v>2983</v>
      </c>
      <c r="H632" s="206"/>
      <c r="I632" s="221" t="str" cm="1">
        <f t="array" ref="I632">_xlfn.TEXTJOIN(" ",1,IF(flistname=D632,foption,""))</f>
        <v/>
      </c>
      <c r="J632" s="221" t="s">
        <v>6219</v>
      </c>
      <c r="K632" s="221" t="s">
        <v>2324</v>
      </c>
      <c r="L632" s="221" t="str">
        <f t="shared" si="103"/>
        <v>R04_18: What was the main source of the vegetables in the past 7 days?</v>
      </c>
      <c r="M632" s="221" t="s">
        <v>5213</v>
      </c>
      <c r="N632" s="221" t="s">
        <v>5214</v>
      </c>
      <c r="O632" s="221" t="s">
        <v>5214</v>
      </c>
      <c r="P632" s="221">
        <v>1</v>
      </c>
      <c r="R632" s="221" t="s">
        <v>6224</v>
      </c>
      <c r="V632" s="221">
        <v>1</v>
      </c>
      <c r="W632" s="268" t="s">
        <v>3865</v>
      </c>
      <c r="Z632" s="221" t="s">
        <v>2326</v>
      </c>
      <c r="AB632" s="333"/>
    </row>
    <row r="633" spans="1:28" s="221" customFormat="1">
      <c r="A633" s="205"/>
      <c r="B633" s="194" t="s">
        <v>5215</v>
      </c>
      <c r="C633" s="194" t="str">
        <f t="shared" si="100"/>
        <v>No</v>
      </c>
      <c r="D633" s="194" t="str">
        <f t="shared" si="101"/>
        <v/>
      </c>
      <c r="E633" s="205"/>
      <c r="F633" s="194"/>
      <c r="G633" s="194" t="s">
        <v>2983</v>
      </c>
      <c r="H633" s="206"/>
      <c r="I633" s="221" t="str" cm="1">
        <f t="array" ref="I633">_xlfn.TEXTJOIN(" ",1,IF(flistname=D633,foption,""))</f>
        <v>0</v>
      </c>
      <c r="J633" s="221" t="s">
        <v>151</v>
      </c>
      <c r="K633" s="221" t="s">
        <v>2327</v>
      </c>
      <c r="L633" s="221" t="str">
        <f t="shared" si="103"/>
        <v>R04_19: Orange vegetables (vegetables rich in Vitamin A)</v>
      </c>
      <c r="M633" s="221" t="s">
        <v>5216</v>
      </c>
      <c r="N633" s="221" t="s">
        <v>5217</v>
      </c>
      <c r="O633" s="221" t="s">
        <v>5217</v>
      </c>
      <c r="P633" s="221">
        <v>1</v>
      </c>
      <c r="S633" s="221" t="s">
        <v>2329</v>
      </c>
      <c r="T633" s="221" t="s">
        <v>2330</v>
      </c>
      <c r="U633" s="221" t="s">
        <v>2331</v>
      </c>
      <c r="V633" s="221">
        <v>1</v>
      </c>
      <c r="Z633" s="221" t="s">
        <v>2326</v>
      </c>
      <c r="AB633" s="333"/>
    </row>
    <row r="634" spans="1:28" s="221" customFormat="1">
      <c r="A634" s="205"/>
      <c r="B634" s="194" t="s">
        <v>5218</v>
      </c>
      <c r="C634" s="194" t="str">
        <f t="shared" si="100"/>
        <v>select_one</v>
      </c>
      <c r="D634" s="194" t="str">
        <f t="shared" si="101"/>
        <v>food_all</v>
      </c>
      <c r="E634" s="205"/>
      <c r="F634" s="194"/>
      <c r="G634" s="194" t="s">
        <v>2983</v>
      </c>
      <c r="H634" s="206"/>
      <c r="I634" s="221" t="str" cm="1">
        <f t="array" ref="I634">_xlfn.TEXTJOIN(" ",1,IF(flistname=D634,foption,""))</f>
        <v/>
      </c>
      <c r="J634" s="221" t="s">
        <v>6219</v>
      </c>
      <c r="K634" s="221" t="s">
        <v>2332</v>
      </c>
      <c r="L634" s="221" t="str">
        <f t="shared" si="103"/>
        <v>R04_20: What was the main source of the orange vegetables in the past 7 days?</v>
      </c>
      <c r="M634" s="221" t="s">
        <v>5219</v>
      </c>
      <c r="N634" s="221" t="s">
        <v>5220</v>
      </c>
      <c r="O634" s="221" t="s">
        <v>5220</v>
      </c>
      <c r="P634" s="221">
        <v>1</v>
      </c>
      <c r="R634" s="221" t="s">
        <v>6224</v>
      </c>
      <c r="V634" s="221">
        <v>1</v>
      </c>
      <c r="W634" s="268" t="s">
        <v>3865</v>
      </c>
      <c r="Z634" s="221" t="s">
        <v>2334</v>
      </c>
      <c r="AB634" s="333"/>
    </row>
    <row r="635" spans="1:28" s="221" customFormat="1">
      <c r="A635" s="205"/>
      <c r="B635" s="194" t="s">
        <v>5221</v>
      </c>
      <c r="C635" s="194" t="str">
        <f t="shared" si="100"/>
        <v>No</v>
      </c>
      <c r="D635" s="194" t="str">
        <f t="shared" si="101"/>
        <v/>
      </c>
      <c r="E635" s="205"/>
      <c r="F635" s="194"/>
      <c r="G635" s="194" t="s">
        <v>2983</v>
      </c>
      <c r="H635" s="206"/>
      <c r="I635" s="221" t="str" cm="1">
        <f t="array" ref="I635">_xlfn.TEXTJOIN(" ",1,IF(flistname=D635,foption,""))</f>
        <v>0</v>
      </c>
      <c r="J635" s="221" t="s">
        <v>151</v>
      </c>
      <c r="K635" s="221" t="s">
        <v>2335</v>
      </c>
      <c r="L635" s="221" t="str">
        <f t="shared" si="103"/>
        <v>R04_21: Green leafy vegetables:</v>
      </c>
      <c r="M635" s="221" t="s">
        <v>5222</v>
      </c>
      <c r="N635" s="221" t="s">
        <v>5223</v>
      </c>
      <c r="O635" s="221" t="s">
        <v>5223</v>
      </c>
      <c r="P635" s="221">
        <v>1</v>
      </c>
      <c r="S635" s="221" t="s">
        <v>2337</v>
      </c>
      <c r="T635" s="221" t="s">
        <v>2330</v>
      </c>
      <c r="U635" s="221" t="s">
        <v>2331</v>
      </c>
      <c r="V635" s="221">
        <v>1</v>
      </c>
      <c r="Z635" s="221" t="s">
        <v>2326</v>
      </c>
      <c r="AB635" s="333"/>
    </row>
    <row r="636" spans="1:28" s="221" customFormat="1">
      <c r="A636" s="205"/>
      <c r="B636" s="194" t="s">
        <v>5224</v>
      </c>
      <c r="C636" s="194" t="str">
        <f t="shared" si="100"/>
        <v>select_one</v>
      </c>
      <c r="D636" s="194" t="str">
        <f t="shared" si="101"/>
        <v>food_all</v>
      </c>
      <c r="E636" s="205"/>
      <c r="F636" s="194"/>
      <c r="G636" s="194" t="s">
        <v>2983</v>
      </c>
      <c r="H636" s="206"/>
      <c r="I636" s="221" t="str" cm="1">
        <f t="array" ref="I636">_xlfn.TEXTJOIN(" ",1,IF(flistname=D636,foption,""))</f>
        <v/>
      </c>
      <c r="J636" s="221" t="s">
        <v>6219</v>
      </c>
      <c r="K636" s="221" t="s">
        <v>2338</v>
      </c>
      <c r="L636" s="221" t="str">
        <f t="shared" si="103"/>
        <v>R04_22: What was the main source of the green leafy vegetables in the past 7 days?</v>
      </c>
      <c r="M636" s="221" t="s">
        <v>5225</v>
      </c>
      <c r="N636" s="221" t="s">
        <v>5226</v>
      </c>
      <c r="O636" s="221" t="s">
        <v>5226</v>
      </c>
      <c r="P636" s="221">
        <v>1</v>
      </c>
      <c r="R636" s="221" t="s">
        <v>6224</v>
      </c>
      <c r="V636" s="221">
        <v>1</v>
      </c>
      <c r="W636" s="268" t="s">
        <v>3865</v>
      </c>
      <c r="Z636" s="221" t="s">
        <v>2340</v>
      </c>
      <c r="AB636" s="333"/>
    </row>
    <row r="637" spans="1:28" s="221" customFormat="1">
      <c r="A637" s="205"/>
      <c r="B637" s="194" t="s">
        <v>5227</v>
      </c>
      <c r="C637" s="194" t="str">
        <f t="shared" si="100"/>
        <v>No</v>
      </c>
      <c r="D637" s="194" t="str">
        <f t="shared" si="101"/>
        <v/>
      </c>
      <c r="E637" s="205"/>
      <c r="F637" s="194"/>
      <c r="G637" s="194" t="s">
        <v>2983</v>
      </c>
      <c r="H637" s="206"/>
      <c r="I637" s="221" t="str" cm="1">
        <f t="array" ref="I637">_xlfn.TEXTJOIN(" ",1,IF(flistname=D637,foption,""))</f>
        <v>0</v>
      </c>
      <c r="J637" s="221" t="s">
        <v>151</v>
      </c>
      <c r="K637" s="221" t="s">
        <v>2341</v>
      </c>
      <c r="L637" s="221" t="str">
        <f t="shared" si="103"/>
        <v>R04_23: Fruits?</v>
      </c>
      <c r="M637" s="221" t="s">
        <v>5228</v>
      </c>
      <c r="N637" s="221" t="s">
        <v>5229</v>
      </c>
      <c r="O637" s="221" t="s">
        <v>5229</v>
      </c>
      <c r="P637" s="221">
        <v>1</v>
      </c>
      <c r="S637" s="221" t="s">
        <v>2343</v>
      </c>
      <c r="T637" s="221" t="s">
        <v>2273</v>
      </c>
      <c r="U637" s="221" t="s">
        <v>2274</v>
      </c>
      <c r="V637" s="221">
        <v>1</v>
      </c>
      <c r="AB637" s="333"/>
    </row>
    <row r="638" spans="1:28" s="221" customFormat="1">
      <c r="A638" s="205"/>
      <c r="B638" s="194" t="s">
        <v>5230</v>
      </c>
      <c r="C638" s="194" t="str">
        <f t="shared" si="100"/>
        <v>select_one</v>
      </c>
      <c r="D638" s="194" t="str">
        <f t="shared" si="101"/>
        <v>food_all</v>
      </c>
      <c r="E638" s="205"/>
      <c r="F638" s="194"/>
      <c r="G638" s="194" t="s">
        <v>2983</v>
      </c>
      <c r="H638" s="206"/>
      <c r="I638" s="221" t="str" cm="1">
        <f t="array" ref="I638">_xlfn.TEXTJOIN(" ",1,IF(flistname=D638,foption,""))</f>
        <v/>
      </c>
      <c r="J638" s="221" t="s">
        <v>6219</v>
      </c>
      <c r="K638" s="221" t="s">
        <v>2344</v>
      </c>
      <c r="L638" s="221" t="str">
        <f t="shared" si="103"/>
        <v>R04_24: What was the main source of the fruits in the past 7 days?</v>
      </c>
      <c r="M638" s="221" t="s">
        <v>5231</v>
      </c>
      <c r="N638" s="221" t="s">
        <v>5232</v>
      </c>
      <c r="O638" s="221" t="s">
        <v>5232</v>
      </c>
      <c r="P638" s="221">
        <v>1</v>
      </c>
      <c r="R638" s="221" t="s">
        <v>6224</v>
      </c>
      <c r="V638" s="221">
        <v>1</v>
      </c>
      <c r="W638" s="268" t="s">
        <v>3865</v>
      </c>
      <c r="Z638" s="221" t="s">
        <v>2346</v>
      </c>
      <c r="AB638" s="333"/>
    </row>
    <row r="639" spans="1:28" s="221" customFormat="1">
      <c r="A639" s="205"/>
      <c r="B639" s="194" t="s">
        <v>5233</v>
      </c>
      <c r="C639" s="194" t="str">
        <f t="shared" si="100"/>
        <v>No</v>
      </c>
      <c r="D639" s="194" t="str">
        <f t="shared" si="101"/>
        <v/>
      </c>
      <c r="E639" s="205"/>
      <c r="F639" s="194"/>
      <c r="G639" s="194" t="s">
        <v>2983</v>
      </c>
      <c r="H639" s="206"/>
      <c r="I639" s="221" t="str" cm="1">
        <f t="array" ref="I639">_xlfn.TEXTJOIN(" ",1,IF(flistname=D639,foption,""))</f>
        <v>0</v>
      </c>
      <c r="J639" s="221" t="s">
        <v>151</v>
      </c>
      <c r="K639" s="221" t="s">
        <v>2347</v>
      </c>
      <c r="L639" s="221" t="str">
        <f t="shared" si="103"/>
        <v>R04_25: Orange fruits?</v>
      </c>
      <c r="M639" s="221" t="s">
        <v>5234</v>
      </c>
      <c r="N639" s="221" t="s">
        <v>5235</v>
      </c>
      <c r="O639" s="221" t="s">
        <v>5235</v>
      </c>
      <c r="P639" s="221">
        <v>1</v>
      </c>
      <c r="S639" s="221" t="s">
        <v>2349</v>
      </c>
      <c r="T639" s="221" t="s">
        <v>2350</v>
      </c>
      <c r="U639" s="221" t="s">
        <v>2351</v>
      </c>
      <c r="V639" s="221">
        <v>1</v>
      </c>
      <c r="Z639" s="221" t="s">
        <v>2346</v>
      </c>
      <c r="AB639" s="333"/>
    </row>
    <row r="640" spans="1:28" s="221" customFormat="1">
      <c r="A640" s="205"/>
      <c r="B640" s="194" t="s">
        <v>5236</v>
      </c>
      <c r="C640" s="194" t="str">
        <f t="shared" si="100"/>
        <v>select_one</v>
      </c>
      <c r="D640" s="194" t="str">
        <f t="shared" si="101"/>
        <v>food_all</v>
      </c>
      <c r="E640" s="205"/>
      <c r="F640" s="194"/>
      <c r="G640" s="194" t="s">
        <v>2983</v>
      </c>
      <c r="H640" s="206"/>
      <c r="I640" s="221" t="str" cm="1">
        <f t="array" ref="I640">_xlfn.TEXTJOIN(" ",1,IF(flistname=D640,foption,""))</f>
        <v/>
      </c>
      <c r="J640" s="221" t="s">
        <v>6219</v>
      </c>
      <c r="K640" s="221" t="s">
        <v>2352</v>
      </c>
      <c r="L640" s="221" t="str">
        <f t="shared" si="103"/>
        <v>R04_26: What was the main source of the orange fruits in the past 7 days?</v>
      </c>
      <c r="M640" s="221" t="s">
        <v>5237</v>
      </c>
      <c r="N640" s="221" t="s">
        <v>5238</v>
      </c>
      <c r="O640" s="221" t="s">
        <v>5238</v>
      </c>
      <c r="P640" s="221">
        <v>1</v>
      </c>
      <c r="R640" s="221" t="s">
        <v>6224</v>
      </c>
      <c r="V640" s="221">
        <v>1</v>
      </c>
      <c r="W640" s="268" t="s">
        <v>3865</v>
      </c>
      <c r="Z640" s="221" t="s">
        <v>2354</v>
      </c>
      <c r="AB640" s="333"/>
    </row>
    <row r="641" spans="1:28" s="221" customFormat="1">
      <c r="A641" s="205"/>
      <c r="B641" s="194" t="s">
        <v>5239</v>
      </c>
      <c r="C641" s="194" t="str">
        <f t="shared" si="100"/>
        <v>No</v>
      </c>
      <c r="D641" s="194" t="str">
        <f t="shared" si="101"/>
        <v/>
      </c>
      <c r="E641" s="205"/>
      <c r="F641" s="194"/>
      <c r="G641" s="194" t="s">
        <v>2983</v>
      </c>
      <c r="H641" s="206"/>
      <c r="I641" s="221" t="str" cm="1">
        <f t="array" ref="I641">_xlfn.TEXTJOIN(" ",1,IF(flistname=D641,foption,""))</f>
        <v>0</v>
      </c>
      <c r="J641" s="221" t="s">
        <v>151</v>
      </c>
      <c r="K641" s="221" t="s">
        <v>2355</v>
      </c>
      <c r="L641" s="221" t="str">
        <f t="shared" si="103"/>
        <v>R04_27: Oil/fat/butter?</v>
      </c>
      <c r="M641" s="221" t="s">
        <v>5240</v>
      </c>
      <c r="N641" s="221" t="s">
        <v>5241</v>
      </c>
      <c r="O641" s="221" t="s">
        <v>5241</v>
      </c>
      <c r="P641" s="221">
        <v>1</v>
      </c>
      <c r="S641" s="221" t="s">
        <v>2357</v>
      </c>
      <c r="T641" s="221" t="s">
        <v>2273</v>
      </c>
      <c r="U641" s="221" t="s">
        <v>2274</v>
      </c>
      <c r="V641" s="221">
        <v>1</v>
      </c>
      <c r="AB641" s="333"/>
    </row>
    <row r="642" spans="1:28" s="221" customFormat="1">
      <c r="A642" s="205"/>
      <c r="B642" s="194" t="s">
        <v>5242</v>
      </c>
      <c r="C642" s="194" t="str">
        <f t="shared" si="100"/>
        <v>select_one</v>
      </c>
      <c r="D642" s="194" t="str">
        <f t="shared" si="101"/>
        <v>food_all</v>
      </c>
      <c r="E642" s="205"/>
      <c r="F642" s="194"/>
      <c r="G642" s="194" t="s">
        <v>2983</v>
      </c>
      <c r="H642" s="206"/>
      <c r="I642" s="221" t="str" cm="1">
        <f t="array" ref="I642">_xlfn.TEXTJOIN(" ",1,IF(flistname=D642,foption,""))</f>
        <v/>
      </c>
      <c r="J642" s="221" t="s">
        <v>6219</v>
      </c>
      <c r="K642" s="221" t="s">
        <v>2358</v>
      </c>
      <c r="L642" s="221" t="str">
        <f t="shared" si="103"/>
        <v>R04_28: What was the main source of the oil/butter in the past 7 days?</v>
      </c>
      <c r="M642" s="221" t="s">
        <v>5243</v>
      </c>
      <c r="N642" s="221" t="s">
        <v>5244</v>
      </c>
      <c r="O642" s="221" t="s">
        <v>5244</v>
      </c>
      <c r="P642" s="221">
        <v>1</v>
      </c>
      <c r="R642" s="221" t="s">
        <v>6220</v>
      </c>
      <c r="V642" s="221">
        <v>1</v>
      </c>
      <c r="W642" s="268" t="s">
        <v>3865</v>
      </c>
      <c r="Z642" s="221" t="s">
        <v>2360</v>
      </c>
      <c r="AB642" s="333"/>
    </row>
    <row r="643" spans="1:28" s="221" customFormat="1">
      <c r="A643" s="205"/>
      <c r="B643" s="194" t="s">
        <v>5245</v>
      </c>
      <c r="C643" s="194" t="str">
        <f t="shared" si="100"/>
        <v>No</v>
      </c>
      <c r="D643" s="194" t="str">
        <f t="shared" si="101"/>
        <v/>
      </c>
      <c r="E643" s="205"/>
      <c r="F643" s="194"/>
      <c r="G643" s="194" t="s">
        <v>2983</v>
      </c>
      <c r="H643" s="206"/>
      <c r="I643" s="221" t="str" cm="1">
        <f t="array" ref="I643">_xlfn.TEXTJOIN(" ",1,IF(flistname=D643,foption,""))</f>
        <v>0</v>
      </c>
      <c r="J643" s="221" t="s">
        <v>151</v>
      </c>
      <c r="K643" s="221" t="s">
        <v>2361</v>
      </c>
      <c r="L643" s="221" t="str">
        <f t="shared" si="103"/>
        <v>R04_29: Sugar or sweets?</v>
      </c>
      <c r="M643" s="221" t="s">
        <v>5246</v>
      </c>
      <c r="N643" s="221" t="s">
        <v>5247</v>
      </c>
      <c r="O643" s="221" t="s">
        <v>5247</v>
      </c>
      <c r="P643" s="221">
        <v>1</v>
      </c>
      <c r="S643" s="221" t="s">
        <v>2363</v>
      </c>
      <c r="T643" s="221" t="s">
        <v>2273</v>
      </c>
      <c r="U643" s="221" t="s">
        <v>2274</v>
      </c>
      <c r="V643" s="221">
        <v>1</v>
      </c>
      <c r="AB643" s="333"/>
    </row>
    <row r="644" spans="1:28" s="221" customFormat="1">
      <c r="A644" s="205"/>
      <c r="B644" s="194" t="s">
        <v>5248</v>
      </c>
      <c r="C644" s="194" t="str">
        <f t="shared" si="100"/>
        <v>select_one</v>
      </c>
      <c r="D644" s="194" t="str">
        <f t="shared" si="101"/>
        <v>food_all</v>
      </c>
      <c r="E644" s="205"/>
      <c r="F644" s="194"/>
      <c r="G644" s="194" t="s">
        <v>2983</v>
      </c>
      <c r="H644" s="206"/>
      <c r="I644" s="221" t="str" cm="1">
        <f t="array" ref="I644">_xlfn.TEXTJOIN(" ",1,IF(flistname=D644,foption,""))</f>
        <v/>
      </c>
      <c r="J644" s="221" t="s">
        <v>6219</v>
      </c>
      <c r="K644" s="221" t="s">
        <v>2364</v>
      </c>
      <c r="L644" s="221" t="str">
        <f t="shared" si="103"/>
        <v>R04_30: What was the main source of the sugar or sweets in the past 7 days?</v>
      </c>
      <c r="M644" s="221" t="s">
        <v>5249</v>
      </c>
      <c r="N644" s="221" t="s">
        <v>5250</v>
      </c>
      <c r="O644" s="221" t="s">
        <v>5250</v>
      </c>
      <c r="P644" s="221">
        <v>1</v>
      </c>
      <c r="R644" s="221" t="s">
        <v>6220</v>
      </c>
      <c r="V644" s="221">
        <v>1</v>
      </c>
      <c r="W644" s="268" t="s">
        <v>3865</v>
      </c>
      <c r="Z644" s="221" t="s">
        <v>2366</v>
      </c>
      <c r="AB644" s="333"/>
    </row>
    <row r="645" spans="1:28" s="219" customFormat="1">
      <c r="A645" s="212"/>
      <c r="B645" s="199" t="s">
        <v>5251</v>
      </c>
      <c r="C645" s="199" t="str">
        <f t="shared" si="100"/>
        <v>No</v>
      </c>
      <c r="D645" s="199" t="str">
        <f t="shared" si="101"/>
        <v/>
      </c>
      <c r="E645" s="212"/>
      <c r="F645" s="199"/>
      <c r="G645" s="199" t="s">
        <v>2983</v>
      </c>
      <c r="H645" s="213"/>
      <c r="I645" s="219" t="str" cm="1">
        <f t="array" ref="I645">_xlfn.TEXTJOIN(" ",1,IF(flistname=D645,foption,""))</f>
        <v>0</v>
      </c>
      <c r="J645" s="219" t="s">
        <v>117</v>
      </c>
      <c r="K645" s="219" t="s">
        <v>5160</v>
      </c>
      <c r="L645" s="219" t="str">
        <f t="shared" si="103"/>
        <v/>
      </c>
      <c r="N645" s="219" t="s">
        <v>2988</v>
      </c>
      <c r="O645" s="219" t="s">
        <v>2988</v>
      </c>
      <c r="P645" s="219">
        <v>1</v>
      </c>
      <c r="AB645" s="286"/>
    </row>
    <row r="646" spans="1:28" s="221" customFormat="1">
      <c r="A646" s="205"/>
      <c r="B646" s="194" t="s">
        <v>5252</v>
      </c>
      <c r="C646" s="194" t="str">
        <f t="shared" si="100"/>
        <v>No</v>
      </c>
      <c r="D646" s="194" t="str">
        <f t="shared" si="101"/>
        <v/>
      </c>
      <c r="E646" s="205"/>
      <c r="F646" s="194"/>
      <c r="G646" s="194" t="s">
        <v>2983</v>
      </c>
      <c r="H646" s="206"/>
      <c r="I646" s="221" t="str" cm="1">
        <f t="array" ref="I646">_xlfn.TEXTJOIN(" ",1,IF(flistname=D646,foption,""))</f>
        <v>0</v>
      </c>
      <c r="J646" s="221" t="s">
        <v>151</v>
      </c>
      <c r="K646" s="221" t="s">
        <v>2367</v>
      </c>
      <c r="L646" s="221" t="str">
        <f t="shared" si="103"/>
        <v>R05: Number of days CSB++ consumed?</v>
      </c>
      <c r="M646" s="221" t="s">
        <v>5253</v>
      </c>
      <c r="N646" s="221" t="s">
        <v>5254</v>
      </c>
      <c r="O646" s="221" t="s">
        <v>5254</v>
      </c>
      <c r="P646" s="221">
        <v>1</v>
      </c>
      <c r="T646" s="221" t="s">
        <v>2273</v>
      </c>
      <c r="V646" s="221">
        <v>1</v>
      </c>
      <c r="AB646" s="333"/>
    </row>
    <row r="647" spans="1:28" s="221" customFormat="1">
      <c r="A647" s="205"/>
      <c r="B647" s="194" t="s">
        <v>5255</v>
      </c>
      <c r="C647" s="194" t="str">
        <f t="shared" si="100"/>
        <v>select_one</v>
      </c>
      <c r="D647" s="194" t="str">
        <f t="shared" si="101"/>
        <v>csb_source</v>
      </c>
      <c r="E647" s="205"/>
      <c r="F647" s="194"/>
      <c r="G647" s="194" t="s">
        <v>2983</v>
      </c>
      <c r="H647" s="206"/>
      <c r="I647" s="221" t="str" cm="1">
        <f t="array" ref="I647">_xlfn.TEXTJOIN(" ",1,IF(flistname=D647,foption,""))</f>
        <v>1: Direct assistance 2: Received as gift 3: Purchased in market</v>
      </c>
      <c r="J647" s="221" t="s">
        <v>2369</v>
      </c>
      <c r="K647" s="221" t="s">
        <v>2370</v>
      </c>
      <c r="L647" s="221" t="str">
        <f t="shared" si="103"/>
        <v>R06: What was the main source of the CSB++?</v>
      </c>
      <c r="M647" s="221" t="s">
        <v>5256</v>
      </c>
      <c r="N647" s="221" t="s">
        <v>5257</v>
      </c>
      <c r="O647" s="221" t="s">
        <v>5257</v>
      </c>
      <c r="P647" s="221">
        <v>1</v>
      </c>
      <c r="V647" s="221">
        <v>1</v>
      </c>
      <c r="Z647" s="221" t="s">
        <v>2372</v>
      </c>
      <c r="AB647" s="333"/>
    </row>
    <row r="648" spans="1:28" s="221" customFormat="1">
      <c r="A648" s="205"/>
      <c r="B648" s="194" t="s">
        <v>5258</v>
      </c>
      <c r="C648" s="194" t="str">
        <f t="shared" si="100"/>
        <v>No</v>
      </c>
      <c r="D648" s="194" t="str">
        <f t="shared" si="101"/>
        <v/>
      </c>
      <c r="E648" s="205"/>
      <c r="F648" s="194"/>
      <c r="G648" s="194" t="s">
        <v>2983</v>
      </c>
      <c r="H648" s="206"/>
      <c r="I648" s="221" t="str" cm="1">
        <f t="array" ref="I648">_xlfn.TEXTJOIN(" ",1,IF(flistname=D648,foption,""))</f>
        <v>0</v>
      </c>
      <c r="J648" s="221" t="s">
        <v>801</v>
      </c>
      <c r="K648" s="221" t="s">
        <v>2373</v>
      </c>
      <c r="L648" s="221" t="str">
        <f t="shared" si="103"/>
        <v>R07: Food Consumption Score</v>
      </c>
      <c r="M648" s="221" t="s">
        <v>5259</v>
      </c>
      <c r="N648" s="221" t="s">
        <v>2374</v>
      </c>
      <c r="O648" s="221" t="s">
        <v>2374</v>
      </c>
      <c r="P648" s="221">
        <v>1</v>
      </c>
      <c r="V648" s="221">
        <v>1</v>
      </c>
      <c r="AA648" s="221" t="s">
        <v>25</v>
      </c>
      <c r="AB648" s="333" t="s">
        <v>2375</v>
      </c>
    </row>
    <row r="649" spans="1:28" s="327" customFormat="1">
      <c r="A649" s="210"/>
      <c r="B649" s="198" t="s">
        <v>5260</v>
      </c>
      <c r="C649" s="198" t="str">
        <f t="shared" si="100"/>
        <v>No</v>
      </c>
      <c r="D649" s="198" t="str">
        <f t="shared" si="101"/>
        <v/>
      </c>
      <c r="E649" s="210"/>
      <c r="F649" s="198"/>
      <c r="G649" s="198" t="s">
        <v>2983</v>
      </c>
      <c r="H649" s="211"/>
      <c r="I649" s="327" t="str" cm="1">
        <f t="array" ref="I649">_xlfn.TEXTJOIN(" ",1,IF(flistname=D649,foption,""))</f>
        <v>0</v>
      </c>
      <c r="J649" s="327" t="s">
        <v>20</v>
      </c>
      <c r="L649" s="327" t="str">
        <f t="shared" si="103"/>
        <v>&lt;span style="color:red"&gt;This Food Consumption Score is too low to be realistic. Kindly recheck if the household has not consumed more Cereals or Pulses or other food during the last 7 days.&lt;/span&gt;</v>
      </c>
      <c r="N649" s="327" t="s">
        <v>5261</v>
      </c>
      <c r="O649" s="327" t="s">
        <v>5261</v>
      </c>
      <c r="P649" s="327">
        <v>1</v>
      </c>
      <c r="Z649" s="327" t="s">
        <v>2378</v>
      </c>
      <c r="AA649" s="327" t="s">
        <v>25</v>
      </c>
      <c r="AB649" s="329"/>
    </row>
    <row r="650" spans="1:28" s="356" customFormat="1">
      <c r="A650" s="355"/>
      <c r="B650" s="356" t="s">
        <v>5262</v>
      </c>
      <c r="C650" s="356" t="str">
        <f t="shared" si="100"/>
        <v>No</v>
      </c>
      <c r="D650" s="356" t="str">
        <f t="shared" si="101"/>
        <v/>
      </c>
      <c r="E650" s="355"/>
      <c r="G650" s="356" t="s">
        <v>2983</v>
      </c>
      <c r="H650" s="357"/>
      <c r="I650" s="356" t="str" cm="1">
        <f t="array" ref="I650">_xlfn.TEXTJOIN(" ",1,IF(flistname=D650,foption,""))</f>
        <v>0</v>
      </c>
      <c r="J650" s="356" t="s">
        <v>117</v>
      </c>
      <c r="K650" s="356" t="s">
        <v>5139</v>
      </c>
      <c r="L650" s="356" t="str">
        <f t="shared" si="103"/>
        <v/>
      </c>
      <c r="N650" s="356" t="s">
        <v>2988</v>
      </c>
      <c r="O650" s="356" t="s">
        <v>2988</v>
      </c>
      <c r="P650" s="356">
        <v>1</v>
      </c>
      <c r="AB650" s="358"/>
    </row>
    <row r="651" spans="1:28" s="218" customFormat="1">
      <c r="A651" s="207"/>
      <c r="C651" s="218" t="str">
        <f t="shared" si="100"/>
        <v>No</v>
      </c>
      <c r="D651" s="218" t="str">
        <f t="shared" si="101"/>
        <v/>
      </c>
      <c r="E651" s="207"/>
      <c r="H651" s="209"/>
      <c r="I651" s="214" t="str" cm="1">
        <f t="array" ref="I651">_xlfn.TEXTJOIN(" ",1,IF(flistname=D651,foption,""))</f>
        <v>0</v>
      </c>
      <c r="L651" s="218" t="str">
        <f t="shared" si="103"/>
        <v/>
      </c>
      <c r="N651" s="218" t="s">
        <v>2988</v>
      </c>
      <c r="O651" s="218" t="s">
        <v>2988</v>
      </c>
      <c r="P651" s="218">
        <v>1</v>
      </c>
      <c r="S651" s="207"/>
      <c r="AB651" s="280"/>
    </row>
    <row r="652" spans="1:28" s="356" customFormat="1">
      <c r="A652" s="355"/>
      <c r="B652" s="356" t="s">
        <v>5263</v>
      </c>
      <c r="C652" s="356" t="str">
        <f t="shared" si="100"/>
        <v>No</v>
      </c>
      <c r="D652" s="356" t="str">
        <f t="shared" si="101"/>
        <v/>
      </c>
      <c r="E652" s="355"/>
      <c r="G652" s="356" t="s">
        <v>3040</v>
      </c>
      <c r="H652" s="357"/>
      <c r="I652" s="356" t="str" cm="1">
        <f t="array" ref="I652">_xlfn.TEXTJOIN(" ",1,IF(flistname=D652,foption,""))</f>
        <v>0</v>
      </c>
      <c r="J652" s="356" t="s">
        <v>26</v>
      </c>
      <c r="K652" s="356" t="s">
        <v>5264</v>
      </c>
      <c r="L652" s="356" t="str">
        <f t="shared" si="103"/>
        <v>S: MINIMUM ACCEPTABLE DIET For CHILDREN (MAD)</v>
      </c>
      <c r="M652" s="356" t="s">
        <v>5265</v>
      </c>
      <c r="N652" s="356" t="s">
        <v>6225</v>
      </c>
      <c r="O652" s="356" t="s">
        <v>5266</v>
      </c>
      <c r="P652" s="356">
        <v>1</v>
      </c>
      <c r="S652" s="356" t="s">
        <v>2403</v>
      </c>
      <c r="Z652" s="356" t="s">
        <v>6226</v>
      </c>
      <c r="AB652" s="358"/>
    </row>
    <row r="653" spans="1:28" s="219" customFormat="1">
      <c r="A653" s="215"/>
      <c r="B653" s="216" t="s">
        <v>5275</v>
      </c>
      <c r="C653" s="216" t="str">
        <f t="shared" si="100"/>
        <v>No</v>
      </c>
      <c r="D653" s="216" t="str">
        <f t="shared" si="101"/>
        <v/>
      </c>
      <c r="E653" s="215"/>
      <c r="F653" s="216"/>
      <c r="G653" s="216" t="s">
        <v>3040</v>
      </c>
      <c r="H653" s="217"/>
      <c r="I653" s="219" t="str" cm="1">
        <f t="array" ref="I653">_xlfn.TEXTJOIN(" ",1,IF(flistname=D653,foption,""))</f>
        <v>0</v>
      </c>
      <c r="J653" s="219" t="s">
        <v>212</v>
      </c>
      <c r="K653" s="219" t="s">
        <v>5276</v>
      </c>
      <c r="L653" s="219" t="str">
        <f t="shared" si="103"/>
        <v/>
      </c>
      <c r="N653" s="219" t="s">
        <v>2988</v>
      </c>
      <c r="O653" s="219" t="s">
        <v>2988</v>
      </c>
      <c r="P653" s="219">
        <v>1</v>
      </c>
      <c r="Y653" s="219" t="s">
        <v>6227</v>
      </c>
      <c r="Z653" s="219" t="s">
        <v>6226</v>
      </c>
      <c r="AB653" s="286"/>
    </row>
    <row r="654" spans="1:28" s="221" customFormat="1">
      <c r="A654" s="205"/>
      <c r="B654" s="194" t="s">
        <v>5277</v>
      </c>
      <c r="C654" s="194" t="str">
        <f t="shared" ref="C654" si="104">IF(IFERROR(FIND("select_one",J654),0)&gt;0,"select_one",IF(IFERROR(FIND("select_multiple",J654),0)&gt;0,"select_multiple","No"))</f>
        <v>No</v>
      </c>
      <c r="D654" s="194" t="str">
        <f t="shared" ref="D654" si="105">IF(OR(C654="select_one",C654="select_multiple"),TRIM(RIGHT(J654,LEN(J654)-(LEN(C654)+1))),"")</f>
        <v/>
      </c>
      <c r="E654" s="205"/>
      <c r="F654" s="194"/>
      <c r="G654" s="194" t="s">
        <v>2983</v>
      </c>
      <c r="H654" s="206"/>
      <c r="I654" s="221" t="str" cm="1">
        <f t="array" ref="I654">_xlfn.TEXTJOIN(" ",1,IF(flistname=D654,foption,""))</f>
        <v>0</v>
      </c>
      <c r="J654" s="221" t="s">
        <v>151</v>
      </c>
      <c r="K654" s="221" t="s">
        <v>2412</v>
      </c>
      <c r="L654" s="221" t="str">
        <f t="shared" si="103"/>
        <v>S02: Child age in months:</v>
      </c>
      <c r="M654" s="221" t="s">
        <v>5278</v>
      </c>
      <c r="N654" s="221" t="s">
        <v>5279</v>
      </c>
      <c r="O654" s="221" t="s">
        <v>5279</v>
      </c>
      <c r="P654" s="221">
        <v>1</v>
      </c>
      <c r="T654" s="221" t="s">
        <v>6228</v>
      </c>
      <c r="U654" s="221" t="s">
        <v>2415</v>
      </c>
      <c r="V654" s="221">
        <v>1</v>
      </c>
      <c r="AB654" s="333"/>
    </row>
    <row r="655" spans="1:28" s="219" customFormat="1">
      <c r="J655" s="219" t="s">
        <v>26</v>
      </c>
      <c r="K655" s="219" t="s">
        <v>6229</v>
      </c>
      <c r="N655" s="219" t="s">
        <v>6230</v>
      </c>
      <c r="Z655" s="219" t="s">
        <v>6231</v>
      </c>
      <c r="AB655" s="286"/>
    </row>
    <row r="656" spans="1:28" s="221" customFormat="1">
      <c r="A656" s="205"/>
      <c r="B656" s="194"/>
      <c r="C656" s="194"/>
      <c r="D656" s="194"/>
      <c r="E656" s="205"/>
      <c r="F656" s="194"/>
      <c r="G656" s="194"/>
      <c r="H656" s="206"/>
      <c r="J656" s="221" t="s">
        <v>22</v>
      </c>
      <c r="K656" s="221" t="s">
        <v>6232</v>
      </c>
      <c r="N656" s="221" t="s">
        <v>6233</v>
      </c>
      <c r="AB656" s="333"/>
    </row>
    <row r="657" spans="1:28" s="221" customFormat="1">
      <c r="A657" s="205"/>
      <c r="B657" s="194"/>
      <c r="C657" s="194"/>
      <c r="D657" s="194"/>
      <c r="E657" s="205"/>
      <c r="F657" s="194"/>
      <c r="G657" s="194"/>
      <c r="H657" s="206"/>
      <c r="J657" s="221" t="s">
        <v>22</v>
      </c>
      <c r="K657" s="221" t="s">
        <v>6234</v>
      </c>
      <c r="N657" s="221" t="s">
        <v>6235</v>
      </c>
      <c r="Z657" s="221" t="s">
        <v>6236</v>
      </c>
      <c r="AB657" s="333"/>
    </row>
    <row r="658" spans="1:28" s="221" customFormat="1">
      <c r="A658" s="205"/>
      <c r="B658" s="194"/>
      <c r="C658" s="194"/>
      <c r="D658" s="194"/>
      <c r="E658" s="205"/>
      <c r="F658" s="194"/>
      <c r="G658" s="194"/>
      <c r="H658" s="206"/>
      <c r="J658" s="221" t="s">
        <v>6237</v>
      </c>
      <c r="K658" s="221" t="s">
        <v>6238</v>
      </c>
      <c r="N658" s="221" t="s">
        <v>6239</v>
      </c>
      <c r="Z658" s="221" t="s">
        <v>6240</v>
      </c>
      <c r="AB658" s="333"/>
    </row>
    <row r="659" spans="1:28" s="325" customFormat="1">
      <c r="J659" s="325" t="s">
        <v>20</v>
      </c>
      <c r="N659" s="325" t="s">
        <v>6241</v>
      </c>
      <c r="AB659" s="326"/>
    </row>
    <row r="660" spans="1:28" s="221" customFormat="1">
      <c r="A660" s="205"/>
      <c r="B660" s="194"/>
      <c r="C660" s="194"/>
      <c r="D660" s="194"/>
      <c r="E660" s="205"/>
      <c r="F660" s="194"/>
      <c r="G660" s="194"/>
      <c r="H660" s="206"/>
      <c r="J660" s="221" t="s">
        <v>549</v>
      </c>
      <c r="K660" s="221" t="s">
        <v>6242</v>
      </c>
      <c r="N660" s="221" t="s">
        <v>6243</v>
      </c>
      <c r="AB660" s="333"/>
    </row>
    <row r="661" spans="1:28" s="221" customFormat="1">
      <c r="A661" s="205"/>
      <c r="B661" s="194"/>
      <c r="C661" s="194"/>
      <c r="D661" s="194"/>
      <c r="E661" s="205"/>
      <c r="F661" s="194"/>
      <c r="G661" s="194"/>
      <c r="H661" s="206"/>
      <c r="J661" s="221" t="s">
        <v>549</v>
      </c>
      <c r="K661" s="221" t="s">
        <v>6244</v>
      </c>
      <c r="N661" s="221" t="s">
        <v>6245</v>
      </c>
      <c r="AB661" s="333"/>
    </row>
    <row r="662" spans="1:28" s="221" customFormat="1">
      <c r="A662" s="205"/>
      <c r="B662" s="194"/>
      <c r="C662" s="194"/>
      <c r="D662" s="194"/>
      <c r="E662" s="205"/>
      <c r="F662" s="194"/>
      <c r="G662" s="194"/>
      <c r="H662" s="206"/>
      <c r="J662" s="221" t="s">
        <v>151</v>
      </c>
      <c r="K662" s="221" t="s">
        <v>6246</v>
      </c>
      <c r="N662" s="221" t="s">
        <v>6247</v>
      </c>
      <c r="T662" s="221" t="s">
        <v>6248</v>
      </c>
      <c r="U662" s="221" t="s">
        <v>6249</v>
      </c>
      <c r="Z662" s="221" t="s">
        <v>6250</v>
      </c>
      <c r="AB662" s="333"/>
    </row>
    <row r="663" spans="1:28" s="221" customFormat="1">
      <c r="A663" s="205"/>
      <c r="B663" s="194"/>
      <c r="C663" s="194"/>
      <c r="D663" s="194"/>
      <c r="E663" s="205"/>
      <c r="F663" s="194"/>
      <c r="G663" s="194"/>
      <c r="H663" s="206"/>
      <c r="J663" s="221" t="s">
        <v>549</v>
      </c>
      <c r="K663" s="221" t="s">
        <v>6251</v>
      </c>
      <c r="N663" s="221" t="s">
        <v>6252</v>
      </c>
      <c r="AB663" s="333"/>
    </row>
    <row r="664" spans="1:28" s="221" customFormat="1">
      <c r="A664" s="205"/>
      <c r="B664" s="194"/>
      <c r="C664" s="194"/>
      <c r="D664" s="194"/>
      <c r="E664" s="205"/>
      <c r="F664" s="194"/>
      <c r="G664" s="194"/>
      <c r="H664" s="206"/>
      <c r="J664" s="221" t="s">
        <v>151</v>
      </c>
      <c r="K664" s="221" t="s">
        <v>6253</v>
      </c>
      <c r="N664" s="221" t="s">
        <v>6254</v>
      </c>
      <c r="T664" s="221" t="s">
        <v>6248</v>
      </c>
      <c r="U664" s="221" t="s">
        <v>6249</v>
      </c>
      <c r="Z664" s="221" t="s">
        <v>6255</v>
      </c>
      <c r="AB664" s="333"/>
    </row>
    <row r="665" spans="1:28" s="221" customFormat="1">
      <c r="A665" s="205"/>
      <c r="B665" s="194"/>
      <c r="C665" s="194"/>
      <c r="D665" s="194"/>
      <c r="E665" s="205"/>
      <c r="F665" s="194"/>
      <c r="G665" s="194"/>
      <c r="H665" s="206"/>
      <c r="J665" s="221" t="s">
        <v>549</v>
      </c>
      <c r="K665" s="221" t="s">
        <v>6256</v>
      </c>
      <c r="N665" s="221" t="s">
        <v>6257</v>
      </c>
      <c r="AB665" s="333"/>
    </row>
    <row r="666" spans="1:28" s="221" customFormat="1">
      <c r="A666" s="205"/>
      <c r="B666" s="194"/>
      <c r="C666" s="194"/>
      <c r="D666" s="194"/>
      <c r="E666" s="205"/>
      <c r="F666" s="194"/>
      <c r="G666" s="194"/>
      <c r="H666" s="206"/>
      <c r="J666" s="221" t="s">
        <v>549</v>
      </c>
      <c r="K666" s="221" t="s">
        <v>6258</v>
      </c>
      <c r="N666" s="221" t="s">
        <v>6259</v>
      </c>
      <c r="AB666" s="333"/>
    </row>
    <row r="667" spans="1:28" s="221" customFormat="1">
      <c r="A667" s="205"/>
      <c r="B667" s="194"/>
      <c r="C667" s="194"/>
      <c r="D667" s="194"/>
      <c r="E667" s="205"/>
      <c r="F667" s="194"/>
      <c r="G667" s="194"/>
      <c r="H667" s="206"/>
      <c r="J667" s="221" t="s">
        <v>549</v>
      </c>
      <c r="K667" s="221" t="s">
        <v>6260</v>
      </c>
      <c r="N667" s="221" t="s">
        <v>6261</v>
      </c>
      <c r="AB667" s="333"/>
    </row>
    <row r="668" spans="1:28" s="221" customFormat="1">
      <c r="A668" s="205"/>
      <c r="B668" s="194"/>
      <c r="C668" s="194"/>
      <c r="D668" s="194"/>
      <c r="E668" s="205"/>
      <c r="F668" s="194"/>
      <c r="G668" s="194"/>
      <c r="H668" s="206"/>
      <c r="J668" s="221" t="s">
        <v>151</v>
      </c>
      <c r="K668" s="221" t="s">
        <v>6262</v>
      </c>
      <c r="N668" s="221" t="s">
        <v>6263</v>
      </c>
      <c r="T668" s="221" t="s">
        <v>6248</v>
      </c>
      <c r="U668" s="221" t="s">
        <v>6249</v>
      </c>
      <c r="Z668" s="221" t="s">
        <v>6264</v>
      </c>
      <c r="AB668" s="333"/>
    </row>
    <row r="669" spans="1:28" s="221" customFormat="1">
      <c r="A669" s="205"/>
      <c r="B669" s="194"/>
      <c r="C669" s="194"/>
      <c r="D669" s="194"/>
      <c r="E669" s="205"/>
      <c r="F669" s="194"/>
      <c r="G669" s="194"/>
      <c r="H669" s="206"/>
      <c r="J669" s="221" t="s">
        <v>549</v>
      </c>
      <c r="K669" s="221" t="s">
        <v>6265</v>
      </c>
      <c r="N669" s="221" t="s">
        <v>6266</v>
      </c>
      <c r="AB669" s="333"/>
    </row>
    <row r="670" spans="1:28" s="221" customFormat="1">
      <c r="A670" s="205"/>
      <c r="B670" s="194"/>
      <c r="C670" s="194"/>
      <c r="D670" s="194"/>
      <c r="E670" s="205"/>
      <c r="F670" s="194"/>
      <c r="G670" s="194"/>
      <c r="H670" s="206"/>
      <c r="J670" s="221" t="s">
        <v>549</v>
      </c>
      <c r="K670" s="221" t="s">
        <v>6267</v>
      </c>
      <c r="N670" s="221" t="s">
        <v>6268</v>
      </c>
      <c r="AB670" s="333"/>
    </row>
    <row r="671" spans="1:28" s="221" customFormat="1">
      <c r="A671" s="205"/>
      <c r="B671" s="194"/>
      <c r="C671" s="194"/>
      <c r="D671" s="194"/>
      <c r="E671" s="205"/>
      <c r="F671" s="194"/>
      <c r="G671" s="194"/>
      <c r="H671" s="206"/>
      <c r="J671" s="221" t="s">
        <v>151</v>
      </c>
      <c r="K671" s="221" t="s">
        <v>6269</v>
      </c>
      <c r="N671" s="221" t="s">
        <v>6270</v>
      </c>
      <c r="T671" s="221" t="s">
        <v>6248</v>
      </c>
      <c r="U671" s="221" t="s">
        <v>6249</v>
      </c>
      <c r="Z671" s="221" t="s">
        <v>6271</v>
      </c>
      <c r="AB671" s="333"/>
    </row>
    <row r="672" spans="1:28" s="221" customFormat="1">
      <c r="A672" s="205"/>
      <c r="B672" s="194"/>
      <c r="C672" s="194"/>
      <c r="D672" s="194"/>
      <c r="E672" s="205"/>
      <c r="F672" s="194"/>
      <c r="G672" s="194"/>
      <c r="H672" s="206"/>
      <c r="J672" s="221" t="s">
        <v>549</v>
      </c>
      <c r="K672" s="221" t="s">
        <v>6272</v>
      </c>
      <c r="N672" s="221" t="s">
        <v>6273</v>
      </c>
      <c r="AB672" s="333"/>
    </row>
    <row r="673" spans="1:28" s="221" customFormat="1">
      <c r="A673" s="205"/>
      <c r="B673" s="194"/>
      <c r="C673" s="194"/>
      <c r="D673" s="194"/>
      <c r="E673" s="205"/>
      <c r="F673" s="194"/>
      <c r="G673" s="194"/>
      <c r="H673" s="206"/>
      <c r="J673" s="221" t="s">
        <v>549</v>
      </c>
      <c r="K673" s="221" t="s">
        <v>6274</v>
      </c>
      <c r="N673" s="221" t="s">
        <v>6275</v>
      </c>
      <c r="AB673" s="333"/>
    </row>
    <row r="674" spans="1:28" s="221" customFormat="1">
      <c r="A674" s="205"/>
      <c r="B674" s="194"/>
      <c r="C674" s="194"/>
      <c r="D674" s="194"/>
      <c r="E674" s="205"/>
      <c r="F674" s="194"/>
      <c r="G674" s="194"/>
      <c r="H674" s="206"/>
      <c r="J674" s="221" t="s">
        <v>549</v>
      </c>
      <c r="K674" s="221" t="s">
        <v>6276</v>
      </c>
      <c r="N674" s="221" t="s">
        <v>6277</v>
      </c>
      <c r="AB674" s="333"/>
    </row>
    <row r="675" spans="1:28" s="219" customFormat="1">
      <c r="J675" s="219" t="s">
        <v>117</v>
      </c>
      <c r="AB675" s="286"/>
    </row>
    <row r="676" spans="1:28" s="221" customFormat="1">
      <c r="A676" s="205"/>
      <c r="B676" s="194"/>
      <c r="C676" s="194"/>
      <c r="D676" s="194"/>
      <c r="E676" s="205"/>
      <c r="F676" s="194"/>
      <c r="G676" s="194"/>
      <c r="H676" s="206"/>
      <c r="AB676" s="333"/>
    </row>
    <row r="677" spans="1:28" s="219" customFormat="1">
      <c r="J677" s="219" t="s">
        <v>26</v>
      </c>
      <c r="K677" s="219" t="s">
        <v>6278</v>
      </c>
      <c r="N677" s="219" t="s">
        <v>6279</v>
      </c>
      <c r="Z677" s="219" t="s">
        <v>6280</v>
      </c>
      <c r="AB677" s="286"/>
    </row>
    <row r="678" spans="1:28" s="325" customFormat="1">
      <c r="J678" s="325" t="s">
        <v>20</v>
      </c>
      <c r="N678" s="325" t="s">
        <v>6281</v>
      </c>
      <c r="AB678" s="326"/>
    </row>
    <row r="679" spans="1:28" s="221" customFormat="1">
      <c r="A679" s="205"/>
      <c r="B679" s="194"/>
      <c r="C679" s="194"/>
      <c r="D679" s="194"/>
      <c r="E679" s="205"/>
      <c r="F679" s="194"/>
      <c r="G679" s="194"/>
      <c r="H679" s="206"/>
      <c r="J679" s="221" t="s">
        <v>549</v>
      </c>
      <c r="K679" s="221" t="s">
        <v>6282</v>
      </c>
      <c r="N679" s="221" t="s">
        <v>6283</v>
      </c>
      <c r="AB679" s="333"/>
    </row>
    <row r="680" spans="1:28" s="221" customFormat="1">
      <c r="A680" s="205"/>
      <c r="B680" s="194"/>
      <c r="C680" s="194"/>
      <c r="D680" s="194"/>
      <c r="E680" s="205"/>
      <c r="F680" s="194"/>
      <c r="G680" s="194"/>
      <c r="H680" s="206"/>
      <c r="J680" s="221" t="s">
        <v>549</v>
      </c>
      <c r="K680" s="221" t="s">
        <v>6284</v>
      </c>
      <c r="N680" s="221" t="s">
        <v>6285</v>
      </c>
      <c r="AB680" s="333"/>
    </row>
    <row r="681" spans="1:28" s="221" customFormat="1">
      <c r="A681" s="205"/>
      <c r="B681" s="194"/>
      <c r="C681" s="194"/>
      <c r="D681" s="194"/>
      <c r="E681" s="205"/>
      <c r="F681" s="194"/>
      <c r="G681" s="194"/>
      <c r="H681" s="206"/>
      <c r="J681" s="221" t="s">
        <v>549</v>
      </c>
      <c r="K681" s="221" t="s">
        <v>6286</v>
      </c>
      <c r="N681" s="221" t="s">
        <v>6287</v>
      </c>
      <c r="AB681" s="333"/>
    </row>
    <row r="682" spans="1:28" s="221" customFormat="1">
      <c r="A682" s="205"/>
      <c r="B682" s="194"/>
      <c r="C682" s="194"/>
      <c r="D682" s="194"/>
      <c r="E682" s="205"/>
      <c r="F682" s="194"/>
      <c r="G682" s="194"/>
      <c r="H682" s="206"/>
      <c r="J682" s="221" t="s">
        <v>549</v>
      </c>
      <c r="K682" s="221" t="s">
        <v>6288</v>
      </c>
      <c r="N682" s="221" t="s">
        <v>6289</v>
      </c>
      <c r="AB682" s="333"/>
    </row>
    <row r="683" spans="1:28" s="221" customFormat="1">
      <c r="A683" s="205"/>
      <c r="B683" s="194"/>
      <c r="C683" s="194"/>
      <c r="D683" s="194"/>
      <c r="E683" s="205"/>
      <c r="F683" s="194"/>
      <c r="G683" s="194"/>
      <c r="H683" s="206"/>
      <c r="J683" s="221" t="s">
        <v>549</v>
      </c>
      <c r="K683" s="221" t="s">
        <v>6290</v>
      </c>
      <c r="N683" s="221" t="s">
        <v>6291</v>
      </c>
      <c r="AB683" s="333"/>
    </row>
    <row r="684" spans="1:28" s="221" customFormat="1">
      <c r="A684" s="205"/>
      <c r="B684" s="194"/>
      <c r="C684" s="194"/>
      <c r="D684" s="194"/>
      <c r="E684" s="205"/>
      <c r="F684" s="194"/>
      <c r="G684" s="194"/>
      <c r="H684" s="206"/>
      <c r="J684" s="221" t="s">
        <v>549</v>
      </c>
      <c r="K684" s="221" t="s">
        <v>6292</v>
      </c>
      <c r="N684" s="221" t="s">
        <v>6293</v>
      </c>
      <c r="AB684" s="333"/>
    </row>
    <row r="685" spans="1:28" s="221" customFormat="1">
      <c r="A685" s="205"/>
      <c r="B685" s="194"/>
      <c r="C685" s="194"/>
      <c r="D685" s="194"/>
      <c r="E685" s="205"/>
      <c r="F685" s="194"/>
      <c r="G685" s="194"/>
      <c r="H685" s="206"/>
      <c r="J685" s="221" t="s">
        <v>549</v>
      </c>
      <c r="K685" s="221" t="s">
        <v>6294</v>
      </c>
      <c r="N685" s="221" t="s">
        <v>6295</v>
      </c>
      <c r="AB685" s="333"/>
    </row>
    <row r="686" spans="1:28" s="221" customFormat="1">
      <c r="A686" s="205"/>
      <c r="B686" s="194"/>
      <c r="C686" s="194"/>
      <c r="D686" s="194"/>
      <c r="E686" s="205"/>
      <c r="F686" s="194"/>
      <c r="G686" s="194"/>
      <c r="H686" s="206"/>
      <c r="J686" s="221" t="s">
        <v>549</v>
      </c>
      <c r="K686" s="221" t="s">
        <v>6296</v>
      </c>
      <c r="N686" s="221" t="s">
        <v>5296</v>
      </c>
      <c r="AB686" s="333"/>
    </row>
    <row r="687" spans="1:28" s="221" customFormat="1">
      <c r="A687" s="205"/>
      <c r="B687" s="194"/>
      <c r="C687" s="194"/>
      <c r="D687" s="194"/>
      <c r="E687" s="205"/>
      <c r="F687" s="194"/>
      <c r="G687" s="194"/>
      <c r="H687" s="206"/>
      <c r="J687" s="221" t="s">
        <v>549</v>
      </c>
      <c r="K687" s="221" t="s">
        <v>6297</v>
      </c>
      <c r="N687" s="221" t="s">
        <v>6298</v>
      </c>
      <c r="AB687" s="333"/>
    </row>
    <row r="688" spans="1:28" s="221" customFormat="1">
      <c r="A688" s="205"/>
      <c r="B688" s="194"/>
      <c r="C688" s="194"/>
      <c r="D688" s="194"/>
      <c r="E688" s="205"/>
      <c r="F688" s="194"/>
      <c r="G688" s="194"/>
      <c r="H688" s="206"/>
      <c r="J688" s="221" t="s">
        <v>549</v>
      </c>
      <c r="K688" s="221" t="s">
        <v>6299</v>
      </c>
      <c r="N688" s="221" t="s">
        <v>6300</v>
      </c>
      <c r="AB688" s="333"/>
    </row>
    <row r="689" spans="1:29" s="221" customFormat="1">
      <c r="A689" s="205"/>
      <c r="B689" s="194"/>
      <c r="C689" s="194"/>
      <c r="D689" s="194"/>
      <c r="E689" s="205"/>
      <c r="F689" s="194"/>
      <c r="G689" s="194"/>
      <c r="H689" s="206"/>
      <c r="J689" s="221" t="s">
        <v>549</v>
      </c>
      <c r="K689" s="221" t="s">
        <v>6301</v>
      </c>
      <c r="N689" s="221" t="s">
        <v>6302</v>
      </c>
      <c r="AB689" s="333"/>
    </row>
    <row r="690" spans="1:29" s="221" customFormat="1">
      <c r="A690" s="205"/>
      <c r="B690" s="194"/>
      <c r="C690" s="194"/>
      <c r="D690" s="194"/>
      <c r="E690" s="205"/>
      <c r="F690" s="194"/>
      <c r="G690" s="194"/>
      <c r="H690" s="206"/>
      <c r="J690" s="221" t="s">
        <v>549</v>
      </c>
      <c r="K690" s="221" t="s">
        <v>6303</v>
      </c>
      <c r="N690" s="221" t="s">
        <v>6304</v>
      </c>
      <c r="AB690" s="333"/>
    </row>
    <row r="691" spans="1:29" s="221" customFormat="1">
      <c r="A691" s="205"/>
      <c r="B691" s="194"/>
      <c r="C691" s="194"/>
      <c r="D691" s="194"/>
      <c r="E691" s="205"/>
      <c r="F691" s="194"/>
      <c r="G691" s="194"/>
      <c r="H691" s="206"/>
      <c r="J691" s="221" t="s">
        <v>549</v>
      </c>
      <c r="K691" s="221" t="s">
        <v>6305</v>
      </c>
      <c r="N691" s="221" t="s">
        <v>6306</v>
      </c>
      <c r="AB691" s="333"/>
    </row>
    <row r="692" spans="1:29" s="221" customFormat="1">
      <c r="A692" s="205"/>
      <c r="B692" s="194"/>
      <c r="C692" s="194"/>
      <c r="D692" s="194"/>
      <c r="E692" s="205"/>
      <c r="F692" s="194"/>
      <c r="G692" s="194"/>
      <c r="H692" s="206"/>
      <c r="J692" s="221" t="s">
        <v>549</v>
      </c>
      <c r="K692" s="221" t="s">
        <v>6307</v>
      </c>
      <c r="N692" s="221" t="s">
        <v>6308</v>
      </c>
      <c r="AB692" s="333"/>
    </row>
    <row r="693" spans="1:29" s="221" customFormat="1">
      <c r="A693" s="205"/>
      <c r="B693" s="194"/>
      <c r="C693" s="194"/>
      <c r="D693" s="194"/>
      <c r="E693" s="205"/>
      <c r="F693" s="194"/>
      <c r="G693" s="194"/>
      <c r="H693" s="206"/>
      <c r="J693" s="221" t="s">
        <v>549</v>
      </c>
      <c r="K693" s="221" t="s">
        <v>6309</v>
      </c>
      <c r="N693" s="221" t="s">
        <v>6310</v>
      </c>
      <c r="Z693" s="221" t="s">
        <v>6271</v>
      </c>
      <c r="AB693" s="333"/>
    </row>
    <row r="694" spans="1:29" s="221" customFormat="1">
      <c r="A694" s="205"/>
      <c r="B694" s="194"/>
      <c r="C694" s="194"/>
      <c r="D694" s="194"/>
      <c r="E694" s="205"/>
      <c r="F694" s="194"/>
      <c r="G694" s="194"/>
      <c r="H694" s="206"/>
      <c r="J694" s="221" t="s">
        <v>549</v>
      </c>
      <c r="K694" s="221" t="s">
        <v>6311</v>
      </c>
      <c r="N694" s="221" t="s">
        <v>6312</v>
      </c>
      <c r="AB694" s="333"/>
      <c r="AC694" s="367" t="s">
        <v>6313</v>
      </c>
    </row>
    <row r="695" spans="1:29" s="221" customFormat="1">
      <c r="A695" s="205"/>
      <c r="B695" s="194"/>
      <c r="C695" s="194"/>
      <c r="D695" s="194"/>
      <c r="E695" s="205"/>
      <c r="F695" s="194"/>
      <c r="G695" s="194"/>
      <c r="H695" s="206"/>
      <c r="J695" s="221" t="s">
        <v>549</v>
      </c>
      <c r="K695" s="221" t="s">
        <v>6314</v>
      </c>
      <c r="N695" s="221" t="s">
        <v>6315</v>
      </c>
      <c r="AB695" s="333"/>
      <c r="AC695" s="367" t="s">
        <v>6316</v>
      </c>
    </row>
    <row r="696" spans="1:29" s="325" customFormat="1">
      <c r="J696" s="325" t="s">
        <v>20</v>
      </c>
      <c r="N696" s="325" t="s">
        <v>6317</v>
      </c>
      <c r="Z696" s="325" t="s">
        <v>6318</v>
      </c>
      <c r="AB696" s="326"/>
    </row>
    <row r="697" spans="1:29" s="221" customFormat="1">
      <c r="A697" s="205"/>
      <c r="B697" s="194"/>
      <c r="C697" s="194"/>
      <c r="D697" s="194"/>
      <c r="E697" s="205"/>
      <c r="F697" s="194"/>
      <c r="G697" s="194"/>
      <c r="H697" s="206"/>
      <c r="J697" s="221" t="s">
        <v>549</v>
      </c>
      <c r="K697" s="221" t="s">
        <v>6319</v>
      </c>
      <c r="N697" s="234" t="s">
        <v>6320</v>
      </c>
      <c r="AB697" s="333"/>
    </row>
    <row r="698" spans="1:29" s="221" customFormat="1">
      <c r="A698" s="205"/>
      <c r="B698" s="194"/>
      <c r="C698" s="194"/>
      <c r="D698" s="194"/>
      <c r="E698" s="205"/>
      <c r="F698" s="194"/>
      <c r="G698" s="194"/>
      <c r="H698" s="206"/>
      <c r="J698" s="221" t="s">
        <v>151</v>
      </c>
      <c r="K698" s="221" t="s">
        <v>6321</v>
      </c>
      <c r="N698" s="221" t="s">
        <v>6322</v>
      </c>
      <c r="Z698" s="221" t="s">
        <v>6280</v>
      </c>
      <c r="AB698" s="333"/>
    </row>
    <row r="699" spans="1:29" s="219" customFormat="1">
      <c r="J699" s="219" t="s">
        <v>117</v>
      </c>
      <c r="AB699" s="286"/>
    </row>
    <row r="701" spans="1:29" s="221" customFormat="1">
      <c r="A701" s="205"/>
      <c r="B701" s="194"/>
      <c r="C701" s="194"/>
      <c r="D701" s="194"/>
      <c r="E701" s="205"/>
      <c r="F701" s="194"/>
      <c r="G701" s="194"/>
      <c r="H701" s="206"/>
      <c r="AB701" s="333"/>
    </row>
    <row r="702" spans="1:29" s="221" customFormat="1">
      <c r="A702" s="205"/>
      <c r="B702" s="194"/>
      <c r="C702" s="194"/>
      <c r="D702" s="194"/>
      <c r="E702" s="205"/>
      <c r="F702" s="194"/>
      <c r="G702" s="194"/>
      <c r="H702" s="206"/>
      <c r="AB702" s="333"/>
    </row>
    <row r="703" spans="1:29" s="221" customFormat="1">
      <c r="A703" s="205"/>
      <c r="B703" s="194"/>
      <c r="C703" s="194"/>
      <c r="D703" s="194"/>
      <c r="E703" s="205"/>
      <c r="F703" s="194"/>
      <c r="G703" s="194"/>
      <c r="H703" s="206"/>
      <c r="AB703" s="333"/>
    </row>
    <row r="704" spans="1:29" s="221" customFormat="1">
      <c r="A704" s="205"/>
      <c r="B704" s="194"/>
      <c r="C704" s="194"/>
      <c r="D704" s="194"/>
      <c r="E704" s="205"/>
      <c r="F704" s="194"/>
      <c r="G704" s="194"/>
      <c r="H704" s="206"/>
      <c r="AB704" s="333"/>
    </row>
    <row r="705" spans="1:28" s="221" customFormat="1">
      <c r="A705" s="205"/>
      <c r="B705" s="194"/>
      <c r="C705" s="194"/>
      <c r="D705" s="194"/>
      <c r="E705" s="205"/>
      <c r="F705" s="194"/>
      <c r="G705" s="194"/>
      <c r="H705" s="206"/>
      <c r="AB705" s="333"/>
    </row>
    <row r="706" spans="1:28" s="221" customFormat="1">
      <c r="A706" s="205"/>
      <c r="B706" s="194"/>
      <c r="C706" s="194"/>
      <c r="D706" s="194"/>
      <c r="E706" s="205"/>
      <c r="F706" s="194"/>
      <c r="G706" s="194"/>
      <c r="H706" s="206"/>
      <c r="AB706" s="333"/>
    </row>
    <row r="707" spans="1:28" s="221" customFormat="1">
      <c r="A707" s="205"/>
      <c r="B707" s="194"/>
      <c r="C707" s="194"/>
      <c r="D707" s="194"/>
      <c r="E707" s="205"/>
      <c r="F707" s="194"/>
      <c r="G707" s="194"/>
      <c r="H707" s="206"/>
      <c r="AB707" s="333"/>
    </row>
    <row r="708" spans="1:28" s="221" customFormat="1">
      <c r="A708" s="205"/>
      <c r="B708" s="194"/>
      <c r="C708" s="194"/>
      <c r="D708" s="194"/>
      <c r="E708" s="205"/>
      <c r="F708" s="194"/>
      <c r="G708" s="194"/>
      <c r="H708" s="206"/>
      <c r="AB708" s="333"/>
    </row>
    <row r="709" spans="1:28" s="221" customFormat="1">
      <c r="A709" s="205"/>
      <c r="B709" s="194"/>
      <c r="C709" s="194"/>
      <c r="D709" s="194"/>
      <c r="E709" s="205"/>
      <c r="F709" s="194"/>
      <c r="G709" s="194"/>
      <c r="H709" s="206"/>
      <c r="AB709" s="333"/>
    </row>
    <row r="710" spans="1:28" s="221" customFormat="1">
      <c r="A710" s="205"/>
      <c r="B710" s="194"/>
      <c r="C710" s="194"/>
      <c r="D710" s="194"/>
      <c r="E710" s="205"/>
      <c r="F710" s="194"/>
      <c r="G710" s="194"/>
      <c r="H710" s="206"/>
      <c r="AB710" s="333"/>
    </row>
    <row r="711" spans="1:28" s="221" customFormat="1">
      <c r="A711" s="205"/>
      <c r="B711" s="194"/>
      <c r="C711" s="194"/>
      <c r="D711" s="194"/>
      <c r="E711" s="205"/>
      <c r="F711" s="194"/>
      <c r="G711" s="194"/>
      <c r="H711" s="206"/>
      <c r="AB711" s="333"/>
    </row>
    <row r="712" spans="1:28" s="221" customFormat="1">
      <c r="A712" s="205"/>
      <c r="B712" s="194"/>
      <c r="C712" s="194"/>
      <c r="D712" s="194"/>
      <c r="E712" s="205"/>
      <c r="F712" s="194"/>
      <c r="G712" s="194"/>
      <c r="H712" s="206"/>
      <c r="AB712" s="333"/>
    </row>
    <row r="713" spans="1:28" s="221" customFormat="1">
      <c r="A713" s="205"/>
      <c r="B713" s="194"/>
      <c r="C713" s="194"/>
      <c r="D713" s="194"/>
      <c r="E713" s="205"/>
      <c r="F713" s="194"/>
      <c r="G713" s="194"/>
      <c r="H713" s="206"/>
      <c r="AB713" s="333"/>
    </row>
    <row r="714" spans="1:28" s="221" customFormat="1">
      <c r="A714" s="205"/>
      <c r="B714" s="194"/>
      <c r="C714" s="194"/>
      <c r="D714" s="194"/>
      <c r="E714" s="205"/>
      <c r="F714" s="194"/>
      <c r="G714" s="194"/>
      <c r="H714" s="206"/>
      <c r="AB714" s="333"/>
    </row>
    <row r="715" spans="1:28" s="221" customFormat="1">
      <c r="A715" s="205"/>
      <c r="B715" s="194"/>
      <c r="C715" s="194"/>
      <c r="D715" s="194"/>
      <c r="E715" s="205"/>
      <c r="F715" s="194"/>
      <c r="G715" s="194"/>
      <c r="H715" s="206"/>
      <c r="AB715" s="333"/>
    </row>
    <row r="716" spans="1:28" s="221" customFormat="1">
      <c r="A716" s="205"/>
      <c r="B716" s="194"/>
      <c r="C716" s="194"/>
      <c r="D716" s="194"/>
      <c r="E716" s="205"/>
      <c r="F716" s="194"/>
      <c r="G716" s="194"/>
      <c r="H716" s="206"/>
      <c r="AB716" s="333"/>
    </row>
    <row r="717" spans="1:28" s="221" customFormat="1">
      <c r="A717" s="205"/>
      <c r="B717" s="194"/>
      <c r="C717" s="194"/>
      <c r="D717" s="194"/>
      <c r="E717" s="205"/>
      <c r="F717" s="194"/>
      <c r="G717" s="194"/>
      <c r="H717" s="206"/>
      <c r="AB717" s="333"/>
    </row>
    <row r="718" spans="1:28" s="221" customFormat="1">
      <c r="A718" s="205"/>
      <c r="B718" s="194"/>
      <c r="C718" s="194"/>
      <c r="D718" s="194"/>
      <c r="E718" s="205"/>
      <c r="F718" s="194"/>
      <c r="G718" s="194"/>
      <c r="H718" s="206"/>
      <c r="AB718" s="333"/>
    </row>
    <row r="719" spans="1:28" s="221" customFormat="1">
      <c r="A719" s="205"/>
      <c r="B719" s="194"/>
      <c r="C719" s="194"/>
      <c r="D719" s="194"/>
      <c r="E719" s="205"/>
      <c r="F719" s="194"/>
      <c r="G719" s="194"/>
      <c r="H719" s="206"/>
      <c r="AB719" s="333"/>
    </row>
    <row r="720" spans="1:28" s="221" customFormat="1">
      <c r="A720" s="205"/>
      <c r="B720" s="194"/>
      <c r="C720" s="194"/>
      <c r="D720" s="194"/>
      <c r="E720" s="205"/>
      <c r="F720" s="194"/>
      <c r="G720" s="194"/>
      <c r="H720" s="206"/>
      <c r="AB720" s="333"/>
    </row>
    <row r="721" spans="1:28" s="221" customFormat="1">
      <c r="A721" s="205"/>
      <c r="B721" s="194"/>
      <c r="C721" s="194"/>
      <c r="D721" s="194"/>
      <c r="E721" s="205"/>
      <c r="F721" s="194"/>
      <c r="G721" s="194"/>
      <c r="H721" s="206"/>
      <c r="AB721" s="333"/>
    </row>
    <row r="722" spans="1:28" s="221" customFormat="1">
      <c r="A722" s="205"/>
      <c r="B722" s="194"/>
      <c r="C722" s="194"/>
      <c r="D722" s="194"/>
      <c r="E722" s="205"/>
      <c r="F722" s="194"/>
      <c r="G722" s="194"/>
      <c r="H722" s="206"/>
      <c r="AB722" s="333"/>
    </row>
    <row r="723" spans="1:28" s="221" customFormat="1">
      <c r="A723" s="205"/>
      <c r="B723" s="194"/>
      <c r="C723" s="194"/>
      <c r="D723" s="194"/>
      <c r="E723" s="205"/>
      <c r="F723" s="194"/>
      <c r="G723" s="194"/>
      <c r="H723" s="206"/>
      <c r="AB723" s="333"/>
    </row>
    <row r="724" spans="1:28" s="221" customFormat="1">
      <c r="A724" s="205"/>
      <c r="B724" s="194"/>
      <c r="C724" s="194"/>
      <c r="D724" s="194"/>
      <c r="E724" s="205"/>
      <c r="F724" s="194"/>
      <c r="G724" s="194"/>
      <c r="H724" s="206"/>
      <c r="AB724" s="333"/>
    </row>
    <row r="725" spans="1:28" s="221" customFormat="1">
      <c r="A725" s="205"/>
      <c r="B725" s="194"/>
      <c r="C725" s="194"/>
      <c r="D725" s="194"/>
      <c r="E725" s="205"/>
      <c r="F725" s="194"/>
      <c r="G725" s="194"/>
      <c r="H725" s="206"/>
      <c r="AB725" s="333"/>
    </row>
    <row r="726" spans="1:28" s="221" customFormat="1">
      <c r="A726" s="205"/>
      <c r="B726" s="194"/>
      <c r="C726" s="194"/>
      <c r="D726" s="194"/>
      <c r="E726" s="205"/>
      <c r="F726" s="194"/>
      <c r="G726" s="194"/>
      <c r="H726" s="206"/>
      <c r="AB726" s="333"/>
    </row>
    <row r="727" spans="1:28" s="221" customFormat="1">
      <c r="A727" s="205"/>
      <c r="B727" s="194"/>
      <c r="C727" s="194"/>
      <c r="D727" s="194"/>
      <c r="E727" s="205"/>
      <c r="F727" s="194"/>
      <c r="G727" s="194"/>
      <c r="H727" s="206"/>
      <c r="AB727" s="333"/>
    </row>
    <row r="728" spans="1:28" s="221" customFormat="1">
      <c r="A728" s="205"/>
      <c r="B728" s="194"/>
      <c r="C728" s="194"/>
      <c r="D728" s="194"/>
      <c r="E728" s="205"/>
      <c r="F728" s="194"/>
      <c r="G728" s="194"/>
      <c r="H728" s="206"/>
      <c r="AB728" s="333"/>
    </row>
    <row r="729" spans="1:28" s="221" customFormat="1">
      <c r="A729" s="205"/>
      <c r="B729" s="194"/>
      <c r="C729" s="194"/>
      <c r="D729" s="194"/>
      <c r="E729" s="205"/>
      <c r="F729" s="194"/>
      <c r="G729" s="194"/>
      <c r="H729" s="206"/>
      <c r="AB729" s="333"/>
    </row>
    <row r="730" spans="1:28" s="221" customFormat="1">
      <c r="A730" s="205"/>
      <c r="B730" s="194"/>
      <c r="C730" s="194"/>
      <c r="D730" s="194"/>
      <c r="E730" s="205"/>
      <c r="F730" s="194"/>
      <c r="G730" s="194"/>
      <c r="H730" s="206"/>
      <c r="AB730" s="333"/>
    </row>
    <row r="731" spans="1:28" s="221" customFormat="1">
      <c r="A731" s="205"/>
      <c r="B731" s="194"/>
      <c r="C731" s="194"/>
      <c r="D731" s="194"/>
      <c r="E731" s="205"/>
      <c r="F731" s="194"/>
      <c r="G731" s="194"/>
      <c r="H731" s="206"/>
      <c r="AB731" s="333"/>
    </row>
    <row r="732" spans="1:28" s="221" customFormat="1">
      <c r="A732" s="205"/>
      <c r="B732" s="194"/>
      <c r="C732" s="194"/>
      <c r="D732" s="194"/>
      <c r="E732" s="205"/>
      <c r="F732" s="194"/>
      <c r="G732" s="194"/>
      <c r="H732" s="206"/>
      <c r="AB732" s="333"/>
    </row>
    <row r="733" spans="1:28" s="221" customFormat="1">
      <c r="A733" s="205"/>
      <c r="B733" s="194"/>
      <c r="C733" s="194"/>
      <c r="D733" s="194"/>
      <c r="E733" s="205"/>
      <c r="F733" s="194"/>
      <c r="G733" s="194"/>
      <c r="H733" s="206"/>
      <c r="AB733" s="333"/>
    </row>
    <row r="734" spans="1:28" s="221" customFormat="1">
      <c r="A734" s="205"/>
      <c r="B734" s="194"/>
      <c r="C734" s="194"/>
      <c r="D734" s="194"/>
      <c r="E734" s="205"/>
      <c r="F734" s="194"/>
      <c r="G734" s="194"/>
      <c r="H734" s="206"/>
      <c r="AB734" s="333"/>
    </row>
    <row r="735" spans="1:28" s="221" customFormat="1">
      <c r="A735" s="205"/>
      <c r="B735" s="194"/>
      <c r="C735" s="194"/>
      <c r="D735" s="194"/>
      <c r="E735" s="205"/>
      <c r="F735" s="194"/>
      <c r="G735" s="194"/>
      <c r="H735" s="206"/>
      <c r="AB735" s="333"/>
    </row>
    <row r="736" spans="1:28" s="221" customFormat="1">
      <c r="A736" s="205"/>
      <c r="B736" s="194"/>
      <c r="C736" s="194"/>
      <c r="D736" s="194"/>
      <c r="E736" s="205"/>
      <c r="F736" s="194"/>
      <c r="G736" s="194"/>
      <c r="H736" s="206"/>
      <c r="AB736" s="333"/>
    </row>
    <row r="737" spans="1:28" s="221" customFormat="1">
      <c r="A737" s="205"/>
      <c r="B737" s="194"/>
      <c r="C737" s="194"/>
      <c r="D737" s="194"/>
      <c r="E737" s="205"/>
      <c r="F737" s="194"/>
      <c r="G737" s="194"/>
      <c r="H737" s="206"/>
      <c r="AB737" s="333"/>
    </row>
    <row r="738" spans="1:28" s="221" customFormat="1">
      <c r="A738" s="205"/>
      <c r="B738" s="194"/>
      <c r="C738" s="194"/>
      <c r="D738" s="194"/>
      <c r="E738" s="205"/>
      <c r="F738" s="194"/>
      <c r="G738" s="194"/>
      <c r="H738" s="206"/>
      <c r="AB738" s="333"/>
    </row>
    <row r="739" spans="1:28" s="221" customFormat="1">
      <c r="A739" s="205"/>
      <c r="B739" s="194"/>
      <c r="C739" s="194"/>
      <c r="D739" s="194"/>
      <c r="E739" s="205"/>
      <c r="F739" s="194"/>
      <c r="G739" s="194"/>
      <c r="H739" s="206"/>
      <c r="AB739" s="333"/>
    </row>
    <row r="740" spans="1:28" s="221" customFormat="1">
      <c r="A740" s="205"/>
      <c r="B740" s="194"/>
      <c r="C740" s="194"/>
      <c r="D740" s="194"/>
      <c r="E740" s="205"/>
      <c r="F740" s="194"/>
      <c r="G740" s="194"/>
      <c r="H740" s="206"/>
      <c r="AB740" s="333"/>
    </row>
    <row r="741" spans="1:28" s="221" customFormat="1">
      <c r="A741" s="205"/>
      <c r="B741" s="194"/>
      <c r="C741" s="194"/>
      <c r="D741" s="194"/>
      <c r="E741" s="205"/>
      <c r="F741" s="194"/>
      <c r="G741" s="194"/>
      <c r="H741" s="206"/>
      <c r="AB741" s="333"/>
    </row>
    <row r="742" spans="1:28" s="221" customFormat="1">
      <c r="A742" s="205"/>
      <c r="B742" s="194"/>
      <c r="C742" s="194"/>
      <c r="D742" s="194"/>
      <c r="E742" s="205"/>
      <c r="F742" s="194"/>
      <c r="G742" s="194"/>
      <c r="H742" s="206"/>
      <c r="AB742" s="333"/>
    </row>
    <row r="743" spans="1:28" s="221" customFormat="1">
      <c r="A743" s="205"/>
      <c r="B743" s="194"/>
      <c r="C743" s="194"/>
      <c r="D743" s="194"/>
      <c r="E743" s="205"/>
      <c r="F743" s="194"/>
      <c r="G743" s="194"/>
      <c r="H743" s="206"/>
      <c r="AB743" s="333"/>
    </row>
    <row r="744" spans="1:28" s="219" customFormat="1">
      <c r="A744" s="212"/>
      <c r="B744" s="199"/>
      <c r="C744" s="199"/>
      <c r="D744" s="199"/>
      <c r="E744" s="212"/>
      <c r="F744" s="199"/>
      <c r="G744" s="199"/>
      <c r="H744" s="213"/>
      <c r="AB744" s="286"/>
    </row>
    <row r="745" spans="1:28" s="325" customFormat="1">
      <c r="A745" s="238"/>
      <c r="B745" s="238"/>
      <c r="C745" s="238"/>
      <c r="D745" s="238"/>
      <c r="E745" s="238"/>
      <c r="F745" s="238"/>
      <c r="G745" s="238"/>
      <c r="H745" s="238"/>
      <c r="AB745" s="326"/>
    </row>
    <row r="746" spans="1:28" s="221" customFormat="1">
      <c r="A746" s="205"/>
      <c r="B746" s="194"/>
      <c r="C746" s="194"/>
      <c r="D746" s="194"/>
      <c r="E746" s="205"/>
      <c r="F746" s="194"/>
      <c r="G746" s="194"/>
      <c r="H746" s="206"/>
      <c r="AB746" s="333"/>
    </row>
    <row r="747" spans="1:28" s="221" customFormat="1">
      <c r="A747" s="205"/>
      <c r="B747" s="194"/>
      <c r="C747" s="194"/>
      <c r="D747" s="194"/>
      <c r="E747" s="205"/>
      <c r="F747" s="194"/>
      <c r="G747" s="194"/>
      <c r="H747" s="206"/>
      <c r="AB747" s="333"/>
    </row>
    <row r="748" spans="1:28" s="221" customFormat="1">
      <c r="A748" s="205"/>
      <c r="B748" s="194"/>
      <c r="C748" s="194"/>
      <c r="D748" s="194"/>
      <c r="E748" s="205"/>
      <c r="F748" s="194"/>
      <c r="G748" s="194"/>
      <c r="H748" s="206"/>
      <c r="AB748" s="333"/>
    </row>
    <row r="749" spans="1:28" s="221" customFormat="1">
      <c r="A749" s="205"/>
      <c r="B749" s="194"/>
      <c r="C749" s="194"/>
      <c r="D749" s="194"/>
      <c r="E749" s="205"/>
      <c r="F749" s="194"/>
      <c r="G749" s="194"/>
      <c r="H749" s="206"/>
      <c r="AB749" s="333"/>
    </row>
    <row r="750" spans="1:28" s="221" customFormat="1">
      <c r="A750" s="205"/>
      <c r="B750" s="194"/>
      <c r="C750" s="194"/>
      <c r="D750" s="194"/>
      <c r="E750" s="205"/>
      <c r="F750" s="194"/>
      <c r="G750" s="194"/>
      <c r="H750" s="206"/>
      <c r="AB750" s="333"/>
    </row>
    <row r="751" spans="1:28" s="221" customFormat="1">
      <c r="A751" s="205"/>
      <c r="B751" s="194"/>
      <c r="C751" s="194"/>
      <c r="D751" s="194"/>
      <c r="E751" s="205"/>
      <c r="F751" s="194"/>
      <c r="G751" s="194"/>
      <c r="H751" s="206"/>
      <c r="AB751" s="333"/>
    </row>
    <row r="752" spans="1:28" s="221" customFormat="1">
      <c r="A752" s="205"/>
      <c r="B752" s="194"/>
      <c r="C752" s="194"/>
      <c r="D752" s="194"/>
      <c r="E752" s="205"/>
      <c r="F752" s="194"/>
      <c r="G752" s="194"/>
      <c r="H752" s="206"/>
      <c r="AB752" s="333"/>
    </row>
    <row r="753" spans="1:28" s="221" customFormat="1">
      <c r="A753" s="205"/>
      <c r="B753" s="194"/>
      <c r="C753" s="194"/>
      <c r="D753" s="194"/>
      <c r="E753" s="205"/>
      <c r="F753" s="194"/>
      <c r="G753" s="194"/>
      <c r="H753" s="206"/>
      <c r="AB753" s="333"/>
    </row>
    <row r="754" spans="1:28" s="221" customFormat="1">
      <c r="A754" s="205"/>
      <c r="B754" s="194"/>
      <c r="C754" s="194"/>
      <c r="D754" s="194"/>
      <c r="E754" s="205"/>
      <c r="F754" s="194"/>
      <c r="G754" s="194"/>
      <c r="H754" s="206"/>
      <c r="AB754" s="333"/>
    </row>
    <row r="755" spans="1:28" s="221" customFormat="1">
      <c r="A755" s="205"/>
      <c r="B755" s="194"/>
      <c r="C755" s="194"/>
      <c r="D755" s="194"/>
      <c r="E755" s="205"/>
      <c r="F755" s="194"/>
      <c r="G755" s="194"/>
      <c r="H755" s="206"/>
      <c r="AB755" s="333"/>
    </row>
    <row r="756" spans="1:28" s="221" customFormat="1">
      <c r="A756" s="205"/>
      <c r="B756" s="194"/>
      <c r="C756" s="194"/>
      <c r="D756" s="194"/>
      <c r="E756" s="205"/>
      <c r="F756" s="194"/>
      <c r="G756" s="194"/>
      <c r="H756" s="206"/>
      <c r="AB756" s="333"/>
    </row>
    <row r="757" spans="1:28" s="219" customFormat="1">
      <c r="A757" s="212"/>
      <c r="B757" s="199"/>
      <c r="C757" s="199"/>
      <c r="D757" s="199"/>
      <c r="E757" s="212"/>
      <c r="F757" s="199"/>
      <c r="G757" s="199"/>
      <c r="H757" s="213"/>
      <c r="AB757" s="286"/>
    </row>
    <row r="758" spans="1:28" s="221" customFormat="1">
      <c r="A758" s="205"/>
      <c r="B758" s="194"/>
      <c r="C758" s="194"/>
      <c r="D758" s="194"/>
      <c r="E758" s="205"/>
      <c r="F758" s="194"/>
      <c r="G758" s="194"/>
      <c r="H758" s="206"/>
      <c r="AB758" s="333"/>
    </row>
    <row r="759" spans="1:28" s="219" customFormat="1">
      <c r="A759" s="212"/>
      <c r="B759" s="199"/>
      <c r="C759" s="199"/>
      <c r="D759" s="199"/>
      <c r="E759" s="212"/>
      <c r="F759" s="199"/>
      <c r="G759" s="199"/>
      <c r="H759" s="213"/>
      <c r="AB759" s="286"/>
    </row>
    <row r="760" spans="1:28" s="221" customFormat="1">
      <c r="A760" s="205"/>
      <c r="B760" s="194"/>
      <c r="C760" s="194"/>
      <c r="D760" s="194"/>
      <c r="E760" s="205"/>
      <c r="F760" s="194"/>
      <c r="G760" s="194"/>
      <c r="H760" s="206"/>
      <c r="AB760" s="333"/>
    </row>
    <row r="761" spans="1:28" s="221" customFormat="1">
      <c r="A761" s="205"/>
      <c r="B761" s="194"/>
      <c r="C761" s="194"/>
      <c r="D761" s="194"/>
      <c r="E761" s="205"/>
      <c r="F761" s="194"/>
      <c r="G761" s="194"/>
      <c r="H761" s="206"/>
      <c r="AB761" s="333"/>
    </row>
    <row r="762" spans="1:28" s="221" customFormat="1">
      <c r="A762" s="205"/>
      <c r="B762" s="194"/>
      <c r="C762" s="194"/>
      <c r="D762" s="194"/>
      <c r="E762" s="205"/>
      <c r="F762" s="194"/>
      <c r="G762" s="194"/>
      <c r="H762" s="206"/>
      <c r="AB762" s="333"/>
    </row>
    <row r="763" spans="1:28" s="221" customFormat="1">
      <c r="A763" s="205"/>
      <c r="B763" s="194"/>
      <c r="C763" s="194"/>
      <c r="D763" s="194"/>
      <c r="E763" s="205"/>
      <c r="F763" s="194"/>
      <c r="G763" s="194"/>
      <c r="H763" s="206"/>
      <c r="AB763" s="333"/>
    </row>
    <row r="764" spans="1:28" s="221" customFormat="1">
      <c r="A764" s="205"/>
      <c r="B764" s="194"/>
      <c r="C764" s="194"/>
      <c r="D764" s="194"/>
      <c r="E764" s="205"/>
      <c r="F764" s="194"/>
      <c r="G764" s="194"/>
      <c r="H764" s="206"/>
      <c r="AB764" s="333"/>
    </row>
    <row r="765" spans="1:28" s="221" customFormat="1">
      <c r="A765" s="205"/>
      <c r="B765" s="194"/>
      <c r="C765" s="194"/>
      <c r="D765" s="194"/>
      <c r="E765" s="205"/>
      <c r="F765" s="194"/>
      <c r="G765" s="194"/>
      <c r="H765" s="206"/>
      <c r="AB765" s="333"/>
    </row>
    <row r="766" spans="1:28" s="338" customFormat="1">
      <c r="A766" s="205"/>
      <c r="B766" s="194"/>
      <c r="C766" s="194"/>
      <c r="D766" s="194"/>
      <c r="E766" s="205"/>
      <c r="F766" s="194"/>
      <c r="G766" s="194"/>
      <c r="H766" s="206"/>
      <c r="AB766" s="339"/>
    </row>
    <row r="767" spans="1:28" s="219" customFormat="1">
      <c r="A767" s="212"/>
      <c r="B767" s="199"/>
      <c r="C767" s="199"/>
      <c r="D767" s="199"/>
      <c r="E767" s="212"/>
      <c r="F767" s="199"/>
      <c r="G767" s="199"/>
      <c r="H767" s="213"/>
      <c r="AB767" s="286"/>
    </row>
    <row r="768" spans="1:28" s="245" customFormat="1">
      <c r="A768" s="228"/>
      <c r="E768" s="228"/>
      <c r="H768" s="230"/>
      <c r="I768" s="229"/>
      <c r="S768" s="228"/>
      <c r="AB768" s="281"/>
    </row>
    <row r="769" spans="1:28" s="219" customFormat="1">
      <c r="A769" s="212"/>
      <c r="B769" s="199"/>
      <c r="C769" s="199"/>
      <c r="D769" s="199"/>
      <c r="E769" s="212"/>
      <c r="F769" s="199"/>
      <c r="G769" s="199"/>
      <c r="H769" s="213"/>
      <c r="AB769" s="286"/>
    </row>
    <row r="770" spans="1:28" s="221" customFormat="1">
      <c r="A770" s="205"/>
      <c r="B770" s="194"/>
      <c r="C770" s="194"/>
      <c r="D770" s="194"/>
      <c r="E770" s="205"/>
      <c r="F770" s="194"/>
      <c r="G770" s="194"/>
      <c r="H770" s="206"/>
      <c r="AB770" s="333"/>
    </row>
    <row r="771" spans="1:28" s="221" customFormat="1">
      <c r="A771" s="205"/>
      <c r="B771" s="194"/>
      <c r="C771" s="194"/>
      <c r="D771" s="194"/>
      <c r="E771" s="205"/>
      <c r="F771" s="194"/>
      <c r="G771" s="194"/>
      <c r="H771" s="206"/>
      <c r="AB771" s="333"/>
    </row>
    <row r="772" spans="1:28" s="221" customFormat="1">
      <c r="A772" s="205"/>
      <c r="B772" s="194"/>
      <c r="C772" s="194"/>
      <c r="D772" s="194"/>
      <c r="E772" s="205"/>
      <c r="F772" s="194"/>
      <c r="G772" s="194"/>
      <c r="H772" s="206"/>
      <c r="AB772" s="333"/>
    </row>
    <row r="773" spans="1:28" s="221" customFormat="1">
      <c r="A773" s="205"/>
      <c r="B773" s="194"/>
      <c r="C773" s="194"/>
      <c r="D773" s="194"/>
      <c r="E773" s="205"/>
      <c r="F773" s="194"/>
      <c r="G773" s="194"/>
      <c r="H773" s="206"/>
      <c r="AB773" s="333"/>
    </row>
    <row r="774" spans="1:28" s="221" customFormat="1">
      <c r="A774" s="205"/>
      <c r="B774" s="194"/>
      <c r="C774" s="194"/>
      <c r="D774" s="194"/>
      <c r="E774" s="205"/>
      <c r="F774" s="194"/>
      <c r="G774" s="194"/>
      <c r="H774" s="206"/>
      <c r="AB774" s="333"/>
    </row>
    <row r="775" spans="1:28" s="221" customFormat="1">
      <c r="A775" s="205"/>
      <c r="B775" s="194"/>
      <c r="C775" s="194"/>
      <c r="D775" s="194"/>
      <c r="E775" s="205"/>
      <c r="F775" s="194"/>
      <c r="G775" s="194"/>
      <c r="H775" s="206"/>
      <c r="AB775" s="333"/>
    </row>
    <row r="776" spans="1:28" s="221" customFormat="1">
      <c r="A776" s="205"/>
      <c r="B776" s="194"/>
      <c r="C776" s="194"/>
      <c r="D776" s="194"/>
      <c r="E776" s="205"/>
      <c r="F776" s="194"/>
      <c r="G776" s="194"/>
      <c r="H776" s="206"/>
      <c r="AB776" s="333"/>
    </row>
    <row r="777" spans="1:28" s="221" customFormat="1">
      <c r="A777" s="205"/>
      <c r="B777" s="194"/>
      <c r="C777" s="194"/>
      <c r="D777" s="194"/>
      <c r="E777" s="205"/>
      <c r="F777" s="194"/>
      <c r="G777" s="194"/>
      <c r="H777" s="206"/>
      <c r="AB777" s="333"/>
    </row>
    <row r="778" spans="1:28" s="221" customFormat="1">
      <c r="A778" s="205"/>
      <c r="B778" s="194"/>
      <c r="C778" s="194"/>
      <c r="D778" s="194"/>
      <c r="E778" s="205"/>
      <c r="F778" s="194"/>
      <c r="G778" s="194"/>
      <c r="H778" s="206"/>
      <c r="AB778" s="333"/>
    </row>
    <row r="779" spans="1:28" s="221" customFormat="1">
      <c r="A779" s="205"/>
      <c r="B779" s="194"/>
      <c r="C779" s="194"/>
      <c r="D779" s="194"/>
      <c r="E779" s="205"/>
      <c r="F779" s="194"/>
      <c r="G779" s="194"/>
      <c r="H779" s="206"/>
      <c r="AB779" s="333"/>
    </row>
    <row r="780" spans="1:28" s="219" customFormat="1">
      <c r="A780" s="212"/>
      <c r="B780" s="199"/>
      <c r="C780" s="199"/>
      <c r="D780" s="199"/>
      <c r="E780" s="212"/>
      <c r="F780" s="199"/>
      <c r="G780" s="199"/>
      <c r="H780" s="213"/>
      <c r="AB780" s="286"/>
    </row>
    <row r="781" spans="1:28" s="219" customFormat="1">
      <c r="A781" s="215"/>
      <c r="B781" s="216" t="s">
        <v>5414</v>
      </c>
      <c r="C781" s="216" t="str">
        <f t="shared" ref="C781:C788" si="106">IF(IFERROR(FIND("select_one",J781),0)&gt;0,"select_one",IF(IFERROR(FIND("select_multiple",J781),0)&gt;0,"select_multiple","No"))</f>
        <v>No</v>
      </c>
      <c r="D781" s="216" t="str">
        <f t="shared" ref="D781:D788" si="107">IF(OR(C781="select_one",C781="select_multiple"),TRIM(RIGHT(J781,LEN(J781)-(LEN(C781)+1))),"")</f>
        <v/>
      </c>
      <c r="E781" s="215"/>
      <c r="F781" s="216"/>
      <c r="G781" s="216" t="s">
        <v>2983</v>
      </c>
      <c r="H781" s="217"/>
      <c r="I781" s="219" t="str" cm="1">
        <f t="array" ref="I781">_xlfn.TEXTJOIN(" ",1,IF(flistname=D781,foption,""))</f>
        <v>0</v>
      </c>
      <c r="J781" s="219" t="s">
        <v>224</v>
      </c>
      <c r="K781" s="219" t="s">
        <v>5276</v>
      </c>
      <c r="L781" s="219" t="str">
        <f t="shared" ref="L781:L788" si="108">IF(AND(ISBLANK(M781),ISBLANK(N781)),"",IF(ISBLANK(M781),N781,_xlfn.CONCAT(TRIM(M781),": ",N781)))</f>
        <v/>
      </c>
      <c r="N781" s="219" t="s">
        <v>2988</v>
      </c>
      <c r="O781" s="219" t="s">
        <v>2988</v>
      </c>
      <c r="P781" s="219">
        <v>1</v>
      </c>
      <c r="AB781" s="286"/>
    </row>
    <row r="782" spans="1:28" s="356" customFormat="1">
      <c r="A782" s="355"/>
      <c r="B782" s="356" t="s">
        <v>5416</v>
      </c>
      <c r="C782" s="356" t="str">
        <f t="shared" si="106"/>
        <v>No</v>
      </c>
      <c r="D782" s="356" t="str">
        <f t="shared" si="107"/>
        <v/>
      </c>
      <c r="E782" s="355"/>
      <c r="G782" s="356" t="s">
        <v>2983</v>
      </c>
      <c r="H782" s="357"/>
      <c r="I782" s="356" t="str" cm="1">
        <f t="array" ref="I782">_xlfn.TEXTJOIN(" ",1,IF(flistname=D782,foption,""))</f>
        <v>0</v>
      </c>
      <c r="J782" s="356" t="s">
        <v>117</v>
      </c>
      <c r="K782" s="356" t="s">
        <v>5264</v>
      </c>
      <c r="L782" s="356" t="str">
        <f t="shared" si="108"/>
        <v/>
      </c>
      <c r="N782" s="356" t="s">
        <v>2988</v>
      </c>
      <c r="O782" s="356" t="s">
        <v>2988</v>
      </c>
      <c r="P782" s="356">
        <v>1</v>
      </c>
      <c r="AB782" s="358"/>
    </row>
    <row r="783" spans="1:28" s="218" customFormat="1">
      <c r="A783" s="207"/>
      <c r="C783" s="218" t="str">
        <f t="shared" si="106"/>
        <v>No</v>
      </c>
      <c r="D783" s="218" t="str">
        <f t="shared" si="107"/>
        <v/>
      </c>
      <c r="E783" s="207"/>
      <c r="H783" s="209"/>
      <c r="I783" s="214" t="str" cm="1">
        <f t="array" ref="I783">_xlfn.TEXTJOIN(" ",1,IF(flistname=D783,foption,""))</f>
        <v>0</v>
      </c>
      <c r="L783" s="218" t="str">
        <f t="shared" si="108"/>
        <v/>
      </c>
      <c r="S783" s="207"/>
      <c r="AB783" s="280"/>
    </row>
    <row r="784" spans="1:28" s="356" customFormat="1">
      <c r="A784" s="355"/>
      <c r="B784" s="356" t="s">
        <v>5417</v>
      </c>
      <c r="C784" s="356" t="str">
        <f t="shared" si="106"/>
        <v>No</v>
      </c>
      <c r="D784" s="356" t="str">
        <f t="shared" si="107"/>
        <v/>
      </c>
      <c r="E784" s="355"/>
      <c r="G784" s="356" t="s">
        <v>3040</v>
      </c>
      <c r="H784" s="357"/>
      <c r="I784" s="356" t="str" cm="1">
        <f t="array" ref="I784">_xlfn.TEXTJOIN(" ",1,IF(flistname=D784,foption,""))</f>
        <v>0</v>
      </c>
      <c r="J784" s="356" t="s">
        <v>26</v>
      </c>
      <c r="K784" s="356" t="s">
        <v>5418</v>
      </c>
      <c r="L784" s="356" t="str">
        <f t="shared" si="108"/>
        <v>T: MINIMUM DIETARY DIVERSITY FOR WOMEN</v>
      </c>
      <c r="M784" s="356" t="s">
        <v>5419</v>
      </c>
      <c r="N784" s="356" t="s">
        <v>6323</v>
      </c>
      <c r="O784" s="356" t="s">
        <v>5421</v>
      </c>
      <c r="P784" s="356">
        <v>1</v>
      </c>
      <c r="Z784" s="356" t="s">
        <v>3414</v>
      </c>
      <c r="AB784" s="358"/>
    </row>
    <row r="785" spans="1:28" s="221" customFormat="1">
      <c r="A785" s="205"/>
      <c r="B785" s="194" t="s">
        <v>5427</v>
      </c>
      <c r="C785" s="194" t="str">
        <f t="shared" si="106"/>
        <v>No</v>
      </c>
      <c r="D785" s="194" t="str">
        <f t="shared" si="107"/>
        <v/>
      </c>
      <c r="E785" s="205"/>
      <c r="F785" s="194"/>
      <c r="G785" s="194" t="s">
        <v>3040</v>
      </c>
      <c r="H785" s="206"/>
      <c r="I785" s="221" t="str" cm="1">
        <f t="array" ref="I785">_xlfn.TEXTJOIN(" ",1,IF(flistname=D785,foption,""))</f>
        <v>0</v>
      </c>
      <c r="J785" s="221" t="s">
        <v>151</v>
      </c>
      <c r="K785" s="221" t="s">
        <v>2529</v>
      </c>
      <c r="L785" s="221" t="str">
        <f t="shared" si="108"/>
        <v>T02: How many of the [${n_plw}] women aged between (15 - 49) year in this household are currently present for a quick dietary interview?</v>
      </c>
      <c r="M785" s="221" t="s">
        <v>5428</v>
      </c>
      <c r="N785" s="221" t="s">
        <v>6324</v>
      </c>
      <c r="O785" s="221" t="s">
        <v>2530</v>
      </c>
      <c r="P785" s="221">
        <v>1</v>
      </c>
      <c r="T785" s="221" t="s">
        <v>6325</v>
      </c>
      <c r="U785" s="221" t="s">
        <v>2532</v>
      </c>
      <c r="V785" s="221">
        <v>1</v>
      </c>
      <c r="AB785" s="333"/>
    </row>
    <row r="786" spans="1:28" s="219" customFormat="1">
      <c r="A786" s="215"/>
      <c r="B786" s="216" t="s">
        <v>5429</v>
      </c>
      <c r="C786" s="216" t="str">
        <f t="shared" si="106"/>
        <v>No</v>
      </c>
      <c r="D786" s="216" t="str">
        <f t="shared" si="107"/>
        <v/>
      </c>
      <c r="E786" s="215"/>
      <c r="F786" s="216"/>
      <c r="G786" s="216" t="s">
        <v>2983</v>
      </c>
      <c r="H786" s="217"/>
      <c r="I786" s="219" t="str" cm="1">
        <f t="array" ref="I786">_xlfn.TEXTJOIN(" ",1,IF(flistname=D786,foption,""))</f>
        <v>0</v>
      </c>
      <c r="J786" s="219" t="s">
        <v>212</v>
      </c>
      <c r="K786" s="219" t="s">
        <v>5430</v>
      </c>
      <c r="L786" s="219" t="str">
        <f t="shared" si="108"/>
        <v/>
      </c>
      <c r="N786" s="219" t="s">
        <v>2988</v>
      </c>
      <c r="O786" s="219" t="s">
        <v>2988</v>
      </c>
      <c r="P786" s="219">
        <v>1</v>
      </c>
      <c r="Y786" s="219" t="s">
        <v>2534</v>
      </c>
      <c r="Z786" s="219" t="s">
        <v>6326</v>
      </c>
      <c r="AB786" s="286"/>
    </row>
    <row r="787" spans="1:28" s="221" customFormat="1">
      <c r="A787" s="205"/>
      <c r="B787" s="194" t="s">
        <v>5431</v>
      </c>
      <c r="C787" s="194" t="str">
        <f t="shared" si="106"/>
        <v>No</v>
      </c>
      <c r="D787" s="194" t="str">
        <f t="shared" si="107"/>
        <v/>
      </c>
      <c r="E787" s="205"/>
      <c r="F787" s="194"/>
      <c r="G787" s="194" t="s">
        <v>3040</v>
      </c>
      <c r="H787" s="206"/>
      <c r="I787" s="221" t="str" cm="1">
        <f t="array" ref="I787">_xlfn.TEXTJOIN(" ",1,IF(flistname=D787,foption,""))</f>
        <v>0</v>
      </c>
      <c r="J787" s="221" t="s">
        <v>151</v>
      </c>
      <c r="K787" s="221" t="s">
        <v>2535</v>
      </c>
      <c r="L787" s="221" t="str">
        <f t="shared" si="108"/>
        <v>T03: Age of women respondent:</v>
      </c>
      <c r="M787" s="221" t="s">
        <v>5432</v>
      </c>
      <c r="N787" s="221" t="s">
        <v>2536</v>
      </c>
      <c r="O787" s="221" t="s">
        <v>2536</v>
      </c>
      <c r="P787" s="221">
        <v>1</v>
      </c>
      <c r="T787" s="221" t="s">
        <v>2537</v>
      </c>
      <c r="U787" s="221" t="s">
        <v>2538</v>
      </c>
      <c r="V787" s="221">
        <v>1</v>
      </c>
      <c r="AB787" s="333"/>
    </row>
    <row r="788" spans="1:28" s="219" customFormat="1">
      <c r="A788" s="212"/>
      <c r="B788" s="199" t="s">
        <v>5433</v>
      </c>
      <c r="C788" s="199" t="str">
        <f t="shared" si="106"/>
        <v>No</v>
      </c>
      <c r="D788" s="199" t="str">
        <f t="shared" si="107"/>
        <v/>
      </c>
      <c r="E788" s="212"/>
      <c r="F788" s="199"/>
      <c r="G788" s="199" t="s">
        <v>2983</v>
      </c>
      <c r="H788" s="213"/>
      <c r="I788" s="219" t="str" cm="1">
        <f t="array" ref="I788">_xlfn.TEXTJOIN(" ",1,IF(flistname=D788,foption,""))</f>
        <v>0</v>
      </c>
      <c r="J788" s="219" t="s">
        <v>26</v>
      </c>
      <c r="K788" s="219" t="s">
        <v>5434</v>
      </c>
      <c r="L788" s="219" t="str">
        <f t="shared" si="108"/>
        <v/>
      </c>
      <c r="P788" s="219">
        <v>1</v>
      </c>
      <c r="W788" s="219" t="s">
        <v>168</v>
      </c>
      <c r="AB788" s="286"/>
    </row>
    <row r="789" spans="1:28" s="327" customFormat="1">
      <c r="A789" s="210"/>
      <c r="B789" s="198" t="s">
        <v>5474</v>
      </c>
      <c r="C789" s="198" t="str">
        <f>IF(IFERROR(FIND("select_one",J789),0)&gt;0,"select_one",IF(IFERROR(FIND("select_multiple",J789),0)&gt;0,"select_multiple","No"))</f>
        <v>No</v>
      </c>
      <c r="D789" s="198" t="str">
        <f>IF(OR(C789="select_one",C789="select_multiple"),TRIM(RIGHT(J789,LEN(J789)-(LEN(C789)+1))),"")</f>
        <v/>
      </c>
      <c r="E789" s="210"/>
      <c r="F789" s="198"/>
      <c r="G789" s="198" t="s">
        <v>2988</v>
      </c>
      <c r="H789" s="211"/>
      <c r="I789" s="327" t="str" cm="1">
        <f t="array" ref="I789">_xlfn.TEXTJOIN(" ",1,IF(flistname=D789,foption,""))</f>
        <v>0</v>
      </c>
      <c r="J789" s="327" t="s">
        <v>20</v>
      </c>
      <c r="L789" s="327" t="str">
        <f>IF(AND(ISBLANK(M789),ISBLANK(N789)),"",IF(ISBLANK(M789),N789,_xlfn.CONCAT(TRIM(M789),": ",N789)))</f>
        <v>Yesterday, during the day and night, inside the home and outside the home, did you eat or drink the following food?</v>
      </c>
      <c r="N789" s="327" t="s">
        <v>2540</v>
      </c>
      <c r="O789" s="327" t="s">
        <v>2540</v>
      </c>
      <c r="P789" s="327">
        <v>1</v>
      </c>
      <c r="AB789" s="329"/>
    </row>
    <row r="790" spans="1:28" s="221" customFormat="1">
      <c r="A790" s="205"/>
      <c r="B790" s="194" t="s">
        <v>5435</v>
      </c>
      <c r="C790" s="194" t="str">
        <f t="shared" ref="C790:C808" si="109">IF(IFERROR(FIND("select_one",J790),0)&gt;0,"select_one",IF(IFERROR(FIND("select_multiple",J790),0)&gt;0,"select_multiple","No"))</f>
        <v>select_one</v>
      </c>
      <c r="D790" s="194" t="str">
        <f t="shared" ref="D790:D808" si="110">IF(OR(C790="select_one",C790="select_multiple"),TRIM(RIGHT(J790,LEN(J790)-(LEN(C790)+1))),"")</f>
        <v>yes_no</v>
      </c>
      <c r="E790" s="205"/>
      <c r="F790" s="194"/>
      <c r="G790" s="194" t="s">
        <v>3040</v>
      </c>
      <c r="H790" s="206"/>
      <c r="I790" s="221" t="str" cm="1">
        <f t="array" ref="I790">_xlfn.TEXTJOIN(" ",1,IF(flistname=D790,foption,""))</f>
        <v>0: No 1: Yes</v>
      </c>
      <c r="J790" s="221" t="s">
        <v>22</v>
      </c>
      <c r="K790" s="221" t="s">
        <v>2541</v>
      </c>
      <c r="L790" s="221" t="str">
        <f t="shared" ref="L790:L898" si="111">IF(AND(ISBLANK(M790),ISBLANK(N790)),"",IF(ISBLANK(M790),N790,_xlfn.CONCAT(TRIM(M790),": ",N790)))</f>
        <v>T04_01: Grains, white roots and tubers, and plantains (sorghum, maize, millet, rice, bread, pasta, potato, yam, cassava, sweet potato, any other cereals, roots or tuber in form of asida or porridge)</v>
      </c>
      <c r="M790" s="221" t="s">
        <v>5436</v>
      </c>
      <c r="N790" s="221" t="s">
        <v>5437</v>
      </c>
      <c r="O790" s="221" t="s">
        <v>5437</v>
      </c>
      <c r="P790" s="221">
        <v>1</v>
      </c>
      <c r="S790" s="221" t="s">
        <v>2543</v>
      </c>
      <c r="V790" s="221">
        <v>1</v>
      </c>
      <c r="W790" s="221" t="s">
        <v>5748</v>
      </c>
      <c r="AB790" s="333"/>
    </row>
    <row r="791" spans="1:28" s="221" customFormat="1">
      <c r="A791" s="205"/>
      <c r="B791" s="194" t="s">
        <v>5438</v>
      </c>
      <c r="C791" s="194" t="str">
        <f t="shared" si="109"/>
        <v>select_one</v>
      </c>
      <c r="D791" s="194" t="str">
        <f t="shared" si="110"/>
        <v>yes_no</v>
      </c>
      <c r="E791" s="205"/>
      <c r="F791" s="194"/>
      <c r="G791" s="194" t="s">
        <v>3040</v>
      </c>
      <c r="H791" s="206"/>
      <c r="I791" s="221" t="str" cm="1">
        <f t="array" ref="I791">_xlfn.TEXTJOIN(" ",1,IF(flistname=D791,foption,""))</f>
        <v>0: No 1: Yes</v>
      </c>
      <c r="J791" s="221" t="s">
        <v>22</v>
      </c>
      <c r="K791" s="221" t="s">
        <v>2544</v>
      </c>
      <c r="L791" s="221" t="str">
        <f t="shared" si="111"/>
        <v>T04_02: Eggs</v>
      </c>
      <c r="M791" s="221" t="s">
        <v>5439</v>
      </c>
      <c r="N791" s="221" t="s">
        <v>5296</v>
      </c>
      <c r="O791" s="221" t="s">
        <v>5296</v>
      </c>
      <c r="P791" s="221">
        <v>1</v>
      </c>
      <c r="V791" s="221">
        <v>1</v>
      </c>
      <c r="W791" s="221" t="s">
        <v>5748</v>
      </c>
      <c r="AB791" s="333"/>
    </row>
    <row r="792" spans="1:28" s="221" customFormat="1">
      <c r="A792" s="205"/>
      <c r="B792" s="194" t="s">
        <v>5440</v>
      </c>
      <c r="C792" s="194" t="str">
        <f t="shared" si="109"/>
        <v>select_one</v>
      </c>
      <c r="D792" s="194" t="str">
        <f t="shared" si="110"/>
        <v>yes_no</v>
      </c>
      <c r="E792" s="205"/>
      <c r="F792" s="194"/>
      <c r="G792" s="194" t="s">
        <v>3040</v>
      </c>
      <c r="H792" s="206"/>
      <c r="I792" s="221" t="str" cm="1">
        <f t="array" ref="I792">_xlfn.TEXTJOIN(" ",1,IF(flistname=D792,foption,""))</f>
        <v>0: No 1: Yes</v>
      </c>
      <c r="J792" s="221" t="s">
        <v>22</v>
      </c>
      <c r="K792" s="221" t="s">
        <v>2546</v>
      </c>
      <c r="L792" s="221" t="str">
        <f t="shared" si="111"/>
        <v>T04_03: Pulses (beans, cowpeas, pigeon peas, lentils)</v>
      </c>
      <c r="M792" s="221" t="s">
        <v>5441</v>
      </c>
      <c r="N792" s="221" t="s">
        <v>5442</v>
      </c>
      <c r="O792" s="221" t="s">
        <v>5442</v>
      </c>
      <c r="P792" s="221">
        <v>1</v>
      </c>
      <c r="V792" s="221">
        <v>1</v>
      </c>
      <c r="W792" s="221" t="s">
        <v>5748</v>
      </c>
      <c r="AB792" s="333"/>
    </row>
    <row r="793" spans="1:28" s="221" customFormat="1">
      <c r="A793" s="205"/>
      <c r="B793" s="194" t="s">
        <v>5443</v>
      </c>
      <c r="C793" s="194" t="str">
        <f t="shared" si="109"/>
        <v>select_one</v>
      </c>
      <c r="D793" s="194" t="str">
        <f t="shared" si="110"/>
        <v>yes_no</v>
      </c>
      <c r="E793" s="205"/>
      <c r="F793" s="194"/>
      <c r="G793" s="194" t="s">
        <v>3040</v>
      </c>
      <c r="H793" s="206"/>
      <c r="I793" s="221" t="str" cm="1">
        <f t="array" ref="I793">_xlfn.TEXTJOIN(" ",1,IF(flistname=D793,foption,""))</f>
        <v>0: No 1: Yes</v>
      </c>
      <c r="J793" s="221" t="s">
        <v>22</v>
      </c>
      <c r="K793" s="221" t="s">
        <v>2548</v>
      </c>
      <c r="L793" s="221" t="str">
        <f t="shared" si="111"/>
        <v>T04_04: Dark green leafy vegetables (spinach, broccoli, dark green leaves, cassava leaves, sukuma, Korofo lubia)</v>
      </c>
      <c r="M793" s="221" t="s">
        <v>5444</v>
      </c>
      <c r="N793" s="221" t="s">
        <v>5445</v>
      </c>
      <c r="O793" s="221" t="s">
        <v>5445</v>
      </c>
      <c r="P793" s="221">
        <v>1</v>
      </c>
      <c r="V793" s="221">
        <v>1</v>
      </c>
      <c r="W793" s="221" t="s">
        <v>5748</v>
      </c>
      <c r="AB793" s="333"/>
    </row>
    <row r="794" spans="1:28" s="221" customFormat="1">
      <c r="A794" s="205"/>
      <c r="B794" s="194" t="s">
        <v>5446</v>
      </c>
      <c r="C794" s="194" t="str">
        <f t="shared" si="109"/>
        <v>select_one</v>
      </c>
      <c r="D794" s="194" t="str">
        <f t="shared" si="110"/>
        <v>yes_no</v>
      </c>
      <c r="E794" s="205"/>
      <c r="F794" s="194"/>
      <c r="G794" s="194" t="s">
        <v>3040</v>
      </c>
      <c r="H794" s="206"/>
      <c r="I794" s="221" t="str" cm="1">
        <f t="array" ref="I794">_xlfn.TEXTJOIN(" ",1,IF(flistname=D794,foption,""))</f>
        <v>0: No 1: Yes</v>
      </c>
      <c r="J794" s="221" t="s">
        <v>22</v>
      </c>
      <c r="K794" s="221" t="s">
        <v>2550</v>
      </c>
      <c r="L794" s="221" t="str">
        <f t="shared" si="111"/>
        <v>T04_05: Nuts and seeds (groundnuts etc.)</v>
      </c>
      <c r="M794" s="221" t="s">
        <v>5447</v>
      </c>
      <c r="N794" s="221" t="s">
        <v>6327</v>
      </c>
      <c r="O794" s="221" t="s">
        <v>5448</v>
      </c>
      <c r="P794" s="221">
        <v>1</v>
      </c>
      <c r="V794" s="221">
        <v>1</v>
      </c>
      <c r="W794" s="221" t="s">
        <v>5748</v>
      </c>
      <c r="AB794" s="333"/>
    </row>
    <row r="795" spans="1:28" s="221" customFormat="1">
      <c r="A795" s="205"/>
      <c r="B795" s="194" t="s">
        <v>5449</v>
      </c>
      <c r="C795" s="194" t="str">
        <f t="shared" si="109"/>
        <v>select_one</v>
      </c>
      <c r="D795" s="194" t="str">
        <f t="shared" si="110"/>
        <v>yes_no</v>
      </c>
      <c r="E795" s="205"/>
      <c r="F795" s="194"/>
      <c r="G795" s="194" t="s">
        <v>3040</v>
      </c>
      <c r="H795" s="206"/>
      <c r="I795" s="221" t="str" cm="1">
        <f t="array" ref="I795">_xlfn.TEXTJOIN(" ",1,IF(flistname=D795,foption,""))</f>
        <v>0: No 1: Yes</v>
      </c>
      <c r="J795" s="221" t="s">
        <v>22</v>
      </c>
      <c r="K795" s="221" t="s">
        <v>2552</v>
      </c>
      <c r="L795" s="221" t="str">
        <f t="shared" si="111"/>
        <v xml:space="preserve">T04_06: Other vitamin A-rich fruits and vegetables
(Fruit (oranges, mango, papaya, apricot, peach carrot) and Vegetables (red pepper, pumpkin, orange sweet potatoes)
</v>
      </c>
      <c r="M795" s="221" t="s">
        <v>5450</v>
      </c>
      <c r="N795" s="221" t="s">
        <v>5451</v>
      </c>
      <c r="O795" s="221" t="s">
        <v>5451</v>
      </c>
      <c r="P795" s="221">
        <v>1</v>
      </c>
      <c r="V795" s="221">
        <v>1</v>
      </c>
      <c r="W795" s="221" t="s">
        <v>5748</v>
      </c>
      <c r="AB795" s="333"/>
    </row>
    <row r="796" spans="1:28" s="221" customFormat="1">
      <c r="A796" s="205"/>
      <c r="B796" s="194" t="s">
        <v>5452</v>
      </c>
      <c r="C796" s="194" t="str">
        <f t="shared" si="109"/>
        <v>select_one</v>
      </c>
      <c r="D796" s="194" t="str">
        <f t="shared" si="110"/>
        <v>yes_no</v>
      </c>
      <c r="E796" s="205"/>
      <c r="F796" s="194"/>
      <c r="G796" s="194" t="s">
        <v>3040</v>
      </c>
      <c r="H796" s="206"/>
      <c r="I796" s="221" t="str" cm="1">
        <f t="array" ref="I796">_xlfn.TEXTJOIN(" ",1,IF(flistname=D796,foption,""))</f>
        <v>0: No 1: Yes</v>
      </c>
      <c r="J796" s="221" t="s">
        <v>22</v>
      </c>
      <c r="K796" s="221" t="s">
        <v>2554</v>
      </c>
      <c r="L796" s="221" t="str">
        <f t="shared" si="111"/>
        <v>T04_07: Dairy (Fresh or powdered milk, sour milk, yoghurt, cheese, etc.; NOTE: exclude margarine, butter, ghee or small amounts of milk for tea / coffee)</v>
      </c>
      <c r="M796" s="221" t="s">
        <v>5453</v>
      </c>
      <c r="N796" s="221" t="s">
        <v>5454</v>
      </c>
      <c r="O796" s="221" t="s">
        <v>5454</v>
      </c>
      <c r="P796" s="221">
        <v>1</v>
      </c>
      <c r="V796" s="221">
        <v>1</v>
      </c>
      <c r="W796" s="221" t="s">
        <v>5748</v>
      </c>
      <c r="AB796" s="333"/>
    </row>
    <row r="797" spans="1:28" s="221" customFormat="1">
      <c r="A797" s="205"/>
      <c r="B797" s="194" t="s">
        <v>5455</v>
      </c>
      <c r="C797" s="194" t="str">
        <f t="shared" si="109"/>
        <v>select_one</v>
      </c>
      <c r="D797" s="194" t="str">
        <f t="shared" si="110"/>
        <v>yes_no</v>
      </c>
      <c r="E797" s="205"/>
      <c r="F797" s="194"/>
      <c r="G797" s="194" t="s">
        <v>3040</v>
      </c>
      <c r="H797" s="206"/>
      <c r="I797" s="221" t="str" cm="1">
        <f t="array" ref="I797">_xlfn.TEXTJOIN(" ",1,IF(flistname=D797,foption,""))</f>
        <v>0: No 1: Yes</v>
      </c>
      <c r="J797" s="221" t="s">
        <v>22</v>
      </c>
      <c r="K797" s="221" t="s">
        <v>2556</v>
      </c>
      <c r="L797" s="221" t="str">
        <f t="shared" si="111"/>
        <v>T04_08: Other vegetables</v>
      </c>
      <c r="M797" s="221" t="s">
        <v>5456</v>
      </c>
      <c r="N797" s="221" t="s">
        <v>5457</v>
      </c>
      <c r="O797" s="221" t="s">
        <v>5457</v>
      </c>
      <c r="P797" s="221">
        <v>1</v>
      </c>
      <c r="V797" s="221">
        <v>1</v>
      </c>
      <c r="W797" s="221" t="s">
        <v>5748</v>
      </c>
      <c r="AB797" s="333"/>
    </row>
    <row r="798" spans="1:28" s="221" customFormat="1">
      <c r="A798" s="205"/>
      <c r="B798" s="194" t="s">
        <v>5458</v>
      </c>
      <c r="C798" s="194" t="str">
        <f t="shared" si="109"/>
        <v>select_one</v>
      </c>
      <c r="D798" s="194" t="str">
        <f t="shared" si="110"/>
        <v>yes_no</v>
      </c>
      <c r="E798" s="205"/>
      <c r="F798" s="194"/>
      <c r="G798" s="194" t="s">
        <v>3040</v>
      </c>
      <c r="H798" s="206"/>
      <c r="I798" s="221" t="str" cm="1">
        <f t="array" ref="I798">_xlfn.TEXTJOIN(" ",1,IF(flistname=D798,foption,""))</f>
        <v>0: No 1: Yes</v>
      </c>
      <c r="J798" s="221" t="s">
        <v>22</v>
      </c>
      <c r="K798" s="221" t="s">
        <v>2558</v>
      </c>
      <c r="L798" s="221" t="str">
        <f t="shared" si="111"/>
        <v>T04_09: Meat, poultry (chicken / birds), and fish</v>
      </c>
      <c r="M798" s="221" t="s">
        <v>5459</v>
      </c>
      <c r="N798" s="221" t="s">
        <v>5460</v>
      </c>
      <c r="O798" s="221" t="s">
        <v>5460</v>
      </c>
      <c r="P798" s="221">
        <v>1</v>
      </c>
      <c r="V798" s="221">
        <v>1</v>
      </c>
      <c r="W798" s="221" t="s">
        <v>5748</v>
      </c>
      <c r="AB798" s="333"/>
    </row>
    <row r="799" spans="1:28" s="221" customFormat="1">
      <c r="A799" s="205"/>
      <c r="B799" s="194" t="s">
        <v>5461</v>
      </c>
      <c r="C799" s="194" t="str">
        <f t="shared" si="109"/>
        <v>select_one</v>
      </c>
      <c r="D799" s="194" t="str">
        <f t="shared" si="110"/>
        <v>yes_no</v>
      </c>
      <c r="E799" s="205"/>
      <c r="F799" s="194"/>
      <c r="G799" s="194" t="s">
        <v>3040</v>
      </c>
      <c r="H799" s="206"/>
      <c r="I799" s="221" t="str" cm="1">
        <f t="array" ref="I799">_xlfn.TEXTJOIN(" ",1,IF(flistname=D799,foption,""))</f>
        <v>0: No 1: Yes</v>
      </c>
      <c r="J799" s="221" t="s">
        <v>22</v>
      </c>
      <c r="K799" s="221" t="s">
        <v>2560</v>
      </c>
      <c r="L799" s="221" t="str">
        <f t="shared" si="111"/>
        <v>T04_10: Other fruits</v>
      </c>
      <c r="M799" s="221" t="s">
        <v>5462</v>
      </c>
      <c r="N799" s="221" t="s">
        <v>5463</v>
      </c>
      <c r="O799" s="221" t="s">
        <v>5463</v>
      </c>
      <c r="P799" s="221">
        <v>1</v>
      </c>
      <c r="V799" s="221">
        <v>1</v>
      </c>
      <c r="W799" s="221" t="s">
        <v>5748</v>
      </c>
      <c r="AB799" s="333"/>
    </row>
    <row r="800" spans="1:28" s="221" customFormat="1">
      <c r="A800" s="205"/>
      <c r="B800" s="194" t="s">
        <v>5464</v>
      </c>
      <c r="C800" s="194" t="str">
        <f t="shared" si="109"/>
        <v>select_one</v>
      </c>
      <c r="D800" s="194" t="str">
        <f t="shared" si="110"/>
        <v>yes_no</v>
      </c>
      <c r="E800" s="205"/>
      <c r="F800" s="194"/>
      <c r="G800" s="194" t="s">
        <v>3040</v>
      </c>
      <c r="H800" s="206"/>
      <c r="I800" s="221" t="str" cm="1">
        <f t="array" ref="I800">_xlfn.TEXTJOIN(" ",1,IF(flistname=D800,foption,""))</f>
        <v>0: No 1: Yes</v>
      </c>
      <c r="J800" s="221" t="s">
        <v>22</v>
      </c>
      <c r="K800" s="221" t="s">
        <v>2562</v>
      </c>
      <c r="L800" s="221" t="str">
        <f t="shared" si="111"/>
        <v>T04_11: Super cereal and other specialized nutritious foods (i.e. CSB++)</v>
      </c>
      <c r="M800" s="221" t="s">
        <v>5465</v>
      </c>
      <c r="N800" s="221" t="s">
        <v>5466</v>
      </c>
      <c r="O800" s="221" t="s">
        <v>5466</v>
      </c>
      <c r="P800" s="221">
        <v>1</v>
      </c>
      <c r="V800" s="221">
        <v>1</v>
      </c>
      <c r="W800" s="221" t="s">
        <v>5748</v>
      </c>
      <c r="AB800" s="333"/>
    </row>
    <row r="801" spans="1:28" s="219" customFormat="1">
      <c r="A801" s="212"/>
      <c r="B801" s="199" t="s">
        <v>5467</v>
      </c>
      <c r="C801" s="199" t="str">
        <f t="shared" si="109"/>
        <v>No</v>
      </c>
      <c r="D801" s="199" t="str">
        <f t="shared" si="110"/>
        <v/>
      </c>
      <c r="E801" s="212"/>
      <c r="F801" s="199"/>
      <c r="G801" s="199" t="s">
        <v>2983</v>
      </c>
      <c r="H801" s="213"/>
      <c r="I801" s="219" t="str" cm="1">
        <f t="array" ref="I801">_xlfn.TEXTJOIN(" ",1,IF(flistname=D801,foption,""))</f>
        <v>0</v>
      </c>
      <c r="J801" s="219" t="s">
        <v>117</v>
      </c>
      <c r="K801" s="219" t="s">
        <v>5434</v>
      </c>
      <c r="L801" s="219" t="str">
        <f t="shared" si="111"/>
        <v/>
      </c>
      <c r="N801" s="219" t="s">
        <v>2988</v>
      </c>
      <c r="O801" s="219" t="s">
        <v>2988</v>
      </c>
      <c r="P801" s="219">
        <v>1</v>
      </c>
      <c r="AB801" s="286"/>
    </row>
    <row r="802" spans="1:28" s="219" customFormat="1">
      <c r="A802" s="215"/>
      <c r="B802" s="216" t="s">
        <v>5468</v>
      </c>
      <c r="C802" s="216" t="str">
        <f t="shared" si="109"/>
        <v>No</v>
      </c>
      <c r="D802" s="216" t="str">
        <f t="shared" si="110"/>
        <v/>
      </c>
      <c r="E802" s="215"/>
      <c r="F802" s="216"/>
      <c r="G802" s="216" t="s">
        <v>2983</v>
      </c>
      <c r="H802" s="217"/>
      <c r="I802" s="219" t="str" cm="1">
        <f t="array" ref="I802">_xlfn.TEXTJOIN(" ",1,IF(flistname=D802,foption,""))</f>
        <v>0</v>
      </c>
      <c r="J802" s="219" t="s">
        <v>224</v>
      </c>
      <c r="K802" s="219" t="s">
        <v>5430</v>
      </c>
      <c r="L802" s="219" t="str">
        <f t="shared" si="111"/>
        <v/>
      </c>
      <c r="N802" s="219" t="s">
        <v>2988</v>
      </c>
      <c r="O802" s="219" t="s">
        <v>2988</v>
      </c>
      <c r="P802" s="219">
        <v>1</v>
      </c>
      <c r="AB802" s="286"/>
    </row>
    <row r="803" spans="1:28" s="356" customFormat="1">
      <c r="A803" s="355"/>
      <c r="B803" s="356" t="s">
        <v>5469</v>
      </c>
      <c r="C803" s="356" t="str">
        <f t="shared" si="109"/>
        <v>No</v>
      </c>
      <c r="D803" s="356" t="str">
        <f t="shared" si="110"/>
        <v/>
      </c>
      <c r="E803" s="355"/>
      <c r="G803" s="356" t="s">
        <v>3040</v>
      </c>
      <c r="H803" s="357"/>
      <c r="I803" s="356" t="str" cm="1">
        <f t="array" ref="I803">_xlfn.TEXTJOIN(" ",1,IF(flistname=D803,foption,""))</f>
        <v>0</v>
      </c>
      <c r="J803" s="356" t="s">
        <v>117</v>
      </c>
      <c r="K803" s="356" t="s">
        <v>5418</v>
      </c>
      <c r="L803" s="356" t="str">
        <f t="shared" si="111"/>
        <v/>
      </c>
      <c r="N803" s="356" t="s">
        <v>2988</v>
      </c>
      <c r="O803" s="356" t="s">
        <v>2988</v>
      </c>
      <c r="P803" s="356">
        <v>1</v>
      </c>
      <c r="AB803" s="358"/>
    </row>
    <row r="804" spans="1:28" s="218" customFormat="1">
      <c r="A804" s="207"/>
      <c r="C804" s="218" t="str">
        <f t="shared" si="109"/>
        <v>No</v>
      </c>
      <c r="D804" s="218" t="str">
        <f t="shared" si="110"/>
        <v/>
      </c>
      <c r="E804" s="207"/>
      <c r="H804" s="209"/>
      <c r="I804" s="214" t="str" cm="1">
        <f t="array" ref="I804">_xlfn.TEXTJOIN(" ",1,IF(flistname=D804,foption,""))</f>
        <v>0</v>
      </c>
      <c r="L804" s="218" t="str">
        <f t="shared" si="111"/>
        <v/>
      </c>
      <c r="N804" s="218" t="s">
        <v>2988</v>
      </c>
      <c r="O804" s="218" t="s">
        <v>2988</v>
      </c>
      <c r="P804" s="218">
        <v>1</v>
      </c>
      <c r="S804" s="207"/>
      <c r="AB804" s="280"/>
    </row>
    <row r="805" spans="1:28" s="356" customFormat="1">
      <c r="A805" s="355"/>
      <c r="B805" s="356" t="s">
        <v>5470</v>
      </c>
      <c r="C805" s="356" t="str">
        <f t="shared" si="109"/>
        <v>No</v>
      </c>
      <c r="D805" s="356" t="str">
        <f t="shared" si="110"/>
        <v/>
      </c>
      <c r="E805" s="355"/>
      <c r="G805" s="356" t="s">
        <v>2983</v>
      </c>
      <c r="H805" s="357"/>
      <c r="I805" s="356" t="str" cm="1">
        <f t="array" ref="I805">_xlfn.TEXTJOIN(" ",1,IF(flistname=D805,foption,""))</f>
        <v>0</v>
      </c>
      <c r="J805" s="356" t="s">
        <v>26</v>
      </c>
      <c r="K805" s="356" t="s">
        <v>5471</v>
      </c>
      <c r="L805" s="356" t="str">
        <f t="shared" si="111"/>
        <v>U: HOUSEHOLD EXPENDITURES AND MARKET ACCESS</v>
      </c>
      <c r="M805" s="356" t="s">
        <v>5472</v>
      </c>
      <c r="N805" s="356" t="s">
        <v>6328</v>
      </c>
      <c r="O805" s="356" t="s">
        <v>5473</v>
      </c>
      <c r="P805" s="356">
        <v>1</v>
      </c>
      <c r="AB805" s="358"/>
    </row>
    <row r="806" spans="1:28" s="219" customFormat="1">
      <c r="A806" s="212"/>
      <c r="B806" s="199" t="s">
        <v>5475</v>
      </c>
      <c r="C806" s="199" t="str">
        <f t="shared" si="109"/>
        <v>No</v>
      </c>
      <c r="D806" s="199" t="str">
        <f t="shared" si="110"/>
        <v/>
      </c>
      <c r="E806" s="212"/>
      <c r="F806" s="199"/>
      <c r="G806" s="199" t="s">
        <v>2983</v>
      </c>
      <c r="H806" s="213"/>
      <c r="I806" s="219" t="str" cm="1">
        <f t="array" ref="I806">_xlfn.TEXTJOIN(" ",1,IF(flistname=D806,foption,""))</f>
        <v>0</v>
      </c>
      <c r="J806" s="219" t="s">
        <v>26</v>
      </c>
      <c r="K806" s="219" t="s">
        <v>5476</v>
      </c>
      <c r="L806" s="219" t="str">
        <f t="shared" si="111"/>
        <v/>
      </c>
      <c r="N806" s="219" t="s">
        <v>2988</v>
      </c>
      <c r="O806" s="219" t="s">
        <v>2988</v>
      </c>
      <c r="P806" s="219">
        <v>1</v>
      </c>
      <c r="W806" s="219" t="s">
        <v>168</v>
      </c>
      <c r="AB806" s="286"/>
    </row>
    <row r="807" spans="1:28" s="325" customFormat="1">
      <c r="A807" s="240"/>
      <c r="B807" s="240"/>
      <c r="C807" s="240" t="str">
        <f t="shared" si="109"/>
        <v>No</v>
      </c>
      <c r="D807" s="240" t="str">
        <f t="shared" si="110"/>
        <v/>
      </c>
      <c r="E807" s="240"/>
      <c r="F807" s="240" t="s">
        <v>5477</v>
      </c>
      <c r="G807" s="240" t="s">
        <v>2983</v>
      </c>
      <c r="H807" s="240"/>
      <c r="I807" s="325" t="str" cm="1">
        <f t="array" ref="I807">_xlfn.TEXTJOIN(" ",1,IF(flistname=D807,foption,""))</f>
        <v>0</v>
      </c>
      <c r="J807" s="325" t="s">
        <v>20</v>
      </c>
      <c r="L807" s="325" t="str">
        <f t="shared" si="111"/>
        <v>Food expenditures</v>
      </c>
      <c r="N807" s="325" t="s">
        <v>5478</v>
      </c>
      <c r="O807" s="325" t="s">
        <v>5478</v>
      </c>
      <c r="P807" s="325">
        <v>1</v>
      </c>
      <c r="AB807" s="326"/>
    </row>
    <row r="808" spans="1:28" s="221" customFormat="1">
      <c r="A808" s="205"/>
      <c r="B808" s="220"/>
      <c r="C808" s="220" t="str">
        <f t="shared" si="109"/>
        <v>No</v>
      </c>
      <c r="D808" s="220" t="str">
        <f t="shared" si="110"/>
        <v/>
      </c>
      <c r="E808" s="205"/>
      <c r="F808" s="205" t="s">
        <v>5477</v>
      </c>
      <c r="G808" s="221" t="s">
        <v>2983</v>
      </c>
      <c r="H808" s="206"/>
      <c r="I808" s="221" t="str" cm="1">
        <f t="array" ref="I808">_xlfn.TEXTJOIN(" ",1,IF(flistname=D808,foption,""))</f>
        <v>0</v>
      </c>
      <c r="J808" s="341" t="s">
        <v>151</v>
      </c>
      <c r="K808" s="341" t="s">
        <v>5479</v>
      </c>
      <c r="L808" s="341" t="str">
        <f t="shared" si="111"/>
        <v>U01: In the last 30 days, how much money in total did you household spend on buying food items for home consumption (this can include the credit and depts taken pending for payment or monetary value of foods consumed but not purchased)</v>
      </c>
      <c r="M808" s="341" t="s">
        <v>5480</v>
      </c>
      <c r="N808" s="341" t="s">
        <v>5481</v>
      </c>
      <c r="O808" s="341" t="s">
        <v>5482</v>
      </c>
      <c r="P808" s="341">
        <v>1</v>
      </c>
      <c r="Q808" s="341"/>
      <c r="S808" s="221" t="s">
        <v>5483</v>
      </c>
      <c r="V808" s="221">
        <v>1</v>
      </c>
      <c r="AB808" s="333"/>
    </row>
    <row r="809" spans="1:28" s="221" customFormat="1">
      <c r="A809" s="205"/>
      <c r="B809" s="220"/>
      <c r="C809" s="220"/>
      <c r="D809" s="220"/>
      <c r="E809" s="205"/>
      <c r="F809" s="205"/>
      <c r="H809" s="206"/>
      <c r="J809" s="341" t="s">
        <v>151</v>
      </c>
      <c r="K809" s="341" t="s">
        <v>6329</v>
      </c>
      <c r="L809" s="341" t="str">
        <f t="shared" si="111"/>
        <v>U01_qlty: For quality purposes, please repeat here the total food expenses</v>
      </c>
      <c r="M809" s="341" t="s">
        <v>6330</v>
      </c>
      <c r="N809" s="341" t="s">
        <v>6331</v>
      </c>
      <c r="O809" s="341"/>
      <c r="P809" s="341"/>
      <c r="Q809" s="341"/>
      <c r="T809" s="221" t="s">
        <v>6332</v>
      </c>
      <c r="U809" s="221" t="s">
        <v>6333</v>
      </c>
      <c r="V809" s="221">
        <v>1</v>
      </c>
      <c r="Z809" s="221" t="s">
        <v>6334</v>
      </c>
      <c r="AB809" s="333"/>
    </row>
    <row r="810" spans="1:28" s="221" customFormat="1">
      <c r="A810" s="205"/>
      <c r="B810" s="220"/>
      <c r="C810" s="220" t="str">
        <f t="shared" ref="C810:C816" si="112">IF(IFERROR(FIND("select_one",J810),0)&gt;0,"select_one",IF(IFERROR(FIND("select_multiple",J810),0)&gt;0,"select_multiple","No"))</f>
        <v>select_multiple</v>
      </c>
      <c r="D810" s="220" t="str">
        <f t="shared" ref="D810:D816" si="113">IF(OR(C810="select_one",C810="select_multiple"),TRIM(RIGHT(J810,LEN(J810)-(LEN(C810)+1))),"")</f>
        <v>expenditure</v>
      </c>
      <c r="E810" s="205"/>
      <c r="F810" s="205" t="s">
        <v>5477</v>
      </c>
      <c r="G810" s="221" t="s">
        <v>2983</v>
      </c>
      <c r="H810" s="206"/>
      <c r="I810" s="221" t="str" cm="1">
        <f t="array" ref="I810">_xlfn.TEXTJOIN(" ",1,IF(flistname=D810,foption,""))</f>
        <v>1: Cereals (maize, rice, sorghum, wheat, bread) 2: Tubers (sweet potatoes, cassava) 3: Pulses (beans, peas, groundnuts) 4: Fruits &amp; vegetables (including wild foods) 5: Fish 6: Meat 7: Poultry 8: Eggs 9: Oil, fat, butter 10: Milk, cheese, yogurt 11: Sugar/Salt 12: Tea/Coffee</v>
      </c>
      <c r="J810" s="341" t="s">
        <v>5484</v>
      </c>
      <c r="K810" s="341" t="s">
        <v>5485</v>
      </c>
      <c r="L810" s="341" t="str">
        <f t="shared" si="111"/>
        <v>U02: During the last 30 days, which major four food items did your household spend on the most?</v>
      </c>
      <c r="M810" s="341" t="s">
        <v>5486</v>
      </c>
      <c r="N810" s="341" t="s">
        <v>6335</v>
      </c>
      <c r="O810" s="341" t="s">
        <v>5488</v>
      </c>
      <c r="P810" s="341">
        <v>1</v>
      </c>
      <c r="Q810" s="341"/>
      <c r="V810" s="221">
        <v>1</v>
      </c>
      <c r="Z810" s="221" t="s">
        <v>6334</v>
      </c>
      <c r="AB810" s="333"/>
    </row>
    <row r="811" spans="1:28" s="221" customFormat="1">
      <c r="A811" s="205"/>
      <c r="B811" s="220"/>
      <c r="C811" s="220" t="str">
        <f t="shared" si="112"/>
        <v>No</v>
      </c>
      <c r="D811" s="220" t="str">
        <f t="shared" si="113"/>
        <v/>
      </c>
      <c r="E811" s="205"/>
      <c r="F811" s="205" t="s">
        <v>5477</v>
      </c>
      <c r="G811" s="221" t="s">
        <v>2983</v>
      </c>
      <c r="H811" s="206"/>
      <c r="I811" s="221" t="str" cm="1">
        <f t="array" ref="I811">_xlfn.TEXTJOIN(" ",1,IF(flistname=D811,foption,""))</f>
        <v>0</v>
      </c>
      <c r="J811" s="341" t="s">
        <v>5489</v>
      </c>
      <c r="K811" s="341" t="s">
        <v>5490</v>
      </c>
      <c r="L811" s="341" t="str">
        <f t="shared" si="111"/>
        <v>U03: Please rank the main purchase foods by order of how much spent on them</v>
      </c>
      <c r="M811" s="341" t="s">
        <v>5491</v>
      </c>
      <c r="N811" s="341" t="s">
        <v>5492</v>
      </c>
      <c r="O811" s="341" t="s">
        <v>5493</v>
      </c>
      <c r="P811" s="341">
        <v>1</v>
      </c>
      <c r="Q811" s="341"/>
      <c r="R811" s="221" t="s">
        <v>5494</v>
      </c>
      <c r="V811" s="221">
        <v>1</v>
      </c>
      <c r="Z811" s="221" t="s">
        <v>5495</v>
      </c>
      <c r="AB811" s="333"/>
    </row>
    <row r="812" spans="1:28" s="219" customFormat="1">
      <c r="A812" s="199"/>
      <c r="B812" s="199"/>
      <c r="C812" s="199" t="str">
        <f t="shared" si="112"/>
        <v>No</v>
      </c>
      <c r="D812" s="199" t="str">
        <f t="shared" si="113"/>
        <v/>
      </c>
      <c r="E812" s="199"/>
      <c r="F812" s="199"/>
      <c r="G812" s="199"/>
      <c r="H812" s="199"/>
      <c r="I812" s="219" t="str" cm="1">
        <f t="array" ref="I812">_xlfn.TEXTJOIN(" ",1,IF(flistname=D812,foption,""))</f>
        <v>0</v>
      </c>
      <c r="J812" s="342" t="s">
        <v>117</v>
      </c>
      <c r="K812" s="342" t="s">
        <v>5476</v>
      </c>
      <c r="L812" s="342" t="str">
        <f t="shared" si="111"/>
        <v/>
      </c>
      <c r="M812" s="342"/>
      <c r="N812" s="342"/>
      <c r="O812" s="342"/>
      <c r="P812" s="342">
        <v>1</v>
      </c>
      <c r="Q812" s="342"/>
      <c r="AB812" s="286"/>
    </row>
    <row r="813" spans="1:28" s="245" customFormat="1">
      <c r="A813" s="228"/>
      <c r="C813" s="245" t="str">
        <f t="shared" si="112"/>
        <v>No</v>
      </c>
      <c r="D813" s="245" t="str">
        <f t="shared" si="113"/>
        <v/>
      </c>
      <c r="E813" s="228"/>
      <c r="F813" s="228"/>
      <c r="G813" s="247"/>
      <c r="H813" s="230"/>
      <c r="I813" s="229" t="str" cm="1">
        <f t="array" ref="I813">_xlfn.TEXTJOIN(" ",1,IF(flistname=D813,foption,""))</f>
        <v>0</v>
      </c>
      <c r="J813" s="343"/>
      <c r="K813" s="343"/>
      <c r="L813" s="343" t="str">
        <f t="shared" si="111"/>
        <v/>
      </c>
      <c r="M813" s="343"/>
      <c r="N813" s="343"/>
      <c r="O813" s="343"/>
      <c r="P813" s="343">
        <v>1</v>
      </c>
      <c r="Q813" s="343"/>
      <c r="S813" s="228"/>
      <c r="AB813" s="281"/>
    </row>
    <row r="814" spans="1:28" s="219" customFormat="1">
      <c r="A814" s="199"/>
      <c r="B814" s="199"/>
      <c r="C814" s="199" t="str">
        <f t="shared" si="112"/>
        <v>No</v>
      </c>
      <c r="D814" s="199" t="str">
        <f t="shared" si="113"/>
        <v/>
      </c>
      <c r="E814" s="199"/>
      <c r="F814" s="199"/>
      <c r="G814" s="199"/>
      <c r="H814" s="199"/>
      <c r="I814" s="219" t="str" cm="1">
        <f t="array" ref="I814">_xlfn.TEXTJOIN(" ",1,IF(flistname=D814,foption,""))</f>
        <v>0</v>
      </c>
      <c r="J814" s="342" t="s">
        <v>26</v>
      </c>
      <c r="K814" s="342" t="s">
        <v>5496</v>
      </c>
      <c r="L814" s="342" t="str">
        <f t="shared" si="111"/>
        <v/>
      </c>
      <c r="M814" s="342"/>
      <c r="N814" s="342"/>
      <c r="O814" s="342"/>
      <c r="P814" s="342">
        <v>1</v>
      </c>
      <c r="Q814" s="342"/>
      <c r="W814" s="219" t="s">
        <v>168</v>
      </c>
      <c r="AB814" s="286"/>
    </row>
    <row r="815" spans="1:28" s="325" customFormat="1">
      <c r="A815" s="240"/>
      <c r="B815" s="240"/>
      <c r="C815" s="240" t="str">
        <f t="shared" si="112"/>
        <v>No</v>
      </c>
      <c r="D815" s="240" t="str">
        <f t="shared" si="113"/>
        <v/>
      </c>
      <c r="E815" s="240"/>
      <c r="F815" s="240"/>
      <c r="G815" s="240"/>
      <c r="H815" s="240"/>
      <c r="I815" s="325" t="str" cm="1">
        <f t="array" ref="I815">_xlfn.TEXTJOIN(" ",1,IF(flistname=D815,foption,""))</f>
        <v>0</v>
      </c>
      <c r="J815" s="344" t="s">
        <v>20</v>
      </c>
      <c r="K815" s="344"/>
      <c r="L815" s="344" t="str">
        <f t="shared" si="111"/>
        <v>Non-Food expenditures</v>
      </c>
      <c r="M815" s="344"/>
      <c r="N815" s="325" t="s">
        <v>5497</v>
      </c>
      <c r="O815" s="325" t="s">
        <v>5497</v>
      </c>
      <c r="P815" s="344">
        <v>1</v>
      </c>
      <c r="Q815" s="344"/>
      <c r="AB815" s="326"/>
    </row>
    <row r="816" spans="1:28" s="221" customFormat="1">
      <c r="A816" s="205"/>
      <c r="B816" s="220"/>
      <c r="C816" s="220" t="str">
        <f t="shared" si="112"/>
        <v>No</v>
      </c>
      <c r="D816" s="220" t="str">
        <f t="shared" si="113"/>
        <v/>
      </c>
      <c r="E816" s="205"/>
      <c r="F816" s="205" t="s">
        <v>5477</v>
      </c>
      <c r="G816" s="221" t="s">
        <v>2983</v>
      </c>
      <c r="H816" s="206"/>
      <c r="I816" s="221" t="str" cm="1">
        <f t="array" ref="I816">_xlfn.TEXTJOIN(" ",1,IF(flistname=D816,foption,""))</f>
        <v>0</v>
      </c>
      <c r="J816" s="341" t="s">
        <v>151</v>
      </c>
      <c r="K816" s="341" t="s">
        <v>5498</v>
      </c>
      <c r="L816" s="341" t="str">
        <f t="shared" si="111"/>
        <v>U04: Now, I would like to ask you, during the last 30 days, how much money did you spend on buying items or paying for services other than food related? Expense may include what you paid in cash and what you owe in credit</v>
      </c>
      <c r="M816" s="341" t="s">
        <v>5499</v>
      </c>
      <c r="N816" s="341" t="s">
        <v>5500</v>
      </c>
      <c r="O816" s="341" t="s">
        <v>5501</v>
      </c>
      <c r="P816" s="341">
        <v>1</v>
      </c>
      <c r="Q816" s="341"/>
      <c r="S816" s="221" t="s">
        <v>5483</v>
      </c>
      <c r="V816" s="221">
        <v>1</v>
      </c>
      <c r="AB816" s="333"/>
    </row>
    <row r="817" spans="1:28" s="221" customFormat="1">
      <c r="A817" s="205"/>
      <c r="B817" s="220"/>
      <c r="C817" s="220"/>
      <c r="D817" s="220"/>
      <c r="E817" s="205"/>
      <c r="F817" s="205"/>
      <c r="H817" s="206"/>
      <c r="J817" s="341" t="s">
        <v>151</v>
      </c>
      <c r="K817" s="341" t="s">
        <v>6336</v>
      </c>
      <c r="L817" s="341" t="str">
        <f t="shared" si="111"/>
        <v>U04_qlty: For quality purposes, please repeat here the total non-food expenses</v>
      </c>
      <c r="M817" s="341" t="s">
        <v>6337</v>
      </c>
      <c r="N817" s="341" t="s">
        <v>6338</v>
      </c>
      <c r="O817" s="341"/>
      <c r="P817" s="341"/>
      <c r="Q817" s="341"/>
      <c r="T817" s="221" t="s">
        <v>6339</v>
      </c>
      <c r="U817" s="221" t="s">
        <v>6333</v>
      </c>
      <c r="V817" s="221">
        <v>1</v>
      </c>
      <c r="Z817" s="221" t="s">
        <v>6340</v>
      </c>
      <c r="AB817" s="333"/>
    </row>
    <row r="818" spans="1:28" s="221" customFormat="1">
      <c r="A818" s="205"/>
      <c r="B818" s="220"/>
      <c r="C818" s="220" t="str">
        <f t="shared" ref="C818:C882" si="114">IF(IFERROR(FIND("select_one",J818),0)&gt;0,"select_one",IF(IFERROR(FIND("select_multiple",J818),0)&gt;0,"select_multiple","No"))</f>
        <v>select_multiple</v>
      </c>
      <c r="D818" s="220" t="str">
        <f t="shared" ref="D818:D882" si="115">IF(OR(C818="select_one",C818="select_multiple"),TRIM(RIGHT(J818,LEN(J818)-(LEN(C818)+1))),"")</f>
        <v>expenditure_nfi</v>
      </c>
      <c r="E818" s="205"/>
      <c r="F818" s="205" t="s">
        <v>5477</v>
      </c>
      <c r="G818" s="221" t="s">
        <v>2983</v>
      </c>
      <c r="H818" s="206"/>
      <c r="I818" s="221" t="str" cm="1">
        <f t="array" ref="I818">_xlfn.TEXTJOIN(" ",1,IF(flistname=D818,foption,""))</f>
        <v/>
      </c>
      <c r="J818" s="341" t="s">
        <v>5502</v>
      </c>
      <c r="K818" s="341" t="s">
        <v>5503</v>
      </c>
      <c r="L818" s="341" t="str">
        <f t="shared" si="111"/>
        <v>U05: During the last 30 days, which major four non-food items did your household spend on the most?</v>
      </c>
      <c r="M818" s="341" t="s">
        <v>5504</v>
      </c>
      <c r="N818" s="341" t="s">
        <v>5505</v>
      </c>
      <c r="O818" s="341" t="s">
        <v>5506</v>
      </c>
      <c r="P818" s="341">
        <v>1</v>
      </c>
      <c r="Q818" s="341"/>
      <c r="V818" s="221">
        <v>1</v>
      </c>
      <c r="Z818" s="221" t="s">
        <v>6340</v>
      </c>
      <c r="AB818" s="333"/>
    </row>
    <row r="819" spans="1:28" s="221" customFormat="1">
      <c r="A819" s="205"/>
      <c r="B819" s="220"/>
      <c r="C819" s="220" t="str">
        <f t="shared" si="114"/>
        <v>No</v>
      </c>
      <c r="D819" s="220" t="str">
        <f t="shared" si="115"/>
        <v/>
      </c>
      <c r="E819" s="205"/>
      <c r="F819" s="205" t="s">
        <v>5477</v>
      </c>
      <c r="G819" s="221" t="s">
        <v>2983</v>
      </c>
      <c r="H819" s="206"/>
      <c r="I819" s="221" t="str" cm="1">
        <f t="array" ref="I819">_xlfn.TEXTJOIN(" ",1,IF(flistname=D819,foption,""))</f>
        <v>0</v>
      </c>
      <c r="J819" s="341" t="s">
        <v>5507</v>
      </c>
      <c r="K819" s="341" t="s">
        <v>5508</v>
      </c>
      <c r="L819" s="341" t="str">
        <f t="shared" si="111"/>
        <v>U06: Please rank the main purchase non-food by order of how much spent on them</v>
      </c>
      <c r="M819" s="341" t="s">
        <v>5509</v>
      </c>
      <c r="N819" s="341" t="s">
        <v>5510</v>
      </c>
      <c r="O819" s="341" t="s">
        <v>5511</v>
      </c>
      <c r="P819" s="341">
        <v>1</v>
      </c>
      <c r="Q819" s="341"/>
      <c r="R819" s="221" t="s">
        <v>5512</v>
      </c>
      <c r="V819" s="221">
        <v>1</v>
      </c>
      <c r="Z819" s="221" t="s">
        <v>5513</v>
      </c>
      <c r="AB819" s="333"/>
    </row>
    <row r="820" spans="1:28" s="219" customFormat="1">
      <c r="A820" s="212"/>
      <c r="B820" s="199" t="s">
        <v>5514</v>
      </c>
      <c r="C820" s="199" t="str">
        <f t="shared" si="114"/>
        <v>No</v>
      </c>
      <c r="D820" s="199" t="str">
        <f t="shared" si="115"/>
        <v/>
      </c>
      <c r="E820" s="212"/>
      <c r="F820" s="199"/>
      <c r="G820" s="199" t="s">
        <v>2983</v>
      </c>
      <c r="H820" s="213"/>
      <c r="I820" s="219" t="str" cm="1">
        <f t="array" ref="I820">_xlfn.TEXTJOIN(" ",1,IF(flistname=D820,foption,""))</f>
        <v>0</v>
      </c>
      <c r="J820" s="219" t="s">
        <v>117</v>
      </c>
      <c r="K820" s="219" t="s">
        <v>5496</v>
      </c>
      <c r="L820" s="219" t="str">
        <f t="shared" si="111"/>
        <v/>
      </c>
      <c r="N820" s="219" t="s">
        <v>2988</v>
      </c>
      <c r="O820" s="219" t="s">
        <v>2988</v>
      </c>
      <c r="P820" s="219">
        <v>1</v>
      </c>
      <c r="AB820" s="286"/>
    </row>
    <row r="821" spans="1:28" s="245" customFormat="1">
      <c r="A821" s="228"/>
      <c r="C821" s="245" t="str">
        <f t="shared" si="114"/>
        <v>No</v>
      </c>
      <c r="D821" s="245" t="str">
        <f t="shared" si="115"/>
        <v/>
      </c>
      <c r="E821" s="228"/>
      <c r="H821" s="230"/>
      <c r="I821" s="229" t="str" cm="1">
        <f t="array" ref="I821">_xlfn.TEXTJOIN(" ",1,IF(flistname=D821,foption,""))</f>
        <v>0</v>
      </c>
      <c r="L821" s="245" t="str">
        <f t="shared" si="111"/>
        <v/>
      </c>
      <c r="S821" s="228"/>
      <c r="AB821" s="281"/>
    </row>
    <row r="822" spans="1:28" s="219" customFormat="1">
      <c r="A822" s="212"/>
      <c r="B822" s="199"/>
      <c r="C822" s="199" t="str">
        <f t="shared" si="114"/>
        <v>No</v>
      </c>
      <c r="D822" s="199" t="str">
        <f t="shared" si="115"/>
        <v/>
      </c>
      <c r="E822" s="212"/>
      <c r="F822" s="199"/>
      <c r="G822" s="199"/>
      <c r="H822" s="213"/>
      <c r="I822" s="219" t="str" cm="1">
        <f t="array" ref="I822">_xlfn.TEXTJOIN(" ",1,IF(flistname=D822,foption,""))</f>
        <v>0</v>
      </c>
      <c r="J822" s="219" t="s">
        <v>26</v>
      </c>
      <c r="K822" s="219" t="s">
        <v>5515</v>
      </c>
      <c r="L822" s="219" t="str">
        <f t="shared" si="111"/>
        <v/>
      </c>
      <c r="W822" s="219" t="s">
        <v>168</v>
      </c>
      <c r="AB822" s="286"/>
    </row>
    <row r="823" spans="1:28" s="325" customFormat="1">
      <c r="A823" s="240"/>
      <c r="B823" s="240"/>
      <c r="C823" s="240" t="str">
        <f t="shared" si="114"/>
        <v>No</v>
      </c>
      <c r="D823" s="240" t="str">
        <f t="shared" si="115"/>
        <v/>
      </c>
      <c r="E823" s="240"/>
      <c r="F823" s="240"/>
      <c r="G823" s="240"/>
      <c r="H823" s="240"/>
      <c r="I823" s="325" t="str" cm="1">
        <f t="array" ref="I823">_xlfn.TEXTJOIN(" ",1,IF(flistname=D823,foption,""))</f>
        <v>0</v>
      </c>
      <c r="J823" s="344" t="s">
        <v>20</v>
      </c>
      <c r="K823" s="344"/>
      <c r="L823" s="344" t="str">
        <f t="shared" si="111"/>
        <v>MARKET ACCESS, FOOD PRICES AND AVAILABILITY</v>
      </c>
      <c r="M823" s="344"/>
      <c r="N823" s="325" t="s">
        <v>5516</v>
      </c>
      <c r="O823" s="325" t="s">
        <v>5516</v>
      </c>
      <c r="P823" s="344">
        <v>1</v>
      </c>
      <c r="Q823" s="344"/>
      <c r="AB823" s="326"/>
    </row>
    <row r="824" spans="1:28" s="221" customFormat="1">
      <c r="A824" s="194"/>
      <c r="B824" s="194"/>
      <c r="C824" s="194" t="str">
        <f t="shared" si="114"/>
        <v>select_one</v>
      </c>
      <c r="D824" s="194" t="str">
        <f t="shared" si="115"/>
        <v>yes_no</v>
      </c>
      <c r="E824" s="194"/>
      <c r="F824" s="194"/>
      <c r="G824" s="194"/>
      <c r="H824" s="194"/>
      <c r="I824" s="221" t="str" cm="1">
        <f t="array" ref="I824">_xlfn.TEXTJOIN(" ",1,IF(flistname=D824,foption,""))</f>
        <v>0: No 1: Yes</v>
      </c>
      <c r="J824" s="221" t="s">
        <v>22</v>
      </c>
      <c r="K824" s="221" t="s">
        <v>5517</v>
      </c>
      <c r="L824" s="341" t="str">
        <f t="shared" si="111"/>
        <v>U07: Are you or any of the household member currently able to access the nearest market for your households food and utility needs?</v>
      </c>
      <c r="M824" s="221" t="s">
        <v>5518</v>
      </c>
      <c r="N824" s="221" t="s">
        <v>5519</v>
      </c>
      <c r="O824" s="221" t="s">
        <v>5520</v>
      </c>
      <c r="V824" s="221">
        <v>1</v>
      </c>
      <c r="W824" s="221" t="s">
        <v>5748</v>
      </c>
      <c r="AB824" s="333"/>
    </row>
    <row r="825" spans="1:28" s="221" customFormat="1">
      <c r="A825" s="194"/>
      <c r="B825" s="194"/>
      <c r="C825" s="194" t="str">
        <f t="shared" si="114"/>
        <v>No</v>
      </c>
      <c r="D825" s="194" t="str">
        <f t="shared" si="115"/>
        <v/>
      </c>
      <c r="E825" s="194"/>
      <c r="F825" s="194"/>
      <c r="G825" s="194"/>
      <c r="H825" s="194"/>
      <c r="I825" s="221" t="str" cm="1">
        <f t="array" ref="I825">_xlfn.TEXTJOIN(" ",1,IF(flistname=D825,foption,""))</f>
        <v>0</v>
      </c>
      <c r="J825" s="221" t="s">
        <v>151</v>
      </c>
      <c r="K825" s="221" t="s">
        <v>5521</v>
      </c>
      <c r="L825" s="341" t="str">
        <f t="shared" si="111"/>
        <v>U08: If yes, how long does it take  (one way) in minutes to reach the nearest market?</v>
      </c>
      <c r="M825" s="221" t="s">
        <v>5522</v>
      </c>
      <c r="N825" s="221" t="s">
        <v>5523</v>
      </c>
      <c r="O825" s="221" t="s">
        <v>5524</v>
      </c>
      <c r="V825" s="221">
        <v>1</v>
      </c>
      <c r="Z825" s="221" t="s">
        <v>5525</v>
      </c>
      <c r="AB825" s="333"/>
    </row>
    <row r="826" spans="1:28" s="221" customFormat="1">
      <c r="A826" s="194"/>
      <c r="B826" s="194"/>
      <c r="C826" s="194" t="str">
        <f t="shared" si="114"/>
        <v>select_multiple</v>
      </c>
      <c r="D826" s="194" t="str">
        <f t="shared" si="115"/>
        <v>market_no</v>
      </c>
      <c r="E826" s="194"/>
      <c r="F826" s="194"/>
      <c r="G826" s="194"/>
      <c r="H826" s="194"/>
      <c r="I826" s="221" t="str" cm="1">
        <f t="array" ref="I826">_xlfn.TEXTJOIN(" ",1,IF(flistname=D826,foption,""))</f>
        <v>1: Limited access due to insecurity 2: Limited access due to COVID restrictions 3: Limited access due to poor road conditions 4: Limited access due to weather 88: Other limitations</v>
      </c>
      <c r="J826" s="221" t="s">
        <v>6341</v>
      </c>
      <c r="K826" s="221" t="s">
        <v>5527</v>
      </c>
      <c r="L826" s="341" t="str">
        <f t="shared" si="111"/>
        <v>U09: what are the reasons of limited access to nearest market?</v>
      </c>
      <c r="M826" s="221" t="s">
        <v>5528</v>
      </c>
      <c r="N826" s="221" t="s">
        <v>6342</v>
      </c>
      <c r="O826" s="221" t="s">
        <v>5530</v>
      </c>
      <c r="V826" s="221">
        <v>1</v>
      </c>
      <c r="Z826" s="221" t="s">
        <v>5531</v>
      </c>
      <c r="AB826" s="333"/>
    </row>
    <row r="827" spans="1:28" s="221" customFormat="1">
      <c r="A827" s="194"/>
      <c r="B827" s="194"/>
      <c r="C827" s="194" t="str">
        <f t="shared" si="114"/>
        <v>select_one</v>
      </c>
      <c r="D827" s="194" t="str">
        <f t="shared" si="115"/>
        <v>staple_availability</v>
      </c>
      <c r="E827" s="194"/>
      <c r="F827" s="194"/>
      <c r="G827" s="194"/>
      <c r="H827" s="194"/>
      <c r="I827" s="221" t="str" cm="1">
        <f t="array" ref="I827">_xlfn.TEXTJOIN(" ",1,IF(flistname=D827,foption,""))</f>
        <v>1: More available 2: Same availability 3: Less available</v>
      </c>
      <c r="J827" s="221" t="s">
        <v>5532</v>
      </c>
      <c r="K827" s="221" t="s">
        <v>5533</v>
      </c>
      <c r="L827" s="341" t="str">
        <f t="shared" si="111"/>
        <v>U10: How would you rate the current availability of key staple commodities (cereals, legumes) at this nearest market compared to same period last year?</v>
      </c>
      <c r="M827" s="221" t="s">
        <v>5534</v>
      </c>
      <c r="N827" s="221" t="s">
        <v>5535</v>
      </c>
      <c r="O827" s="221" t="s">
        <v>5536</v>
      </c>
      <c r="V827" s="221">
        <v>1</v>
      </c>
      <c r="AB827" s="333"/>
    </row>
    <row r="828" spans="1:28" s="221" customFormat="1">
      <c r="A828" s="194"/>
      <c r="B828" s="194"/>
      <c r="C828" s="194" t="str">
        <f t="shared" si="114"/>
        <v>select_one</v>
      </c>
      <c r="D828" s="194" t="str">
        <f t="shared" si="115"/>
        <v>staple_price</v>
      </c>
      <c r="E828" s="194"/>
      <c r="F828" s="194"/>
      <c r="G828" s="194"/>
      <c r="H828" s="194"/>
      <c r="I828" s="221" t="str" cm="1">
        <f t="array" ref="I828">_xlfn.TEXTJOIN(" ",1,IF(flistname=D828,foption,""))</f>
        <v>1: High Price 2: Fair Price 3: Low Price</v>
      </c>
      <c r="J828" s="221" t="s">
        <v>5537</v>
      </c>
      <c r="K828" s="221" t="s">
        <v>5538</v>
      </c>
      <c r="L828" s="341" t="str">
        <f t="shared" si="111"/>
        <v>U11: How would you judge the current prices of key staple commodities at the nearest market compared to same period last year?</v>
      </c>
      <c r="M828" s="221" t="s">
        <v>5539</v>
      </c>
      <c r="N828" s="221" t="s">
        <v>5540</v>
      </c>
      <c r="O828" s="221" t="s">
        <v>5541</v>
      </c>
      <c r="V828" s="221">
        <v>1</v>
      </c>
      <c r="AB828" s="333"/>
    </row>
    <row r="829" spans="1:28" s="221" customFormat="1">
      <c r="A829" s="194"/>
      <c r="B829" s="194"/>
      <c r="C829" s="194" t="str">
        <f t="shared" si="114"/>
        <v>select_one</v>
      </c>
      <c r="D829" s="194" t="str">
        <f t="shared" si="115"/>
        <v>staple_demand</v>
      </c>
      <c r="E829" s="194"/>
      <c r="F829" s="194"/>
      <c r="G829" s="194"/>
      <c r="H829" s="194"/>
      <c r="I829" s="221" t="str" cm="1">
        <f t="array" ref="I829">_xlfn.TEXTJOIN(" ",1,IF(flistname=D829,foption,""))</f>
        <v>1: No, it is all available 2: Some cereals not available 3: some pulses not available 4: both some cereals and pulses unavailable 5: Cooking oil not available</v>
      </c>
      <c r="J829" s="221" t="s">
        <v>5542</v>
      </c>
      <c r="K829" s="221" t="s">
        <v>5543</v>
      </c>
      <c r="L829" s="341" t="str">
        <f t="shared" si="111"/>
        <v>U12: Are there any staple commodities that are not found in the market that you normally buy</v>
      </c>
      <c r="M829" s="221" t="s">
        <v>5544</v>
      </c>
      <c r="N829" s="221" t="s">
        <v>5545</v>
      </c>
      <c r="O829" s="221" t="s">
        <v>5546</v>
      </c>
      <c r="V829" s="221">
        <v>1</v>
      </c>
      <c r="AB829" s="333"/>
    </row>
    <row r="830" spans="1:28" s="221" customFormat="1">
      <c r="A830" s="194"/>
      <c r="B830" s="194"/>
      <c r="C830" s="194" t="str">
        <f t="shared" si="114"/>
        <v>select_one</v>
      </c>
      <c r="D830" s="194" t="str">
        <f t="shared" si="115"/>
        <v>yes_no</v>
      </c>
      <c r="E830" s="194"/>
      <c r="F830" s="194"/>
      <c r="G830" s="194"/>
      <c r="H830" s="194"/>
      <c r="I830" s="221" t="str" cm="1">
        <f t="array" ref="I830">_xlfn.TEXTJOIN(" ",1,IF(flistname=D830,foption,""))</f>
        <v>0: No 1: Yes</v>
      </c>
      <c r="J830" s="221" t="s">
        <v>22</v>
      </c>
      <c r="K830" s="221" t="s">
        <v>5547</v>
      </c>
      <c r="L830" s="341" t="str">
        <f t="shared" si="111"/>
        <v>U13: Based on your experience, has the cash or food assistance received helped you in anyway to reduce the effect/impact of the commodity prices increased and availability on your household?</v>
      </c>
      <c r="M830" s="221" t="s">
        <v>5548</v>
      </c>
      <c r="N830" s="221" t="s">
        <v>5549</v>
      </c>
      <c r="O830" s="221" t="s">
        <v>5550</v>
      </c>
      <c r="V830" s="221">
        <v>1</v>
      </c>
      <c r="W830" s="221" t="s">
        <v>5748</v>
      </c>
      <c r="Z830" s="221" t="s">
        <v>3428</v>
      </c>
      <c r="AB830" s="333"/>
    </row>
    <row r="831" spans="1:28" s="221" customFormat="1">
      <c r="A831" s="194"/>
      <c r="B831" s="194"/>
      <c r="C831" s="194" t="str">
        <f t="shared" si="114"/>
        <v>select_one</v>
      </c>
      <c r="D831" s="194" t="str">
        <f t="shared" si="115"/>
        <v>staple_supply</v>
      </c>
      <c r="E831" s="194"/>
      <c r="F831" s="194"/>
      <c r="G831" s="194"/>
      <c r="H831" s="194"/>
      <c r="I831" s="221" t="str" cm="1">
        <f t="array" ref="I831">_xlfn.TEXTJOIN(" ",1,IF(flistname=D831,foption,""))</f>
        <v>1: Sufficient (30 days and more) 2: Marginal (15 to 25 days) 3: Limited (7 to 15 days sufficient) 4: Very limited (&lt;7days sufficient) 77: Don't know</v>
      </c>
      <c r="J831" s="221" t="s">
        <v>5551</v>
      </c>
      <c r="K831" s="221" t="s">
        <v>5552</v>
      </c>
      <c r="L831" s="341" t="str">
        <f t="shared" si="111"/>
        <v>U14: As we speak today, what is your current household capacity to access  food needs (purchase, aid or own production) in the next coming 30 days?</v>
      </c>
      <c r="M831" s="221" t="s">
        <v>5553</v>
      </c>
      <c r="N831" s="221" t="s">
        <v>5554</v>
      </c>
      <c r="O831" s="221" t="s">
        <v>5555</v>
      </c>
      <c r="V831" s="221">
        <v>1</v>
      </c>
      <c r="AB831" s="333"/>
    </row>
    <row r="832" spans="1:28" s="221" customFormat="1">
      <c r="A832" s="194"/>
      <c r="B832" s="194"/>
      <c r="C832" s="194" t="str">
        <f t="shared" si="114"/>
        <v>select_one</v>
      </c>
      <c r="D832" s="194" t="str">
        <f t="shared" si="115"/>
        <v>price_change</v>
      </c>
      <c r="E832" s="194"/>
      <c r="F832" s="194"/>
      <c r="G832" s="194"/>
      <c r="H832" s="194"/>
      <c r="I832" s="221" t="str" cm="1">
        <f t="array" ref="I832">_xlfn.TEXTJOIN(" ",1,IF(flistname=D832,foption,""))</f>
        <v>1: Prices remained the same 2: Prices decreased 3: Prices increased</v>
      </c>
      <c r="J832" s="221" t="s">
        <v>5556</v>
      </c>
      <c r="K832" s="221" t="s">
        <v>5557</v>
      </c>
      <c r="L832" s="341" t="str">
        <f t="shared" si="111"/>
        <v>U15: How have prices of the staple foods (cereals, legumes, oil) in the nearby market changed following distribution of cash or food assistance in your community?</v>
      </c>
      <c r="M832" s="221" t="s">
        <v>5558</v>
      </c>
      <c r="N832" s="221" t="s">
        <v>6343</v>
      </c>
      <c r="O832" s="221" t="s">
        <v>5560</v>
      </c>
      <c r="V832" s="221">
        <v>1</v>
      </c>
      <c r="AB832" s="333"/>
    </row>
    <row r="833" spans="1:28" s="221" customFormat="1">
      <c r="A833" s="194"/>
      <c r="B833" s="194"/>
      <c r="C833" s="194" t="str">
        <f t="shared" si="114"/>
        <v>select_one</v>
      </c>
      <c r="D833" s="194" t="str">
        <f t="shared" si="115"/>
        <v>trader_change</v>
      </c>
      <c r="E833" s="194"/>
      <c r="F833" s="194"/>
      <c r="G833" s="194"/>
      <c r="H833" s="194"/>
      <c r="I833" s="221" t="str" cm="1">
        <f t="array" ref="I833">_xlfn.TEXTJOIN(" ",1,IF(flistname=D833,foption,""))</f>
        <v>1: No they remain the same 2: Yes, they decrease 3: Yes, they increase 77: Don't know</v>
      </c>
      <c r="J833" s="221" t="s">
        <v>5561</v>
      </c>
      <c r="K833" s="221" t="s">
        <v>5562</v>
      </c>
      <c r="L833" s="341" t="str">
        <f t="shared" si="111"/>
        <v>U16: At the time of distribution of cash or  food assistance in your community, do the number of traders in the local market change?</v>
      </c>
      <c r="M833" s="221" t="s">
        <v>5563</v>
      </c>
      <c r="N833" s="221" t="s">
        <v>6344</v>
      </c>
      <c r="O833" s="221" t="s">
        <v>5565</v>
      </c>
      <c r="V833" s="221">
        <v>1</v>
      </c>
      <c r="AB833" s="333"/>
    </row>
    <row r="834" spans="1:28" s="219" customFormat="1">
      <c r="A834" s="212"/>
      <c r="B834" s="199"/>
      <c r="C834" s="199" t="str">
        <f t="shared" si="114"/>
        <v>No</v>
      </c>
      <c r="D834" s="199" t="str">
        <f t="shared" si="115"/>
        <v/>
      </c>
      <c r="E834" s="212"/>
      <c r="F834" s="199"/>
      <c r="G834" s="199"/>
      <c r="H834" s="213"/>
      <c r="I834" s="219" t="str" cm="1">
        <f t="array" ref="I834">_xlfn.TEXTJOIN(" ",1,IF(flistname=D834,foption,""))</f>
        <v>0</v>
      </c>
      <c r="J834" s="219" t="s">
        <v>117</v>
      </c>
      <c r="K834" s="219" t="s">
        <v>5515</v>
      </c>
      <c r="L834" s="219" t="str">
        <f t="shared" si="111"/>
        <v/>
      </c>
      <c r="AB834" s="286"/>
    </row>
    <row r="835" spans="1:28" s="245" customFormat="1">
      <c r="A835" s="228"/>
      <c r="C835" s="245" t="str">
        <f t="shared" si="114"/>
        <v>No</v>
      </c>
      <c r="D835" s="245" t="str">
        <f t="shared" si="115"/>
        <v/>
      </c>
      <c r="E835" s="228"/>
      <c r="H835" s="230"/>
      <c r="I835" s="229"/>
      <c r="L835" s="245" t="str">
        <f t="shared" si="111"/>
        <v/>
      </c>
      <c r="S835" s="228"/>
      <c r="AB835" s="281"/>
    </row>
    <row r="836" spans="1:28" s="356" customFormat="1">
      <c r="A836" s="355"/>
      <c r="B836" s="356" t="s">
        <v>5566</v>
      </c>
      <c r="C836" s="356" t="str">
        <f t="shared" si="114"/>
        <v>No</v>
      </c>
      <c r="D836" s="356" t="str">
        <f t="shared" si="115"/>
        <v/>
      </c>
      <c r="E836" s="355"/>
      <c r="G836" s="356" t="s">
        <v>2983</v>
      </c>
      <c r="H836" s="357"/>
      <c r="I836" s="356" t="str" cm="1">
        <f t="array" ref="I836">_xlfn.TEXTJOIN(" ",1,IF(flistname=D836,foption,""))</f>
        <v>0</v>
      </c>
      <c r="J836" s="356" t="s">
        <v>117</v>
      </c>
      <c r="K836" s="356" t="s">
        <v>5471</v>
      </c>
      <c r="L836" s="356" t="str">
        <f t="shared" si="111"/>
        <v/>
      </c>
      <c r="N836" s="356" t="s">
        <v>2988</v>
      </c>
      <c r="O836" s="356" t="s">
        <v>2988</v>
      </c>
      <c r="P836" s="356">
        <v>1</v>
      </c>
      <c r="AB836" s="358"/>
    </row>
    <row r="837" spans="1:28" s="218" customFormat="1">
      <c r="A837" s="207"/>
      <c r="C837" s="218" t="str">
        <f t="shared" si="114"/>
        <v>No</v>
      </c>
      <c r="D837" s="218" t="str">
        <f t="shared" si="115"/>
        <v/>
      </c>
      <c r="E837" s="207"/>
      <c r="H837" s="209"/>
      <c r="I837" s="214" t="str" cm="1">
        <f t="array" ref="I837">_xlfn.TEXTJOIN(" ",1,IF(flistname=D837,foption,""))</f>
        <v>0</v>
      </c>
      <c r="L837" s="218" t="str">
        <f t="shared" si="111"/>
        <v/>
      </c>
      <c r="N837" s="218" t="s">
        <v>2988</v>
      </c>
      <c r="O837" s="218" t="s">
        <v>2988</v>
      </c>
      <c r="P837" s="218">
        <v>1</v>
      </c>
      <c r="S837" s="207"/>
      <c r="AB837" s="280"/>
    </row>
    <row r="838" spans="1:28" s="219" customFormat="1">
      <c r="A838" s="212"/>
      <c r="B838" s="199" t="s">
        <v>5567</v>
      </c>
      <c r="C838" s="199" t="str">
        <f t="shared" si="114"/>
        <v>No</v>
      </c>
      <c r="D838" s="199" t="str">
        <f t="shared" si="115"/>
        <v/>
      </c>
      <c r="E838" s="212"/>
      <c r="F838" s="199"/>
      <c r="G838" s="199" t="s">
        <v>2983</v>
      </c>
      <c r="H838" s="213"/>
      <c r="I838" s="219" t="str" cm="1">
        <f t="array" ref="I838">_xlfn.TEXTJOIN(" ",1,IF(flistname=D838,foption,""))</f>
        <v>0</v>
      </c>
      <c r="J838" s="219" t="s">
        <v>26</v>
      </c>
      <c r="K838" s="219" t="s">
        <v>5568</v>
      </c>
      <c r="L838" s="219" t="str">
        <f t="shared" si="111"/>
        <v>V: COPING STRATEGIES</v>
      </c>
      <c r="M838" s="219" t="s">
        <v>5569</v>
      </c>
      <c r="N838" s="219" t="s">
        <v>5570</v>
      </c>
      <c r="O838" s="219" t="s">
        <v>5570</v>
      </c>
      <c r="P838" s="219">
        <v>1</v>
      </c>
      <c r="AB838" s="286"/>
    </row>
    <row r="839" spans="1:28" s="221" customFormat="1">
      <c r="A839" s="205"/>
      <c r="B839" s="194" t="s">
        <v>5571</v>
      </c>
      <c r="C839" s="194" t="str">
        <f t="shared" si="114"/>
        <v>select_one</v>
      </c>
      <c r="D839" s="194" t="str">
        <f t="shared" si="115"/>
        <v>yes_no</v>
      </c>
      <c r="E839" s="205"/>
      <c r="F839" s="194"/>
      <c r="G839" s="194" t="s">
        <v>3040</v>
      </c>
      <c r="H839" s="206"/>
      <c r="I839" s="221" t="str" cm="1">
        <f t="array" ref="I839">_xlfn.TEXTJOIN(" ",1,IF(flistname=D839,foption,""))</f>
        <v>0: No 1: Yes</v>
      </c>
      <c r="J839" s="221" t="s">
        <v>22</v>
      </c>
      <c r="K839" s="221" t="s">
        <v>2783</v>
      </c>
      <c r="L839" s="221" t="str">
        <f t="shared" si="111"/>
        <v>V01_01: In the last **7 days**, have there been times when you did not have enough food or money to buy food, how often has your households had to.</v>
      </c>
      <c r="M839" s="221" t="s">
        <v>5572</v>
      </c>
      <c r="N839" s="221" t="s">
        <v>5573</v>
      </c>
      <c r="O839" s="221" t="s">
        <v>5574</v>
      </c>
      <c r="P839" s="221">
        <v>1</v>
      </c>
      <c r="V839" s="221">
        <v>1</v>
      </c>
      <c r="W839" s="221" t="s">
        <v>5748</v>
      </c>
      <c r="AB839" s="333"/>
    </row>
    <row r="840" spans="1:28" s="221" customFormat="1">
      <c r="A840" s="205"/>
      <c r="B840" s="194"/>
      <c r="C840" s="194" t="str">
        <f t="shared" si="114"/>
        <v>select_multiple</v>
      </c>
      <c r="D840" s="194" t="str">
        <f t="shared" si="115"/>
        <v>shortagecause</v>
      </c>
      <c r="E840" s="205"/>
      <c r="F840" s="194"/>
      <c r="G840" s="194"/>
      <c r="H840" s="206"/>
      <c r="I840" s="221" t="str" cm="1">
        <f t="array" ref="I840">_xlfn.TEXTJOIN(" ",1,IF(flistname=D840,foption,""))</f>
        <v>1: Low production from last season 2: Lack of agricultural production markets 3: Loss/reduction of employment of members of the household 4: Reduction of income of household members 5: High market prices for non-food items 6: Unusual high food prices 7: Insecurity/unrest/Violence 8: Delayed or skipped assistance distribution 9: COVID-19 related restrictions 88: Others</v>
      </c>
      <c r="J840" s="221" t="s">
        <v>5575</v>
      </c>
      <c r="K840" s="221" t="s">
        <v>5576</v>
      </c>
      <c r="L840" s="221" t="str">
        <f t="shared" si="111"/>
        <v>V01_02: What do you think caused this food shortage in your household?</v>
      </c>
      <c r="M840" s="221" t="s">
        <v>5577</v>
      </c>
      <c r="N840" s="221" t="s">
        <v>5578</v>
      </c>
      <c r="O840" s="221" t="s">
        <v>5579</v>
      </c>
      <c r="V840" s="221">
        <v>1</v>
      </c>
      <c r="Z840" s="221" t="s">
        <v>2787</v>
      </c>
      <c r="AB840" s="333"/>
    </row>
    <row r="841" spans="1:28" s="338" customFormat="1">
      <c r="A841" s="205"/>
      <c r="B841" s="194"/>
      <c r="C841" s="194" t="str">
        <f t="shared" si="114"/>
        <v>No</v>
      </c>
      <c r="D841" s="194" t="str">
        <f t="shared" si="115"/>
        <v/>
      </c>
      <c r="E841" s="205"/>
      <c r="F841" s="194"/>
      <c r="G841" s="194"/>
      <c r="H841" s="206"/>
      <c r="J841" s="338" t="s">
        <v>49</v>
      </c>
      <c r="K841" s="338" t="s">
        <v>5580</v>
      </c>
      <c r="L841" s="338" t="str">
        <f t="shared" si="111"/>
        <v>V01_02_1: Specify other causes of food shortages</v>
      </c>
      <c r="M841" s="338" t="s">
        <v>5581</v>
      </c>
      <c r="N841" s="338" t="s">
        <v>5582</v>
      </c>
      <c r="O841" s="338" t="s">
        <v>5583</v>
      </c>
      <c r="V841" s="338">
        <v>1</v>
      </c>
      <c r="Z841" s="338" t="s">
        <v>5584</v>
      </c>
      <c r="AB841" s="339"/>
    </row>
    <row r="842" spans="1:28" s="221" customFormat="1">
      <c r="A842" s="205"/>
      <c r="B842" s="194"/>
      <c r="C842" s="194" t="str">
        <f t="shared" si="114"/>
        <v>select_multiple</v>
      </c>
      <c r="D842" s="194" t="str">
        <f t="shared" si="115"/>
        <v>copingsolution</v>
      </c>
      <c r="E842" s="205"/>
      <c r="F842" s="194"/>
      <c r="G842" s="194"/>
      <c r="H842" s="206"/>
      <c r="I842" s="221" t="str" cm="1">
        <f t="array" ref="I842">_xlfn.TEXTJOIN(" ",1,IF(flistname=D842,foption,""))</f>
        <v>1: Subsidized agricurtural inputs 2: Creation of HH's income generating activities 3: Support in market access and linkages 4: Support in irrigation systems 5: Support in errosion/flood control systems 6: Support to vulnerables affected by shocks 7: Support with access to quality health and medical services 8: Increase food rations 88: Other</v>
      </c>
      <c r="J842" s="221" t="s">
        <v>5585</v>
      </c>
      <c r="K842" s="221" t="s">
        <v>5586</v>
      </c>
      <c r="L842" s="221" t="str">
        <f t="shared" si="111"/>
        <v>V01_03: What can be done at your household or community level to prevent future food shortages?</v>
      </c>
      <c r="M842" s="221" t="s">
        <v>5587</v>
      </c>
      <c r="N842" s="221" t="s">
        <v>5588</v>
      </c>
      <c r="O842" s="221" t="s">
        <v>5589</v>
      </c>
      <c r="V842" s="221">
        <v>1</v>
      </c>
      <c r="Z842" s="221" t="s">
        <v>2787</v>
      </c>
      <c r="AB842" s="333"/>
    </row>
    <row r="843" spans="1:28" s="338" customFormat="1">
      <c r="A843" s="205"/>
      <c r="B843" s="194"/>
      <c r="C843" s="194" t="str">
        <f t="shared" si="114"/>
        <v>No</v>
      </c>
      <c r="D843" s="194" t="str">
        <f t="shared" si="115"/>
        <v/>
      </c>
      <c r="E843" s="205"/>
      <c r="F843" s="194"/>
      <c r="G843" s="194"/>
      <c r="H843" s="206"/>
      <c r="J843" s="338" t="s">
        <v>49</v>
      </c>
      <c r="K843" s="338" t="s">
        <v>5590</v>
      </c>
      <c r="L843" s="338" t="str">
        <f t="shared" si="111"/>
        <v>V01_03_1: Specify of suggested solutions</v>
      </c>
      <c r="M843" s="338" t="s">
        <v>5591</v>
      </c>
      <c r="N843" s="338" t="s">
        <v>5592</v>
      </c>
      <c r="O843" s="338" t="s">
        <v>5593</v>
      </c>
      <c r="V843" s="338">
        <v>1</v>
      </c>
      <c r="Z843" s="338" t="s">
        <v>5594</v>
      </c>
      <c r="AB843" s="339"/>
    </row>
    <row r="844" spans="1:28" s="219" customFormat="1">
      <c r="A844" s="212"/>
      <c r="B844" s="199" t="s">
        <v>5595</v>
      </c>
      <c r="C844" s="199" t="str">
        <f t="shared" si="114"/>
        <v>No</v>
      </c>
      <c r="D844" s="199" t="str">
        <f t="shared" si="115"/>
        <v/>
      </c>
      <c r="E844" s="212"/>
      <c r="F844" s="199"/>
      <c r="G844" s="199" t="s">
        <v>2983</v>
      </c>
      <c r="H844" s="213"/>
      <c r="I844" s="219" t="str" cm="1">
        <f t="array" ref="I844">_xlfn.TEXTJOIN(" ",1,IF(flistname=D844,foption,""))</f>
        <v>0</v>
      </c>
      <c r="J844" s="219" t="s">
        <v>26</v>
      </c>
      <c r="K844" s="219" t="s">
        <v>5596</v>
      </c>
      <c r="L844" s="219" t="str">
        <f t="shared" si="111"/>
        <v>FOOD COPING MECHANISM</v>
      </c>
      <c r="N844" s="219" t="s">
        <v>5597</v>
      </c>
      <c r="O844" s="219" t="s">
        <v>5597</v>
      </c>
      <c r="P844" s="219">
        <v>1</v>
      </c>
      <c r="W844" s="219" t="s">
        <v>168</v>
      </c>
      <c r="Z844" s="219" t="s">
        <v>2787</v>
      </c>
      <c r="AB844" s="286"/>
    </row>
    <row r="845" spans="1:28" s="325" customFormat="1">
      <c r="A845" s="240"/>
      <c r="B845" s="240"/>
      <c r="C845" s="240" t="str">
        <f t="shared" si="114"/>
        <v>No</v>
      </c>
      <c r="D845" s="240" t="str">
        <f t="shared" si="115"/>
        <v/>
      </c>
      <c r="E845" s="240"/>
      <c r="F845" s="240"/>
      <c r="G845" s="240"/>
      <c r="H845" s="240"/>
      <c r="I845" s="325" t="str" cm="1">
        <f t="array" ref="I845">_xlfn.TEXTJOIN(" ",1,IF(flistname=D845,foption,""))</f>
        <v>0</v>
      </c>
      <c r="J845" s="325" t="s">
        <v>20</v>
      </c>
      <c r="L845" s="325" t="str">
        <f t="shared" si="111"/>
        <v>How many days did you use any of the following coping strategies? If not used, mark 0.</v>
      </c>
      <c r="N845" s="325" t="s">
        <v>5598</v>
      </c>
      <c r="O845" s="325" t="s">
        <v>5598</v>
      </c>
      <c r="AB845" s="326"/>
    </row>
    <row r="846" spans="1:28" s="221" customFormat="1">
      <c r="A846" s="205"/>
      <c r="B846" s="194" t="s">
        <v>5599</v>
      </c>
      <c r="C846" s="194" t="str">
        <f t="shared" si="114"/>
        <v>No</v>
      </c>
      <c r="D846" s="194" t="str">
        <f t="shared" si="115"/>
        <v/>
      </c>
      <c r="E846" s="205"/>
      <c r="F846" s="194"/>
      <c r="G846" s="194" t="s">
        <v>2983</v>
      </c>
      <c r="H846" s="206"/>
      <c r="I846" s="221" t="str" cm="1">
        <f t="array" ref="I846">_xlfn.TEXTJOIN(" ",1,IF(flistname=D846,foption,""))</f>
        <v>0</v>
      </c>
      <c r="J846" s="221" t="s">
        <v>151</v>
      </c>
      <c r="K846" s="221" t="s">
        <v>2788</v>
      </c>
      <c r="L846" s="221" t="str">
        <f t="shared" si="111"/>
        <v>V02_01: In the last 7 days, how many days have you relied on less preferred and less expensive food</v>
      </c>
      <c r="M846" s="221" t="s">
        <v>5600</v>
      </c>
      <c r="N846" s="221" t="s">
        <v>5601</v>
      </c>
      <c r="O846" s="221" t="s">
        <v>5602</v>
      </c>
      <c r="P846" s="221">
        <v>1</v>
      </c>
      <c r="T846" s="221" t="s">
        <v>2273</v>
      </c>
      <c r="U846" s="221" t="s">
        <v>2790</v>
      </c>
      <c r="V846" s="221">
        <v>1</v>
      </c>
      <c r="AB846" s="333"/>
    </row>
    <row r="847" spans="1:28" s="221" customFormat="1">
      <c r="A847" s="205"/>
      <c r="B847" s="194" t="s">
        <v>5603</v>
      </c>
      <c r="C847" s="194" t="str">
        <f t="shared" si="114"/>
        <v>No</v>
      </c>
      <c r="D847" s="194" t="str">
        <f t="shared" si="115"/>
        <v/>
      </c>
      <c r="E847" s="205"/>
      <c r="F847" s="194"/>
      <c r="G847" s="194" t="s">
        <v>2983</v>
      </c>
      <c r="H847" s="206"/>
      <c r="I847" s="221" t="str" cm="1">
        <f t="array" ref="I847">_xlfn.TEXTJOIN(" ",1,IF(flistname=D847,foption,""))</f>
        <v>0</v>
      </c>
      <c r="J847" s="221" t="s">
        <v>151</v>
      </c>
      <c r="K847" s="221" t="s">
        <v>2791</v>
      </c>
      <c r="L847" s="221" t="str">
        <f t="shared" si="111"/>
        <v>V02_02: In the last 7 days, how many days have you borrowed food, or rely on help from friends or relatives</v>
      </c>
      <c r="M847" s="221" t="s">
        <v>5604</v>
      </c>
      <c r="N847" s="221" t="s">
        <v>5605</v>
      </c>
      <c r="O847" s="221" t="s">
        <v>5606</v>
      </c>
      <c r="P847" s="221">
        <v>1</v>
      </c>
      <c r="T847" s="221" t="s">
        <v>2273</v>
      </c>
      <c r="U847" s="221" t="s">
        <v>2790</v>
      </c>
      <c r="V847" s="221">
        <v>1</v>
      </c>
      <c r="AB847" s="333"/>
    </row>
    <row r="848" spans="1:28" s="221" customFormat="1">
      <c r="A848" s="205"/>
      <c r="B848" s="194" t="s">
        <v>5607</v>
      </c>
      <c r="C848" s="194" t="str">
        <f t="shared" si="114"/>
        <v>No</v>
      </c>
      <c r="D848" s="194" t="str">
        <f t="shared" si="115"/>
        <v/>
      </c>
      <c r="E848" s="205"/>
      <c r="F848" s="194"/>
      <c r="G848" s="194" t="s">
        <v>2983</v>
      </c>
      <c r="H848" s="206"/>
      <c r="I848" s="221" t="str" cm="1">
        <f t="array" ref="I848">_xlfn.TEXTJOIN(" ",1,IF(flistname=D848,foption,""))</f>
        <v>0</v>
      </c>
      <c r="J848" s="221" t="s">
        <v>151</v>
      </c>
      <c r="K848" s="221" t="s">
        <v>2793</v>
      </c>
      <c r="L848" s="221" t="str">
        <f t="shared" si="111"/>
        <v>V02_03: In the last 7 days, how many days did you have to Limit portion size at meals</v>
      </c>
      <c r="M848" s="221" t="s">
        <v>5608</v>
      </c>
      <c r="N848" s="221" t="s">
        <v>6345</v>
      </c>
      <c r="O848" s="221" t="s">
        <v>5610</v>
      </c>
      <c r="P848" s="221">
        <v>1</v>
      </c>
      <c r="T848" s="221" t="s">
        <v>2273</v>
      </c>
      <c r="U848" s="221" t="s">
        <v>2790</v>
      </c>
      <c r="V848" s="221">
        <v>1</v>
      </c>
      <c r="AB848" s="333"/>
    </row>
    <row r="849" spans="1:28" s="221" customFormat="1">
      <c r="A849" s="205"/>
      <c r="B849" s="194" t="s">
        <v>5611</v>
      </c>
      <c r="C849" s="194" t="str">
        <f t="shared" si="114"/>
        <v>No</v>
      </c>
      <c r="D849" s="194" t="str">
        <f t="shared" si="115"/>
        <v/>
      </c>
      <c r="E849" s="205"/>
      <c r="F849" s="194"/>
      <c r="G849" s="194" t="s">
        <v>2983</v>
      </c>
      <c r="H849" s="206"/>
      <c r="I849" s="221" t="str" cm="1">
        <f t="array" ref="I849">_xlfn.TEXTJOIN(" ",1,IF(flistname=D849,foption,""))</f>
        <v>0</v>
      </c>
      <c r="J849" s="221" t="s">
        <v>151</v>
      </c>
      <c r="K849" s="221" t="s">
        <v>2795</v>
      </c>
      <c r="L849" s="221" t="str">
        <f t="shared" si="111"/>
        <v>V02_04: In the last 7 days, how many days did you have to Restrict consumption by adults in order for small children to eat</v>
      </c>
      <c r="M849" s="221" t="s">
        <v>5612</v>
      </c>
      <c r="N849" s="221" t="s">
        <v>5613</v>
      </c>
      <c r="O849" s="221" t="s">
        <v>5614</v>
      </c>
      <c r="P849" s="221">
        <v>1</v>
      </c>
      <c r="T849" s="221" t="s">
        <v>2273</v>
      </c>
      <c r="U849" s="221" t="s">
        <v>2790</v>
      </c>
      <c r="V849" s="221">
        <v>1</v>
      </c>
      <c r="AB849" s="333"/>
    </row>
    <row r="850" spans="1:28" s="221" customFormat="1">
      <c r="A850" s="205"/>
      <c r="B850" s="194" t="s">
        <v>5615</v>
      </c>
      <c r="C850" s="194" t="str">
        <f t="shared" si="114"/>
        <v>No</v>
      </c>
      <c r="D850" s="194" t="str">
        <f t="shared" si="115"/>
        <v/>
      </c>
      <c r="E850" s="205"/>
      <c r="F850" s="194"/>
      <c r="G850" s="194" t="s">
        <v>2983</v>
      </c>
      <c r="H850" s="206"/>
      <c r="I850" s="221" t="str" cm="1">
        <f t="array" ref="I850">_xlfn.TEXTJOIN(" ",1,IF(flistname=D850,foption,""))</f>
        <v>0</v>
      </c>
      <c r="J850" s="221" t="s">
        <v>151</v>
      </c>
      <c r="K850" s="221" t="s">
        <v>2797</v>
      </c>
      <c r="L850" s="221" t="str">
        <f t="shared" si="111"/>
        <v>V02_05: In the last 7 days, how many days did you have to reduce number of meals eaten in a day</v>
      </c>
      <c r="M850" s="221" t="s">
        <v>5616</v>
      </c>
      <c r="N850" s="221" t="s">
        <v>5617</v>
      </c>
      <c r="O850" s="221" t="s">
        <v>5618</v>
      </c>
      <c r="P850" s="221">
        <v>1</v>
      </c>
      <c r="T850" s="221" t="s">
        <v>2273</v>
      </c>
      <c r="U850" s="221" t="s">
        <v>2790</v>
      </c>
      <c r="V850" s="221">
        <v>1</v>
      </c>
      <c r="AB850" s="333"/>
    </row>
    <row r="851" spans="1:28" s="221" customFormat="1">
      <c r="A851" s="205"/>
      <c r="B851" s="194" t="s">
        <v>5619</v>
      </c>
      <c r="C851" s="194" t="str">
        <f t="shared" si="114"/>
        <v>No</v>
      </c>
      <c r="D851" s="194" t="str">
        <f t="shared" si="115"/>
        <v/>
      </c>
      <c r="E851" s="205"/>
      <c r="F851" s="194"/>
      <c r="G851" s="194" t="s">
        <v>2983</v>
      </c>
      <c r="H851" s="206"/>
      <c r="I851" s="221" t="str" cm="1">
        <f t="array" ref="I851">_xlfn.TEXTJOIN(" ",1,IF(flistname=D851,foption,""))</f>
        <v>0</v>
      </c>
      <c r="J851" s="221" t="s">
        <v>151</v>
      </c>
      <c r="K851" s="221" t="s">
        <v>2799</v>
      </c>
      <c r="L851" s="221" t="str">
        <f t="shared" si="111"/>
        <v>V02_06: In the last 7 days, how many days did you have to Eat non-traditional wild foods/leaves to survive</v>
      </c>
      <c r="M851" s="221" t="s">
        <v>5620</v>
      </c>
      <c r="N851" s="221" t="s">
        <v>5621</v>
      </c>
      <c r="O851" s="221" t="s">
        <v>5622</v>
      </c>
      <c r="P851" s="221">
        <v>1</v>
      </c>
      <c r="S851" s="221" t="s">
        <v>2801</v>
      </c>
      <c r="T851" s="221" t="s">
        <v>2273</v>
      </c>
      <c r="U851" s="221" t="s">
        <v>2790</v>
      </c>
      <c r="V851" s="221">
        <v>1</v>
      </c>
      <c r="AB851" s="333"/>
    </row>
    <row r="852" spans="1:28" s="221" customFormat="1">
      <c r="A852" s="205"/>
      <c r="B852" s="194" t="s">
        <v>5623</v>
      </c>
      <c r="C852" s="194" t="str">
        <f t="shared" si="114"/>
        <v>No</v>
      </c>
      <c r="D852" s="194" t="str">
        <f t="shared" si="115"/>
        <v/>
      </c>
      <c r="E852" s="205"/>
      <c r="F852" s="194"/>
      <c r="G852" s="194" t="s">
        <v>2983</v>
      </c>
      <c r="H852" s="206"/>
      <c r="I852" s="221" t="str" cm="1">
        <f t="array" ref="I852">_xlfn.TEXTJOIN(" ",1,IF(flistname=D852,foption,""))</f>
        <v>0</v>
      </c>
      <c r="J852" s="221" t="s">
        <v>151</v>
      </c>
      <c r="K852" s="221" t="s">
        <v>2802</v>
      </c>
      <c r="L852" s="221" t="str">
        <f t="shared" si="111"/>
        <v>V02_07: In the last 7 days, how many days did you have to Restrict the consumption of elderly household members</v>
      </c>
      <c r="M852" s="221" t="s">
        <v>5624</v>
      </c>
      <c r="N852" s="221" t="s">
        <v>5625</v>
      </c>
      <c r="O852" s="221" t="s">
        <v>5626</v>
      </c>
      <c r="P852" s="221">
        <v>1</v>
      </c>
      <c r="T852" s="221" t="s">
        <v>2273</v>
      </c>
      <c r="U852" s="221" t="s">
        <v>2790</v>
      </c>
      <c r="V852" s="221">
        <v>1</v>
      </c>
      <c r="AB852" s="333"/>
    </row>
    <row r="853" spans="1:28" s="221" customFormat="1">
      <c r="A853" s="205"/>
      <c r="B853" s="194" t="s">
        <v>5627</v>
      </c>
      <c r="C853" s="194" t="str">
        <f t="shared" si="114"/>
        <v>No</v>
      </c>
      <c r="D853" s="194" t="str">
        <f t="shared" si="115"/>
        <v/>
      </c>
      <c r="E853" s="205"/>
      <c r="F853" s="194"/>
      <c r="G853" s="194" t="s">
        <v>2983</v>
      </c>
      <c r="H853" s="206"/>
      <c r="I853" s="221" t="str" cm="1">
        <f t="array" ref="I853">_xlfn.TEXTJOIN(" ",1,IF(flistname=D853,foption,""))</f>
        <v>0</v>
      </c>
      <c r="J853" s="221" t="s">
        <v>151</v>
      </c>
      <c r="K853" s="221" t="s">
        <v>2804</v>
      </c>
      <c r="L853" s="221" t="str">
        <f t="shared" si="111"/>
        <v>V02_08: In the last 7 days, how many days did you have to Restrict the consumption of adult women in the household</v>
      </c>
      <c r="M853" s="221" t="s">
        <v>5628</v>
      </c>
      <c r="N853" s="221" t="s">
        <v>5629</v>
      </c>
      <c r="O853" s="221" t="s">
        <v>5630</v>
      </c>
      <c r="P853" s="221">
        <v>1</v>
      </c>
      <c r="T853" s="221" t="s">
        <v>2273</v>
      </c>
      <c r="U853" s="221" t="s">
        <v>2790</v>
      </c>
      <c r="V853" s="221">
        <v>1</v>
      </c>
      <c r="AB853" s="333"/>
    </row>
    <row r="854" spans="1:28" s="219" customFormat="1">
      <c r="A854" s="212"/>
      <c r="B854" s="199" t="s">
        <v>5631</v>
      </c>
      <c r="C854" s="199" t="str">
        <f t="shared" si="114"/>
        <v>No</v>
      </c>
      <c r="D854" s="199" t="str">
        <f t="shared" si="115"/>
        <v/>
      </c>
      <c r="E854" s="212"/>
      <c r="F854" s="199"/>
      <c r="G854" s="199" t="s">
        <v>2983</v>
      </c>
      <c r="H854" s="213"/>
      <c r="I854" s="219" t="str" cm="1">
        <f t="array" ref="I854">_xlfn.TEXTJOIN(" ",1,IF(flistname=D854,foption,""))</f>
        <v>0</v>
      </c>
      <c r="J854" s="219" t="s">
        <v>117</v>
      </c>
      <c r="K854" s="219" t="s">
        <v>5596</v>
      </c>
      <c r="L854" s="219" t="str">
        <f t="shared" si="111"/>
        <v/>
      </c>
      <c r="N854" s="219" t="s">
        <v>2988</v>
      </c>
      <c r="O854" s="219" t="s">
        <v>2988</v>
      </c>
      <c r="P854" s="219">
        <v>1</v>
      </c>
      <c r="AB854" s="286"/>
    </row>
    <row r="855" spans="1:28" s="245" customFormat="1">
      <c r="A855" s="228"/>
      <c r="C855" s="245" t="str">
        <f t="shared" si="114"/>
        <v>No</v>
      </c>
      <c r="D855" s="245" t="str">
        <f t="shared" si="115"/>
        <v/>
      </c>
      <c r="E855" s="228"/>
      <c r="H855" s="230"/>
      <c r="I855" s="229" t="str" cm="1">
        <f t="array" ref="I855">_xlfn.TEXTJOIN(" ",1,IF(flistname=D855,foption,""))</f>
        <v>0</v>
      </c>
      <c r="L855" s="245" t="str">
        <f t="shared" si="111"/>
        <v/>
      </c>
      <c r="S855" s="228"/>
      <c r="AB855" s="281"/>
    </row>
    <row r="856" spans="1:28" s="219" customFormat="1">
      <c r="A856" s="212"/>
      <c r="B856" s="199" t="s">
        <v>5632</v>
      </c>
      <c r="C856" s="199" t="str">
        <f t="shared" si="114"/>
        <v>No</v>
      </c>
      <c r="D856" s="199" t="str">
        <f t="shared" si="115"/>
        <v/>
      </c>
      <c r="E856" s="212"/>
      <c r="F856" s="199"/>
      <c r="G856" s="199" t="s">
        <v>2983</v>
      </c>
      <c r="H856" s="213"/>
      <c r="I856" s="219" t="str" cm="1">
        <f t="array" ref="I856">_xlfn.TEXTJOIN(" ",1,IF(flistname=D856,foption,""))</f>
        <v>0</v>
      </c>
      <c r="J856" s="219" t="s">
        <v>26</v>
      </c>
      <c r="K856" s="219" t="s">
        <v>5633</v>
      </c>
      <c r="L856" s="219" t="str">
        <f t="shared" si="111"/>
        <v>LIVELIHOOD COPING MECHANISM</v>
      </c>
      <c r="N856" s="219" t="s">
        <v>5634</v>
      </c>
      <c r="O856" s="219" t="s">
        <v>5634</v>
      </c>
      <c r="P856" s="219">
        <v>1</v>
      </c>
      <c r="W856" s="219" t="s">
        <v>168</v>
      </c>
      <c r="AB856" s="286"/>
    </row>
    <row r="857" spans="1:28" s="325" customFormat="1">
      <c r="A857" s="240"/>
      <c r="B857" s="240"/>
      <c r="C857" s="240" t="str">
        <f t="shared" si="114"/>
        <v>No</v>
      </c>
      <c r="D857" s="240" t="str">
        <f t="shared" si="115"/>
        <v/>
      </c>
      <c r="E857" s="240"/>
      <c r="F857" s="240"/>
      <c r="G857" s="240"/>
      <c r="H857" s="240"/>
      <c r="I857" s="325" t="str" cm="1">
        <f t="array" ref="I857">_xlfn.TEXTJOIN(" ",1,IF(flistname=D857,foption,""))</f>
        <v>0</v>
      </c>
      <c r="J857" s="325" t="s">
        <v>20</v>
      </c>
      <c r="L857" s="325" t="str">
        <f t="shared" si="111"/>
        <v>During the past **30 days**, did anyone in your household have to engage in any of the following activities because there was not enough food or money to buy food?</v>
      </c>
      <c r="N857" s="325" t="s">
        <v>2807</v>
      </c>
      <c r="O857" s="325" t="s">
        <v>2807</v>
      </c>
      <c r="AB857" s="326"/>
    </row>
    <row r="858" spans="1:28" s="221" customFormat="1">
      <c r="A858" s="205"/>
      <c r="B858" s="194" t="s">
        <v>5635</v>
      </c>
      <c r="C858" s="194" t="str">
        <f t="shared" si="114"/>
        <v>select_one</v>
      </c>
      <c r="D858" s="194" t="str">
        <f t="shared" si="115"/>
        <v>N08</v>
      </c>
      <c r="E858" s="205"/>
      <c r="F858" s="194"/>
      <c r="G858" s="194" t="s">
        <v>2983</v>
      </c>
      <c r="H858" s="206"/>
      <c r="I858" s="221" t="str" cm="1">
        <f t="array" ref="I858">_xlfn.TEXTJOIN(" ",1,IF(flistname=D858,foption,""))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858" s="221" t="s">
        <v>5636</v>
      </c>
      <c r="K858" s="221" t="s">
        <v>4681</v>
      </c>
      <c r="L858" s="221" t="str">
        <f t="shared" si="111"/>
        <v>V03_01: In the last 30 days, did your household send household members to eat with another household because of a lack of food or money to buy food?</v>
      </c>
      <c r="M858" s="221" t="s">
        <v>5637</v>
      </c>
      <c r="N858" s="221" t="s">
        <v>5638</v>
      </c>
      <c r="O858" s="221" t="s">
        <v>5639</v>
      </c>
      <c r="P858" s="221">
        <v>1</v>
      </c>
      <c r="S858" s="221" t="s">
        <v>2811</v>
      </c>
      <c r="V858" s="221">
        <v>1</v>
      </c>
      <c r="W858" s="221" t="s">
        <v>3865</v>
      </c>
      <c r="AB858" s="333"/>
    </row>
    <row r="859" spans="1:28" s="221" customFormat="1">
      <c r="A859" s="205"/>
      <c r="B859" s="194" t="s">
        <v>5640</v>
      </c>
      <c r="C859" s="194" t="str">
        <f t="shared" si="114"/>
        <v>select_one</v>
      </c>
      <c r="D859" s="194" t="str">
        <f t="shared" si="115"/>
        <v>N09</v>
      </c>
      <c r="E859" s="205"/>
      <c r="F859" s="194"/>
      <c r="G859" s="194" t="s">
        <v>2983</v>
      </c>
      <c r="H859" s="206"/>
      <c r="I859" s="221" t="str" cm="1">
        <f t="array" ref="I859">_xlfn.TEXTJOIN(" ",1,IF(flistname=D859,foption,""))</f>
        <v>1: Yes 2: No, my household did not experience hunger that would make me do this 3: No, because I have already sold those assets in the last 12 months and cannot continue doing it 4: Not applicable – It is not possible for me to do this, even if I needed to (household never had animals to sell, household sold or lost all animals more than one year ago)</v>
      </c>
      <c r="J859" s="221" t="s">
        <v>5641</v>
      </c>
      <c r="K859" s="221" t="s">
        <v>4685</v>
      </c>
      <c r="L859" s="221" t="str">
        <f t="shared" si="111"/>
        <v>V03_02: In the last 30 days, did your household sell more animals than usual for this time of year because of a lack of food or money to buy food?</v>
      </c>
      <c r="M859" s="221" t="s">
        <v>5642</v>
      </c>
      <c r="N859" s="221" t="s">
        <v>5643</v>
      </c>
      <c r="O859" s="221" t="s">
        <v>5644</v>
      </c>
      <c r="P859" s="221">
        <v>1</v>
      </c>
      <c r="S859" s="221" t="s">
        <v>2811</v>
      </c>
      <c r="V859" s="221">
        <v>1</v>
      </c>
      <c r="W859" s="221" t="s">
        <v>3865</v>
      </c>
      <c r="AB859" s="333"/>
    </row>
    <row r="860" spans="1:28" s="221" customFormat="1">
      <c r="A860" s="205"/>
      <c r="B860" s="194" t="s">
        <v>5645</v>
      </c>
      <c r="C860" s="194" t="str">
        <f t="shared" si="114"/>
        <v>select_one</v>
      </c>
      <c r="D860" s="194" t="str">
        <f t="shared" si="115"/>
        <v>N10</v>
      </c>
      <c r="E860" s="205"/>
      <c r="F860" s="194"/>
      <c r="G860" s="194" t="s">
        <v>2983</v>
      </c>
      <c r="H860" s="206"/>
      <c r="I860" s="221" t="str" cm="1">
        <f t="array" ref="I860">_xlfn.TEXTJOIN(" ",1,IF(flistname=D860,foption,""))</f>
        <v>1: Yes 2: No, my household did not experience hunger that would make me do this 3: No, because I already did this in the last 12 months and cannot continue doing it 4: Not applicable – It is not possible for me to do this, even if I needed to (there is nowhere to purchase food on credit or no one is loaning money at this even I wanted to do these things) 5: No, I attempted to do this for the first time and was refused</v>
      </c>
      <c r="J860" s="221" t="s">
        <v>5646</v>
      </c>
      <c r="K860" s="221" t="s">
        <v>5647</v>
      </c>
      <c r="L860" s="221" t="str">
        <f t="shared" si="111"/>
        <v>V03_03: In the last 30 days, did your household borrow money or purchase food on credit because of a lack of food or money to buy food more than usual during this time of year?</v>
      </c>
      <c r="M860" s="221" t="s">
        <v>5648</v>
      </c>
      <c r="N860" s="221" t="s">
        <v>5649</v>
      </c>
      <c r="O860" s="221" t="s">
        <v>5650</v>
      </c>
      <c r="P860" s="221">
        <v>1</v>
      </c>
      <c r="S860" s="221" t="s">
        <v>2811</v>
      </c>
      <c r="V860" s="221">
        <v>1</v>
      </c>
      <c r="W860" s="221" t="s">
        <v>3865</v>
      </c>
      <c r="AB860" s="333"/>
    </row>
    <row r="861" spans="1:28" s="221" customFormat="1">
      <c r="A861" s="205"/>
      <c r="B861" s="194" t="s">
        <v>5651</v>
      </c>
      <c r="C861" s="194" t="str">
        <f t="shared" si="114"/>
        <v>select_one</v>
      </c>
      <c r="D861" s="194" t="str">
        <f t="shared" si="115"/>
        <v>N11</v>
      </c>
      <c r="E861" s="205"/>
      <c r="F861" s="194"/>
      <c r="G861" s="194" t="s">
        <v>2983</v>
      </c>
      <c r="H861" s="206"/>
      <c r="I861" s="221" t="str" cm="1">
        <f t="array" ref="I861">_xlfn.TEXTJOIN(" ",1,IF(flistname=D861,foption,""))</f>
        <v>1: Yes 2: No, my household did not experience hunger that would make me do this 3: No, because I have already engaged in this activity in the last 12 months and cannot continue doing it 4: Not applicable – It is not possible for me to do this (it is not the season for these activities, the areas where I would do this are not safe, these activities are regulated by local authorities, these resources are exhausted in my area)</v>
      </c>
      <c r="J861" s="221" t="s">
        <v>5652</v>
      </c>
      <c r="K861" s="221" t="s">
        <v>5653</v>
      </c>
      <c r="L861" s="221" t="str">
        <f t="shared" si="111"/>
        <v>V03_04: In the last 30 days, did your household gather wild foods more than normal for this time of year because of a lack of food or money to buy food?</v>
      </c>
      <c r="M861" s="221" t="s">
        <v>5654</v>
      </c>
      <c r="N861" s="221" t="s">
        <v>5655</v>
      </c>
      <c r="O861" s="221" t="s">
        <v>5656</v>
      </c>
      <c r="P861" s="221">
        <v>1</v>
      </c>
      <c r="S861" s="221" t="s">
        <v>2811</v>
      </c>
      <c r="V861" s="221">
        <v>1</v>
      </c>
      <c r="W861" s="221" t="s">
        <v>3865</v>
      </c>
      <c r="AB861" s="333"/>
    </row>
    <row r="862" spans="1:28" s="221" customFormat="1">
      <c r="A862" s="205"/>
      <c r="B862" s="194" t="s">
        <v>5657</v>
      </c>
      <c r="C862" s="194" t="str">
        <f t="shared" si="114"/>
        <v>select_one</v>
      </c>
      <c r="D862" s="194" t="str">
        <f t="shared" si="115"/>
        <v>N12</v>
      </c>
      <c r="E862" s="205"/>
      <c r="F862" s="194"/>
      <c r="G862" s="194" t="s">
        <v>2983</v>
      </c>
      <c r="H862" s="206"/>
      <c r="I862" s="221" t="str" cm="1">
        <f t="array" ref="I862">_xlfn.TEXTJOIN(" ",1,IF(flistname=D862,foption,""))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862" s="221" t="s">
        <v>5658</v>
      </c>
      <c r="K862" s="221" t="s">
        <v>5659</v>
      </c>
      <c r="L862" s="221" t="str">
        <f t="shared" si="111"/>
        <v>V03_05: In the last 30 days, did your household ask other community members for a support of food because of a lack of food or money to buy food?</v>
      </c>
      <c r="M862" s="221" t="s">
        <v>5660</v>
      </c>
      <c r="N862" s="221" t="s">
        <v>5661</v>
      </c>
      <c r="O862" s="221" t="s">
        <v>5662</v>
      </c>
      <c r="P862" s="221">
        <v>1</v>
      </c>
      <c r="S862" s="221" t="s">
        <v>2938</v>
      </c>
      <c r="V862" s="221">
        <v>1</v>
      </c>
      <c r="W862" s="221" t="s">
        <v>3865</v>
      </c>
      <c r="AB862" s="333"/>
    </row>
    <row r="863" spans="1:28" s="221" customFormat="1">
      <c r="A863" s="205"/>
      <c r="B863" s="194" t="s">
        <v>5663</v>
      </c>
      <c r="C863" s="194" t="str">
        <f t="shared" si="114"/>
        <v>select_one</v>
      </c>
      <c r="D863" s="194" t="str">
        <f t="shared" si="115"/>
        <v>N13</v>
      </c>
      <c r="E863" s="205"/>
      <c r="F863" s="194"/>
      <c r="G863" s="194" t="s">
        <v>2983</v>
      </c>
      <c r="H863" s="206"/>
      <c r="I863" s="221" t="str" cm="1">
        <f t="array" ref="I863">_xlfn.TEXTJOIN(" ",1,IF(flistname=D863,foption,""))</f>
        <v>1: Yes 2: No, my household did not experience hunger that would make me do this 3: No, because I have already done this activity in the last 12 months and cannot continue doing it 4: Not applicable – It is not possible for me to do this (there are no cattle or fishing camps to go to)</v>
      </c>
      <c r="J863" s="221" t="s">
        <v>5664</v>
      </c>
      <c r="K863" s="221" t="s">
        <v>5665</v>
      </c>
      <c r="L863" s="221" t="str">
        <f t="shared" si="111"/>
        <v>V03_06: In the last 30 days, did your household send more household members than normal to cattle and/or fishing camps because of a lack of food or money to buy food?</v>
      </c>
      <c r="M863" s="221" t="s">
        <v>5666</v>
      </c>
      <c r="N863" s="221" t="s">
        <v>5667</v>
      </c>
      <c r="O863" s="221" t="s">
        <v>5668</v>
      </c>
      <c r="P863" s="221">
        <v>1</v>
      </c>
      <c r="S863" s="221" t="s">
        <v>2938</v>
      </c>
      <c r="V863" s="221">
        <v>1</v>
      </c>
      <c r="W863" s="221" t="s">
        <v>3865</v>
      </c>
      <c r="AB863" s="333"/>
    </row>
    <row r="864" spans="1:28" s="221" customFormat="1">
      <c r="A864" s="205"/>
      <c r="B864" s="194" t="s">
        <v>5669</v>
      </c>
      <c r="C864" s="194" t="str">
        <f t="shared" si="114"/>
        <v>select_one</v>
      </c>
      <c r="D864" s="194" t="str">
        <f t="shared" si="115"/>
        <v>N14</v>
      </c>
      <c r="E864" s="205"/>
      <c r="F864" s="194"/>
      <c r="G864" s="194" t="s">
        <v>2983</v>
      </c>
      <c r="H864" s="206"/>
      <c r="I864" s="221" t="str" cm="1">
        <f t="array" ref="I864">_xlfn.TEXTJOIN(" ",1,IF(flistname=D864,foption,""))</f>
        <v>1: Yes 2: No, my household did not experience hunger that would make me do this 3: No, because I already sold or ate all my seeds in the last 12 months and cannot continue doing it 4: Not applicable – It is not possible for me to do this (I did not have any seeds to eat or sell, I did not intend to plant this season, I do not farm, etc)</v>
      </c>
      <c r="J864" s="221" t="s">
        <v>5670</v>
      </c>
      <c r="K864" s="221" t="s">
        <v>5671</v>
      </c>
      <c r="L864" s="221" t="str">
        <f t="shared" si="111"/>
        <v>V03_07: In the last 30 days, did your household sell or eat seeds intended for planting this season because of a lack of food or money to buy food?</v>
      </c>
      <c r="M864" s="221" t="s">
        <v>5672</v>
      </c>
      <c r="N864" s="221" t="s">
        <v>5673</v>
      </c>
      <c r="O864" s="221" t="s">
        <v>5674</v>
      </c>
      <c r="P864" s="221">
        <v>1</v>
      </c>
      <c r="S864" s="221" t="s">
        <v>2938</v>
      </c>
      <c r="V864" s="221">
        <v>1</v>
      </c>
      <c r="W864" s="221" t="s">
        <v>3865</v>
      </c>
      <c r="AB864" s="333"/>
    </row>
    <row r="865" spans="1:28" s="221" customFormat="1">
      <c r="A865" s="205"/>
      <c r="B865" s="194" t="s">
        <v>5675</v>
      </c>
      <c r="C865" s="194" t="str">
        <f t="shared" si="114"/>
        <v>select_one</v>
      </c>
      <c r="D865" s="194" t="str">
        <f t="shared" si="115"/>
        <v>N15</v>
      </c>
      <c r="E865" s="205"/>
      <c r="F865" s="194"/>
      <c r="G865" s="194" t="s">
        <v>2983</v>
      </c>
      <c r="H865" s="206"/>
      <c r="I865" s="221" t="str" cm="1">
        <f t="array" ref="I865">_xlfn.TEXTJOIN(" ",1,IF(flistname=D865,foption,""))</f>
        <v>1: Yes 2: No, my household did not experience hunger that would make me do this 3: No, because I have already sold this asset in the last 12 months and cannot continue doing it 4: Not applicable – It is not possible for me to do this (I lost all of my animals more than one year ago, I have never owned these animals) 5: No, because I did not want to slaughter or sell any more cows and goats, even if I needed food</v>
      </c>
      <c r="J865" s="221" t="s">
        <v>5676</v>
      </c>
      <c r="K865" s="221" t="s">
        <v>5677</v>
      </c>
      <c r="L865" s="221" t="str">
        <f t="shared" si="111"/>
        <v>V03_08: In the last 30 days, did your household sell or slaughter the last of your cows and goats because of a lack of food or money to buy food?</v>
      </c>
      <c r="M865" s="221" t="s">
        <v>5678</v>
      </c>
      <c r="N865" s="221" t="s">
        <v>5679</v>
      </c>
      <c r="O865" s="221" t="s">
        <v>5680</v>
      </c>
      <c r="P865" s="221">
        <v>1</v>
      </c>
      <c r="S865" s="221" t="s">
        <v>2831</v>
      </c>
      <c r="V865" s="221">
        <v>1</v>
      </c>
      <c r="W865" s="221" t="s">
        <v>3865</v>
      </c>
      <c r="AB865" s="333"/>
    </row>
    <row r="866" spans="1:28" s="221" customFormat="1">
      <c r="A866" s="205"/>
      <c r="B866" s="194" t="s">
        <v>5681</v>
      </c>
      <c r="C866" s="194" t="str">
        <f t="shared" si="114"/>
        <v>select_one</v>
      </c>
      <c r="D866" s="194" t="str">
        <f t="shared" si="115"/>
        <v>N16</v>
      </c>
      <c r="E866" s="205"/>
      <c r="F866" s="194"/>
      <c r="G866" s="194" t="s">
        <v>2983</v>
      </c>
      <c r="H866" s="206"/>
      <c r="I866" s="221" t="str" cm="1">
        <f t="array" ref="I866">_xlfn.TEXTJOIN(" ",1,IF(flistname=D866,foption,""))</f>
        <v>1: Yes 2: No, my household did not experience hunger that would make me do this 3: No, because I have already engaged in this activity in the last 12 months and cannot continue doing it 4: Not applicable – It is not possible for me to do this (I am not physically able to travel, there are no other nearby villages, etc)</v>
      </c>
      <c r="J866" s="221" t="s">
        <v>5682</v>
      </c>
      <c r="K866" s="221" t="s">
        <v>5683</v>
      </c>
      <c r="L866" s="221" t="str">
        <f t="shared" si="111"/>
        <v>V03_09: In the last 30 days, did your household travel to another village to look for/ search for (begging) for food or other resources because of a lack of food or money to buy food?</v>
      </c>
      <c r="M866" s="221" t="s">
        <v>5684</v>
      </c>
      <c r="N866" s="221" t="s">
        <v>6346</v>
      </c>
      <c r="O866" s="221" t="s">
        <v>5686</v>
      </c>
      <c r="P866" s="221">
        <v>1</v>
      </c>
      <c r="S866" s="221" t="s">
        <v>2831</v>
      </c>
      <c r="V866" s="221">
        <v>1</v>
      </c>
      <c r="W866" s="221" t="s">
        <v>3865</v>
      </c>
      <c r="AB866" s="333"/>
    </row>
    <row r="867" spans="1:28" s="221" customFormat="1">
      <c r="A867" s="205"/>
      <c r="B867" s="194"/>
      <c r="C867" s="194" t="str">
        <f t="shared" si="114"/>
        <v>select_one</v>
      </c>
      <c r="D867" s="194" t="str">
        <f t="shared" si="115"/>
        <v>N17</v>
      </c>
      <c r="E867" s="205"/>
      <c r="F867" s="194"/>
      <c r="G867" s="194"/>
      <c r="H867" s="206"/>
      <c r="I867" s="221" t="str" cm="1">
        <f t="array" ref="I867">_xlfn.TEXTJOIN(" ",1,IF(flistname=D867,foption,""))</f>
        <v>1: Yes 2: No, my household did not experience hunger that would make me do this 3: No, because I have already engaged in this activity in the last 12 months and cannot continue doing it 4: No, because there was no court to hear the case (yes) 5: No, as I could not afford the fees for the court (yes) 6: No, because I did not have a claim to bring to the court (no) 7: No, because I did not think the court would rule in my favour (no) 8: No, for another reason</v>
      </c>
      <c r="J867" s="221" t="s">
        <v>5687</v>
      </c>
      <c r="K867" s="221" t="s">
        <v>5688</v>
      </c>
      <c r="L867" s="221" t="str">
        <f t="shared" si="111"/>
        <v>V03_10: In the last 30 days, did your household use community leaders or a local court to collect debts or bride wealth/dowry, or to gain a support of food or other resources from another community member because of a lack of food or money to buy food?</v>
      </c>
      <c r="M867" s="221" t="s">
        <v>5689</v>
      </c>
      <c r="N867" s="221" t="s">
        <v>5690</v>
      </c>
      <c r="S867" s="221" t="s">
        <v>2831</v>
      </c>
      <c r="V867" s="221">
        <v>1</v>
      </c>
      <c r="W867" s="221" t="s">
        <v>3865</v>
      </c>
      <c r="AB867" s="333"/>
    </row>
    <row r="868" spans="1:28" s="219" customFormat="1">
      <c r="A868" s="212"/>
      <c r="B868" s="199" t="s">
        <v>5691</v>
      </c>
      <c r="C868" s="199" t="str">
        <f t="shared" si="114"/>
        <v>No</v>
      </c>
      <c r="D868" s="199" t="str">
        <f t="shared" si="115"/>
        <v/>
      </c>
      <c r="E868" s="212"/>
      <c r="F868" s="199"/>
      <c r="G868" s="199" t="s">
        <v>2983</v>
      </c>
      <c r="H868" s="213"/>
      <c r="I868" s="219" t="str" cm="1">
        <f t="array" ref="I868">_xlfn.TEXTJOIN(" ",1,IF(flistname=D868,foption,""))</f>
        <v>0</v>
      </c>
      <c r="J868" s="219" t="s">
        <v>117</v>
      </c>
      <c r="K868" s="219" t="s">
        <v>5633</v>
      </c>
      <c r="L868" s="219" t="str">
        <f t="shared" si="111"/>
        <v/>
      </c>
      <c r="N868" s="219" t="s">
        <v>2988</v>
      </c>
      <c r="O868" s="219" t="s">
        <v>2988</v>
      </c>
      <c r="P868" s="219">
        <v>1</v>
      </c>
      <c r="AB868" s="286"/>
    </row>
    <row r="869" spans="1:28" s="219" customFormat="1">
      <c r="A869" s="212"/>
      <c r="B869" s="199" t="s">
        <v>5692</v>
      </c>
      <c r="C869" s="199" t="str">
        <f t="shared" si="114"/>
        <v>No</v>
      </c>
      <c r="D869" s="199" t="str">
        <f t="shared" si="115"/>
        <v/>
      </c>
      <c r="E869" s="212"/>
      <c r="F869" s="199"/>
      <c r="G869" s="199" t="s">
        <v>2983</v>
      </c>
      <c r="H869" s="213"/>
      <c r="I869" s="219" t="str" cm="1">
        <f t="array" ref="I869">_xlfn.TEXTJOIN(" ",1,IF(flistname=D869,foption,""))</f>
        <v>0</v>
      </c>
      <c r="J869" s="219" t="s">
        <v>117</v>
      </c>
      <c r="K869" s="219" t="s">
        <v>5568</v>
      </c>
      <c r="L869" s="219" t="str">
        <f t="shared" si="111"/>
        <v/>
      </c>
      <c r="N869" s="219" t="s">
        <v>2988</v>
      </c>
      <c r="O869" s="219" t="s">
        <v>2988</v>
      </c>
      <c r="P869" s="219">
        <v>1</v>
      </c>
      <c r="AB869" s="286"/>
    </row>
    <row r="870" spans="1:28" s="218" customFormat="1">
      <c r="A870" s="207"/>
      <c r="C870" s="218" t="str">
        <f t="shared" si="114"/>
        <v>No</v>
      </c>
      <c r="D870" s="218" t="str">
        <f t="shared" si="115"/>
        <v/>
      </c>
      <c r="E870" s="207"/>
      <c r="H870" s="209"/>
      <c r="I870" s="214" t="str" cm="1">
        <f t="array" ref="I870">_xlfn.TEXTJOIN(" ",1,IF(flistname=D870,foption,""))</f>
        <v>0</v>
      </c>
      <c r="L870" s="218" t="str">
        <f t="shared" si="111"/>
        <v/>
      </c>
      <c r="N870" s="218" t="s">
        <v>2988</v>
      </c>
      <c r="O870" s="218" t="s">
        <v>2988</v>
      </c>
      <c r="P870" s="218">
        <v>1</v>
      </c>
      <c r="S870" s="207"/>
      <c r="AB870" s="280"/>
    </row>
    <row r="871" spans="1:28" s="356" customFormat="1">
      <c r="A871" s="355"/>
      <c r="B871" s="356" t="s">
        <v>5693</v>
      </c>
      <c r="C871" s="356" t="str">
        <f t="shared" si="114"/>
        <v>No</v>
      </c>
      <c r="D871" s="356" t="str">
        <f t="shared" si="115"/>
        <v/>
      </c>
      <c r="E871" s="355" t="s">
        <v>5694</v>
      </c>
      <c r="F871" s="356" t="s">
        <v>246</v>
      </c>
      <c r="G871" s="356" t="s">
        <v>2983</v>
      </c>
      <c r="H871" s="357"/>
      <c r="I871" s="356" t="str" cm="1">
        <f t="array" ref="I871">_xlfn.TEXTJOIN(" ",1,IF(flistname=D871,foption,""))</f>
        <v>0</v>
      </c>
      <c r="J871" s="356" t="s">
        <v>26</v>
      </c>
      <c r="K871" s="356" t="s">
        <v>5695</v>
      </c>
      <c r="L871" s="356" t="str">
        <f t="shared" si="111"/>
        <v>W: HOUSEHOLD SHOCKS AND DIFFICULTIES</v>
      </c>
      <c r="M871" s="356" t="s">
        <v>5696</v>
      </c>
      <c r="N871" s="356" t="s">
        <v>5697</v>
      </c>
      <c r="O871" s="356" t="s">
        <v>5697</v>
      </c>
      <c r="P871" s="356">
        <v>1</v>
      </c>
      <c r="W871" s="356" t="s">
        <v>168</v>
      </c>
      <c r="AB871" s="358"/>
    </row>
    <row r="872" spans="1:28" s="221" customFormat="1">
      <c r="A872" s="205" t="s">
        <v>5698</v>
      </c>
      <c r="B872" s="194" t="s">
        <v>5699</v>
      </c>
      <c r="C872" s="194" t="str">
        <f t="shared" si="114"/>
        <v>select_multiple</v>
      </c>
      <c r="D872" s="194" t="str">
        <f t="shared" si="115"/>
        <v>shocks</v>
      </c>
      <c r="E872" s="205"/>
      <c r="F872" s="194" t="s">
        <v>246</v>
      </c>
      <c r="G872" s="194" t="s">
        <v>2983</v>
      </c>
      <c r="H872" s="206" t="s">
        <v>5700</v>
      </c>
      <c r="I872" s="221" t="str" cm="1">
        <f t="array" ref="I872">_xlfn.TEXTJOIN(" ",1,IF(flistname=D872,foption,""))</f>
        <v>1: Insecurity/violence 2: Lack of free movement 3: High food prices 4: Debts to reimburse 5: High fuel/transportation costs 6: Floods, heavy rains, landslides 7: Dry spell/delay of rains 8: Weeds/pest 9: Livestock diseases 10: Loss of employment/reduced salary 11: Human sickness/death 12: Returnees/IDPs living with household 13: Social event 14: Delayed assistance distributions 15: Lack of agro-inputs/tools 16: Food shortages/reduced distributions 17: COVID-19 and related restrictions 88: Other shock 0: No shock mentioned</v>
      </c>
      <c r="J872" s="221" t="s">
        <v>5701</v>
      </c>
      <c r="K872" s="221" t="s">
        <v>5702</v>
      </c>
      <c r="L872" s="221" t="str">
        <f t="shared" si="111"/>
        <v>W01: What were the household’s main shocks during the past 3 months? [Maximum three]</v>
      </c>
      <c r="M872" s="221" t="s">
        <v>5703</v>
      </c>
      <c r="N872" s="221" t="s">
        <v>5704</v>
      </c>
      <c r="O872" s="221" t="s">
        <v>5705</v>
      </c>
      <c r="P872" s="221">
        <v>1</v>
      </c>
      <c r="S872" s="221" t="s">
        <v>2759</v>
      </c>
      <c r="T872" s="221" t="s">
        <v>5706</v>
      </c>
      <c r="U872" s="221" t="s">
        <v>5707</v>
      </c>
      <c r="V872" s="221">
        <v>1</v>
      </c>
      <c r="AB872" s="333"/>
    </row>
    <row r="873" spans="1:28" s="221" customFormat="1">
      <c r="A873" s="205"/>
      <c r="B873" s="194"/>
      <c r="C873" s="194" t="str">
        <f t="shared" si="114"/>
        <v>No</v>
      </c>
      <c r="D873" s="194" t="str">
        <f t="shared" si="115"/>
        <v/>
      </c>
      <c r="E873" s="205"/>
      <c r="F873" s="194"/>
      <c r="G873" s="194"/>
      <c r="H873" s="206"/>
      <c r="I873" s="221" t="str" cm="1">
        <f t="array" ref="I873">_xlfn.TEXTJOIN(" ",1,IF(flistname=D873,foption,""))</f>
        <v>0</v>
      </c>
      <c r="J873" s="221" t="s">
        <v>5708</v>
      </c>
      <c r="K873" s="221" t="s">
        <v>5709</v>
      </c>
      <c r="L873" s="221" t="str">
        <f t="shared" si="111"/>
        <v>W02: Please rank these shocks by order of impact severity</v>
      </c>
      <c r="M873" s="221" t="s">
        <v>5710</v>
      </c>
      <c r="N873" s="221" t="s">
        <v>5711</v>
      </c>
      <c r="O873" s="221" t="s">
        <v>5712</v>
      </c>
      <c r="P873" s="221">
        <v>1</v>
      </c>
      <c r="R873" s="221" t="s">
        <v>5713</v>
      </c>
      <c r="V873" s="221">
        <v>1</v>
      </c>
      <c r="Z873" s="221" t="s">
        <v>5714</v>
      </c>
      <c r="AB873" s="333"/>
    </row>
    <row r="874" spans="1:28" s="221" customFormat="1">
      <c r="A874" s="205"/>
      <c r="B874" s="194"/>
      <c r="C874" s="194" t="str">
        <f t="shared" si="114"/>
        <v>select_one</v>
      </c>
      <c r="D874" s="194" t="str">
        <f t="shared" si="115"/>
        <v>recovery</v>
      </c>
      <c r="E874" s="205"/>
      <c r="F874" s="194"/>
      <c r="G874" s="194"/>
      <c r="H874" s="206"/>
      <c r="I874" s="221" t="str" cm="1">
        <f t="array" ref="I874">_xlfn.TEXTJOIN(" ",1,IF(flistname=D874,foption,""))</f>
        <v>1: Yes, fully recovered 2: Yes, partially recovered 3: Not at all</v>
      </c>
      <c r="J874" s="221" t="s">
        <v>5715</v>
      </c>
      <c r="K874" s="221" t="s">
        <v>5716</v>
      </c>
      <c r="L874" s="221" t="str">
        <f t="shared" si="111"/>
        <v>W03: Has your household recovered from impacts sustained from these shocks?</v>
      </c>
      <c r="M874" s="221" t="s">
        <v>5717</v>
      </c>
      <c r="N874" s="221" t="s">
        <v>5718</v>
      </c>
      <c r="O874" s="221" t="s">
        <v>5719</v>
      </c>
      <c r="P874" s="221">
        <v>1</v>
      </c>
      <c r="V874" s="221">
        <v>1</v>
      </c>
      <c r="Z874" s="221" t="s">
        <v>5720</v>
      </c>
      <c r="AB874" s="333"/>
    </row>
    <row r="875" spans="1:28" s="221" customFormat="1">
      <c r="A875" s="205" t="s">
        <v>5698</v>
      </c>
      <c r="B875" s="194" t="s">
        <v>5721</v>
      </c>
      <c r="C875" s="194" t="str">
        <f t="shared" si="114"/>
        <v>select_multiple</v>
      </c>
      <c r="D875" s="194" t="str">
        <f t="shared" si="115"/>
        <v>difficulty</v>
      </c>
      <c r="E875" s="205"/>
      <c r="F875" s="194" t="s">
        <v>246</v>
      </c>
      <c r="G875" s="194" t="s">
        <v>118</v>
      </c>
      <c r="H875" s="206"/>
      <c r="I875" s="221" t="str" cm="1">
        <f t="array" ref="I875">_xlfn.TEXTJOIN(" ",1,IF(flistname=D875,foption,""))</f>
        <v>1: Cannot afford education services 2: Cannot afford health services 3: Cannot access markets 4: Cannot access seeds/tools 5: Returnees/IDPs living with household 88: Other 0: None</v>
      </c>
      <c r="J875" s="221" t="s">
        <v>5722</v>
      </c>
      <c r="K875" s="221" t="s">
        <v>2764</v>
      </c>
      <c r="L875" s="221" t="str">
        <f t="shared" si="111"/>
        <v>W04: What were the household’s main difficulties/preoccupation during the past 3 months? [Maximum three]</v>
      </c>
      <c r="M875" s="221" t="s">
        <v>5723</v>
      </c>
      <c r="N875" s="221" t="s">
        <v>5724</v>
      </c>
      <c r="O875" s="221" t="s">
        <v>5725</v>
      </c>
      <c r="P875" s="221">
        <v>1</v>
      </c>
      <c r="S875" s="221" t="s">
        <v>2766</v>
      </c>
      <c r="T875" s="221" t="s">
        <v>5706</v>
      </c>
      <c r="V875" s="221">
        <v>1</v>
      </c>
      <c r="AB875" s="333"/>
    </row>
    <row r="876" spans="1:28" s="221" customFormat="1">
      <c r="A876" s="205"/>
      <c r="B876" s="194"/>
      <c r="C876" s="194" t="str">
        <f t="shared" si="114"/>
        <v>No</v>
      </c>
      <c r="D876" s="194" t="str">
        <f t="shared" si="115"/>
        <v/>
      </c>
      <c r="E876" s="205"/>
      <c r="F876" s="194"/>
      <c r="G876" s="194"/>
      <c r="H876" s="206"/>
      <c r="I876" s="221" t="str" cm="1">
        <f t="array" ref="I876">_xlfn.TEXTJOIN(" ",1,IF(flistname=D876,foption,""))</f>
        <v>0</v>
      </c>
      <c r="J876" s="221" t="s">
        <v>5726</v>
      </c>
      <c r="K876" s="221" t="s">
        <v>5727</v>
      </c>
      <c r="L876" s="221" t="str">
        <f t="shared" si="111"/>
        <v>W05: Please rank these difficulties by order of impact severity</v>
      </c>
      <c r="M876" s="221" t="s">
        <v>5728</v>
      </c>
      <c r="N876" s="221" t="s">
        <v>5729</v>
      </c>
      <c r="O876" s="221" t="s">
        <v>5730</v>
      </c>
      <c r="P876" s="221">
        <v>1</v>
      </c>
      <c r="R876" s="221" t="s">
        <v>5731</v>
      </c>
      <c r="V876" s="221">
        <v>1</v>
      </c>
      <c r="Z876" s="221" t="s">
        <v>5732</v>
      </c>
      <c r="AB876" s="333"/>
    </row>
    <row r="877" spans="1:28" s="356" customFormat="1">
      <c r="A877" s="355"/>
      <c r="B877" s="356" t="s">
        <v>5733</v>
      </c>
      <c r="C877" s="356" t="str">
        <f t="shared" si="114"/>
        <v>No</v>
      </c>
      <c r="D877" s="356" t="str">
        <f t="shared" si="115"/>
        <v/>
      </c>
      <c r="E877" s="355"/>
      <c r="F877" s="356" t="s">
        <v>246</v>
      </c>
      <c r="G877" s="356" t="s">
        <v>2983</v>
      </c>
      <c r="H877" s="357"/>
      <c r="I877" s="356" t="str" cm="1">
        <f t="array" ref="I877">_xlfn.TEXTJOIN(" ",1,IF(flistname=D877,foption,""))</f>
        <v>0</v>
      </c>
      <c r="J877" s="356" t="s">
        <v>117</v>
      </c>
      <c r="K877" s="356" t="s">
        <v>5695</v>
      </c>
      <c r="L877" s="356" t="str">
        <f t="shared" si="111"/>
        <v/>
      </c>
      <c r="N877" s="356" t="s">
        <v>2988</v>
      </c>
      <c r="O877" s="356" t="s">
        <v>2988</v>
      </c>
      <c r="P877" s="356">
        <v>1</v>
      </c>
      <c r="AB877" s="358"/>
    </row>
    <row r="878" spans="1:28" s="218" customFormat="1">
      <c r="A878" s="207"/>
      <c r="C878" s="218" t="str">
        <f t="shared" si="114"/>
        <v>No</v>
      </c>
      <c r="D878" s="218" t="str">
        <f t="shared" si="115"/>
        <v/>
      </c>
      <c r="E878" s="207"/>
      <c r="H878" s="209"/>
      <c r="I878" s="214" t="str" cm="1">
        <f t="array" ref="I878">_xlfn.TEXTJOIN(" ",1,IF(flistname=D878,foption,""))</f>
        <v>0</v>
      </c>
      <c r="L878" s="218" t="str">
        <f t="shared" si="111"/>
        <v/>
      </c>
      <c r="P878" s="218">
        <v>1</v>
      </c>
      <c r="S878" s="207"/>
      <c r="AB878" s="280"/>
    </row>
    <row r="879" spans="1:28" s="356" customFormat="1" ht="12">
      <c r="A879" s="355"/>
      <c r="C879" s="356" t="str">
        <f t="shared" si="114"/>
        <v>No</v>
      </c>
      <c r="D879" s="356" t="str">
        <f t="shared" si="115"/>
        <v/>
      </c>
      <c r="E879" s="355"/>
      <c r="H879" s="357"/>
      <c r="I879" s="356" t="str" cm="1">
        <f t="array" ref="I879">_xlfn.TEXTJOIN(" ",1,IF(flistname=D879,foption,""))</f>
        <v>0</v>
      </c>
      <c r="J879" s="361" t="s">
        <v>26</v>
      </c>
      <c r="K879" s="361" t="s">
        <v>5734</v>
      </c>
      <c r="L879" s="361" t="str">
        <f t="shared" si="111"/>
        <v>X: Subjectively-Evaluated Resilience Score</v>
      </c>
      <c r="M879" s="361" t="s">
        <v>5735</v>
      </c>
      <c r="N879" s="361" t="s">
        <v>5736</v>
      </c>
      <c r="O879" s="361" t="s">
        <v>5736</v>
      </c>
      <c r="W879" s="356" t="s">
        <v>168</v>
      </c>
      <c r="AB879" s="358"/>
    </row>
    <row r="880" spans="1:28" s="325" customFormat="1" ht="12">
      <c r="A880" s="240"/>
      <c r="B880" s="240"/>
      <c r="C880" s="240" t="str">
        <f t="shared" si="114"/>
        <v>No</v>
      </c>
      <c r="D880" s="240" t="str">
        <f t="shared" si="115"/>
        <v/>
      </c>
      <c r="E880" s="240"/>
      <c r="F880" s="240"/>
      <c r="G880" s="240"/>
      <c r="H880" s="240"/>
      <c r="I880" s="325" t="str" cm="1">
        <f t="array" ref="I880">_xlfn.TEXTJOIN(" ",1,IF(flistname=D880,foption,""))</f>
        <v>0</v>
      </c>
      <c r="J880" s="346" t="s">
        <v>20</v>
      </c>
      <c r="K880" s="346"/>
      <c r="L880" s="346" t="str">
        <f t="shared" si="111"/>
        <v>Preamble: ‘I am going to read out a series of statements and your household’s ability to deal with severe shocks (man made and natural). By severe shocks, I mean those that are likely to disrupt your way of making a living, or damage your household or possessions and limit your free movement disrupting access to basic services. Please tell me the extent to which you agree or disagree with each statement.’</v>
      </c>
      <c r="M880" s="346"/>
      <c r="N880" s="346" t="s">
        <v>5739</v>
      </c>
      <c r="O880" s="346" t="s">
        <v>5739</v>
      </c>
      <c r="P880" s="346"/>
      <c r="Q880" s="346"/>
      <c r="S880" s="325" t="s">
        <v>6347</v>
      </c>
      <c r="AB880" s="326"/>
    </row>
    <row r="881" spans="1:28" s="221" customFormat="1" ht="12">
      <c r="A881" s="205"/>
      <c r="B881" s="220"/>
      <c r="C881" s="220" t="str">
        <f t="shared" si="114"/>
        <v>select_one</v>
      </c>
      <c r="D881" s="220" t="str">
        <f t="shared" si="115"/>
        <v>sers</v>
      </c>
      <c r="E881" s="205"/>
      <c r="F881" s="205" t="s">
        <v>5741</v>
      </c>
      <c r="G881" s="221" t="s">
        <v>118</v>
      </c>
      <c r="H881" s="206"/>
      <c r="I881" s="221" t="str" cm="1">
        <f t="array" ref="I881">_xlfn.TEXTJOIN(" ",1,IF(flistname=D881,foption,""))</f>
        <v>1: Strongly disagree 2: Disagree 3: Neutral 4: Agree 5: Strngly agree</v>
      </c>
      <c r="J881" s="347" t="s">
        <v>5742</v>
      </c>
      <c r="K881" s="347" t="s">
        <v>5743</v>
      </c>
      <c r="L881" s="347" t="str">
        <f t="shared" si="111"/>
        <v xml:space="preserve">X02_01: Your household can bounce back from any challenge (including i.e. floods, COVID-19, conflicts) that life throws at it </v>
      </c>
      <c r="M881" s="347" t="s">
        <v>5744</v>
      </c>
      <c r="N881" s="347" t="s">
        <v>5745</v>
      </c>
      <c r="O881" s="347" t="s">
        <v>5746</v>
      </c>
      <c r="P881" s="347">
        <v>1</v>
      </c>
      <c r="Q881" s="347"/>
      <c r="S881" s="221" t="s">
        <v>5747</v>
      </c>
      <c r="V881" s="221">
        <v>1</v>
      </c>
      <c r="W881" s="221" t="s">
        <v>5748</v>
      </c>
      <c r="AB881" s="333"/>
    </row>
    <row r="882" spans="1:28" s="221" customFormat="1" ht="12">
      <c r="A882" s="205"/>
      <c r="B882" s="220"/>
      <c r="C882" s="220" t="str">
        <f t="shared" si="114"/>
        <v>select_one</v>
      </c>
      <c r="D882" s="220" t="str">
        <f t="shared" si="115"/>
        <v>sers</v>
      </c>
      <c r="E882" s="205"/>
      <c r="F882" s="205" t="s">
        <v>5741</v>
      </c>
      <c r="G882" s="221" t="s">
        <v>118</v>
      </c>
      <c r="H882" s="206"/>
      <c r="I882" s="221" t="str" cm="1">
        <f t="array" ref="I882">_xlfn.TEXTJOIN(" ",1,IF(flistname=D882,foption,""))</f>
        <v>1: Strongly disagree 2: Disagree 3: Neutral 4: Agree 5: Strngly agree</v>
      </c>
      <c r="J882" s="347" t="s">
        <v>5742</v>
      </c>
      <c r="K882" s="347" t="s">
        <v>5749</v>
      </c>
      <c r="L882" s="347" t="str">
        <f t="shared" si="111"/>
        <v xml:space="preserve">X02_02: During times of hardship (like i.e. floods, COVID-19, conflicts), your household can change its primary income or source of livelihood if needed </v>
      </c>
      <c r="M882" s="347" t="s">
        <v>5750</v>
      </c>
      <c r="N882" s="347" t="s">
        <v>5751</v>
      </c>
      <c r="O882" s="347" t="s">
        <v>5752</v>
      </c>
      <c r="P882" s="347">
        <v>1</v>
      </c>
      <c r="Q882" s="347"/>
      <c r="S882" s="221" t="s">
        <v>5753</v>
      </c>
      <c r="V882" s="221">
        <v>1</v>
      </c>
      <c r="W882" s="221" t="s">
        <v>5748</v>
      </c>
      <c r="AB882" s="333"/>
    </row>
    <row r="883" spans="1:28" s="221" customFormat="1" ht="12">
      <c r="A883" s="205"/>
      <c r="B883" s="220"/>
      <c r="C883" s="220" t="str">
        <f t="shared" ref="C883:C898" si="116">IF(IFERROR(FIND("select_one",J883),0)&gt;0,"select_one",IF(IFERROR(FIND("select_multiple",J883),0)&gt;0,"select_multiple","No"))</f>
        <v>select_one</v>
      </c>
      <c r="D883" s="220" t="str">
        <f t="shared" ref="D883:D898" si="117">IF(OR(C883="select_one",C883="select_multiple"),TRIM(RIGHT(J883,LEN(J883)-(LEN(C883)+1))),"")</f>
        <v>sers</v>
      </c>
      <c r="E883" s="205"/>
      <c r="F883" s="205" t="s">
        <v>5741</v>
      </c>
      <c r="G883" s="221" t="s">
        <v>118</v>
      </c>
      <c r="H883" s="206"/>
      <c r="I883" s="221" t="str" cm="1">
        <f t="array" ref="I883">_xlfn.TEXTJOIN(" ",1,IF(flistname=D883,foption,""))</f>
        <v>1: Strongly disagree 2: Disagree 3: Neutral 4: Agree 5: Strngly agree</v>
      </c>
      <c r="J883" s="347" t="s">
        <v>5742</v>
      </c>
      <c r="K883" s="347" t="s">
        <v>5754</v>
      </c>
      <c r="L883" s="347" t="str">
        <f t="shared" si="111"/>
        <v xml:space="preserve">X02_03: If threats (like i.e. floods, COVID-19, conflicts) to your household became more frequent and intense, you would still find a way to get by </v>
      </c>
      <c r="M883" s="347" t="s">
        <v>5755</v>
      </c>
      <c r="N883" s="347" t="s">
        <v>5756</v>
      </c>
      <c r="O883" s="347" t="s">
        <v>5757</v>
      </c>
      <c r="P883" s="347">
        <v>1</v>
      </c>
      <c r="Q883" s="347"/>
      <c r="S883" s="221" t="s">
        <v>5758</v>
      </c>
      <c r="V883" s="221">
        <v>1</v>
      </c>
      <c r="W883" s="221" t="s">
        <v>5748</v>
      </c>
      <c r="AB883" s="333"/>
    </row>
    <row r="884" spans="1:28" s="221" customFormat="1" ht="12">
      <c r="A884" s="205"/>
      <c r="B884" s="220"/>
      <c r="C884" s="220" t="str">
        <f t="shared" si="116"/>
        <v>select_one</v>
      </c>
      <c r="D884" s="220" t="str">
        <f t="shared" si="117"/>
        <v>sers</v>
      </c>
      <c r="E884" s="205"/>
      <c r="F884" s="205" t="s">
        <v>5741</v>
      </c>
      <c r="G884" s="221" t="s">
        <v>118</v>
      </c>
      <c r="H884" s="206"/>
      <c r="I884" s="221" t="str" cm="1">
        <f t="array" ref="I884">_xlfn.TEXTJOIN(" ",1,IF(flistname=D884,foption,""))</f>
        <v>1: Strongly disagree 2: Disagree 3: Neutral 4: Agree 5: Strngly agree</v>
      </c>
      <c r="J884" s="347" t="s">
        <v>5742</v>
      </c>
      <c r="K884" s="347" t="s">
        <v>5759</v>
      </c>
      <c r="L884" s="347" t="str">
        <f t="shared" si="111"/>
        <v xml:space="preserve">X02_04: During times of hardship(like i.e. floods, COVID-19, conflicts), your household can access the financial support you need </v>
      </c>
      <c r="M884" s="347" t="s">
        <v>5760</v>
      </c>
      <c r="N884" s="347" t="s">
        <v>5761</v>
      </c>
      <c r="O884" s="347" t="s">
        <v>5762</v>
      </c>
      <c r="P884" s="347">
        <v>1</v>
      </c>
      <c r="Q884" s="347"/>
      <c r="S884" s="221" t="s">
        <v>5763</v>
      </c>
      <c r="V884" s="221">
        <v>1</v>
      </c>
      <c r="W884" s="221" t="s">
        <v>5748</v>
      </c>
      <c r="AB884" s="333"/>
    </row>
    <row r="885" spans="1:28" s="221" customFormat="1" ht="12">
      <c r="A885" s="205"/>
      <c r="B885" s="220"/>
      <c r="C885" s="220" t="str">
        <f t="shared" si="116"/>
        <v>select_one</v>
      </c>
      <c r="D885" s="220" t="str">
        <f t="shared" si="117"/>
        <v>sers</v>
      </c>
      <c r="E885" s="205"/>
      <c r="F885" s="205" t="s">
        <v>5741</v>
      </c>
      <c r="G885" s="221" t="s">
        <v>118</v>
      </c>
      <c r="H885" s="206"/>
      <c r="I885" s="221" t="str" cm="1">
        <f t="array" ref="I885">_xlfn.TEXTJOIN(" ",1,IF(flistname=D885,foption,""))</f>
        <v>1: Strongly disagree 2: Disagree 3: Neutral 4: Agree 5: Strngly agree</v>
      </c>
      <c r="J885" s="347" t="s">
        <v>5742</v>
      </c>
      <c r="K885" s="347" t="s">
        <v>5764</v>
      </c>
      <c r="L885" s="347" t="str">
        <f t="shared" si="111"/>
        <v xml:space="preserve">X02_05: Your household can rely on the support of family and friends when you need help </v>
      </c>
      <c r="M885" s="347" t="s">
        <v>5765</v>
      </c>
      <c r="N885" s="347" t="s">
        <v>5766</v>
      </c>
      <c r="O885" s="347" t="s">
        <v>5767</v>
      </c>
      <c r="P885" s="347">
        <v>1</v>
      </c>
      <c r="Q885" s="347"/>
      <c r="S885" s="221" t="s">
        <v>5768</v>
      </c>
      <c r="V885" s="221">
        <v>1</v>
      </c>
      <c r="W885" s="221" t="s">
        <v>5748</v>
      </c>
      <c r="AB885" s="333"/>
    </row>
    <row r="886" spans="1:28" s="221" customFormat="1" ht="12">
      <c r="A886" s="205"/>
      <c r="B886" s="220"/>
      <c r="C886" s="220" t="str">
        <f t="shared" si="116"/>
        <v>select_one</v>
      </c>
      <c r="D886" s="220" t="str">
        <f t="shared" si="117"/>
        <v>sers</v>
      </c>
      <c r="E886" s="205"/>
      <c r="F886" s="205" t="s">
        <v>5741</v>
      </c>
      <c r="G886" s="221" t="s">
        <v>118</v>
      </c>
      <c r="H886" s="206"/>
      <c r="I886" s="221" t="str" cm="1">
        <f t="array" ref="I886">_xlfn.TEXTJOIN(" ",1,IF(flistname=D886,foption,""))</f>
        <v>1: Strongly disagree 2: Disagree 3: Neutral 4: Agree 5: Strngly agree</v>
      </c>
      <c r="J886" s="347" t="s">
        <v>5742</v>
      </c>
      <c r="K886" s="347" t="s">
        <v>5769</v>
      </c>
      <c r="L886" s="347" t="str">
        <f t="shared" si="111"/>
        <v xml:space="preserve">X02_06: Your household can rely on the support of politicians and government when you need help </v>
      </c>
      <c r="M886" s="347" t="s">
        <v>5770</v>
      </c>
      <c r="N886" s="347" t="s">
        <v>5771</v>
      </c>
      <c r="O886" s="347" t="s">
        <v>5772</v>
      </c>
      <c r="P886" s="347">
        <v>1</v>
      </c>
      <c r="Q886" s="347"/>
      <c r="S886" s="221" t="s">
        <v>5773</v>
      </c>
      <c r="V886" s="221">
        <v>1</v>
      </c>
      <c r="W886" s="221" t="s">
        <v>5748</v>
      </c>
      <c r="AB886" s="333"/>
    </row>
    <row r="887" spans="1:28" s="221" customFormat="1" ht="12">
      <c r="A887" s="205"/>
      <c r="B887" s="220"/>
      <c r="C887" s="220" t="str">
        <f t="shared" si="116"/>
        <v>select_one</v>
      </c>
      <c r="D887" s="220" t="str">
        <f t="shared" si="117"/>
        <v>sers</v>
      </c>
      <c r="E887" s="205"/>
      <c r="F887" s="205" t="s">
        <v>5741</v>
      </c>
      <c r="G887" s="221" t="s">
        <v>118</v>
      </c>
      <c r="H887" s="206"/>
      <c r="I887" s="221" t="str" cm="1">
        <f t="array" ref="I887">_xlfn.TEXTJOIN(" ",1,IF(flistname=D887,foption,""))</f>
        <v>1: Strongly disagree 2: Disagree 3: Neutral 4: Agree 5: Strngly agree</v>
      </c>
      <c r="J887" s="347" t="s">
        <v>5742</v>
      </c>
      <c r="K887" s="347" t="s">
        <v>5774</v>
      </c>
      <c r="L887" s="347" t="str">
        <f t="shared" si="111"/>
        <v xml:space="preserve">X02_07: Your household has learned important lessons from past hardships (including i.e. floods, COVID-19, conflicts) that will help you better prepare for future threats </v>
      </c>
      <c r="M887" s="347" t="s">
        <v>5775</v>
      </c>
      <c r="N887" s="347" t="s">
        <v>5776</v>
      </c>
      <c r="O887" s="347" t="s">
        <v>5777</v>
      </c>
      <c r="P887" s="347">
        <v>1</v>
      </c>
      <c r="Q887" s="347"/>
      <c r="S887" s="221" t="s">
        <v>5778</v>
      </c>
      <c r="V887" s="221">
        <v>1</v>
      </c>
      <c r="W887" s="221" t="s">
        <v>5748</v>
      </c>
      <c r="AB887" s="333"/>
    </row>
    <row r="888" spans="1:28" s="221" customFormat="1" ht="12">
      <c r="A888" s="205"/>
      <c r="B888" s="220"/>
      <c r="C888" s="220" t="str">
        <f t="shared" si="116"/>
        <v>select_one</v>
      </c>
      <c r="D888" s="220" t="str">
        <f t="shared" si="117"/>
        <v>sers</v>
      </c>
      <c r="E888" s="205"/>
      <c r="F888" s="205" t="s">
        <v>5741</v>
      </c>
      <c r="G888" s="221" t="s">
        <v>118</v>
      </c>
      <c r="H888" s="206"/>
      <c r="I888" s="221" t="str" cm="1">
        <f t="array" ref="I888">_xlfn.TEXTJOIN(" ",1,IF(flistname=D888,foption,""))</f>
        <v>1: Strongly disagree 2: Disagree 3: Neutral 4: Agree 5: Strngly agree</v>
      </c>
      <c r="J888" s="347" t="s">
        <v>5742</v>
      </c>
      <c r="K888" s="347" t="s">
        <v>5779</v>
      </c>
      <c r="L888" s="347" t="str">
        <f t="shared" si="111"/>
        <v xml:space="preserve">X02_08: Your household is fully prepared for any future natural disasters (i.e. floods, COVID-19, hunger, etc..) that may occur in your area </v>
      </c>
      <c r="M888" s="347" t="s">
        <v>5780</v>
      </c>
      <c r="N888" s="347" t="s">
        <v>5781</v>
      </c>
      <c r="O888" s="347" t="s">
        <v>5782</v>
      </c>
      <c r="P888" s="347">
        <v>1</v>
      </c>
      <c r="Q888" s="347"/>
      <c r="S888" s="221" t="s">
        <v>5783</v>
      </c>
      <c r="V888" s="221">
        <v>1</v>
      </c>
      <c r="W888" s="221" t="s">
        <v>5748</v>
      </c>
      <c r="AB888" s="333"/>
    </row>
    <row r="889" spans="1:28" s="221" customFormat="1" ht="12">
      <c r="A889" s="205"/>
      <c r="B889" s="220"/>
      <c r="C889" s="220" t="str">
        <f t="shared" si="116"/>
        <v>select_one</v>
      </c>
      <c r="D889" s="220" t="str">
        <f t="shared" si="117"/>
        <v>sers</v>
      </c>
      <c r="E889" s="205"/>
      <c r="F889" s="205" t="s">
        <v>5741</v>
      </c>
      <c r="G889" s="221" t="s">
        <v>118</v>
      </c>
      <c r="H889" s="206"/>
      <c r="I889" s="221" t="str" cm="1">
        <f t="array" ref="I889">_xlfn.TEXTJOIN(" ",1,IF(flistname=D889,foption,""))</f>
        <v>1: Strongly disagree 2: Disagree 3: Neutral 4: Agree 5: Strngly agree</v>
      </c>
      <c r="J889" s="347" t="s">
        <v>5742</v>
      </c>
      <c r="K889" s="347" t="s">
        <v>5784</v>
      </c>
      <c r="L889" s="347" t="str">
        <f t="shared" si="111"/>
        <v xml:space="preserve">X02_09: Your household receives useful information warning you about future risks (i.e. heavy rains, COVID-19, conflicts) in advance </v>
      </c>
      <c r="M889" s="347" t="s">
        <v>5785</v>
      </c>
      <c r="N889" s="347" t="s">
        <v>5786</v>
      </c>
      <c r="O889" s="347" t="s">
        <v>5787</v>
      </c>
      <c r="P889" s="347">
        <v>1</v>
      </c>
      <c r="Q889" s="347"/>
      <c r="S889" s="221" t="s">
        <v>5788</v>
      </c>
      <c r="V889" s="221">
        <v>1</v>
      </c>
      <c r="W889" s="221" t="s">
        <v>5748</v>
      </c>
      <c r="AB889" s="333"/>
    </row>
    <row r="890" spans="1:28" s="356" customFormat="1" ht="12">
      <c r="C890" s="356" t="str">
        <f t="shared" si="116"/>
        <v>No</v>
      </c>
      <c r="D890" s="356" t="str">
        <f t="shared" si="117"/>
        <v/>
      </c>
      <c r="I890" s="356" t="str" cm="1">
        <f t="array" ref="I890">_xlfn.TEXTJOIN(" ",1,IF(flistname=D890,foption,""))</f>
        <v>0</v>
      </c>
      <c r="J890" s="361" t="s">
        <v>117</v>
      </c>
      <c r="K890" s="361" t="s">
        <v>5734</v>
      </c>
      <c r="L890" s="361" t="str">
        <f t="shared" si="111"/>
        <v/>
      </c>
      <c r="M890" s="361"/>
      <c r="N890" s="361"/>
      <c r="O890" s="361"/>
      <c r="P890" s="361"/>
      <c r="Q890" s="361"/>
      <c r="AB890" s="358"/>
    </row>
    <row r="891" spans="1:28" s="218" customFormat="1">
      <c r="A891" s="207"/>
      <c r="C891" s="218" t="str">
        <f t="shared" si="116"/>
        <v>No</v>
      </c>
      <c r="D891" s="218" t="str">
        <f t="shared" si="117"/>
        <v/>
      </c>
      <c r="E891" s="207"/>
      <c r="H891" s="209"/>
      <c r="I891" s="214" t="str" cm="1">
        <f t="array" ref="I891">_xlfn.TEXTJOIN(" ",1,IF(flistname=D891,foption,""))</f>
        <v>0</v>
      </c>
      <c r="L891" s="218" t="str">
        <f t="shared" si="111"/>
        <v/>
      </c>
      <c r="N891" s="218" t="s">
        <v>2988</v>
      </c>
      <c r="O891" s="218" t="s">
        <v>2988</v>
      </c>
      <c r="P891" s="218">
        <v>1</v>
      </c>
      <c r="S891" s="207"/>
      <c r="AB891" s="280"/>
    </row>
    <row r="892" spans="1:28" s="356" customFormat="1">
      <c r="C892" s="356" t="str">
        <f t="shared" si="116"/>
        <v>No</v>
      </c>
      <c r="D892" s="356" t="str">
        <f t="shared" si="117"/>
        <v/>
      </c>
      <c r="F892" s="356" t="s">
        <v>5477</v>
      </c>
      <c r="G892" s="356" t="s">
        <v>2983</v>
      </c>
      <c r="I892" s="356" t="str" cm="1">
        <f t="array" ref="I892">_xlfn.TEXTJOIN(" ",1,IF(flistname=D892,foption,""))</f>
        <v>0</v>
      </c>
      <c r="J892" s="362" t="s">
        <v>26</v>
      </c>
      <c r="K892" s="362" t="s">
        <v>5789</v>
      </c>
      <c r="L892" s="362" t="str">
        <f t="shared" si="111"/>
        <v>Y: COVID-19 Response</v>
      </c>
      <c r="M892" s="362" t="s">
        <v>5790</v>
      </c>
      <c r="N892" s="362" t="s">
        <v>5791</v>
      </c>
      <c r="O892" s="362" t="s">
        <v>5791</v>
      </c>
      <c r="P892" s="362">
        <v>1</v>
      </c>
      <c r="Q892" s="362"/>
      <c r="W892" s="356" t="s">
        <v>168</v>
      </c>
      <c r="AB892" s="358"/>
    </row>
    <row r="893" spans="1:28" s="221" customFormat="1">
      <c r="A893" s="205"/>
      <c r="B893" s="220"/>
      <c r="C893" s="220" t="str">
        <f t="shared" si="116"/>
        <v>select_one</v>
      </c>
      <c r="D893" s="220" t="str">
        <f t="shared" si="117"/>
        <v>yes_no</v>
      </c>
      <c r="E893" s="205"/>
      <c r="F893" s="205" t="s">
        <v>5477</v>
      </c>
      <c r="G893" s="205" t="s">
        <v>2983</v>
      </c>
      <c r="H893" s="206"/>
      <c r="I893" s="221" t="str" cm="1">
        <f t="array" ref="I893">_xlfn.TEXTJOIN(" ",1,IF(flistname=D893,foption,""))</f>
        <v>0: No 1: Yes</v>
      </c>
      <c r="J893" s="348" t="s">
        <v>22</v>
      </c>
      <c r="K893" s="348" t="s">
        <v>5792</v>
      </c>
      <c r="L893" s="348" t="str">
        <f t="shared" si="111"/>
        <v>Y01: Have you received any information about COVID-19 (corona virus)?</v>
      </c>
      <c r="M893" s="348" t="s">
        <v>5793</v>
      </c>
      <c r="N893" s="348" t="s">
        <v>5794</v>
      </c>
      <c r="O893" s="348" t="s">
        <v>5795</v>
      </c>
      <c r="P893" s="348">
        <v>1</v>
      </c>
      <c r="Q893" s="348"/>
      <c r="V893" s="221">
        <v>1</v>
      </c>
      <c r="W893" s="221" t="s">
        <v>5748</v>
      </c>
      <c r="AB893" s="333"/>
    </row>
    <row r="894" spans="1:28" s="221" customFormat="1">
      <c r="A894" s="205"/>
      <c r="B894" s="220"/>
      <c r="C894" s="220" t="str">
        <f t="shared" si="116"/>
        <v>select_multiple</v>
      </c>
      <c r="D894" s="220" t="str">
        <f t="shared" si="117"/>
        <v>CORVID_from</v>
      </c>
      <c r="E894" s="205"/>
      <c r="F894" s="205" t="s">
        <v>5477</v>
      </c>
      <c r="G894" s="205" t="s">
        <v>2983</v>
      </c>
      <c r="H894" s="206"/>
      <c r="I894" s="221" t="str" cm="1">
        <f t="array" ref="I894">_xlfn.TEXTJOIN(" ",1,IF(flistname=D894,foption,""))</f>
        <v>1: Phone call and SMS 2: Radio and TV 3: Newspaper 4: From community 5: Project management committee (PMC) Member 6: Local authorities 7: Community Leader 8: NGO/UN</v>
      </c>
      <c r="J894" s="348" t="s">
        <v>5796</v>
      </c>
      <c r="K894" s="348" t="s">
        <v>5797</v>
      </c>
      <c r="L894" s="348" t="str">
        <f t="shared" si="111"/>
        <v>Y02: From whom you received the information from?</v>
      </c>
      <c r="M894" s="348" t="s">
        <v>5798</v>
      </c>
      <c r="N894" s="348" t="s">
        <v>5799</v>
      </c>
      <c r="O894" s="348" t="s">
        <v>5800</v>
      </c>
      <c r="P894" s="348">
        <v>1</v>
      </c>
      <c r="Q894" s="348"/>
      <c r="V894" s="221">
        <v>1</v>
      </c>
      <c r="Z894" s="221" t="s">
        <v>5801</v>
      </c>
      <c r="AB894" s="333"/>
    </row>
    <row r="895" spans="1:28" s="221" customFormat="1">
      <c r="A895" s="205"/>
      <c r="B895" s="220"/>
      <c r="C895" s="220" t="str">
        <f t="shared" si="116"/>
        <v>select_one</v>
      </c>
      <c r="D895" s="220" t="str">
        <f t="shared" si="117"/>
        <v>yes_no</v>
      </c>
      <c r="E895" s="205"/>
      <c r="F895" s="205" t="s">
        <v>5477</v>
      </c>
      <c r="G895" s="205" t="s">
        <v>2983</v>
      </c>
      <c r="H895" s="206"/>
      <c r="I895" s="221" t="str" cm="1">
        <f t="array" ref="I895">_xlfn.TEXTJOIN(" ",1,IF(flistname=D895,foption,""))</f>
        <v>0: No 1: Yes</v>
      </c>
      <c r="J895" s="348" t="s">
        <v>22</v>
      </c>
      <c r="K895" s="348" t="s">
        <v>5802</v>
      </c>
      <c r="L895" s="348" t="str">
        <f t="shared" si="111"/>
        <v>Y03: Have you heard any stories about people having difficulty accessing WFP assistance because of COVID?</v>
      </c>
      <c r="M895" s="348" t="s">
        <v>5803</v>
      </c>
      <c r="N895" s="348" t="s">
        <v>6348</v>
      </c>
      <c r="O895" s="348" t="s">
        <v>5805</v>
      </c>
      <c r="P895" s="348">
        <v>1</v>
      </c>
      <c r="Q895" s="348"/>
      <c r="V895" s="221">
        <v>1</v>
      </c>
      <c r="W895" s="221" t="s">
        <v>5748</v>
      </c>
      <c r="AB895" s="333"/>
    </row>
    <row r="896" spans="1:28" s="221" customFormat="1">
      <c r="A896" s="205"/>
      <c r="B896" s="220"/>
      <c r="C896" s="220" t="str">
        <f t="shared" si="116"/>
        <v>select_multiple</v>
      </c>
      <c r="D896" s="220" t="str">
        <f t="shared" si="117"/>
        <v>covid_why</v>
      </c>
      <c r="E896" s="205"/>
      <c r="F896" s="205" t="s">
        <v>5477</v>
      </c>
      <c r="G896" s="205" t="s">
        <v>2983</v>
      </c>
      <c r="H896" s="206"/>
      <c r="I896" s="221" t="str" cm="1">
        <f t="array" ref="I896">_xlfn.TEXTJOIN(" ",1,IF(flistname=D896,foption,""))</f>
        <v>1: Afraid to contract virus 2: Community leader/local authorities prohibit to go to the site/ crowded area 3: I have heard that there is a case in the community 4: I am afraid to go to the UN sites due to the high possibility of case 88: Other</v>
      </c>
      <c r="J896" s="348" t="s">
        <v>5806</v>
      </c>
      <c r="K896" s="348" t="s">
        <v>5807</v>
      </c>
      <c r="L896" s="348" t="str">
        <f t="shared" si="111"/>
        <v>Y04: What were the difficulties or COVID 19 related fears?</v>
      </c>
      <c r="M896" s="348" t="s">
        <v>5808</v>
      </c>
      <c r="N896" s="348" t="s">
        <v>5809</v>
      </c>
      <c r="O896" s="348" t="s">
        <v>5810</v>
      </c>
      <c r="P896" s="348">
        <v>1</v>
      </c>
      <c r="Q896" s="348"/>
      <c r="V896" s="221">
        <v>1</v>
      </c>
      <c r="Z896" s="221" t="s">
        <v>5811</v>
      </c>
      <c r="AB896" s="333"/>
    </row>
    <row r="897" spans="1:28" s="338" customFormat="1">
      <c r="A897" s="205"/>
      <c r="B897" s="220"/>
      <c r="C897" s="220" t="str">
        <f t="shared" si="116"/>
        <v>No</v>
      </c>
      <c r="D897" s="220" t="str">
        <f t="shared" si="117"/>
        <v/>
      </c>
      <c r="E897" s="205"/>
      <c r="F897" s="205" t="s">
        <v>5477</v>
      </c>
      <c r="G897" s="205" t="s">
        <v>2983</v>
      </c>
      <c r="H897" s="206"/>
      <c r="I897" s="338" t="str" cm="1">
        <f t="array" ref="I897">_xlfn.TEXTJOIN(" ",1,IF(flistname=D897,foption,""))</f>
        <v>0</v>
      </c>
      <c r="J897" s="349" t="s">
        <v>49</v>
      </c>
      <c r="K897" s="349" t="s">
        <v>5812</v>
      </c>
      <c r="L897" s="349" t="str">
        <f t="shared" si="111"/>
        <v>Y05: Specify</v>
      </c>
      <c r="M897" s="349" t="s">
        <v>5813</v>
      </c>
      <c r="N897" s="349" t="s">
        <v>1312</v>
      </c>
      <c r="O897" s="349" t="s">
        <v>5814</v>
      </c>
      <c r="P897" s="349">
        <v>1</v>
      </c>
      <c r="Q897" s="349"/>
      <c r="V897" s="338">
        <v>1</v>
      </c>
      <c r="Z897" s="338" t="s">
        <v>5815</v>
      </c>
      <c r="AB897" s="339"/>
    </row>
    <row r="898" spans="1:28" s="356" customFormat="1">
      <c r="C898" s="356" t="str">
        <f t="shared" si="116"/>
        <v>No</v>
      </c>
      <c r="D898" s="356" t="str">
        <f t="shared" si="117"/>
        <v/>
      </c>
      <c r="F898" s="356" t="s">
        <v>5477</v>
      </c>
      <c r="G898" s="356" t="s">
        <v>2983</v>
      </c>
      <c r="I898" s="356" t="str" cm="1">
        <f t="array" ref="I898">_xlfn.TEXTJOIN(" ",1,IF(flistname=D898,foption,""))</f>
        <v>0</v>
      </c>
      <c r="J898" s="362" t="s">
        <v>117</v>
      </c>
      <c r="K898" s="362" t="s">
        <v>5789</v>
      </c>
      <c r="L898" s="362" t="str">
        <f t="shared" si="111"/>
        <v/>
      </c>
      <c r="M898" s="362"/>
      <c r="N898" s="362" t="s">
        <v>2988</v>
      </c>
      <c r="O898" s="362" t="s">
        <v>2988</v>
      </c>
      <c r="P898" s="362">
        <v>1</v>
      </c>
      <c r="Q898" s="362"/>
      <c r="AB898" s="358"/>
    </row>
    <row r="899" spans="1:28" s="218" customFormat="1">
      <c r="J899" s="363"/>
      <c r="K899" s="363"/>
      <c r="L899" s="363"/>
      <c r="M899" s="363"/>
      <c r="N899" s="363"/>
      <c r="O899" s="363"/>
      <c r="P899" s="363"/>
      <c r="Q899" s="363"/>
      <c r="AB899" s="280"/>
    </row>
    <row r="900" spans="1:28" s="356" customFormat="1">
      <c r="A900" s="355"/>
      <c r="B900" s="356" t="s">
        <v>5816</v>
      </c>
      <c r="C900" s="356" t="str">
        <f t="shared" ref="C900:C921" si="118">IF(IFERROR(FIND("select_one",J900),0)&gt;0,"select_one",IF(IFERROR(FIND("select_multiple",J900),0)&gt;0,"select_multiple","No"))</f>
        <v>No</v>
      </c>
      <c r="D900" s="356" t="str">
        <f t="shared" ref="D900:D921" si="119">IF(OR(C900="select_one",C900="select_multiple"),TRIM(RIGHT(J900,LEN(J900)-(LEN(C900)+1))),"")</f>
        <v/>
      </c>
      <c r="E900" s="355"/>
      <c r="H900" s="357"/>
      <c r="I900" s="356" t="str" cm="1">
        <f t="array" ref="I900">_xlfn.TEXTJOIN(" ",1,IF(flistname=D900,foption,""))</f>
        <v>0</v>
      </c>
      <c r="J900" s="356" t="s">
        <v>117</v>
      </c>
      <c r="K900" s="356" t="s">
        <v>27</v>
      </c>
      <c r="L900" s="356" t="str">
        <f>IF(AND(ISBLANK(M900),ISBLANK(N900)),"",IF(ISBLANK(M900),N900,_xlfn.CONCAT(TRIM(M900),": ",N900)))</f>
        <v/>
      </c>
      <c r="N900" s="356" t="s">
        <v>2988</v>
      </c>
      <c r="O900" s="356" t="s">
        <v>2988</v>
      </c>
      <c r="P900" s="356">
        <v>1</v>
      </c>
      <c r="AB900" s="358"/>
    </row>
    <row r="901" spans="1:28" s="218" customFormat="1">
      <c r="A901" s="207"/>
      <c r="C901" s="218" t="str">
        <f t="shared" si="118"/>
        <v>No</v>
      </c>
      <c r="D901" s="218" t="str">
        <f t="shared" si="119"/>
        <v/>
      </c>
      <c r="E901" s="207"/>
      <c r="H901" s="209"/>
      <c r="I901" s="214"/>
      <c r="S901" s="207"/>
      <c r="AB901" s="280"/>
    </row>
    <row r="902" spans="1:28" s="356" customFormat="1">
      <c r="A902" s="355"/>
      <c r="B902" s="356" t="s">
        <v>5817</v>
      </c>
      <c r="C902" s="356" t="str">
        <f t="shared" si="118"/>
        <v>No</v>
      </c>
      <c r="D902" s="356" t="str">
        <f t="shared" si="119"/>
        <v/>
      </c>
      <c r="E902" s="355"/>
      <c r="G902" s="356" t="s">
        <v>2983</v>
      </c>
      <c r="H902" s="357"/>
      <c r="I902" s="356" t="str" cm="1">
        <f t="array" ref="I902">_xlfn.TEXTJOIN(" ",1,IF(flistname=D902,foption,""))</f>
        <v>0</v>
      </c>
      <c r="J902" s="356" t="s">
        <v>26</v>
      </c>
      <c r="K902" s="356" t="s">
        <v>5818</v>
      </c>
      <c r="L902" s="356" t="str">
        <f t="shared" ref="L902:L918" si="120">IF(AND(ISBLANK(M902),ISBLANK(N902)),"",IF(ISBLANK(M902),N902,_xlfn.CONCAT(TRIM(M902),": ",N902)))</f>
        <v>Z: COMMUNICATION</v>
      </c>
      <c r="M902" s="356" t="s">
        <v>5819</v>
      </c>
      <c r="N902" s="356" t="s">
        <v>5820</v>
      </c>
      <c r="O902" s="356" t="s">
        <v>5820</v>
      </c>
      <c r="P902" s="356">
        <v>1</v>
      </c>
      <c r="W902" s="356" t="s">
        <v>168</v>
      </c>
      <c r="Z902" s="356" t="s">
        <v>3102</v>
      </c>
      <c r="AB902" s="358"/>
    </row>
    <row r="903" spans="1:28" s="327" customFormat="1">
      <c r="A903" s="210"/>
      <c r="B903" s="198" t="s">
        <v>5821</v>
      </c>
      <c r="C903" s="198" t="str">
        <f t="shared" si="118"/>
        <v>No</v>
      </c>
      <c r="D903" s="198" t="str">
        <f t="shared" si="119"/>
        <v/>
      </c>
      <c r="E903" s="210"/>
      <c r="F903" s="198"/>
      <c r="G903" s="198" t="s">
        <v>2983</v>
      </c>
      <c r="H903" s="211"/>
      <c r="I903" s="327" t="str" cm="1">
        <f t="array" ref="I903">_xlfn.TEXTJOIN(" ",1,IF(flistname=D903,foption,""))</f>
        <v>0</v>
      </c>
      <c r="J903" s="327" t="s">
        <v>20</v>
      </c>
      <c r="L903" s="327" t="str">
        <f t="shared" si="120"/>
        <v>At times, WFP can't physically reach out to you due to many reasons. However, we would still want to hear from you in relation to our programmes, their implementations and how you perceive them. 
It is in that regard, we want to ask about other ways we can reach out to you including via mobile phones.</v>
      </c>
      <c r="N903" s="327" t="s">
        <v>5822</v>
      </c>
      <c r="O903" s="327" t="s">
        <v>5823</v>
      </c>
      <c r="P903" s="328">
        <v>1</v>
      </c>
      <c r="AB903" s="329"/>
    </row>
    <row r="904" spans="1:28" s="221" customFormat="1">
      <c r="A904" s="205"/>
      <c r="B904" s="194" t="s">
        <v>5824</v>
      </c>
      <c r="C904" s="194" t="str">
        <f t="shared" si="118"/>
        <v>select_one</v>
      </c>
      <c r="D904" s="194" t="str">
        <f t="shared" si="119"/>
        <v>yes_no</v>
      </c>
      <c r="E904" s="205"/>
      <c r="F904" s="194"/>
      <c r="G904" s="194" t="s">
        <v>2983</v>
      </c>
      <c r="H904" s="206"/>
      <c r="I904" s="221" t="str" cm="1">
        <f t="array" ref="I904">_xlfn.TEXTJOIN(" ",1,IF(flistname=D904,foption,""))</f>
        <v>0: No 1: Yes</v>
      </c>
      <c r="J904" s="221" t="s">
        <v>22</v>
      </c>
      <c r="K904" s="221" t="s">
        <v>2862</v>
      </c>
      <c r="L904" s="221" t="str">
        <f t="shared" si="120"/>
        <v>Z01: Do you have a mobile phone?</v>
      </c>
      <c r="M904" s="221" t="s">
        <v>5825</v>
      </c>
      <c r="N904" s="221" t="s">
        <v>5826</v>
      </c>
      <c r="O904" s="221" t="s">
        <v>5827</v>
      </c>
      <c r="P904" s="334">
        <v>1</v>
      </c>
      <c r="V904" s="221">
        <v>1</v>
      </c>
      <c r="W904" s="221" t="s">
        <v>5748</v>
      </c>
      <c r="AB904" s="333"/>
    </row>
    <row r="905" spans="1:28" s="221" customFormat="1">
      <c r="A905" s="205"/>
      <c r="B905" s="194" t="s">
        <v>5828</v>
      </c>
      <c r="C905" s="194" t="str">
        <f t="shared" si="118"/>
        <v>select_one</v>
      </c>
      <c r="D905" s="194" t="str">
        <f t="shared" si="119"/>
        <v>service_provider</v>
      </c>
      <c r="E905" s="205"/>
      <c r="F905" s="194"/>
      <c r="G905" s="194" t="s">
        <v>2983</v>
      </c>
      <c r="H905" s="206"/>
      <c r="I905" s="221" t="str" cm="1">
        <f t="array" ref="I905">_xlfn.TEXTJOIN(" ",1,IF(flistname=D905,foption,""))</f>
        <v>2: ZAIN 3: MTN</v>
      </c>
      <c r="J905" s="221" t="s">
        <v>2865</v>
      </c>
      <c r="K905" s="221" t="s">
        <v>2866</v>
      </c>
      <c r="L905" s="221" t="str">
        <f t="shared" si="120"/>
        <v>Z02: What's your main preferred service provider (MTN or ZAIN)</v>
      </c>
      <c r="M905" s="221" t="s">
        <v>5829</v>
      </c>
      <c r="N905" s="221" t="s">
        <v>5830</v>
      </c>
      <c r="O905" s="221" t="s">
        <v>5831</v>
      </c>
      <c r="P905" s="334">
        <v>1</v>
      </c>
      <c r="V905" s="221">
        <v>1</v>
      </c>
      <c r="Z905" s="221" t="s">
        <v>2868</v>
      </c>
      <c r="AB905" s="333"/>
    </row>
    <row r="906" spans="1:28" s="221" customFormat="1">
      <c r="A906" s="205"/>
      <c r="B906" s="194" t="s">
        <v>5832</v>
      </c>
      <c r="C906" s="194" t="str">
        <f t="shared" si="118"/>
        <v>select_one</v>
      </c>
      <c r="D906" s="194" t="str">
        <f t="shared" si="119"/>
        <v>yes_no</v>
      </c>
      <c r="E906" s="205" t="s">
        <v>5833</v>
      </c>
      <c r="F906" s="194"/>
      <c r="G906" s="194" t="s">
        <v>2983</v>
      </c>
      <c r="H906" s="206"/>
      <c r="I906" s="221" t="str" cm="1">
        <f t="array" ref="I906">_xlfn.TEXTJOIN(" ",1,IF(flistname=D906,foption,""))</f>
        <v>0: No 1: Yes</v>
      </c>
      <c r="J906" s="221" t="s">
        <v>22</v>
      </c>
      <c r="K906" s="221" t="s">
        <v>2869</v>
      </c>
      <c r="L906" s="221" t="str">
        <f t="shared" si="120"/>
        <v>Z03: Would you be willing to share your number with us?</v>
      </c>
      <c r="M906" s="221" t="s">
        <v>5834</v>
      </c>
      <c r="N906" s="221" t="s">
        <v>5835</v>
      </c>
      <c r="O906" s="221" t="s">
        <v>5836</v>
      </c>
      <c r="P906" s="334">
        <v>1</v>
      </c>
      <c r="S906" s="221" t="s">
        <v>5837</v>
      </c>
      <c r="V906" s="221">
        <v>1</v>
      </c>
      <c r="W906" s="221" t="s">
        <v>5748</v>
      </c>
      <c r="Z906" s="221" t="s">
        <v>2868</v>
      </c>
      <c r="AB906" s="333"/>
    </row>
    <row r="907" spans="1:28" s="221" customFormat="1">
      <c r="A907" s="205"/>
      <c r="B907" s="194" t="s">
        <v>5838</v>
      </c>
      <c r="C907" s="194" t="str">
        <f t="shared" si="118"/>
        <v>No</v>
      </c>
      <c r="D907" s="194" t="str">
        <f t="shared" si="119"/>
        <v/>
      </c>
      <c r="E907" s="205"/>
      <c r="F907" s="194"/>
      <c r="G907" s="194" t="s">
        <v>2983</v>
      </c>
      <c r="H907" s="206"/>
      <c r="I907" s="221" t="str" cm="1">
        <f t="array" ref="I907">_xlfn.TEXTJOIN(" ",1,IF(flistname=D907,foption,""))</f>
        <v>0</v>
      </c>
      <c r="J907" s="221" t="s">
        <v>151</v>
      </c>
      <c r="K907" s="221" t="s">
        <v>2871</v>
      </c>
      <c r="L907" s="221" t="str">
        <f t="shared" si="120"/>
        <v>Z04: What is your telephone number?</v>
      </c>
      <c r="M907" s="221" t="s">
        <v>5839</v>
      </c>
      <c r="N907" s="221" t="s">
        <v>5840</v>
      </c>
      <c r="O907" s="221" t="s">
        <v>5841</v>
      </c>
      <c r="P907" s="334">
        <v>1</v>
      </c>
      <c r="V907" s="221">
        <v>1</v>
      </c>
      <c r="Z907" s="221" t="s">
        <v>5842</v>
      </c>
      <c r="AB907" s="333"/>
    </row>
    <row r="908" spans="1:28" s="221" customFormat="1">
      <c r="A908" s="205"/>
      <c r="B908" s="194" t="s">
        <v>5843</v>
      </c>
      <c r="C908" s="194" t="str">
        <f t="shared" si="118"/>
        <v>No</v>
      </c>
      <c r="D908" s="194" t="str">
        <f t="shared" si="119"/>
        <v/>
      </c>
      <c r="E908" s="205"/>
      <c r="F908" s="194"/>
      <c r="G908" s="194" t="s">
        <v>2983</v>
      </c>
      <c r="H908" s="206"/>
      <c r="I908" s="221" t="str" cm="1">
        <f t="array" ref="I908">_xlfn.TEXTJOIN(" ",1,IF(flistname=D908,foption,""))</f>
        <v>0</v>
      </c>
      <c r="J908" s="221" t="s">
        <v>151</v>
      </c>
      <c r="K908" s="221" t="s">
        <v>2874</v>
      </c>
      <c r="L908" s="221" t="str">
        <f t="shared" si="120"/>
        <v>Z05: Do you have a second telephone number?</v>
      </c>
      <c r="M908" s="221" t="s">
        <v>5844</v>
      </c>
      <c r="N908" s="221" t="s">
        <v>5845</v>
      </c>
      <c r="O908" s="221" t="s">
        <v>5846</v>
      </c>
      <c r="P908" s="334">
        <v>1</v>
      </c>
      <c r="S908" s="221" t="s">
        <v>2876</v>
      </c>
      <c r="V908" s="221">
        <v>1</v>
      </c>
      <c r="Z908" s="221" t="s">
        <v>5842</v>
      </c>
      <c r="AB908" s="333"/>
    </row>
    <row r="909" spans="1:28" s="221" customFormat="1">
      <c r="A909" s="205"/>
      <c r="B909" s="194" t="s">
        <v>5847</v>
      </c>
      <c r="C909" s="194" t="str">
        <f t="shared" si="118"/>
        <v>select_one</v>
      </c>
      <c r="D909" s="194" t="str">
        <f t="shared" si="119"/>
        <v>timing</v>
      </c>
      <c r="E909" s="205" t="s">
        <v>5848</v>
      </c>
      <c r="F909" s="194"/>
      <c r="G909" s="194" t="s">
        <v>2983</v>
      </c>
      <c r="H909" s="206"/>
      <c r="I909" s="221" t="str" cm="1">
        <f t="array" ref="I909">_xlfn.TEXTJOIN(" ",1,IF(flistname=D909,foption,""))</f>
        <v>1: Morning 2: Afternoon 3: Evening 4: Anytime</v>
      </c>
      <c r="J909" s="221" t="s">
        <v>2877</v>
      </c>
      <c r="K909" s="221" t="s">
        <v>2878</v>
      </c>
      <c r="L909" s="221" t="str">
        <f t="shared" si="120"/>
        <v>Z06: Best time of the day to call you:</v>
      </c>
      <c r="M909" s="221" t="s">
        <v>5849</v>
      </c>
      <c r="N909" s="221" t="s">
        <v>5850</v>
      </c>
      <c r="O909" s="221" t="s">
        <v>5851</v>
      </c>
      <c r="P909" s="334">
        <v>1</v>
      </c>
      <c r="V909" s="221">
        <v>1</v>
      </c>
      <c r="Z909" s="221" t="s">
        <v>5842</v>
      </c>
      <c r="AB909" s="333"/>
    </row>
    <row r="910" spans="1:28" s="325" customFormat="1">
      <c r="A910" s="313"/>
      <c r="B910" s="314"/>
      <c r="C910" s="314" t="str">
        <f t="shared" si="118"/>
        <v>No</v>
      </c>
      <c r="D910" s="314" t="str">
        <f t="shared" si="119"/>
        <v/>
      </c>
      <c r="E910" s="313"/>
      <c r="F910" s="314"/>
      <c r="G910" s="314"/>
      <c r="H910" s="315"/>
      <c r="I910" s="325" t="str" cm="1">
        <f t="array" ref="I910">_xlfn.TEXTJOIN(" ",1,IF(flistname=D910,foption,""))</f>
        <v>0</v>
      </c>
      <c r="J910" s="325" t="s">
        <v>20</v>
      </c>
      <c r="L910" s="325" t="str">
        <f t="shared" si="120"/>
        <v>WFP takes your privacy seriously and would never share your information without your consent. You should also know that you can withdraw any data collected on you by contacting us on 0910682464 or 0910682465. WFP only share your data if the purpose is in your best interest or continuation of assistance</v>
      </c>
      <c r="N910" s="325" t="s">
        <v>5852</v>
      </c>
      <c r="P910" s="330"/>
      <c r="Z910" s="325" t="s">
        <v>5853</v>
      </c>
      <c r="AB910" s="326"/>
    </row>
    <row r="911" spans="1:28" s="221" customFormat="1">
      <c r="A911" s="205"/>
      <c r="B911" s="194"/>
      <c r="C911" s="194" t="str">
        <f t="shared" si="118"/>
        <v>select_multiple</v>
      </c>
      <c r="D911" s="194" t="str">
        <f t="shared" si="119"/>
        <v>consents</v>
      </c>
      <c r="E911" s="205"/>
      <c r="F911" s="194"/>
      <c r="G911" s="194"/>
      <c r="H911" s="206"/>
      <c r="I911" s="221" t="str" cm="1">
        <f t="array" ref="I911">_xlfn.TEXTJOIN(" ",1,IF(flistname=D911,foption,""))</f>
        <v>1: WFP Sharing your phone number with its implementing partners  2: WFP Sharing your phone number with other humanitarian actors 3: WFP Sharing your phone number with its contracted  companies 0: No consent for all the above</v>
      </c>
      <c r="J911" s="221" t="s">
        <v>5854</v>
      </c>
      <c r="K911" s="221" t="s">
        <v>5855</v>
      </c>
      <c r="L911" s="221" t="str">
        <f t="shared" si="120"/>
        <v>Z07: Apart from WFP authorized personnel who can use these numbers to contact you for phone based surveys, would you consent for:</v>
      </c>
      <c r="M911" s="221" t="s">
        <v>5856</v>
      </c>
      <c r="N911" s="221" t="s">
        <v>5857</v>
      </c>
      <c r="P911" s="334"/>
      <c r="T911" s="221" t="s">
        <v>5858</v>
      </c>
      <c r="U911" s="221" t="s">
        <v>5859</v>
      </c>
      <c r="V911" s="221">
        <v>1</v>
      </c>
      <c r="Z911" s="221" t="s">
        <v>5853</v>
      </c>
      <c r="AB911" s="333"/>
    </row>
    <row r="912" spans="1:28" s="356" customFormat="1">
      <c r="A912" s="355"/>
      <c r="B912" s="356" t="s">
        <v>5860</v>
      </c>
      <c r="C912" s="356" t="str">
        <f t="shared" si="118"/>
        <v>No</v>
      </c>
      <c r="D912" s="356" t="str">
        <f t="shared" si="119"/>
        <v/>
      </c>
      <c r="E912" s="355"/>
      <c r="G912" s="356" t="s">
        <v>2983</v>
      </c>
      <c r="H912" s="357"/>
      <c r="I912" s="356" t="str" cm="1">
        <f t="array" ref="I912">_xlfn.TEXTJOIN(" ",1,IF(flistname=D912,foption,""))</f>
        <v>0</v>
      </c>
      <c r="J912" s="356" t="s">
        <v>117</v>
      </c>
      <c r="K912" s="356" t="s">
        <v>5818</v>
      </c>
      <c r="L912" s="356" t="str">
        <f t="shared" si="120"/>
        <v/>
      </c>
      <c r="N912" s="356" t="s">
        <v>2988</v>
      </c>
      <c r="O912" s="356" t="s">
        <v>2988</v>
      </c>
      <c r="P912" s="356">
        <v>1</v>
      </c>
      <c r="AB912" s="358"/>
    </row>
    <row r="913" spans="1:28" s="218" customFormat="1">
      <c r="A913" s="207"/>
      <c r="C913" s="218" t="str">
        <f t="shared" si="118"/>
        <v>No</v>
      </c>
      <c r="D913" s="218" t="str">
        <f t="shared" si="119"/>
        <v/>
      </c>
      <c r="E913" s="207"/>
      <c r="H913" s="209"/>
      <c r="I913" s="214"/>
      <c r="S913" s="207"/>
      <c r="AB913" s="280"/>
    </row>
    <row r="914" spans="1:28" s="219" customFormat="1">
      <c r="A914" s="212"/>
      <c r="B914" s="199"/>
      <c r="C914" s="199" t="str">
        <f t="shared" si="118"/>
        <v>No</v>
      </c>
      <c r="D914" s="199" t="str">
        <f t="shared" si="119"/>
        <v/>
      </c>
      <c r="E914" s="212"/>
      <c r="F914" s="199"/>
      <c r="G914" s="199"/>
      <c r="H914" s="213"/>
      <c r="J914" s="219" t="s">
        <v>26</v>
      </c>
      <c r="K914" s="219" t="s">
        <v>5861</v>
      </c>
      <c r="L914" s="219" t="str">
        <f t="shared" si="120"/>
        <v>AA: CONCLUSION</v>
      </c>
      <c r="M914" s="219" t="s">
        <v>5862</v>
      </c>
      <c r="N914" s="219" t="s">
        <v>5863</v>
      </c>
      <c r="O914" s="219" t="s">
        <v>5863</v>
      </c>
      <c r="W914" s="219" t="s">
        <v>168</v>
      </c>
      <c r="Z914" s="219" t="s">
        <v>3102</v>
      </c>
      <c r="AB914" s="286"/>
    </row>
    <row r="915" spans="1:28" s="327" customFormat="1">
      <c r="A915" s="210"/>
      <c r="B915" s="198" t="s">
        <v>5864</v>
      </c>
      <c r="C915" s="198" t="str">
        <f t="shared" si="118"/>
        <v>No</v>
      </c>
      <c r="D915" s="198" t="str">
        <f t="shared" si="119"/>
        <v/>
      </c>
      <c r="E915" s="210"/>
      <c r="F915" s="198"/>
      <c r="G915" s="198" t="s">
        <v>2983</v>
      </c>
      <c r="H915" s="211"/>
      <c r="I915" s="327" t="str" cm="1">
        <f t="array" ref="I915">_xlfn.TEXTJOIN(" ",1,IF(flistname=D915,foption,""))</f>
        <v>0</v>
      </c>
      <c r="J915" s="327" t="s">
        <v>20</v>
      </c>
      <c r="L915" s="327" t="str">
        <f t="shared" si="120"/>
        <v/>
      </c>
      <c r="P915" s="327">
        <v>1</v>
      </c>
      <c r="S915" s="327" t="s">
        <v>5865</v>
      </c>
      <c r="AA915" s="327" t="s">
        <v>25</v>
      </c>
      <c r="AB915" s="329"/>
    </row>
    <row r="916" spans="1:28" s="338" customFormat="1">
      <c r="A916" s="205"/>
      <c r="B916" s="194" t="s">
        <v>5866</v>
      </c>
      <c r="C916" s="194" t="str">
        <f t="shared" si="118"/>
        <v>No</v>
      </c>
      <c r="D916" s="194" t="str">
        <f t="shared" si="119"/>
        <v/>
      </c>
      <c r="E916" s="205"/>
      <c r="F916" s="194"/>
      <c r="G916" s="194" t="s">
        <v>2983</v>
      </c>
      <c r="H916" s="206"/>
      <c r="I916" s="338" t="str" cm="1">
        <f t="array" ref="I916">_xlfn.TEXTJOIN(" ",1,IF(flistname=D916,foption,""))</f>
        <v>0</v>
      </c>
      <c r="J916" s="338" t="s">
        <v>49</v>
      </c>
      <c r="K916" s="338" t="s">
        <v>2882</v>
      </c>
      <c r="L916" s="338" t="str">
        <f t="shared" si="120"/>
        <v>AA01: Do you have any feedback you would like to share with us?</v>
      </c>
      <c r="M916" s="338" t="s">
        <v>5867</v>
      </c>
      <c r="N916" s="338" t="s">
        <v>5868</v>
      </c>
      <c r="O916" s="338" t="s">
        <v>5869</v>
      </c>
      <c r="P916" s="338">
        <v>1</v>
      </c>
      <c r="V916" s="338">
        <v>1</v>
      </c>
      <c r="AB916" s="339"/>
    </row>
    <row r="917" spans="1:28" s="338" customFormat="1">
      <c r="A917" s="205"/>
      <c r="B917" s="194" t="s">
        <v>5870</v>
      </c>
      <c r="C917" s="194" t="str">
        <f t="shared" si="118"/>
        <v>No</v>
      </c>
      <c r="D917" s="194" t="str">
        <f t="shared" si="119"/>
        <v/>
      </c>
      <c r="E917" s="205"/>
      <c r="F917" s="194"/>
      <c r="G917" s="194" t="s">
        <v>2983</v>
      </c>
      <c r="H917" s="206"/>
      <c r="I917" s="338" t="str" cm="1">
        <f t="array" ref="I917">_xlfn.TEXTJOIN(" ",1,IF(flistname=D917,foption,""))</f>
        <v>0</v>
      </c>
      <c r="J917" s="338" t="s">
        <v>49</v>
      </c>
      <c r="K917" s="338" t="s">
        <v>2884</v>
      </c>
      <c r="L917" s="338" t="str">
        <f t="shared" si="120"/>
        <v>AA02: Provide comments, observations or suggestions</v>
      </c>
      <c r="M917" s="338" t="s">
        <v>5871</v>
      </c>
      <c r="N917" s="338" t="s">
        <v>5872</v>
      </c>
      <c r="O917" s="338" t="s">
        <v>5873</v>
      </c>
      <c r="P917" s="338">
        <v>1</v>
      </c>
      <c r="V917" s="338">
        <v>1</v>
      </c>
      <c r="AB917" s="339"/>
    </row>
    <row r="918" spans="1:28" s="331" customFormat="1">
      <c r="A918" s="293"/>
      <c r="B918" s="294"/>
      <c r="C918" s="294" t="str">
        <f t="shared" si="118"/>
        <v>No</v>
      </c>
      <c r="D918" s="294" t="str">
        <f t="shared" si="119"/>
        <v/>
      </c>
      <c r="E918" s="293"/>
      <c r="F918" s="294"/>
      <c r="G918" s="294"/>
      <c r="H918" s="295"/>
      <c r="J918" s="219" t="s">
        <v>117</v>
      </c>
      <c r="K918" s="219" t="s">
        <v>5861</v>
      </c>
      <c r="L918" s="331" t="str">
        <f t="shared" si="120"/>
        <v/>
      </c>
      <c r="AB918" s="332"/>
    </row>
    <row r="919" spans="1:28" s="327" customFormat="1">
      <c r="A919" s="210"/>
      <c r="B919" s="198" t="s">
        <v>5874</v>
      </c>
      <c r="C919" s="198" t="str">
        <f t="shared" si="118"/>
        <v>No</v>
      </c>
      <c r="D919" s="198" t="str">
        <f t="shared" si="119"/>
        <v/>
      </c>
      <c r="E919" s="210"/>
      <c r="F919" s="198"/>
      <c r="G919" s="198" t="s">
        <v>2983</v>
      </c>
      <c r="H919" s="211"/>
      <c r="I919" s="327" t="str" cm="1">
        <f t="array" ref="I919">_xlfn.TEXTJOIN(" ",1,IF(flistname=D919,foption,""))</f>
        <v>0</v>
      </c>
      <c r="J919" s="327" t="s">
        <v>20</v>
      </c>
      <c r="L919" s="327" t="str">
        <f>IF(AND(ISBLANK(M919),ISBLANK(N919)),"",IF(ISBLANK(M919),N919,_xlfn.CONCAT(TRIM(M919),": ",N919)))</f>
        <v>&lt;span style="color:red"&gt;We thank you for your time. Good bye!&lt;/span&gt;</v>
      </c>
      <c r="N919" s="327" t="s">
        <v>2969</v>
      </c>
      <c r="O919" s="327" t="s">
        <v>2969</v>
      </c>
      <c r="P919" s="328">
        <v>1</v>
      </c>
      <c r="AB919" s="329"/>
    </row>
    <row r="920" spans="1:28" s="221" customFormat="1">
      <c r="A920" s="205"/>
      <c r="B920" s="194" t="s">
        <v>5875</v>
      </c>
      <c r="C920" s="194" t="str">
        <f t="shared" si="118"/>
        <v>No</v>
      </c>
      <c r="D920" s="194" t="str">
        <f t="shared" si="119"/>
        <v/>
      </c>
      <c r="E920" s="205"/>
      <c r="F920" s="194"/>
      <c r="G920" s="194" t="s">
        <v>2983</v>
      </c>
      <c r="H920" s="206"/>
      <c r="I920" s="221" t="str" cm="1">
        <f t="array" ref="I920">_xlfn.TEXTJOIN(" ",1,IF(flistname=D920,foption,""))</f>
        <v>0</v>
      </c>
      <c r="J920" s="221" t="s">
        <v>2962</v>
      </c>
      <c r="K920" s="221" t="s">
        <v>2963</v>
      </c>
      <c r="L920" s="221" t="str">
        <f t="shared" ref="L920" si="121">IF(AND(ISBLANK(M920),ISBLANK(N920)),"",IF(ISBLANK(M920),N920,_xlfn.CONCAT(TRIM(M920),": ",N920)))</f>
        <v>AA03: GPS Coordinates</v>
      </c>
      <c r="M920" s="221" t="s">
        <v>5876</v>
      </c>
      <c r="N920" s="221" t="s">
        <v>2964</v>
      </c>
      <c r="O920" s="221" t="s">
        <v>2964</v>
      </c>
      <c r="P920" s="221">
        <v>1</v>
      </c>
      <c r="S920" s="221" t="s">
        <v>5877</v>
      </c>
      <c r="V920" s="221">
        <v>1</v>
      </c>
      <c r="Z920" s="221" t="s">
        <v>3102</v>
      </c>
      <c r="AB920" s="333"/>
    </row>
    <row r="921" spans="1:28" s="327" customFormat="1">
      <c r="A921" s="210"/>
      <c r="B921" s="198" t="s">
        <v>5878</v>
      </c>
      <c r="C921" s="198" t="str">
        <f t="shared" si="118"/>
        <v>No</v>
      </c>
      <c r="D921" s="198" t="str">
        <f t="shared" si="119"/>
        <v/>
      </c>
      <c r="E921" s="210"/>
      <c r="F921" s="198"/>
      <c r="G921" s="198" t="s">
        <v>2983</v>
      </c>
      <c r="H921" s="211"/>
      <c r="I921" s="327" t="str" cm="1">
        <f t="array" ref="I921">_xlfn.TEXTJOIN(" ",1,IF(flistname=D921,foption,""))</f>
        <v>0</v>
      </c>
      <c r="J921" s="327" t="s">
        <v>20</v>
      </c>
      <c r="L921" s="327" t="str">
        <f>IF(AND(ISBLANK(M921),ISBLANK(N921)),"",IF(ISBLANK(M921),N921,_xlfn.CONCAT(TRIM(M921),": ",N921)))</f>
        <v>END OF INTERVIEW!</v>
      </c>
      <c r="N921" s="327" t="s">
        <v>2967</v>
      </c>
      <c r="O921" s="327" t="s">
        <v>2967</v>
      </c>
      <c r="P921" s="327">
        <v>1</v>
      </c>
      <c r="AA921" s="327" t="s">
        <v>25</v>
      </c>
      <c r="AB921" s="329"/>
    </row>
  </sheetData>
  <pageMargins left="0.7" right="0.7" top="0.75" bottom="0.75" header="0.3" footer="0.3"/>
  <pageSetup paperSize="9" scale="16"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1B151-CB25-3B47-BF94-17280D36F988}">
  <sheetPr>
    <pageSetUpPr fitToPage="1"/>
  </sheetPr>
  <dimension ref="A1:AO852"/>
  <sheetViews>
    <sheetView zoomScaleNormal="100" zoomScaleSheetLayoutView="100" workbookViewId="0">
      <pane xSplit="14" ySplit="5" topLeftCell="O6" activePane="bottomRight" state="frozen"/>
      <selection pane="bottomRight" activeCell="N7" sqref="N7"/>
      <selection pane="bottomLeft" activeCell="A6" sqref="A6"/>
      <selection pane="topRight" activeCell="K1" sqref="K1"/>
    </sheetView>
  </sheetViews>
  <sheetFormatPr defaultColWidth="9.140625" defaultRowHeight="11.1"/>
  <cols>
    <col min="1" max="1" width="9" style="205" hidden="1" customWidth="1"/>
    <col min="2" max="4" width="9" style="194" hidden="1" customWidth="1"/>
    <col min="5" max="5" width="9" style="205" hidden="1" customWidth="1"/>
    <col min="6" max="7" width="9" style="194" hidden="1" customWidth="1"/>
    <col min="8" max="8" width="9" style="206" hidden="1" customWidth="1"/>
    <col min="9" max="9" width="21.7109375" style="194" customWidth="1"/>
    <col min="10" max="10" width="24.42578125" style="194" customWidth="1"/>
    <col min="11" max="11" width="15" style="194" customWidth="1"/>
    <col min="12" max="12" width="10" style="194" customWidth="1"/>
    <col min="13" max="13" width="4.28515625" style="194" customWidth="1"/>
    <col min="14" max="14" width="35.28515625" style="194" customWidth="1"/>
    <col min="15" max="15" width="41.42578125" style="194" customWidth="1"/>
    <col min="16" max="16" width="2" style="194" customWidth="1"/>
    <col min="17" max="17" width="4.7109375" style="194" customWidth="1"/>
    <col min="18" max="18" width="62.85546875" style="194" bestFit="1" customWidth="1"/>
    <col min="19" max="19" width="46.7109375" style="205" customWidth="1"/>
    <col min="20" max="20" width="29.42578125" style="194" customWidth="1"/>
    <col min="21" max="21" width="19.140625" style="194" customWidth="1"/>
    <col min="22" max="22" width="9.28515625" style="194" customWidth="1"/>
    <col min="23" max="23" width="16.42578125" style="194" customWidth="1"/>
    <col min="24" max="24" width="9.28515625" style="194" customWidth="1"/>
    <col min="25" max="25" width="12.140625" style="194" customWidth="1"/>
    <col min="26" max="26" width="54.42578125" style="194" customWidth="1"/>
    <col min="27" max="27" width="50.85546875" style="194" customWidth="1"/>
    <col min="28" max="28" width="60.42578125" style="271" customWidth="1"/>
    <col min="29" max="16384" width="9.140625" style="194"/>
  </cols>
  <sheetData>
    <row r="1" spans="1:30" s="221" customFormat="1">
      <c r="A1" s="221" t="s">
        <v>2971</v>
      </c>
      <c r="B1" s="221" t="s">
        <v>2972</v>
      </c>
      <c r="E1" s="221" t="s">
        <v>2973</v>
      </c>
      <c r="F1" s="221" t="s">
        <v>0</v>
      </c>
      <c r="G1" s="221" t="s">
        <v>1</v>
      </c>
      <c r="H1" s="221" t="s">
        <v>2974</v>
      </c>
      <c r="I1" s="221" t="s">
        <v>2975</v>
      </c>
      <c r="J1" s="221" t="s">
        <v>2</v>
      </c>
      <c r="K1" s="221" t="s">
        <v>3</v>
      </c>
      <c r="L1" s="221" t="s">
        <v>5879</v>
      </c>
      <c r="M1" s="221" t="s">
        <v>2977</v>
      </c>
      <c r="N1" s="221" t="s">
        <v>2978</v>
      </c>
      <c r="O1" s="221" t="s">
        <v>2979</v>
      </c>
      <c r="P1" s="221" t="s">
        <v>2980</v>
      </c>
      <c r="Q1" s="221" t="s">
        <v>2981</v>
      </c>
      <c r="R1" s="221" t="s">
        <v>5</v>
      </c>
      <c r="S1" s="221" t="s">
        <v>6</v>
      </c>
      <c r="T1" s="221" t="s">
        <v>7</v>
      </c>
      <c r="U1" s="221" t="s">
        <v>8</v>
      </c>
      <c r="V1" s="221" t="s">
        <v>9</v>
      </c>
      <c r="W1" s="221" t="s">
        <v>10</v>
      </c>
      <c r="X1" s="221" t="s">
        <v>11</v>
      </c>
      <c r="Y1" s="221" t="s">
        <v>12</v>
      </c>
      <c r="Z1" s="221" t="s">
        <v>13</v>
      </c>
      <c r="AA1" s="221" t="s">
        <v>14</v>
      </c>
      <c r="AB1" s="333" t="s">
        <v>15</v>
      </c>
      <c r="AC1" s="221" t="s">
        <v>5947</v>
      </c>
      <c r="AD1" s="221" t="s">
        <v>6349</v>
      </c>
    </row>
    <row r="2" spans="1:30" s="208" customFormat="1">
      <c r="B2" s="208" t="s">
        <v>2982</v>
      </c>
      <c r="G2" s="208" t="s">
        <v>2983</v>
      </c>
      <c r="J2" s="208" t="s">
        <v>16</v>
      </c>
      <c r="K2" s="208" t="s">
        <v>16</v>
      </c>
      <c r="AB2" s="272"/>
      <c r="AD2" s="369"/>
    </row>
    <row r="3" spans="1:30" s="208" customFormat="1">
      <c r="B3" s="208" t="s">
        <v>2984</v>
      </c>
      <c r="G3" s="208" t="s">
        <v>2983</v>
      </c>
      <c r="J3" s="208" t="s">
        <v>17</v>
      </c>
      <c r="K3" s="208" t="s">
        <v>17</v>
      </c>
      <c r="AB3" s="272"/>
      <c r="AD3" s="369"/>
    </row>
    <row r="4" spans="1:30" s="208" customFormat="1">
      <c r="B4" s="208" t="s">
        <v>2985</v>
      </c>
      <c r="G4" s="208" t="s">
        <v>2983</v>
      </c>
      <c r="J4" s="208" t="s">
        <v>18</v>
      </c>
      <c r="K4" s="208" t="s">
        <v>18</v>
      </c>
      <c r="AB4" s="272"/>
      <c r="AD4" s="369"/>
    </row>
    <row r="5" spans="1:30" s="208" customFormat="1">
      <c r="B5" s="208" t="s">
        <v>2986</v>
      </c>
      <c r="G5" s="208" t="s">
        <v>2983</v>
      </c>
      <c r="J5" s="208" t="s">
        <v>19</v>
      </c>
      <c r="K5" s="208" t="s">
        <v>19</v>
      </c>
      <c r="AB5" s="272"/>
      <c r="AD5" s="208" t="s">
        <v>6350</v>
      </c>
    </row>
    <row r="6" spans="1:30" s="208" customFormat="1">
      <c r="J6" s="208" t="s">
        <v>6351</v>
      </c>
      <c r="K6" s="208" t="s">
        <v>6352</v>
      </c>
      <c r="AB6" s="272"/>
      <c r="AD6" s="370" t="s">
        <v>6353</v>
      </c>
    </row>
    <row r="7" spans="1:30" s="327" customFormat="1" ht="33">
      <c r="A7" s="210"/>
      <c r="B7" s="198" t="s">
        <v>2987</v>
      </c>
      <c r="C7" s="198"/>
      <c r="D7" s="198"/>
      <c r="E7" s="210"/>
      <c r="F7" s="198"/>
      <c r="G7" s="198" t="s">
        <v>2988</v>
      </c>
      <c r="H7" s="211"/>
      <c r="J7" s="327" t="s">
        <v>20</v>
      </c>
      <c r="L7" s="327" t="str">
        <f>IF(AND(ISBLANK(M7),ISBLANK(N7)),"",IF(ISBLANK(M7),N7,_xlfn.CONCAT(TRIM(M7),": ",N7)))</f>
        <v>SOUTH SUDAN 
POST-DISTRIBUTION AND OUTCOME MONITORING
PDM-2021-Round1 (Oct-Nov, 2021)</v>
      </c>
      <c r="N7" s="371" t="s">
        <v>6354</v>
      </c>
      <c r="O7" s="327" t="s">
        <v>2989</v>
      </c>
      <c r="P7" s="327">
        <v>1</v>
      </c>
      <c r="AB7" s="329"/>
    </row>
    <row r="8" spans="1:30" s="356" customFormat="1">
      <c r="A8" s="355"/>
      <c r="B8" s="356" t="s">
        <v>2990</v>
      </c>
      <c r="E8" s="355"/>
      <c r="G8" s="356" t="s">
        <v>2983</v>
      </c>
      <c r="H8" s="357"/>
      <c r="J8" s="356" t="s">
        <v>26</v>
      </c>
      <c r="K8" s="356" t="s">
        <v>5881</v>
      </c>
      <c r="L8" s="356" t="str">
        <f t="shared" ref="L8:L14" si="0">IF(AND(ISBLANK(M8),ISBLANK(N8)),"",IF(ISBLANK(M8),N8,_xlfn.CONCAT(TRIM(M8),": ",N8)))</f>
        <v xml:space="preserve">A: GENERAL INFORMATION </v>
      </c>
      <c r="M8" s="356" t="s">
        <v>2992</v>
      </c>
      <c r="N8" s="356" t="s">
        <v>2993</v>
      </c>
      <c r="O8" s="356" t="s">
        <v>2993</v>
      </c>
      <c r="P8" s="356">
        <v>1</v>
      </c>
      <c r="S8" s="356" t="s">
        <v>2994</v>
      </c>
      <c r="W8" s="356" t="s">
        <v>168</v>
      </c>
      <c r="AB8" s="358"/>
    </row>
    <row r="9" spans="1:30" s="325" customFormat="1">
      <c r="A9" s="238"/>
      <c r="B9" s="238"/>
      <c r="C9" s="238" t="str">
        <f>IF(IFERROR(FIND("select_one",J9),0)&gt;0,"select_one",IF(IFERROR(FIND("select_multiple",J9),0)&gt;0,"select_multiple","No"))</f>
        <v>No</v>
      </c>
      <c r="D9" s="238" t="str">
        <f t="shared" ref="D9:D36" si="1">IF(OR(C9="select_one",C9="select_multiple"),TRIM(RIGHT(J9,LEN(J9)-(LEN(C9)+1))),"")</f>
        <v/>
      </c>
      <c r="E9" s="238"/>
      <c r="F9" s="238"/>
      <c r="G9" s="238"/>
      <c r="H9" s="238"/>
      <c r="I9" s="325" t="str" cm="1">
        <f t="array" ref="I9">_xlfn.TEXTJOIN(" ",1,IF(flistname=D9,foption,""))</f>
        <v>0</v>
      </c>
      <c r="J9" s="325" t="s">
        <v>20</v>
      </c>
      <c r="L9" s="325" t="str">
        <f t="shared" si="0"/>
        <v>Information about interview</v>
      </c>
      <c r="N9" s="325" t="s">
        <v>2995</v>
      </c>
      <c r="O9" s="325" t="s">
        <v>2995</v>
      </c>
      <c r="P9" s="325">
        <v>1</v>
      </c>
      <c r="AB9" s="326"/>
    </row>
    <row r="10" spans="1:30" s="221" customFormat="1">
      <c r="A10" s="205"/>
      <c r="B10" s="194" t="s">
        <v>2996</v>
      </c>
      <c r="C10" s="194" t="str">
        <f t="shared" ref="C10:C36" si="2">IF(IFERROR(FIND("select_one",J10),0)&gt;0,"select_one",IF(IFERROR(FIND("select_multiple",J10),0)&gt;0,"select_multiple","No"))</f>
        <v>No</v>
      </c>
      <c r="D10" s="194" t="str">
        <f t="shared" si="1"/>
        <v/>
      </c>
      <c r="E10" s="205"/>
      <c r="F10" s="194"/>
      <c r="G10" s="194" t="s">
        <v>2983</v>
      </c>
      <c r="H10" s="206"/>
      <c r="I10" s="221" t="str" cm="1">
        <f t="array" ref="I10">_xlfn.TEXTJOIN(" ",1,IF(flistname=D10,foption,""))</f>
        <v>0</v>
      </c>
      <c r="J10" s="221" t="s">
        <v>31</v>
      </c>
      <c r="K10" s="221" t="s">
        <v>32</v>
      </c>
      <c r="L10" s="221" t="str">
        <f t="shared" si="0"/>
        <v>A01: Interview date</v>
      </c>
      <c r="M10" s="221" t="s">
        <v>2997</v>
      </c>
      <c r="N10" s="221" t="s">
        <v>2998</v>
      </c>
      <c r="O10" s="221" t="s">
        <v>2998</v>
      </c>
      <c r="P10" s="221">
        <v>1</v>
      </c>
      <c r="U10" s="221" t="s">
        <v>3000</v>
      </c>
      <c r="V10" s="221">
        <v>1</v>
      </c>
      <c r="W10" s="221" t="s">
        <v>3001</v>
      </c>
      <c r="X10" s="221" t="s">
        <v>3002</v>
      </c>
      <c r="AA10" s="221">
        <v>1</v>
      </c>
      <c r="AB10" s="333" t="s">
        <v>3002</v>
      </c>
    </row>
    <row r="11" spans="1:30" s="221" customFormat="1">
      <c r="A11" s="205"/>
      <c r="B11" s="194" t="s">
        <v>3003</v>
      </c>
      <c r="C11" s="194" t="str">
        <f t="shared" si="2"/>
        <v>select_one</v>
      </c>
      <c r="D11" s="194" t="str">
        <f t="shared" si="1"/>
        <v>suboffice</v>
      </c>
      <c r="E11" s="205"/>
      <c r="F11" s="194"/>
      <c r="G11" s="194" t="s">
        <v>2983</v>
      </c>
      <c r="H11" s="206"/>
      <c r="I11" s="221" t="str" cm="1">
        <f t="array" ref="I11">_xlfn.TEXTJOIN(" ",1,IF(flistname=D11,foption,""))</f>
        <v>W01: Abyei W02: Aweil W03: Bentiu W04: Bor W05: Juba W06: Kapoeta W07: Kuajok W08: Maban W09: Malakal 0 W10: Mingkaman W11: Rumbek W12: Torit W13: Wau W14: Yambio W15: Yida</v>
      </c>
      <c r="J11" s="221" t="s">
        <v>34</v>
      </c>
      <c r="K11" s="221" t="s">
        <v>35</v>
      </c>
      <c r="L11" s="221" t="str">
        <f t="shared" si="0"/>
        <v>A04: For which field office are you monitoring?</v>
      </c>
      <c r="M11" s="221" t="s">
        <v>3004</v>
      </c>
      <c r="N11" s="221" t="s">
        <v>3005</v>
      </c>
      <c r="O11" s="221" t="s">
        <v>3006</v>
      </c>
      <c r="P11" s="221">
        <v>1</v>
      </c>
      <c r="V11" s="221">
        <v>1</v>
      </c>
      <c r="W11" s="221" t="s">
        <v>3007</v>
      </c>
      <c r="AB11" s="333"/>
    </row>
    <row r="12" spans="1:30" s="221" customFormat="1">
      <c r="A12" s="205"/>
      <c r="B12" s="194" t="s">
        <v>3008</v>
      </c>
      <c r="C12" s="194" t="str">
        <f t="shared" si="2"/>
        <v>select_one</v>
      </c>
      <c r="D12" s="194" t="str">
        <f t="shared" si="1"/>
        <v>enumerator</v>
      </c>
      <c r="E12" s="205"/>
      <c r="F12" s="194"/>
      <c r="G12" s="194" t="s">
        <v>2983</v>
      </c>
      <c r="H12" s="206" t="s">
        <v>3009</v>
      </c>
      <c r="I12" s="221" t="str" cm="1">
        <f t="array" ref="I12">_xlfn.TEXTJOIN(" ",1,IF(flistname=D12,foption,""))</f>
        <v>1: Machar Malok 2: Alexander Makuach 3: Gabriel Bior 4: Mark Maror 5: Martin Kiir 6: Peter Mori 7: Kou Dut 8: Rebecca Makith 9: Malong Michael 10: Mary Akoul 11: James Wieu 12: Peter Marial 13: William Arop 14: Sam Aping 15: Nhiel Mawien 16: Odongo Isaac 0 0 0 0 0 0 0 0 0 0 0 0 0 0 0 32: William Pasquale 33: James Onesimo 34: Abdenego Mondia 35: Amina Thabo 36: Ampeilia Gabriel 37: Concy Leunardo 38: Karlo Nuri 39: Raymond Lagos 40: Thomas Pio 41: Peter Bay 42: Openi Jame 43: Luel Jiel 0 0 0 0 0 0 0 0 0 0 0 0 0 0 0 59: Garang Yak 60: Mayen Deng 61: Ajang Deng 62: Angelo Wek 63: Deng Madut 64: Peter Dut 65: Malong Garang 66: Kon Anyar 67: Sida Joyce. 0 0 0 0 0 0 0 0 0 0 0 0 0 0 0 84: Nixon Sapana 85: Jok Nhial 86: Ihiju Margret 87: Santino Agany 88: John Lodiong 89: Gum Malek 91: Mercy Naji 0 0 0 0 0 0 0 0 0 0 0 0 0 0 0 107: Daniel Dictor Matur 108: Maluk Akoon 109: Awau Martha 110: James Malil 111: Mabior Makuek 112: Joyce Poni 113: Kuoc Makur 114: Paul Manyang 115: Phillip Mading 116: Hakima Monylang 117: Samuel Makol 0 0 0 0 0 0 0 0 0 0 0 0 0 0 0 133: Paska Anena 134: Peter Machar 135: David Marial 136: Reuben Ajok 137: Doru Gladys 138: Dhieu Deng 139: Deng Piol 140: James Malil 0 0 0 0 0 0 0 0 0 0 0 0 0 0 0 156: Makuey Tudeal 157: Annet Jokudu 158: Eric Lokujo 159: Lazarus Nhial 160: Mogga Simon 161: John Gatkuoth 162: Christopher Radio 163: Benson Tebere 0 0 0 0 0 0 0 0 0 0 0 0 0 0 0 179: Stephen Towongo 180: Eric Duwa 181: Jame Bosco 182: Monica Akello 183: Susan Weasley 0 0 0 0 0 0 0 0 0 0 0 0 0 0 0 0 0 201: Joseph Nyarakajo 202: Amulo Josephine 203: Henry Mario 204: Maurice Lokwang 205: Onek James 206: Mou Atak. 207: Tongidyang Julius 208: Nancy Benedict 209: Angelo Abariamoi 210: Angelo Ochang 211: Awau Martha 212: Khemis Robert 213: Nancy Poni Samuel 0 0 0 0 0 0 0 0 0 0 0 0 0 0 0 229: Julia Kiden 230: Isaac Azza 231: Gina Ceazar 232: Husahu Nelson 233: Ladu Emmanuel 234: Stephen Imoi 235: Wani Francis 236: Aling Margreth Emilio 0 0 0 0 0 0 0 0 0 0 0 0 0 0 0 252: Tereza Mariam 253: Simon Aruei 254: Maiku Charles 255: Aloro Joseph 256: Christa Hosea 0 0 0 0 0 0 0 0 0 0 0 0 0 0 0 272: Peter Lunyjok 273: Onorio Oyaha 274: Peter Ding 275: Mamuor Bul 276: Juma Rufas Yatta 277: Bol Malek Dhiew 278: Chol Gabriel 279: Christopher Knight 280: Elisabeth Yar 281: Gabriel Ajaak Matiop 282: David Elisa 283: Gabriel Kuereng 284: Namaru Florence Wayo 285: James Moses 0 0 0 0 0 0 0 0 0 0 0 0 0 0 0 301: Thow Bidit 302: Jamal Ahmed 303: Changkuoth Reath 304: Gak Mathok 305: Lwanyo Papiti 306: Viola Nawal 307: Akol Abiong 0 0 0 0 0 0 0 0 0 0 0 0 0 0 0 323: Andrea Ujang 324: Alfonse Anei 325: Mathew Deng 326: Harriet George 327: Julia Poni 0 0 0 0 0 0 0 0 0 0 0 0 0 0 0 343: Taban ABINA 344: Maneya YOSEKA 345: Rose EJURU 346: Monica Lomoi 347: Nancy Kara 348: Wani Sesnan 349: Gloria Gwoka 350: OlwenyMichael 351: Elia Henry 352: Sujin Pak 353: Agyili Wisdom 354: Emmanuel Sallah 355: Edward Nyilek 356: Chandia Hellen 357: Pandek Michael 358: Mikaya Ali 359: FlorenceLupe 360: James Obale 361: Ohisa Rueben 0 0 0 0 0 0 0 0 0 0 0 0 0 0 0 0 0 0 0 0 0 0 0 0 0 0 0 0 0 0 0 0 0 0 0 0 0 0 0 0 0 0 0 0 0 0 0 0 8888: Guest Monitor</v>
      </c>
      <c r="J12" s="221" t="s">
        <v>40</v>
      </c>
      <c r="K12" s="221" t="s">
        <v>41</v>
      </c>
      <c r="L12" s="221" t="str">
        <f t="shared" si="0"/>
        <v>A02: Enumerator's name</v>
      </c>
      <c r="M12" s="221" t="s">
        <v>3010</v>
      </c>
      <c r="N12" s="221" t="s">
        <v>3011</v>
      </c>
      <c r="O12" s="221" t="s">
        <v>3012</v>
      </c>
      <c r="R12" s="221" t="s">
        <v>3013</v>
      </c>
      <c r="V12" s="221">
        <v>1</v>
      </c>
      <c r="W12" s="221" t="s">
        <v>3007</v>
      </c>
      <c r="AB12" s="333"/>
    </row>
    <row r="13" spans="1:30" s="335" customFormat="1">
      <c r="A13" s="205"/>
      <c r="B13" s="194" t="s">
        <v>3014</v>
      </c>
      <c r="C13" s="194" t="str">
        <f t="shared" si="2"/>
        <v>No</v>
      </c>
      <c r="D13" s="194" t="str">
        <f t="shared" si="1"/>
        <v/>
      </c>
      <c r="E13" s="205"/>
      <c r="F13" s="194"/>
      <c r="G13" s="194" t="s">
        <v>2983</v>
      </c>
      <c r="H13" s="206"/>
      <c r="I13" s="335" t="str" cm="1">
        <f t="array" ref="I13">_xlfn.TEXTJOIN(" ",1,IF(flistname=D13,foption,""))</f>
        <v>0</v>
      </c>
      <c r="J13" s="335" t="s">
        <v>49</v>
      </c>
      <c r="K13" s="335" t="s">
        <v>50</v>
      </c>
      <c r="L13" s="335" t="str">
        <f t="shared" si="0"/>
        <v>A03: Guest enumerator's name</v>
      </c>
      <c r="M13" s="335" t="s">
        <v>3015</v>
      </c>
      <c r="N13" s="335" t="s">
        <v>3016</v>
      </c>
      <c r="O13" s="335" t="s">
        <v>3017</v>
      </c>
      <c r="P13" s="335">
        <v>1</v>
      </c>
      <c r="S13" s="336"/>
      <c r="V13" s="335">
        <v>1</v>
      </c>
      <c r="Z13" s="335" t="s">
        <v>3018</v>
      </c>
      <c r="AB13" s="337"/>
    </row>
    <row r="14" spans="1:30" s="229" customFormat="1">
      <c r="A14" s="228"/>
      <c r="C14" s="229" t="str">
        <f t="shared" si="2"/>
        <v>No</v>
      </c>
      <c r="D14" s="229" t="str">
        <f t="shared" si="1"/>
        <v/>
      </c>
      <c r="E14" s="228"/>
      <c r="H14" s="230"/>
      <c r="I14" s="229" t="str" cm="1">
        <f t="array" ref="I14">_xlfn.TEXTJOIN(" ",1,IF(flistname=D14,foption,""))</f>
        <v>0</v>
      </c>
      <c r="L14" s="229" t="str">
        <f t="shared" si="0"/>
        <v/>
      </c>
      <c r="N14" s="229" t="s">
        <v>2988</v>
      </c>
      <c r="O14" s="229" t="s">
        <v>2988</v>
      </c>
      <c r="P14" s="229">
        <v>1</v>
      </c>
      <c r="S14" s="228"/>
      <c r="AB14" s="276"/>
    </row>
    <row r="15" spans="1:30" s="219" customFormat="1">
      <c r="A15" s="215"/>
      <c r="B15" s="216"/>
      <c r="C15" s="216" t="str">
        <f t="shared" si="2"/>
        <v>No</v>
      </c>
      <c r="D15" s="216" t="str">
        <f t="shared" si="1"/>
        <v/>
      </c>
      <c r="E15" s="215"/>
      <c r="F15" s="216"/>
      <c r="G15" s="216"/>
      <c r="H15" s="217"/>
      <c r="J15" s="219" t="s">
        <v>26</v>
      </c>
      <c r="K15" s="219" t="s">
        <v>2991</v>
      </c>
      <c r="N15" s="219" t="s">
        <v>5882</v>
      </c>
      <c r="W15" s="219" t="s">
        <v>168</v>
      </c>
      <c r="AB15" s="286"/>
    </row>
    <row r="16" spans="1:30" s="221" customFormat="1">
      <c r="A16" s="205"/>
      <c r="B16" s="194" t="s">
        <v>3062</v>
      </c>
      <c r="C16" s="194" t="str">
        <f t="shared" si="2"/>
        <v>select_one</v>
      </c>
      <c r="D16" s="194" t="str">
        <f t="shared" si="1"/>
        <v>stateL</v>
      </c>
      <c r="E16" s="205"/>
      <c r="F16" s="194"/>
      <c r="G16" s="194" t="s">
        <v>2983</v>
      </c>
      <c r="H16" s="206"/>
      <c r="I16" s="221" t="str" cm="1">
        <f t="array" ref="I16">_xlfn.TEXTJOIN(" ",1,IF(flistname=D16,foption,""))</f>
        <v>1: Central Equatoria 2: Eastern Equatoria 3: Jonglei 4: Lakes 5: Northern Bahr el Ghazal 6: Unity 7: Upper Nile 8: Warrap 9: Western Bahr el Ghazal 10: Western Equatoria</v>
      </c>
      <c r="J16" s="221" t="s">
        <v>78</v>
      </c>
      <c r="K16" s="221" t="s">
        <v>79</v>
      </c>
      <c r="L16" s="221" t="str">
        <f>IF(AND(ISBLANK(M16),ISBLANK(N16)),"",IF(ISBLANK(M16),N16,_xlfn.CONCAT(TRIM(M16),": ",N16)))</f>
        <v>A04: State</v>
      </c>
      <c r="M16" s="221" t="s">
        <v>3004</v>
      </c>
      <c r="N16" s="221" t="s">
        <v>3064</v>
      </c>
      <c r="O16" s="221" t="s">
        <v>3064</v>
      </c>
      <c r="P16" s="221">
        <v>1</v>
      </c>
      <c r="S16" s="221" t="s">
        <v>81</v>
      </c>
      <c r="V16" s="221">
        <v>1</v>
      </c>
      <c r="W16" s="221" t="s">
        <v>3007</v>
      </c>
      <c r="AB16" s="333"/>
    </row>
    <row r="17" spans="1:28" s="221" customFormat="1">
      <c r="A17" s="205"/>
      <c r="B17" s="194" t="s">
        <v>3065</v>
      </c>
      <c r="C17" s="194" t="str">
        <f t="shared" si="2"/>
        <v>select_one</v>
      </c>
      <c r="D17" s="194" t="str">
        <f t="shared" si="1"/>
        <v>countyL</v>
      </c>
      <c r="E17" s="205"/>
      <c r="F17" s="194"/>
      <c r="G17" s="194" t="s">
        <v>2983</v>
      </c>
      <c r="H17" s="206"/>
      <c r="I17" s="221" t="str" cm="1">
        <f t="array" ref="I17">_xlfn.TEXTJOIN(" ",1,IF(flistname=D17,foption,""))</f>
        <v>1: Juba 2: Kajo-keji 3: Lainya 4: Morobo 5: Terekeka 6: Yei 7: Budi 8: Ikotos 9: Kapoeta East 10: Kapoeta North 11: Kapoeta South 12: Magwi 13: Torit 14: Lafon 15: Akobo 16: Ayod 17: Bor South 18: Duk 19: Fangak 20: Khorflus 21: Nyirol 22: Pibor 23: Pochalla 24: Twic East 25: Uror 26: Awerial 27: Cueibet 28: Rumbek Center 29: Rumbek East 30: Rumbek North 31: Wulu 32: Yirol East 33: Yirol West 34: Aweil Centre 35: Aweil East 36: Aweil North 37: Aweil South 38: Aweil West 39: Abiemnhom 40: Guit 41: Koch 42: Leer 43: Mayendit 44: Mayom 45: Panyijar 46: Pariang 47: Rubkona 48: Baliet 49: Fashoda 50: Longochuk 51: Luakpiny/Nasir 52: Maban 53: Maiwut 54: Malakal 55: Manyo 56: Melut 57: Panyikang 58: Renk 59: Ulang 60: Abyei 61: Gogrial East 62: Gogrial West 63: Tonj East 64: Tonj North 65: Tonj South 66: Twic 67: Jur River 68: Raja 69: Wau 70: Ezo 71: Ibba 72: Maridi 73: Mundri East 74: Mundri West 75: Mvolo 76: Nagero 77: Nzara 78: Tambura 79: Yambio</v>
      </c>
      <c r="J17" s="221" t="s">
        <v>82</v>
      </c>
      <c r="K17" s="221" t="s">
        <v>83</v>
      </c>
      <c r="L17" s="221" t="str">
        <f>IF(AND(ISBLANK(M17),ISBLANK(N17)),"",IF(ISBLANK(M17),N17,_xlfn.CONCAT(TRIM(M17),": ",N17)))</f>
        <v>A05: County</v>
      </c>
      <c r="M17" s="221" t="s">
        <v>3021</v>
      </c>
      <c r="N17" s="221" t="s">
        <v>3067</v>
      </c>
      <c r="O17" s="221" t="s">
        <v>3067</v>
      </c>
      <c r="P17" s="221">
        <v>1</v>
      </c>
      <c r="R17" s="221" t="s">
        <v>85</v>
      </c>
      <c r="V17" s="221">
        <v>1</v>
      </c>
      <c r="W17" s="221" t="s">
        <v>3007</v>
      </c>
      <c r="AB17" s="333"/>
    </row>
    <row r="18" spans="1:28" s="221" customFormat="1">
      <c r="A18" s="205"/>
      <c r="B18" s="194" t="s">
        <v>3068</v>
      </c>
      <c r="C18" s="194" t="str">
        <f t="shared" si="2"/>
        <v>select_one</v>
      </c>
      <c r="D18" s="194" t="str">
        <f t="shared" si="1"/>
        <v>PayamL</v>
      </c>
      <c r="E18" s="205"/>
      <c r="F18" s="194"/>
      <c r="G18" s="194" t="s">
        <v>2983</v>
      </c>
      <c r="H18" s="206"/>
      <c r="I18" s="221" t="str" cm="1">
        <f t="array" ref="I18">_xlfn.TEXTJOIN(" ",1,IF(flistname=D18,foption,""))</f>
        <v>1: Bungu 2: Dolo 3: Ganji 4: Gondokoro 5: Juba Town 6: Kator 7: Lirya 8: Lobonok 9: Lokiliri 10: Mangala 11: Munuki 12: Northern Bari 13: Rejaf 14: Rokon 15: Tijor 16: Wonduruba 17: Kangapo One 18: Kangapo Two 19: Lire 20: Liwolo 21: Nyepo 22: Kenyi 23: Kupera 24: Lainya 25: Mukaya 26: Wuji 27: Gulumbi 28: Kimba 29: Lujulo 30: Panyume 31: Wudabi 32: Gameiza 33: Muni 34: Nyori 35: Reggo 36: Rijong 37: Tali 38: Terekeka 39: Tindilo 40: Tombek 41: Lasu 42: Mugwo 43: Otogo 44: Tore 45: Yei Town 46: Kimotong 47: Komori 48: Loriyok 49: Lotukei 50: Loudo 51: Nagishot 52: Napak 53: Nauro 54: Hatire 55: Ikotos 56: Imotong 57: Lomohidang North 58: Lomohidang South 59: Losite 60: Jie 61: Katodori 62: Kauto 63: Lotimor 64: Mogos 65: Narus 66: Natinga 67: Chumakori 68: Karukomuge 69: Lomeyen 70: Mosingo 71: Najie 72: Paringa 73: Kapoeta Town 74: Longeleya 75: Machi One 76: Machi Two 77: Pwata 78: Lobone 79: Magwi 80: Mugali 81: Nimule 82: Pageri 83: Pajok 84: Bur 85: Himodonge 86: Hiyala 87: Ifwotu 88: Imurok 89: Kudo 90: Torit 91: Arihilo 92: Burgilo 93: Imehejek 94: Kurumi 95: Lohutok 96: Longiro 97: Marguna 98: Pachidi 99: Alali 100: Barmach 101: Bilkey 102: Buong 103: Dengjok 104: Diror 105: Nyandit 106: Walgak 107: Ayod 108: Korwai 109: Kuach-deng 110: Mogok 111: Pagil 112: Pajiek 113: Wau 114: Anyidi 115: Baidit 116: Bor 117: Jalle 118: Kolnyang 119: Makuach 120: Ageer 121: Dongchak 122: Padiet 123: Pagak 124: Panyang 125: Payuel 126: Manajang 127: Mareang 128: Old Fangak 129: Paguer 130: Phom 131: Alam 132: Atar 133: Belewach 134: Kadak 135: Korwai 136: Mareng 137: Nyainthokmalual 138: Wuonlam 139: Chuil 140: Nyambor 141: Pading 142: Pulturuk 143: Thol 144: Waat 145: Buma 146: Gumuruk 147: Kiziongora 148: Lekuangole 149: Marow 150: Miwono 151: Pibor 152: Verteth 153: Adongo 154: Akiela 155: Burator 156: Omiela 157: Pochalla 158: Ajuong 159: Kongor 160: Lith 161: Nyuak 162: Pakeer 163: Karam 164: Motot 165: Pathai 166: Payai 167: Pieri 168: Puolchuol 169: Tiam 170: Wuror 171: Abuyong 172: Bun-agok 173: Dor 174: Magok 175: Nile 176: Puluk 177: Abiriu 178: Citcok 179: Duony 180: Malon Pec 181: Ngap 182: Pagor 183: Amongpiny 184: Jiir 185: Malek 186: Matangai 187: Mayom 188: Akot 189: Atiaba 190: Cueicok 191: Maleng-agok 192: Pacong 193: Paloch 194: Aloor 195: Madol 196: Malueeth 197: Maper 198: Mayen 199: Wun-rieng 200: Bargel 201: Domoloto 202: Makundi 203: Wulu 204: Adior 205: Lekakedu 206: Malek 207: Pagarau 208: Tinagau 209: Yali 210: Abang 211: Aluakluak 212: Anuol 213: Geng-geng 214: Ghar 215: Mapuordit 216: Yirol 217: Abul 218: Achana 219: Aroyo 220: Bhar Mayen 221: Chel South 222: Nyalath 223: Baach 224: Madhol 225: Malual-bai 226: Mangar-tong I 227: Mangok 228: Wunlang 229: Yargot 230: Ariath 231: Malual Centre 232: Malual East 233: Malual North 234: Malual West 235: Ayai 236: Gakrol 237: Nyieth 238: Nyocawany I 239: Nyocawany II 240: Panthou 241: Tar-weng 242: Tiar-aleit 243: Wathmuok 244: Achana 245: Aweil Town 246: Ayat Centre 247: Ayat East 248: Ayat West 249: Gomjuer Centre 250: Gomjuer East 251: Gomjuer West 252: Mariem East 253: Mariem West 254: Abiemnhom 255: Aworpiny 256: Manjoga 257: Panyang 258: Guit 259: Kedad 260: Kuach 261: Kuerguini 262: Niemni 263: Nyathoar 264: Boaw 265: Gany 266: Jaak 267: Kuachlual 268: Ngony 269: Norbor 270: Pakur 271: Adok 272: Bou 273: Dok 274: Guat 275: Juong Kang 276: Padeah 277: Pilieny 278: Yang 279: Bor 280: Dablual 281: Luom 282: Maal 283: Pabuong 284: Rubkuay 285: Thaker 286: Tharjiath 287: Bieh 288: Kuerbuone 289: Kueryiek 290: Mankien 291: Ngop 292: Pup 293: Riak 294: Ruathnyibuol 295: Wangbuor I 296: Wangbuor II 297: Wangkei 298: Kol 299: Nyal 300: Pachienjok 301: Panyijiar 302: Ganyliel 303: Mayom 304: Pachaar 305: Pachak 306: Thoarnhoum 307: Tiap 308: Aliiny 309: Biu 310: Jamjang 311: Nyeel 312: Pariang 313: Yida 314: Wunkur 315: Bentiu Town 316: Budaang 317: Dhorbor 318: Ngop 319: Nhialdiu 320: Nhialdiubarkor 321: Panhiany 322: Rubkotne 323: Wathjaak 324: Abwong 325: Adong 326: Akoka 327: Akotweng 328: Gel Achiel 329: Nyongkuach 330: Nyongrial 331: Rom 332: Wunthow 333: Dethok 334: Kodok 335: Kodok Town 336: Lul 337: Dajo 338: Guelguk 339: Longochuk 340: Malual 341: Pamach 342: Wudier 343: Dingkar 344: Jikmir 345: Kiech Kuon 346: Kuerenge-Ke 347: Mading 348: Maker 349: Nasir 350: Roam 351: Banashowa 352: Boung 353: Jinkuata 354: Jinmakda 355: Khor El Amer 356: Jekow 357: Jotoma 358: Kigila 359: Maiwut 360: Olang 361: Pagak 362: Central Malakal 363: Eastern Malakal 364: Lelo 365: Northern Malakal 366: Ogot 367: Southern Malakal 368: Adhidwoi 369: Kaka 370: Magenist 371: Wedakona 372: Bimachuk 373: Galdora 374: Melut 375: Paloch 376: Panomdit 377: Wunamum 378: Anakdiar 379: Dheteim 380: Pakang 381: Panyidwoi 382: Panyikang 383: Tonga 384: Chemmedi 385: Geger 386: Jalhak 387: North Renk 388: South Renk 389: Doma 390: Kurmuot 391: Ulang 392: Yomding 393: Alel 394: Ameth-aguok 395: Mijak 396: Rumameer 397: Nyang 398: Pathuon East 399: Pathuon West 400: Toch East 401: Toch North 402: Toch West 403: Akon North 404: Akon South 405: Alek West 406: Gogrial 407: Kuac North 408: Kuac South 409: Riau 410: Ananatak 411: Makuac 412: Malual-cum 413: Maparah 414: Mayen 415: Pagor 416: Palaal 417: Paliang 418: Pan-nhial 419: Paweng 420: Wun-liit 421: Akop 422: Alabek 423: Aliek 424: Awuul 425: Kirik 426: Man-loor 427: Marial-lou 428: Pagol 429: Rual-bet 430: Warrap 431: Jak 432: Manyang-ngok 433: Thiet 434: Tonj 435: Wath-alel 436: Ajak-kuac 437: Akoc 438: Aweeng 439: Pannyok 440: Turalei 441: Wunrok 442: Kangi 443: Kuajena 444: Marial Bai 445: Rocrocdong 446: Udici 447: Wau Bai 448: Ere 449: Kafakengi 450: Raga 451: Ringi 452: Uyujuku 453: Bagari 454: Besselia 455: Kpaile 456: Wau North 457: Wau South 458: Andari 459: Bagidi 460: Bariguna 461: Ezo Centre 462: Naandi 463: Yangiri 464: Ibba Centre 465: Madebe 466: Manikakara 467: Maruko 468: Nabanga 469: Kozi 470: Landili 471: Mambe 472: Maridi 473: Ngamunde 474: Kediba 475: Lakamadi 476: Lozoh 477: Minga 478: Witto 479: Amadi 480: Bangolo 481: Kotobi 482: Mundri 483: Bagori 484: Bahr El Grindi 485: Dari 486: Kokori 487: Lessi 488: Mvolo 489: Yeri 490: Nagero 491: Basukangbi 492: Nzara Centre 493: Ringasi 494: Sakure 495: Sangua 496: Mupoi 497: Namutina 498: Source Yubu 499: Tambura 500: Bangasu 501: Gangura 502: Li_Rangu 503: Nadiangere 504: Yambio Town</v>
      </c>
      <c r="J18" s="221" t="s">
        <v>86</v>
      </c>
      <c r="K18" s="221" t="s">
        <v>87</v>
      </c>
      <c r="L18" s="221" t="str">
        <f>IF(AND(ISBLANK(M18),ISBLANK(N18)),"",IF(ISBLANK(M18),N18,_xlfn.CONCAT(TRIM(M18),": ",N18)))</f>
        <v>A06: Payam</v>
      </c>
      <c r="M18" s="221" t="s">
        <v>3027</v>
      </c>
      <c r="N18" s="221" t="s">
        <v>3070</v>
      </c>
      <c r="O18" s="221" t="s">
        <v>3070</v>
      </c>
      <c r="P18" s="221">
        <v>1</v>
      </c>
      <c r="R18" s="221" t="s">
        <v>89</v>
      </c>
      <c r="V18" s="221">
        <v>1</v>
      </c>
      <c r="W18" s="221" t="s">
        <v>3007</v>
      </c>
      <c r="AB18" s="333"/>
    </row>
    <row r="19" spans="1:28" s="221" customFormat="1">
      <c r="A19" s="205"/>
      <c r="B19" s="194"/>
      <c r="C19" s="194" t="str">
        <f t="shared" si="2"/>
        <v>select_one</v>
      </c>
      <c r="D19" s="194" t="str">
        <f t="shared" si="1"/>
        <v>context</v>
      </c>
      <c r="E19" s="205"/>
      <c r="F19" s="194"/>
      <c r="G19" s="194"/>
      <c r="H19" s="206"/>
      <c r="I19" s="221" t="str" cm="1">
        <f t="array" ref="I19">_xlfn.TEXTJOIN(" ",1,IF(flistname=D19,foption,""))</f>
        <v>1: Camp (refugees, POC) 2: Community village (host/IDPs)</v>
      </c>
      <c r="J19" s="221" t="s">
        <v>75</v>
      </c>
      <c r="K19" s="221" t="s">
        <v>76</v>
      </c>
      <c r="L19" s="221" t="str">
        <f t="shared" ref="L19" si="3">IF(AND(ISBLANK(M19),ISBLANK(N19)),"",IF(ISBLANK(M19),N19,_xlfn.CONCAT(TRIM(M19),": ",N19)))</f>
        <v>A07: Are you conducting this interview inside a community village or IDP/Refugee Camp?</v>
      </c>
      <c r="M19" s="221" t="s">
        <v>3033</v>
      </c>
      <c r="N19" s="221" t="s">
        <v>5883</v>
      </c>
      <c r="O19" s="221" t="s">
        <v>3060</v>
      </c>
      <c r="V19" s="221">
        <v>1</v>
      </c>
      <c r="AB19" s="333"/>
    </row>
    <row r="20" spans="1:28" s="221" customFormat="1">
      <c r="A20" s="205"/>
      <c r="B20" s="194" t="s">
        <v>3039</v>
      </c>
      <c r="C20" s="194" t="str">
        <f t="shared" si="2"/>
        <v>select_one</v>
      </c>
      <c r="D20" s="194" t="str">
        <f t="shared" si="1"/>
        <v>poptype</v>
      </c>
      <c r="E20" s="205"/>
      <c r="F20" s="194"/>
      <c r="G20" s="194" t="s">
        <v>3040</v>
      </c>
      <c r="H20" s="206" t="s">
        <v>3041</v>
      </c>
      <c r="I20" s="221" t="str" cm="1">
        <f t="array" ref="I20">_xlfn.TEXTJOIN(" ",1,IF(flistname=D20,foption,""))</f>
        <v>1: Refugees (REF) 2: Internally Displace People (IDP) 3: Community residents (RES)</v>
      </c>
      <c r="J20" s="221" t="s">
        <v>68</v>
      </c>
      <c r="K20" s="221" t="s">
        <v>69</v>
      </c>
      <c r="L20" s="221" t="str">
        <f>IF(AND(ISBLANK(M20),ISBLANK(N20)),"",IF(ISBLANK(M20),N20,_xlfn.CONCAT(TRIM(M20),": ",N20)))</f>
        <v>A08: Which population group will you be interviewing?</v>
      </c>
      <c r="M20" s="221" t="s">
        <v>3042</v>
      </c>
      <c r="N20" s="221" t="s">
        <v>5884</v>
      </c>
      <c r="O20" s="221" t="s">
        <v>3043</v>
      </c>
      <c r="P20" s="221">
        <v>1</v>
      </c>
      <c r="R20" s="221" t="s">
        <v>5885</v>
      </c>
      <c r="V20" s="221">
        <v>1</v>
      </c>
      <c r="Z20" s="221" t="s">
        <v>5886</v>
      </c>
      <c r="AB20" s="333"/>
    </row>
    <row r="21" spans="1:28" s="221" customFormat="1">
      <c r="A21" s="205"/>
      <c r="B21" s="194"/>
      <c r="C21" s="194" t="str">
        <f t="shared" si="2"/>
        <v>select_one</v>
      </c>
      <c r="D21" s="194" t="str">
        <f t="shared" si="1"/>
        <v>block</v>
      </c>
      <c r="E21" s="205"/>
      <c r="F21" s="194"/>
      <c r="G21" s="194"/>
      <c r="H21" s="206"/>
      <c r="I21" s="221" t="str" cm="1">
        <f t="array" ref="I21">_xlfn.TEXTJOIN(" ",1,IF(flistname=D21,foption,""))</f>
        <v/>
      </c>
      <c r="J21" s="221" t="s">
        <v>93</v>
      </c>
      <c r="K21" s="221" t="s">
        <v>3076</v>
      </c>
      <c r="L21" s="221" t="str">
        <f t="shared" ref="L21:L27" si="4">IF(AND(ISBLANK(M21),ISBLANK(N21)),"",IF(ISBLANK(M21),N21,_xlfn.CONCAT(TRIM(M21),": ",N21)))</f>
        <v>A09: Which IDP/Refugee camp/Location are you interviewing from?</v>
      </c>
      <c r="M21" s="221" t="s">
        <v>3051</v>
      </c>
      <c r="N21" s="221" t="s">
        <v>6355</v>
      </c>
      <c r="O21" s="221" t="s">
        <v>6356</v>
      </c>
      <c r="R21" s="221" t="s">
        <v>6357</v>
      </c>
      <c r="V21" s="221">
        <v>1</v>
      </c>
      <c r="W21" s="221" t="s">
        <v>3007</v>
      </c>
      <c r="AB21" s="333"/>
    </row>
    <row r="22" spans="1:28" s="221" customFormat="1">
      <c r="A22" s="205"/>
      <c r="B22" s="194"/>
      <c r="C22" s="194" t="str">
        <f t="shared" si="2"/>
        <v>No</v>
      </c>
      <c r="D22" s="194" t="str">
        <f t="shared" si="1"/>
        <v/>
      </c>
      <c r="E22" s="205"/>
      <c r="F22" s="194"/>
      <c r="G22" s="194"/>
      <c r="H22" s="206"/>
      <c r="J22" s="221" t="s">
        <v>49</v>
      </c>
      <c r="K22" s="221" t="s">
        <v>6358</v>
      </c>
      <c r="L22" s="221" t="str">
        <f t="shared" si="4"/>
        <v>A09_2: Specify other locations</v>
      </c>
      <c r="M22" s="221" t="s">
        <v>6359</v>
      </c>
      <c r="N22" s="221" t="s">
        <v>6360</v>
      </c>
      <c r="V22" s="221">
        <v>1</v>
      </c>
      <c r="Z22" s="221" t="s">
        <v>6361</v>
      </c>
      <c r="AB22" s="333"/>
    </row>
    <row r="23" spans="1:28" s="221" customFormat="1">
      <c r="A23" s="205"/>
      <c r="B23" s="194"/>
      <c r="C23" s="194" t="str">
        <f t="shared" si="2"/>
        <v>select_one</v>
      </c>
      <c r="D23" s="194" t="str">
        <f t="shared" si="1"/>
        <v>activity</v>
      </c>
      <c r="E23" s="200"/>
      <c r="F23" s="194"/>
      <c r="G23" s="194"/>
      <c r="H23" s="206"/>
      <c r="I23" s="221" t="str" cm="1">
        <f t="array" ref="I23">_xlfn.TEXTJOIN(" ",1,IF(flistname=D23,foption,""))</f>
        <v>1: GFD activities 2: FFA activities 3: SAMS activities</v>
      </c>
      <c r="J23" s="221" t="s">
        <v>3019</v>
      </c>
      <c r="K23" s="221" t="s">
        <v>3020</v>
      </c>
      <c r="L23" s="221" t="str">
        <f t="shared" si="4"/>
        <v>A10: Which activity are you monitoring?</v>
      </c>
      <c r="M23" s="221" t="s">
        <v>3058</v>
      </c>
      <c r="N23" s="221" t="s">
        <v>5890</v>
      </c>
      <c r="O23" s="221" t="s">
        <v>3023</v>
      </c>
      <c r="P23" s="221">
        <v>1</v>
      </c>
      <c r="R23" s="221" t="s">
        <v>5891</v>
      </c>
      <c r="V23" s="221">
        <v>1</v>
      </c>
      <c r="AB23" s="333"/>
    </row>
    <row r="24" spans="1:28" s="221" customFormat="1">
      <c r="A24" s="205"/>
      <c r="B24" s="194"/>
      <c r="C24" s="194" t="str">
        <f t="shared" si="2"/>
        <v>select_one</v>
      </c>
      <c r="D24" s="194" t="str">
        <f t="shared" si="1"/>
        <v>intmode</v>
      </c>
      <c r="E24" s="200"/>
      <c r="F24" s="194"/>
      <c r="G24" s="194"/>
      <c r="H24" s="206"/>
      <c r="I24" s="221" t="str" cm="1">
        <f t="array" ref="I24">_xlfn.TEXTJOIN(" ",1,IF(flistname=D24,foption,""))</f>
        <v/>
      </c>
      <c r="J24" s="221" t="s">
        <v>5948</v>
      </c>
      <c r="K24" s="221" t="s">
        <v>5949</v>
      </c>
      <c r="L24" s="221" t="str">
        <f t="shared" si="4"/>
        <v>A11: Select interview mode</v>
      </c>
      <c r="M24" s="221" t="s">
        <v>3063</v>
      </c>
      <c r="N24" s="221" t="s">
        <v>6362</v>
      </c>
      <c r="O24" s="221" t="s">
        <v>5951</v>
      </c>
      <c r="S24" s="221" t="s">
        <v>5952</v>
      </c>
      <c r="V24" s="221">
        <v>1</v>
      </c>
      <c r="Z24" s="221" t="s">
        <v>3088</v>
      </c>
      <c r="AB24" s="333"/>
    </row>
    <row r="25" spans="1:28" s="325" customFormat="1">
      <c r="C25" s="325" t="str">
        <f t="shared" si="2"/>
        <v>No</v>
      </c>
      <c r="D25" s="325" t="str">
        <f t="shared" si="1"/>
        <v/>
      </c>
      <c r="E25" s="326"/>
      <c r="J25" s="325" t="s">
        <v>20</v>
      </c>
      <c r="L25" s="325" t="str">
        <f t="shared" si="4"/>
        <v>&lt;span style="color:red"&gt;FFA non-beneficiaries are here defined as household that NEITHER RECEIVED NOR WAS EXPECTING TO RECEIVE WFP FOOD ASSISTANCE in the last 6 MONTH, and are currently not registered in any WFP program &lt;/span&gt;</v>
      </c>
      <c r="N25" s="325" t="s">
        <v>6363</v>
      </c>
      <c r="Z25" s="325" t="s">
        <v>6364</v>
      </c>
      <c r="AB25" s="326"/>
    </row>
    <row r="26" spans="1:28" s="221" customFormat="1">
      <c r="A26" s="205"/>
      <c r="B26" s="194"/>
      <c r="C26" s="194" t="str">
        <f t="shared" si="2"/>
        <v>select_one</v>
      </c>
      <c r="D26" s="194" t="str">
        <f t="shared" si="1"/>
        <v>subactivity</v>
      </c>
      <c r="E26" s="200"/>
      <c r="F26" s="194"/>
      <c r="G26" s="194"/>
      <c r="H26" s="206" t="s">
        <v>3024</v>
      </c>
      <c r="I26" s="221" t="str" cm="1">
        <f t="array" ref="I26">_xlfn.TEXTJOIN(" ",1,IF(flistname=D26,foption,""))</f>
        <v>1: GFD for Refugees operations 2: GFD for Crisis-affected response 3: GFD for Urban programme</v>
      </c>
      <c r="J26" s="221" t="s">
        <v>3025</v>
      </c>
      <c r="K26" s="221" t="s">
        <v>3026</v>
      </c>
      <c r="L26" s="221" t="str">
        <f t="shared" si="4"/>
        <v>A12: Which specific GFD Activity are you monitoring?</v>
      </c>
      <c r="M26" s="221" t="s">
        <v>3066</v>
      </c>
      <c r="N26" s="221" t="s">
        <v>5892</v>
      </c>
      <c r="O26" s="221" t="s">
        <v>3029</v>
      </c>
      <c r="P26" s="221">
        <v>1</v>
      </c>
      <c r="R26" s="221" t="s">
        <v>5893</v>
      </c>
      <c r="T26" s="221" t="s">
        <v>5953</v>
      </c>
      <c r="U26" s="221" t="s">
        <v>5895</v>
      </c>
      <c r="V26" s="221">
        <v>1</v>
      </c>
      <c r="Z26" s="221" t="s">
        <v>5896</v>
      </c>
      <c r="AB26" s="333"/>
    </row>
    <row r="27" spans="1:28" s="221" customFormat="1">
      <c r="A27" s="205"/>
      <c r="B27" s="194" t="s">
        <v>3032</v>
      </c>
      <c r="C27" s="194" t="str">
        <f t="shared" si="2"/>
        <v>select_one</v>
      </c>
      <c r="D27" s="194" t="str">
        <f t="shared" si="1"/>
        <v>cp</v>
      </c>
      <c r="E27" s="205"/>
      <c r="F27" s="194"/>
      <c r="G27" s="194" t="s">
        <v>2983</v>
      </c>
      <c r="H27" s="206"/>
      <c r="I27" s="221" t="str" cm="1">
        <f t="array" ref="I27">_xlfn.TEXTJOIN(" ",1,IF(flistname=D27,foption,""))</f>
        <v>1: World Food Programme (WFP) 2: Abyai Communtiy Action for Development (ACAD) 3: ACROSS (ACROSS) 4: Action Against Hunger (ACF) 5: Action Africa Help International (AAHI) 6: Action for Development (AFOD) 7: Action for Recovery &amp; Transformation (ART) 8: ADRA South Sudan (ADRA) 9: Afro-Canadian Evangelical Mission (ACEM) 10: Agency for Technical Cooperation and Development (ACTED) 11: American Refugee Committee (ARC) 12: Andra Food South Sudan (AFSS) 13: Ark for Humanity (AFH) 14: Arkangelo Ali Association (AAA) 15: Association of Volunteers for International Service (AVSI) 16: Associtaion of People leaving with Aids (APLWHA) 17: Aweil Project for Agriculture Development (APAD) 18: CARE International (CARE) 19: Catholic Church Diocese of Wau (CCDOW) 20: Catholic Medical Mission Board (CMMB) 21: Catholic Organization for Relief and Development AID (CORDAID) 22: Catholic Relief Services (CRS) 23: Child Destiney's Development Organization (CHIDDO) 24: Christian Mission Aid (CMA) 25: Christian Mission for Development (CMD) 26: Comitato Collaborazione Medica (CCM) 27: Community Development Support Services (CDSS) 28: Concern Worldwide (CWW) 29: Danish Refugee Council (DRC) 30: Doctor With Africa (CUAMM) 31: DON-BOSCO (DONBOSCO) 32: DORCAS AID INTERNATIONAL (DORCAS) 33: Farmers' Life Development Agency (FLDA) 34: Food for Hungry (FH) 35: GOAL (GOAL) 36: Grassroot Empowerment &amp; Development Org. (GREDO) 37: Health Links (HLSS) 38: Help Germany (HG) 39: Hold the Child (HTC) 40: Impact Health Organization (IHO) 41: International Medical Corps (IMC) 42: International Organization for Migration (IOM) 43: International Rescue Committee (IRC) 44: Johanniter International Assistance (JIA) 45: John Dau Foundation (JDF) 46: Joint Aid Management (JAM) 47: MADA Women Development Association (MADA) 48: MEDAIR (MEDAIR) 49: Medicines Sans Frontieres - Holland (MSF-H) 50: Medicines Sans Frontieres - Spain (MSF-S) 51: Medicines Sans Frontieres - Switzerland (MSF-CH) 52: Mercy Corps (MC) 53: Mother and Child Development (MACDA) 54: Nile Hope Development Forum (NHDF) 55: Norwagian People Aid (NPA) 56: Norwegian Refugee Council (NRC) 57: Organismo di Volontariato per la Cooperazione Internazionale (OVCI) 58: Organization for Peace Relief and Development (OPRD) 59: Oxfam (OXFAM) 60: Peace Corps Organization (PCO) 61: Plan International (PI) 62: Premiere Urgence Intl (PUI) 63: Real Medicin Foundation (RMF) 64: Relief International (RI) 65: Rural Community Development Initiative (RCDI) 66: Rural Development Action Aid (RDAA) 67: Samaritan Purse (SP) 68: Sate Minister of Health (SMOH) 69: Save the African Child (SAC) 70: Save the Children (SCI) 71: Seeds and Agriculture Organization (SAO) 72: Smile Again Africa Development Organization (SAADO) 73: South Sudan Medical Relief (SSMR) 74: State Minister of Health (SMOH) 75: State Minister of Health Lakes (SMOH) 76: Tear Fund (TF) 77: The Carter Centre (TCC) 78: Unity Culture Development Centre (UCDC) 79: Universal Intervension Intervension for Development Organization (UNIDOR) 80: Welthungerhilfe (WHH) 81: World Relief (WR) 82: World Vision (WV) 83: Wungap Agriculture Development Agency (WADA) 0 88: Other</v>
      </c>
      <c r="J27" s="221" t="s">
        <v>53</v>
      </c>
      <c r="K27" s="221" t="s">
        <v>63</v>
      </c>
      <c r="L27" s="221" t="str">
        <f t="shared" si="4"/>
        <v>A13: Which partner is implementing this activity in this area?</v>
      </c>
      <c r="M27" s="221" t="s">
        <v>3069</v>
      </c>
      <c r="N27" s="221" t="s">
        <v>3034</v>
      </c>
      <c r="O27" s="221" t="s">
        <v>3035</v>
      </c>
      <c r="P27" s="221">
        <v>1</v>
      </c>
      <c r="V27" s="221">
        <v>1</v>
      </c>
      <c r="W27" s="221" t="s">
        <v>3007</v>
      </c>
      <c r="Z27" s="221" t="s">
        <v>5954</v>
      </c>
      <c r="AB27" s="333"/>
    </row>
    <row r="28" spans="1:28" s="219" customFormat="1">
      <c r="C28" s="219" t="str">
        <f t="shared" si="2"/>
        <v>No</v>
      </c>
      <c r="D28" s="219" t="str">
        <f t="shared" si="1"/>
        <v/>
      </c>
      <c r="J28" s="219" t="s">
        <v>117</v>
      </c>
      <c r="K28" s="219" t="s">
        <v>2991</v>
      </c>
      <c r="AB28" s="286"/>
    </row>
    <row r="29" spans="1:28" s="356" customFormat="1">
      <c r="C29" s="356" t="str">
        <f t="shared" si="2"/>
        <v>No</v>
      </c>
      <c r="D29" s="356" t="str">
        <f t="shared" si="1"/>
        <v/>
      </c>
      <c r="I29" s="359" t="str" cm="1">
        <f t="array" ref="I29">_xlfn.TEXTJOIN(" ",1,IF(flistname=D29,foption,""))</f>
        <v>0</v>
      </c>
      <c r="J29" s="356" t="s">
        <v>117</v>
      </c>
      <c r="K29" s="356" t="s">
        <v>5881</v>
      </c>
      <c r="L29" s="356" t="str">
        <f t="shared" ref="L29" si="5">IF(AND(ISBLANK(M29),ISBLANK(N29)),"",IF(ISBLANK(M29),N29,_xlfn.CONCAT(TRIM(M29),": ",N29)))</f>
        <v/>
      </c>
      <c r="P29" s="356">
        <v>1</v>
      </c>
      <c r="AB29" s="358"/>
    </row>
    <row r="30" spans="1:28" s="218" customFormat="1">
      <c r="C30" s="218" t="str">
        <f t="shared" si="2"/>
        <v>No</v>
      </c>
      <c r="D30" s="218" t="str">
        <f t="shared" si="1"/>
        <v/>
      </c>
      <c r="AB30" s="280"/>
    </row>
    <row r="31" spans="1:28" s="356" customFormat="1">
      <c r="C31" s="356" t="str">
        <f t="shared" si="2"/>
        <v>No</v>
      </c>
      <c r="D31" s="356" t="str">
        <f t="shared" si="1"/>
        <v/>
      </c>
      <c r="I31" s="356" t="str" cm="1">
        <f t="array" ref="I31">_xlfn.TEXTJOIN(" ",1,IF(flistname=D31,foption,""))</f>
        <v>0</v>
      </c>
      <c r="J31" s="356" t="s">
        <v>26</v>
      </c>
      <c r="K31" s="356" t="s">
        <v>3089</v>
      </c>
      <c r="L31" s="356" t="str">
        <f t="shared" ref="L31:L50" si="6">IF(AND(ISBLANK(M31),ISBLANK(N31)),"",IF(ISBLANK(M31),N31,_xlfn.CONCAT(TRIM(M31),": ",N31)))</f>
        <v>B: CONSENT AND ELIGIBILITY</v>
      </c>
      <c r="M31" s="356" t="s">
        <v>3090</v>
      </c>
      <c r="N31" s="356" t="s">
        <v>3091</v>
      </c>
      <c r="O31" s="356" t="s">
        <v>3091</v>
      </c>
      <c r="P31" s="356">
        <v>1</v>
      </c>
      <c r="AB31" s="358"/>
    </row>
    <row r="32" spans="1:28" s="219" customFormat="1">
      <c r="A32" s="199"/>
      <c r="B32" s="199"/>
      <c r="C32" s="199" t="str">
        <f t="shared" si="2"/>
        <v>No</v>
      </c>
      <c r="D32" s="199" t="str">
        <f t="shared" si="1"/>
        <v/>
      </c>
      <c r="E32" s="199"/>
      <c r="F32" s="199"/>
      <c r="G32" s="199"/>
      <c r="H32" s="199"/>
      <c r="I32" s="219" t="str" cm="1">
        <f t="array" ref="I32">_xlfn.TEXTJOIN(" ",1,IF(flistname=D32,foption,""))</f>
        <v>0</v>
      </c>
      <c r="J32" s="219" t="s">
        <v>26</v>
      </c>
      <c r="K32" s="219" t="s">
        <v>3092</v>
      </c>
      <c r="L32" s="219" t="str">
        <f t="shared" si="6"/>
        <v>Consent</v>
      </c>
      <c r="N32" s="219" t="s">
        <v>3093</v>
      </c>
      <c r="O32" s="219" t="s">
        <v>3093</v>
      </c>
      <c r="P32" s="219">
        <v>1</v>
      </c>
      <c r="W32" s="219" t="s">
        <v>168</v>
      </c>
      <c r="AB32" s="286"/>
    </row>
    <row r="33" spans="1:28" s="325" customFormat="1">
      <c r="A33" s="238"/>
      <c r="B33" s="238"/>
      <c r="C33" s="238" t="str">
        <f t="shared" si="2"/>
        <v>No</v>
      </c>
      <c r="D33" s="238" t="str">
        <f t="shared" si="1"/>
        <v/>
      </c>
      <c r="E33" s="238"/>
      <c r="F33" s="238"/>
      <c r="G33" s="238"/>
      <c r="H33" s="238"/>
      <c r="I33" s="325" t="str" cm="1">
        <f t="array" ref="I33">_xlfn.TEXTJOIN(" ",1,IF(flistname=D33,foption,""))</f>
        <v>0</v>
      </c>
      <c r="J33" s="325" t="s">
        <v>20</v>
      </c>
      <c r="L33" s="325" t="str">
        <f t="shared" si="6"/>
        <v>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 
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v>
      </c>
      <c r="N33" s="325" t="s">
        <v>3094</v>
      </c>
      <c r="O33" s="325" t="s">
        <v>3094</v>
      </c>
      <c r="P33" s="325">
        <v>1</v>
      </c>
      <c r="AB33" s="326"/>
    </row>
    <row r="34" spans="1:28" s="221" customFormat="1">
      <c r="A34" s="205"/>
      <c r="B34" s="194" t="s">
        <v>3095</v>
      </c>
      <c r="C34" s="194" t="str">
        <f t="shared" si="2"/>
        <v>select_one</v>
      </c>
      <c r="D34" s="194" t="str">
        <f t="shared" si="1"/>
        <v>yes_no</v>
      </c>
      <c r="E34" s="205"/>
      <c r="F34" s="194"/>
      <c r="G34" s="194" t="s">
        <v>2983</v>
      </c>
      <c r="H34" s="206"/>
      <c r="I34" s="221" t="str" cm="1">
        <f t="array" ref="I34">_xlfn.TEXTJOIN(" ",1,IF(flistname=D34,foption,""))</f>
        <v>0: No 1: Yes</v>
      </c>
      <c r="J34" s="221" t="s">
        <v>22</v>
      </c>
      <c r="K34" s="221" t="s">
        <v>3096</v>
      </c>
      <c r="L34" s="221" t="str">
        <f t="shared" si="6"/>
        <v>B01: Do you agree to be interviewed?</v>
      </c>
      <c r="M34" s="221" t="s">
        <v>3097</v>
      </c>
      <c r="N34" s="221" t="s">
        <v>3098</v>
      </c>
      <c r="O34" s="221" t="s">
        <v>3099</v>
      </c>
      <c r="P34" s="221">
        <v>1</v>
      </c>
      <c r="V34" s="221">
        <v>1</v>
      </c>
      <c r="W34" s="221" t="s">
        <v>5748</v>
      </c>
      <c r="AB34" s="333"/>
    </row>
    <row r="35" spans="1:28" s="219" customFormat="1">
      <c r="C35" s="219" t="str">
        <f t="shared" si="2"/>
        <v>No</v>
      </c>
      <c r="D35" s="219" t="str">
        <f t="shared" si="1"/>
        <v/>
      </c>
      <c r="I35" s="216" t="str" cm="1">
        <f t="array" ref="I35">_xlfn.TEXTJOIN(" ",1,IF(flistname=D35,foption,""))</f>
        <v>0</v>
      </c>
      <c r="J35" s="219" t="s">
        <v>117</v>
      </c>
      <c r="K35" s="219" t="s">
        <v>3092</v>
      </c>
      <c r="L35" s="219" t="str">
        <f t="shared" si="6"/>
        <v/>
      </c>
      <c r="P35" s="219">
        <v>1</v>
      </c>
      <c r="AB35" s="286"/>
    </row>
    <row r="36" spans="1:28" s="214" customFormat="1">
      <c r="A36" s="207"/>
      <c r="C36" s="214" t="str">
        <f t="shared" si="2"/>
        <v>No</v>
      </c>
      <c r="D36" s="214" t="str">
        <f t="shared" si="1"/>
        <v/>
      </c>
      <c r="E36" s="207"/>
      <c r="H36" s="209"/>
      <c r="I36" s="214" t="str" cm="1">
        <f t="array" ref="I36">_xlfn.TEXTJOIN(" ",1,IF(flistname=D36,foption,""))</f>
        <v>0</v>
      </c>
      <c r="L36" s="214" t="str">
        <f t="shared" si="6"/>
        <v/>
      </c>
      <c r="P36" s="214">
        <v>1</v>
      </c>
      <c r="S36" s="207"/>
      <c r="AB36" s="278"/>
    </row>
    <row r="37" spans="1:28" s="224" customFormat="1">
      <c r="J37" s="224" t="s">
        <v>2564</v>
      </c>
      <c r="K37" s="224" t="s">
        <v>5955</v>
      </c>
      <c r="L37" s="224" t="str">
        <f t="shared" si="6"/>
        <v>Interview mode</v>
      </c>
      <c r="N37" s="224" t="s">
        <v>5951</v>
      </c>
      <c r="O37" s="224" t="s">
        <v>5951</v>
      </c>
      <c r="AB37" s="277" t="s">
        <v>5956</v>
      </c>
    </row>
    <row r="38" spans="1:28" s="219" customFormat="1">
      <c r="A38" s="199"/>
      <c r="B38" s="199"/>
      <c r="C38" s="199" t="str">
        <f t="shared" ref="C38:C50" si="7">IF(IFERROR(FIND("select_one",J38),0)&gt;0,"select_one",IF(IFERROR(FIND("select_multiple",J38),0)&gt;0,"select_multiple","No"))</f>
        <v>No</v>
      </c>
      <c r="D38" s="199" t="str">
        <f t="shared" ref="D38:D50" si="8">IF(OR(C38="select_one",C38="select_multiple"),TRIM(RIGHT(J38,LEN(J38)-(LEN(C38)+1))),"")</f>
        <v/>
      </c>
      <c r="E38" s="199"/>
      <c r="F38" s="199"/>
      <c r="G38" s="199"/>
      <c r="H38" s="199"/>
      <c r="I38" s="219" t="str" cm="1">
        <f t="array" ref="I38">_xlfn.TEXTJOIN(" ",1,IF(flistname=D38,foption,""))</f>
        <v>0</v>
      </c>
      <c r="J38" s="219" t="s">
        <v>26</v>
      </c>
      <c r="K38" s="219" t="s">
        <v>3100</v>
      </c>
      <c r="L38" s="219" t="str">
        <f t="shared" si="6"/>
        <v>Eligibility</v>
      </c>
      <c r="N38" s="219" t="s">
        <v>3101</v>
      </c>
      <c r="O38" s="219" t="s">
        <v>3101</v>
      </c>
      <c r="P38" s="219">
        <v>1</v>
      </c>
      <c r="W38" s="219" t="s">
        <v>168</v>
      </c>
      <c r="Z38" s="219" t="s">
        <v>3102</v>
      </c>
      <c r="AB38" s="286"/>
    </row>
    <row r="39" spans="1:28" s="221" customFormat="1">
      <c r="A39" s="205"/>
      <c r="B39" s="194"/>
      <c r="C39" s="194" t="str">
        <f t="shared" si="7"/>
        <v>select_one</v>
      </c>
      <c r="D39" s="194" t="str">
        <f t="shared" si="8"/>
        <v>sex</v>
      </c>
      <c r="E39" s="205"/>
      <c r="F39" s="194"/>
      <c r="G39" s="194"/>
      <c r="H39" s="206"/>
      <c r="I39" s="221" t="str" cm="1">
        <f t="array" ref="I39">_xlfn.TEXTJOIN(" ",1,IF(flistname=D39,foption,""))</f>
        <v>1: Male 2: Female</v>
      </c>
      <c r="J39" s="221" t="s">
        <v>139</v>
      </c>
      <c r="K39" s="221" t="s">
        <v>3103</v>
      </c>
      <c r="L39" s="221" t="str">
        <f t="shared" si="6"/>
        <v>B02: Sex of respondent</v>
      </c>
      <c r="M39" s="221" t="s">
        <v>3104</v>
      </c>
      <c r="N39" s="221" t="s">
        <v>3105</v>
      </c>
      <c r="O39" s="221" t="s">
        <v>3106</v>
      </c>
      <c r="P39" s="221">
        <v>1</v>
      </c>
      <c r="V39" s="221">
        <v>1</v>
      </c>
      <c r="AB39" s="333"/>
    </row>
    <row r="40" spans="1:28" s="221" customFormat="1">
      <c r="A40" s="194"/>
      <c r="B40" s="194"/>
      <c r="C40" s="194" t="str">
        <f t="shared" si="7"/>
        <v>select_one</v>
      </c>
      <c r="D40" s="194" t="str">
        <f t="shared" si="8"/>
        <v>yes_no</v>
      </c>
      <c r="E40" s="194"/>
      <c r="F40" s="194"/>
      <c r="G40" s="194" t="s">
        <v>2983</v>
      </c>
      <c r="H40" s="194"/>
      <c r="I40" s="221" t="str" cm="1">
        <f t="array" ref="I40">_xlfn.TEXTJOIN(" ",1,IF(flistname=D40,foption,""))</f>
        <v>0: No 1: Yes</v>
      </c>
      <c r="J40" s="221" t="s">
        <v>22</v>
      </c>
      <c r="K40" s="221" t="s">
        <v>3107</v>
      </c>
      <c r="L40" s="221" t="str">
        <f t="shared" si="6"/>
        <v>B03: Are you the head of your household?</v>
      </c>
      <c r="M40" s="221" t="s">
        <v>3108</v>
      </c>
      <c r="N40" s="221" t="s">
        <v>3109</v>
      </c>
      <c r="O40" s="221" t="s">
        <v>3110</v>
      </c>
      <c r="P40" s="221">
        <v>1</v>
      </c>
      <c r="U40" s="221" t="s">
        <v>5957</v>
      </c>
      <c r="V40" s="221">
        <v>1</v>
      </c>
      <c r="W40" s="221" t="s">
        <v>5748</v>
      </c>
      <c r="AB40" s="333"/>
    </row>
    <row r="41" spans="1:28" s="221" customFormat="1">
      <c r="A41" s="194"/>
      <c r="B41" s="194"/>
      <c r="C41" s="194" t="str">
        <f t="shared" si="7"/>
        <v>No</v>
      </c>
      <c r="D41" s="194" t="str">
        <f t="shared" si="8"/>
        <v/>
      </c>
      <c r="E41" s="194"/>
      <c r="F41" s="194"/>
      <c r="G41" s="194" t="s">
        <v>2983</v>
      </c>
      <c r="H41" s="194"/>
      <c r="I41" s="221" t="str" cm="1">
        <f t="array" ref="I41">_xlfn.TEXTJOIN(" ",1,IF(flistname=D41,foption,""))</f>
        <v>0</v>
      </c>
      <c r="J41" s="221" t="s">
        <v>151</v>
      </c>
      <c r="K41" s="221" t="s">
        <v>3111</v>
      </c>
      <c r="L41" s="221" t="str">
        <f t="shared" si="6"/>
        <v>B04: May I please ask how  old you are?</v>
      </c>
      <c r="M41" s="221" t="s">
        <v>3112</v>
      </c>
      <c r="N41" s="221" t="s">
        <v>3113</v>
      </c>
      <c r="O41" s="221" t="s">
        <v>3114</v>
      </c>
      <c r="P41" s="221">
        <v>1</v>
      </c>
      <c r="T41" s="221" t="s">
        <v>5958</v>
      </c>
      <c r="V41" s="221">
        <v>1</v>
      </c>
      <c r="AB41" s="333"/>
    </row>
    <row r="42" spans="1:28" s="221" customFormat="1">
      <c r="A42" s="205"/>
      <c r="B42" s="194" t="s">
        <v>3115</v>
      </c>
      <c r="C42" s="194" t="str">
        <f t="shared" si="7"/>
        <v>select_one</v>
      </c>
      <c r="D42" s="194" t="str">
        <f t="shared" si="8"/>
        <v>yes_no</v>
      </c>
      <c r="E42" s="205"/>
      <c r="F42" s="194" t="s">
        <v>246</v>
      </c>
      <c r="G42" s="194"/>
      <c r="H42" s="206"/>
      <c r="I42" s="221" t="str" cm="1">
        <f t="array" ref="I42">_xlfn.TEXTJOIN(" ",1,IF(flistname=D42,foption,""))</f>
        <v>0: No 1: Yes</v>
      </c>
      <c r="J42" s="221" t="s">
        <v>22</v>
      </c>
      <c r="K42" s="221" t="s">
        <v>790</v>
      </c>
      <c r="L42" s="221" t="str">
        <f t="shared" si="6"/>
        <v>B05: Did your household receive WFP assistance during the last three months?</v>
      </c>
      <c r="M42" s="221" t="s">
        <v>3116</v>
      </c>
      <c r="N42" s="221" t="s">
        <v>3117</v>
      </c>
      <c r="O42" s="221" t="s">
        <v>3118</v>
      </c>
      <c r="P42" s="221">
        <v>1</v>
      </c>
      <c r="S42" s="221" t="s">
        <v>3119</v>
      </c>
      <c r="V42" s="221">
        <v>1</v>
      </c>
      <c r="W42" s="221" t="s">
        <v>5748</v>
      </c>
      <c r="Z42" s="366" t="s">
        <v>3428</v>
      </c>
      <c r="AB42" s="333"/>
    </row>
    <row r="43" spans="1:28" s="221" customFormat="1">
      <c r="A43" s="205"/>
      <c r="B43" s="194" t="s">
        <v>3120</v>
      </c>
      <c r="C43" s="194" t="str">
        <f t="shared" si="7"/>
        <v>select_one</v>
      </c>
      <c r="D43" s="194" t="str">
        <f t="shared" si="8"/>
        <v>why_received</v>
      </c>
      <c r="E43" s="205"/>
      <c r="F43" s="194" t="s">
        <v>246</v>
      </c>
      <c r="G43" s="194"/>
      <c r="H43" s="206"/>
      <c r="I43" s="221" t="str" cm="1">
        <f t="array" ref="I43">_xlfn.TEXTJOIN(" ",1,IF(flistname=D43,foption,""))</f>
        <v>1: Never received an entitlement card 2: Lost the entitlement card 3: Community has yet to receive their food/cash assistance 4: Distance too far to collect food/cash assistance 5: Too much time required to collect food/cash assistance 6: Did not know they had to collect food/cash assistance 7: Busy with other works 8: Busy with other commitments 9: No longer beneficiary 88: Other (Specify) </v>
      </c>
      <c r="J43" s="221" t="s">
        <v>252</v>
      </c>
      <c r="K43" s="221" t="s">
        <v>3121</v>
      </c>
      <c r="L43" s="221" t="str">
        <f t="shared" si="6"/>
        <v>B06: Why did you not receive any assistance during the last three months?</v>
      </c>
      <c r="M43" s="221" t="s">
        <v>3122</v>
      </c>
      <c r="N43" s="221" t="s">
        <v>3123</v>
      </c>
      <c r="O43" s="221" t="s">
        <v>3124</v>
      </c>
      <c r="P43" s="221">
        <v>1</v>
      </c>
      <c r="V43" s="221">
        <v>1</v>
      </c>
      <c r="Z43" s="221" t="s">
        <v>3125</v>
      </c>
      <c r="AB43" s="333"/>
    </row>
    <row r="44" spans="1:28" s="338" customFormat="1">
      <c r="A44" s="205"/>
      <c r="B44" s="194" t="s">
        <v>3126</v>
      </c>
      <c r="C44" s="194" t="str">
        <f t="shared" si="7"/>
        <v>No</v>
      </c>
      <c r="D44" s="194" t="str">
        <f t="shared" si="8"/>
        <v/>
      </c>
      <c r="E44" s="205"/>
      <c r="F44" s="194" t="s">
        <v>246</v>
      </c>
      <c r="G44" s="194"/>
      <c r="H44" s="206"/>
      <c r="I44" s="338" t="str" cm="1">
        <f t="array" ref="I44">_xlfn.TEXTJOIN(" ",1,IF(flistname=D44,foption,""))</f>
        <v>0</v>
      </c>
      <c r="J44" s="338" t="s">
        <v>49</v>
      </c>
      <c r="K44" s="338" t="s">
        <v>3127</v>
      </c>
      <c r="L44" s="338" t="str">
        <f t="shared" si="6"/>
        <v>B07: Specify the reason</v>
      </c>
      <c r="M44" s="338" t="s">
        <v>3128</v>
      </c>
      <c r="N44" s="338" t="s">
        <v>3129</v>
      </c>
      <c r="O44" s="338" t="s">
        <v>3130</v>
      </c>
      <c r="P44" s="338">
        <v>1</v>
      </c>
      <c r="V44" s="338">
        <v>1</v>
      </c>
      <c r="Z44" s="338" t="s">
        <v>3131</v>
      </c>
      <c r="AB44" s="339"/>
    </row>
    <row r="45" spans="1:28" s="221" customFormat="1">
      <c r="A45" s="205"/>
      <c r="B45" s="194"/>
      <c r="C45" s="194" t="str">
        <f t="shared" si="7"/>
        <v>select_one</v>
      </c>
      <c r="D45" s="194" t="str">
        <f t="shared" si="8"/>
        <v>modality</v>
      </c>
      <c r="E45" s="205"/>
      <c r="F45" s="194"/>
      <c r="G45" s="194"/>
      <c r="H45" s="206"/>
      <c r="I45" s="221" t="str" cm="1">
        <f t="array" ref="I45">_xlfn.TEXTJOIN(" ",1,IF(flistname=D45,foption,""))</f>
        <v>1: In-kind food 2: Cash 3: E-Vouchers 4: Cash and Food 5: E-vouchers and Food</v>
      </c>
      <c r="J45" s="221" t="s">
        <v>3132</v>
      </c>
      <c r="K45" s="221" t="s">
        <v>3133</v>
      </c>
      <c r="L45" s="221" t="str">
        <f t="shared" si="6"/>
        <v>B08: Which assistance modality did you receive during the last distribution?</v>
      </c>
      <c r="M45" s="221" t="s">
        <v>3134</v>
      </c>
      <c r="N45" s="221" t="s">
        <v>3135</v>
      </c>
      <c r="O45" s="221" t="s">
        <v>3136</v>
      </c>
      <c r="P45" s="221">
        <v>1</v>
      </c>
      <c r="R45" s="221" t="s">
        <v>5897</v>
      </c>
      <c r="V45" s="221">
        <v>1</v>
      </c>
      <c r="Z45" s="221" t="s">
        <v>3138</v>
      </c>
      <c r="AB45" s="333"/>
    </row>
    <row r="46" spans="1:28" s="221" customFormat="1">
      <c r="A46" s="205"/>
      <c r="B46" s="194"/>
      <c r="C46" s="194" t="str">
        <f t="shared" si="7"/>
        <v>select_one</v>
      </c>
      <c r="D46" s="194" t="str">
        <f t="shared" si="8"/>
        <v>voucher_type</v>
      </c>
      <c r="E46" s="205"/>
      <c r="F46" s="194"/>
      <c r="G46" s="194"/>
      <c r="H46" s="206"/>
      <c r="I46" s="221" t="str" cm="1">
        <f t="array" ref="I46">_xlfn.TEXTJOIN(" ",1,IF(flistname=D46,foption,""))</f>
        <v>1: Commodity Voucher 2: Value Vouchers</v>
      </c>
      <c r="J46" s="221" t="s">
        <v>3139</v>
      </c>
      <c r="K46" s="221" t="s">
        <v>3140</v>
      </c>
      <c r="L46" s="221" t="str">
        <f t="shared" si="6"/>
        <v>B09: Type of e-vouchers received</v>
      </c>
      <c r="M46" s="221" t="s">
        <v>3141</v>
      </c>
      <c r="N46" s="221" t="s">
        <v>3142</v>
      </c>
      <c r="O46" s="221" t="s">
        <v>3143</v>
      </c>
      <c r="P46" s="221">
        <v>1</v>
      </c>
      <c r="V46" s="221">
        <v>1</v>
      </c>
      <c r="Z46" s="221" t="s">
        <v>5898</v>
      </c>
      <c r="AB46" s="333"/>
    </row>
    <row r="47" spans="1:28" s="221" customFormat="1">
      <c r="A47" s="205"/>
      <c r="B47" s="194"/>
      <c r="C47" s="194" t="str">
        <f t="shared" si="7"/>
        <v>select_one</v>
      </c>
      <c r="D47" s="194" t="str">
        <f t="shared" si="8"/>
        <v>millingtype</v>
      </c>
      <c r="E47" s="205"/>
      <c r="F47" s="194"/>
      <c r="G47" s="194"/>
      <c r="H47" s="206"/>
      <c r="I47" s="221" t="str" cm="1">
        <f t="array" ref="I47">_xlfn.TEXTJOIN(" ",1,IF(flistname=D47,foption,""))</f>
        <v>1: Yes, Milling voucher 2: Yes, Milling cash 0: No milling cash or voucher</v>
      </c>
      <c r="J47" s="221" t="s">
        <v>3145</v>
      </c>
      <c r="K47" s="221" t="s">
        <v>3146</v>
      </c>
      <c r="L47" s="221" t="str">
        <f t="shared" si="6"/>
        <v>B10: Did you also receive a milling top-up (cash or voucher)?</v>
      </c>
      <c r="M47" s="221" t="s">
        <v>3147</v>
      </c>
      <c r="N47" s="221" t="s">
        <v>3148</v>
      </c>
      <c r="O47" s="221" t="s">
        <v>3149</v>
      </c>
      <c r="P47" s="221">
        <v>1</v>
      </c>
      <c r="V47" s="221">
        <v>1</v>
      </c>
      <c r="Z47" s="221" t="s">
        <v>5959</v>
      </c>
      <c r="AB47" s="333"/>
    </row>
    <row r="48" spans="1:28" s="221" customFormat="1">
      <c r="A48" s="205"/>
      <c r="B48" s="194"/>
      <c r="C48" s="194" t="str">
        <f t="shared" si="7"/>
        <v>No</v>
      </c>
      <c r="D48" s="194" t="str">
        <f t="shared" si="8"/>
        <v/>
      </c>
      <c r="E48" s="205"/>
      <c r="F48" s="194"/>
      <c r="G48" s="194"/>
      <c r="H48" s="206"/>
      <c r="I48" s="221" t="str" cm="1">
        <f t="array" ref="I48">_xlfn.TEXTJOIN(" ",1,IF(flistname=D48,foption,""))</f>
        <v>0</v>
      </c>
      <c r="J48" s="221" t="s">
        <v>151</v>
      </c>
      <c r="K48" s="221" t="s">
        <v>3151</v>
      </c>
      <c r="L48" s="221" t="str">
        <f t="shared" si="6"/>
        <v>B11: Exactly since how many days did you receive your last distribution?</v>
      </c>
      <c r="M48" s="221" t="s">
        <v>3152</v>
      </c>
      <c r="N48" s="221" t="s">
        <v>5960</v>
      </c>
      <c r="O48" s="221" t="s">
        <v>3154</v>
      </c>
      <c r="P48" s="221">
        <v>1</v>
      </c>
      <c r="T48" s="221" t="s">
        <v>3155</v>
      </c>
      <c r="U48" s="221" t="s">
        <v>3156</v>
      </c>
      <c r="V48" s="221">
        <v>1</v>
      </c>
      <c r="Z48" s="221" t="s">
        <v>3138</v>
      </c>
      <c r="AB48" s="333"/>
    </row>
    <row r="49" spans="1:28" s="221" customFormat="1">
      <c r="A49" s="205"/>
      <c r="B49" s="194"/>
      <c r="C49" s="194" t="str">
        <f t="shared" si="7"/>
        <v>select_one</v>
      </c>
      <c r="D49" s="194" t="str">
        <f t="shared" si="8"/>
        <v>rationsize</v>
      </c>
      <c r="E49" s="205"/>
      <c r="F49" s="194"/>
      <c r="G49" s="194"/>
      <c r="H49" s="206"/>
      <c r="I49" s="221" t="str" cm="1">
        <f t="array" ref="I49">_xlfn.TEXTJOIN(" ",1,IF(flistname=D49,foption,""))</f>
        <v>1: Single ration 2: Double ration 77: Don’t remember/know</v>
      </c>
      <c r="J49" s="221" t="s">
        <v>5961</v>
      </c>
      <c r="K49" s="221" t="s">
        <v>5962</v>
      </c>
      <c r="L49" s="221" t="str">
        <f t="shared" si="6"/>
        <v>B12: Was the assistance you received recently a double or single ration?</v>
      </c>
      <c r="M49" s="221" t="s">
        <v>5963</v>
      </c>
      <c r="N49" s="221" t="s">
        <v>5964</v>
      </c>
      <c r="Z49" s="221" t="s">
        <v>3138</v>
      </c>
      <c r="AB49" s="333"/>
    </row>
    <row r="50" spans="1:28" s="219" customFormat="1">
      <c r="C50" s="219" t="str">
        <f t="shared" si="7"/>
        <v>No</v>
      </c>
      <c r="D50" s="219" t="str">
        <f t="shared" si="8"/>
        <v/>
      </c>
      <c r="I50" s="216" t="str" cm="1">
        <f t="array" ref="I50">_xlfn.TEXTJOIN(" ",1,IF(flistname=D50,foption,""))</f>
        <v>0</v>
      </c>
      <c r="J50" s="219" t="s">
        <v>117</v>
      </c>
      <c r="K50" s="219" t="s">
        <v>3100</v>
      </c>
      <c r="L50" s="219" t="str">
        <f t="shared" si="6"/>
        <v/>
      </c>
      <c r="P50" s="219">
        <v>1</v>
      </c>
      <c r="AB50" s="286"/>
    </row>
    <row r="51" spans="1:28" s="224" customFormat="1">
      <c r="C51" s="224" t="str">
        <f>IF(IFERROR(FIND("select_one",J51),0)&gt;0,"select_one",IF(IFERROR(FIND("select_multiple",J51),0)&gt;0,"select_multiple","No"))</f>
        <v>No</v>
      </c>
      <c r="D51" s="224" t="str">
        <f>IF(OR(C51="select_one",C51="select_multiple"),TRIM(RIGHT(J51,LEN(J51)-(LEN(C51)+1))),"")</f>
        <v/>
      </c>
      <c r="I51" s="224" t="str" cm="1">
        <f t="array" ref="I51">_xlfn.TEXTJOIN(" ",1,IF(flistname=D51,foption,""))</f>
        <v>0</v>
      </c>
      <c r="J51" s="224" t="s">
        <v>2564</v>
      </c>
      <c r="K51" s="224" t="s">
        <v>3083</v>
      </c>
      <c r="L51" s="224" t="str">
        <f>IF(AND(ISBLANK(M51),ISBLANK(N51)),"",IF(ISBLANK(M51),N51,_xlfn.CONCAT(TRIM(M51),": ",N51)))</f>
        <v>B13: GFD Filter</v>
      </c>
      <c r="M51" s="224" t="s">
        <v>3158</v>
      </c>
      <c r="N51" s="224" t="s">
        <v>3084</v>
      </c>
      <c r="O51" s="224" t="s">
        <v>3084</v>
      </c>
      <c r="P51" s="224">
        <v>1</v>
      </c>
      <c r="V51" s="224">
        <v>1</v>
      </c>
      <c r="AB51" s="277" t="s">
        <v>3085</v>
      </c>
    </row>
    <row r="52" spans="1:28" s="224" customFormat="1">
      <c r="C52" s="224" t="str">
        <f>IF(IFERROR(FIND("select_one",J52),0)&gt;0,"select_one",IF(IFERROR(FIND("select_multiple",J52),0)&gt;0,"select_multiple","No"))</f>
        <v>No</v>
      </c>
      <c r="D52" s="224" t="str">
        <f>IF(OR(C52="select_one",C52="select_multiple"),TRIM(RIGHT(J52,LEN(J52)-(LEN(C52)+1))),"")</f>
        <v/>
      </c>
      <c r="I52" s="224" t="str" cm="1">
        <f t="array" ref="I52">_xlfn.TEXTJOIN(" ",1,IF(flistname=D52,foption,""))</f>
        <v>0</v>
      </c>
      <c r="J52" s="224" t="s">
        <v>2564</v>
      </c>
      <c r="K52" s="224" t="s">
        <v>3086</v>
      </c>
      <c r="L52" s="224" t="str">
        <f>IF(AND(ISBLANK(M52),ISBLANK(N52)),"",IF(ISBLANK(M52),N52,_xlfn.CONCAT(TRIM(M52),": ",N52)))</f>
        <v>B14: FFA Filter</v>
      </c>
      <c r="M52" s="224" t="s">
        <v>3162</v>
      </c>
      <c r="N52" s="224" t="s">
        <v>3087</v>
      </c>
      <c r="O52" s="224" t="s">
        <v>3087</v>
      </c>
      <c r="P52" s="224">
        <v>1</v>
      </c>
      <c r="V52" s="224">
        <v>1</v>
      </c>
      <c r="AB52" s="321" t="s">
        <v>5965</v>
      </c>
    </row>
    <row r="53" spans="1:28" s="224" customFormat="1">
      <c r="A53" s="223"/>
      <c r="B53" s="246"/>
      <c r="C53" s="246" t="str">
        <f t="shared" ref="C53:C101" si="9">IF(IFERROR(FIND("select_one",J53),0)&gt;0,"select_one",IF(IFERROR(FIND("select_multiple",J53),0)&gt;0,"select_multiple","No"))</f>
        <v>No</v>
      </c>
      <c r="D53" s="246" t="str">
        <f t="shared" ref="D53:D101" si="10">IF(OR(C53="select_one",C53="select_multiple"),TRIM(RIGHT(J53,LEN(J53)-(LEN(C53)+1))),"")</f>
        <v/>
      </c>
      <c r="E53" s="223"/>
      <c r="F53" s="246"/>
      <c r="G53" s="246"/>
      <c r="H53" s="225"/>
      <c r="I53" s="224" t="str" cm="1">
        <f t="array" ref="I53">_xlfn.TEXTJOIN(" ",1,IF(flistname=D53,foption,""))</f>
        <v>0</v>
      </c>
      <c r="J53" s="224" t="s">
        <v>2564</v>
      </c>
      <c r="K53" s="224" t="s">
        <v>3157</v>
      </c>
      <c r="L53" s="224" t="str">
        <f t="shared" ref="L53:L101" si="11">IF(AND(ISBLANK(M53),ISBLANK(N53)),"",IF(ISBLANK(M53),N53,_xlfn.CONCAT(TRIM(M53),": ",N53)))</f>
        <v>B15: Food filter</v>
      </c>
      <c r="M53" s="224" t="s">
        <v>3166</v>
      </c>
      <c r="N53" s="224" t="s">
        <v>3159</v>
      </c>
      <c r="O53" s="224" t="s">
        <v>3159</v>
      </c>
      <c r="P53" s="224">
        <v>1</v>
      </c>
      <c r="V53" s="224">
        <v>1</v>
      </c>
      <c r="AB53" s="277" t="s">
        <v>5900</v>
      </c>
    </row>
    <row r="54" spans="1:28" s="224" customFormat="1">
      <c r="A54" s="223"/>
      <c r="B54" s="246"/>
      <c r="C54" s="246" t="str">
        <f t="shared" si="9"/>
        <v>No</v>
      </c>
      <c r="D54" s="246" t="str">
        <f t="shared" si="10"/>
        <v/>
      </c>
      <c r="E54" s="223"/>
      <c r="F54" s="246"/>
      <c r="G54" s="246"/>
      <c r="H54" s="225"/>
      <c r="I54" s="224" t="str" cm="1">
        <f t="array" ref="I54">_xlfn.TEXTJOIN(" ",1,IF(flistname=D54,foption,""))</f>
        <v>0</v>
      </c>
      <c r="J54" s="224" t="s">
        <v>2564</v>
      </c>
      <c r="K54" s="224" t="s">
        <v>3161</v>
      </c>
      <c r="L54" s="224" t="str">
        <f t="shared" si="11"/>
        <v>B16: Cash filter</v>
      </c>
      <c r="M54" s="224" t="s">
        <v>3170</v>
      </c>
      <c r="N54" s="224" t="s">
        <v>3163</v>
      </c>
      <c r="O54" s="224" t="s">
        <v>3163</v>
      </c>
      <c r="P54" s="224">
        <v>1</v>
      </c>
      <c r="V54" s="224">
        <v>1</v>
      </c>
      <c r="AB54" s="277" t="s">
        <v>5901</v>
      </c>
    </row>
    <row r="55" spans="1:28" s="224" customFormat="1">
      <c r="A55" s="223"/>
      <c r="B55" s="246"/>
      <c r="C55" s="246" t="str">
        <f t="shared" si="9"/>
        <v>No</v>
      </c>
      <c r="D55" s="246" t="str">
        <f t="shared" si="10"/>
        <v/>
      </c>
      <c r="E55" s="223"/>
      <c r="F55" s="246"/>
      <c r="G55" s="246"/>
      <c r="H55" s="225"/>
      <c r="I55" s="224" t="str" cm="1">
        <f t="array" ref="I55">_xlfn.TEXTJOIN(" ",1,IF(flistname=D55,foption,""))</f>
        <v>0</v>
      </c>
      <c r="J55" s="224" t="s">
        <v>2564</v>
      </c>
      <c r="K55" s="224" t="s">
        <v>3165</v>
      </c>
      <c r="L55" s="224" t="str">
        <f t="shared" si="11"/>
        <v>B17: Voucher filter</v>
      </c>
      <c r="M55" s="224" t="s">
        <v>3174</v>
      </c>
      <c r="N55" s="224" t="s">
        <v>3167</v>
      </c>
      <c r="O55" s="224" t="s">
        <v>3167</v>
      </c>
      <c r="P55" s="224">
        <v>1</v>
      </c>
      <c r="V55" s="224">
        <v>1</v>
      </c>
      <c r="AB55" s="277" t="s">
        <v>5902</v>
      </c>
    </row>
    <row r="56" spans="1:28" s="224" customFormat="1">
      <c r="A56" s="223"/>
      <c r="B56" s="246"/>
      <c r="C56" s="246" t="str">
        <f t="shared" si="9"/>
        <v>No</v>
      </c>
      <c r="D56" s="246" t="str">
        <f t="shared" si="10"/>
        <v/>
      </c>
      <c r="E56" s="223"/>
      <c r="F56" s="246"/>
      <c r="G56" s="246"/>
      <c r="H56" s="225"/>
      <c r="I56" s="224" t="str" cm="1">
        <f t="array" ref="I56">_xlfn.TEXTJOIN(" ",1,IF(flistname=D56,foption,""))</f>
        <v>0</v>
      </c>
      <c r="J56" s="224" t="s">
        <v>2564</v>
      </c>
      <c r="K56" s="224" t="s">
        <v>3169</v>
      </c>
      <c r="L56" s="224" t="str">
        <f t="shared" si="11"/>
        <v>B18: Milling voucher filter</v>
      </c>
      <c r="M56" s="224" t="s">
        <v>3178</v>
      </c>
      <c r="N56" s="224" t="s">
        <v>3171</v>
      </c>
      <c r="O56" s="224" t="s">
        <v>3171</v>
      </c>
      <c r="P56" s="224">
        <v>1</v>
      </c>
      <c r="V56" s="224">
        <v>1</v>
      </c>
      <c r="AB56" s="277" t="s">
        <v>5903</v>
      </c>
    </row>
    <row r="57" spans="1:28" s="224" customFormat="1">
      <c r="A57" s="223"/>
      <c r="B57" s="246"/>
      <c r="C57" s="246" t="str">
        <f t="shared" si="9"/>
        <v>No</v>
      </c>
      <c r="D57" s="246" t="str">
        <f t="shared" si="10"/>
        <v/>
      </c>
      <c r="E57" s="223"/>
      <c r="F57" s="246"/>
      <c r="G57" s="246"/>
      <c r="H57" s="225"/>
      <c r="I57" s="224" t="str" cm="1">
        <f t="array" ref="I57">_xlfn.TEXTJOIN(" ",1,IF(flistname=D57,foption,""))</f>
        <v>0</v>
      </c>
      <c r="J57" s="224" t="s">
        <v>2564</v>
      </c>
      <c r="K57" s="224" t="s">
        <v>3173</v>
      </c>
      <c r="L57" s="224" t="str">
        <f t="shared" si="11"/>
        <v>B19: Valid interview</v>
      </c>
      <c r="M57" s="224" t="s">
        <v>5966</v>
      </c>
      <c r="N57" s="224" t="s">
        <v>3175</v>
      </c>
      <c r="O57" s="224" t="s">
        <v>3175</v>
      </c>
      <c r="P57" s="224">
        <v>1</v>
      </c>
      <c r="V57" s="224">
        <v>1</v>
      </c>
      <c r="AB57" s="277" t="s">
        <v>5967</v>
      </c>
    </row>
    <row r="58" spans="1:28" s="224" customFormat="1">
      <c r="A58" s="223"/>
      <c r="B58" s="246"/>
      <c r="C58" s="246" t="str">
        <f t="shared" si="9"/>
        <v>No</v>
      </c>
      <c r="D58" s="246" t="str">
        <f t="shared" si="10"/>
        <v/>
      </c>
      <c r="E58" s="223"/>
      <c r="F58" s="246"/>
      <c r="G58" s="246"/>
      <c r="H58" s="225"/>
      <c r="I58" s="224" t="str" cm="1">
        <f t="array" ref="I58">_xlfn.TEXTJOIN(" ",1,IF(flistname=D58,foption,""))</f>
        <v>0</v>
      </c>
      <c r="J58" s="224" t="s">
        <v>2564</v>
      </c>
      <c r="K58" s="224" t="s">
        <v>3177</v>
      </c>
      <c r="L58" s="224" t="str">
        <f t="shared" si="11"/>
        <v>B20: RRM Locations filter</v>
      </c>
      <c r="M58" s="224" t="s">
        <v>5968</v>
      </c>
      <c r="N58" s="224" t="s">
        <v>3179</v>
      </c>
      <c r="O58" s="224" t="s">
        <v>3179</v>
      </c>
      <c r="P58" s="224">
        <v>1</v>
      </c>
      <c r="V58" s="224">
        <v>1</v>
      </c>
      <c r="AB58" s="321">
        <v>1</v>
      </c>
    </row>
    <row r="59" spans="1:28" s="245" customFormat="1">
      <c r="C59" s="245" t="str">
        <f t="shared" si="9"/>
        <v>No</v>
      </c>
      <c r="D59" s="245" t="str">
        <f t="shared" si="10"/>
        <v/>
      </c>
      <c r="I59" s="229" t="str" cm="1">
        <f t="array" ref="I59">_xlfn.TEXTJOIN(" ",1,IF(flistname=D59,foption,""))</f>
        <v>0</v>
      </c>
      <c r="L59" s="245" t="str">
        <f t="shared" si="11"/>
        <v/>
      </c>
      <c r="AB59" s="281"/>
    </row>
    <row r="60" spans="1:28" s="327" customFormat="1">
      <c r="A60" s="210"/>
      <c r="B60" s="198" t="s">
        <v>3180</v>
      </c>
      <c r="C60" s="198" t="str">
        <f t="shared" si="9"/>
        <v>No</v>
      </c>
      <c r="D60" s="198" t="str">
        <f t="shared" si="10"/>
        <v/>
      </c>
      <c r="E60" s="210"/>
      <c r="F60" s="198"/>
      <c r="G60" s="198" t="s">
        <v>3040</v>
      </c>
      <c r="H60" s="211"/>
      <c r="I60" s="327" t="str" cm="1">
        <f t="array" ref="I60">_xlfn.TEXTJOIN(" ",1,IF(flistname=D60,foption,""))</f>
        <v>0</v>
      </c>
      <c r="J60" s="327" t="s">
        <v>20</v>
      </c>
      <c r="L60" s="327" t="str">
        <f t="shared" si="11"/>
        <v>&lt;span style="color:red"&gt;This interview ends here. Please read the note below to respondent&lt;/span&gt;</v>
      </c>
      <c r="N60" s="327" t="s">
        <v>3182</v>
      </c>
      <c r="O60" s="327" t="s">
        <v>3182</v>
      </c>
      <c r="P60" s="327">
        <v>1</v>
      </c>
      <c r="S60" s="327" t="s">
        <v>115</v>
      </c>
      <c r="V60" s="327" t="s">
        <v>25</v>
      </c>
      <c r="Z60" s="327" t="s">
        <v>3183</v>
      </c>
      <c r="AB60" s="329"/>
    </row>
    <row r="61" spans="1:28" s="356" customFormat="1">
      <c r="A61" s="355"/>
      <c r="B61" s="356" t="s">
        <v>3184</v>
      </c>
      <c r="C61" s="356" t="str">
        <f t="shared" si="9"/>
        <v>No</v>
      </c>
      <c r="D61" s="356" t="str">
        <f t="shared" si="10"/>
        <v/>
      </c>
      <c r="E61" s="355"/>
      <c r="G61" s="356" t="s">
        <v>2983</v>
      </c>
      <c r="H61" s="357"/>
      <c r="I61" s="359" t="str" cm="1">
        <f t="array" ref="I61">_xlfn.TEXTJOIN(" ",1,IF(flistname=D61,foption,""))</f>
        <v>0</v>
      </c>
      <c r="J61" s="356" t="s">
        <v>117</v>
      </c>
      <c r="K61" s="356" t="s">
        <v>3089</v>
      </c>
      <c r="L61" s="356" t="str">
        <f t="shared" si="11"/>
        <v/>
      </c>
      <c r="N61" s="356" t="s">
        <v>2988</v>
      </c>
      <c r="O61" s="356" t="s">
        <v>2988</v>
      </c>
      <c r="P61" s="356">
        <v>1</v>
      </c>
      <c r="S61" s="355"/>
      <c r="AB61" s="358"/>
    </row>
    <row r="62" spans="1:28" s="218" customFormat="1">
      <c r="A62" s="207"/>
      <c r="C62" s="218" t="str">
        <f t="shared" si="9"/>
        <v>No</v>
      </c>
      <c r="D62" s="218" t="str">
        <f t="shared" si="10"/>
        <v/>
      </c>
      <c r="E62" s="207"/>
      <c r="H62" s="209"/>
      <c r="I62" s="214" t="str" cm="1">
        <f t="array" ref="I62">_xlfn.TEXTJOIN(" ",1,IF(flistname=D62,foption,""))</f>
        <v>0</v>
      </c>
      <c r="L62" s="218" t="str">
        <f t="shared" si="11"/>
        <v/>
      </c>
      <c r="P62" s="218">
        <v>1</v>
      </c>
      <c r="S62" s="207"/>
      <c r="AB62" s="280"/>
    </row>
    <row r="63" spans="1:28" s="356" customFormat="1">
      <c r="A63" s="355"/>
      <c r="B63" s="356" t="s">
        <v>3185</v>
      </c>
      <c r="C63" s="356" t="str">
        <f t="shared" si="9"/>
        <v>No</v>
      </c>
      <c r="D63" s="356" t="str">
        <f t="shared" si="10"/>
        <v/>
      </c>
      <c r="E63" s="355"/>
      <c r="H63" s="357"/>
      <c r="I63" s="356" t="str" cm="1">
        <f t="array" ref="I63">_xlfn.TEXTJOIN(" ",1,IF(flistname=D63,foption,""))</f>
        <v>0</v>
      </c>
      <c r="J63" s="356" t="s">
        <v>26</v>
      </c>
      <c r="K63" s="356" t="s">
        <v>27</v>
      </c>
      <c r="L63" s="356" t="str">
        <f t="shared" si="11"/>
        <v/>
      </c>
      <c r="N63" s="356" t="s">
        <v>2988</v>
      </c>
      <c r="O63" s="356" t="s">
        <v>2988</v>
      </c>
      <c r="P63" s="356">
        <v>1</v>
      </c>
      <c r="Z63" s="356" t="s">
        <v>3186</v>
      </c>
      <c r="AB63" s="358"/>
    </row>
    <row r="64" spans="1:28" s="356" customFormat="1">
      <c r="A64" s="355"/>
      <c r="B64" s="356" t="s">
        <v>3187</v>
      </c>
      <c r="C64" s="356" t="str">
        <f t="shared" si="9"/>
        <v>No</v>
      </c>
      <c r="D64" s="356" t="str">
        <f t="shared" si="10"/>
        <v/>
      </c>
      <c r="E64" s="355"/>
      <c r="G64" s="356" t="s">
        <v>2983</v>
      </c>
      <c r="H64" s="357"/>
      <c r="I64" s="356" t="str" cm="1">
        <f t="array" ref="I64">_xlfn.TEXTJOIN(" ",1,IF(flistname=D64,foption,""))</f>
        <v>0</v>
      </c>
      <c r="J64" s="356" t="s">
        <v>26</v>
      </c>
      <c r="K64" s="356" t="s">
        <v>3188</v>
      </c>
      <c r="L64" s="356" t="str">
        <f t="shared" si="11"/>
        <v>C: RESPONDENT INFORMATION</v>
      </c>
      <c r="M64" s="356" t="s">
        <v>3189</v>
      </c>
      <c r="N64" s="356" t="s">
        <v>5969</v>
      </c>
      <c r="O64" s="356" t="s">
        <v>3190</v>
      </c>
      <c r="P64" s="356">
        <v>1</v>
      </c>
      <c r="AB64" s="358"/>
    </row>
    <row r="65" spans="1:28" s="245" customFormat="1">
      <c r="A65" s="228"/>
      <c r="C65" s="245" t="str">
        <f t="shared" si="9"/>
        <v>No</v>
      </c>
      <c r="D65" s="245" t="str">
        <f t="shared" si="10"/>
        <v/>
      </c>
      <c r="E65" s="228"/>
      <c r="H65" s="230"/>
      <c r="I65" s="229" t="str" cm="1">
        <f t="array" ref="I65">_xlfn.TEXTJOIN(" ",1,IF(flistname=D65,foption,""))</f>
        <v>0</v>
      </c>
      <c r="L65" s="245" t="str">
        <f t="shared" si="11"/>
        <v/>
      </c>
      <c r="P65" s="245">
        <v>1</v>
      </c>
      <c r="S65" s="228"/>
      <c r="AB65" s="281"/>
    </row>
    <row r="66" spans="1:28" s="219" customFormat="1">
      <c r="A66" s="231"/>
      <c r="B66" s="250"/>
      <c r="C66" s="250" t="str">
        <f t="shared" si="9"/>
        <v>No</v>
      </c>
      <c r="D66" s="250" t="str">
        <f t="shared" si="10"/>
        <v/>
      </c>
      <c r="E66" s="231"/>
      <c r="F66" s="250"/>
      <c r="G66" s="250"/>
      <c r="H66" s="233"/>
      <c r="I66" s="219" t="str" cm="1">
        <f t="array" ref="I66">_xlfn.TEXTJOIN(" ",1,IF(flistname=D66,foption,""))</f>
        <v>0</v>
      </c>
      <c r="J66" s="219" t="s">
        <v>26</v>
      </c>
      <c r="K66" s="219" t="s">
        <v>3191</v>
      </c>
      <c r="L66" s="219" t="str">
        <f t="shared" si="11"/>
        <v/>
      </c>
      <c r="P66" s="219">
        <v>1</v>
      </c>
      <c r="W66" s="219" t="s">
        <v>168</v>
      </c>
      <c r="AB66" s="286"/>
    </row>
    <row r="67" spans="1:28" s="325" customFormat="1">
      <c r="A67" s="240"/>
      <c r="B67" s="240"/>
      <c r="C67" s="240" t="str">
        <f t="shared" si="9"/>
        <v>No</v>
      </c>
      <c r="D67" s="240" t="str">
        <f t="shared" si="10"/>
        <v/>
      </c>
      <c r="E67" s="240"/>
      <c r="F67" s="240"/>
      <c r="G67" s="240"/>
      <c r="H67" s="240"/>
      <c r="I67" s="325" t="str" cm="1">
        <f t="array" ref="I67">_xlfn.TEXTJOIN(" ",1,IF(flistname=D67,foption,""))</f>
        <v>0</v>
      </c>
      <c r="J67" s="325" t="s">
        <v>20</v>
      </c>
      <c r="L67" s="325" t="str">
        <f t="shared" si="11"/>
        <v>Information of household members (head, main provider and FFA participant)</v>
      </c>
      <c r="N67" s="325" t="s">
        <v>3192</v>
      </c>
      <c r="O67" s="325" t="s">
        <v>3193</v>
      </c>
      <c r="P67" s="325">
        <v>1</v>
      </c>
      <c r="AB67" s="326"/>
    </row>
    <row r="68" spans="1:28" s="221" customFormat="1">
      <c r="A68" s="205"/>
      <c r="B68" s="194" t="s">
        <v>3194</v>
      </c>
      <c r="C68" s="194" t="str">
        <f t="shared" si="9"/>
        <v>select_one</v>
      </c>
      <c r="D68" s="194" t="str">
        <f t="shared" si="10"/>
        <v>sex</v>
      </c>
      <c r="E68" s="205"/>
      <c r="F68" s="194"/>
      <c r="G68" s="194" t="s">
        <v>2983</v>
      </c>
      <c r="H68" s="206"/>
      <c r="I68" s="221" t="str" cm="1">
        <f t="array" ref="I68">_xlfn.TEXTJOIN(" ",1,IF(flistname=D68,foption,""))</f>
        <v>1: Male 2: Female</v>
      </c>
      <c r="J68" s="221" t="s">
        <v>139</v>
      </c>
      <c r="K68" s="221" t="s">
        <v>3195</v>
      </c>
      <c r="L68" s="221" t="str">
        <f t="shared" si="11"/>
        <v>C01: What is the sex of the head of household?</v>
      </c>
      <c r="M68" s="221" t="s">
        <v>3196</v>
      </c>
      <c r="N68" s="221" t="s">
        <v>3197</v>
      </c>
      <c r="O68" s="221" t="s">
        <v>3198</v>
      </c>
      <c r="P68" s="221">
        <v>1</v>
      </c>
      <c r="Q68" s="221">
        <v>1</v>
      </c>
      <c r="S68" s="221" t="s">
        <v>3199</v>
      </c>
      <c r="V68" s="221">
        <v>1</v>
      </c>
      <c r="Z68" s="221" t="s">
        <v>3200</v>
      </c>
      <c r="AB68" s="333"/>
    </row>
    <row r="69" spans="1:28" s="221" customFormat="1">
      <c r="A69" s="205"/>
      <c r="B69" s="194" t="s">
        <v>3201</v>
      </c>
      <c r="C69" s="194" t="str">
        <f t="shared" si="9"/>
        <v>No</v>
      </c>
      <c r="D69" s="194" t="str">
        <f t="shared" si="10"/>
        <v/>
      </c>
      <c r="E69" s="205"/>
      <c r="F69" s="194"/>
      <c r="G69" s="194" t="s">
        <v>2983</v>
      </c>
      <c r="H69" s="206"/>
      <c r="I69" s="221" t="str" cm="1">
        <f t="array" ref="I69">_xlfn.TEXTJOIN(" ",1,IF(flistname=D69,foption,""))</f>
        <v>0</v>
      </c>
      <c r="J69" s="221" t="s">
        <v>151</v>
      </c>
      <c r="K69" s="221" t="s">
        <v>3202</v>
      </c>
      <c r="L69" s="221" t="str">
        <f t="shared" si="11"/>
        <v>C02: What is the approximate age of the head of household?</v>
      </c>
      <c r="M69" s="221" t="s">
        <v>3203</v>
      </c>
      <c r="N69" s="221" t="s">
        <v>3204</v>
      </c>
      <c r="O69" s="221" t="s">
        <v>3205</v>
      </c>
      <c r="P69" s="221">
        <v>1</v>
      </c>
      <c r="S69" s="221" t="s">
        <v>154</v>
      </c>
      <c r="T69" s="221" t="s">
        <v>5970</v>
      </c>
      <c r="U69" s="221" t="s">
        <v>5971</v>
      </c>
      <c r="V69" s="221">
        <v>1</v>
      </c>
      <c r="Z69" s="221" t="s">
        <v>3200</v>
      </c>
      <c r="AB69" s="333"/>
    </row>
    <row r="70" spans="1:28" s="221" customFormat="1">
      <c r="A70" s="205"/>
      <c r="B70" s="194"/>
      <c r="C70" s="194" t="str">
        <f t="shared" si="9"/>
        <v>select_one</v>
      </c>
      <c r="D70" s="194" t="str">
        <f t="shared" si="10"/>
        <v>marital_status</v>
      </c>
      <c r="E70" s="205"/>
      <c r="F70" s="194"/>
      <c r="G70" s="194"/>
      <c r="H70" s="206"/>
      <c r="I70" s="221" t="str" cm="1">
        <f t="array" ref="I70">_xlfn.TEXTJOIN(" ",1,IF(flistname=D70,foption,""))</f>
        <v>1: Single 2: Married/Partner 3: Divorced/Separated 4: Widowed</v>
      </c>
      <c r="J70" s="221" t="s">
        <v>3206</v>
      </c>
      <c r="K70" s="221" t="s">
        <v>3207</v>
      </c>
      <c r="L70" s="221" t="str">
        <f t="shared" si="11"/>
        <v>C03: What is the household head's marital status?</v>
      </c>
      <c r="M70" s="221" t="s">
        <v>3208</v>
      </c>
      <c r="N70" s="221" t="s">
        <v>3209</v>
      </c>
      <c r="P70" s="334"/>
      <c r="V70" s="221">
        <v>1</v>
      </c>
      <c r="AB70" s="333"/>
    </row>
    <row r="71" spans="1:28" s="221" customFormat="1">
      <c r="A71" s="205"/>
      <c r="B71" s="194"/>
      <c r="C71" s="194" t="str">
        <f t="shared" si="9"/>
        <v>select_one</v>
      </c>
      <c r="D71" s="194" t="str">
        <f t="shared" si="10"/>
        <v>yes_no</v>
      </c>
      <c r="E71" s="205"/>
      <c r="F71" s="194"/>
      <c r="G71" s="194"/>
      <c r="H71" s="206"/>
      <c r="J71" s="221" t="s">
        <v>22</v>
      </c>
      <c r="K71" s="221" t="s">
        <v>3210</v>
      </c>
      <c r="L71" s="221" t="str">
        <f t="shared" si="11"/>
        <v>C04: Is the head of household also the main household provider (resources and means of living)?</v>
      </c>
      <c r="M71" s="221" t="s">
        <v>3211</v>
      </c>
      <c r="N71" s="221" t="s">
        <v>3212</v>
      </c>
      <c r="O71" s="221" t="s">
        <v>3213</v>
      </c>
      <c r="P71" s="221">
        <v>1</v>
      </c>
      <c r="Q71" s="221">
        <v>1</v>
      </c>
      <c r="V71" s="221">
        <v>1</v>
      </c>
      <c r="W71" s="221" t="s">
        <v>5748</v>
      </c>
      <c r="AB71" s="333"/>
    </row>
    <row r="72" spans="1:28" s="221" customFormat="1">
      <c r="A72" s="205"/>
      <c r="B72" s="194"/>
      <c r="C72" s="194" t="str">
        <f t="shared" si="9"/>
        <v>select_one</v>
      </c>
      <c r="D72" s="194" t="str">
        <f t="shared" si="10"/>
        <v>provider</v>
      </c>
      <c r="E72" s="205"/>
      <c r="F72" s="194"/>
      <c r="G72" s="194"/>
      <c r="H72" s="206"/>
      <c r="J72" s="221" t="s">
        <v>3214</v>
      </c>
      <c r="K72" s="221" t="s">
        <v>3215</v>
      </c>
      <c r="L72" s="221" t="str">
        <f t="shared" si="11"/>
        <v>C05: Who is the main household provider (resources and means of living)?</v>
      </c>
      <c r="M72" s="221" t="s">
        <v>3216</v>
      </c>
      <c r="N72" s="221" t="s">
        <v>3217</v>
      </c>
      <c r="O72" s="221" t="s">
        <v>3218</v>
      </c>
      <c r="P72" s="221">
        <v>1</v>
      </c>
      <c r="V72" s="221">
        <v>1</v>
      </c>
      <c r="Z72" s="221" t="s">
        <v>3219</v>
      </c>
      <c r="AB72" s="333"/>
    </row>
    <row r="73" spans="1:28" s="221" customFormat="1">
      <c r="A73" s="205"/>
      <c r="B73" s="194"/>
      <c r="C73" s="194" t="str">
        <f t="shared" si="9"/>
        <v>select_one</v>
      </c>
      <c r="D73" s="194" t="str">
        <f t="shared" si="10"/>
        <v>mainpart</v>
      </c>
      <c r="E73" s="205"/>
      <c r="F73" s="194"/>
      <c r="G73" s="194" t="s">
        <v>118</v>
      </c>
      <c r="H73" s="206"/>
      <c r="I73" s="221" t="str" cm="1">
        <f t="array" ref="I73">_xlfn.TEXTJOIN(" ",1,IF(flistname=D73,foption,""))</f>
        <v>1: Head of household 2: Other adult male member of HH 3: Other adult female member of HH</v>
      </c>
      <c r="J73" s="221" t="s">
        <v>3220</v>
      </c>
      <c r="K73" s="221" t="s">
        <v>3221</v>
      </c>
      <c r="L73" s="221" t="str">
        <f t="shared" si="11"/>
        <v>C06: Who is the main FFA participant in your household?</v>
      </c>
      <c r="M73" s="221" t="s">
        <v>3222</v>
      </c>
      <c r="N73" s="221" t="s">
        <v>3223</v>
      </c>
      <c r="O73" s="221" t="s">
        <v>3224</v>
      </c>
      <c r="P73" s="221">
        <v>1</v>
      </c>
      <c r="Q73" s="221">
        <v>1</v>
      </c>
      <c r="V73" s="221">
        <v>1</v>
      </c>
      <c r="Z73" s="221" t="s">
        <v>3225</v>
      </c>
      <c r="AB73" s="333"/>
    </row>
    <row r="74" spans="1:28" s="221" customFormat="1">
      <c r="A74" s="205"/>
      <c r="B74" s="194"/>
      <c r="C74" s="194" t="str">
        <f t="shared" si="9"/>
        <v>No</v>
      </c>
      <c r="D74" s="194" t="str">
        <f t="shared" si="10"/>
        <v/>
      </c>
      <c r="E74" s="205"/>
      <c r="F74" s="194"/>
      <c r="G74" s="194" t="s">
        <v>118</v>
      </c>
      <c r="H74" s="206"/>
      <c r="I74" s="221" t="str" cm="1">
        <f t="array" ref="I74">_xlfn.TEXTJOIN(" ",1,IF(flistname=D74,foption,""))</f>
        <v>0</v>
      </c>
      <c r="J74" s="221" t="s">
        <v>151</v>
      </c>
      <c r="K74" s="221" t="s">
        <v>3226</v>
      </c>
      <c r="L74" s="221" t="str">
        <f t="shared" si="11"/>
        <v>C07: How old is the main FFA participant?</v>
      </c>
      <c r="M74" s="221" t="s">
        <v>3227</v>
      </c>
      <c r="N74" s="221" t="s">
        <v>3228</v>
      </c>
      <c r="O74" s="221" t="s">
        <v>3229</v>
      </c>
      <c r="P74" s="221">
        <v>1</v>
      </c>
      <c r="V74" s="221">
        <v>1</v>
      </c>
      <c r="Z74" s="221" t="s">
        <v>5904</v>
      </c>
      <c r="AB74" s="333"/>
    </row>
    <row r="75" spans="1:28" s="221" customFormat="1">
      <c r="A75" s="205"/>
      <c r="B75" s="194"/>
      <c r="C75" s="194" t="str">
        <f t="shared" si="9"/>
        <v>select_one</v>
      </c>
      <c r="D75" s="194" t="str">
        <f t="shared" si="10"/>
        <v>benyears</v>
      </c>
      <c r="E75" s="205"/>
      <c r="F75" s="194"/>
      <c r="G75" s="194" t="s">
        <v>118</v>
      </c>
      <c r="H75" s="206"/>
      <c r="I75" s="221" t="str" cm="1">
        <f t="array" ref="I75">_xlfn.TEXTJOIN(" ",1,IF(flistname=D75,foption,""))</f>
        <v>1: 1 year 2: 2 years 3: 3 years 4: 4 years or more 77: don't know</v>
      </c>
      <c r="J75" s="221" t="s">
        <v>3230</v>
      </c>
      <c r="K75" s="221" t="s">
        <v>3231</v>
      </c>
      <c r="L75" s="221" t="str">
        <f t="shared" si="11"/>
        <v>C08: How many years have you (or main participant) been participating in FFA for?</v>
      </c>
      <c r="M75" s="221" t="s">
        <v>3232</v>
      </c>
      <c r="N75" s="221" t="s">
        <v>3233</v>
      </c>
      <c r="O75" s="221" t="s">
        <v>3234</v>
      </c>
      <c r="P75" s="221">
        <v>1</v>
      </c>
      <c r="Q75" s="221">
        <v>1</v>
      </c>
      <c r="V75" s="221">
        <v>1</v>
      </c>
      <c r="Z75" s="221" t="s">
        <v>3225</v>
      </c>
      <c r="AB75" s="333"/>
    </row>
    <row r="76" spans="1:28" s="221" customFormat="1">
      <c r="A76" s="205"/>
      <c r="B76" s="194" t="s">
        <v>3235</v>
      </c>
      <c r="C76" s="194" t="str">
        <f t="shared" si="9"/>
        <v>No</v>
      </c>
      <c r="D76" s="194" t="str">
        <f t="shared" si="10"/>
        <v/>
      </c>
      <c r="E76" s="205"/>
      <c r="F76" s="194"/>
      <c r="G76" s="194" t="s">
        <v>2983</v>
      </c>
      <c r="H76" s="206"/>
      <c r="I76" s="221" t="str" cm="1">
        <f t="array" ref="I76">_xlfn.TEXTJOIN(" ",1,IF(flistname=D76,foption,""))</f>
        <v>0</v>
      </c>
      <c r="J76" s="221" t="s">
        <v>151</v>
      </c>
      <c r="K76" s="221" t="s">
        <v>3236</v>
      </c>
      <c r="L76" s="221" t="str">
        <f t="shared" si="11"/>
        <v>C09: What is the size of the HH ?</v>
      </c>
      <c r="M76" s="221" t="s">
        <v>3237</v>
      </c>
      <c r="N76" s="221" t="s">
        <v>3238</v>
      </c>
      <c r="O76" s="221" t="s">
        <v>3239</v>
      </c>
      <c r="P76" s="221">
        <v>1</v>
      </c>
      <c r="T76" s="221" t="s">
        <v>3881</v>
      </c>
      <c r="U76" s="221" t="s">
        <v>5972</v>
      </c>
      <c r="V76" s="221">
        <v>1</v>
      </c>
      <c r="AB76" s="333"/>
    </row>
    <row r="77" spans="1:28" s="219" customFormat="1">
      <c r="A77" s="231"/>
      <c r="B77" s="232"/>
      <c r="C77" s="232" t="str">
        <f t="shared" si="9"/>
        <v>No</v>
      </c>
      <c r="D77" s="232" t="str">
        <f t="shared" si="10"/>
        <v/>
      </c>
      <c r="E77" s="231"/>
      <c r="F77" s="232"/>
      <c r="G77" s="232"/>
      <c r="H77" s="233"/>
      <c r="I77" s="219" t="str" cm="1">
        <f t="array" ref="I77">_xlfn.TEXTJOIN(" ",1,IF(flistname=D77,foption,""))</f>
        <v>0</v>
      </c>
      <c r="J77" s="219" t="s">
        <v>117</v>
      </c>
      <c r="K77" s="219" t="s">
        <v>3191</v>
      </c>
      <c r="L77" s="219" t="str">
        <f t="shared" si="11"/>
        <v/>
      </c>
      <c r="P77" s="219">
        <v>1</v>
      </c>
      <c r="AB77" s="286"/>
    </row>
    <row r="78" spans="1:28" s="229" customFormat="1">
      <c r="A78" s="228"/>
      <c r="C78" s="229" t="str">
        <f t="shared" si="9"/>
        <v>No</v>
      </c>
      <c r="D78" s="229" t="str">
        <f t="shared" si="10"/>
        <v/>
      </c>
      <c r="E78" s="228"/>
      <c r="H78" s="230"/>
      <c r="I78" s="229" t="str" cm="1">
        <f t="array" ref="I78">_xlfn.TEXTJOIN(" ",1,IF(flistname=D78,foption,""))</f>
        <v>0</v>
      </c>
      <c r="L78" s="229" t="str">
        <f t="shared" si="11"/>
        <v/>
      </c>
      <c r="P78" s="229">
        <v>1</v>
      </c>
      <c r="S78" s="228"/>
      <c r="AB78" s="276"/>
    </row>
    <row r="79" spans="1:28" s="219" customFormat="1">
      <c r="A79" s="231"/>
      <c r="B79" s="250" t="s">
        <v>3240</v>
      </c>
      <c r="C79" s="250" t="str">
        <f t="shared" si="9"/>
        <v>No</v>
      </c>
      <c r="D79" s="250" t="str">
        <f t="shared" si="10"/>
        <v/>
      </c>
      <c r="E79" s="231"/>
      <c r="F79" s="250"/>
      <c r="G79" s="250" t="s">
        <v>3040</v>
      </c>
      <c r="H79" s="233"/>
      <c r="I79" s="219" t="str" cm="1">
        <f t="array" ref="I79">_xlfn.TEXTJOIN(" ",1,IF(flistname=D79,foption,""))</f>
        <v>0</v>
      </c>
      <c r="J79" s="219" t="s">
        <v>26</v>
      </c>
      <c r="K79" s="219" t="s">
        <v>3241</v>
      </c>
      <c r="L79" s="219" t="str">
        <f t="shared" si="11"/>
        <v/>
      </c>
      <c r="P79" s="219">
        <v>1</v>
      </c>
      <c r="S79" s="219" t="s">
        <v>167</v>
      </c>
      <c r="W79" s="219" t="s">
        <v>168</v>
      </c>
      <c r="AB79" s="286"/>
    </row>
    <row r="80" spans="1:28" s="325" customFormat="1">
      <c r="A80" s="240"/>
      <c r="B80" s="240"/>
      <c r="C80" s="240" t="str">
        <f t="shared" si="9"/>
        <v>No</v>
      </c>
      <c r="D80" s="240" t="str">
        <f t="shared" si="10"/>
        <v/>
      </c>
      <c r="E80" s="240"/>
      <c r="F80" s="240"/>
      <c r="G80" s="240"/>
      <c r="H80" s="240"/>
      <c r="I80" s="325" t="str" cm="1">
        <f t="array" ref="I80">_xlfn.TEXTJOIN(" ",1,IF(flistname=D80,foption,""))</f>
        <v>0</v>
      </c>
      <c r="J80" s="325" t="s">
        <v>20</v>
      </c>
      <c r="L80" s="325" t="str">
        <f t="shared" si="11"/>
        <v>By sex and age, how many members are in your household?</v>
      </c>
      <c r="N80" s="325" t="s">
        <v>3242</v>
      </c>
      <c r="O80" s="325" t="s">
        <v>3242</v>
      </c>
      <c r="P80" s="325">
        <v>1</v>
      </c>
      <c r="AB80" s="326"/>
    </row>
    <row r="81" spans="1:28" s="221" customFormat="1">
      <c r="A81" s="205"/>
      <c r="B81" s="194" t="s">
        <v>3243</v>
      </c>
      <c r="C81" s="194" t="str">
        <f t="shared" si="9"/>
        <v>No</v>
      </c>
      <c r="D81" s="194" t="str">
        <f t="shared" si="10"/>
        <v/>
      </c>
      <c r="E81" s="205" t="s">
        <v>3244</v>
      </c>
      <c r="F81" s="194"/>
      <c r="G81" s="194" t="s">
        <v>2983</v>
      </c>
      <c r="H81" s="206"/>
      <c r="I81" s="221" t="str" cm="1">
        <f t="array" ref="I81">_xlfn.TEXTJOIN(" ",1,IF(flistname=D81,foption,""))</f>
        <v>0</v>
      </c>
      <c r="J81" s="221" t="s">
        <v>151</v>
      </c>
      <c r="K81" s="221" t="s">
        <v>3245</v>
      </c>
      <c r="L81" s="221" t="str">
        <f t="shared" si="11"/>
        <v>C10_01: Girls aged 0-2 years:</v>
      </c>
      <c r="M81" s="221" t="s">
        <v>3246</v>
      </c>
      <c r="N81" s="221" t="s">
        <v>3247</v>
      </c>
      <c r="O81" s="221" t="s">
        <v>3248</v>
      </c>
      <c r="P81" s="221">
        <v>1</v>
      </c>
      <c r="T81" s="221" t="s">
        <v>171</v>
      </c>
      <c r="V81" s="221">
        <v>1</v>
      </c>
      <c r="X81" s="221">
        <v>0</v>
      </c>
      <c r="AB81" s="333"/>
    </row>
    <row r="82" spans="1:28" s="221" customFormat="1">
      <c r="A82" s="205"/>
      <c r="B82" s="194" t="s">
        <v>3249</v>
      </c>
      <c r="C82" s="194" t="str">
        <f t="shared" si="9"/>
        <v>No</v>
      </c>
      <c r="D82" s="194" t="str">
        <f t="shared" si="10"/>
        <v/>
      </c>
      <c r="E82" s="205"/>
      <c r="F82" s="194"/>
      <c r="G82" s="194" t="s">
        <v>2983</v>
      </c>
      <c r="H82" s="206"/>
      <c r="I82" s="221" t="str" cm="1">
        <f t="array" ref="I82">_xlfn.TEXTJOIN(" ",1,IF(flistname=D82,foption,""))</f>
        <v>0</v>
      </c>
      <c r="J82" s="221" t="s">
        <v>151</v>
      </c>
      <c r="K82" s="221" t="s">
        <v>3250</v>
      </c>
      <c r="L82" s="221" t="str">
        <f t="shared" si="11"/>
        <v>C10_02: Boys aged 0-2 years:</v>
      </c>
      <c r="M82" s="221" t="s">
        <v>3251</v>
      </c>
      <c r="N82" s="221" t="s">
        <v>3252</v>
      </c>
      <c r="O82" s="221" t="s">
        <v>3253</v>
      </c>
      <c r="P82" s="221">
        <v>1</v>
      </c>
      <c r="T82" s="221" t="s">
        <v>171</v>
      </c>
      <c r="V82" s="221">
        <v>1</v>
      </c>
      <c r="X82" s="221">
        <v>0</v>
      </c>
      <c r="AB82" s="333"/>
    </row>
    <row r="83" spans="1:28" s="221" customFormat="1">
      <c r="A83" s="205"/>
      <c r="B83" s="194" t="s">
        <v>3254</v>
      </c>
      <c r="C83" s="194" t="str">
        <f t="shared" si="9"/>
        <v>No</v>
      </c>
      <c r="D83" s="194" t="str">
        <f t="shared" si="10"/>
        <v/>
      </c>
      <c r="E83" s="205"/>
      <c r="F83" s="194"/>
      <c r="G83" s="194" t="s">
        <v>2983</v>
      </c>
      <c r="H83" s="206"/>
      <c r="I83" s="221" t="str" cm="1">
        <f t="array" ref="I83">_xlfn.TEXTJOIN(" ",1,IF(flistname=D83,foption,""))</f>
        <v>0</v>
      </c>
      <c r="J83" s="221" t="s">
        <v>151</v>
      </c>
      <c r="K83" s="221" t="s">
        <v>3255</v>
      </c>
      <c r="L83" s="221" t="str">
        <f t="shared" si="11"/>
        <v>C10_03: Girls aged 3-5 years:</v>
      </c>
      <c r="M83" s="221" t="s">
        <v>3256</v>
      </c>
      <c r="N83" s="221" t="s">
        <v>3257</v>
      </c>
      <c r="O83" s="221" t="s">
        <v>3258</v>
      </c>
      <c r="P83" s="221">
        <v>1</v>
      </c>
      <c r="T83" s="221" t="s">
        <v>171</v>
      </c>
      <c r="V83" s="221">
        <v>1</v>
      </c>
      <c r="X83" s="221">
        <v>0</v>
      </c>
      <c r="AB83" s="333"/>
    </row>
    <row r="84" spans="1:28" s="221" customFormat="1">
      <c r="A84" s="205"/>
      <c r="B84" s="194" t="s">
        <v>3259</v>
      </c>
      <c r="C84" s="194" t="str">
        <f t="shared" si="9"/>
        <v>No</v>
      </c>
      <c r="D84" s="194" t="str">
        <f t="shared" si="10"/>
        <v/>
      </c>
      <c r="E84" s="205"/>
      <c r="F84" s="194"/>
      <c r="G84" s="194" t="s">
        <v>2983</v>
      </c>
      <c r="H84" s="206"/>
      <c r="I84" s="221" t="str" cm="1">
        <f t="array" ref="I84">_xlfn.TEXTJOIN(" ",1,IF(flistname=D84,foption,""))</f>
        <v>0</v>
      </c>
      <c r="J84" s="221" t="s">
        <v>151</v>
      </c>
      <c r="K84" s="221" t="s">
        <v>3260</v>
      </c>
      <c r="L84" s="221" t="str">
        <f t="shared" si="11"/>
        <v>C10_04: Boys aged 3-5 years:</v>
      </c>
      <c r="M84" s="221" t="s">
        <v>3261</v>
      </c>
      <c r="N84" s="221" t="s">
        <v>3262</v>
      </c>
      <c r="O84" s="221" t="s">
        <v>3263</v>
      </c>
      <c r="P84" s="221">
        <v>1</v>
      </c>
      <c r="T84" s="221" t="s">
        <v>171</v>
      </c>
      <c r="V84" s="221">
        <v>1</v>
      </c>
      <c r="X84" s="221">
        <v>0</v>
      </c>
      <c r="AB84" s="333"/>
    </row>
    <row r="85" spans="1:28" s="221" customFormat="1">
      <c r="A85" s="205"/>
      <c r="B85" s="194" t="s">
        <v>3264</v>
      </c>
      <c r="C85" s="194" t="str">
        <f t="shared" si="9"/>
        <v>No</v>
      </c>
      <c r="D85" s="194" t="str">
        <f t="shared" si="10"/>
        <v/>
      </c>
      <c r="E85" s="205"/>
      <c r="F85" s="194"/>
      <c r="G85" s="194" t="s">
        <v>2983</v>
      </c>
      <c r="H85" s="206"/>
      <c r="I85" s="221" t="str" cm="1">
        <f t="array" ref="I85">_xlfn.TEXTJOIN(" ",1,IF(flistname=D85,foption,""))</f>
        <v>0</v>
      </c>
      <c r="J85" s="221" t="s">
        <v>151</v>
      </c>
      <c r="K85" s="221" t="s">
        <v>3265</v>
      </c>
      <c r="L85" s="221" t="str">
        <f t="shared" si="11"/>
        <v>C10_05: Female aged 6-17 years:</v>
      </c>
      <c r="M85" s="221" t="s">
        <v>3266</v>
      </c>
      <c r="N85" s="221" t="s">
        <v>3267</v>
      </c>
      <c r="O85" s="221" t="s">
        <v>3268</v>
      </c>
      <c r="P85" s="221">
        <v>1</v>
      </c>
      <c r="T85" s="221" t="s">
        <v>171</v>
      </c>
      <c r="V85" s="221">
        <v>1</v>
      </c>
      <c r="X85" s="221">
        <v>0</v>
      </c>
      <c r="AB85" s="333"/>
    </row>
    <row r="86" spans="1:28" s="221" customFormat="1">
      <c r="A86" s="205"/>
      <c r="B86" s="194" t="s">
        <v>3269</v>
      </c>
      <c r="C86" s="194" t="str">
        <f t="shared" si="9"/>
        <v>No</v>
      </c>
      <c r="D86" s="194" t="str">
        <f t="shared" si="10"/>
        <v/>
      </c>
      <c r="E86" s="205"/>
      <c r="F86" s="194"/>
      <c r="G86" s="194" t="s">
        <v>2983</v>
      </c>
      <c r="H86" s="206"/>
      <c r="I86" s="221" t="str" cm="1">
        <f t="array" ref="I86">_xlfn.TEXTJOIN(" ",1,IF(flistname=D86,foption,""))</f>
        <v>0</v>
      </c>
      <c r="J86" s="221" t="s">
        <v>151</v>
      </c>
      <c r="K86" s="221" t="s">
        <v>3270</v>
      </c>
      <c r="L86" s="221" t="str">
        <f t="shared" si="11"/>
        <v>C10_06: Male aged 6-17 years:</v>
      </c>
      <c r="M86" s="221" t="s">
        <v>3271</v>
      </c>
      <c r="N86" s="221" t="s">
        <v>3272</v>
      </c>
      <c r="O86" s="221" t="s">
        <v>3273</v>
      </c>
      <c r="P86" s="221">
        <v>1</v>
      </c>
      <c r="T86" s="221" t="s">
        <v>171</v>
      </c>
      <c r="V86" s="221">
        <v>1</v>
      </c>
      <c r="X86" s="221">
        <v>0</v>
      </c>
      <c r="AB86" s="333"/>
    </row>
    <row r="87" spans="1:28" s="221" customFormat="1">
      <c r="A87" s="205"/>
      <c r="B87" s="194" t="s">
        <v>3274</v>
      </c>
      <c r="C87" s="194" t="str">
        <f t="shared" si="9"/>
        <v>No</v>
      </c>
      <c r="D87" s="194" t="str">
        <f t="shared" si="10"/>
        <v/>
      </c>
      <c r="E87" s="205"/>
      <c r="F87" s="194"/>
      <c r="G87" s="194" t="s">
        <v>2983</v>
      </c>
      <c r="H87" s="206"/>
      <c r="I87" s="221" t="str" cm="1">
        <f t="array" ref="I87">_xlfn.TEXTJOIN(" ",1,IF(flistname=D87,foption,""))</f>
        <v>0</v>
      </c>
      <c r="J87" s="221" t="s">
        <v>151</v>
      </c>
      <c r="K87" s="221" t="s">
        <v>3275</v>
      </c>
      <c r="L87" s="221" t="str">
        <f t="shared" si="11"/>
        <v>C10_07: Female aged 18-59 years:</v>
      </c>
      <c r="M87" s="221" t="s">
        <v>3276</v>
      </c>
      <c r="N87" s="221" t="s">
        <v>3277</v>
      </c>
      <c r="O87" s="221" t="s">
        <v>3278</v>
      </c>
      <c r="P87" s="221">
        <v>1</v>
      </c>
      <c r="T87" s="221" t="s">
        <v>171</v>
      </c>
      <c r="V87" s="221">
        <v>1</v>
      </c>
      <c r="X87" s="221">
        <v>0</v>
      </c>
      <c r="AB87" s="333"/>
    </row>
    <row r="88" spans="1:28" s="221" customFormat="1">
      <c r="A88" s="205"/>
      <c r="B88" s="194" t="s">
        <v>3279</v>
      </c>
      <c r="C88" s="194" t="str">
        <f t="shared" si="9"/>
        <v>No</v>
      </c>
      <c r="D88" s="194" t="str">
        <f t="shared" si="10"/>
        <v/>
      </c>
      <c r="E88" s="205"/>
      <c r="F88" s="194"/>
      <c r="G88" s="194" t="s">
        <v>2983</v>
      </c>
      <c r="H88" s="206"/>
      <c r="I88" s="221" t="str" cm="1">
        <f t="array" ref="I88">_xlfn.TEXTJOIN(" ",1,IF(flistname=D88,foption,""))</f>
        <v>0</v>
      </c>
      <c r="J88" s="221" t="s">
        <v>151</v>
      </c>
      <c r="K88" s="221" t="s">
        <v>3280</v>
      </c>
      <c r="L88" s="221" t="str">
        <f t="shared" si="11"/>
        <v>C10_08: Male aged 18-59 years:</v>
      </c>
      <c r="M88" s="221" t="s">
        <v>3281</v>
      </c>
      <c r="N88" s="221" t="s">
        <v>3282</v>
      </c>
      <c r="O88" s="221" t="s">
        <v>3283</v>
      </c>
      <c r="P88" s="221">
        <v>1</v>
      </c>
      <c r="T88" s="221" t="s">
        <v>171</v>
      </c>
      <c r="V88" s="221">
        <v>1</v>
      </c>
      <c r="X88" s="221">
        <v>0</v>
      </c>
      <c r="AB88" s="333"/>
    </row>
    <row r="89" spans="1:28" s="221" customFormat="1">
      <c r="A89" s="205"/>
      <c r="B89" s="194" t="s">
        <v>3284</v>
      </c>
      <c r="C89" s="194" t="str">
        <f t="shared" si="9"/>
        <v>No</v>
      </c>
      <c r="D89" s="194" t="str">
        <f t="shared" si="10"/>
        <v/>
      </c>
      <c r="E89" s="205"/>
      <c r="F89" s="194"/>
      <c r="G89" s="194" t="s">
        <v>2983</v>
      </c>
      <c r="H89" s="206"/>
      <c r="I89" s="221" t="str" cm="1">
        <f t="array" ref="I89">_xlfn.TEXTJOIN(" ",1,IF(flistname=D89,foption,""))</f>
        <v>0</v>
      </c>
      <c r="J89" s="221" t="s">
        <v>151</v>
      </c>
      <c r="K89" s="221" t="s">
        <v>3285</v>
      </c>
      <c r="L89" s="221" t="str">
        <f t="shared" si="11"/>
        <v>C10_09: Female over 60 years:</v>
      </c>
      <c r="M89" s="221" t="s">
        <v>3286</v>
      </c>
      <c r="N89" s="221" t="s">
        <v>187</v>
      </c>
      <c r="O89" s="221" t="s">
        <v>3287</v>
      </c>
      <c r="P89" s="221">
        <v>1</v>
      </c>
      <c r="T89" s="221" t="s">
        <v>171</v>
      </c>
      <c r="V89" s="221">
        <v>1</v>
      </c>
      <c r="X89" s="221">
        <v>0</v>
      </c>
      <c r="AB89" s="333"/>
    </row>
    <row r="90" spans="1:28" s="221" customFormat="1">
      <c r="A90" s="205"/>
      <c r="B90" s="194" t="s">
        <v>3288</v>
      </c>
      <c r="C90" s="194" t="str">
        <f t="shared" si="9"/>
        <v>No</v>
      </c>
      <c r="D90" s="194" t="str">
        <f t="shared" si="10"/>
        <v/>
      </c>
      <c r="E90" s="205"/>
      <c r="F90" s="194"/>
      <c r="G90" s="194" t="s">
        <v>2983</v>
      </c>
      <c r="H90" s="206"/>
      <c r="I90" s="221" t="str" cm="1">
        <f t="array" ref="I90">_xlfn.TEXTJOIN(" ",1,IF(flistname=D90,foption,""))</f>
        <v>0</v>
      </c>
      <c r="J90" s="221" t="s">
        <v>151</v>
      </c>
      <c r="K90" s="221" t="s">
        <v>3289</v>
      </c>
      <c r="L90" s="221" t="str">
        <f t="shared" si="11"/>
        <v>C10_10: Male over 60 years:</v>
      </c>
      <c r="M90" s="221" t="s">
        <v>3290</v>
      </c>
      <c r="N90" s="221" t="s">
        <v>189</v>
      </c>
      <c r="O90" s="221" t="s">
        <v>3291</v>
      </c>
      <c r="P90" s="221">
        <v>1</v>
      </c>
      <c r="T90" s="221" t="s">
        <v>3292</v>
      </c>
      <c r="V90" s="221">
        <v>1</v>
      </c>
      <c r="X90" s="221">
        <v>0</v>
      </c>
      <c r="AB90" s="333"/>
    </row>
    <row r="91" spans="1:28" s="219" customFormat="1">
      <c r="A91" s="231"/>
      <c r="B91" s="250" t="s">
        <v>3293</v>
      </c>
      <c r="C91" s="250" t="str">
        <f t="shared" si="9"/>
        <v>No</v>
      </c>
      <c r="D91" s="250" t="str">
        <f t="shared" si="10"/>
        <v/>
      </c>
      <c r="E91" s="231"/>
      <c r="F91" s="250"/>
      <c r="G91" s="250" t="s">
        <v>3040</v>
      </c>
      <c r="H91" s="233"/>
      <c r="I91" s="219" t="str" cm="1">
        <f t="array" ref="I91">_xlfn.TEXTJOIN(" ",1,IF(flistname=D91,foption,""))</f>
        <v>0</v>
      </c>
      <c r="J91" s="219" t="s">
        <v>117</v>
      </c>
      <c r="K91" s="219" t="s">
        <v>3241</v>
      </c>
      <c r="L91" s="219" t="str">
        <f t="shared" si="11"/>
        <v/>
      </c>
      <c r="N91" s="219" t="s">
        <v>2988</v>
      </c>
      <c r="O91" s="219" t="s">
        <v>2988</v>
      </c>
      <c r="P91" s="219">
        <v>1</v>
      </c>
      <c r="AB91" s="286"/>
    </row>
    <row r="92" spans="1:28" s="224" customFormat="1">
      <c r="A92" s="223"/>
      <c r="C92" s="224" t="str">
        <f t="shared" si="9"/>
        <v>No</v>
      </c>
      <c r="D92" s="224" t="str">
        <f t="shared" si="10"/>
        <v/>
      </c>
      <c r="E92" s="223"/>
      <c r="H92" s="225"/>
      <c r="I92" s="224" t="str" cm="1">
        <f t="array" ref="I92">_xlfn.TEXTJOIN(" ",1,IF(flistname=D92,foption,""))</f>
        <v>0</v>
      </c>
      <c r="J92" s="224" t="s">
        <v>2564</v>
      </c>
      <c r="K92" s="224" t="s">
        <v>5973</v>
      </c>
      <c r="L92" s="224" t="str">
        <f t="shared" si="11"/>
        <v>Total number of Women 6-59years</v>
      </c>
      <c r="N92" s="224" t="s">
        <v>3295</v>
      </c>
      <c r="O92" s="224" t="s">
        <v>3295</v>
      </c>
      <c r="V92" s="224">
        <v>1</v>
      </c>
      <c r="AB92" s="277" t="s">
        <v>5974</v>
      </c>
    </row>
    <row r="93" spans="1:28" s="224" customFormat="1">
      <c r="C93" s="224" t="str">
        <f t="shared" si="9"/>
        <v>No</v>
      </c>
      <c r="D93" s="224" t="str">
        <f t="shared" si="10"/>
        <v/>
      </c>
      <c r="J93" s="224" t="s">
        <v>151</v>
      </c>
      <c r="K93" s="224" t="s">
        <v>5975</v>
      </c>
      <c r="L93" s="224" t="str">
        <f t="shared" si="11"/>
        <v>C10_05_2: Of these (**${n_w659}**) girls and women between 6 to 59 years in your household, how many are actually between 15 to 49 years?</v>
      </c>
      <c r="M93" s="224" t="s">
        <v>5976</v>
      </c>
      <c r="N93" s="224" t="s">
        <v>5977</v>
      </c>
      <c r="S93" s="224" t="s">
        <v>5978</v>
      </c>
      <c r="T93" s="224" t="s">
        <v>5979</v>
      </c>
      <c r="U93" s="224" t="s">
        <v>5980</v>
      </c>
      <c r="V93" s="224">
        <v>1</v>
      </c>
      <c r="Z93" s="224" t="s">
        <v>5981</v>
      </c>
      <c r="AB93" s="277"/>
    </row>
    <row r="94" spans="1:28" s="224" customFormat="1">
      <c r="A94" s="223"/>
      <c r="C94" s="224" t="str">
        <f t="shared" si="9"/>
        <v>No</v>
      </c>
      <c r="D94" s="224" t="str">
        <f t="shared" si="10"/>
        <v/>
      </c>
      <c r="E94" s="223"/>
      <c r="H94" s="225"/>
      <c r="I94" s="224" t="str" cm="1">
        <f t="array" ref="I94">_xlfn.TEXTJOIN(" ",1,IF(flistname=D94,foption,""))</f>
        <v>0</v>
      </c>
      <c r="J94" s="224" t="s">
        <v>2564</v>
      </c>
      <c r="K94" s="224" t="s">
        <v>3294</v>
      </c>
      <c r="L94" s="224" t="str">
        <f t="shared" si="11"/>
        <v>Total number of Women 15-59years</v>
      </c>
      <c r="N94" s="224" t="s">
        <v>5982</v>
      </c>
      <c r="O94" s="224" t="s">
        <v>3295</v>
      </c>
      <c r="V94" s="224">
        <v>1</v>
      </c>
      <c r="AB94" s="277" t="s">
        <v>5983</v>
      </c>
    </row>
    <row r="95" spans="1:28" s="224" customFormat="1">
      <c r="A95" s="223"/>
      <c r="C95" s="224" t="str">
        <f t="shared" si="9"/>
        <v>No</v>
      </c>
      <c r="D95" s="224" t="str">
        <f t="shared" si="10"/>
        <v/>
      </c>
      <c r="E95" s="223"/>
      <c r="H95" s="225"/>
      <c r="I95" s="224" t="str" cm="1">
        <f t="array" ref="I95">_xlfn.TEXTJOIN(" ",1,IF(flistname=D95,foption,""))</f>
        <v>0</v>
      </c>
      <c r="J95" s="224" t="s">
        <v>2564</v>
      </c>
      <c r="K95" s="224" t="s">
        <v>3297</v>
      </c>
      <c r="L95" s="224" t="str">
        <f t="shared" si="11"/>
        <v>Total number of Children under 5years</v>
      </c>
      <c r="N95" s="224" t="s">
        <v>3298</v>
      </c>
      <c r="O95" s="224" t="s">
        <v>3298</v>
      </c>
      <c r="V95" s="224">
        <v>1</v>
      </c>
      <c r="AB95" s="277" t="s">
        <v>3296</v>
      </c>
    </row>
    <row r="96" spans="1:28" s="224" customFormat="1">
      <c r="A96" s="223"/>
      <c r="C96" s="224" t="str">
        <f t="shared" si="9"/>
        <v>No</v>
      </c>
      <c r="D96" s="224" t="str">
        <f t="shared" si="10"/>
        <v/>
      </c>
      <c r="E96" s="223"/>
      <c r="H96" s="225"/>
      <c r="I96" s="224" t="str" cm="1">
        <f t="array" ref="I96">_xlfn.TEXTJOIN(" ",1,IF(flistname=D96,foption,""))</f>
        <v>0</v>
      </c>
      <c r="J96" s="224" t="s">
        <v>2564</v>
      </c>
      <c r="K96" s="224" t="s">
        <v>3299</v>
      </c>
      <c r="L96" s="224" t="str">
        <f t="shared" si="11"/>
        <v>Total number of Children under 2years</v>
      </c>
      <c r="N96" s="224" t="s">
        <v>3300</v>
      </c>
      <c r="O96" s="224" t="s">
        <v>3300</v>
      </c>
      <c r="V96" s="224">
        <v>1</v>
      </c>
      <c r="AB96" s="277" t="s">
        <v>3301</v>
      </c>
    </row>
    <row r="97" spans="1:28" s="224" customFormat="1">
      <c r="A97" s="223"/>
      <c r="C97" s="224" t="str">
        <f t="shared" si="9"/>
        <v>No</v>
      </c>
      <c r="D97" s="224" t="str">
        <f t="shared" si="10"/>
        <v/>
      </c>
      <c r="E97" s="223"/>
      <c r="H97" s="225"/>
      <c r="J97" s="224" t="s">
        <v>2564</v>
      </c>
      <c r="K97" s="224" t="s">
        <v>5905</v>
      </c>
      <c r="L97" s="224" t="str">
        <f t="shared" si="11"/>
        <v>Total number of household male members</v>
      </c>
      <c r="N97" s="224" t="s">
        <v>5906</v>
      </c>
      <c r="O97" s="224" t="s">
        <v>5906</v>
      </c>
      <c r="V97" s="224">
        <v>1</v>
      </c>
      <c r="AB97" s="351" t="s">
        <v>5907</v>
      </c>
    </row>
    <row r="98" spans="1:28" s="224" customFormat="1">
      <c r="A98" s="223"/>
      <c r="C98" s="224" t="str">
        <f t="shared" si="9"/>
        <v>No</v>
      </c>
      <c r="D98" s="224" t="str">
        <f t="shared" si="10"/>
        <v/>
      </c>
      <c r="E98" s="223"/>
      <c r="H98" s="225"/>
      <c r="J98" s="224" t="s">
        <v>2564</v>
      </c>
      <c r="K98" s="224" t="s">
        <v>5908</v>
      </c>
      <c r="L98" s="224" t="str">
        <f t="shared" si="11"/>
        <v>Total number of household female members</v>
      </c>
      <c r="N98" s="224" t="s">
        <v>5909</v>
      </c>
      <c r="O98" s="224" t="s">
        <v>5909</v>
      </c>
      <c r="V98" s="224">
        <v>1</v>
      </c>
      <c r="AB98" s="351" t="s">
        <v>5910</v>
      </c>
    </row>
    <row r="99" spans="1:28" s="224" customFormat="1">
      <c r="A99" s="223"/>
      <c r="C99" s="224" t="str">
        <f t="shared" si="9"/>
        <v>No</v>
      </c>
      <c r="D99" s="224" t="str">
        <f t="shared" si="10"/>
        <v/>
      </c>
      <c r="E99" s="223"/>
      <c r="H99" s="225"/>
      <c r="I99" s="246" t="str" cm="1">
        <f t="array" ref="I99">_xlfn.TEXTJOIN(" ",1,IF(flistname=D99,foption,""))</f>
        <v>0</v>
      </c>
      <c r="J99" s="224" t="s">
        <v>2564</v>
      </c>
      <c r="K99" s="224" t="s">
        <v>5984</v>
      </c>
      <c r="L99" s="224" t="str">
        <f t="shared" si="11"/>
        <v>Total number of members under 18years</v>
      </c>
      <c r="N99" s="224" t="s">
        <v>5985</v>
      </c>
      <c r="O99" s="224" t="s">
        <v>5985</v>
      </c>
      <c r="P99" s="224">
        <v>1</v>
      </c>
      <c r="S99" s="223"/>
      <c r="AB99" s="277" t="s">
        <v>5986</v>
      </c>
    </row>
    <row r="100" spans="1:28" s="224" customFormat="1">
      <c r="A100" s="223"/>
      <c r="C100" s="224" t="str">
        <f t="shared" si="9"/>
        <v>No</v>
      </c>
      <c r="D100" s="224" t="str">
        <f t="shared" si="10"/>
        <v/>
      </c>
      <c r="E100" s="223"/>
      <c r="H100" s="225"/>
      <c r="J100" s="224" t="s">
        <v>2564</v>
      </c>
      <c r="K100" s="224" t="s">
        <v>5987</v>
      </c>
      <c r="L100" s="224" t="str">
        <f t="shared" si="11"/>
        <v>Total number of household male members</v>
      </c>
      <c r="N100" s="224" t="s">
        <v>5906</v>
      </c>
      <c r="O100" s="224" t="s">
        <v>5906</v>
      </c>
      <c r="V100" s="224">
        <v>1</v>
      </c>
      <c r="AB100" s="351" t="s">
        <v>5988</v>
      </c>
    </row>
    <row r="101" spans="1:28" s="224" customFormat="1">
      <c r="A101" s="223"/>
      <c r="C101" s="224" t="str">
        <f t="shared" si="9"/>
        <v>No</v>
      </c>
      <c r="D101" s="224" t="str">
        <f t="shared" si="10"/>
        <v/>
      </c>
      <c r="E101" s="223"/>
      <c r="H101" s="225"/>
      <c r="J101" s="224" t="s">
        <v>2564</v>
      </c>
      <c r="K101" s="224" t="s">
        <v>5989</v>
      </c>
      <c r="L101" s="224" t="str">
        <f t="shared" si="11"/>
        <v>Total number of household female members</v>
      </c>
      <c r="N101" s="224" t="s">
        <v>5909</v>
      </c>
      <c r="O101" s="224" t="s">
        <v>5909</v>
      </c>
      <c r="V101" s="224">
        <v>1</v>
      </c>
      <c r="AB101" s="351" t="s">
        <v>5990</v>
      </c>
    </row>
    <row r="102" spans="1:28" s="245" customFormat="1">
      <c r="A102" s="228"/>
      <c r="E102" s="228"/>
      <c r="H102" s="230"/>
      <c r="I102" s="229"/>
      <c r="S102" s="228"/>
      <c r="AB102" s="281"/>
    </row>
    <row r="103" spans="1:28" s="219" customFormat="1">
      <c r="A103" s="231"/>
      <c r="B103" s="250"/>
      <c r="C103" s="250" t="str">
        <f t="shared" ref="C103:C112" si="12">IF(IFERROR(FIND("select_one",J103),0)&gt;0,"select_one",IF(IFERROR(FIND("select_multiple",J103),0)&gt;0,"select_multiple","No"))</f>
        <v>No</v>
      </c>
      <c r="D103" s="250" t="str">
        <f t="shared" ref="D103:D112" si="13">IF(OR(C103="select_one",C103="select_multiple"),TRIM(RIGHT(J103,LEN(J103)-(LEN(C103)+1))),"")</f>
        <v/>
      </c>
      <c r="E103" s="231"/>
      <c r="F103" s="250"/>
      <c r="G103" s="250"/>
      <c r="H103" s="233"/>
      <c r="I103" s="219" t="str" cm="1">
        <f t="array" ref="I103">_xlfn.TEXTJOIN(" ",1,IF(flistname=D103,foption,""))</f>
        <v>0</v>
      </c>
      <c r="J103" s="219" t="s">
        <v>26</v>
      </c>
      <c r="K103" s="219" t="s">
        <v>3302</v>
      </c>
      <c r="L103" s="219" t="str">
        <f t="shared" ref="L103:L112" si="14">IF(AND(ISBLANK(M103),ISBLANK(N103)),"",IF(ISBLANK(M103),N103,_xlfn.CONCAT(TRIM(M103),": ",N103)))</f>
        <v/>
      </c>
      <c r="P103" s="219">
        <v>1</v>
      </c>
      <c r="W103" s="219" t="s">
        <v>168</v>
      </c>
      <c r="Z103" s="219" t="s">
        <v>3428</v>
      </c>
      <c r="AB103" s="286"/>
    </row>
    <row r="104" spans="1:28" s="325" customFormat="1">
      <c r="A104" s="240"/>
      <c r="B104" s="240"/>
      <c r="C104" s="240" t="str">
        <f t="shared" si="12"/>
        <v>No</v>
      </c>
      <c r="D104" s="240" t="str">
        <f t="shared" si="13"/>
        <v/>
      </c>
      <c r="E104" s="240"/>
      <c r="F104" s="240"/>
      <c r="G104" s="240"/>
      <c r="H104" s="240"/>
      <c r="I104" s="325" t="str" cm="1">
        <f t="array" ref="I104">_xlfn.TEXTJOIN(" ",1,IF(flistname=D104,foption,""))</f>
        <v>0</v>
      </c>
      <c r="J104" s="325" t="s">
        <v>20</v>
      </c>
      <c r="L104" s="325" t="str">
        <f t="shared" si="14"/>
        <v>Information of HH's entitlement/scope card</v>
      </c>
      <c r="N104" s="325" t="s">
        <v>3303</v>
      </c>
      <c r="O104" s="325" t="s">
        <v>3303</v>
      </c>
      <c r="AB104" s="326"/>
    </row>
    <row r="105" spans="1:28" s="221" customFormat="1">
      <c r="A105" s="205"/>
      <c r="B105" s="194" t="s">
        <v>3304</v>
      </c>
      <c r="C105" s="194" t="str">
        <f t="shared" si="12"/>
        <v>select_one</v>
      </c>
      <c r="D105" s="194" t="str">
        <f t="shared" si="13"/>
        <v>yes_no</v>
      </c>
      <c r="E105" s="205"/>
      <c r="F105" s="194"/>
      <c r="G105" s="194" t="s">
        <v>2983</v>
      </c>
      <c r="H105" s="206"/>
      <c r="I105" s="221" t="str" cm="1">
        <f t="array" ref="I105">_xlfn.TEXTJOIN(" ",1,IF(flistname=D105,foption,""))</f>
        <v>0: No 1: Yes</v>
      </c>
      <c r="J105" s="221" t="s">
        <v>22</v>
      </c>
      <c r="K105" s="221" t="s">
        <v>156</v>
      </c>
      <c r="L105" s="221" t="str">
        <f t="shared" si="14"/>
        <v>C11: Does the household have an entitlement/scope card?</v>
      </c>
      <c r="M105" s="221" t="s">
        <v>3305</v>
      </c>
      <c r="N105" s="221" t="s">
        <v>3306</v>
      </c>
      <c r="O105" s="221" t="s">
        <v>3307</v>
      </c>
      <c r="P105" s="221">
        <v>1</v>
      </c>
      <c r="S105" s="221" t="s">
        <v>158</v>
      </c>
      <c r="V105" s="221">
        <v>1</v>
      </c>
      <c r="W105" s="221" t="s">
        <v>5748</v>
      </c>
      <c r="AB105" s="333"/>
    </row>
    <row r="106" spans="1:28" s="221" customFormat="1">
      <c r="A106" s="205"/>
      <c r="B106" s="194" t="s">
        <v>3308</v>
      </c>
      <c r="C106" s="194" t="str">
        <f t="shared" si="12"/>
        <v>select_one</v>
      </c>
      <c r="D106" s="194" t="str">
        <f t="shared" si="13"/>
        <v>card_issue</v>
      </c>
      <c r="E106" s="205"/>
      <c r="F106" s="194"/>
      <c r="G106" s="194" t="s">
        <v>2983</v>
      </c>
      <c r="H106" s="206"/>
      <c r="I106" s="221" t="str" cm="1">
        <f t="array" ref="I106">_xlfn.TEXTJOIN(" ",1,IF(flistname=D106,foption,""))</f>
        <v>1: Deteriorated (water, termites, etc.) 2: Someone has it 3: Lost 4: Never given one 5: Stolen</v>
      </c>
      <c r="J106" s="221" t="s">
        <v>159</v>
      </c>
      <c r="K106" s="221" t="s">
        <v>160</v>
      </c>
      <c r="L106" s="221" t="str">
        <f t="shared" si="14"/>
        <v>C12: What happened to your card?</v>
      </c>
      <c r="M106" s="221" t="s">
        <v>3309</v>
      </c>
      <c r="N106" s="221" t="s">
        <v>3310</v>
      </c>
      <c r="O106" s="221" t="s">
        <v>3311</v>
      </c>
      <c r="P106" s="221">
        <v>1</v>
      </c>
      <c r="V106" s="221">
        <v>1</v>
      </c>
      <c r="Z106" s="221" t="s">
        <v>162</v>
      </c>
      <c r="AB106" s="333"/>
    </row>
    <row r="107" spans="1:28" s="221" customFormat="1">
      <c r="A107" s="205"/>
      <c r="B107" s="194" t="s">
        <v>3312</v>
      </c>
      <c r="C107" s="194" t="str">
        <f t="shared" si="12"/>
        <v>select_one</v>
      </c>
      <c r="D107" s="194" t="str">
        <f t="shared" si="13"/>
        <v>yes_no</v>
      </c>
      <c r="E107" s="205"/>
      <c r="F107" s="194"/>
      <c r="G107" s="194" t="s">
        <v>2983</v>
      </c>
      <c r="H107" s="206"/>
      <c r="I107" s="221" t="str" cm="1">
        <f t="array" ref="I107">_xlfn.TEXTJOIN(" ",1,IF(flistname=D107,foption,""))</f>
        <v>0: No 1: Yes</v>
      </c>
      <c r="J107" s="221" t="s">
        <v>22</v>
      </c>
      <c r="K107" s="221" t="s">
        <v>191</v>
      </c>
      <c r="L107" s="221" t="str">
        <f t="shared" si="14"/>
        <v>C13: Does the card match the household breakdown provided in previous section?</v>
      </c>
      <c r="M107" s="221" t="s">
        <v>3313</v>
      </c>
      <c r="N107" s="221" t="s">
        <v>3314</v>
      </c>
      <c r="O107" s="221" t="s">
        <v>3315</v>
      </c>
      <c r="P107" s="221">
        <v>1</v>
      </c>
      <c r="S107" s="221" t="s">
        <v>193</v>
      </c>
      <c r="V107" s="221">
        <v>1</v>
      </c>
      <c r="W107" s="221" t="s">
        <v>5748</v>
      </c>
      <c r="Z107" s="221" t="s">
        <v>3316</v>
      </c>
      <c r="AB107" s="333"/>
    </row>
    <row r="108" spans="1:28" s="221" customFormat="1">
      <c r="A108" s="205"/>
      <c r="B108" s="194" t="s">
        <v>3317</v>
      </c>
      <c r="C108" s="194" t="str">
        <f t="shared" si="12"/>
        <v>select_one</v>
      </c>
      <c r="D108" s="194" t="str">
        <f t="shared" si="13"/>
        <v>discrepancy</v>
      </c>
      <c r="E108" s="205"/>
      <c r="F108" s="194"/>
      <c r="G108" s="194" t="s">
        <v>2983</v>
      </c>
      <c r="H108" s="206"/>
      <c r="I108" s="221" t="str" cm="1">
        <f t="array" ref="I108">_xlfn.TEXTJOIN(" ",1,IF(flistname=D108,foption,""))</f>
        <v>1: More members in house than on card 2: More members on card than in house</v>
      </c>
      <c r="J108" s="221" t="s">
        <v>3318</v>
      </c>
      <c r="K108" s="221" t="s">
        <v>195</v>
      </c>
      <c r="L108" s="221" t="str">
        <f t="shared" si="14"/>
        <v>C14: What are the observed discrepancies</v>
      </c>
      <c r="M108" s="221" t="s">
        <v>3319</v>
      </c>
      <c r="N108" s="221" t="s">
        <v>3320</v>
      </c>
      <c r="O108" s="221" t="s">
        <v>3321</v>
      </c>
      <c r="P108" s="221">
        <v>1</v>
      </c>
      <c r="S108" s="221" t="s">
        <v>3322</v>
      </c>
      <c r="V108" s="221">
        <v>1</v>
      </c>
      <c r="Z108" s="221" t="s">
        <v>197</v>
      </c>
      <c r="AB108" s="333"/>
    </row>
    <row r="109" spans="1:28" s="219" customFormat="1">
      <c r="A109" s="231"/>
      <c r="B109" s="232"/>
      <c r="C109" s="232" t="str">
        <f t="shared" si="12"/>
        <v>No</v>
      </c>
      <c r="D109" s="232" t="str">
        <f t="shared" si="13"/>
        <v/>
      </c>
      <c r="E109" s="231"/>
      <c r="F109" s="232"/>
      <c r="G109" s="232"/>
      <c r="H109" s="233"/>
      <c r="I109" s="219" t="str" cm="1">
        <f t="array" ref="I109">_xlfn.TEXTJOIN(" ",1,IF(flistname=D109,foption,""))</f>
        <v>0</v>
      </c>
      <c r="J109" s="219" t="s">
        <v>117</v>
      </c>
      <c r="K109" s="219" t="s">
        <v>3302</v>
      </c>
      <c r="L109" s="219" t="str">
        <f t="shared" si="14"/>
        <v/>
      </c>
      <c r="P109" s="219">
        <v>1</v>
      </c>
      <c r="AB109" s="286"/>
    </row>
    <row r="110" spans="1:28" s="229" customFormat="1">
      <c r="A110" s="228"/>
      <c r="C110" s="229" t="str">
        <f t="shared" si="12"/>
        <v>No</v>
      </c>
      <c r="D110" s="229" t="str">
        <f t="shared" si="13"/>
        <v/>
      </c>
      <c r="E110" s="228"/>
      <c r="H110" s="230"/>
      <c r="I110" s="229" t="str" cm="1">
        <f t="array" ref="I110">_xlfn.TEXTJOIN(" ",1,IF(flistname=D110,foption,""))</f>
        <v>0</v>
      </c>
      <c r="L110" s="229" t="str">
        <f t="shared" si="14"/>
        <v/>
      </c>
      <c r="P110" s="229">
        <v>1</v>
      </c>
      <c r="S110" s="228"/>
      <c r="AB110" s="276"/>
    </row>
    <row r="111" spans="1:28" s="219" customFormat="1">
      <c r="A111" s="231"/>
      <c r="B111" s="232"/>
      <c r="C111" s="232" t="str">
        <f t="shared" si="12"/>
        <v>No</v>
      </c>
      <c r="D111" s="232" t="str">
        <f t="shared" si="13"/>
        <v/>
      </c>
      <c r="E111" s="231"/>
      <c r="F111" s="232"/>
      <c r="G111" s="232"/>
      <c r="H111" s="233"/>
      <c r="I111" s="219" t="str" cm="1">
        <f t="array" ref="I111">_xlfn.TEXTJOIN(" ",1,IF(flistname=D111,foption,""))</f>
        <v>0</v>
      </c>
      <c r="J111" s="219" t="s">
        <v>26</v>
      </c>
      <c r="K111" s="219" t="s">
        <v>3323</v>
      </c>
      <c r="L111" s="219" t="str">
        <f t="shared" si="14"/>
        <v/>
      </c>
      <c r="P111" s="219">
        <v>1</v>
      </c>
      <c r="W111" s="219" t="s">
        <v>168</v>
      </c>
      <c r="AB111" s="286"/>
    </row>
    <row r="112" spans="1:28" s="325" customFormat="1">
      <c r="A112" s="235"/>
      <c r="B112" s="240"/>
      <c r="C112" s="240" t="str">
        <f t="shared" si="12"/>
        <v>No</v>
      </c>
      <c r="D112" s="240" t="str">
        <f t="shared" si="13"/>
        <v/>
      </c>
      <c r="E112" s="235"/>
      <c r="F112" s="240"/>
      <c r="G112" s="240"/>
      <c r="H112" s="237"/>
      <c r="I112" s="325" t="str" cm="1">
        <f t="array" ref="I112">_xlfn.TEXTJOIN(" ",1,IF(flistname=D112,foption,""))</f>
        <v>0</v>
      </c>
      <c r="J112" s="325" t="s">
        <v>20</v>
      </c>
      <c r="L112" s="325" t="str">
        <f t="shared" si="14"/>
        <v>Information on chronically ill members of HHs</v>
      </c>
      <c r="N112" s="325" t="s">
        <v>3324</v>
      </c>
      <c r="O112" s="325" t="s">
        <v>3324</v>
      </c>
      <c r="P112" s="325">
        <v>1</v>
      </c>
      <c r="AB112" s="326"/>
    </row>
    <row r="113" spans="1:28" s="221" customFormat="1">
      <c r="A113" s="205"/>
      <c r="B113" s="194" t="s">
        <v>3325</v>
      </c>
      <c r="C113" s="194" t="str">
        <f>IF(IFERROR(FIND("select_one",J113),0)&gt;0,"select_one",IF(IFERROR(FIND("select_multiple",J113),0)&gt;0,"select_multiple","No"))</f>
        <v>select_one</v>
      </c>
      <c r="D113" s="194" t="str">
        <f>IF(OR(C113="select_one",C113="select_multiple"),TRIM(RIGHT(J113,LEN(J113)-(LEN(C113)+1))),"")</f>
        <v>yes_no</v>
      </c>
      <c r="E113" s="205"/>
      <c r="F113" s="194"/>
      <c r="G113" s="194" t="s">
        <v>2983</v>
      </c>
      <c r="H113" s="206"/>
      <c r="I113" s="221" t="str" cm="1">
        <f t="array" ref="I113">_xlfn.TEXTJOIN(" ",1,IF(flistname=D113,foption,""))</f>
        <v>0: No 1: Yes</v>
      </c>
      <c r="J113" s="221" t="s">
        <v>22</v>
      </c>
      <c r="K113" s="221" t="s">
        <v>198</v>
      </c>
      <c r="L113" s="221" t="str">
        <f>IF(AND(ISBLANK(M113),ISBLANK(N113)),"",IF(ISBLANK(M113),N113,_xlfn.CONCAT(TRIM(M113),": ",N113)))</f>
        <v>C15: Is any of your household members chronically ill?</v>
      </c>
      <c r="M113" s="221" t="s">
        <v>3411</v>
      </c>
      <c r="N113" s="221" t="s">
        <v>3326</v>
      </c>
      <c r="O113" s="221" t="s">
        <v>3327</v>
      </c>
      <c r="P113" s="221">
        <v>1</v>
      </c>
      <c r="Q113" s="221">
        <v>1</v>
      </c>
      <c r="V113" s="221">
        <v>1</v>
      </c>
      <c r="W113" s="221" t="s">
        <v>5748</v>
      </c>
      <c r="AB113" s="333"/>
    </row>
    <row r="114" spans="1:28" s="221" customFormat="1">
      <c r="A114" s="205"/>
      <c r="B114" s="194"/>
      <c r="C114" s="194" t="str">
        <f t="shared" ref="C114:C118" si="15">IF(IFERROR(FIND("select_one",J114),0)&gt;0,"select_one",IF(IFERROR(FIND("select_multiple",J114),0)&gt;0,"select_multiple","No"))</f>
        <v>select_one</v>
      </c>
      <c r="D114" s="194" t="str">
        <f t="shared" ref="D114:D118" si="16">IF(OR(C114="select_one",C114="select_multiple"),TRIM(RIGHT(J114,LEN(J114)-(LEN(C114)+1))),"")</f>
        <v>yes_no</v>
      </c>
      <c r="E114" s="205"/>
      <c r="F114" s="194"/>
      <c r="G114" s="194"/>
      <c r="H114" s="206"/>
      <c r="J114" s="221" t="s">
        <v>22</v>
      </c>
      <c r="K114" s="221" t="s">
        <v>3328</v>
      </c>
      <c r="L114" s="221" t="str">
        <f t="shared" ref="L114:L118" si="17">IF(AND(ISBLANK(M114),ISBLANK(N114)),"",IF(ISBLANK(M114),N114,_xlfn.CONCAT(TRIM(M114),": ",N114)))</f>
        <v>C15_01: Is the head of household among these people with chronic illness?</v>
      </c>
      <c r="M114" s="221" t="s">
        <v>5991</v>
      </c>
      <c r="N114" s="221" t="s">
        <v>5992</v>
      </c>
      <c r="O114" s="221" t="s">
        <v>3331</v>
      </c>
      <c r="Q114" s="221">
        <v>1</v>
      </c>
      <c r="V114" s="221">
        <v>1</v>
      </c>
      <c r="W114" s="221" t="s">
        <v>5748</v>
      </c>
      <c r="Z114" s="221" t="s">
        <v>3332</v>
      </c>
      <c r="AB114" s="333"/>
    </row>
    <row r="115" spans="1:28" s="221" customFormat="1">
      <c r="A115" s="205"/>
      <c r="B115" s="194"/>
      <c r="C115" s="194" t="str">
        <f t="shared" si="15"/>
        <v>select_one</v>
      </c>
      <c r="D115" s="194" t="str">
        <f t="shared" si="16"/>
        <v>yes_no</v>
      </c>
      <c r="E115" s="205"/>
      <c r="F115" s="194"/>
      <c r="G115" s="194"/>
      <c r="H115" s="206"/>
      <c r="J115" s="221" t="s">
        <v>22</v>
      </c>
      <c r="K115" s="221" t="s">
        <v>3333</v>
      </c>
      <c r="L115" s="221" t="str">
        <f t="shared" si="17"/>
        <v>C15_02: Is the household's primary provider among these people with chronic illness?</v>
      </c>
      <c r="M115" s="221" t="s">
        <v>5993</v>
      </c>
      <c r="N115" s="221" t="s">
        <v>5994</v>
      </c>
      <c r="O115" s="221" t="s">
        <v>3336</v>
      </c>
      <c r="Q115" s="221">
        <v>1</v>
      </c>
      <c r="V115" s="221">
        <v>1</v>
      </c>
      <c r="W115" s="221" t="s">
        <v>5748</v>
      </c>
      <c r="Z115" s="221" t="s">
        <v>3337</v>
      </c>
      <c r="AB115" s="333"/>
    </row>
    <row r="116" spans="1:28" s="221" customFormat="1">
      <c r="A116" s="205"/>
      <c r="B116" s="194" t="s">
        <v>3338</v>
      </c>
      <c r="C116" s="194" t="str">
        <f t="shared" si="15"/>
        <v>No</v>
      </c>
      <c r="D116" s="194" t="str">
        <f t="shared" si="16"/>
        <v/>
      </c>
      <c r="E116" s="205"/>
      <c r="F116" s="194"/>
      <c r="G116" s="194" t="s">
        <v>2983</v>
      </c>
      <c r="H116" s="206"/>
      <c r="I116" s="221" t="str" cm="1">
        <f t="array" ref="I116">_xlfn.TEXTJOIN(" ",1,IF(flistname=D116,foption,""))</f>
        <v>0</v>
      </c>
      <c r="J116" s="221" t="s">
        <v>151</v>
      </c>
      <c r="K116" s="221" t="s">
        <v>200</v>
      </c>
      <c r="L116" s="221" t="str">
        <f t="shared" si="17"/>
        <v>C15_03: If yes, How many "chronically ill" HH members are male:</v>
      </c>
      <c r="M116" s="221" t="s">
        <v>5995</v>
      </c>
      <c r="N116" s="221" t="s">
        <v>3340</v>
      </c>
      <c r="O116" s="221" t="s">
        <v>3341</v>
      </c>
      <c r="P116" s="221">
        <v>1</v>
      </c>
      <c r="S116" s="221" t="s">
        <v>202</v>
      </c>
      <c r="V116" s="221">
        <v>1</v>
      </c>
      <c r="Z116" s="221" t="s">
        <v>203</v>
      </c>
      <c r="AB116" s="333"/>
    </row>
    <row r="117" spans="1:28" s="221" customFormat="1">
      <c r="A117" s="205"/>
      <c r="B117" s="194" t="s">
        <v>3342</v>
      </c>
      <c r="C117" s="194" t="str">
        <f t="shared" si="15"/>
        <v>No</v>
      </c>
      <c r="D117" s="194" t="str">
        <f t="shared" si="16"/>
        <v/>
      </c>
      <c r="E117" s="205"/>
      <c r="F117" s="194"/>
      <c r="G117" s="194" t="s">
        <v>2983</v>
      </c>
      <c r="H117" s="206"/>
      <c r="I117" s="221" t="str" cm="1">
        <f t="array" ref="I117">_xlfn.TEXTJOIN(" ",1,IF(flistname=D117,foption,""))</f>
        <v>0</v>
      </c>
      <c r="J117" s="221" t="s">
        <v>151</v>
      </c>
      <c r="K117" s="221" t="s">
        <v>204</v>
      </c>
      <c r="L117" s="221" t="str">
        <f t="shared" si="17"/>
        <v>C15_04: If yes, How many "chronically ill" HH members are female:</v>
      </c>
      <c r="M117" s="221" t="s">
        <v>5996</v>
      </c>
      <c r="N117" s="221" t="s">
        <v>3344</v>
      </c>
      <c r="O117" s="221" t="s">
        <v>3345</v>
      </c>
      <c r="P117" s="221">
        <v>1</v>
      </c>
      <c r="S117" s="221" t="s">
        <v>206</v>
      </c>
      <c r="T117" s="221" t="s">
        <v>3346</v>
      </c>
      <c r="V117" s="221">
        <v>1</v>
      </c>
      <c r="Z117" s="221" t="s">
        <v>203</v>
      </c>
      <c r="AB117" s="333"/>
    </row>
    <row r="118" spans="1:28" s="219" customFormat="1">
      <c r="A118" s="231"/>
      <c r="B118" s="232"/>
      <c r="C118" s="232" t="str">
        <f t="shared" si="15"/>
        <v>No</v>
      </c>
      <c r="D118" s="232" t="str">
        <f t="shared" si="16"/>
        <v/>
      </c>
      <c r="E118" s="231"/>
      <c r="F118" s="232"/>
      <c r="G118" s="232"/>
      <c r="H118" s="233"/>
      <c r="I118" s="219" t="str" cm="1">
        <f t="array" ref="I118">_xlfn.TEXTJOIN(" ",1,IF(flistname=D118,foption,""))</f>
        <v>0</v>
      </c>
      <c r="J118" s="219" t="s">
        <v>117</v>
      </c>
      <c r="K118" s="219" t="s">
        <v>3323</v>
      </c>
      <c r="L118" s="219" t="str">
        <f t="shared" si="17"/>
        <v/>
      </c>
      <c r="P118" s="219">
        <v>1</v>
      </c>
      <c r="AB118" s="286"/>
    </row>
    <row r="119" spans="1:28" s="245" customFormat="1">
      <c r="A119" s="228"/>
      <c r="B119" s="229"/>
      <c r="C119" s="229"/>
      <c r="D119" s="229"/>
      <c r="E119" s="228"/>
      <c r="F119" s="229"/>
      <c r="G119" s="229"/>
      <c r="H119" s="230"/>
      <c r="AB119" s="281"/>
    </row>
    <row r="120" spans="1:28" s="356" customFormat="1">
      <c r="A120" s="355"/>
      <c r="B120" s="359"/>
      <c r="C120" s="359"/>
      <c r="D120" s="359"/>
      <c r="E120" s="355"/>
      <c r="F120" s="359"/>
      <c r="G120" s="359"/>
      <c r="H120" s="357"/>
      <c r="J120" s="356" t="s">
        <v>26</v>
      </c>
      <c r="K120" s="356" t="s">
        <v>3380</v>
      </c>
      <c r="AB120" s="358"/>
    </row>
    <row r="121" spans="1:28" s="219" customFormat="1">
      <c r="A121" s="231"/>
      <c r="B121" s="232"/>
      <c r="C121" s="232"/>
      <c r="D121" s="232"/>
      <c r="E121" s="231"/>
      <c r="F121" s="232"/>
      <c r="G121" s="232"/>
      <c r="H121" s="233"/>
      <c r="J121" s="219" t="s">
        <v>26</v>
      </c>
      <c r="K121" s="219" t="s">
        <v>5997</v>
      </c>
      <c r="W121" s="219" t="s">
        <v>168</v>
      </c>
      <c r="AB121" s="286"/>
    </row>
    <row r="122" spans="1:28" s="325" customFormat="1">
      <c r="A122" s="235"/>
      <c r="B122" s="240"/>
      <c r="C122" s="240" t="str">
        <f t="shared" ref="C122:C148" si="18">IF(IFERROR(FIND("select_one",J122),0)&gt;0,"select_one",IF(IFERROR(FIND("select_multiple",J122),0)&gt;0,"select_multiple","No"))</f>
        <v>No</v>
      </c>
      <c r="D122" s="240" t="str">
        <f t="shared" ref="D122:D148" si="19">IF(OR(C122="select_one",C122="select_multiple"),TRIM(RIGHT(J122,LEN(J122)-(LEN(C122)+1))),"")</f>
        <v/>
      </c>
      <c r="E122" s="235"/>
      <c r="F122" s="240"/>
      <c r="G122" s="240"/>
      <c r="H122" s="237"/>
      <c r="I122" s="325" t="str" cm="1">
        <f t="array" ref="I122">_xlfn.TEXTJOIN(" ",1,IF(flistname=D122,foption,""))</f>
        <v>0</v>
      </c>
      <c r="J122" s="325" t="s">
        <v>20</v>
      </c>
      <c r="L122" s="325" t="str">
        <f t="shared" ref="L122:L125" si="20">IF(AND(ISBLANK(M122),ISBLANK(N122)),"",IF(ISBLANK(M122),N122,_xlfn.CONCAT(TRIM(M122),": ",N122)))</f>
        <v>Information on household members with long term difficulties</v>
      </c>
      <c r="N122" s="325" t="s">
        <v>5998</v>
      </c>
      <c r="O122" s="325" t="s">
        <v>3364</v>
      </c>
      <c r="AB122" s="326"/>
    </row>
    <row r="123" spans="1:28" s="221" customFormat="1">
      <c r="A123" s="205"/>
      <c r="B123" s="194" t="s">
        <v>3347</v>
      </c>
      <c r="C123" s="194" t="str">
        <f t="shared" si="18"/>
        <v>No</v>
      </c>
      <c r="D123" s="194" t="str">
        <f t="shared" si="19"/>
        <v/>
      </c>
      <c r="E123" s="205"/>
      <c r="F123" s="194"/>
      <c r="G123" s="194" t="s">
        <v>2983</v>
      </c>
      <c r="H123" s="206"/>
      <c r="I123" s="221" t="str" cm="1">
        <f t="array" ref="I123">_xlfn.TEXTJOIN(" ",1,IF(flistname=D123,foption,""))</f>
        <v>0</v>
      </c>
      <c r="J123" s="221" t="s">
        <v>151</v>
      </c>
      <c r="K123" s="221" t="s">
        <v>208</v>
      </c>
      <c r="L123" s="221" t="str">
        <f t="shared" si="20"/>
        <v>C16: How many member of your household need help due to long-term difficulties with any of the following? seeing, hearing, communication/ understanding, walking, climbing stairs, dressing or washing?</v>
      </c>
      <c r="M123" s="221" t="s">
        <v>5999</v>
      </c>
      <c r="N123" s="221" t="s">
        <v>3348</v>
      </c>
      <c r="O123" s="221" t="s">
        <v>3349</v>
      </c>
      <c r="P123" s="221">
        <v>1</v>
      </c>
      <c r="Q123" s="221">
        <v>1</v>
      </c>
      <c r="S123" s="221" t="s">
        <v>210</v>
      </c>
      <c r="T123" s="221" t="s">
        <v>3350</v>
      </c>
      <c r="U123" s="221" t="s">
        <v>6000</v>
      </c>
      <c r="V123" s="221">
        <v>1</v>
      </c>
      <c r="AB123" s="333"/>
    </row>
    <row r="124" spans="1:28" s="221" customFormat="1">
      <c r="A124" s="205"/>
      <c r="B124" s="194"/>
      <c r="C124" s="194" t="str">
        <f t="shared" si="18"/>
        <v>select_one</v>
      </c>
      <c r="D124" s="194" t="str">
        <f t="shared" si="19"/>
        <v>yes_no</v>
      </c>
      <c r="E124" s="205"/>
      <c r="F124" s="194"/>
      <c r="G124" s="194"/>
      <c r="H124" s="206"/>
      <c r="J124" s="221" t="s">
        <v>22</v>
      </c>
      <c r="K124" s="221" t="s">
        <v>3351</v>
      </c>
      <c r="L124" s="221" t="str">
        <f t="shared" si="20"/>
        <v>C16_01: Is the head of household among these people living with long-term difficulties?</v>
      </c>
      <c r="M124" s="221" t="s">
        <v>6001</v>
      </c>
      <c r="N124" s="221" t="s">
        <v>6002</v>
      </c>
      <c r="O124" s="221" t="s">
        <v>3354</v>
      </c>
      <c r="Q124" s="221">
        <v>1</v>
      </c>
      <c r="V124" s="221">
        <v>1</v>
      </c>
      <c r="W124" s="221" t="s">
        <v>5748</v>
      </c>
      <c r="Z124" s="221" t="s">
        <v>3355</v>
      </c>
      <c r="AB124" s="333"/>
    </row>
    <row r="125" spans="1:28" s="221" customFormat="1">
      <c r="A125" s="205"/>
      <c r="B125" s="194"/>
      <c r="C125" s="194" t="str">
        <f t="shared" si="18"/>
        <v>select_one</v>
      </c>
      <c r="D125" s="194" t="str">
        <f t="shared" si="19"/>
        <v>yes_no</v>
      </c>
      <c r="E125" s="205"/>
      <c r="F125" s="194"/>
      <c r="G125" s="194"/>
      <c r="H125" s="206"/>
      <c r="J125" s="221" t="s">
        <v>22</v>
      </c>
      <c r="K125" s="221" t="s">
        <v>3356</v>
      </c>
      <c r="L125" s="221" t="str">
        <f t="shared" si="20"/>
        <v>C16_02: Is the household's primary provider among these people living with long-term difficulties?</v>
      </c>
      <c r="M125" s="221" t="s">
        <v>6003</v>
      </c>
      <c r="N125" s="221" t="s">
        <v>3358</v>
      </c>
      <c r="O125" s="221" t="s">
        <v>3359</v>
      </c>
      <c r="V125" s="221">
        <v>1</v>
      </c>
      <c r="W125" s="221" t="s">
        <v>5748</v>
      </c>
      <c r="Z125" s="221" t="s">
        <v>3360</v>
      </c>
      <c r="AB125" s="333"/>
    </row>
    <row r="126" spans="1:28" s="219" customFormat="1">
      <c r="C126" s="219" t="str">
        <f t="shared" si="18"/>
        <v>No</v>
      </c>
      <c r="D126" s="219" t="str">
        <f t="shared" si="19"/>
        <v/>
      </c>
      <c r="J126" s="219" t="s">
        <v>117</v>
      </c>
      <c r="K126" s="219" t="s">
        <v>5997</v>
      </c>
      <c r="AB126" s="286"/>
    </row>
    <row r="127" spans="1:28" s="245" customFormat="1">
      <c r="AB127" s="281"/>
    </row>
    <row r="128" spans="1:28" s="219" customFormat="1">
      <c r="A128" s="215"/>
      <c r="B128" s="216" t="s">
        <v>3361</v>
      </c>
      <c r="C128" s="216" t="str">
        <f t="shared" si="18"/>
        <v>No</v>
      </c>
      <c r="D128" s="216" t="str">
        <f t="shared" si="19"/>
        <v/>
      </c>
      <c r="E128" s="215"/>
      <c r="F128" s="216"/>
      <c r="G128" s="216" t="s">
        <v>2983</v>
      </c>
      <c r="H128" s="217"/>
      <c r="I128" s="219" t="str" cm="1">
        <f t="array" ref="I128">_xlfn.TEXTJOIN(" ",1,IF(flistname=D128,foption,""))</f>
        <v>0</v>
      </c>
      <c r="J128" s="219" t="s">
        <v>212</v>
      </c>
      <c r="K128" s="219" t="s">
        <v>3362</v>
      </c>
      <c r="L128" s="219" t="str">
        <f t="shared" ref="L128:L133" si="21">IF(AND(ISBLANK(M128),ISBLANK(N128)),"",IF(ISBLANK(M128),N128,_xlfn.CONCAT(TRIM(M128),": ",N128)))</f>
        <v/>
      </c>
      <c r="N128" s="219" t="s">
        <v>2988</v>
      </c>
      <c r="O128" s="219" t="s">
        <v>2988</v>
      </c>
      <c r="P128" s="219">
        <v>1</v>
      </c>
      <c r="W128" s="219" t="s">
        <v>168</v>
      </c>
      <c r="Y128" s="219" t="s">
        <v>214</v>
      </c>
      <c r="Z128" s="219" t="s">
        <v>3363</v>
      </c>
      <c r="AB128" s="286"/>
    </row>
    <row r="129" spans="1:28" s="325" customFormat="1">
      <c r="A129" s="235"/>
      <c r="B129" s="240"/>
      <c r="C129" s="240" t="str">
        <f t="shared" si="18"/>
        <v>No</v>
      </c>
      <c r="D129" s="240" t="str">
        <f t="shared" si="19"/>
        <v/>
      </c>
      <c r="E129" s="235"/>
      <c r="F129" s="240"/>
      <c r="G129" s="240"/>
      <c r="H129" s="237"/>
      <c r="I129" s="325" t="str" cm="1">
        <f t="array" ref="I129">_xlfn.TEXTJOIN(" ",1,IF(flistname=D129,foption,""))</f>
        <v>0</v>
      </c>
      <c r="J129" s="325" t="s">
        <v>20</v>
      </c>
      <c r="L129" s="325" t="str">
        <f t="shared" si="21"/>
        <v>detailed information on   ${c_hh_disable} household members with difficulties (age, sex and type of disability)</v>
      </c>
      <c r="N129" s="325" t="s">
        <v>6004</v>
      </c>
      <c r="O129" s="325" t="s">
        <v>3364</v>
      </c>
      <c r="AB129" s="326"/>
    </row>
    <row r="130" spans="1:28" s="221" customFormat="1">
      <c r="A130" s="205"/>
      <c r="B130" s="194" t="s">
        <v>3365</v>
      </c>
      <c r="C130" s="194" t="str">
        <f t="shared" si="18"/>
        <v>select_one</v>
      </c>
      <c r="D130" s="194" t="str">
        <f t="shared" si="19"/>
        <v>diffuclties</v>
      </c>
      <c r="E130" s="205"/>
      <c r="F130" s="194"/>
      <c r="G130" s="194" t="s">
        <v>2983</v>
      </c>
      <c r="H130" s="206"/>
      <c r="I130" s="221" t="str" cm="1">
        <f t="array" ref="I130">_xlfn.TEXTJOIN(" ",1,IF(flistname=D130,foption,""))</f>
        <v>1: Seeing 2: Hearing 3: Communicating and/or understanding (comprehending) 4: Walking and/or climbing stairs 5: Dressing and/or washing</v>
      </c>
      <c r="J130" s="221" t="s">
        <v>215</v>
      </c>
      <c r="K130" s="221" t="s">
        <v>216</v>
      </c>
      <c r="L130" s="221" t="str">
        <f t="shared" si="21"/>
        <v>C16_03: Which difficulties?</v>
      </c>
      <c r="M130" s="221" t="s">
        <v>6005</v>
      </c>
      <c r="N130" s="221" t="s">
        <v>6006</v>
      </c>
      <c r="O130" s="221" t="s">
        <v>3368</v>
      </c>
      <c r="P130" s="221">
        <v>1</v>
      </c>
      <c r="V130" s="221">
        <v>1</v>
      </c>
      <c r="AB130" s="333"/>
    </row>
    <row r="131" spans="1:28" s="221" customFormat="1">
      <c r="A131" s="205"/>
      <c r="B131" s="194" t="s">
        <v>3369</v>
      </c>
      <c r="C131" s="194" t="str">
        <f t="shared" si="18"/>
        <v>select_one</v>
      </c>
      <c r="D131" s="194" t="str">
        <f t="shared" si="19"/>
        <v>sex</v>
      </c>
      <c r="E131" s="205"/>
      <c r="F131" s="194"/>
      <c r="G131" s="194" t="s">
        <v>2983</v>
      </c>
      <c r="H131" s="206"/>
      <c r="I131" s="221" t="str" cm="1">
        <f t="array" ref="I131">_xlfn.TEXTJOIN(" ",1,IF(flistname=D131,foption,""))</f>
        <v>1: Male 2: Female</v>
      </c>
      <c r="J131" s="221" t="s">
        <v>139</v>
      </c>
      <c r="K131" s="221" t="s">
        <v>218</v>
      </c>
      <c r="L131" s="221" t="str">
        <f t="shared" si="21"/>
        <v>C16_04: Gender</v>
      </c>
      <c r="M131" s="221" t="s">
        <v>6007</v>
      </c>
      <c r="N131" s="221" t="s">
        <v>3371</v>
      </c>
      <c r="O131" s="221" t="s">
        <v>3372</v>
      </c>
      <c r="P131" s="221">
        <v>1</v>
      </c>
      <c r="V131" s="221">
        <v>1</v>
      </c>
      <c r="AB131" s="333"/>
    </row>
    <row r="132" spans="1:28" s="221" customFormat="1">
      <c r="A132" s="205"/>
      <c r="B132" s="194" t="s">
        <v>3373</v>
      </c>
      <c r="C132" s="194" t="str">
        <f t="shared" si="18"/>
        <v>select_one</v>
      </c>
      <c r="D132" s="194" t="str">
        <f t="shared" si="19"/>
        <v>age</v>
      </c>
      <c r="E132" s="205"/>
      <c r="F132" s="194"/>
      <c r="G132" s="194" t="s">
        <v>2983</v>
      </c>
      <c r="H132" s="206"/>
      <c r="I132" s="221" t="str" cm="1">
        <f t="array" ref="I132">_xlfn.TEXTJOIN(" ",1,IF(flistname=D132,foption,""))</f>
        <v>1: 0-23 months 2: 24 - 59 months 3: 6-17 years 4: 18-59 years 5: 60 years</v>
      </c>
      <c r="J132" s="221" t="s">
        <v>220</v>
      </c>
      <c r="K132" s="221" t="s">
        <v>221</v>
      </c>
      <c r="L132" s="221" t="str">
        <f t="shared" si="21"/>
        <v>C16_05: Age</v>
      </c>
      <c r="M132" s="221" t="s">
        <v>6008</v>
      </c>
      <c r="N132" s="221" t="s">
        <v>3375</v>
      </c>
      <c r="O132" s="221" t="s">
        <v>3376</v>
      </c>
      <c r="P132" s="221">
        <v>1</v>
      </c>
      <c r="T132" s="221" t="s">
        <v>6009</v>
      </c>
      <c r="U132" s="221" t="s">
        <v>6010</v>
      </c>
      <c r="V132" s="221">
        <v>1</v>
      </c>
      <c r="AB132" s="333"/>
    </row>
    <row r="133" spans="1:28" s="219" customFormat="1">
      <c r="A133" s="215"/>
      <c r="B133" s="216" t="s">
        <v>3379</v>
      </c>
      <c r="C133" s="216" t="str">
        <f t="shared" si="18"/>
        <v>No</v>
      </c>
      <c r="D133" s="216" t="str">
        <f t="shared" si="19"/>
        <v/>
      </c>
      <c r="E133" s="215"/>
      <c r="F133" s="216"/>
      <c r="G133" s="216" t="s">
        <v>2983</v>
      </c>
      <c r="H133" s="217"/>
      <c r="I133" s="219" t="str" cm="1">
        <f t="array" ref="I133">_xlfn.TEXTJOIN(" ",1,IF(flistname=D133,foption,""))</f>
        <v>0</v>
      </c>
      <c r="J133" s="219" t="s">
        <v>224</v>
      </c>
      <c r="K133" s="219" t="s">
        <v>3362</v>
      </c>
      <c r="L133" s="219" t="str">
        <f t="shared" si="21"/>
        <v/>
      </c>
      <c r="N133" s="219" t="s">
        <v>2988</v>
      </c>
      <c r="O133" s="219" t="s">
        <v>2988</v>
      </c>
      <c r="P133" s="219">
        <v>1</v>
      </c>
      <c r="AB133" s="286"/>
    </row>
    <row r="134" spans="1:28" s="356" customFormat="1">
      <c r="A134" s="355"/>
      <c r="B134" s="359"/>
      <c r="C134" s="359" t="str">
        <f t="shared" si="18"/>
        <v>No</v>
      </c>
      <c r="D134" s="359" t="str">
        <f t="shared" si="19"/>
        <v/>
      </c>
      <c r="E134" s="355"/>
      <c r="F134" s="359"/>
      <c r="G134" s="359"/>
      <c r="H134" s="357"/>
      <c r="J134" s="356" t="s">
        <v>117</v>
      </c>
      <c r="K134" s="356" t="s">
        <v>3380</v>
      </c>
      <c r="AB134" s="358"/>
    </row>
    <row r="135" spans="1:28" s="229" customFormat="1">
      <c r="A135" s="228"/>
      <c r="C135" s="229" t="str">
        <f t="shared" si="18"/>
        <v>No</v>
      </c>
      <c r="D135" s="229" t="str">
        <f t="shared" si="19"/>
        <v/>
      </c>
      <c r="E135" s="228"/>
      <c r="H135" s="230"/>
      <c r="I135" s="229" t="str" cm="1">
        <f t="array" ref="I135">_xlfn.TEXTJOIN(" ",1,IF(flistname=D135,foption,""))</f>
        <v>0</v>
      </c>
      <c r="L135" s="229" t="str">
        <f t="shared" ref="L135:L148" si="22">IF(AND(ISBLANK(M135),ISBLANK(N135)),"",IF(ISBLANK(M135),N135,_xlfn.CONCAT(TRIM(M135),": ",N135)))</f>
        <v/>
      </c>
      <c r="P135" s="229">
        <v>1</v>
      </c>
      <c r="S135" s="228"/>
      <c r="AB135" s="276"/>
    </row>
    <row r="136" spans="1:28" s="219" customFormat="1">
      <c r="A136" s="231"/>
      <c r="B136" s="232"/>
      <c r="C136" s="232" t="str">
        <f t="shared" si="18"/>
        <v>No</v>
      </c>
      <c r="D136" s="232" t="str">
        <f t="shared" si="19"/>
        <v/>
      </c>
      <c r="E136" s="231"/>
      <c r="F136" s="232"/>
      <c r="G136" s="232"/>
      <c r="H136" s="233"/>
      <c r="I136" s="219" t="str" cm="1">
        <f t="array" ref="I136">_xlfn.TEXTJOIN(" ",1,IF(flistname=D136,foption,""))</f>
        <v>0</v>
      </c>
      <c r="J136" s="219" t="s">
        <v>26</v>
      </c>
      <c r="K136" s="219" t="s">
        <v>3396</v>
      </c>
      <c r="L136" s="219" t="str">
        <f t="shared" si="22"/>
        <v/>
      </c>
      <c r="P136" s="219">
        <v>1</v>
      </c>
      <c r="W136" s="219" t="s">
        <v>168</v>
      </c>
      <c r="Z136" s="219" t="s">
        <v>6011</v>
      </c>
      <c r="AB136" s="286"/>
    </row>
    <row r="137" spans="1:28" s="325" customFormat="1">
      <c r="A137" s="235"/>
      <c r="B137" s="240"/>
      <c r="C137" s="240" t="str">
        <f t="shared" si="18"/>
        <v>No</v>
      </c>
      <c r="D137" s="240" t="str">
        <f t="shared" si="19"/>
        <v/>
      </c>
      <c r="E137" s="235"/>
      <c r="F137" s="240"/>
      <c r="G137" s="240"/>
      <c r="H137" s="237"/>
      <c r="I137" s="325" t="str" cm="1">
        <f t="array" ref="I137">_xlfn.TEXTJOIN(" ",1,IF(flistname=D137,foption,""))</f>
        <v>0</v>
      </c>
      <c r="J137" s="325" t="s">
        <v>20</v>
      </c>
      <c r="L137" s="325" t="str">
        <f t="shared" si="22"/>
        <v>Information on unaccompanied minors hosted in HH</v>
      </c>
      <c r="N137" s="325" t="s">
        <v>3381</v>
      </c>
      <c r="O137" s="325" t="s">
        <v>3381</v>
      </c>
      <c r="P137" s="325">
        <v>1</v>
      </c>
      <c r="AB137" s="326"/>
    </row>
    <row r="138" spans="1:28" s="221" customFormat="1">
      <c r="A138" s="205"/>
      <c r="B138" s="194" t="s">
        <v>3382</v>
      </c>
      <c r="C138" s="194" t="str">
        <f t="shared" si="18"/>
        <v>select_one</v>
      </c>
      <c r="D138" s="194" t="str">
        <f t="shared" si="19"/>
        <v>yes_no</v>
      </c>
      <c r="E138" s="205"/>
      <c r="F138" s="194"/>
      <c r="G138" s="194" t="s">
        <v>2983</v>
      </c>
      <c r="H138" s="206"/>
      <c r="I138" s="221" t="str" cm="1">
        <f t="array" ref="I138">_xlfn.TEXTJOIN(" ",1,IF(flistname=D138,foption,""))</f>
        <v>0: No 1: Yes</v>
      </c>
      <c r="J138" s="221" t="s">
        <v>22</v>
      </c>
      <c r="K138" s="221" t="s">
        <v>228</v>
      </c>
      <c r="L138" s="221" t="str">
        <f t="shared" si="22"/>
        <v>C17: Is there any unaccompanied minors in your household?</v>
      </c>
      <c r="M138" s="221" t="s">
        <v>6012</v>
      </c>
      <c r="N138" s="221" t="s">
        <v>3383</v>
      </c>
      <c r="O138" s="221" t="s">
        <v>3384</v>
      </c>
      <c r="P138" s="221">
        <v>1</v>
      </c>
      <c r="Q138" s="221">
        <v>1</v>
      </c>
      <c r="S138" s="221" t="s">
        <v>230</v>
      </c>
      <c r="V138" s="221">
        <v>1</v>
      </c>
      <c r="W138" s="221" t="s">
        <v>5748</v>
      </c>
      <c r="AB138" s="333"/>
    </row>
    <row r="139" spans="1:28" s="221" customFormat="1">
      <c r="A139" s="205"/>
      <c r="B139" s="194" t="s">
        <v>3386</v>
      </c>
      <c r="C139" s="194" t="str">
        <f t="shared" si="18"/>
        <v>No</v>
      </c>
      <c r="D139" s="194" t="str">
        <f t="shared" si="19"/>
        <v/>
      </c>
      <c r="E139" s="205"/>
      <c r="F139" s="194"/>
      <c r="G139" s="194" t="s">
        <v>2983</v>
      </c>
      <c r="H139" s="206"/>
      <c r="I139" s="221" t="str" cm="1">
        <f t="array" ref="I139">_xlfn.TEXTJOIN(" ",1,IF(flistname=D139,foption,""))</f>
        <v>0</v>
      </c>
      <c r="J139" s="221" t="s">
        <v>151</v>
      </c>
      <c r="K139" s="221" t="s">
        <v>232</v>
      </c>
      <c r="L139" s="221" t="str">
        <f t="shared" si="22"/>
        <v>C17_01: If yes, How many "unaccompanied minors" in the HH are male</v>
      </c>
      <c r="M139" s="221" t="s">
        <v>6013</v>
      </c>
      <c r="N139" s="221" t="s">
        <v>3388</v>
      </c>
      <c r="O139" s="221" t="s">
        <v>3389</v>
      </c>
      <c r="P139" s="221">
        <v>1</v>
      </c>
      <c r="S139" s="221" t="s">
        <v>202</v>
      </c>
      <c r="T139" s="221" t="s">
        <v>3390</v>
      </c>
      <c r="U139" s="221" t="s">
        <v>6014</v>
      </c>
      <c r="V139" s="221">
        <v>1</v>
      </c>
      <c r="Z139" s="221" t="s">
        <v>235</v>
      </c>
      <c r="AB139" s="333"/>
    </row>
    <row r="140" spans="1:28" s="221" customFormat="1">
      <c r="A140" s="205"/>
      <c r="B140" s="194" t="s">
        <v>3391</v>
      </c>
      <c r="C140" s="194" t="str">
        <f t="shared" si="18"/>
        <v>No</v>
      </c>
      <c r="D140" s="194" t="str">
        <f t="shared" si="19"/>
        <v/>
      </c>
      <c r="E140" s="205"/>
      <c r="F140" s="194"/>
      <c r="G140" s="194" t="s">
        <v>2983</v>
      </c>
      <c r="H140" s="206"/>
      <c r="I140" s="221" t="str" cm="1">
        <f t="array" ref="I140">_xlfn.TEXTJOIN(" ",1,IF(flistname=D140,foption,""))</f>
        <v>0</v>
      </c>
      <c r="J140" s="221" t="s">
        <v>151</v>
      </c>
      <c r="K140" s="221" t="s">
        <v>236</v>
      </c>
      <c r="L140" s="221" t="str">
        <f t="shared" si="22"/>
        <v>C17_02: If yes, How many "unaccompanied minors" in the HH are female</v>
      </c>
      <c r="M140" s="221" t="s">
        <v>6015</v>
      </c>
      <c r="N140" s="221" t="s">
        <v>3393</v>
      </c>
      <c r="O140" s="221" t="s">
        <v>3394</v>
      </c>
      <c r="P140" s="221">
        <v>1</v>
      </c>
      <c r="S140" s="221" t="s">
        <v>206</v>
      </c>
      <c r="T140" s="221" t="s">
        <v>3395</v>
      </c>
      <c r="U140" s="221" t="s">
        <v>6016</v>
      </c>
      <c r="V140" s="221">
        <v>1</v>
      </c>
      <c r="Z140" s="221" t="s">
        <v>235</v>
      </c>
      <c r="AB140" s="333"/>
    </row>
    <row r="141" spans="1:28" s="219" customFormat="1">
      <c r="A141" s="231"/>
      <c r="B141" s="232"/>
      <c r="C141" s="232" t="str">
        <f t="shared" si="18"/>
        <v>No</v>
      </c>
      <c r="D141" s="232" t="str">
        <f t="shared" si="19"/>
        <v/>
      </c>
      <c r="E141" s="231"/>
      <c r="F141" s="232"/>
      <c r="G141" s="232"/>
      <c r="H141" s="233"/>
      <c r="I141" s="219" t="str" cm="1">
        <f t="array" ref="I141">_xlfn.TEXTJOIN(" ",1,IF(flistname=D141,foption,""))</f>
        <v>0</v>
      </c>
      <c r="J141" s="219" t="s">
        <v>117</v>
      </c>
      <c r="K141" s="219" t="s">
        <v>3396</v>
      </c>
      <c r="L141" s="219" t="str">
        <f t="shared" si="22"/>
        <v/>
      </c>
      <c r="P141" s="219">
        <v>1</v>
      </c>
      <c r="AB141" s="286"/>
    </row>
    <row r="142" spans="1:28" s="229" customFormat="1">
      <c r="A142" s="228"/>
      <c r="C142" s="229" t="str">
        <f t="shared" si="18"/>
        <v>No</v>
      </c>
      <c r="D142" s="229" t="str">
        <f t="shared" si="19"/>
        <v/>
      </c>
      <c r="E142" s="228"/>
      <c r="H142" s="230"/>
      <c r="I142" s="229" t="str" cm="1">
        <f t="array" ref="I142">_xlfn.TEXTJOIN(" ",1,IF(flistname=D142,foption,""))</f>
        <v>0</v>
      </c>
      <c r="L142" s="229" t="str">
        <f t="shared" si="22"/>
        <v/>
      </c>
      <c r="P142" s="229">
        <v>1</v>
      </c>
      <c r="S142" s="228"/>
      <c r="AB142" s="276"/>
    </row>
    <row r="143" spans="1:28" s="219" customFormat="1">
      <c r="A143" s="231"/>
      <c r="B143" s="232"/>
      <c r="C143" s="232" t="str">
        <f t="shared" si="18"/>
        <v>No</v>
      </c>
      <c r="D143" s="232" t="str">
        <f t="shared" si="19"/>
        <v/>
      </c>
      <c r="E143" s="231"/>
      <c r="F143" s="232"/>
      <c r="G143" s="232"/>
      <c r="H143" s="233"/>
      <c r="I143" s="219" t="str" cm="1">
        <f t="array" ref="I143">_xlfn.TEXTJOIN(" ",1,IF(flistname=D143,foption,""))</f>
        <v>0</v>
      </c>
      <c r="J143" s="219" t="s">
        <v>26</v>
      </c>
      <c r="K143" s="219" t="s">
        <v>6017</v>
      </c>
      <c r="L143" s="219" t="str">
        <f t="shared" si="22"/>
        <v/>
      </c>
      <c r="P143" s="219">
        <v>1</v>
      </c>
      <c r="W143" s="219" t="s">
        <v>168</v>
      </c>
      <c r="Z143" s="219" t="s">
        <v>6011</v>
      </c>
      <c r="AB143" s="286"/>
    </row>
    <row r="144" spans="1:28" s="325" customFormat="1">
      <c r="A144" s="235"/>
      <c r="B144" s="240"/>
      <c r="C144" s="240" t="str">
        <f t="shared" si="18"/>
        <v>No</v>
      </c>
      <c r="D144" s="240" t="str">
        <f t="shared" si="19"/>
        <v/>
      </c>
      <c r="E144" s="235"/>
      <c r="F144" s="240"/>
      <c r="G144" s="240"/>
      <c r="H144" s="237"/>
      <c r="I144" s="325" t="str" cm="1">
        <f t="array" ref="I144">_xlfn.TEXTJOIN(" ",1,IF(flistname=D144,foption,""))</f>
        <v>0</v>
      </c>
      <c r="J144" s="325" t="s">
        <v>20</v>
      </c>
      <c r="L144" s="325" t="str">
        <f t="shared" si="22"/>
        <v>Information on orphans hosted by HH</v>
      </c>
      <c r="N144" s="325" t="s">
        <v>6018</v>
      </c>
      <c r="O144" s="325" t="s">
        <v>3398</v>
      </c>
      <c r="P144" s="325">
        <v>1</v>
      </c>
      <c r="AB144" s="326"/>
    </row>
    <row r="145" spans="1:28" s="221" customFormat="1">
      <c r="A145" s="205"/>
      <c r="B145" s="194" t="s">
        <v>3399</v>
      </c>
      <c r="C145" s="194" t="str">
        <f t="shared" si="18"/>
        <v>select_one</v>
      </c>
      <c r="D145" s="194" t="str">
        <f t="shared" si="19"/>
        <v>yes_no</v>
      </c>
      <c r="E145" s="205"/>
      <c r="F145" s="194"/>
      <c r="G145" s="194" t="s">
        <v>2983</v>
      </c>
      <c r="H145" s="206"/>
      <c r="I145" s="221" t="str" cm="1">
        <f t="array" ref="I145">_xlfn.TEXTJOIN(" ",1,IF(flistname=D145,foption,""))</f>
        <v>0: No 1: Yes</v>
      </c>
      <c r="J145" s="221" t="s">
        <v>22</v>
      </c>
      <c r="K145" s="221" t="s">
        <v>239</v>
      </c>
      <c r="L145" s="221" t="str">
        <f t="shared" si="22"/>
        <v>C18: Is there any "orphaned child" in the household?</v>
      </c>
      <c r="M145" s="221" t="s">
        <v>6019</v>
      </c>
      <c r="N145" s="221" t="s">
        <v>3400</v>
      </c>
      <c r="O145" s="221" t="s">
        <v>3401</v>
      </c>
      <c r="P145" s="221">
        <v>1</v>
      </c>
      <c r="Q145" s="221">
        <v>1</v>
      </c>
      <c r="V145" s="221">
        <v>1</v>
      </c>
      <c r="W145" s="221" t="s">
        <v>5748</v>
      </c>
      <c r="AB145" s="333"/>
    </row>
    <row r="146" spans="1:28" s="221" customFormat="1">
      <c r="A146" s="205"/>
      <c r="B146" s="194" t="s">
        <v>3402</v>
      </c>
      <c r="C146" s="194" t="str">
        <f t="shared" si="18"/>
        <v>No</v>
      </c>
      <c r="D146" s="194" t="str">
        <f t="shared" si="19"/>
        <v/>
      </c>
      <c r="E146" s="205"/>
      <c r="F146" s="194"/>
      <c r="G146" s="194" t="s">
        <v>2983</v>
      </c>
      <c r="H146" s="206"/>
      <c r="I146" s="221" t="str" cm="1">
        <f t="array" ref="I146">_xlfn.TEXTJOIN(" ",1,IF(flistname=D146,foption,""))</f>
        <v>0</v>
      </c>
      <c r="J146" s="221" t="s">
        <v>151</v>
      </c>
      <c r="K146" s="221" t="s">
        <v>241</v>
      </c>
      <c r="L146" s="221" t="str">
        <f t="shared" si="22"/>
        <v>C18_01: How many "orphaned children " in the HH are male?</v>
      </c>
      <c r="M146" s="221" t="s">
        <v>6020</v>
      </c>
      <c r="N146" s="221" t="s">
        <v>3404</v>
      </c>
      <c r="O146" s="221" t="s">
        <v>3405</v>
      </c>
      <c r="P146" s="221">
        <v>1</v>
      </c>
      <c r="S146" s="221" t="s">
        <v>202</v>
      </c>
      <c r="T146" s="221" t="s">
        <v>3390</v>
      </c>
      <c r="U146" s="221" t="s">
        <v>6014</v>
      </c>
      <c r="V146" s="221">
        <v>1</v>
      </c>
      <c r="Z146" s="221" t="s">
        <v>243</v>
      </c>
      <c r="AB146" s="333"/>
    </row>
    <row r="147" spans="1:28" s="221" customFormat="1">
      <c r="A147" s="205"/>
      <c r="B147" s="194" t="s">
        <v>3406</v>
      </c>
      <c r="C147" s="194" t="str">
        <f t="shared" si="18"/>
        <v>No</v>
      </c>
      <c r="D147" s="194" t="str">
        <f t="shared" si="19"/>
        <v/>
      </c>
      <c r="E147" s="205"/>
      <c r="F147" s="194"/>
      <c r="G147" s="194" t="s">
        <v>2983</v>
      </c>
      <c r="H147" s="206"/>
      <c r="I147" s="221" t="str" cm="1">
        <f t="array" ref="I147">_xlfn.TEXTJOIN(" ",1,IF(flistname=D147,foption,""))</f>
        <v>0</v>
      </c>
      <c r="J147" s="221" t="s">
        <v>151</v>
      </c>
      <c r="K147" s="221" t="s">
        <v>244</v>
      </c>
      <c r="L147" s="221" t="str">
        <f t="shared" si="22"/>
        <v>C18_02: How many "orphaned children " in the HH are female?</v>
      </c>
      <c r="M147" s="221" t="s">
        <v>6021</v>
      </c>
      <c r="N147" s="221" t="s">
        <v>3408</v>
      </c>
      <c r="O147" s="221" t="s">
        <v>3409</v>
      </c>
      <c r="P147" s="221">
        <v>1</v>
      </c>
      <c r="S147" s="221" t="s">
        <v>206</v>
      </c>
      <c r="T147" s="221" t="s">
        <v>3395</v>
      </c>
      <c r="U147" s="221" t="s">
        <v>6016</v>
      </c>
      <c r="V147" s="221">
        <v>1</v>
      </c>
      <c r="Z147" s="221" t="s">
        <v>243</v>
      </c>
      <c r="AB147" s="333"/>
    </row>
    <row r="148" spans="1:28" s="219" customFormat="1">
      <c r="A148" s="231"/>
      <c r="B148" s="232"/>
      <c r="C148" s="232" t="str">
        <f t="shared" si="18"/>
        <v>No</v>
      </c>
      <c r="D148" s="232" t="str">
        <f t="shared" si="19"/>
        <v/>
      </c>
      <c r="E148" s="231"/>
      <c r="F148" s="232"/>
      <c r="G148" s="232"/>
      <c r="H148" s="233"/>
      <c r="I148" s="219" t="str" cm="1">
        <f t="array" ref="I148">_xlfn.TEXTJOIN(" ",1,IF(flistname=D148,foption,""))</f>
        <v>0</v>
      </c>
      <c r="J148" s="219" t="s">
        <v>117</v>
      </c>
      <c r="K148" s="219" t="s">
        <v>6017</v>
      </c>
      <c r="L148" s="219" t="str">
        <f t="shared" si="22"/>
        <v/>
      </c>
      <c r="P148" s="219">
        <v>1</v>
      </c>
      <c r="AB148" s="286"/>
    </row>
    <row r="149" spans="1:28" s="245" customFormat="1">
      <c r="A149" s="228"/>
      <c r="B149" s="229"/>
      <c r="C149" s="229"/>
      <c r="D149" s="229"/>
      <c r="E149" s="228"/>
      <c r="F149" s="229"/>
      <c r="G149" s="229"/>
      <c r="H149" s="230"/>
      <c r="AB149" s="281"/>
    </row>
    <row r="150" spans="1:28" s="219" customFormat="1">
      <c r="A150" s="231"/>
      <c r="B150" s="232"/>
      <c r="C150" s="232"/>
      <c r="D150" s="232"/>
      <c r="E150" s="231"/>
      <c r="F150" s="232"/>
      <c r="G150" s="232"/>
      <c r="H150" s="233"/>
      <c r="J150" s="219" t="s">
        <v>26</v>
      </c>
      <c r="K150" s="219" t="s">
        <v>6022</v>
      </c>
      <c r="W150" s="219" t="s">
        <v>168</v>
      </c>
      <c r="Z150" s="219" t="s">
        <v>3414</v>
      </c>
      <c r="AB150" s="286"/>
    </row>
    <row r="151" spans="1:28" s="325" customFormat="1">
      <c r="A151" s="235"/>
      <c r="B151" s="240"/>
      <c r="C151" s="240" t="str">
        <f t="shared" ref="C151:C214" si="23">IF(IFERROR(FIND("select_one",J151),0)&gt;0,"select_one",IF(IFERROR(FIND("select_multiple",J151),0)&gt;0,"select_multiple","No"))</f>
        <v>No</v>
      </c>
      <c r="D151" s="240" t="str">
        <f t="shared" ref="D151:D214" si="24">IF(OR(C151="select_one",C151="select_multiple"),TRIM(RIGHT(J151,LEN(J151)-(LEN(C151)+1))),"")</f>
        <v/>
      </c>
      <c r="E151" s="235"/>
      <c r="F151" s="240"/>
      <c r="G151" s="240"/>
      <c r="H151" s="237"/>
      <c r="I151" s="325" t="str" cm="1">
        <f t="array" ref="I151">_xlfn.TEXTJOIN(" ",1,IF(flistname=D151,foption,""))</f>
        <v>0</v>
      </c>
      <c r="J151" s="325" t="s">
        <v>20</v>
      </c>
      <c r="L151" s="325" t="str">
        <f t="shared" ref="L151:L154" si="25">IF(AND(ISBLANK(M151),ISBLANK(N151)),"",IF(ISBLANK(M151),N151,_xlfn.CONCAT(TRIM(M151),": ",N151)))</f>
        <v>Information on Pregnant and or Lactating Women in the household</v>
      </c>
      <c r="N151" s="325" t="s">
        <v>6023</v>
      </c>
      <c r="O151" s="325" t="s">
        <v>3398</v>
      </c>
      <c r="P151" s="325">
        <v>1</v>
      </c>
      <c r="AB151" s="326"/>
    </row>
    <row r="152" spans="1:28" s="221" customFormat="1">
      <c r="A152" s="205"/>
      <c r="B152" s="194" t="s">
        <v>3410</v>
      </c>
      <c r="C152" s="194" t="str">
        <f t="shared" si="23"/>
        <v>No</v>
      </c>
      <c r="D152" s="194" t="str">
        <f t="shared" si="24"/>
        <v/>
      </c>
      <c r="E152" s="205"/>
      <c r="F152" s="194"/>
      <c r="G152" s="194" t="s">
        <v>2983</v>
      </c>
      <c r="H152" s="206"/>
      <c r="I152" s="221" t="str" cm="1">
        <f t="array" ref="I152">_xlfn.TEXTJOIN(" ",1,IF(flistname=D152,foption,""))</f>
        <v>0</v>
      </c>
      <c r="J152" s="221" t="s">
        <v>151</v>
      </c>
      <c r="K152" s="221" t="s">
        <v>225</v>
      </c>
      <c r="L152" s="221" t="str">
        <f t="shared" si="25"/>
        <v>C19: How many of these [${n_plw}] [15-49 years] women in your household are currently pregnant and or lactating?</v>
      </c>
      <c r="M152" s="221" t="s">
        <v>6024</v>
      </c>
      <c r="N152" s="221" t="s">
        <v>6025</v>
      </c>
      <c r="O152" s="221" t="s">
        <v>3413</v>
      </c>
      <c r="P152" s="221">
        <v>1</v>
      </c>
      <c r="Q152" s="221">
        <v>1</v>
      </c>
      <c r="V152" s="221">
        <v>1</v>
      </c>
      <c r="AB152" s="333"/>
    </row>
    <row r="153" spans="1:28" s="221" customFormat="1">
      <c r="A153" s="205"/>
      <c r="B153" s="194"/>
      <c r="C153" s="194" t="str">
        <f t="shared" si="23"/>
        <v>select_one</v>
      </c>
      <c r="D153" s="194" t="str">
        <f t="shared" si="24"/>
        <v>yes_no</v>
      </c>
      <c r="E153" s="205"/>
      <c r="F153" s="194"/>
      <c r="G153" s="194"/>
      <c r="H153" s="206"/>
      <c r="J153" s="221" t="s">
        <v>22</v>
      </c>
      <c r="K153" s="221" t="s">
        <v>3415</v>
      </c>
      <c r="L153" s="221" t="str">
        <f t="shared" si="25"/>
        <v>C19_01: Is the head of household among these pregnant and or lactating women?</v>
      </c>
      <c r="M153" s="221" t="s">
        <v>6026</v>
      </c>
      <c r="N153" s="221" t="s">
        <v>3416</v>
      </c>
      <c r="O153" s="221" t="s">
        <v>3417</v>
      </c>
      <c r="V153" s="221">
        <v>1</v>
      </c>
      <c r="W153" s="221" t="s">
        <v>5748</v>
      </c>
      <c r="Z153" s="221" t="s">
        <v>6027</v>
      </c>
      <c r="AB153" s="333"/>
    </row>
    <row r="154" spans="1:28" s="221" customFormat="1">
      <c r="A154" s="205"/>
      <c r="B154" s="194"/>
      <c r="C154" s="194" t="str">
        <f t="shared" si="23"/>
        <v>select_one</v>
      </c>
      <c r="D154" s="194" t="str">
        <f t="shared" si="24"/>
        <v>yes_no</v>
      </c>
      <c r="E154" s="205"/>
      <c r="F154" s="194"/>
      <c r="G154" s="194"/>
      <c r="H154" s="206"/>
      <c r="J154" s="221" t="s">
        <v>22</v>
      </c>
      <c r="K154" s="221" t="s">
        <v>3419</v>
      </c>
      <c r="L154" s="221" t="str">
        <f t="shared" si="25"/>
        <v>C19_02: Is the household's primary provider among these pregnant and or lactating women?</v>
      </c>
      <c r="M154" s="221" t="s">
        <v>6028</v>
      </c>
      <c r="N154" s="221" t="s">
        <v>3420</v>
      </c>
      <c r="O154" s="221" t="s">
        <v>3421</v>
      </c>
      <c r="V154" s="221">
        <v>1</v>
      </c>
      <c r="W154" s="221" t="s">
        <v>5748</v>
      </c>
      <c r="Z154" s="221" t="s">
        <v>6029</v>
      </c>
      <c r="AB154" s="333"/>
    </row>
    <row r="155" spans="1:28" s="219" customFormat="1">
      <c r="C155" s="219" t="str">
        <f t="shared" si="23"/>
        <v>No</v>
      </c>
      <c r="D155" s="219" t="str">
        <f t="shared" si="24"/>
        <v/>
      </c>
      <c r="J155" s="219" t="s">
        <v>117</v>
      </c>
      <c r="K155" s="219" t="s">
        <v>6022</v>
      </c>
      <c r="AB155" s="286"/>
    </row>
    <row r="156" spans="1:28" s="356" customFormat="1">
      <c r="A156" s="355"/>
      <c r="B156" s="356" t="s">
        <v>3422</v>
      </c>
      <c r="C156" s="356" t="str">
        <f t="shared" si="23"/>
        <v>No</v>
      </c>
      <c r="D156" s="356" t="str">
        <f t="shared" si="24"/>
        <v/>
      </c>
      <c r="E156" s="355"/>
      <c r="G156" s="356" t="s">
        <v>2983</v>
      </c>
      <c r="H156" s="357"/>
      <c r="I156" s="356" t="str" cm="1">
        <f t="array" ref="I156">_xlfn.TEXTJOIN(" ",1,IF(flistname=D156,foption,""))</f>
        <v>0</v>
      </c>
      <c r="J156" s="356" t="s">
        <v>117</v>
      </c>
      <c r="K156" s="356" t="s">
        <v>3188</v>
      </c>
      <c r="L156" s="356" t="str">
        <f t="shared" ref="L156:L210" si="26">IF(AND(ISBLANK(M156),ISBLANK(N156)),"",IF(ISBLANK(M156),N156,_xlfn.CONCAT(TRIM(M156),": ",N156)))</f>
        <v/>
      </c>
      <c r="N156" s="356" t="s">
        <v>2988</v>
      </c>
      <c r="O156" s="356" t="s">
        <v>2988</v>
      </c>
      <c r="P156" s="356">
        <v>1</v>
      </c>
      <c r="AB156" s="358"/>
    </row>
    <row r="157" spans="1:28" s="218" customFormat="1">
      <c r="A157" s="207"/>
      <c r="C157" s="218" t="str">
        <f t="shared" si="23"/>
        <v>No</v>
      </c>
      <c r="D157" s="218" t="str">
        <f t="shared" si="24"/>
        <v/>
      </c>
      <c r="E157" s="207"/>
      <c r="H157" s="209"/>
      <c r="I157" s="214" t="str" cm="1">
        <f t="array" ref="I157">_xlfn.TEXTJOIN(" ",1,IF(flistname=D157,foption,""))</f>
        <v>0</v>
      </c>
      <c r="L157" s="218" t="str">
        <f t="shared" si="26"/>
        <v/>
      </c>
      <c r="N157" s="218" t="s">
        <v>2988</v>
      </c>
      <c r="O157" s="218" t="s">
        <v>2988</v>
      </c>
      <c r="P157" s="218">
        <v>1</v>
      </c>
      <c r="S157" s="207"/>
      <c r="AB157" s="280"/>
    </row>
    <row r="158" spans="1:28" s="356" customFormat="1">
      <c r="A158" s="355"/>
      <c r="B158" s="356" t="s">
        <v>3423</v>
      </c>
      <c r="C158" s="356" t="str">
        <f t="shared" si="23"/>
        <v>No</v>
      </c>
      <c r="D158" s="356" t="str">
        <f t="shared" si="24"/>
        <v/>
      </c>
      <c r="E158" s="355"/>
      <c r="F158" s="356" t="s">
        <v>246</v>
      </c>
      <c r="G158" s="356" t="s">
        <v>2983</v>
      </c>
      <c r="H158" s="357"/>
      <c r="I158" s="356" t="str" cm="1">
        <f t="array" ref="I158">_xlfn.TEXTJOIN(" ",1,IF(flistname=D158,foption,""))</f>
        <v>0</v>
      </c>
      <c r="J158" s="356" t="s">
        <v>26</v>
      </c>
      <c r="K158" s="356" t="s">
        <v>3424</v>
      </c>
      <c r="L158" s="356" t="str">
        <f t="shared" si="26"/>
        <v>D: ADHERENCE and Programme Linkages</v>
      </c>
      <c r="M158" s="356" t="s">
        <v>3425</v>
      </c>
      <c r="N158" s="356" t="s">
        <v>3426</v>
      </c>
      <c r="O158" s="356" t="s">
        <v>3427</v>
      </c>
      <c r="P158" s="356">
        <v>1</v>
      </c>
      <c r="W158" s="356" t="s">
        <v>168</v>
      </c>
      <c r="Z158" s="356" t="s">
        <v>3428</v>
      </c>
      <c r="AB158" s="358"/>
    </row>
    <row r="159" spans="1:28" s="221" customFormat="1">
      <c r="A159" s="205" t="s">
        <v>3429</v>
      </c>
      <c r="B159" s="194" t="s">
        <v>3430</v>
      </c>
      <c r="C159" s="194" t="str">
        <f t="shared" si="23"/>
        <v>select_one</v>
      </c>
      <c r="D159" s="194" t="str">
        <f t="shared" si="24"/>
        <v>plwnumber</v>
      </c>
      <c r="E159" s="205"/>
      <c r="F159" s="194"/>
      <c r="G159" s="194" t="s">
        <v>2983</v>
      </c>
      <c r="H159" s="206"/>
      <c r="I159" s="221" t="str" cm="1">
        <f t="array" ref="I159">_xlfn.TEXTJOIN(" ",1,IF(flistname=D159,foption,""))</f>
        <v>0: None of them 1: Yes all of them, 2: Yes, some of them</v>
      </c>
      <c r="J159" s="221" t="s">
        <v>3431</v>
      </c>
      <c r="K159" s="221" t="s">
        <v>3432</v>
      </c>
      <c r="L159" s="221" t="str">
        <f t="shared" si="26"/>
        <v>D01: Is any of these [${c_hh_plw}] pregnant and or lactating women currently receiving a special nutritious ration?</v>
      </c>
      <c r="M159" s="221" t="s">
        <v>3433</v>
      </c>
      <c r="N159" s="221" t="s">
        <v>3434</v>
      </c>
      <c r="O159" s="221" t="s">
        <v>3435</v>
      </c>
      <c r="P159" s="221">
        <v>1</v>
      </c>
      <c r="S159" s="221" t="s">
        <v>477</v>
      </c>
      <c r="V159" s="221">
        <v>1</v>
      </c>
      <c r="Z159" s="221" t="s">
        <v>3436</v>
      </c>
      <c r="AB159" s="333"/>
    </row>
    <row r="160" spans="1:28" s="221" customFormat="1">
      <c r="A160" s="205" t="s">
        <v>3429</v>
      </c>
      <c r="B160" s="194" t="s">
        <v>3437</v>
      </c>
      <c r="C160" s="194" t="str">
        <f t="shared" si="23"/>
        <v>select_one</v>
      </c>
      <c r="D160" s="194" t="str">
        <f t="shared" si="24"/>
        <v>plwnumber</v>
      </c>
      <c r="E160" s="205"/>
      <c r="F160" s="194"/>
      <c r="G160" s="194" t="s">
        <v>2983</v>
      </c>
      <c r="H160" s="206"/>
      <c r="I160" s="221" t="str" cm="1">
        <f t="array" ref="I160">_xlfn.TEXTJOIN(" ",1,IF(flistname=D160,foption,""))</f>
        <v>0: None of them 1: Yes all of them, 2: Yes, some of them</v>
      </c>
      <c r="J160" s="221" t="s">
        <v>3431</v>
      </c>
      <c r="K160" s="221" t="s">
        <v>3438</v>
      </c>
      <c r="L160" s="221" t="str">
        <f t="shared" si="26"/>
        <v>D02: Is any of these [${n_u5}] children under 5years in your household currently receiving a special nutritious ration?</v>
      </c>
      <c r="M160" s="221" t="s">
        <v>3439</v>
      </c>
      <c r="N160" s="221" t="s">
        <v>3440</v>
      </c>
      <c r="O160" s="221" t="s">
        <v>3441</v>
      </c>
      <c r="P160" s="221">
        <v>1</v>
      </c>
      <c r="S160" s="221" t="s">
        <v>477</v>
      </c>
      <c r="V160" s="221">
        <v>1</v>
      </c>
      <c r="Z160" s="221" t="s">
        <v>3442</v>
      </c>
      <c r="AB160" s="333"/>
    </row>
    <row r="161" spans="1:28" s="221" customFormat="1">
      <c r="A161" s="205"/>
      <c r="B161" s="194"/>
      <c r="C161" s="194" t="str">
        <f t="shared" si="23"/>
        <v>No</v>
      </c>
      <c r="D161" s="194" t="str">
        <f t="shared" si="24"/>
        <v/>
      </c>
      <c r="E161" s="205"/>
      <c r="F161" s="194"/>
      <c r="G161" s="194"/>
      <c r="H161" s="206"/>
      <c r="I161" s="221" t="str" cm="1">
        <f t="array" ref="I161">_xlfn.TEXTJOIN(" ",1,IF(flistname=D161,foption,""))</f>
        <v>0</v>
      </c>
      <c r="J161" s="221" t="s">
        <v>151</v>
      </c>
      <c r="K161" s="221" t="s">
        <v>3443</v>
      </c>
      <c r="L161" s="221" t="str">
        <f t="shared" si="26"/>
        <v>D03: How many distribution were you told you will participate in?</v>
      </c>
      <c r="M161" s="221" t="s">
        <v>3444</v>
      </c>
      <c r="N161" s="221" t="s">
        <v>3445</v>
      </c>
      <c r="O161" s="221" t="s">
        <v>3446</v>
      </c>
      <c r="P161" s="221">
        <v>1</v>
      </c>
      <c r="V161" s="221">
        <v>1</v>
      </c>
      <c r="Z161" s="221" t="s">
        <v>3447</v>
      </c>
      <c r="AB161" s="333"/>
    </row>
    <row r="162" spans="1:28" s="221" customFormat="1">
      <c r="A162" s="205"/>
      <c r="B162" s="194"/>
      <c r="C162" s="194" t="str">
        <f t="shared" si="23"/>
        <v>No</v>
      </c>
      <c r="D162" s="194" t="str">
        <f t="shared" si="24"/>
        <v/>
      </c>
      <c r="E162" s="205"/>
      <c r="F162" s="194"/>
      <c r="G162" s="194"/>
      <c r="H162" s="206"/>
      <c r="I162" s="221" t="str" cm="1">
        <f t="array" ref="I162">_xlfn.TEXTJOIN(" ",1,IF(flistname=D162,foption,""))</f>
        <v>0</v>
      </c>
      <c r="J162" s="221" t="s">
        <v>151</v>
      </c>
      <c r="K162" s="221" t="s">
        <v>3448</v>
      </c>
      <c r="L162" s="221" t="str">
        <f t="shared" si="26"/>
        <v>D04: How many distribution have you participated in so far?</v>
      </c>
      <c r="M162" s="221" t="s">
        <v>3449</v>
      </c>
      <c r="N162" s="221" t="s">
        <v>3450</v>
      </c>
      <c r="O162" s="221" t="s">
        <v>3451</v>
      </c>
      <c r="P162" s="221">
        <v>1</v>
      </c>
      <c r="V162" s="221">
        <v>1</v>
      </c>
      <c r="Z162" s="221" t="s">
        <v>3447</v>
      </c>
      <c r="AB162" s="333"/>
    </row>
    <row r="163" spans="1:28" s="221" customFormat="1">
      <c r="A163" s="205" t="s">
        <v>3429</v>
      </c>
      <c r="B163" s="194" t="s">
        <v>3452</v>
      </c>
      <c r="C163" s="194" t="str">
        <f t="shared" si="23"/>
        <v>select_one</v>
      </c>
      <c r="D163" s="194" t="str">
        <f t="shared" si="24"/>
        <v>yes_no</v>
      </c>
      <c r="E163" s="205"/>
      <c r="F163" s="194"/>
      <c r="G163" s="194" t="s">
        <v>2983</v>
      </c>
      <c r="H163" s="206"/>
      <c r="I163" s="221" t="str" cm="1">
        <f t="array" ref="I163">_xlfn.TEXTJOIN(" ",1,IF(flistname=D163,foption,""))</f>
        <v>0: No 1: Yes</v>
      </c>
      <c r="J163" s="221" t="s">
        <v>22</v>
      </c>
      <c r="K163" s="221" t="s">
        <v>3453</v>
      </c>
      <c r="L163" s="221" t="str">
        <f t="shared" si="26"/>
        <v>D05: If you have a beneficiary ration card for the special nutritious ration, may I please see it?</v>
      </c>
      <c r="M163" s="221" t="s">
        <v>3454</v>
      </c>
      <c r="N163" s="221" t="s">
        <v>3455</v>
      </c>
      <c r="O163" s="221" t="s">
        <v>3456</v>
      </c>
      <c r="P163" s="221">
        <v>1</v>
      </c>
      <c r="S163" s="221" t="s">
        <v>484</v>
      </c>
      <c r="V163" s="221">
        <v>1</v>
      </c>
      <c r="W163" s="221" t="s">
        <v>5748</v>
      </c>
      <c r="Z163" s="221" t="s">
        <v>3447</v>
      </c>
      <c r="AB163" s="333"/>
    </row>
    <row r="164" spans="1:28" s="221" customFormat="1">
      <c r="A164" s="205"/>
      <c r="B164" s="194"/>
      <c r="C164" s="194" t="str">
        <f t="shared" si="23"/>
        <v>No</v>
      </c>
      <c r="D164" s="194" t="str">
        <f t="shared" si="24"/>
        <v/>
      </c>
      <c r="E164" s="205"/>
      <c r="F164" s="194"/>
      <c r="G164" s="194"/>
      <c r="H164" s="206"/>
      <c r="I164" s="221" t="str" cm="1">
        <f t="array" ref="I164">_xlfn.TEXTJOIN(" ",1,IF(flistname=D164,foption,""))</f>
        <v>0</v>
      </c>
      <c r="J164" s="221" t="s">
        <v>151</v>
      </c>
      <c r="K164" s="221" t="s">
        <v>3457</v>
      </c>
      <c r="L164" s="221" t="str">
        <f t="shared" si="26"/>
        <v>D06: [Enumerator] from the card record number of planned distributions</v>
      </c>
      <c r="M164" s="221" t="s">
        <v>3458</v>
      </c>
      <c r="N164" s="221" t="s">
        <v>3459</v>
      </c>
      <c r="O164" s="221" t="s">
        <v>3460</v>
      </c>
      <c r="P164" s="221">
        <v>1</v>
      </c>
      <c r="V164" s="221">
        <v>1</v>
      </c>
      <c r="Z164" s="221" t="s">
        <v>3461</v>
      </c>
      <c r="AB164" s="333"/>
    </row>
    <row r="165" spans="1:28" s="221" customFormat="1">
      <c r="A165" s="205"/>
      <c r="B165" s="194"/>
      <c r="C165" s="194" t="str">
        <f t="shared" si="23"/>
        <v>No</v>
      </c>
      <c r="D165" s="194" t="str">
        <f t="shared" si="24"/>
        <v/>
      </c>
      <c r="E165" s="205"/>
      <c r="F165" s="194"/>
      <c r="G165" s="194"/>
      <c r="H165" s="206"/>
      <c r="I165" s="221" t="str" cm="1">
        <f t="array" ref="I165">_xlfn.TEXTJOIN(" ",1,IF(flistname=D165,foption,""))</f>
        <v>0</v>
      </c>
      <c r="J165" s="221" t="s">
        <v>151</v>
      </c>
      <c r="K165" s="221" t="s">
        <v>3462</v>
      </c>
      <c r="L165" s="221" t="str">
        <f t="shared" si="26"/>
        <v>D07: [Enumerator] from the card record number of actual attended distributions</v>
      </c>
      <c r="M165" s="221" t="s">
        <v>3463</v>
      </c>
      <c r="N165" s="221" t="s">
        <v>3464</v>
      </c>
      <c r="O165" s="221" t="s">
        <v>3465</v>
      </c>
      <c r="P165" s="221">
        <v>1</v>
      </c>
      <c r="V165" s="221">
        <v>1</v>
      </c>
      <c r="Z165" s="221" t="s">
        <v>3461</v>
      </c>
      <c r="AB165" s="333"/>
    </row>
    <row r="166" spans="1:28" s="221" customFormat="1">
      <c r="A166" s="205" t="s">
        <v>3429</v>
      </c>
      <c r="B166" s="194" t="s">
        <v>3466</v>
      </c>
      <c r="C166" s="194" t="str">
        <f t="shared" si="23"/>
        <v>select_one</v>
      </c>
      <c r="D166" s="194" t="str">
        <f t="shared" si="24"/>
        <v>card_lost</v>
      </c>
      <c r="E166" s="205"/>
      <c r="F166" s="194"/>
      <c r="G166" s="194" t="s">
        <v>2983</v>
      </c>
      <c r="H166" s="206"/>
      <c r="I166" s="221" t="str" cm="1">
        <f t="array" ref="I166">_xlfn.TEXTJOIN(" ",1,IF(flistname=D166,foption,""))</f>
        <v>1: Not given one 2: Lost It 88: Others</v>
      </c>
      <c r="J166" s="221" t="s">
        <v>486</v>
      </c>
      <c r="K166" s="221" t="s">
        <v>3467</v>
      </c>
      <c r="L166" s="221" t="str">
        <f t="shared" si="26"/>
        <v>D08: Why do you not have a beneficiary ration/scope card?</v>
      </c>
      <c r="M166" s="221" t="s">
        <v>3468</v>
      </c>
      <c r="N166" s="221" t="s">
        <v>3469</v>
      </c>
      <c r="O166" s="221" t="s">
        <v>3470</v>
      </c>
      <c r="P166" s="221">
        <v>1</v>
      </c>
      <c r="V166" s="221">
        <v>1</v>
      </c>
      <c r="Z166" s="221" t="s">
        <v>3471</v>
      </c>
      <c r="AB166" s="333"/>
    </row>
    <row r="167" spans="1:28" s="338" customFormat="1">
      <c r="A167" s="205" t="s">
        <v>3429</v>
      </c>
      <c r="B167" s="194" t="s">
        <v>3472</v>
      </c>
      <c r="C167" s="194" t="str">
        <f t="shared" si="23"/>
        <v>No</v>
      </c>
      <c r="D167" s="194" t="str">
        <f t="shared" si="24"/>
        <v/>
      </c>
      <c r="E167" s="205"/>
      <c r="F167" s="194"/>
      <c r="G167" s="194" t="s">
        <v>2983</v>
      </c>
      <c r="H167" s="206"/>
      <c r="I167" s="338" t="str" cm="1">
        <f t="array" ref="I167">_xlfn.TEXTJOIN(" ",1,IF(flistname=D167,foption,""))</f>
        <v>0</v>
      </c>
      <c r="J167" s="338" t="s">
        <v>49</v>
      </c>
      <c r="K167" s="338" t="s">
        <v>3473</v>
      </c>
      <c r="L167" s="338" t="str">
        <f t="shared" si="26"/>
        <v>D09: Other reason household doesn’t have a ration card</v>
      </c>
      <c r="M167" s="338" t="s">
        <v>3474</v>
      </c>
      <c r="N167" s="338" t="s">
        <v>3475</v>
      </c>
      <c r="O167" s="338" t="s">
        <v>3476</v>
      </c>
      <c r="P167" s="338">
        <v>1</v>
      </c>
      <c r="V167" s="338">
        <v>1</v>
      </c>
      <c r="Z167" s="338" t="s">
        <v>3477</v>
      </c>
      <c r="AB167" s="339"/>
    </row>
    <row r="168" spans="1:28" s="221" customFormat="1">
      <c r="A168" s="205" t="s">
        <v>3429</v>
      </c>
      <c r="B168" s="194" t="s">
        <v>3478</v>
      </c>
      <c r="C168" s="194" t="str">
        <f t="shared" si="23"/>
        <v>select_one</v>
      </c>
      <c r="D168" s="194" t="str">
        <f t="shared" si="24"/>
        <v>yes_no</v>
      </c>
      <c r="E168" s="205"/>
      <c r="F168" s="194"/>
      <c r="G168" s="194" t="s">
        <v>2983</v>
      </c>
      <c r="H168" s="206"/>
      <c r="I168" s="221" t="str" cm="1">
        <f t="array" ref="I168">_xlfn.TEXTJOIN(" ",1,IF(flistname=D168,foption,""))</f>
        <v>0: No 1: Yes</v>
      </c>
      <c r="J168" s="221" t="s">
        <v>22</v>
      </c>
      <c r="K168" s="221" t="s">
        <v>3479</v>
      </c>
      <c r="L168" s="221" t="str">
        <f t="shared" si="26"/>
        <v>D10: Did you miss any planned distribution?</v>
      </c>
      <c r="M168" s="221" t="s">
        <v>3480</v>
      </c>
      <c r="N168" s="221" t="s">
        <v>3481</v>
      </c>
      <c r="O168" s="221" t="s">
        <v>3482</v>
      </c>
      <c r="P168" s="221">
        <v>1</v>
      </c>
      <c r="V168" s="221">
        <v>1</v>
      </c>
      <c r="W168" s="221" t="s">
        <v>5748</v>
      </c>
      <c r="Z168" s="221" t="s">
        <v>3447</v>
      </c>
      <c r="AB168" s="333"/>
    </row>
    <row r="169" spans="1:28" s="221" customFormat="1">
      <c r="A169" s="205" t="s">
        <v>3429</v>
      </c>
      <c r="B169" s="194" t="s">
        <v>3483</v>
      </c>
      <c r="C169" s="194" t="str">
        <f t="shared" si="23"/>
        <v>select_one</v>
      </c>
      <c r="D169" s="194" t="str">
        <f t="shared" si="24"/>
        <v>BSFP_participate</v>
      </c>
      <c r="E169" s="205"/>
      <c r="F169" s="194"/>
      <c r="G169" s="194" t="s">
        <v>2983</v>
      </c>
      <c r="H169" s="206"/>
      <c r="I169" s="221" t="str" cm="1">
        <f t="array" ref="I169">_xlfn.TEXTJOIN(" ",1,IF(flistname=D169,foption,""))</f>
        <v>1: Distance too far to collect specialized nutritious food 2: Too much time required to collect specialized nutritious food 3: Did not know I had to collect the specialized nutritious food 4: I had to work 5: I had other commitments 88: Other</v>
      </c>
      <c r="J169" s="221" t="s">
        <v>506</v>
      </c>
      <c r="K169" s="221" t="s">
        <v>3484</v>
      </c>
      <c r="L169" s="221" t="str">
        <f t="shared" si="26"/>
        <v>D11: What were the reasons of missing some of the planned distributions?</v>
      </c>
      <c r="M169" s="221" t="s">
        <v>3485</v>
      </c>
      <c r="N169" s="221" t="s">
        <v>3486</v>
      </c>
      <c r="O169" s="221" t="s">
        <v>3487</v>
      </c>
      <c r="P169" s="221">
        <v>1</v>
      </c>
      <c r="V169" s="221">
        <v>1</v>
      </c>
      <c r="Z169" s="221" t="s">
        <v>3488</v>
      </c>
      <c r="AB169" s="333"/>
    </row>
    <row r="170" spans="1:28" s="338" customFormat="1">
      <c r="A170" s="205" t="s">
        <v>3429</v>
      </c>
      <c r="B170" s="194" t="s">
        <v>3489</v>
      </c>
      <c r="C170" s="194" t="str">
        <f t="shared" si="23"/>
        <v>No</v>
      </c>
      <c r="D170" s="194" t="str">
        <f t="shared" si="24"/>
        <v/>
      </c>
      <c r="E170" s="205"/>
      <c r="F170" s="194"/>
      <c r="G170" s="194" t="s">
        <v>2983</v>
      </c>
      <c r="H170" s="206"/>
      <c r="I170" s="338" t="str" cm="1">
        <f t="array" ref="I170">_xlfn.TEXTJOIN(" ",1,IF(flistname=D170,foption,""))</f>
        <v>0</v>
      </c>
      <c r="J170" s="338" t="s">
        <v>49</v>
      </c>
      <c r="K170" s="338" t="s">
        <v>3490</v>
      </c>
      <c r="L170" s="338" t="str">
        <f t="shared" si="26"/>
        <v>D12: Please specify</v>
      </c>
      <c r="M170" s="338" t="s">
        <v>3491</v>
      </c>
      <c r="N170" s="338" t="s">
        <v>3492</v>
      </c>
      <c r="O170" s="338" t="s">
        <v>3493</v>
      </c>
      <c r="P170" s="338">
        <v>1</v>
      </c>
      <c r="V170" s="338">
        <v>1</v>
      </c>
      <c r="Z170" s="338" t="s">
        <v>3494</v>
      </c>
      <c r="AB170" s="339"/>
    </row>
    <row r="171" spans="1:28" s="221" customFormat="1">
      <c r="A171" s="205" t="s">
        <v>3429</v>
      </c>
      <c r="B171" s="194" t="s">
        <v>3495</v>
      </c>
      <c r="C171" s="194" t="str">
        <f t="shared" si="23"/>
        <v>select_one</v>
      </c>
      <c r="D171" s="194" t="str">
        <f t="shared" si="24"/>
        <v>yes_no_na</v>
      </c>
      <c r="E171" s="205"/>
      <c r="F171" s="194"/>
      <c r="G171" s="194" t="s">
        <v>2983</v>
      </c>
      <c r="H171" s="206"/>
      <c r="I171" s="221" t="str" cm="1">
        <f t="array" ref="I171">_xlfn.TEXTJOIN(" ",1,IF(flistname=D171,foption,""))</f>
        <v>0: No 1: Yes 2: N/A</v>
      </c>
      <c r="J171" s="221" t="s">
        <v>474</v>
      </c>
      <c r="K171" s="221" t="s">
        <v>3496</v>
      </c>
      <c r="L171" s="221" t="str">
        <f t="shared" si="26"/>
        <v>D13: Is any of the pregnant and or lactating women in your household currently benefiting from malnutrition treatment programme (TSFP)</v>
      </c>
      <c r="M171" s="221" t="s">
        <v>3497</v>
      </c>
      <c r="N171" s="221" t="s">
        <v>3498</v>
      </c>
      <c r="O171" s="221" t="s">
        <v>3499</v>
      </c>
      <c r="P171" s="221">
        <v>1</v>
      </c>
      <c r="S171" s="221" t="s">
        <v>515</v>
      </c>
      <c r="V171" s="221">
        <v>1</v>
      </c>
      <c r="W171" s="221" t="s">
        <v>5748</v>
      </c>
      <c r="Z171" s="221" t="s">
        <v>3436</v>
      </c>
      <c r="AB171" s="333"/>
    </row>
    <row r="172" spans="1:28" s="221" customFormat="1">
      <c r="A172" s="205" t="s">
        <v>3429</v>
      </c>
      <c r="B172" s="194" t="s">
        <v>3500</v>
      </c>
      <c r="C172" s="194" t="str">
        <f t="shared" si="23"/>
        <v>select_one</v>
      </c>
      <c r="D172" s="194" t="str">
        <f t="shared" si="24"/>
        <v>yes_no_na</v>
      </c>
      <c r="E172" s="205"/>
      <c r="F172" s="194"/>
      <c r="G172" s="194" t="s">
        <v>2983</v>
      </c>
      <c r="H172" s="206"/>
      <c r="I172" s="221" t="str" cm="1">
        <f t="array" ref="I172">_xlfn.TEXTJOIN(" ",1,IF(flistname=D172,foption,""))</f>
        <v>0: No 1: Yes 2: N/A</v>
      </c>
      <c r="J172" s="221" t="s">
        <v>474</v>
      </c>
      <c r="K172" s="221" t="s">
        <v>3501</v>
      </c>
      <c r="L172" s="221" t="str">
        <f t="shared" si="26"/>
        <v>D14: Is any of the U5 children in your household currently benefiting from malnutrition treatment programme (TSFP)</v>
      </c>
      <c r="M172" s="221" t="s">
        <v>3502</v>
      </c>
      <c r="N172" s="221" t="s">
        <v>3503</v>
      </c>
      <c r="O172" s="221" t="s">
        <v>3504</v>
      </c>
      <c r="P172" s="221">
        <v>1</v>
      </c>
      <c r="S172" s="221" t="s">
        <v>519</v>
      </c>
      <c r="V172" s="221">
        <v>1</v>
      </c>
      <c r="W172" s="221" t="s">
        <v>5748</v>
      </c>
      <c r="Z172" s="221" t="s">
        <v>3505</v>
      </c>
      <c r="AB172" s="333"/>
    </row>
    <row r="173" spans="1:28" s="356" customFormat="1">
      <c r="A173" s="355"/>
      <c r="B173" s="356" t="s">
        <v>3506</v>
      </c>
      <c r="C173" s="356" t="str">
        <f t="shared" si="23"/>
        <v>No</v>
      </c>
      <c r="D173" s="356" t="str">
        <f t="shared" si="24"/>
        <v/>
      </c>
      <c r="E173" s="355"/>
      <c r="F173" s="356" t="s">
        <v>246</v>
      </c>
      <c r="G173" s="356" t="s">
        <v>2983</v>
      </c>
      <c r="H173" s="357"/>
      <c r="I173" s="356" t="str" cm="1">
        <f t="array" ref="I173">_xlfn.TEXTJOIN(" ",1,IF(flistname=D173,foption,""))</f>
        <v>0</v>
      </c>
      <c r="J173" s="356" t="s">
        <v>117</v>
      </c>
      <c r="K173" s="356" t="s">
        <v>3424</v>
      </c>
      <c r="L173" s="356" t="str">
        <f t="shared" si="26"/>
        <v/>
      </c>
      <c r="N173" s="356" t="s">
        <v>2988</v>
      </c>
      <c r="O173" s="356" t="s">
        <v>2988</v>
      </c>
      <c r="P173" s="356">
        <v>1</v>
      </c>
      <c r="AB173" s="358"/>
    </row>
    <row r="174" spans="1:28" s="218" customFormat="1">
      <c r="A174" s="207"/>
      <c r="C174" s="218" t="str">
        <f t="shared" si="23"/>
        <v>No</v>
      </c>
      <c r="D174" s="218" t="str">
        <f t="shared" si="24"/>
        <v/>
      </c>
      <c r="E174" s="207"/>
      <c r="H174" s="209"/>
      <c r="I174" s="214" t="str" cm="1">
        <f t="array" ref="I174">_xlfn.TEXTJOIN(" ",1,IF(flistname=D174,foption,""))</f>
        <v>0</v>
      </c>
      <c r="L174" s="218" t="str">
        <f t="shared" si="26"/>
        <v/>
      </c>
      <c r="S174" s="207"/>
      <c r="AB174" s="280"/>
    </row>
    <row r="175" spans="1:28" s="356" customFormat="1">
      <c r="A175" s="355"/>
      <c r="B175" s="356" t="s">
        <v>3507</v>
      </c>
      <c r="C175" s="356" t="str">
        <f t="shared" si="23"/>
        <v>No</v>
      </c>
      <c r="D175" s="356" t="str">
        <f t="shared" si="24"/>
        <v/>
      </c>
      <c r="E175" s="355"/>
      <c r="F175" s="356" t="s">
        <v>246</v>
      </c>
      <c r="G175" s="356" t="s">
        <v>118</v>
      </c>
      <c r="H175" s="357"/>
      <c r="I175" s="356" t="str" cm="1">
        <f t="array" ref="I175">_xlfn.TEXTJOIN(" ",1,IF(flistname=D175,foption,""))</f>
        <v>0</v>
      </c>
      <c r="J175" s="356" t="s">
        <v>26</v>
      </c>
      <c r="K175" s="356" t="s">
        <v>3508</v>
      </c>
      <c r="L175" s="356" t="str">
        <f t="shared" si="26"/>
        <v>E: FFA Participation</v>
      </c>
      <c r="M175" s="356" t="s">
        <v>3509</v>
      </c>
      <c r="N175" s="356" t="s">
        <v>3510</v>
      </c>
      <c r="O175" s="356" t="s">
        <v>3510</v>
      </c>
      <c r="P175" s="356">
        <v>1</v>
      </c>
      <c r="Z175" s="356" t="s">
        <v>3225</v>
      </c>
      <c r="AB175" s="358"/>
    </row>
    <row r="176" spans="1:28" s="221" customFormat="1">
      <c r="A176" s="205"/>
      <c r="B176" s="194" t="s">
        <v>3511</v>
      </c>
      <c r="C176" s="194" t="str">
        <f t="shared" si="23"/>
        <v>select_multiple</v>
      </c>
      <c r="D176" s="194" t="str">
        <f t="shared" si="24"/>
        <v>pillar_type</v>
      </c>
      <c r="E176" s="205"/>
      <c r="F176" s="194" t="s">
        <v>246</v>
      </c>
      <c r="G176" s="194" t="s">
        <v>118</v>
      </c>
      <c r="H176" s="206"/>
      <c r="I176" s="221" t="str" cm="1">
        <f t="array" ref="I176">_xlfn.TEXTJOIN(" ",1,IF(flistname=D176,foption,""))</f>
        <v>1: Pillar 1: Capacity of arable land 2: Pillar 2: Community infrastructure 3: Pillar 3: Natural resource management and climate adaptation 4: Pillar 4. Skills development</v>
      </c>
      <c r="J176" s="221" t="s">
        <v>343</v>
      </c>
      <c r="K176" s="221" t="s">
        <v>3512</v>
      </c>
      <c r="L176" s="221" t="str">
        <f t="shared" si="26"/>
        <v>E01: Under which pillar of F/CFA is this assets activity being implemented?</v>
      </c>
      <c r="M176" s="221" t="s">
        <v>3513</v>
      </c>
      <c r="N176" s="221" t="s">
        <v>3514</v>
      </c>
      <c r="O176" s="221" t="s">
        <v>3515</v>
      </c>
      <c r="P176" s="221">
        <v>1</v>
      </c>
      <c r="Q176" s="221">
        <v>1</v>
      </c>
      <c r="V176" s="221">
        <v>1</v>
      </c>
      <c r="AB176" s="333"/>
    </row>
    <row r="177" spans="1:28" s="219" customFormat="1">
      <c r="A177" s="231"/>
      <c r="B177" s="232"/>
      <c r="C177" s="232" t="str">
        <f t="shared" si="23"/>
        <v>No</v>
      </c>
      <c r="D177" s="232" t="str">
        <f t="shared" si="24"/>
        <v/>
      </c>
      <c r="E177" s="231"/>
      <c r="F177" s="232"/>
      <c r="G177" s="232"/>
      <c r="H177" s="233"/>
      <c r="I177" s="219" t="str" cm="1">
        <f t="array" ref="I177">_xlfn.TEXTJOIN(" ",1,IF(flistname=D177,foption,""))</f>
        <v>0</v>
      </c>
      <c r="J177" s="219" t="s">
        <v>26</v>
      </c>
      <c r="K177" s="219" t="s">
        <v>3516</v>
      </c>
      <c r="L177" s="219" t="str">
        <f t="shared" si="26"/>
        <v/>
      </c>
      <c r="W177" s="219" t="s">
        <v>168</v>
      </c>
      <c r="AB177" s="286"/>
    </row>
    <row r="178" spans="1:28" s="325" customFormat="1">
      <c r="A178" s="235"/>
      <c r="B178" s="240"/>
      <c r="C178" s="240" t="str">
        <f t="shared" si="23"/>
        <v>No</v>
      </c>
      <c r="D178" s="240" t="str">
        <f t="shared" si="24"/>
        <v/>
      </c>
      <c r="E178" s="235"/>
      <c r="F178" s="240"/>
      <c r="G178" s="240"/>
      <c r="H178" s="237"/>
      <c r="I178" s="325" t="str" cm="1">
        <f t="array" ref="I178">_xlfn.TEXTJOIN(" ",1,IF(flistname=D178,foption,""))</f>
        <v>0</v>
      </c>
      <c r="J178" s="325" t="s">
        <v>20</v>
      </c>
      <c r="L178" s="325" t="str">
        <f t="shared" si="26"/>
        <v>What is the exact activity / asset being implemented under the pillars you participated in?</v>
      </c>
      <c r="N178" s="325" t="s">
        <v>3517</v>
      </c>
      <c r="O178" s="325" t="s">
        <v>3517</v>
      </c>
      <c r="P178" s="325">
        <v>1</v>
      </c>
      <c r="AB178" s="326"/>
    </row>
    <row r="179" spans="1:28" s="221" customFormat="1">
      <c r="A179" s="205"/>
      <c r="B179" s="194" t="s">
        <v>3518</v>
      </c>
      <c r="C179" s="194" t="str">
        <f t="shared" si="23"/>
        <v>select_one</v>
      </c>
      <c r="D179" s="194" t="str">
        <f t="shared" si="24"/>
        <v>ffa_activity1</v>
      </c>
      <c r="E179" s="205"/>
      <c r="F179" s="194" t="s">
        <v>246</v>
      </c>
      <c r="G179" s="194" t="s">
        <v>118</v>
      </c>
      <c r="H179" s="206"/>
      <c r="I179" s="221" t="str" cm="1">
        <f t="array" ref="I179">_xlfn.TEXTJOIN(" ",1,IF(flistname=D179,foption,""))</f>
        <v>101: PI: Land clearing and plantation 102: PI: Vegetable gardening 103: PI: Compost preparation 104: PI: Construction of solar driers 105: PI: Construction of grain stores 106: PI: Beekeeping 188: PI: Other</v>
      </c>
      <c r="J179" s="221" t="s">
        <v>346</v>
      </c>
      <c r="K179" s="221" t="s">
        <v>3519</v>
      </c>
      <c r="L179" s="221" t="str">
        <f t="shared" si="26"/>
        <v>E02: Restoration of productive capacity of arable lands (Pillar I)</v>
      </c>
      <c r="M179" s="221" t="s">
        <v>3520</v>
      </c>
      <c r="N179" s="221" t="s">
        <v>3521</v>
      </c>
      <c r="O179" s="221" t="s">
        <v>3522</v>
      </c>
      <c r="P179" s="221">
        <v>1</v>
      </c>
      <c r="Q179" s="221">
        <v>1</v>
      </c>
      <c r="V179" s="221">
        <v>1</v>
      </c>
      <c r="Z179" s="221" t="s">
        <v>3523</v>
      </c>
      <c r="AB179" s="333"/>
    </row>
    <row r="180" spans="1:28" s="221" customFormat="1">
      <c r="A180" s="205"/>
      <c r="B180" s="194" t="s">
        <v>3524</v>
      </c>
      <c r="C180" s="194" t="str">
        <f t="shared" si="23"/>
        <v>select_one</v>
      </c>
      <c r="D180" s="194" t="str">
        <f t="shared" si="24"/>
        <v>ffa_activity2</v>
      </c>
      <c r="E180" s="205"/>
      <c r="F180" s="194" t="s">
        <v>246</v>
      </c>
      <c r="G180" s="194" t="s">
        <v>118</v>
      </c>
      <c r="H180" s="206"/>
      <c r="I180" s="221" t="str" cm="1">
        <f t="array" ref="I180">_xlfn.TEXTJOIN(" ",1,IF(flistname=D180,foption,""))</f>
        <v>201: PII: Community access road construction 210: PII: Nutrition centre 202: PII: Dyke construction (roads) 203: PII: Multi-purpose water pond construction 204: PII: Fish pond construction 205: PII: Shallow wells construction 206: PII: School class room construction 207: PII: Youth centre 208: PII: Clinic 209: PII: Grain store 288: PII: Other</v>
      </c>
      <c r="J180" s="221" t="s">
        <v>350</v>
      </c>
      <c r="K180" s="221" t="s">
        <v>3525</v>
      </c>
      <c r="L180" s="221" t="str">
        <f t="shared" si="26"/>
        <v>E03: Development of Community Infrastructure (Pillar II)</v>
      </c>
      <c r="M180" s="221" t="s">
        <v>3526</v>
      </c>
      <c r="N180" s="221" t="s">
        <v>3527</v>
      </c>
      <c r="O180" s="221" t="s">
        <v>3528</v>
      </c>
      <c r="P180" s="221">
        <v>1</v>
      </c>
      <c r="Q180" s="221">
        <v>1</v>
      </c>
      <c r="V180" s="221">
        <v>1</v>
      </c>
      <c r="Z180" s="221" t="s">
        <v>3529</v>
      </c>
      <c r="AB180" s="333"/>
    </row>
    <row r="181" spans="1:28" s="221" customFormat="1">
      <c r="A181" s="205"/>
      <c r="B181" s="194" t="s">
        <v>3530</v>
      </c>
      <c r="C181" s="194" t="str">
        <f t="shared" si="23"/>
        <v>select_one</v>
      </c>
      <c r="D181" s="194" t="str">
        <f t="shared" si="24"/>
        <v>ffa_activity3</v>
      </c>
      <c r="E181" s="205"/>
      <c r="F181" s="194" t="s">
        <v>246</v>
      </c>
      <c r="G181" s="194" t="s">
        <v>118</v>
      </c>
      <c r="H181" s="206"/>
      <c r="I181" s="221" t="str" cm="1">
        <f t="array" ref="I181">_xlfn.TEXTJOIN(" ",1,IF(flistname=D181,foption,""))</f>
        <v>301: PIII: Tree nursery - seedling production/plantation 302: PIII: Seedling pit excavation 303: PIII: Dyke construction (flood-control) 304: PIII: Vetiver multiplication 306: PIII: Water canal/drainage  305: PIII: Other</v>
      </c>
      <c r="J181" s="221" t="s">
        <v>354</v>
      </c>
      <c r="K181" s="221" t="s">
        <v>3531</v>
      </c>
      <c r="L181" s="221" t="str">
        <f t="shared" si="26"/>
        <v>E04: Natural resource management for climate change adaptation (Pillar III)</v>
      </c>
      <c r="M181" s="221" t="s">
        <v>3532</v>
      </c>
      <c r="N181" s="221" t="s">
        <v>3533</v>
      </c>
      <c r="O181" s="221" t="s">
        <v>3534</v>
      </c>
      <c r="P181" s="221">
        <v>1</v>
      </c>
      <c r="Q181" s="221">
        <v>1</v>
      </c>
      <c r="V181" s="221">
        <v>1</v>
      </c>
      <c r="Z181" s="221" t="s">
        <v>3535</v>
      </c>
      <c r="AB181" s="333"/>
    </row>
    <row r="182" spans="1:28" s="221" customFormat="1">
      <c r="A182" s="205"/>
      <c r="B182" s="194" t="s">
        <v>3536</v>
      </c>
      <c r="C182" s="194" t="str">
        <f t="shared" si="23"/>
        <v>select_multiple</v>
      </c>
      <c r="D182" s="194" t="str">
        <f t="shared" si="24"/>
        <v>ffa_activity4</v>
      </c>
      <c r="E182" s="205"/>
      <c r="F182" s="194" t="s">
        <v>246</v>
      </c>
      <c r="G182" s="194" t="s">
        <v>118</v>
      </c>
      <c r="H182" s="206"/>
      <c r="I182" s="221" t="str" cm="1">
        <f t="array" ref="I182">_xlfn.TEXTJOIN(" ",1,IF(flistname=D182,foption,""))</f>
        <v>401: PIV: Training in Livelihood developmen 402: PIV: Training in Infrastructure development 403: PIV: Training in Environmental rehabilitation 404: PIV: Training in Cross-cutting issues 0 0 0 0 0 488: Other</v>
      </c>
      <c r="J182" s="221" t="s">
        <v>3537</v>
      </c>
      <c r="K182" s="221" t="s">
        <v>3538</v>
      </c>
      <c r="L182" s="221" t="str">
        <f t="shared" si="26"/>
        <v>E05: Skills development (Pillar IV)</v>
      </c>
      <c r="M182" s="221" t="s">
        <v>3539</v>
      </c>
      <c r="N182" s="221" t="s">
        <v>3540</v>
      </c>
      <c r="O182" s="221" t="s">
        <v>3541</v>
      </c>
      <c r="P182" s="221">
        <v>1</v>
      </c>
      <c r="Q182" s="221">
        <v>1</v>
      </c>
      <c r="V182" s="221">
        <v>1</v>
      </c>
      <c r="Z182" s="221" t="s">
        <v>3542</v>
      </c>
      <c r="AB182" s="333"/>
    </row>
    <row r="183" spans="1:28" s="219" customFormat="1">
      <c r="A183" s="231"/>
      <c r="B183" s="232"/>
      <c r="C183" s="232" t="str">
        <f t="shared" si="23"/>
        <v>No</v>
      </c>
      <c r="D183" s="232" t="str">
        <f t="shared" si="24"/>
        <v/>
      </c>
      <c r="E183" s="231"/>
      <c r="F183" s="232"/>
      <c r="G183" s="232"/>
      <c r="H183" s="233"/>
      <c r="I183" s="219" t="str" cm="1">
        <f t="array" ref="I183">_xlfn.TEXTJOIN(" ",1,IF(flistname=D183,foption,""))</f>
        <v>0</v>
      </c>
      <c r="J183" s="219" t="s">
        <v>117</v>
      </c>
      <c r="K183" s="219" t="s">
        <v>3516</v>
      </c>
      <c r="L183" s="219" t="str">
        <f t="shared" si="26"/>
        <v/>
      </c>
      <c r="AB183" s="286"/>
    </row>
    <row r="184" spans="1:28" s="325" customFormat="1">
      <c r="A184" s="235"/>
      <c r="B184" s="240"/>
      <c r="C184" s="240" t="str">
        <f t="shared" si="23"/>
        <v>No</v>
      </c>
      <c r="D184" s="240" t="str">
        <f t="shared" si="24"/>
        <v/>
      </c>
      <c r="E184" s="235"/>
      <c r="F184" s="240"/>
      <c r="G184" s="240"/>
      <c r="H184" s="237"/>
      <c r="I184" s="325" t="str" cm="1">
        <f t="array" ref="I184">_xlfn.TEXTJOIN(" ",1,IF(flistname=D184,foption,""))</f>
        <v>0</v>
      </c>
      <c r="J184" s="325" t="s">
        <v>20</v>
      </c>
      <c r="L184" s="325" t="str">
        <f t="shared" si="26"/>
        <v>Please tell me what you think about the following statement</v>
      </c>
      <c r="N184" s="325" t="s">
        <v>3543</v>
      </c>
      <c r="O184" s="325" t="s">
        <v>3543</v>
      </c>
      <c r="P184" s="325">
        <v>1</v>
      </c>
      <c r="AB184" s="326"/>
    </row>
    <row r="185" spans="1:28" s="219" customFormat="1">
      <c r="A185" s="231"/>
      <c r="B185" s="232"/>
      <c r="C185" s="232" t="str">
        <f t="shared" si="23"/>
        <v>No</v>
      </c>
      <c r="D185" s="232" t="str">
        <f t="shared" si="24"/>
        <v/>
      </c>
      <c r="E185" s="231"/>
      <c r="F185" s="232"/>
      <c r="G185" s="232"/>
      <c r="H185" s="233"/>
      <c r="I185" s="219" t="str" cm="1">
        <f t="array" ref="I185">_xlfn.TEXTJOIN(" ",1,IF(flistname=D185,foption,""))</f>
        <v>0</v>
      </c>
      <c r="J185" s="219" t="s">
        <v>26</v>
      </c>
      <c r="K185" s="219" t="s">
        <v>3544</v>
      </c>
      <c r="L185" s="219" t="str">
        <f t="shared" si="26"/>
        <v/>
      </c>
      <c r="W185" s="219" t="s">
        <v>168</v>
      </c>
      <c r="AB185" s="286"/>
    </row>
    <row r="186" spans="1:28" s="325" customFormat="1">
      <c r="A186" s="235"/>
      <c r="B186" s="240"/>
      <c r="C186" s="240" t="str">
        <f t="shared" si="23"/>
        <v>No</v>
      </c>
      <c r="D186" s="240" t="str">
        <f t="shared" si="24"/>
        <v/>
      </c>
      <c r="E186" s="235"/>
      <c r="F186" s="240"/>
      <c r="G186" s="240"/>
      <c r="H186" s="237"/>
      <c r="I186" s="325" t="str" cm="1">
        <f t="array" ref="I186">_xlfn.TEXTJOIN(" ",1,IF(flistname=D186,foption,""))</f>
        <v>0</v>
      </c>
      <c r="J186" s="325" t="s">
        <v>20</v>
      </c>
      <c r="L186" s="325" t="str">
        <f t="shared" si="26"/>
        <v>Do you think that "due to the assets that were built or rehabilitated in your community":</v>
      </c>
      <c r="N186" s="325" t="s">
        <v>3545</v>
      </c>
      <c r="O186" s="325" t="s">
        <v>3545</v>
      </c>
      <c r="P186" s="325">
        <v>1</v>
      </c>
      <c r="S186" s="325" t="s">
        <v>3546</v>
      </c>
      <c r="AB186" s="326"/>
    </row>
    <row r="187" spans="1:28" s="221" customFormat="1">
      <c r="A187" s="205"/>
      <c r="B187" s="194" t="s">
        <v>3547</v>
      </c>
      <c r="C187" s="194" t="str">
        <f t="shared" si="23"/>
        <v>select_one</v>
      </c>
      <c r="D187" s="194" t="str">
        <f t="shared" si="24"/>
        <v>ffa_think</v>
      </c>
      <c r="E187" s="205"/>
      <c r="F187" s="194" t="s">
        <v>246</v>
      </c>
      <c r="G187" s="194" t="s">
        <v>118</v>
      </c>
      <c r="H187" s="206"/>
      <c r="I187" s="221" t="str" cm="1">
        <f t="array" ref="I187">_xlfn.TEXTJOIN(" ",1,IF(flistname=D187,foption,""))</f>
        <v>0: No 1: Partially 2: Fully</v>
      </c>
      <c r="J187" s="221" t="s">
        <v>362</v>
      </c>
      <c r="K187" s="221" t="s">
        <v>3548</v>
      </c>
      <c r="L187" s="221" t="str">
        <f t="shared" si="26"/>
        <v>E06_01: are better protecting your household, its belongings and its production capacities (fields, equipment, etc.) from floods / drought / landslides / mudslides?</v>
      </c>
      <c r="M187" s="221" t="s">
        <v>3549</v>
      </c>
      <c r="N187" s="221" t="s">
        <v>3550</v>
      </c>
      <c r="O187" s="221" t="s">
        <v>3551</v>
      </c>
      <c r="P187" s="221">
        <v>1</v>
      </c>
      <c r="V187" s="221">
        <v>1</v>
      </c>
      <c r="W187" s="221" t="s">
        <v>5748</v>
      </c>
      <c r="AB187" s="333"/>
    </row>
    <row r="188" spans="1:28" s="221" customFormat="1">
      <c r="A188" s="205"/>
      <c r="B188" s="194" t="s">
        <v>3553</v>
      </c>
      <c r="C188" s="194" t="str">
        <f t="shared" si="23"/>
        <v>select_one</v>
      </c>
      <c r="D188" s="194" t="str">
        <f t="shared" si="24"/>
        <v>ffa_think</v>
      </c>
      <c r="E188" s="205"/>
      <c r="F188" s="194" t="s">
        <v>246</v>
      </c>
      <c r="G188" s="194" t="s">
        <v>118</v>
      </c>
      <c r="H188" s="206"/>
      <c r="I188" s="221" t="str" cm="1">
        <f t="array" ref="I188">_xlfn.TEXTJOIN(" ",1,IF(flistname=D188,foption,""))</f>
        <v>0: No 1: Partially 2: Fully</v>
      </c>
      <c r="J188" s="221" t="s">
        <v>362</v>
      </c>
      <c r="K188" s="221" t="s">
        <v>3554</v>
      </c>
      <c r="L188" s="221" t="str">
        <f t="shared" si="26"/>
        <v>E06_02: have allowed your household to increase or diversify its production (agriculture / livestock / other)?</v>
      </c>
      <c r="M188" s="221" t="s">
        <v>3555</v>
      </c>
      <c r="N188" s="221" t="s">
        <v>3556</v>
      </c>
      <c r="O188" s="221" t="s">
        <v>3557</v>
      </c>
      <c r="P188" s="221">
        <v>1</v>
      </c>
      <c r="V188" s="221">
        <v>1</v>
      </c>
      <c r="W188" s="221" t="s">
        <v>5748</v>
      </c>
      <c r="AB188" s="333"/>
    </row>
    <row r="189" spans="1:28" s="221" customFormat="1">
      <c r="A189" s="205"/>
      <c r="B189" s="194" t="s">
        <v>3558</v>
      </c>
      <c r="C189" s="194" t="str">
        <f t="shared" si="23"/>
        <v>select_one</v>
      </c>
      <c r="D189" s="194" t="str">
        <f t="shared" si="24"/>
        <v>ffa_think</v>
      </c>
      <c r="E189" s="205"/>
      <c r="F189" s="194" t="s">
        <v>246</v>
      </c>
      <c r="G189" s="194" t="s">
        <v>118</v>
      </c>
      <c r="H189" s="206"/>
      <c r="I189" s="221" t="str" cm="1">
        <f t="array" ref="I189">_xlfn.TEXTJOIN(" ",1,IF(flistname=D189,foption,""))</f>
        <v>0: No 1: Partially 2: Fully</v>
      </c>
      <c r="J189" s="221" t="s">
        <v>362</v>
      </c>
      <c r="K189" s="221" t="s">
        <v>3559</v>
      </c>
      <c r="L189" s="221" t="str">
        <f t="shared" si="26"/>
        <v>E06_03: have decreased the day-to-day hardship and released time for any of your family members (including women and children)?</v>
      </c>
      <c r="M189" s="221" t="s">
        <v>3560</v>
      </c>
      <c r="N189" s="221" t="s">
        <v>3561</v>
      </c>
      <c r="O189" s="221" t="s">
        <v>3562</v>
      </c>
      <c r="P189" s="221">
        <v>1</v>
      </c>
      <c r="V189" s="221">
        <v>1</v>
      </c>
      <c r="W189" s="221" t="s">
        <v>5748</v>
      </c>
      <c r="AB189" s="333"/>
    </row>
    <row r="190" spans="1:28" s="221" customFormat="1">
      <c r="A190" s="205"/>
      <c r="B190" s="194" t="s">
        <v>3563</v>
      </c>
      <c r="C190" s="194" t="str">
        <f t="shared" si="23"/>
        <v>select_one</v>
      </c>
      <c r="D190" s="194" t="str">
        <f t="shared" si="24"/>
        <v>ffa_think</v>
      </c>
      <c r="E190" s="205"/>
      <c r="F190" s="194" t="s">
        <v>246</v>
      </c>
      <c r="G190" s="194" t="s">
        <v>118</v>
      </c>
      <c r="H190" s="206"/>
      <c r="I190" s="221" t="str" cm="1">
        <f t="array" ref="I190">_xlfn.TEXTJOIN(" ",1,IF(flistname=D190,foption,""))</f>
        <v>0: No 1: Partially 2: Fully</v>
      </c>
      <c r="J190" s="221" t="s">
        <v>362</v>
      </c>
      <c r="K190" s="221" t="s">
        <v>3564</v>
      </c>
      <c r="L190" s="221" t="str">
        <f t="shared" si="26"/>
        <v>E06_04: have improved the ability of any of your household member to access markets and/or basic services ?</v>
      </c>
      <c r="M190" s="221" t="s">
        <v>3565</v>
      </c>
      <c r="N190" s="221" t="s">
        <v>3566</v>
      </c>
      <c r="O190" s="221" t="s">
        <v>3567</v>
      </c>
      <c r="P190" s="221">
        <v>1</v>
      </c>
      <c r="S190" s="221" t="s">
        <v>3568</v>
      </c>
      <c r="V190" s="221">
        <v>1</v>
      </c>
      <c r="W190" s="221" t="s">
        <v>5748</v>
      </c>
      <c r="AB190" s="333"/>
    </row>
    <row r="191" spans="1:28" s="221" customFormat="1">
      <c r="A191" s="205"/>
      <c r="B191" s="194" t="s">
        <v>3569</v>
      </c>
      <c r="C191" s="194" t="str">
        <f t="shared" si="23"/>
        <v>select_one</v>
      </c>
      <c r="D191" s="194" t="str">
        <f t="shared" si="24"/>
        <v>ffa_think</v>
      </c>
      <c r="E191" s="205"/>
      <c r="F191" s="194" t="s">
        <v>246</v>
      </c>
      <c r="G191" s="194" t="s">
        <v>118</v>
      </c>
      <c r="H191" s="206"/>
      <c r="I191" s="221" t="str" cm="1">
        <f t="array" ref="I191">_xlfn.TEXTJOIN(" ",1,IF(flistname=D191,foption,""))</f>
        <v>0: No 1: Partially 2: Fully</v>
      </c>
      <c r="J191" s="221" t="s">
        <v>362</v>
      </c>
      <c r="K191" s="221" t="s">
        <v>3570</v>
      </c>
      <c r="L191" s="221" t="str">
        <f t="shared" si="26"/>
        <v>E06_05: have improved your household’s ability to manage and maintain assets?</v>
      </c>
      <c r="M191" s="221" t="s">
        <v>3571</v>
      </c>
      <c r="N191" s="221" t="s">
        <v>3572</v>
      </c>
      <c r="O191" s="221" t="s">
        <v>3573</v>
      </c>
      <c r="P191" s="221">
        <v>1</v>
      </c>
      <c r="V191" s="221">
        <v>1</v>
      </c>
      <c r="W191" s="221" t="s">
        <v>5748</v>
      </c>
      <c r="AB191" s="333"/>
    </row>
    <row r="192" spans="1:28" s="221" customFormat="1">
      <c r="A192" s="205"/>
      <c r="B192" s="194" t="s">
        <v>3574</v>
      </c>
      <c r="C192" s="194" t="str">
        <f t="shared" si="23"/>
        <v>select_one</v>
      </c>
      <c r="D192" s="194" t="str">
        <f t="shared" si="24"/>
        <v>ffa_think</v>
      </c>
      <c r="E192" s="205"/>
      <c r="F192" s="194" t="s">
        <v>246</v>
      </c>
      <c r="G192" s="194" t="s">
        <v>118</v>
      </c>
      <c r="H192" s="206"/>
      <c r="I192" s="221" t="str" cm="1">
        <f t="array" ref="I192">_xlfn.TEXTJOIN(" ",1,IF(flistname=D192,foption,""))</f>
        <v>0: No 1: Partially 2: Fully</v>
      </c>
      <c r="J192" s="221" t="s">
        <v>362</v>
      </c>
      <c r="K192" s="221" t="s">
        <v>3575</v>
      </c>
      <c r="L192" s="221" t="str">
        <f t="shared" si="26"/>
        <v>E06_06: have improved your natural environment?</v>
      </c>
      <c r="M192" s="221" t="s">
        <v>3576</v>
      </c>
      <c r="N192" s="221" t="s">
        <v>3577</v>
      </c>
      <c r="O192" s="221" t="s">
        <v>3578</v>
      </c>
      <c r="P192" s="221">
        <v>1</v>
      </c>
      <c r="S192" s="221" t="s">
        <v>3579</v>
      </c>
      <c r="V192" s="221">
        <v>1</v>
      </c>
      <c r="W192" s="221" t="s">
        <v>5748</v>
      </c>
      <c r="AB192" s="333"/>
    </row>
    <row r="193" spans="1:28" s="221" customFormat="1">
      <c r="A193" s="205"/>
      <c r="B193" s="194" t="s">
        <v>3580</v>
      </c>
      <c r="C193" s="194" t="str">
        <f t="shared" si="23"/>
        <v>select_one</v>
      </c>
      <c r="D193" s="194" t="str">
        <f t="shared" si="24"/>
        <v>ffa_think_na</v>
      </c>
      <c r="E193" s="205"/>
      <c r="F193" s="194" t="s">
        <v>246</v>
      </c>
      <c r="G193" s="194" t="s">
        <v>118</v>
      </c>
      <c r="H193" s="206"/>
      <c r="I193" s="221" t="str" cm="1">
        <f t="array" ref="I193">_xlfn.TEXTJOIN(" ",1,IF(flistname=D193,foption,""))</f>
        <v>0: No 1: Partially 2: Fully 99: N/A</v>
      </c>
      <c r="J193" s="221" t="s">
        <v>365</v>
      </c>
      <c r="K193" s="221" t="s">
        <v>3581</v>
      </c>
      <c r="L193" s="221" t="str">
        <f t="shared" si="26"/>
        <v>E06_07: have allowed to increase agricultural potential due to greater water availability and/or soil fertility?</v>
      </c>
      <c r="M193" s="221" t="s">
        <v>3582</v>
      </c>
      <c r="N193" s="221" t="s">
        <v>3583</v>
      </c>
      <c r="O193" s="221" t="s">
        <v>3584</v>
      </c>
      <c r="P193" s="221">
        <v>1</v>
      </c>
      <c r="S193" s="221" t="s">
        <v>3585</v>
      </c>
      <c r="V193" s="221">
        <v>1</v>
      </c>
      <c r="W193" s="221" t="s">
        <v>5748</v>
      </c>
      <c r="AB193" s="333"/>
    </row>
    <row r="194" spans="1:28" s="221" customFormat="1">
      <c r="A194" s="205"/>
      <c r="B194" s="194" t="s">
        <v>3586</v>
      </c>
      <c r="C194" s="194" t="str">
        <f t="shared" si="23"/>
        <v>select_one</v>
      </c>
      <c r="D194" s="194" t="str">
        <f t="shared" si="24"/>
        <v>ffa_think_na</v>
      </c>
      <c r="E194" s="205"/>
      <c r="F194" s="194" t="s">
        <v>246</v>
      </c>
      <c r="G194" s="194" t="s">
        <v>118</v>
      </c>
      <c r="H194" s="206"/>
      <c r="I194" s="221" t="str" cm="1">
        <f t="array" ref="I194">_xlfn.TEXTJOIN(" ",1,IF(flistname=D194,foption,""))</f>
        <v>0: No 1: Partially 2: Fully 99: N/A</v>
      </c>
      <c r="J194" s="221" t="s">
        <v>365</v>
      </c>
      <c r="K194" s="221" t="s">
        <v>3587</v>
      </c>
      <c r="L194" s="221" t="str">
        <f t="shared" si="26"/>
        <v>E06_08: have improved natural environment due to land stabilization and restoration?</v>
      </c>
      <c r="M194" s="221" t="s">
        <v>3588</v>
      </c>
      <c r="N194" s="221" t="s">
        <v>3589</v>
      </c>
      <c r="O194" s="221" t="s">
        <v>3590</v>
      </c>
      <c r="P194" s="221">
        <v>1</v>
      </c>
      <c r="S194" s="221" t="s">
        <v>3591</v>
      </c>
      <c r="V194" s="221">
        <v>1</v>
      </c>
      <c r="W194" s="221" t="s">
        <v>5748</v>
      </c>
      <c r="AB194" s="333"/>
    </row>
    <row r="195" spans="1:28" s="221" customFormat="1">
      <c r="A195" s="205"/>
      <c r="B195" s="194" t="s">
        <v>3592</v>
      </c>
      <c r="C195" s="194" t="str">
        <f t="shared" si="23"/>
        <v>select_one</v>
      </c>
      <c r="D195" s="194" t="str">
        <f t="shared" si="24"/>
        <v>ffa_think_na</v>
      </c>
      <c r="E195" s="205"/>
      <c r="F195" s="194" t="s">
        <v>246</v>
      </c>
      <c r="G195" s="194" t="s">
        <v>118</v>
      </c>
      <c r="H195" s="206"/>
      <c r="I195" s="221" t="str" cm="1">
        <f t="array" ref="I195">_xlfn.TEXTJOIN(" ",1,IF(flistname=D195,foption,""))</f>
        <v>0: No 1: Partially 2: Fully 99: N/A</v>
      </c>
      <c r="J195" s="221" t="s">
        <v>365</v>
      </c>
      <c r="K195" s="221" t="s">
        <v>3593</v>
      </c>
      <c r="L195" s="221" t="str">
        <f t="shared" si="26"/>
        <v>E06_09: have improved environmental surroundings due to the enhanced water and sanitation measures?</v>
      </c>
      <c r="M195" s="221" t="s">
        <v>3594</v>
      </c>
      <c r="N195" s="221" t="s">
        <v>3595</v>
      </c>
      <c r="O195" s="221" t="s">
        <v>3596</v>
      </c>
      <c r="P195" s="221">
        <v>1</v>
      </c>
      <c r="S195" s="221" t="s">
        <v>3597</v>
      </c>
      <c r="V195" s="221">
        <v>1</v>
      </c>
      <c r="W195" s="221" t="s">
        <v>5748</v>
      </c>
      <c r="AB195" s="333"/>
    </row>
    <row r="196" spans="1:28" s="219" customFormat="1">
      <c r="A196" s="231"/>
      <c r="B196" s="232"/>
      <c r="C196" s="232" t="str">
        <f t="shared" si="23"/>
        <v>No</v>
      </c>
      <c r="D196" s="232" t="str">
        <f t="shared" si="24"/>
        <v/>
      </c>
      <c r="E196" s="231"/>
      <c r="F196" s="232"/>
      <c r="G196" s="232"/>
      <c r="H196" s="233"/>
      <c r="I196" s="219" t="str" cm="1">
        <f t="array" ref="I196">_xlfn.TEXTJOIN(" ",1,IF(flistname=D196,foption,""))</f>
        <v>0</v>
      </c>
      <c r="J196" s="219" t="s">
        <v>117</v>
      </c>
      <c r="K196" s="219" t="s">
        <v>3544</v>
      </c>
      <c r="L196" s="219" t="str">
        <f t="shared" si="26"/>
        <v/>
      </c>
      <c r="AB196" s="286"/>
    </row>
    <row r="197" spans="1:28" s="229" customFormat="1">
      <c r="A197" s="228"/>
      <c r="C197" s="229" t="str">
        <f t="shared" si="23"/>
        <v>No</v>
      </c>
      <c r="D197" s="229" t="str">
        <f t="shared" si="24"/>
        <v/>
      </c>
      <c r="E197" s="228"/>
      <c r="H197" s="230"/>
      <c r="I197" s="229" t="str" cm="1">
        <f t="array" ref="I197">_xlfn.TEXTJOIN(" ",1,IF(flistname=D197,foption,""))</f>
        <v>0</v>
      </c>
      <c r="L197" s="229" t="str">
        <f t="shared" si="26"/>
        <v/>
      </c>
      <c r="S197" s="228"/>
      <c r="AB197" s="276"/>
    </row>
    <row r="198" spans="1:28" s="219" customFormat="1">
      <c r="A198" s="231"/>
      <c r="B198" s="250" t="s">
        <v>3598</v>
      </c>
      <c r="C198" s="250" t="str">
        <f t="shared" si="23"/>
        <v>No</v>
      </c>
      <c r="D198" s="250" t="str">
        <f t="shared" si="24"/>
        <v/>
      </c>
      <c r="E198" s="231"/>
      <c r="F198" s="250" t="s">
        <v>246</v>
      </c>
      <c r="G198" s="250" t="s">
        <v>2983</v>
      </c>
      <c r="H198" s="233"/>
      <c r="I198" s="219" t="str" cm="1">
        <f t="array" ref="I198">_xlfn.TEXTJOIN(" ",1,IF(flistname=D198,foption,""))</f>
        <v>0</v>
      </c>
      <c r="J198" s="219" t="s">
        <v>26</v>
      </c>
      <c r="K198" s="219" t="s">
        <v>3599</v>
      </c>
      <c r="L198" s="219" t="str">
        <f t="shared" si="26"/>
        <v>FFA Training/hand-in-hand coaching</v>
      </c>
      <c r="N198" s="219" t="s">
        <v>3600</v>
      </c>
      <c r="O198" s="219" t="s">
        <v>3600</v>
      </c>
      <c r="P198" s="219">
        <v>1</v>
      </c>
      <c r="W198" s="219" t="s">
        <v>168</v>
      </c>
      <c r="AB198" s="286"/>
    </row>
    <row r="199" spans="1:28" s="325" customFormat="1">
      <c r="A199" s="238"/>
      <c r="B199" s="238"/>
      <c r="C199" s="238" t="str">
        <f t="shared" si="23"/>
        <v>No</v>
      </c>
      <c r="D199" s="238" t="str">
        <f t="shared" si="24"/>
        <v/>
      </c>
      <c r="E199" s="238"/>
      <c r="F199" s="238"/>
      <c r="G199" s="238"/>
      <c r="H199" s="238"/>
      <c r="I199" s="325" t="str" cm="1">
        <f t="array" ref="I199">_xlfn.TEXTJOIN(" ",1,IF(flistname=D199,foption,""))</f>
        <v>0</v>
      </c>
      <c r="J199" s="325" t="s">
        <v>20</v>
      </c>
      <c r="L199" s="325" t="str">
        <f t="shared" si="26"/>
        <v>Information on FFA trainings received by beneficiary</v>
      </c>
      <c r="N199" s="325" t="s">
        <v>3601</v>
      </c>
      <c r="O199" s="325" t="s">
        <v>3601</v>
      </c>
      <c r="P199" s="325">
        <v>1</v>
      </c>
      <c r="AB199" s="326"/>
    </row>
    <row r="200" spans="1:28" s="221" customFormat="1">
      <c r="A200" s="205"/>
      <c r="B200" s="194" t="s">
        <v>3602</v>
      </c>
      <c r="C200" s="194" t="str">
        <f t="shared" si="23"/>
        <v>select_one</v>
      </c>
      <c r="D200" s="194" t="str">
        <f t="shared" si="24"/>
        <v>yes_no</v>
      </c>
      <c r="E200" s="205"/>
      <c r="F200" s="194" t="s">
        <v>246</v>
      </c>
      <c r="G200" s="194" t="s">
        <v>118</v>
      </c>
      <c r="H200" s="206"/>
      <c r="I200" s="221" t="str" cm="1">
        <f t="array" ref="I200">_xlfn.TEXTJOIN(" ",1,IF(flistname=D200,foption,""))</f>
        <v>0: No 1: Yes</v>
      </c>
      <c r="J200" s="221" t="s">
        <v>22</v>
      </c>
      <c r="K200" s="221" t="s">
        <v>3603</v>
      </c>
      <c r="L200" s="221" t="str">
        <f t="shared" si="26"/>
        <v>E07: Have you received supplementary training on the FFA activity you participating in?</v>
      </c>
      <c r="M200" s="221" t="s">
        <v>3604</v>
      </c>
      <c r="N200" s="221" t="s">
        <v>3605</v>
      </c>
      <c r="O200" s="221" t="s">
        <v>3606</v>
      </c>
      <c r="P200" s="221">
        <v>1</v>
      </c>
      <c r="V200" s="221">
        <v>1</v>
      </c>
      <c r="W200" s="221" t="s">
        <v>5748</v>
      </c>
      <c r="AB200" s="333"/>
    </row>
    <row r="201" spans="1:28" s="221" customFormat="1">
      <c r="A201" s="205"/>
      <c r="B201" s="194" t="s">
        <v>3607</v>
      </c>
      <c r="C201" s="194" t="str">
        <f t="shared" si="23"/>
        <v>select_multiple</v>
      </c>
      <c r="D201" s="194" t="str">
        <f t="shared" si="24"/>
        <v>training</v>
      </c>
      <c r="E201" s="205"/>
      <c r="F201" s="194" t="s">
        <v>246</v>
      </c>
      <c r="G201" s="194" t="s">
        <v>118</v>
      </c>
      <c r="H201" s="206"/>
      <c r="I201" s="221" t="str" cm="1">
        <f t="array" ref="I201">_xlfn.TEXTJOIN(" ",1,IF(flistname=D201,foption,""))</f>
        <v>1: Establishment of nurseries and seedling production 2: Seedling planting including fruit trees 3: Development of flood control dykes 4: Improved technologies on livelihood activities 5: Environmental issues 6: Project management 88: Other</v>
      </c>
      <c r="J201" s="221" t="s">
        <v>729</v>
      </c>
      <c r="K201" s="221" t="s">
        <v>3608</v>
      </c>
      <c r="L201" s="221" t="str">
        <f t="shared" si="26"/>
        <v>E08: What type of training or skill development have you received</v>
      </c>
      <c r="M201" s="221" t="s">
        <v>3609</v>
      </c>
      <c r="N201" s="221" t="s">
        <v>3610</v>
      </c>
      <c r="O201" s="221" t="s">
        <v>3611</v>
      </c>
      <c r="P201" s="221">
        <v>1</v>
      </c>
      <c r="V201" s="221">
        <v>1</v>
      </c>
      <c r="Z201" s="221" t="s">
        <v>3612</v>
      </c>
      <c r="AB201" s="333"/>
    </row>
    <row r="202" spans="1:28" s="221" customFormat="1">
      <c r="A202" s="205"/>
      <c r="B202" s="194" t="s">
        <v>3613</v>
      </c>
      <c r="C202" s="194" t="str">
        <f t="shared" si="23"/>
        <v>select_one</v>
      </c>
      <c r="D202" s="194" t="str">
        <f t="shared" si="24"/>
        <v>training_improve</v>
      </c>
      <c r="E202" s="205"/>
      <c r="F202" s="194" t="s">
        <v>246</v>
      </c>
      <c r="G202" s="194" t="s">
        <v>118</v>
      </c>
      <c r="H202" s="206"/>
      <c r="I202" s="221" t="str" cm="1">
        <f t="array" ref="I202">_xlfn.TEXTJOIN(" ",1,IF(flistname=D202,foption,""))</f>
        <v>1: a complete change 2: improved slightly 3: improved 4: no change 0 6: improved and diversified</v>
      </c>
      <c r="J202" s="221" t="s">
        <v>733</v>
      </c>
      <c r="K202" s="221" t="s">
        <v>3614</v>
      </c>
      <c r="L202" s="221" t="str">
        <f t="shared" si="26"/>
        <v>E09: Has the training helped in improving your livelihoods</v>
      </c>
      <c r="M202" s="221" t="s">
        <v>3615</v>
      </c>
      <c r="N202" s="221" t="s">
        <v>3616</v>
      </c>
      <c r="O202" s="221" t="s">
        <v>3617</v>
      </c>
      <c r="P202" s="221">
        <v>1</v>
      </c>
      <c r="V202" s="221">
        <v>1</v>
      </c>
      <c r="Z202" s="221" t="s">
        <v>3612</v>
      </c>
      <c r="AB202" s="333"/>
    </row>
    <row r="203" spans="1:28" s="221" customFormat="1">
      <c r="A203" s="205"/>
      <c r="B203" s="194" t="s">
        <v>3618</v>
      </c>
      <c r="C203" s="194" t="str">
        <f t="shared" si="23"/>
        <v>select_one</v>
      </c>
      <c r="D203" s="194" t="str">
        <f t="shared" si="24"/>
        <v>assets_change</v>
      </c>
      <c r="E203" s="205"/>
      <c r="F203" s="194" t="s">
        <v>246</v>
      </c>
      <c r="G203" s="194" t="s">
        <v>118</v>
      </c>
      <c r="H203" s="206"/>
      <c r="I203" s="221" t="str" cm="1">
        <f t="array" ref="I203">_xlfn.TEXTJOIN(" ",1,IF(flistname=D203,foption,""))</f>
        <v>1: a complete change 2: improved slightly 3: improved 4: no change 5: deteriorated</v>
      </c>
      <c r="J203" s="221" t="s">
        <v>736</v>
      </c>
      <c r="K203" s="221" t="s">
        <v>3619</v>
      </c>
      <c r="L203" s="221" t="str">
        <f t="shared" si="26"/>
        <v>E10: How has the assets created through the activities changed your livelihoods</v>
      </c>
      <c r="M203" s="221" t="s">
        <v>3620</v>
      </c>
      <c r="N203" s="221" t="s">
        <v>3621</v>
      </c>
      <c r="O203" s="221" t="s">
        <v>3622</v>
      </c>
      <c r="P203" s="221">
        <v>1</v>
      </c>
      <c r="V203" s="221">
        <v>1</v>
      </c>
      <c r="Z203" s="221" t="s">
        <v>3612</v>
      </c>
      <c r="AB203" s="333"/>
    </row>
    <row r="204" spans="1:28" s="219" customFormat="1">
      <c r="A204" s="231"/>
      <c r="B204" s="250" t="s">
        <v>3623</v>
      </c>
      <c r="C204" s="250" t="str">
        <f t="shared" si="23"/>
        <v>No</v>
      </c>
      <c r="D204" s="250" t="str">
        <f t="shared" si="24"/>
        <v/>
      </c>
      <c r="E204" s="231"/>
      <c r="F204" s="250" t="s">
        <v>246</v>
      </c>
      <c r="G204" s="250" t="s">
        <v>2983</v>
      </c>
      <c r="H204" s="233"/>
      <c r="I204" s="219" t="str" cm="1">
        <f t="array" ref="I204">_xlfn.TEXTJOIN(" ",1,IF(flistname=D204,foption,""))</f>
        <v>0</v>
      </c>
      <c r="J204" s="219" t="s">
        <v>117</v>
      </c>
      <c r="K204" s="219" t="s">
        <v>3599</v>
      </c>
      <c r="L204" s="219" t="str">
        <f t="shared" si="26"/>
        <v/>
      </c>
      <c r="N204" s="219" t="s">
        <v>2988</v>
      </c>
      <c r="O204" s="219" t="s">
        <v>2988</v>
      </c>
      <c r="P204" s="219">
        <v>1</v>
      </c>
      <c r="AB204" s="286"/>
    </row>
    <row r="205" spans="1:28" s="245" customFormat="1">
      <c r="A205" s="228"/>
      <c r="C205" s="245" t="str">
        <f t="shared" si="23"/>
        <v>No</v>
      </c>
      <c r="D205" s="245" t="str">
        <f t="shared" si="24"/>
        <v/>
      </c>
      <c r="E205" s="228"/>
      <c r="H205" s="230"/>
      <c r="I205" s="229" t="str" cm="1">
        <f t="array" ref="I205">_xlfn.TEXTJOIN(" ",1,IF(flistname=D205,foption,""))</f>
        <v>0</v>
      </c>
      <c r="L205" s="245" t="str">
        <f t="shared" si="26"/>
        <v/>
      </c>
      <c r="P205" s="245">
        <v>1</v>
      </c>
      <c r="S205" s="228"/>
      <c r="AB205" s="281"/>
    </row>
    <row r="206" spans="1:28" s="219" customFormat="1">
      <c r="A206" s="231"/>
      <c r="B206" s="250" t="s">
        <v>3624</v>
      </c>
      <c r="C206" s="250" t="str">
        <f t="shared" si="23"/>
        <v>No</v>
      </c>
      <c r="D206" s="250" t="str">
        <f t="shared" si="24"/>
        <v/>
      </c>
      <c r="E206" s="231"/>
      <c r="F206" s="250" t="s">
        <v>246</v>
      </c>
      <c r="G206" s="250" t="s">
        <v>118</v>
      </c>
      <c r="H206" s="233"/>
      <c r="I206" s="219" t="str" cm="1">
        <f t="array" ref="I206">_xlfn.TEXTJOIN(" ",1,IF(flistname=D206,foption,""))</f>
        <v>0</v>
      </c>
      <c r="J206" s="219" t="s">
        <v>26</v>
      </c>
      <c r="K206" s="219" t="s">
        <v>3625</v>
      </c>
      <c r="L206" s="219" t="str">
        <f t="shared" si="26"/>
        <v/>
      </c>
      <c r="P206" s="219">
        <v>1</v>
      </c>
      <c r="W206" s="219" t="s">
        <v>168</v>
      </c>
      <c r="AB206" s="286"/>
    </row>
    <row r="207" spans="1:28" s="325" customFormat="1">
      <c r="A207" s="238"/>
      <c r="B207" s="238"/>
      <c r="C207" s="238" t="str">
        <f t="shared" si="23"/>
        <v>No</v>
      </c>
      <c r="D207" s="238" t="str">
        <f t="shared" si="24"/>
        <v/>
      </c>
      <c r="E207" s="238"/>
      <c r="F207" s="238"/>
      <c r="G207" s="238"/>
      <c r="H207" s="238"/>
      <c r="I207" s="325" t="str" cm="1">
        <f t="array" ref="I207">_xlfn.TEXTJOIN(" ",1,IF(flistname=D207,foption,""))</f>
        <v>0</v>
      </c>
      <c r="J207" s="325" t="s">
        <v>20</v>
      </c>
      <c r="L207" s="325" t="str">
        <f t="shared" si="26"/>
        <v>NEW SOCIAL NETWORKS AMONG FFA COMMUNITY</v>
      </c>
      <c r="N207" s="325" t="s">
        <v>3626</v>
      </c>
      <c r="O207" s="325" t="s">
        <v>3626</v>
      </c>
      <c r="P207" s="325">
        <v>1</v>
      </c>
      <c r="S207" s="325" t="s">
        <v>2054</v>
      </c>
      <c r="AB207" s="326"/>
    </row>
    <row r="208" spans="1:28" s="221" customFormat="1">
      <c r="A208" s="205"/>
      <c r="B208" s="194" t="s">
        <v>3627</v>
      </c>
      <c r="C208" s="194" t="str">
        <f t="shared" si="23"/>
        <v>select_one</v>
      </c>
      <c r="D208" s="194" t="str">
        <f t="shared" si="24"/>
        <v>relationship_other</v>
      </c>
      <c r="E208" s="205"/>
      <c r="F208" s="194" t="s">
        <v>246</v>
      </c>
      <c r="G208" s="194" t="s">
        <v>118</v>
      </c>
      <c r="H208" s="206"/>
      <c r="I208" s="221" t="str" cm="1">
        <f t="array" ref="I208">_xlfn.TEXTJOIN(" ",1,IF(flistname=D208,foption,""))</f>
        <v>1: Excellent, we collaborate well with no issues 2: Friendly, we can get along and work out our issues on our own 3: Acceptable, we can get along but would need mediation to work out our issues 4: Uncomfortable, we do not interact by choice</v>
      </c>
      <c r="J208" s="221" t="s">
        <v>2065</v>
      </c>
      <c r="K208" s="221" t="s">
        <v>2066</v>
      </c>
      <c r="L208" s="221" t="str">
        <f t="shared" si="26"/>
        <v>E11: How do you perceive your relationships with other groups?</v>
      </c>
      <c r="M208" s="221" t="s">
        <v>3628</v>
      </c>
      <c r="N208" s="221" t="s">
        <v>3629</v>
      </c>
      <c r="O208" s="221" t="s">
        <v>3630</v>
      </c>
      <c r="P208" s="221">
        <v>1</v>
      </c>
      <c r="V208" s="221">
        <v>1</v>
      </c>
      <c r="AB208" s="333"/>
    </row>
    <row r="209" spans="1:28" s="221" customFormat="1">
      <c r="A209" s="205"/>
      <c r="B209" s="194" t="s">
        <v>3631</v>
      </c>
      <c r="C209" s="194" t="str">
        <f t="shared" si="23"/>
        <v>select_one</v>
      </c>
      <c r="D209" s="194" t="str">
        <f t="shared" si="24"/>
        <v>incl_excl</v>
      </c>
      <c r="E209" s="205"/>
      <c r="F209" s="194" t="s">
        <v>246</v>
      </c>
      <c r="G209" s="194" t="s">
        <v>118</v>
      </c>
      <c r="H209" s="206"/>
      <c r="I209" s="221" t="str" cm="1">
        <f t="array" ref="I209">_xlfn.TEXTJOIN(" ",1,IF(flistname=D209,foption,""))</f>
        <v>1: Included 2: Excluded</v>
      </c>
      <c r="J209" s="221" t="s">
        <v>2068</v>
      </c>
      <c r="K209" s="221" t="s">
        <v>2069</v>
      </c>
      <c r="L209" s="221" t="str">
        <f t="shared" si="26"/>
        <v>E12: Do you feel you are included in or excluded from your community structure?</v>
      </c>
      <c r="M209" s="221" t="s">
        <v>3632</v>
      </c>
      <c r="N209" s="221" t="s">
        <v>3633</v>
      </c>
      <c r="O209" s="221" t="s">
        <v>3634</v>
      </c>
      <c r="P209" s="221">
        <v>1</v>
      </c>
      <c r="V209" s="221">
        <v>1</v>
      </c>
      <c r="AB209" s="333"/>
    </row>
    <row r="210" spans="1:28" s="221" customFormat="1">
      <c r="A210" s="205"/>
      <c r="B210" s="194" t="s">
        <v>3635</v>
      </c>
      <c r="C210" s="194" t="str">
        <f t="shared" si="23"/>
        <v>select_one</v>
      </c>
      <c r="D210" s="194" t="str">
        <f t="shared" si="24"/>
        <v>yes_no</v>
      </c>
      <c r="E210" s="205"/>
      <c r="F210" s="194" t="s">
        <v>246</v>
      </c>
      <c r="G210" s="194" t="s">
        <v>118</v>
      </c>
      <c r="H210" s="206"/>
      <c r="I210" s="221" t="str" cm="1">
        <f t="array" ref="I210">_xlfn.TEXTJOIN(" ",1,IF(flistname=D210,foption,""))</f>
        <v>0: No 1: Yes</v>
      </c>
      <c r="J210" s="221" t="s">
        <v>22</v>
      </c>
      <c r="K210" s="221" t="s">
        <v>2071</v>
      </c>
      <c r="L210" s="221" t="str">
        <f t="shared" si="26"/>
        <v>E13: Do you think the cooperation and inclusion of other groups would promote cooperation and better social relationships among the entire community?</v>
      </c>
      <c r="M210" s="221" t="s">
        <v>3636</v>
      </c>
      <c r="N210" s="221" t="s">
        <v>3637</v>
      </c>
      <c r="O210" s="221" t="s">
        <v>3638</v>
      </c>
      <c r="P210" s="221">
        <v>1</v>
      </c>
      <c r="V210" s="221">
        <v>1</v>
      </c>
      <c r="W210" s="221" t="s">
        <v>5748</v>
      </c>
      <c r="AB210" s="333"/>
    </row>
    <row r="211" spans="1:28" s="219" customFormat="1">
      <c r="A211" s="231"/>
      <c r="B211" s="250" t="s">
        <v>3651</v>
      </c>
      <c r="C211" s="250" t="str">
        <f t="shared" si="23"/>
        <v>No</v>
      </c>
      <c r="D211" s="250" t="str">
        <f t="shared" si="24"/>
        <v/>
      </c>
      <c r="E211" s="231"/>
      <c r="F211" s="250" t="s">
        <v>246</v>
      </c>
      <c r="G211" s="250" t="s">
        <v>118</v>
      </c>
      <c r="H211" s="233"/>
      <c r="I211" s="219" t="str" cm="1">
        <f t="array" ref="I211">_xlfn.TEXTJOIN(" ",1,IF(flistname=D211,foption,""))</f>
        <v>0</v>
      </c>
      <c r="J211" s="219" t="s">
        <v>117</v>
      </c>
      <c r="K211" s="219" t="s">
        <v>3625</v>
      </c>
      <c r="P211" s="219">
        <v>1</v>
      </c>
      <c r="AB211" s="286"/>
    </row>
    <row r="212" spans="1:28" s="356" customFormat="1">
      <c r="A212" s="355"/>
      <c r="C212" s="356" t="str">
        <f t="shared" si="23"/>
        <v>No</v>
      </c>
      <c r="D212" s="356" t="str">
        <f t="shared" si="24"/>
        <v/>
      </c>
      <c r="E212" s="355"/>
      <c r="H212" s="357"/>
      <c r="I212" s="356" t="str" cm="1">
        <f t="array" ref="I212">_xlfn.TEXTJOIN(" ",1,IF(flistname=D212,foption,""))</f>
        <v>0</v>
      </c>
      <c r="J212" s="356" t="s">
        <v>117</v>
      </c>
      <c r="K212" s="356" t="s">
        <v>3508</v>
      </c>
      <c r="L212" s="356" t="str">
        <f t="shared" ref="L212:L246" si="27">IF(AND(ISBLANK(M212),ISBLANK(N212)),"",IF(ISBLANK(M212),N212,_xlfn.CONCAT(TRIM(M212),": ",N212)))</f>
        <v/>
      </c>
      <c r="AB212" s="358"/>
    </row>
    <row r="213" spans="1:28" s="218" customFormat="1">
      <c r="A213" s="207"/>
      <c r="C213" s="218" t="str">
        <f t="shared" si="23"/>
        <v>No</v>
      </c>
      <c r="D213" s="218" t="str">
        <f t="shared" si="24"/>
        <v/>
      </c>
      <c r="E213" s="207"/>
      <c r="H213" s="209"/>
      <c r="I213" s="214" t="str" cm="1">
        <f t="array" ref="I213">_xlfn.TEXTJOIN(" ",1,IF(flistname=D213,foption,""))</f>
        <v>0</v>
      </c>
      <c r="L213" s="218" t="str">
        <f t="shared" si="27"/>
        <v/>
      </c>
      <c r="N213" s="218" t="s">
        <v>2988</v>
      </c>
      <c r="O213" s="218" t="s">
        <v>2988</v>
      </c>
      <c r="P213" s="218">
        <v>1</v>
      </c>
      <c r="S213" s="207"/>
      <c r="AB213" s="280"/>
    </row>
    <row r="214" spans="1:28" s="356" customFormat="1">
      <c r="A214" s="355"/>
      <c r="B214" s="356" t="s">
        <v>3652</v>
      </c>
      <c r="C214" s="356" t="str">
        <f t="shared" si="23"/>
        <v>No</v>
      </c>
      <c r="D214" s="356" t="str">
        <f t="shared" si="24"/>
        <v/>
      </c>
      <c r="E214" s="355"/>
      <c r="G214" s="356" t="s">
        <v>2983</v>
      </c>
      <c r="H214" s="357"/>
      <c r="I214" s="356" t="str" cm="1">
        <f t="array" ref="I214">_xlfn.TEXTJOIN(" ",1,IF(flistname=D214,foption,""))</f>
        <v>0</v>
      </c>
      <c r="J214" s="356" t="s">
        <v>26</v>
      </c>
      <c r="K214" s="356" t="s">
        <v>3653</v>
      </c>
      <c r="L214" s="356" t="str">
        <f t="shared" si="27"/>
        <v>F: BENEFICIARY SELECTION (TARGETING)</v>
      </c>
      <c r="M214" s="356" t="s">
        <v>3654</v>
      </c>
      <c r="N214" s="356" t="s">
        <v>3655</v>
      </c>
      <c r="O214" s="356" t="s">
        <v>3655</v>
      </c>
      <c r="P214" s="356">
        <v>1</v>
      </c>
      <c r="W214" s="356" t="s">
        <v>168</v>
      </c>
      <c r="Z214" s="356" t="s">
        <v>3428</v>
      </c>
      <c r="AB214" s="358"/>
    </row>
    <row r="215" spans="1:28" s="221" customFormat="1">
      <c r="A215" s="205"/>
      <c r="B215" s="194" t="s">
        <v>3656</v>
      </c>
      <c r="C215" s="194" t="str">
        <f t="shared" ref="C215:C246" si="28">IF(IFERROR(FIND("select_one",J215),0)&gt;0,"select_one",IF(IFERROR(FIND("select_multiple",J215),0)&gt;0,"select_multiple","No"))</f>
        <v>select_one</v>
      </c>
      <c r="D215" s="194" t="str">
        <f t="shared" ref="D215:D246" si="29">IF(OR(C215="select_one",C215="select_multiple"),TRIM(RIGHT(J215,LEN(J215)-(LEN(C215)+1))),"")</f>
        <v>yes_no</v>
      </c>
      <c r="E215" s="205"/>
      <c r="F215" s="194"/>
      <c r="G215" s="194" t="s">
        <v>3040</v>
      </c>
      <c r="H215" s="206"/>
      <c r="I215" s="221" t="str" cm="1">
        <f t="array" ref="I215">_xlfn.TEXTJOIN(" ",1,IF(flistname=D215,foption,""))</f>
        <v>0: No 1: Yes</v>
      </c>
      <c r="J215" s="221" t="s">
        <v>22</v>
      </c>
      <c r="K215" s="221" t="s">
        <v>533</v>
      </c>
      <c r="L215" s="221" t="str">
        <f t="shared" si="27"/>
        <v>F01: Do you know how people were chosen to receive assistance?</v>
      </c>
      <c r="M215" s="221" t="s">
        <v>3657</v>
      </c>
      <c r="N215" s="221" t="s">
        <v>3658</v>
      </c>
      <c r="O215" s="221" t="s">
        <v>3659</v>
      </c>
      <c r="P215" s="221">
        <v>1</v>
      </c>
      <c r="S215" s="221" t="s">
        <v>535</v>
      </c>
      <c r="V215" s="221">
        <v>1</v>
      </c>
      <c r="W215" s="221" t="s">
        <v>5748</v>
      </c>
      <c r="AB215" s="333"/>
    </row>
    <row r="216" spans="1:28" s="221" customFormat="1">
      <c r="A216" s="205"/>
      <c r="B216" s="194" t="s">
        <v>3660</v>
      </c>
      <c r="C216" s="194" t="str">
        <f t="shared" si="28"/>
        <v>select_multiple</v>
      </c>
      <c r="D216" s="194" t="str">
        <f t="shared" si="29"/>
        <v>bens_criteria</v>
      </c>
      <c r="E216" s="205"/>
      <c r="F216" s="194"/>
      <c r="G216" s="194" t="s">
        <v>3040</v>
      </c>
      <c r="H216" s="206"/>
      <c r="I216" s="221" t="str" cm="1">
        <f t="array" ref="I216">_xlfn.TEXTJOIN(" ",1,IF(flistname=D216,foption,""))</f>
        <v>101: Families with children under 5 years on malnutrition treatment 102: Families with pregnant and/or lactating Women on malnutrition treatment 103: Families headed by children 104: Families with low income or headed by vulnerables 105: Food insecure housheolds 106: Families with high dependency ratio or with very few income earning members 201: Households with a high dependency ratio 202: Female-headed households (recently widowed/abandoned) 203: Households a member discharged/cured from an OTP/TSFP 204: Households with chronically ill/disabled members 205: Split up households (food scarcity) 206: Households facing zero-sum coping 207: Households without access to productive assets 208: Daily wage-earners or households with no reliable income 88: Other CBPP defined criteria</v>
      </c>
      <c r="J216" s="221" t="s">
        <v>3661</v>
      </c>
      <c r="K216" s="221" t="s">
        <v>537</v>
      </c>
      <c r="L216" s="221" t="str">
        <f t="shared" si="27"/>
        <v>F02: Please explain how people were selected?</v>
      </c>
      <c r="M216" s="221" t="s">
        <v>3662</v>
      </c>
      <c r="N216" s="221" t="s">
        <v>5911</v>
      </c>
      <c r="O216" s="221" t="s">
        <v>3664</v>
      </c>
      <c r="P216" s="221">
        <v>1</v>
      </c>
      <c r="R216" s="221" t="s">
        <v>5912</v>
      </c>
      <c r="V216" s="221">
        <v>1</v>
      </c>
      <c r="Z216" s="221" t="s">
        <v>539</v>
      </c>
      <c r="AB216" s="333"/>
    </row>
    <row r="217" spans="1:28" s="338" customFormat="1">
      <c r="A217" s="205"/>
      <c r="B217" s="194" t="s">
        <v>3666</v>
      </c>
      <c r="C217" s="194" t="str">
        <f t="shared" si="28"/>
        <v>No</v>
      </c>
      <c r="D217" s="194" t="str">
        <f t="shared" si="29"/>
        <v/>
      </c>
      <c r="E217" s="205"/>
      <c r="F217" s="194"/>
      <c r="G217" s="194" t="s">
        <v>3040</v>
      </c>
      <c r="H217" s="206"/>
      <c r="I217" s="338" t="str" cm="1">
        <f t="array" ref="I217">_xlfn.TEXTJOIN(" ",1,IF(flistname=D217,foption,""))</f>
        <v>0</v>
      </c>
      <c r="J217" s="338" t="s">
        <v>49</v>
      </c>
      <c r="K217" s="338" t="s">
        <v>540</v>
      </c>
      <c r="L217" s="338" t="str">
        <f t="shared" si="27"/>
        <v>F03: Specify</v>
      </c>
      <c r="M217" s="338" t="s">
        <v>3667</v>
      </c>
      <c r="N217" s="338" t="s">
        <v>1312</v>
      </c>
      <c r="O217" s="338" t="s">
        <v>3668</v>
      </c>
      <c r="P217" s="338">
        <v>1</v>
      </c>
      <c r="V217" s="338">
        <v>1</v>
      </c>
      <c r="Z217" s="338" t="s">
        <v>3669</v>
      </c>
      <c r="AB217" s="339"/>
    </row>
    <row r="218" spans="1:28" s="221" customFormat="1">
      <c r="A218" s="205"/>
      <c r="B218" s="194" t="s">
        <v>3679</v>
      </c>
      <c r="C218" s="194" t="str">
        <f t="shared" si="28"/>
        <v>select_multiple</v>
      </c>
      <c r="D218" s="194" t="str">
        <f t="shared" si="29"/>
        <v>bens_selection</v>
      </c>
      <c r="E218" s="205"/>
      <c r="F218" s="194"/>
      <c r="G218" s="194" t="s">
        <v>3040</v>
      </c>
      <c r="H218" s="206"/>
      <c r="I218" s="221" t="str" cm="1">
        <f t="array" ref="I218">_xlfn.TEXTJOIN(" ",1,IF(flistname=D218,foption,""))</f>
        <v>1: Community/traditional leader 2: Distribution staff 3: Local Authorities 4: Management committee 5: Partner 6: WFP 77: I do not know 88: Other</v>
      </c>
      <c r="J218" s="221" t="s">
        <v>3680</v>
      </c>
      <c r="K218" s="221" t="s">
        <v>544</v>
      </c>
      <c r="L218" s="221" t="str">
        <f t="shared" si="27"/>
        <v>F06: Who selected the people to receive assistance?</v>
      </c>
      <c r="M218" s="221" t="s">
        <v>3681</v>
      </c>
      <c r="N218" s="221" t="s">
        <v>5913</v>
      </c>
      <c r="O218" s="221" t="s">
        <v>3683</v>
      </c>
      <c r="P218" s="221">
        <v>1</v>
      </c>
      <c r="V218" s="221">
        <v>1</v>
      </c>
      <c r="Z218" s="221" t="s">
        <v>539</v>
      </c>
      <c r="AB218" s="333"/>
    </row>
    <row r="219" spans="1:28" s="338" customFormat="1">
      <c r="A219" s="205"/>
      <c r="B219" s="194" t="s">
        <v>3684</v>
      </c>
      <c r="C219" s="194" t="str">
        <f t="shared" si="28"/>
        <v>No</v>
      </c>
      <c r="D219" s="194" t="str">
        <f t="shared" si="29"/>
        <v/>
      </c>
      <c r="E219" s="205"/>
      <c r="F219" s="194"/>
      <c r="G219" s="194" t="s">
        <v>3040</v>
      </c>
      <c r="H219" s="206"/>
      <c r="I219" s="338" t="str" cm="1">
        <f t="array" ref="I219">_xlfn.TEXTJOIN(" ",1,IF(flistname=D219,foption,""))</f>
        <v>0</v>
      </c>
      <c r="J219" s="338" t="s">
        <v>49</v>
      </c>
      <c r="K219" s="338" t="s">
        <v>546</v>
      </c>
      <c r="L219" s="338" t="str">
        <f t="shared" si="27"/>
        <v>F07: Specify</v>
      </c>
      <c r="M219" s="338" t="s">
        <v>3685</v>
      </c>
      <c r="N219" s="338" t="s">
        <v>1312</v>
      </c>
      <c r="O219" s="338" t="s">
        <v>3686</v>
      </c>
      <c r="P219" s="338">
        <v>1</v>
      </c>
      <c r="V219" s="338">
        <v>1</v>
      </c>
      <c r="Z219" s="338" t="s">
        <v>3687</v>
      </c>
      <c r="AB219" s="339"/>
    </row>
    <row r="220" spans="1:28" s="221" customFormat="1">
      <c r="A220" s="205"/>
      <c r="B220" s="194" t="s">
        <v>3688</v>
      </c>
      <c r="C220" s="194" t="str">
        <f t="shared" si="28"/>
        <v>select_one</v>
      </c>
      <c r="D220" s="194" t="str">
        <f t="shared" si="29"/>
        <v>yes_no</v>
      </c>
      <c r="E220" s="205"/>
      <c r="F220" s="194"/>
      <c r="G220" s="194" t="s">
        <v>3040</v>
      </c>
      <c r="H220" s="206"/>
      <c r="I220" s="221" t="str" cm="1">
        <f t="array" ref="I220">_xlfn.TEXTJOIN(" ",1,IF(flistname=D220,foption,""))</f>
        <v>0: No 1: Yes</v>
      </c>
      <c r="J220" s="221" t="s">
        <v>22</v>
      </c>
      <c r="K220" s="221" t="s">
        <v>550</v>
      </c>
      <c r="L220" s="221" t="str">
        <f t="shared" si="27"/>
        <v>F08: Do you know of people who were selected but did not merit to be assisted?</v>
      </c>
      <c r="M220" s="221" t="s">
        <v>3689</v>
      </c>
      <c r="N220" s="221" t="s">
        <v>5914</v>
      </c>
      <c r="O220" s="221" t="s">
        <v>3691</v>
      </c>
      <c r="P220" s="221">
        <v>1</v>
      </c>
      <c r="V220" s="221">
        <v>1</v>
      </c>
      <c r="W220" s="221" t="s">
        <v>5748</v>
      </c>
      <c r="AB220" s="333"/>
    </row>
    <row r="221" spans="1:28" s="338" customFormat="1">
      <c r="A221" s="205"/>
      <c r="B221" s="194" t="s">
        <v>3692</v>
      </c>
      <c r="C221" s="194" t="str">
        <f t="shared" si="28"/>
        <v>No</v>
      </c>
      <c r="D221" s="194" t="str">
        <f t="shared" si="29"/>
        <v/>
      </c>
      <c r="E221" s="205"/>
      <c r="F221" s="194"/>
      <c r="G221" s="194" t="s">
        <v>3040</v>
      </c>
      <c r="H221" s="206"/>
      <c r="I221" s="338" t="str" cm="1">
        <f t="array" ref="I221">_xlfn.TEXTJOIN(" ",1,IF(flistname=D221,foption,""))</f>
        <v>0</v>
      </c>
      <c r="J221" s="338" t="s">
        <v>49</v>
      </c>
      <c r="K221" s="338" t="s">
        <v>552</v>
      </c>
      <c r="L221" s="338" t="str">
        <f t="shared" si="27"/>
        <v>F09: Explain why</v>
      </c>
      <c r="M221" s="338" t="s">
        <v>3693</v>
      </c>
      <c r="N221" s="338" t="s">
        <v>3694</v>
      </c>
      <c r="O221" s="338" t="s">
        <v>3695</v>
      </c>
      <c r="P221" s="338">
        <v>1</v>
      </c>
      <c r="V221" s="338">
        <v>1</v>
      </c>
      <c r="Z221" s="338" t="s">
        <v>554</v>
      </c>
      <c r="AB221" s="339"/>
    </row>
    <row r="222" spans="1:28" s="221" customFormat="1">
      <c r="A222" s="205"/>
      <c r="B222" s="194" t="s">
        <v>3696</v>
      </c>
      <c r="C222" s="194" t="str">
        <f t="shared" si="28"/>
        <v>select_one</v>
      </c>
      <c r="D222" s="194" t="str">
        <f t="shared" si="29"/>
        <v>yes_no_dk</v>
      </c>
      <c r="E222" s="205"/>
      <c r="F222" s="194"/>
      <c r="G222" s="194" t="s">
        <v>3040</v>
      </c>
      <c r="H222" s="206"/>
      <c r="I222" s="221" t="str" cm="1">
        <f t="array" ref="I222">_xlfn.TEXTJOIN(" ",1,IF(flistname=D222,foption,""))</f>
        <v>0: No 1: Yes 98: Don’t know</v>
      </c>
      <c r="J222" s="221" t="s">
        <v>549</v>
      </c>
      <c r="K222" s="221" t="s">
        <v>555</v>
      </c>
      <c r="L222" s="221" t="str">
        <f t="shared" si="27"/>
        <v>F10: Do you know of people who deserved assistance but were not selected?</v>
      </c>
      <c r="M222" s="221" t="s">
        <v>3697</v>
      </c>
      <c r="N222" s="221" t="s">
        <v>5915</v>
      </c>
      <c r="O222" s="221" t="s">
        <v>3699</v>
      </c>
      <c r="P222" s="221">
        <v>1</v>
      </c>
      <c r="S222" s="221" t="s">
        <v>557</v>
      </c>
      <c r="V222" s="221">
        <v>1</v>
      </c>
      <c r="W222" s="221" t="s">
        <v>5748</v>
      </c>
      <c r="AB222" s="333"/>
    </row>
    <row r="223" spans="1:28" s="221" customFormat="1">
      <c r="A223" s="205"/>
      <c r="B223" s="194" t="s">
        <v>3703</v>
      </c>
      <c r="C223" s="194" t="str">
        <f t="shared" si="28"/>
        <v>select_multiple</v>
      </c>
      <c r="D223" s="194" t="str">
        <f t="shared" si="29"/>
        <v>reason_notselect</v>
      </c>
      <c r="E223" s="205"/>
      <c r="F223" s="194" t="s">
        <v>246</v>
      </c>
      <c r="G223" s="194" t="s">
        <v>118</v>
      </c>
      <c r="H223" s="206"/>
      <c r="I223" s="221" t="str" cm="1">
        <f t="array" ref="I223">_xlfn.TEXTJOIN(" ",1,IF(flistname=D223,foption,""))</f>
        <v>1: Low assistance coverage (more people in need) 2: The selection process was Corrupted, had to pay money 3: Because they did not meet the targeting requirements 4: Because they were absent during selection and registration 5: The area covered was too small to include all the vulnerable 6: Fewer registration cards provided 7: Because they are not farming households 8: Because they were not related to those who did the selection 9: Household did not have members who could participate in the work 10: Priority was given the most vulnerable 11: The selection criteria were not clear 77: Don’t know 88: Other</v>
      </c>
      <c r="J223" s="221" t="s">
        <v>3704</v>
      </c>
      <c r="K223" s="221" t="s">
        <v>600</v>
      </c>
      <c r="L223" s="221" t="str">
        <f t="shared" si="27"/>
        <v>F12: What are the reasons why they were not selected</v>
      </c>
      <c r="M223" s="221" t="s">
        <v>3705</v>
      </c>
      <c r="N223" s="221" t="s">
        <v>3706</v>
      </c>
      <c r="O223" s="221" t="s">
        <v>3707</v>
      </c>
      <c r="P223" s="221">
        <v>1</v>
      </c>
      <c r="V223" s="221">
        <v>1</v>
      </c>
      <c r="Z223" s="221" t="s">
        <v>560</v>
      </c>
      <c r="AB223" s="333"/>
    </row>
    <row r="224" spans="1:28" s="221" customFormat="1">
      <c r="A224" s="205"/>
      <c r="B224" s="194" t="s">
        <v>3709</v>
      </c>
      <c r="C224" s="194" t="str">
        <f t="shared" si="28"/>
        <v>select_one</v>
      </c>
      <c r="D224" s="194" t="str">
        <f t="shared" si="29"/>
        <v>yes_no</v>
      </c>
      <c r="E224" s="205"/>
      <c r="F224" s="194"/>
      <c r="G224" s="194" t="s">
        <v>3040</v>
      </c>
      <c r="H224" s="206"/>
      <c r="I224" s="221" t="str" cm="1">
        <f t="array" ref="I224">_xlfn.TEXTJOIN(" ",1,IF(flistname=D224,foption,""))</f>
        <v>0: No 1: Yes</v>
      </c>
      <c r="J224" s="221" t="s">
        <v>22</v>
      </c>
      <c r="K224" s="221" t="s">
        <v>561</v>
      </c>
      <c r="L224" s="221" t="str">
        <f t="shared" si="27"/>
        <v>F13: Did your household have to pay to be selected?</v>
      </c>
      <c r="M224" s="221" t="s">
        <v>3710</v>
      </c>
      <c r="N224" s="221" t="s">
        <v>5916</v>
      </c>
      <c r="O224" s="221" t="s">
        <v>3712</v>
      </c>
      <c r="P224" s="221">
        <v>1</v>
      </c>
      <c r="V224" s="221">
        <v>1</v>
      </c>
      <c r="W224" s="221" t="s">
        <v>5748</v>
      </c>
      <c r="AB224" s="333"/>
    </row>
    <row r="225" spans="1:28" s="221" customFormat="1">
      <c r="A225" s="205"/>
      <c r="B225" s="194" t="s">
        <v>3713</v>
      </c>
      <c r="C225" s="194" t="str">
        <f t="shared" si="28"/>
        <v>select_one</v>
      </c>
      <c r="D225" s="194" t="str">
        <f t="shared" si="29"/>
        <v>payment_recepient</v>
      </c>
      <c r="E225" s="205"/>
      <c r="F225" s="194"/>
      <c r="G225" s="194" t="s">
        <v>3040</v>
      </c>
      <c r="H225" s="206"/>
      <c r="I225" s="221" t="str" cm="1">
        <f t="array" ref="I225">_xlfn.TEXTJOIN(" ",1,IF(flistname=D225,foption,""))</f>
        <v>1: Community/traditional Leader 2: Local authorities 3: Project management committee (PMC) 4: Cooperating partner 5: WFP Staff 6: Armed actors 88: Other</v>
      </c>
      <c r="J225" s="221" t="s">
        <v>563</v>
      </c>
      <c r="K225" s="221" t="s">
        <v>564</v>
      </c>
      <c r="L225" s="221" t="str">
        <f t="shared" si="27"/>
        <v>F14: Who did you have to pay?</v>
      </c>
      <c r="M225" s="221" t="s">
        <v>3714</v>
      </c>
      <c r="N225" s="221" t="s">
        <v>3715</v>
      </c>
      <c r="O225" s="221" t="s">
        <v>3716</v>
      </c>
      <c r="P225" s="221">
        <v>1</v>
      </c>
      <c r="V225" s="221">
        <v>1</v>
      </c>
      <c r="Z225" s="221" t="s">
        <v>566</v>
      </c>
      <c r="AB225" s="333"/>
    </row>
    <row r="226" spans="1:28" s="221" customFormat="1">
      <c r="A226" s="205"/>
      <c r="B226" s="194" t="s">
        <v>3717</v>
      </c>
      <c r="C226" s="194" t="str">
        <f t="shared" si="28"/>
        <v>select_one</v>
      </c>
      <c r="D226" s="194" t="str">
        <f t="shared" si="29"/>
        <v>voluntary_forced</v>
      </c>
      <c r="E226" s="205"/>
      <c r="F226" s="194"/>
      <c r="G226" s="194" t="s">
        <v>3040</v>
      </c>
      <c r="H226" s="206"/>
      <c r="I226" s="221" t="str" cm="1">
        <f t="array" ref="I226">_xlfn.TEXTJOIN(" ",1,IF(flistname=D226,foption,""))</f>
        <v>1: Voluntary 2: Forced</v>
      </c>
      <c r="J226" s="221" t="s">
        <v>567</v>
      </c>
      <c r="K226" s="221" t="s">
        <v>568</v>
      </c>
      <c r="L226" s="221" t="str">
        <f t="shared" si="27"/>
        <v>F15: Was this payment made voluntarily or forced?</v>
      </c>
      <c r="M226" s="221" t="s">
        <v>3718</v>
      </c>
      <c r="N226" s="221" t="s">
        <v>5917</v>
      </c>
      <c r="O226" s="221" t="s">
        <v>3719</v>
      </c>
      <c r="P226" s="221">
        <v>1</v>
      </c>
      <c r="V226" s="221">
        <v>1</v>
      </c>
      <c r="Z226" s="221" t="s">
        <v>566</v>
      </c>
      <c r="AB226" s="333"/>
    </row>
    <row r="227" spans="1:28" s="221" customFormat="1">
      <c r="A227" s="205"/>
      <c r="B227" s="194" t="s">
        <v>3720</v>
      </c>
      <c r="C227" s="194" t="str">
        <f t="shared" si="28"/>
        <v>select_one</v>
      </c>
      <c r="D227" s="194" t="str">
        <f t="shared" si="29"/>
        <v>yes_no</v>
      </c>
      <c r="E227" s="205"/>
      <c r="F227" s="194"/>
      <c r="G227" s="194" t="s">
        <v>3040</v>
      </c>
      <c r="H227" s="206"/>
      <c r="I227" s="221" t="str" cm="1">
        <f t="array" ref="I227">_xlfn.TEXTJOIN(" ",1,IF(flistname=D227,foption,""))</f>
        <v>0: No 1: Yes</v>
      </c>
      <c r="J227" s="221" t="s">
        <v>22</v>
      </c>
      <c r="K227" s="221" t="s">
        <v>570</v>
      </c>
      <c r="L227" s="221" t="str">
        <f t="shared" si="27"/>
        <v>F16: Have you or any of your family members been harassed as a result of being selected?</v>
      </c>
      <c r="M227" s="221" t="s">
        <v>3721</v>
      </c>
      <c r="N227" s="221" t="s">
        <v>5918</v>
      </c>
      <c r="O227" s="221" t="s">
        <v>3723</v>
      </c>
      <c r="P227" s="221">
        <v>1</v>
      </c>
      <c r="V227" s="221">
        <v>1</v>
      </c>
      <c r="W227" s="221" t="s">
        <v>5748</v>
      </c>
      <c r="AB227" s="333"/>
    </row>
    <row r="228" spans="1:28" s="338" customFormat="1">
      <c r="A228" s="205"/>
      <c r="B228" s="194" t="s">
        <v>3724</v>
      </c>
      <c r="C228" s="194" t="str">
        <f t="shared" si="28"/>
        <v>No</v>
      </c>
      <c r="D228" s="194" t="str">
        <f t="shared" si="29"/>
        <v/>
      </c>
      <c r="E228" s="205"/>
      <c r="F228" s="194"/>
      <c r="G228" s="194" t="s">
        <v>3040</v>
      </c>
      <c r="H228" s="206"/>
      <c r="I228" s="338" t="str" cm="1">
        <f t="array" ref="I228">_xlfn.TEXTJOIN(" ",1,IF(flistname=D228,foption,""))</f>
        <v>0</v>
      </c>
      <c r="J228" s="338" t="s">
        <v>49</v>
      </c>
      <c r="K228" s="338" t="s">
        <v>572</v>
      </c>
      <c r="L228" s="338" t="str">
        <f t="shared" si="27"/>
        <v>F17: Please describe the incident.</v>
      </c>
      <c r="M228" s="338" t="s">
        <v>3725</v>
      </c>
      <c r="N228" s="338" t="s">
        <v>3726</v>
      </c>
      <c r="O228" s="338" t="s">
        <v>3727</v>
      </c>
      <c r="P228" s="338">
        <v>1</v>
      </c>
      <c r="V228" s="338">
        <v>1</v>
      </c>
      <c r="Z228" s="338" t="s">
        <v>574</v>
      </c>
      <c r="AB228" s="339"/>
    </row>
    <row r="229" spans="1:28" s="221" customFormat="1">
      <c r="A229" s="205"/>
      <c r="B229" s="194" t="s">
        <v>3728</v>
      </c>
      <c r="C229" s="194" t="str">
        <f t="shared" si="28"/>
        <v>select_one</v>
      </c>
      <c r="D229" s="194" t="str">
        <f t="shared" si="29"/>
        <v>yes_no</v>
      </c>
      <c r="E229" s="205"/>
      <c r="F229" s="194" t="s">
        <v>246</v>
      </c>
      <c r="G229" s="194" t="s">
        <v>118</v>
      </c>
      <c r="H229" s="206"/>
      <c r="I229" s="221" t="str" cm="1">
        <f t="array" ref="I229">_xlfn.TEXTJOIN(" ",1,IF(flistname=D229,foption,""))</f>
        <v>0: No 1: Yes</v>
      </c>
      <c r="J229" s="221" t="s">
        <v>22</v>
      </c>
      <c r="K229" s="221" t="s">
        <v>619</v>
      </c>
      <c r="L229" s="221" t="str">
        <f t="shared" si="27"/>
        <v>F18: Were the graduation criteria clearly communicated to you?</v>
      </c>
      <c r="M229" s="221" t="s">
        <v>3729</v>
      </c>
      <c r="N229" s="221" t="s">
        <v>3730</v>
      </c>
      <c r="O229" s="221" t="s">
        <v>3731</v>
      </c>
      <c r="P229" s="221">
        <v>1</v>
      </c>
      <c r="V229" s="221">
        <v>1</v>
      </c>
      <c r="W229" s="221" t="s">
        <v>5748</v>
      </c>
      <c r="Z229" s="221" t="s">
        <v>3225</v>
      </c>
      <c r="AB229" s="333"/>
    </row>
    <row r="230" spans="1:28" s="221" customFormat="1">
      <c r="A230" s="205"/>
      <c r="B230" s="194" t="s">
        <v>3732</v>
      </c>
      <c r="C230" s="194" t="str">
        <f t="shared" si="28"/>
        <v>select_multiple</v>
      </c>
      <c r="D230" s="194" t="str">
        <f t="shared" si="29"/>
        <v>grad_crite</v>
      </c>
      <c r="E230" s="205"/>
      <c r="F230" s="194" t="s">
        <v>246</v>
      </c>
      <c r="G230" s="194" t="s">
        <v>118</v>
      </c>
      <c r="H230" s="206"/>
      <c r="I230" s="221" t="str" cm="1">
        <f t="array" ref="I230">_xlfn.TEXTJOIN(" ",1,IF(flistname=D230,foption,""))</f>
        <v>1: Completed 3 years in the FFA programme 2: HH was food sufficient (able to withstand shocks without FFA assistance) 3: Created 2-3 feddans of crop farm on top of the farm around the homestead 4: Created 400 m2 of vegetable gardening that can be utilised 2-3 times a year.</v>
      </c>
      <c r="J230" s="221" t="s">
        <v>621</v>
      </c>
      <c r="K230" s="221" t="s">
        <v>622</v>
      </c>
      <c r="L230" s="221" t="str">
        <f t="shared" si="27"/>
        <v>F19: Please describe what was communicated about graduation criteria?</v>
      </c>
      <c r="M230" s="221" t="s">
        <v>3733</v>
      </c>
      <c r="N230" s="221" t="s">
        <v>3734</v>
      </c>
      <c r="O230" s="221" t="s">
        <v>3735</v>
      </c>
      <c r="P230" s="221">
        <v>1</v>
      </c>
      <c r="V230" s="221">
        <v>1</v>
      </c>
      <c r="Z230" s="221" t="s">
        <v>624</v>
      </c>
      <c r="AB230" s="333"/>
    </row>
    <row r="231" spans="1:28" s="221" customFormat="1">
      <c r="A231" s="205"/>
      <c r="B231" s="194" t="s">
        <v>3736</v>
      </c>
      <c r="C231" s="194" t="str">
        <f t="shared" si="28"/>
        <v>select_one</v>
      </c>
      <c r="D231" s="194" t="str">
        <f t="shared" si="29"/>
        <v>grad_who_comm</v>
      </c>
      <c r="E231" s="205"/>
      <c r="F231" s="194" t="s">
        <v>246</v>
      </c>
      <c r="G231" s="194" t="s">
        <v>118</v>
      </c>
      <c r="H231" s="206"/>
      <c r="I231" s="221" t="str" cm="1">
        <f t="array" ref="I231">_xlfn.TEXTJOIN(" ",1,IF(flistname=D231,foption,""))</f>
        <v>1: Cooperating Partner (CP) 2: WFP 3: Project Management Committee 4: Boma Chief 5: Agricultural Office 6: RRC</v>
      </c>
      <c r="J231" s="221" t="s">
        <v>625</v>
      </c>
      <c r="K231" s="221" t="s">
        <v>626</v>
      </c>
      <c r="L231" s="221" t="str">
        <f t="shared" si="27"/>
        <v>F20: Who provided you with this information?</v>
      </c>
      <c r="M231" s="221" t="s">
        <v>3737</v>
      </c>
      <c r="N231" s="221" t="s">
        <v>5919</v>
      </c>
      <c r="O231" s="221" t="s">
        <v>3739</v>
      </c>
      <c r="P231" s="221">
        <v>1</v>
      </c>
      <c r="V231" s="221">
        <v>1</v>
      </c>
      <c r="Z231" s="221" t="s">
        <v>624</v>
      </c>
      <c r="AB231" s="333"/>
    </row>
    <row r="232" spans="1:28" s="221" customFormat="1">
      <c r="A232" s="205"/>
      <c r="B232" s="194" t="s">
        <v>3740</v>
      </c>
      <c r="C232" s="194" t="str">
        <f t="shared" si="28"/>
        <v>select_one</v>
      </c>
      <c r="D232" s="194" t="str">
        <f t="shared" si="29"/>
        <v>grad_who_comm</v>
      </c>
      <c r="E232" s="205"/>
      <c r="F232" s="194" t="s">
        <v>246</v>
      </c>
      <c r="G232" s="194" t="s">
        <v>118</v>
      </c>
      <c r="H232" s="206"/>
      <c r="I232" s="221" t="str" cm="1">
        <f t="array" ref="I232">_xlfn.TEXTJOIN(" ",1,IF(flistname=D232,foption,""))</f>
        <v>1: Cooperating Partner (CP) 2: WFP 3: Project Management Committee 4: Boma Chief 5: Agricultural Office 6: RRC</v>
      </c>
      <c r="J232" s="221" t="s">
        <v>625</v>
      </c>
      <c r="K232" s="221" t="s">
        <v>628</v>
      </c>
      <c r="L232" s="221" t="str">
        <f t="shared" si="27"/>
        <v>F21: How would you have preferred to provide you with information on graduation?</v>
      </c>
      <c r="M232" s="221" t="s">
        <v>3741</v>
      </c>
      <c r="N232" s="221" t="s">
        <v>3742</v>
      </c>
      <c r="O232" s="221" t="s">
        <v>3743</v>
      </c>
      <c r="P232" s="221">
        <v>1</v>
      </c>
      <c r="V232" s="221">
        <v>1</v>
      </c>
      <c r="Z232" s="221" t="s">
        <v>624</v>
      </c>
      <c r="AB232" s="333"/>
    </row>
    <row r="233" spans="1:28" s="356" customFormat="1">
      <c r="A233" s="355"/>
      <c r="B233" s="356" t="s">
        <v>3744</v>
      </c>
      <c r="C233" s="356" t="str">
        <f t="shared" si="28"/>
        <v>No</v>
      </c>
      <c r="D233" s="356" t="str">
        <f t="shared" si="29"/>
        <v/>
      </c>
      <c r="E233" s="355"/>
      <c r="G233" s="356" t="s">
        <v>2983</v>
      </c>
      <c r="H233" s="357"/>
      <c r="I233" s="356" t="str" cm="1">
        <f t="array" ref="I233">_xlfn.TEXTJOIN(" ",1,IF(flistname=D233,foption,""))</f>
        <v>0</v>
      </c>
      <c r="J233" s="356" t="s">
        <v>117</v>
      </c>
      <c r="K233" s="356" t="s">
        <v>3653</v>
      </c>
      <c r="L233" s="356" t="str">
        <f t="shared" si="27"/>
        <v/>
      </c>
      <c r="N233" s="356" t="s">
        <v>2988</v>
      </c>
      <c r="O233" s="356" t="s">
        <v>2988</v>
      </c>
      <c r="P233" s="356">
        <v>1</v>
      </c>
      <c r="AB233" s="358"/>
    </row>
    <row r="234" spans="1:28" s="218" customFormat="1">
      <c r="A234" s="207"/>
      <c r="C234" s="218" t="str">
        <f t="shared" si="28"/>
        <v>No</v>
      </c>
      <c r="D234" s="218" t="str">
        <f t="shared" si="29"/>
        <v/>
      </c>
      <c r="E234" s="207"/>
      <c r="H234" s="209"/>
      <c r="I234" s="214" t="str" cm="1">
        <f t="array" ref="I234">_xlfn.TEXTJOIN(" ",1,IF(flistname=D234,foption,""))</f>
        <v>0</v>
      </c>
      <c r="L234" s="218" t="str">
        <f t="shared" si="27"/>
        <v/>
      </c>
      <c r="P234" s="218">
        <v>1</v>
      </c>
      <c r="S234" s="207"/>
      <c r="AB234" s="280"/>
    </row>
    <row r="235" spans="1:28" s="356" customFormat="1">
      <c r="A235" s="355"/>
      <c r="B235" s="356" t="s">
        <v>3745</v>
      </c>
      <c r="C235" s="356" t="str">
        <f t="shared" si="28"/>
        <v>No</v>
      </c>
      <c r="D235" s="356" t="str">
        <f t="shared" si="29"/>
        <v/>
      </c>
      <c r="E235" s="355"/>
      <c r="F235" s="356" t="s">
        <v>246</v>
      </c>
      <c r="G235" s="356" t="s">
        <v>2983</v>
      </c>
      <c r="H235" s="357"/>
      <c r="I235" s="356" t="str" cm="1">
        <f t="array" ref="I235">_xlfn.TEXTJOIN(" ",1,IF(flistname=D235,foption,""))</f>
        <v>0</v>
      </c>
      <c r="J235" s="356" t="s">
        <v>26</v>
      </c>
      <c r="K235" s="356" t="s">
        <v>3746</v>
      </c>
      <c r="L235" s="356" t="str">
        <f t="shared" si="27"/>
        <v>G: TRANSFER MODALITY SELECTION (TARGETING)</v>
      </c>
      <c r="M235" s="356" t="s">
        <v>3747</v>
      </c>
      <c r="N235" s="356" t="s">
        <v>3748</v>
      </c>
      <c r="O235" s="356" t="s">
        <v>3748</v>
      </c>
      <c r="P235" s="356">
        <v>1</v>
      </c>
      <c r="W235" s="356" t="s">
        <v>168</v>
      </c>
      <c r="Z235" s="356" t="s">
        <v>3428</v>
      </c>
      <c r="AB235" s="358"/>
    </row>
    <row r="236" spans="1:28" s="221" customFormat="1">
      <c r="A236" s="205"/>
      <c r="B236" s="194" t="s">
        <v>3749</v>
      </c>
      <c r="C236" s="194" t="str">
        <f t="shared" si="28"/>
        <v>select_one</v>
      </c>
      <c r="D236" s="194" t="str">
        <f t="shared" si="29"/>
        <v>mod_preferred</v>
      </c>
      <c r="E236" s="205"/>
      <c r="F236" s="194" t="s">
        <v>246</v>
      </c>
      <c r="G236" s="194" t="s">
        <v>2983</v>
      </c>
      <c r="H236" s="206"/>
      <c r="I236" s="221" t="str" cm="1">
        <f t="array" ref="I236">_xlfn.TEXTJOIN(" ",1,IF(flistname=D236,foption,""))</f>
        <v>1: Cash only 2: Cash and food 3: In-kind food only 4: Vouchers only 5: Vouchers and food</v>
      </c>
      <c r="J236" s="221" t="s">
        <v>652</v>
      </c>
      <c r="K236" s="221" t="s">
        <v>653</v>
      </c>
      <c r="L236" s="221" t="str">
        <f t="shared" si="27"/>
        <v>G01: If you were able to choose, in what form would you most prefer to receive your entitlement?</v>
      </c>
      <c r="M236" s="221" t="s">
        <v>3750</v>
      </c>
      <c r="N236" s="221" t="s">
        <v>3751</v>
      </c>
      <c r="O236" s="221" t="s">
        <v>3752</v>
      </c>
      <c r="P236" s="221">
        <v>1</v>
      </c>
      <c r="V236" s="221">
        <v>1</v>
      </c>
      <c r="AB236" s="333"/>
    </row>
    <row r="237" spans="1:28" s="221" customFormat="1">
      <c r="A237" s="205"/>
      <c r="B237" s="194" t="s">
        <v>3753</v>
      </c>
      <c r="C237" s="194" t="str">
        <f t="shared" si="28"/>
        <v>select_multiple</v>
      </c>
      <c r="D237" s="194" t="str">
        <f t="shared" si="29"/>
        <v>reason_inkind</v>
      </c>
      <c r="E237" s="205"/>
      <c r="F237" s="194" t="s">
        <v>246</v>
      </c>
      <c r="G237" s="194" t="s">
        <v>2983</v>
      </c>
      <c r="H237" s="206"/>
      <c r="I237" s="221" t="str" cm="1">
        <f t="array" ref="I237">_xlfn.TEXTJOIN(" ",1,IF(flistname=D237,foption,""))</f>
        <v>1: Food is better for nutrition 2: Food meets food shortage 3: Food prices are high in local market 4: Food is not available in the market 5: Better for children nutrition 6: Easy to share in case of need 7: Food is better controlled by women for household’s food needs 8: Market places for food commodities are too far 9: Quality of humanitarian food is better 10: Cash could be controlled/abused by men (drinking etc.) 11: Women have more control on food compared to cash 88: Other</v>
      </c>
      <c r="J237" s="221" t="s">
        <v>3754</v>
      </c>
      <c r="K237" s="221" t="s">
        <v>656</v>
      </c>
      <c r="L237" s="221" t="str">
        <f t="shared" si="27"/>
        <v>G02: Why would you prefer in-kind food over other modalities?</v>
      </c>
      <c r="M237" s="221" t="s">
        <v>3755</v>
      </c>
      <c r="N237" s="221" t="s">
        <v>6030</v>
      </c>
      <c r="O237" s="221" t="s">
        <v>3757</v>
      </c>
      <c r="P237" s="221">
        <v>1</v>
      </c>
      <c r="S237" s="221" t="s">
        <v>6031</v>
      </c>
      <c r="T237" s="221" t="s">
        <v>3758</v>
      </c>
      <c r="V237" s="221">
        <v>1</v>
      </c>
      <c r="Z237" s="221" t="s">
        <v>659</v>
      </c>
      <c r="AB237" s="333"/>
    </row>
    <row r="238" spans="1:28" s="221" customFormat="1">
      <c r="A238" s="205"/>
      <c r="B238" s="194" t="s">
        <v>3759</v>
      </c>
      <c r="C238" s="194" t="str">
        <f t="shared" si="28"/>
        <v>select_multiple</v>
      </c>
      <c r="D238" s="194" t="str">
        <f t="shared" si="29"/>
        <v>reason_cash</v>
      </c>
      <c r="E238" s="205"/>
      <c r="F238" s="194" t="s">
        <v>246</v>
      </c>
      <c r="G238" s="194" t="s">
        <v>2983</v>
      </c>
      <c r="H238" s="206"/>
      <c r="I238" s="221" t="str" cm="1">
        <f t="array" ref="I238">_xlfn.TEXTJOIN(" ",1,IF(flistname=D238,foption,""))</f>
        <v>1: Flexibility of cash 2: Ability to buy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38" s="221" t="s">
        <v>3760</v>
      </c>
      <c r="K238" s="221" t="s">
        <v>665</v>
      </c>
      <c r="L238" s="221" t="str">
        <f t="shared" si="27"/>
        <v>G03: Why would you prefer cash only over other modalities?</v>
      </c>
      <c r="M238" s="221" t="s">
        <v>3761</v>
      </c>
      <c r="N238" s="221" t="s">
        <v>6032</v>
      </c>
      <c r="O238" s="221" t="s">
        <v>3763</v>
      </c>
      <c r="P238" s="221">
        <v>1</v>
      </c>
      <c r="S238" s="221" t="s">
        <v>6031</v>
      </c>
      <c r="T238" s="221" t="s">
        <v>3758</v>
      </c>
      <c r="V238" s="221">
        <v>1</v>
      </c>
      <c r="Z238" s="221" t="s">
        <v>668</v>
      </c>
      <c r="AB238" s="333"/>
    </row>
    <row r="239" spans="1:28" s="221" customFormat="1">
      <c r="A239" s="205"/>
      <c r="B239" s="194" t="s">
        <v>3764</v>
      </c>
      <c r="C239" s="194" t="str">
        <f t="shared" si="28"/>
        <v>select_multiple</v>
      </c>
      <c r="D239" s="194" t="str">
        <f t="shared" si="29"/>
        <v>reason_voucher</v>
      </c>
      <c r="E239" s="205"/>
      <c r="F239" s="194" t="s">
        <v>246</v>
      </c>
      <c r="G239" s="194" t="s">
        <v>118</v>
      </c>
      <c r="H239" s="206"/>
      <c r="I239" s="221" t="str" cm="1">
        <f t="array" ref="I239">_xlfn.TEXTJOIN(" ",1,IF(flistname=D239,foption,""))</f>
        <v>1: Flexibility of Voucher 2: It can be used to get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39" s="221" t="s">
        <v>3765</v>
      </c>
      <c r="K239" s="221" t="s">
        <v>702</v>
      </c>
      <c r="L239" s="221" t="str">
        <f t="shared" si="27"/>
        <v>G04: Why would you prefer E-vouchers only over other modalities?</v>
      </c>
      <c r="M239" s="221" t="s">
        <v>3766</v>
      </c>
      <c r="N239" s="221" t="s">
        <v>6033</v>
      </c>
      <c r="O239" s="221" t="s">
        <v>3768</v>
      </c>
      <c r="P239" s="221">
        <v>1</v>
      </c>
      <c r="S239" s="221" t="s">
        <v>6031</v>
      </c>
      <c r="T239" s="221" t="s">
        <v>3758</v>
      </c>
      <c r="V239" s="221">
        <v>1</v>
      </c>
      <c r="Z239" s="221" t="s">
        <v>704</v>
      </c>
      <c r="AB239" s="333"/>
    </row>
    <row r="240" spans="1:28" s="221" customFormat="1">
      <c r="A240" s="205"/>
      <c r="B240" s="194" t="s">
        <v>3769</v>
      </c>
      <c r="C240" s="194" t="str">
        <f t="shared" si="28"/>
        <v>select_multiple</v>
      </c>
      <c r="D240" s="194" t="str">
        <f t="shared" si="29"/>
        <v>reason_both</v>
      </c>
      <c r="E240" s="205"/>
      <c r="F240" s="194" t="s">
        <v>246</v>
      </c>
      <c r="G240" s="194" t="s">
        <v>2983</v>
      </c>
      <c r="H240" s="206"/>
      <c r="I240" s="221" t="str" cm="1">
        <f t="array" ref="I240">_xlfn.TEXTJOIN(" ",1,IF(flistname=D240,foption,""))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40" s="221" t="s">
        <v>3770</v>
      </c>
      <c r="K240" s="221" t="s">
        <v>674</v>
      </c>
      <c r="L240" s="221" t="str">
        <f t="shared" si="27"/>
        <v>G05: Why would you prefer both cash and food over other modalities?</v>
      </c>
      <c r="M240" s="221" t="s">
        <v>3771</v>
      </c>
      <c r="N240" s="221" t="s">
        <v>6034</v>
      </c>
      <c r="O240" s="221" t="s">
        <v>3773</v>
      </c>
      <c r="P240" s="221">
        <v>1</v>
      </c>
      <c r="S240" s="221" t="s">
        <v>6031</v>
      </c>
      <c r="T240" s="221" t="s">
        <v>3758</v>
      </c>
      <c r="V240" s="221">
        <v>1</v>
      </c>
      <c r="Z240" s="221" t="s">
        <v>676</v>
      </c>
      <c r="AB240" s="333"/>
    </row>
    <row r="241" spans="1:28" s="221" customFormat="1">
      <c r="A241" s="205"/>
      <c r="B241" s="194" t="s">
        <v>3774</v>
      </c>
      <c r="C241" s="194" t="str">
        <f t="shared" si="28"/>
        <v>select_multiple</v>
      </c>
      <c r="D241" s="194" t="str">
        <f t="shared" si="29"/>
        <v>reason_both</v>
      </c>
      <c r="E241" s="205"/>
      <c r="F241" s="194" t="s">
        <v>246</v>
      </c>
      <c r="G241" s="194" t="s">
        <v>118</v>
      </c>
      <c r="H241" s="206"/>
      <c r="I241" s="221" t="str" cm="1">
        <f t="array" ref="I241">_xlfn.TEXTJOIN(" ",1,IF(flistname=D241,foption,""))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41" s="221" t="s">
        <v>3770</v>
      </c>
      <c r="K241" s="221" t="s">
        <v>710</v>
      </c>
      <c r="L241" s="221" t="str">
        <f t="shared" si="27"/>
        <v>G06: Why would you prefer both food and vouchers over other modalities?</v>
      </c>
      <c r="M241" s="221" t="s">
        <v>3775</v>
      </c>
      <c r="N241" s="221" t="s">
        <v>6035</v>
      </c>
      <c r="O241" s="221" t="s">
        <v>3777</v>
      </c>
      <c r="P241" s="221">
        <v>1</v>
      </c>
      <c r="S241" s="221" t="s">
        <v>6031</v>
      </c>
      <c r="T241" s="221" t="s">
        <v>3758</v>
      </c>
      <c r="V241" s="221">
        <v>1</v>
      </c>
      <c r="Z241" s="221" t="s">
        <v>712</v>
      </c>
      <c r="AB241" s="333"/>
    </row>
    <row r="242" spans="1:28" s="221" customFormat="1">
      <c r="A242" s="205"/>
      <c r="B242" s="194" t="s">
        <v>3778</v>
      </c>
      <c r="C242" s="194" t="str">
        <f t="shared" si="28"/>
        <v>select_multiple</v>
      </c>
      <c r="D242" s="194" t="str">
        <f t="shared" si="29"/>
        <v>food_to_cash</v>
      </c>
      <c r="E242" s="205"/>
      <c r="F242" s="194" t="s">
        <v>246</v>
      </c>
      <c r="G242" s="194" t="s">
        <v>2983</v>
      </c>
      <c r="H242" s="206"/>
      <c r="I242" s="221" t="str" cm="1">
        <f t="array" ref="I242">_xlfn.TEXTJOIN(" ",1,IF(flistname=D242,foption,""))</f>
        <v>1: Cereal 2: Pulses 3: Cooking Oil 4: Salt</v>
      </c>
      <c r="J242" s="221" t="s">
        <v>3779</v>
      </c>
      <c r="K242" s="221" t="s">
        <v>680</v>
      </c>
      <c r="L242" s="221" t="str">
        <f t="shared" si="27"/>
        <v>G07: If you prefer cash and food combined,  which commodities would you like to receive in cash?</v>
      </c>
      <c r="M242" s="221" t="s">
        <v>3780</v>
      </c>
      <c r="N242" s="221" t="s">
        <v>3781</v>
      </c>
      <c r="O242" s="221" t="s">
        <v>3782</v>
      </c>
      <c r="P242" s="221">
        <v>1</v>
      </c>
      <c r="V242" s="221">
        <v>1</v>
      </c>
      <c r="Z242" s="221" t="s">
        <v>676</v>
      </c>
      <c r="AB242" s="333"/>
    </row>
    <row r="243" spans="1:28" s="221" customFormat="1">
      <c r="A243" s="205"/>
      <c r="B243" s="194" t="s">
        <v>3783</v>
      </c>
      <c r="C243" s="194" t="str">
        <f t="shared" si="28"/>
        <v>select_multiple</v>
      </c>
      <c r="D243" s="194" t="str">
        <f t="shared" si="29"/>
        <v>food_to_cash</v>
      </c>
      <c r="E243" s="205"/>
      <c r="F243" s="194" t="s">
        <v>246</v>
      </c>
      <c r="G243" s="194" t="s">
        <v>118</v>
      </c>
      <c r="H243" s="206"/>
      <c r="I243" s="221" t="str" cm="1">
        <f t="array" ref="I243">_xlfn.TEXTJOIN(" ",1,IF(flistname=D243,foption,""))</f>
        <v>1: Cereal 2: Pulses 3: Cooking Oil 4: Salt</v>
      </c>
      <c r="J243" s="221" t="s">
        <v>3779</v>
      </c>
      <c r="K243" s="221" t="s">
        <v>718</v>
      </c>
      <c r="L243" s="221" t="str">
        <f t="shared" si="27"/>
        <v>G08: If E-Voucher and food combined is the preference which commodity would you like to receive in E-Voucher?</v>
      </c>
      <c r="M243" s="221" t="s">
        <v>3784</v>
      </c>
      <c r="N243" s="221" t="s">
        <v>3785</v>
      </c>
      <c r="O243" s="221" t="s">
        <v>3786</v>
      </c>
      <c r="P243" s="221">
        <v>1</v>
      </c>
      <c r="V243" s="221">
        <v>1</v>
      </c>
      <c r="Z243" s="221" t="s">
        <v>712</v>
      </c>
      <c r="AB243" s="333"/>
    </row>
    <row r="244" spans="1:28" s="356" customFormat="1">
      <c r="A244" s="355"/>
      <c r="B244" s="356" t="s">
        <v>3787</v>
      </c>
      <c r="C244" s="356" t="str">
        <f t="shared" si="28"/>
        <v>No</v>
      </c>
      <c r="D244" s="356" t="str">
        <f t="shared" si="29"/>
        <v/>
      </c>
      <c r="E244" s="355"/>
      <c r="F244" s="356" t="s">
        <v>246</v>
      </c>
      <c r="G244" s="356" t="s">
        <v>2983</v>
      </c>
      <c r="H244" s="357"/>
      <c r="I244" s="356" t="str" cm="1">
        <f t="array" ref="I244">_xlfn.TEXTJOIN(" ",1,IF(flistname=D244,foption,""))</f>
        <v>0</v>
      </c>
      <c r="J244" s="356" t="s">
        <v>117</v>
      </c>
      <c r="K244" s="356" t="s">
        <v>3746</v>
      </c>
      <c r="L244" s="356" t="str">
        <f t="shared" si="27"/>
        <v/>
      </c>
      <c r="N244" s="356" t="s">
        <v>2988</v>
      </c>
      <c r="O244" s="356" t="s">
        <v>2988</v>
      </c>
      <c r="P244" s="356">
        <v>1</v>
      </c>
      <c r="AB244" s="358"/>
    </row>
    <row r="245" spans="1:28" s="214" customFormat="1">
      <c r="A245" s="207"/>
      <c r="C245" s="214" t="str">
        <f t="shared" si="28"/>
        <v>No</v>
      </c>
      <c r="D245" s="214" t="str">
        <f t="shared" si="29"/>
        <v/>
      </c>
      <c r="E245" s="207"/>
      <c r="H245" s="209"/>
      <c r="I245" s="214" t="str" cm="1">
        <f t="array" ref="I245">_xlfn.TEXTJOIN(" ",1,IF(flistname=D245,foption,""))</f>
        <v>0</v>
      </c>
      <c r="L245" s="214" t="str">
        <f t="shared" si="27"/>
        <v/>
      </c>
      <c r="P245" s="214">
        <v>1</v>
      </c>
      <c r="S245" s="207"/>
      <c r="AB245" s="278"/>
    </row>
    <row r="246" spans="1:28" s="356" customFormat="1">
      <c r="A246" s="355"/>
      <c r="B246" s="356" t="s">
        <v>3788</v>
      </c>
      <c r="C246" s="356" t="str">
        <f t="shared" si="28"/>
        <v>No</v>
      </c>
      <c r="D246" s="356" t="str">
        <f t="shared" si="29"/>
        <v/>
      </c>
      <c r="E246" s="355"/>
      <c r="G246" s="356" t="s">
        <v>2983</v>
      </c>
      <c r="H246" s="357"/>
      <c r="I246" s="356" t="str" cm="1">
        <f t="array" ref="I246">_xlfn.TEXTJOIN(" ",1,IF(flistname=D246,foption,""))</f>
        <v>0</v>
      </c>
      <c r="J246" s="356" t="s">
        <v>26</v>
      </c>
      <c r="K246" s="356" t="s">
        <v>6036</v>
      </c>
      <c r="L246" s="356" t="str">
        <f t="shared" si="27"/>
        <v>H: ACCESS TO ASSISTANCE AND UTILIZATION</v>
      </c>
      <c r="M246" s="356" t="s">
        <v>3790</v>
      </c>
      <c r="N246" s="356" t="s">
        <v>6037</v>
      </c>
      <c r="O246" s="356" t="s">
        <v>3791</v>
      </c>
      <c r="P246" s="356">
        <v>1</v>
      </c>
      <c r="T246" s="356" t="s">
        <v>3428</v>
      </c>
      <c r="Z246" s="356" t="s">
        <v>3428</v>
      </c>
      <c r="AB246" s="358"/>
    </row>
    <row r="247" spans="1:28" s="219" customFormat="1">
      <c r="A247" s="215"/>
      <c r="E247" s="215"/>
      <c r="H247" s="217"/>
      <c r="J247" s="219" t="s">
        <v>26</v>
      </c>
      <c r="K247" s="219" t="s">
        <v>3789</v>
      </c>
      <c r="W247" s="219" t="s">
        <v>168</v>
      </c>
      <c r="AB247" s="286"/>
    </row>
    <row r="248" spans="1:28" s="221" customFormat="1">
      <c r="A248" s="205"/>
      <c r="B248" s="194" t="s">
        <v>3792</v>
      </c>
      <c r="C248" s="194" t="str">
        <f t="shared" ref="C248:C265" si="30">IF(IFERROR(FIND("select_one",J248),0)&gt;0,"select_one",IF(IFERROR(FIND("select_multiple",J248),0)&gt;0,"select_multiple","No"))</f>
        <v>select_one</v>
      </c>
      <c r="D248" s="194" t="str">
        <f t="shared" ref="D248:D265" si="31">IF(OR(C248="select_one",C248="select_multiple"),TRIM(RIGHT(J248,LEN(J248)-(LEN(C248)+1))),"")</f>
        <v>yes_no</v>
      </c>
      <c r="E248" s="205"/>
      <c r="F248" s="194"/>
      <c r="G248" s="194" t="s">
        <v>2983</v>
      </c>
      <c r="H248" s="206"/>
      <c r="I248" s="221" t="str" cm="1">
        <f t="array" ref="I248">_xlfn.TEXTJOIN(" ",1,IF(flistname=D248,foption,""))</f>
        <v>0: No 1: Yes</v>
      </c>
      <c r="J248" s="221" t="s">
        <v>22</v>
      </c>
      <c r="K248" s="221" t="s">
        <v>740</v>
      </c>
      <c r="L248" s="221" t="str">
        <f t="shared" ref="L248:L265" si="32">IF(AND(ISBLANK(M248),ISBLANK(N248)),"",IF(ISBLANK(M248),N248,_xlfn.CONCAT(TRIM(M248),": ",N248)))</f>
        <v>H01: Have you been told exactly what you are entitled to receive?</v>
      </c>
      <c r="M248" s="221" t="s">
        <v>433</v>
      </c>
      <c r="N248" s="221" t="s">
        <v>3793</v>
      </c>
      <c r="O248" s="221" t="s">
        <v>3794</v>
      </c>
      <c r="P248" s="221">
        <v>1</v>
      </c>
      <c r="S248" s="221" t="s">
        <v>742</v>
      </c>
      <c r="V248" s="221">
        <v>1</v>
      </c>
      <c r="W248" s="221" t="s">
        <v>5748</v>
      </c>
      <c r="AB248" s="333"/>
    </row>
    <row r="249" spans="1:28" s="221" customFormat="1">
      <c r="A249" s="205"/>
      <c r="B249" s="194" t="s">
        <v>3795</v>
      </c>
      <c r="C249" s="194" t="str">
        <f t="shared" si="30"/>
        <v>select_one</v>
      </c>
      <c r="D249" s="194" t="str">
        <f t="shared" si="31"/>
        <v>yes_no</v>
      </c>
      <c r="E249" s="205"/>
      <c r="F249" s="194"/>
      <c r="G249" s="194" t="s">
        <v>2983</v>
      </c>
      <c r="H249" s="206"/>
      <c r="I249" s="221" t="str" cm="1">
        <f t="array" ref="I249">_xlfn.TEXTJOIN(" ",1,IF(flistname=D249,foption,""))</f>
        <v>0: No 1: Yes</v>
      </c>
      <c r="J249" s="221" t="s">
        <v>22</v>
      </c>
      <c r="K249" s="221" t="s">
        <v>743</v>
      </c>
      <c r="L249" s="221" t="str">
        <f t="shared" si="32"/>
        <v>H02: For the last distribution, were you able to collect your food and return home in one day?</v>
      </c>
      <c r="M249" s="221" t="s">
        <v>450</v>
      </c>
      <c r="N249" s="221" t="s">
        <v>3796</v>
      </c>
      <c r="O249" s="221" t="s">
        <v>3797</v>
      </c>
      <c r="P249" s="221">
        <v>1</v>
      </c>
      <c r="S249" s="221" t="s">
        <v>745</v>
      </c>
      <c r="V249" s="221">
        <v>1</v>
      </c>
      <c r="W249" s="221" t="s">
        <v>5748</v>
      </c>
      <c r="AB249" s="333"/>
    </row>
    <row r="250" spans="1:28" s="221" customFormat="1">
      <c r="A250" s="205"/>
      <c r="B250" s="194" t="s">
        <v>3798</v>
      </c>
      <c r="C250" s="194" t="str">
        <f t="shared" si="30"/>
        <v>select_one</v>
      </c>
      <c r="D250" s="194" t="str">
        <f t="shared" si="31"/>
        <v>yes_no</v>
      </c>
      <c r="E250" s="205"/>
      <c r="F250" s="194"/>
      <c r="G250" s="194" t="s">
        <v>2983</v>
      </c>
      <c r="H250" s="206"/>
      <c r="I250" s="221" t="str" cm="1">
        <f t="array" ref="I250">_xlfn.TEXTJOIN(" ",1,IF(flistname=D250,foption,""))</f>
        <v>0: No 1: Yes</v>
      </c>
      <c r="J250" s="221" t="s">
        <v>22</v>
      </c>
      <c r="K250" s="221" t="s">
        <v>747</v>
      </c>
      <c r="L250" s="221" t="str">
        <f t="shared" si="32"/>
        <v>H03: Were you informed when to go to collect your assistance?</v>
      </c>
      <c r="M250" s="221" t="s">
        <v>459</v>
      </c>
      <c r="N250" s="221" t="s">
        <v>3799</v>
      </c>
      <c r="O250" s="221" t="s">
        <v>3800</v>
      </c>
      <c r="P250" s="221">
        <v>1</v>
      </c>
      <c r="V250" s="221">
        <v>1</v>
      </c>
      <c r="W250" s="221" t="s">
        <v>5748</v>
      </c>
      <c r="AB250" s="333"/>
    </row>
    <row r="251" spans="1:28" s="221" customFormat="1">
      <c r="A251" s="205"/>
      <c r="B251" s="194" t="s">
        <v>3801</v>
      </c>
      <c r="C251" s="194" t="str">
        <f t="shared" si="30"/>
        <v>select_multiple</v>
      </c>
      <c r="D251" s="194" t="str">
        <f t="shared" si="31"/>
        <v>dist_info</v>
      </c>
      <c r="E251" s="205"/>
      <c r="F251" s="194"/>
      <c r="G251" s="194" t="s">
        <v>2983</v>
      </c>
      <c r="H251" s="206"/>
      <c r="I251" s="221" t="str" cm="1">
        <f t="array" ref="I251">_xlfn.TEXTJOIN(" ",1,IF(flistname=D251,foption,""))</f>
        <v>1: WFP directly 2: Cooperating Partners ( WVI, ACTED etc.) 3: Project Management Committee (PMC) 4: RRC 88: Other</v>
      </c>
      <c r="J251" s="221" t="s">
        <v>6038</v>
      </c>
      <c r="K251" s="221" t="s">
        <v>750</v>
      </c>
      <c r="L251" s="221" t="str">
        <f t="shared" si="32"/>
        <v>H04: By who were you informed of the distribution?</v>
      </c>
      <c r="M251" s="221" t="s">
        <v>462</v>
      </c>
      <c r="N251" s="221" t="s">
        <v>3802</v>
      </c>
      <c r="O251" s="221" t="s">
        <v>3803</v>
      </c>
      <c r="P251" s="221">
        <v>1</v>
      </c>
      <c r="S251" s="221" t="s">
        <v>6039</v>
      </c>
      <c r="T251" s="221" t="s">
        <v>5925</v>
      </c>
      <c r="U251" s="221" t="s">
        <v>6040</v>
      </c>
      <c r="V251" s="221">
        <v>1</v>
      </c>
      <c r="Z251" s="221" t="s">
        <v>752</v>
      </c>
      <c r="AB251" s="333"/>
    </row>
    <row r="252" spans="1:28" s="338" customFormat="1">
      <c r="A252" s="205"/>
      <c r="B252" s="194" t="s">
        <v>3804</v>
      </c>
      <c r="C252" s="194" t="str">
        <f t="shared" si="30"/>
        <v>No</v>
      </c>
      <c r="D252" s="194" t="str">
        <f t="shared" si="31"/>
        <v/>
      </c>
      <c r="E252" s="205"/>
      <c r="F252" s="194"/>
      <c r="G252" s="194" t="s">
        <v>2983</v>
      </c>
      <c r="H252" s="206"/>
      <c r="I252" s="338" t="str" cm="1">
        <f t="array" ref="I252">_xlfn.TEXTJOIN(" ",1,IF(flistname=D252,foption,""))</f>
        <v>0</v>
      </c>
      <c r="J252" s="338" t="s">
        <v>49</v>
      </c>
      <c r="K252" s="338" t="s">
        <v>753</v>
      </c>
      <c r="L252" s="338" t="str">
        <f t="shared" si="32"/>
        <v>H05: Specify</v>
      </c>
      <c r="M252" s="338" t="s">
        <v>467</v>
      </c>
      <c r="N252" s="338" t="s">
        <v>1312</v>
      </c>
      <c r="O252" s="338" t="s">
        <v>3805</v>
      </c>
      <c r="P252" s="338">
        <v>1</v>
      </c>
      <c r="V252" s="338">
        <v>1</v>
      </c>
      <c r="Z252" s="338" t="s">
        <v>6041</v>
      </c>
      <c r="AB252" s="339"/>
    </row>
    <row r="253" spans="1:28" s="221" customFormat="1">
      <c r="A253" s="205"/>
      <c r="B253" s="194" t="s">
        <v>3807</v>
      </c>
      <c r="C253" s="194" t="str">
        <f t="shared" si="30"/>
        <v>select_one</v>
      </c>
      <c r="D253" s="194" t="str">
        <f t="shared" si="31"/>
        <v>yes_no</v>
      </c>
      <c r="E253" s="205"/>
      <c r="F253" s="194"/>
      <c r="G253" s="194" t="s">
        <v>2983</v>
      </c>
      <c r="H253" s="206"/>
      <c r="I253" s="221" t="str" cm="1">
        <f t="array" ref="I253">_xlfn.TEXTJOIN(" ",1,IF(flistname=D253,foption,""))</f>
        <v>0: No 1: Yes</v>
      </c>
      <c r="J253" s="221" t="s">
        <v>22</v>
      </c>
      <c r="K253" s="221" t="s">
        <v>756</v>
      </c>
      <c r="L253" s="221" t="str">
        <f t="shared" si="32"/>
        <v>H06: Did you arrive on the day you were scheduled to receive your entitlement?</v>
      </c>
      <c r="M253" s="221" t="s">
        <v>469</v>
      </c>
      <c r="N253" s="221" t="s">
        <v>3808</v>
      </c>
      <c r="O253" s="221" t="s">
        <v>3809</v>
      </c>
      <c r="P253" s="221">
        <v>1</v>
      </c>
      <c r="V253" s="221">
        <v>1</v>
      </c>
      <c r="W253" s="221" t="s">
        <v>5748</v>
      </c>
      <c r="AB253" s="333"/>
    </row>
    <row r="254" spans="1:28" s="221" customFormat="1">
      <c r="A254" s="205"/>
      <c r="B254" s="194"/>
      <c r="C254" s="194" t="str">
        <f t="shared" si="30"/>
        <v>select_multiple</v>
      </c>
      <c r="D254" s="194" t="str">
        <f t="shared" si="31"/>
        <v>schedule</v>
      </c>
      <c r="E254" s="205"/>
      <c r="F254" s="194"/>
      <c r="G254" s="194"/>
      <c r="H254" s="206"/>
      <c r="I254" s="221" t="str" cm="1">
        <f t="array" ref="I254">_xlfn.TEXTJOIN(" ",1,IF(flistname=D254,foption,""))</f>
        <v>1: Due to heavy rains/flooding 2: Due to difficult terrains 3: Due to insecurity in the area 4: Due to COVID-19 restrictions 5: Due to long distances  6: Due to illness/mobility challenges 7: Due to late communication of distribution day 8: Due to other household routines 88: Other reasons</v>
      </c>
      <c r="J254" s="221" t="s">
        <v>6042</v>
      </c>
      <c r="K254" s="221" t="s">
        <v>6043</v>
      </c>
      <c r="L254" s="221" t="str">
        <f t="shared" si="32"/>
        <v>H06_2: Why didn't you manage to arrive on the scheduled day?</v>
      </c>
      <c r="M254" s="221" t="s">
        <v>6044</v>
      </c>
      <c r="N254" s="221" t="s">
        <v>6045</v>
      </c>
      <c r="S254" s="221" t="s">
        <v>6046</v>
      </c>
      <c r="T254" s="221" t="s">
        <v>5925</v>
      </c>
      <c r="U254" s="221" t="s">
        <v>6047</v>
      </c>
      <c r="V254" s="221">
        <v>1</v>
      </c>
      <c r="Z254" s="221" t="s">
        <v>6048</v>
      </c>
      <c r="AB254" s="333"/>
    </row>
    <row r="255" spans="1:28" s="338" customFormat="1">
      <c r="A255" s="205"/>
      <c r="B255" s="194" t="s">
        <v>3826</v>
      </c>
      <c r="C255" s="194" t="str">
        <f t="shared" si="30"/>
        <v>No</v>
      </c>
      <c r="D255" s="194" t="str">
        <f t="shared" si="31"/>
        <v/>
      </c>
      <c r="E255" s="205"/>
      <c r="F255" s="194"/>
      <c r="G255" s="194" t="s">
        <v>2983</v>
      </c>
      <c r="H255" s="206"/>
      <c r="I255" s="338" t="str" cm="1">
        <f t="array" ref="I255">_xlfn.TEXTJOIN(" ",1,IF(flistname=D255,foption,""))</f>
        <v>0</v>
      </c>
      <c r="J255" s="338" t="s">
        <v>49</v>
      </c>
      <c r="K255" s="338" t="s">
        <v>6049</v>
      </c>
      <c r="L255" s="338" t="str">
        <f t="shared" si="32"/>
        <v>H12: Specify other reasons household missed a scheduled distribution day</v>
      </c>
      <c r="M255" s="338" t="s">
        <v>3827</v>
      </c>
      <c r="N255" s="338" t="s">
        <v>6050</v>
      </c>
      <c r="O255" s="338" t="s">
        <v>3828</v>
      </c>
      <c r="P255" s="338">
        <v>1</v>
      </c>
      <c r="V255" s="338">
        <v>1</v>
      </c>
      <c r="Z255" s="338" t="s">
        <v>6051</v>
      </c>
      <c r="AB255" s="339"/>
    </row>
    <row r="256" spans="1:28" s="221" customFormat="1">
      <c r="A256" s="205"/>
      <c r="B256" s="194" t="s">
        <v>3810</v>
      </c>
      <c r="C256" s="194" t="str">
        <f t="shared" si="30"/>
        <v>select_one</v>
      </c>
      <c r="D256" s="194" t="str">
        <f t="shared" si="31"/>
        <v>wait_time</v>
      </c>
      <c r="E256" s="205"/>
      <c r="F256" s="194"/>
      <c r="G256" s="194" t="s">
        <v>2983</v>
      </c>
      <c r="H256" s="206"/>
      <c r="I256" s="221" t="str" cm="1">
        <f t="array" ref="I256">_xlfn.TEXTJOIN(" ",1,IF(flistname=D256,foption,""))</f>
        <v>1: &lt; 1hour 2: 1-3 hours 3: 4-6 hour 4: 7-12 hours 5: &gt;24 hours</v>
      </c>
      <c r="J256" s="221" t="s">
        <v>758</v>
      </c>
      <c r="K256" s="221" t="s">
        <v>759</v>
      </c>
      <c r="L256" s="221" t="str">
        <f t="shared" si="32"/>
        <v>H07: Once the distribution began, how long did you have to wait to receive your entitlement/ration?</v>
      </c>
      <c r="M256" s="221" t="s">
        <v>3811</v>
      </c>
      <c r="N256" s="221" t="s">
        <v>3812</v>
      </c>
      <c r="O256" s="221" t="s">
        <v>3813</v>
      </c>
      <c r="P256" s="221">
        <v>1</v>
      </c>
      <c r="S256" s="221" t="s">
        <v>761</v>
      </c>
      <c r="V256" s="221">
        <v>1</v>
      </c>
      <c r="W256" s="221" t="s">
        <v>5748</v>
      </c>
      <c r="AB256" s="333"/>
    </row>
    <row r="257" spans="1:28" s="221" customFormat="1">
      <c r="A257" s="205"/>
      <c r="B257" s="194" t="s">
        <v>3814</v>
      </c>
      <c r="C257" s="194" t="str">
        <f t="shared" si="30"/>
        <v>select_one</v>
      </c>
      <c r="D257" s="194" t="str">
        <f t="shared" si="31"/>
        <v>wait_time</v>
      </c>
      <c r="E257" s="205"/>
      <c r="F257" s="194"/>
      <c r="G257" s="194" t="s">
        <v>2983</v>
      </c>
      <c r="H257" s="206"/>
      <c r="I257" s="221" t="str" cm="1">
        <f t="array" ref="I257">_xlfn.TEXTJOIN(" ",1,IF(flistname=D257,foption,""))</f>
        <v>1: &lt; 1hour 2: 1-3 hours 3: 4-6 hour 4: 7-12 hours 5: &gt;24 hours</v>
      </c>
      <c r="J257" s="221" t="s">
        <v>758</v>
      </c>
      <c r="K257" s="221" t="s">
        <v>762</v>
      </c>
      <c r="L257" s="221" t="str">
        <f t="shared" si="32"/>
        <v>H08: How long does it take to get from the distribution point to your home?</v>
      </c>
      <c r="M257" s="221" t="s">
        <v>3815</v>
      </c>
      <c r="N257" s="221" t="s">
        <v>3816</v>
      </c>
      <c r="O257" s="221" t="s">
        <v>3817</v>
      </c>
      <c r="P257" s="221">
        <v>1</v>
      </c>
      <c r="S257" s="221" t="s">
        <v>761</v>
      </c>
      <c r="V257" s="221">
        <v>1</v>
      </c>
      <c r="W257" s="221" t="s">
        <v>5748</v>
      </c>
      <c r="AB257" s="333"/>
    </row>
    <row r="258" spans="1:28" s="221" customFormat="1">
      <c r="A258" s="205"/>
      <c r="B258" s="194" t="s">
        <v>3818</v>
      </c>
      <c r="C258" s="194" t="str">
        <f t="shared" si="30"/>
        <v>select_one</v>
      </c>
      <c r="D258" s="194" t="str">
        <f t="shared" si="31"/>
        <v>yes_no</v>
      </c>
      <c r="E258" s="205"/>
      <c r="F258" s="194"/>
      <c r="G258" s="194" t="s">
        <v>2983</v>
      </c>
      <c r="H258" s="206"/>
      <c r="I258" s="221" t="str" cm="1">
        <f t="array" ref="I258">_xlfn.TEXTJOIN(" ",1,IF(flistname=D258,foption,""))</f>
        <v>0: No 1: Yes</v>
      </c>
      <c r="J258" s="221" t="s">
        <v>22</v>
      </c>
      <c r="K258" s="221" t="s">
        <v>767</v>
      </c>
      <c r="L258" s="221" t="str">
        <f t="shared" si="32"/>
        <v>H10: Did you or other family member who collects the entitlement experienced any difficulty in accessing the site?</v>
      </c>
      <c r="M258" s="221" t="s">
        <v>3819</v>
      </c>
      <c r="N258" s="221" t="s">
        <v>3820</v>
      </c>
      <c r="O258" s="221" t="s">
        <v>3821</v>
      </c>
      <c r="P258" s="221">
        <v>1</v>
      </c>
      <c r="V258" s="221">
        <v>1</v>
      </c>
      <c r="W258" s="221" t="s">
        <v>5748</v>
      </c>
      <c r="AB258" s="333"/>
    </row>
    <row r="259" spans="1:28" s="221" customFormat="1">
      <c r="A259" s="205"/>
      <c r="B259" s="194" t="s">
        <v>3822</v>
      </c>
      <c r="C259" s="194" t="str">
        <f t="shared" si="30"/>
        <v>select_multiple</v>
      </c>
      <c r="D259" s="194" t="str">
        <f t="shared" si="31"/>
        <v>site_difficult</v>
      </c>
      <c r="E259" s="205"/>
      <c r="F259" s="194"/>
      <c r="G259" s="194" t="s">
        <v>2983</v>
      </c>
      <c r="H259" s="206"/>
      <c r="I259" s="221" t="str" cm="1">
        <f t="array" ref="I259">_xlfn.TEXTJOIN(" ",1,IF(flistname=D259,foption,""))</f>
        <v>1: Children 2: Disabled 3: Elderly 4: Ill persons 5: Men 6: Women 88: Other</v>
      </c>
      <c r="J259" s="221" t="s">
        <v>6052</v>
      </c>
      <c r="K259" s="221" t="s">
        <v>770</v>
      </c>
      <c r="L259" s="221" t="str">
        <f t="shared" si="32"/>
        <v>H11: For whom is the site most difficult to access?</v>
      </c>
      <c r="M259" s="221" t="s">
        <v>3823</v>
      </c>
      <c r="N259" s="221" t="s">
        <v>3824</v>
      </c>
      <c r="O259" s="221" t="s">
        <v>3825</v>
      </c>
      <c r="P259" s="221">
        <v>1</v>
      </c>
      <c r="V259" s="221">
        <v>1</v>
      </c>
      <c r="Z259" s="221" t="s">
        <v>772</v>
      </c>
      <c r="AB259" s="333"/>
    </row>
    <row r="260" spans="1:28" s="338" customFormat="1">
      <c r="A260" s="205"/>
      <c r="B260" s="194" t="s">
        <v>3826</v>
      </c>
      <c r="C260" s="194" t="str">
        <f t="shared" si="30"/>
        <v>No</v>
      </c>
      <c r="D260" s="194" t="str">
        <f t="shared" si="31"/>
        <v/>
      </c>
      <c r="E260" s="205"/>
      <c r="F260" s="194"/>
      <c r="G260" s="194" t="s">
        <v>2983</v>
      </c>
      <c r="H260" s="206"/>
      <c r="I260" s="338" t="str" cm="1">
        <f t="array" ref="I260">_xlfn.TEXTJOIN(" ",1,IF(flistname=D260,foption,""))</f>
        <v>0</v>
      </c>
      <c r="J260" s="338" t="s">
        <v>49</v>
      </c>
      <c r="K260" s="338" t="s">
        <v>773</v>
      </c>
      <c r="L260" s="338" t="str">
        <f t="shared" si="32"/>
        <v>H12: Specify</v>
      </c>
      <c r="M260" s="338" t="s">
        <v>3827</v>
      </c>
      <c r="N260" s="338" t="s">
        <v>1312</v>
      </c>
      <c r="O260" s="338" t="s">
        <v>3828</v>
      </c>
      <c r="P260" s="338">
        <v>1</v>
      </c>
      <c r="V260" s="338">
        <v>1</v>
      </c>
      <c r="Z260" s="338" t="s">
        <v>6053</v>
      </c>
      <c r="AB260" s="339"/>
    </row>
    <row r="261" spans="1:28" s="221" customFormat="1">
      <c r="A261" s="205"/>
      <c r="B261" s="194" t="s">
        <v>3830</v>
      </c>
      <c r="C261" s="194" t="str">
        <f t="shared" si="30"/>
        <v>select_multiple</v>
      </c>
      <c r="D261" s="194" t="str">
        <f t="shared" si="31"/>
        <v>access_diff</v>
      </c>
      <c r="E261" s="205"/>
      <c r="F261" s="194"/>
      <c r="G261" s="194" t="s">
        <v>2983</v>
      </c>
      <c r="H261" s="206"/>
      <c r="I261" s="221" t="str" cm="1">
        <f t="array" ref="I261">_xlfn.TEXTJOIN(" ",1,IF(flistname=D261,foption,""))</f>
        <v>1: No shelter along the way 2: Site itself is not appropriate 3: Terrain is difficult 4: Too far 5: Unsafe 88: Other</v>
      </c>
      <c r="J261" s="221" t="s">
        <v>6054</v>
      </c>
      <c r="K261" s="221" t="s">
        <v>777</v>
      </c>
      <c r="L261" s="221" t="str">
        <f t="shared" si="32"/>
        <v>H13: What makes the site difficult to access?</v>
      </c>
      <c r="M261" s="221" t="s">
        <v>3831</v>
      </c>
      <c r="N261" s="221" t="s">
        <v>3832</v>
      </c>
      <c r="O261" s="221" t="s">
        <v>3833</v>
      </c>
      <c r="P261" s="221">
        <v>1</v>
      </c>
      <c r="V261" s="221">
        <v>1</v>
      </c>
      <c r="Z261" s="221" t="s">
        <v>772</v>
      </c>
      <c r="AB261" s="333"/>
    </row>
    <row r="262" spans="1:28" s="338" customFormat="1">
      <c r="A262" s="205"/>
      <c r="B262" s="194" t="s">
        <v>3834</v>
      </c>
      <c r="C262" s="194" t="str">
        <f t="shared" si="30"/>
        <v>No</v>
      </c>
      <c r="D262" s="194" t="str">
        <f t="shared" si="31"/>
        <v/>
      </c>
      <c r="E262" s="205"/>
      <c r="F262" s="194"/>
      <c r="G262" s="194" t="s">
        <v>2983</v>
      </c>
      <c r="H262" s="206"/>
      <c r="I262" s="338" t="str" cm="1">
        <f t="array" ref="I262">_xlfn.TEXTJOIN(" ",1,IF(flistname=D262,foption,""))</f>
        <v>0</v>
      </c>
      <c r="J262" s="338" t="s">
        <v>49</v>
      </c>
      <c r="K262" s="338" t="s">
        <v>779</v>
      </c>
      <c r="L262" s="338" t="str">
        <f t="shared" si="32"/>
        <v>H14: Specify</v>
      </c>
      <c r="M262" s="338" t="s">
        <v>3835</v>
      </c>
      <c r="N262" s="338" t="s">
        <v>1312</v>
      </c>
      <c r="O262" s="338" t="s">
        <v>3836</v>
      </c>
      <c r="P262" s="338">
        <v>1</v>
      </c>
      <c r="V262" s="338">
        <v>1</v>
      </c>
      <c r="Z262" s="338" t="s">
        <v>6055</v>
      </c>
      <c r="AB262" s="339"/>
    </row>
    <row r="263" spans="1:28" s="221" customFormat="1">
      <c r="A263" s="205" t="s">
        <v>3838</v>
      </c>
      <c r="B263" s="194" t="s">
        <v>3839</v>
      </c>
      <c r="C263" s="194" t="str">
        <f t="shared" si="30"/>
        <v>select_one</v>
      </c>
      <c r="D263" s="194" t="str">
        <f t="shared" si="31"/>
        <v>yes_no</v>
      </c>
      <c r="E263" s="205"/>
      <c r="F263" s="194" t="s">
        <v>246</v>
      </c>
      <c r="G263" s="194" t="s">
        <v>2983</v>
      </c>
      <c r="H263" s="206"/>
      <c r="I263" s="221" t="str" cm="1">
        <f t="array" ref="I263">_xlfn.TEXTJOIN(" ",1,IF(flistname=D263,foption,""))</f>
        <v>0: No 1: Yes</v>
      </c>
      <c r="J263" s="221" t="s">
        <v>22</v>
      </c>
      <c r="K263" s="221" t="s">
        <v>1116</v>
      </c>
      <c r="L263" s="221" t="str">
        <f t="shared" si="32"/>
        <v>H15: Do you know when the assistance and programme you are participating in will end?</v>
      </c>
      <c r="M263" s="221" t="s">
        <v>3840</v>
      </c>
      <c r="N263" s="221" t="s">
        <v>3841</v>
      </c>
      <c r="O263" s="221" t="s">
        <v>3842</v>
      </c>
      <c r="P263" s="221">
        <v>1</v>
      </c>
      <c r="V263" s="221">
        <v>1</v>
      </c>
      <c r="W263" s="221" t="s">
        <v>5748</v>
      </c>
      <c r="AB263" s="333"/>
    </row>
    <row r="264" spans="1:28" s="221" customFormat="1">
      <c r="A264" s="205" t="s">
        <v>3843</v>
      </c>
      <c r="B264" s="194" t="s">
        <v>3844</v>
      </c>
      <c r="C264" s="194" t="str">
        <f t="shared" si="30"/>
        <v>select_one</v>
      </c>
      <c r="D264" s="194" t="str">
        <f t="shared" si="31"/>
        <v>assist_endyear</v>
      </c>
      <c r="E264" s="205"/>
      <c r="F264" s="194" t="s">
        <v>246</v>
      </c>
      <c r="G264" s="194" t="s">
        <v>2983</v>
      </c>
      <c r="H264" s="206"/>
      <c r="I264" s="221" t="str" cm="1">
        <f t="array" ref="I264">_xlfn.TEXTJOIN(" ",1,IF(flistname=D264,foption,""))</f>
        <v>1: 2021 (this year) 2: 2022 (next year) 3: 2023 (the year after next)</v>
      </c>
      <c r="J264" s="221" t="s">
        <v>1118</v>
      </c>
      <c r="K264" s="221" t="s">
        <v>1119</v>
      </c>
      <c r="L264" s="221" t="str">
        <f t="shared" si="32"/>
        <v>H16: Please specify the year your participation in the programme will end?</v>
      </c>
      <c r="M264" s="221" t="s">
        <v>3845</v>
      </c>
      <c r="N264" s="221" t="s">
        <v>3846</v>
      </c>
      <c r="O264" s="221" t="s">
        <v>3847</v>
      </c>
      <c r="P264" s="221">
        <v>1</v>
      </c>
      <c r="V264" s="221">
        <v>1</v>
      </c>
      <c r="Z264" s="221" t="s">
        <v>5920</v>
      </c>
      <c r="AB264" s="333"/>
    </row>
    <row r="265" spans="1:28" s="219" customFormat="1">
      <c r="A265" s="212"/>
      <c r="B265" s="199" t="s">
        <v>3854</v>
      </c>
      <c r="C265" s="199" t="str">
        <f t="shared" si="30"/>
        <v>No</v>
      </c>
      <c r="D265" s="199" t="str">
        <f t="shared" si="31"/>
        <v/>
      </c>
      <c r="E265" s="212"/>
      <c r="F265" s="199"/>
      <c r="G265" s="199" t="s">
        <v>2983</v>
      </c>
      <c r="H265" s="213"/>
      <c r="I265" s="219" t="str" cm="1">
        <f t="array" ref="I265">_xlfn.TEXTJOIN(" ",1,IF(flistname=D265,foption,""))</f>
        <v>0</v>
      </c>
      <c r="J265" s="219" t="s">
        <v>117</v>
      </c>
      <c r="K265" s="219" t="s">
        <v>3789</v>
      </c>
      <c r="L265" s="219" t="str">
        <f t="shared" si="32"/>
        <v/>
      </c>
      <c r="N265" s="219" t="s">
        <v>2988</v>
      </c>
      <c r="O265" s="219" t="s">
        <v>2988</v>
      </c>
      <c r="P265" s="219">
        <v>1</v>
      </c>
      <c r="AB265" s="286"/>
    </row>
    <row r="266" spans="1:28" s="221" customFormat="1">
      <c r="A266" s="205"/>
      <c r="B266" s="194" t="s">
        <v>3848</v>
      </c>
      <c r="C266" s="194" t="str">
        <f>IF(IFERROR(FIND("select_one",J266),0)&gt;0,"select_one",IF(IFERROR(FIND("select_multiple",J266),0)&gt;0,"select_multiple","No"))</f>
        <v>select_multiple</v>
      </c>
      <c r="D266" s="194" t="str">
        <f>IF(OR(C266="select_one",C266="select_multiple"),TRIM(RIGHT(J266,LEN(J266)-(LEN(C266)+1))),"")</f>
        <v>commodity_type</v>
      </c>
      <c r="E266" s="205" t="s">
        <v>3849</v>
      </c>
      <c r="F266" s="194"/>
      <c r="G266" s="194" t="s">
        <v>2983</v>
      </c>
      <c r="H266" s="206"/>
      <c r="I266" s="221" t="str" cm="1">
        <f t="array" ref="I266">_xlfn.TEXTJOIN(" ",1,IF(flistname=D266,foption,""))</f>
        <v>1: Cereals 2: Pulses 3: Vegetable Oil 4: Salt 5: CSB++ 6: Plumpy Sup/Acha Mum 0</v>
      </c>
      <c r="J266" s="221" t="s">
        <v>782</v>
      </c>
      <c r="K266" s="221" t="s">
        <v>783</v>
      </c>
      <c r="L266" s="221" t="str">
        <f>IF(AND(ISBLANK(M266),ISBLANK(N266)),"",IF(ISBLANK(M266),N266,_xlfn.CONCAT(TRIM(M266),": ",N266)))</f>
        <v>H17: Which standard commodities were part of your last ration?</v>
      </c>
      <c r="M266" s="221" t="s">
        <v>3850</v>
      </c>
      <c r="N266" s="221" t="s">
        <v>6056</v>
      </c>
      <c r="O266" s="221" t="s">
        <v>3852</v>
      </c>
      <c r="P266" s="221">
        <v>1</v>
      </c>
      <c r="S266" s="221" t="s">
        <v>6057</v>
      </c>
      <c r="V266" s="221">
        <v>1</v>
      </c>
      <c r="Z266" s="221" t="s">
        <v>3853</v>
      </c>
      <c r="AB266" s="333"/>
    </row>
    <row r="267" spans="1:28" s="245" customFormat="1">
      <c r="A267" s="228"/>
      <c r="C267" s="245" t="str">
        <f t="shared" ref="C267:C271" si="33">IF(IFERROR(FIND("select_one",J267),0)&gt;0,"select_one",IF(IFERROR(FIND("select_multiple",J267),0)&gt;0,"select_multiple","No"))</f>
        <v>No</v>
      </c>
      <c r="D267" s="245" t="str">
        <f t="shared" ref="D267:D271" si="34">IF(OR(C267="select_one",C267="select_multiple"),TRIM(RIGHT(J267,LEN(J267)-(LEN(C267)+1))),"")</f>
        <v/>
      </c>
      <c r="E267" s="228"/>
      <c r="H267" s="230"/>
      <c r="I267" s="229" t="str" cm="1">
        <f t="array" ref="I267">_xlfn.TEXTJOIN(" ",1,IF(flistname=D267,foption,""))</f>
        <v>0</v>
      </c>
      <c r="L267" s="245" t="str">
        <f t="shared" ref="L267:L271" si="35">IF(AND(ISBLANK(M267),ISBLANK(N267)),"",IF(ISBLANK(M267),N267,_xlfn.CONCAT(TRIM(M267),": ",N267)))</f>
        <v/>
      </c>
      <c r="N267" s="245" t="s">
        <v>2988</v>
      </c>
      <c r="O267" s="245" t="s">
        <v>2988</v>
      </c>
      <c r="P267" s="245">
        <v>1</v>
      </c>
      <c r="S267" s="228"/>
      <c r="AB267" s="281"/>
    </row>
    <row r="268" spans="1:28" s="199" customFormat="1">
      <c r="A268" s="212"/>
      <c r="C268" s="199" t="str">
        <f t="shared" si="33"/>
        <v>No</v>
      </c>
      <c r="D268" s="199" t="str">
        <f t="shared" si="34"/>
        <v/>
      </c>
      <c r="E268" s="212"/>
      <c r="H268" s="213"/>
      <c r="I268" s="199" t="str" cm="1">
        <f t="array" ref="I268">_xlfn.TEXTJOIN(" ",1,IF(flistname=D268,foption,""))</f>
        <v>0</v>
      </c>
      <c r="J268" s="199" t="s">
        <v>212</v>
      </c>
      <c r="K268" s="199" t="s">
        <v>3855</v>
      </c>
      <c r="L268" s="199" t="str">
        <f t="shared" si="35"/>
        <v>Utilization of recent received food assistance</v>
      </c>
      <c r="N268" s="199" t="s">
        <v>6058</v>
      </c>
      <c r="O268" s="199" t="s">
        <v>2988</v>
      </c>
      <c r="P268" s="199">
        <v>1</v>
      </c>
      <c r="Y268" s="199" t="s">
        <v>3856</v>
      </c>
      <c r="Z268" s="199" t="s">
        <v>3853</v>
      </c>
      <c r="AB268" s="274"/>
    </row>
    <row r="269" spans="1:28" s="224" customFormat="1">
      <c r="A269" s="223"/>
      <c r="C269" s="224" t="str">
        <f t="shared" si="33"/>
        <v>No</v>
      </c>
      <c r="D269" s="224" t="str">
        <f t="shared" si="34"/>
        <v/>
      </c>
      <c r="E269" s="223"/>
      <c r="H269" s="225"/>
      <c r="I269" s="224" t="str" cm="1">
        <f t="array" ref="I269">_xlfn.TEXTJOIN(" ",1,IF(flistname=D269,foption,""))</f>
        <v>0</v>
      </c>
      <c r="J269" s="224" t="s">
        <v>2564</v>
      </c>
      <c r="K269" s="224" t="s">
        <v>3860</v>
      </c>
      <c r="L269" s="224" t="str">
        <f t="shared" si="35"/>
        <v/>
      </c>
      <c r="V269" s="224">
        <v>1</v>
      </c>
      <c r="AB269" s="277" t="s">
        <v>3861</v>
      </c>
    </row>
    <row r="270" spans="1:28" s="224" customFormat="1">
      <c r="C270" s="224" t="str">
        <f t="shared" si="33"/>
        <v>select_one</v>
      </c>
      <c r="D270" s="224" t="str">
        <f t="shared" si="34"/>
        <v>commodity_type</v>
      </c>
      <c r="I270" s="224" t="str" cm="1">
        <f t="array" ref="I270">_xlfn.TEXTJOIN(" ",1,IF(flistname=D270,foption,""))</f>
        <v>1: Cereals 2: Pulses 3: Vegetable Oil 4: Salt 5: CSB++ 6: Plumpy Sup/Acha Mum 0</v>
      </c>
      <c r="J270" s="224" t="s">
        <v>523</v>
      </c>
      <c r="K270" s="224" t="s">
        <v>3862</v>
      </c>
      <c r="L270" s="224" t="str">
        <f t="shared" si="35"/>
        <v/>
      </c>
      <c r="O270" s="224" t="s">
        <v>3864</v>
      </c>
      <c r="S270" s="224" t="s">
        <v>3864</v>
      </c>
      <c r="V270" s="224">
        <v>1</v>
      </c>
      <c r="W270" s="224" t="s">
        <v>3865</v>
      </c>
      <c r="AA270" s="224">
        <v>1</v>
      </c>
      <c r="AB270" s="277" t="s">
        <v>6059</v>
      </c>
    </row>
    <row r="271" spans="1:28" s="219" customFormat="1">
      <c r="A271" s="231"/>
      <c r="B271" s="250"/>
      <c r="C271" s="250" t="str">
        <f t="shared" si="33"/>
        <v>No</v>
      </c>
      <c r="D271" s="250" t="str">
        <f t="shared" si="34"/>
        <v/>
      </c>
      <c r="E271" s="231"/>
      <c r="F271" s="250"/>
      <c r="G271" s="232"/>
      <c r="H271" s="233"/>
      <c r="I271" s="219" t="str" cm="1">
        <f t="array" ref="I271">_xlfn.TEXTJOIN(" ",1,IF(flistname=D271,foption,""))</f>
        <v>0</v>
      </c>
      <c r="J271" s="219" t="s">
        <v>26</v>
      </c>
      <c r="K271" s="219" t="s">
        <v>3858</v>
      </c>
      <c r="L271" s="219" t="str">
        <f t="shared" si="35"/>
        <v/>
      </c>
      <c r="P271" s="219">
        <v>1</v>
      </c>
      <c r="W271" s="219" t="s">
        <v>168</v>
      </c>
      <c r="AB271" s="286"/>
    </row>
    <row r="272" spans="1:28" s="325" customFormat="1">
      <c r="A272" s="240"/>
      <c r="B272" s="240"/>
      <c r="C272" s="240" t="str">
        <f>IF(IFERROR(FIND("select_one",J272),0)&gt;0,"select_one",IF(IFERROR(FIND("select_multiple",J272),0)&gt;0,"select_multiple","No"))</f>
        <v>No</v>
      </c>
      <c r="D272" s="240" t="str">
        <f>IF(OR(C272="select_one",C272="select_multiple"),TRIM(RIGHT(J272,LEN(J272)-(LEN(C272)+1))),"")</f>
        <v/>
      </c>
      <c r="E272" s="240"/>
      <c r="F272" s="240"/>
      <c r="G272" s="240"/>
      <c r="H272" s="240"/>
      <c r="I272" s="325" t="str" cm="1">
        <f t="array" ref="I272">_xlfn.TEXTJOIN(" ",1,IF(flistname=D272,foption,""))</f>
        <v>0</v>
      </c>
      <c r="J272" s="325" t="s">
        <v>20</v>
      </c>
      <c r="L272" s="325" t="str">
        <f>IF(AND(ISBLANK(M272),ISBLANK(N272)),"",IF(ISBLANK(M272),N272,_xlfn.CONCAT(TRIM(M272),": ",N272)))</f>
        <v>Now I want to ask you few questions with regards to ${comname} you received the last distribution</v>
      </c>
      <c r="N272" s="325" t="s">
        <v>5922</v>
      </c>
      <c r="O272" s="325" t="s">
        <v>3859</v>
      </c>
      <c r="AB272" s="326"/>
    </row>
    <row r="273" spans="1:28" s="325" customFormat="1">
      <c r="A273" s="235"/>
      <c r="B273" s="236"/>
      <c r="C273" s="236" t="str">
        <f t="shared" ref="C273:C275" si="36">IF(IFERROR(FIND("select_one",J273),0)&gt;0,"select_one",IF(IFERROR(FIND("select_multiple",J273),0)&gt;0,"select_multiple","No"))</f>
        <v>No</v>
      </c>
      <c r="D273" s="236" t="str">
        <f t="shared" ref="D273:D275" si="37">IF(OR(C273="select_one",C273="select_multiple"),TRIM(RIGHT(J273,LEN(J273)-(LEN(C273)+1))),"")</f>
        <v/>
      </c>
      <c r="E273" s="235"/>
      <c r="F273" s="236"/>
      <c r="G273" s="240" t="s">
        <v>2983</v>
      </c>
      <c r="H273" s="237" t="s">
        <v>3867</v>
      </c>
      <c r="I273" s="325" t="str" cm="1">
        <f t="array" ref="I273">_xlfn.TEXTJOIN(" ",1,IF(flistname=D273,foption,""))</f>
        <v>0</v>
      </c>
      <c r="J273" s="327" t="s">
        <v>20</v>
      </c>
      <c r="K273" s="327" t="s">
        <v>497</v>
      </c>
      <c r="L273" s="327" t="str">
        <f t="shared" ref="L273:L275" si="38">IF(AND(ISBLANK(M273),ISBLANK(N273)),"",IF(ISBLANK(M273),N273,_xlfn.CONCAT(TRIM(M273),": ",N273)))</f>
        <v>From the last distribution, what proportion of your ${comname} entitlement was:</v>
      </c>
      <c r="M273" s="327"/>
      <c r="N273" s="327" t="s">
        <v>3897</v>
      </c>
      <c r="O273" s="327" t="s">
        <v>3897</v>
      </c>
      <c r="P273" s="327">
        <v>1</v>
      </c>
      <c r="Q273" s="327"/>
      <c r="S273" s="325" t="s">
        <v>3898</v>
      </c>
      <c r="AB273" s="326"/>
    </row>
    <row r="274" spans="1:28" s="221" customFormat="1">
      <c r="A274" s="194"/>
      <c r="B274" s="194"/>
      <c r="C274" s="194" t="str">
        <f t="shared" si="36"/>
        <v>No</v>
      </c>
      <c r="D274" s="194" t="str">
        <f t="shared" si="37"/>
        <v/>
      </c>
      <c r="E274" s="194" t="s">
        <v>3899</v>
      </c>
      <c r="F274" s="194"/>
      <c r="G274" s="194" t="s">
        <v>2983</v>
      </c>
      <c r="H274" s="194" t="s">
        <v>3867</v>
      </c>
      <c r="I274" s="221" t="str" cm="1">
        <f t="array" ref="I274">_xlfn.TEXTJOIN(" ",1,IF(flistname=D274,foption,""))</f>
        <v>0</v>
      </c>
      <c r="J274" s="221" t="s">
        <v>151</v>
      </c>
      <c r="K274" s="221" t="s">
        <v>3900</v>
      </c>
      <c r="L274" s="221" t="str">
        <f t="shared" si="38"/>
        <v>H18: % of Qty Eaten/consumed within the household</v>
      </c>
      <c r="M274" s="221" t="s">
        <v>3863</v>
      </c>
      <c r="N274" s="221" t="s">
        <v>6060</v>
      </c>
      <c r="O274" s="221" t="s">
        <v>3903</v>
      </c>
      <c r="P274" s="221">
        <v>1</v>
      </c>
      <c r="T274" s="221" t="s">
        <v>3904</v>
      </c>
      <c r="V274" s="221">
        <v>1</v>
      </c>
      <c r="AB274" s="333"/>
    </row>
    <row r="275" spans="1:28" s="221" customFormat="1">
      <c r="A275" s="194"/>
      <c r="B275" s="194"/>
      <c r="C275" s="194" t="str">
        <f t="shared" si="36"/>
        <v>No</v>
      </c>
      <c r="D275" s="194" t="str">
        <f t="shared" si="37"/>
        <v/>
      </c>
      <c r="E275" s="194"/>
      <c r="F275" s="194"/>
      <c r="G275" s="194" t="s">
        <v>2983</v>
      </c>
      <c r="H275" s="194" t="s">
        <v>3867</v>
      </c>
      <c r="I275" s="221" t="str" cm="1">
        <f t="array" ref="I275">_xlfn.TEXTJOIN(" ",1,IF(flistname=D275,foption,""))</f>
        <v>0</v>
      </c>
      <c r="J275" s="221" t="s">
        <v>151</v>
      </c>
      <c r="K275" s="221" t="s">
        <v>3905</v>
      </c>
      <c r="L275" s="221" t="str">
        <f t="shared" si="38"/>
        <v>H19: % of Qty Sold in the market</v>
      </c>
      <c r="M275" s="221" t="s">
        <v>6061</v>
      </c>
      <c r="N275" s="221" t="s">
        <v>6062</v>
      </c>
      <c r="O275" s="221" t="s">
        <v>3908</v>
      </c>
      <c r="P275" s="221">
        <v>1</v>
      </c>
      <c r="T275" s="221" t="s">
        <v>3904</v>
      </c>
      <c r="V275" s="221">
        <v>1</v>
      </c>
      <c r="AB275" s="333"/>
    </row>
    <row r="276" spans="1:28" s="221" customFormat="1">
      <c r="A276" s="205"/>
      <c r="B276" s="194" t="s">
        <v>3963</v>
      </c>
      <c r="C276" s="194" t="str">
        <f>IF(IFERROR(FIND("select_one",J276),0)&gt;0,"select_one",IF(IFERROR(FIND("select_multiple",J276),0)&gt;0,"select_multiple","No"))</f>
        <v>select_one</v>
      </c>
      <c r="D276" s="194" t="str">
        <f>IF(OR(C276="select_one",C276="select_multiple"),TRIM(RIGHT(J276,LEN(J276)-(LEN(C276)+1))),"")</f>
        <v>pick_buyer</v>
      </c>
      <c r="E276" s="205" t="s">
        <v>3964</v>
      </c>
      <c r="F276" s="194"/>
      <c r="G276" s="194" t="s">
        <v>3040</v>
      </c>
      <c r="H276" s="206"/>
      <c r="I276" s="221" t="str" cm="1">
        <f t="array" ref="I276">_xlfn.TEXTJOIN(" ",1,IF(flistname=D276,foption,""))</f>
        <v>1: Assembler/collector at the distribution site 2: Traders in the near market 3: Consumers in the neighborhood 4: Trucks waiting at the distribution sites 88: Other buyers (specify)</v>
      </c>
      <c r="J276" s="221" t="s">
        <v>1210</v>
      </c>
      <c r="K276" s="221" t="s">
        <v>1211</v>
      </c>
      <c r="L276" s="221" t="str">
        <f>IF(AND(ISBLANK(M276),ISBLANK(N276)),"",IF(ISBLANK(M276),N276,_xlfn.CONCAT(TRIM(M276),": ",N276)))</f>
        <v>H20: Who were the main buyer of sold received ${comname}</v>
      </c>
      <c r="M276" s="221" t="s">
        <v>3938</v>
      </c>
      <c r="N276" s="221" t="s">
        <v>6063</v>
      </c>
      <c r="O276" s="221" t="s">
        <v>3967</v>
      </c>
      <c r="P276" s="221">
        <v>1</v>
      </c>
      <c r="V276" s="221">
        <v>1</v>
      </c>
      <c r="Z276" s="221" t="s">
        <v>3962</v>
      </c>
      <c r="AB276" s="333"/>
    </row>
    <row r="277" spans="1:28" s="338" customFormat="1">
      <c r="A277" s="205"/>
      <c r="B277" s="194" t="s">
        <v>3968</v>
      </c>
      <c r="C277" s="194" t="str">
        <f>IF(IFERROR(FIND("select_one",J277),0)&gt;0,"select_one",IF(IFERROR(FIND("select_multiple",J277),0)&gt;0,"select_multiple","No"))</f>
        <v>No</v>
      </c>
      <c r="D277" s="194" t="str">
        <f>IF(OR(C277="select_one",C277="select_multiple"),TRIM(RIGHT(J277,LEN(J277)-(LEN(C277)+1))),"")</f>
        <v/>
      </c>
      <c r="E277" s="205"/>
      <c r="F277" s="194"/>
      <c r="G277" s="194" t="s">
        <v>3040</v>
      </c>
      <c r="H277" s="206"/>
      <c r="I277" s="338" t="str" cm="1">
        <f t="array" ref="I277">_xlfn.TEXTJOIN(" ",1,IF(flistname=D277,foption,""))</f>
        <v>0</v>
      </c>
      <c r="J277" s="338" t="s">
        <v>49</v>
      </c>
      <c r="K277" s="338" t="s">
        <v>1214</v>
      </c>
      <c r="L277" s="338" t="str">
        <f>IF(AND(ISBLANK(M277),ISBLANK(N277)),"",IF(ISBLANK(M277),N277,_xlfn.CONCAT(TRIM(M277),": ",N277)))</f>
        <v>H21: Specify other buyers</v>
      </c>
      <c r="M277" s="221" t="s">
        <v>3945</v>
      </c>
      <c r="N277" s="338" t="s">
        <v>3970</v>
      </c>
      <c r="O277" s="338" t="s">
        <v>3971</v>
      </c>
      <c r="P277" s="338">
        <v>1</v>
      </c>
      <c r="V277" s="338">
        <v>1</v>
      </c>
      <c r="Z277" s="338" t="s">
        <v>3972</v>
      </c>
      <c r="AB277" s="339"/>
    </row>
    <row r="278" spans="1:28" s="221" customFormat="1">
      <c r="A278" s="205"/>
      <c r="B278" s="220"/>
      <c r="C278" s="220" t="str">
        <f>IF(IFERROR(FIND("select_one",J278),0)&gt;0,"select_one",IF(IFERROR(FIND("select_multiple",J278),0)&gt;0,"select_multiple","No"))</f>
        <v>select_multiple</v>
      </c>
      <c r="D278" s="220" t="str">
        <f>IF(OR(C278="select_one",C278="select_multiple"),TRIM(RIGHT(J278,LEN(J278)-(LEN(C278)+1))),"")</f>
        <v>sellexchange</v>
      </c>
      <c r="E278" s="205" t="s">
        <v>3956</v>
      </c>
      <c r="F278" s="220"/>
      <c r="G278" s="194" t="s">
        <v>2983</v>
      </c>
      <c r="H278" s="206" t="s">
        <v>3867</v>
      </c>
      <c r="I278" s="221" t="str" cm="1">
        <f t="array" ref="I278">_xlfn.TEXTJOIN(" ",1,IF(flistname=D278,foption,""))</f>
        <v>1: Sold, exchanged to pay debts 2: Sold, exchanged to pay services 3: Sold, exchanged to purchase other foods 4: Sold, exchanged to purchase goods/assets 5: Sold, exchanged to pay milling services</v>
      </c>
      <c r="J278" s="221" t="s">
        <v>3957</v>
      </c>
      <c r="K278" s="221" t="s">
        <v>3958</v>
      </c>
      <c r="L278" s="221" t="str">
        <f>IF(AND(ISBLANK(M278),ISBLANK(N278)),"",IF(ISBLANK(M278),N278,_xlfn.CONCAT(TRIM(M278),": ",N278)))</f>
        <v>H22: What's the main reason for selling or exchanging ${comname} received</v>
      </c>
      <c r="M278" s="221" t="s">
        <v>3951</v>
      </c>
      <c r="N278" s="221" t="s">
        <v>3960</v>
      </c>
      <c r="O278" s="221" t="s">
        <v>3961</v>
      </c>
      <c r="P278" s="221">
        <v>1</v>
      </c>
      <c r="V278" s="221">
        <v>1</v>
      </c>
      <c r="Z278" s="221" t="s">
        <v>3962</v>
      </c>
      <c r="AB278" s="333"/>
    </row>
    <row r="279" spans="1:28" s="221" customFormat="1">
      <c r="A279" s="194"/>
      <c r="B279" s="194"/>
      <c r="C279" s="194" t="str">
        <f t="shared" ref="C279:C283" si="39">IF(IFERROR(FIND("select_one",J279),0)&gt;0,"select_one",IF(IFERROR(FIND("select_multiple",J279),0)&gt;0,"select_multiple","No"))</f>
        <v>No</v>
      </c>
      <c r="D279" s="194" t="str">
        <f t="shared" ref="D279:D283" si="40">IF(OR(C279="select_one",C279="select_multiple"),TRIM(RIGHT(J279,LEN(J279)-(LEN(C279)+1))),"")</f>
        <v/>
      </c>
      <c r="E279" s="194"/>
      <c r="F279" s="194"/>
      <c r="G279" s="194" t="s">
        <v>2983</v>
      </c>
      <c r="H279" s="194" t="s">
        <v>3867</v>
      </c>
      <c r="I279" s="221" t="str" cm="1">
        <f t="array" ref="I279">_xlfn.TEXTJOIN(" ",1,IF(flistname=D279,foption,""))</f>
        <v>0</v>
      </c>
      <c r="J279" s="221" t="s">
        <v>151</v>
      </c>
      <c r="K279" s="221" t="s">
        <v>3909</v>
      </c>
      <c r="L279" s="221" t="str">
        <f t="shared" ref="L279:L283" si="41">IF(AND(ISBLANK(M279),ISBLANK(N279)),"",IF(ISBLANK(M279),N279,_xlfn.CONCAT(TRIM(M279),": ",N279)))</f>
        <v>H23: % of Qty Exchanged for other foods or services</v>
      </c>
      <c r="M279" s="221" t="s">
        <v>3959</v>
      </c>
      <c r="N279" s="221" t="s">
        <v>6064</v>
      </c>
      <c r="O279" s="221" t="s">
        <v>3912</v>
      </c>
      <c r="P279" s="221">
        <v>1</v>
      </c>
      <c r="T279" s="221" t="s">
        <v>3904</v>
      </c>
      <c r="V279" s="221">
        <v>1</v>
      </c>
      <c r="AB279" s="333"/>
    </row>
    <row r="280" spans="1:28" s="221" customFormat="1">
      <c r="A280" s="194"/>
      <c r="B280" s="194"/>
      <c r="C280" s="194" t="str">
        <f t="shared" si="39"/>
        <v>No</v>
      </c>
      <c r="D280" s="194" t="str">
        <f t="shared" si="40"/>
        <v/>
      </c>
      <c r="E280" s="194"/>
      <c r="F280" s="194"/>
      <c r="G280" s="194" t="s">
        <v>2983</v>
      </c>
      <c r="H280" s="194" t="s">
        <v>3867</v>
      </c>
      <c r="I280" s="221" t="str" cm="1">
        <f t="array" ref="I280">_xlfn.TEXTJOIN(" ",1,IF(flistname=D280,foption,""))</f>
        <v>0</v>
      </c>
      <c r="J280" s="221" t="s">
        <v>151</v>
      </c>
      <c r="K280" s="221" t="s">
        <v>3913</v>
      </c>
      <c r="L280" s="221" t="str">
        <f t="shared" si="41"/>
        <v>H24: % of Qty Shared with relatives and or other households?</v>
      </c>
      <c r="M280" s="221" t="s">
        <v>3965</v>
      </c>
      <c r="N280" s="221" t="s">
        <v>6065</v>
      </c>
      <c r="O280" s="221" t="s">
        <v>3916</v>
      </c>
      <c r="P280" s="221">
        <v>1</v>
      </c>
      <c r="T280" s="221" t="s">
        <v>3904</v>
      </c>
      <c r="V280" s="221">
        <v>1</v>
      </c>
      <c r="AB280" s="333"/>
    </row>
    <row r="281" spans="1:28" s="221" customFormat="1">
      <c r="A281" s="194"/>
      <c r="B281" s="194"/>
      <c r="C281" s="194" t="str">
        <f t="shared" si="39"/>
        <v>No</v>
      </c>
      <c r="D281" s="194" t="str">
        <f t="shared" si="40"/>
        <v/>
      </c>
      <c r="E281" s="194"/>
      <c r="F281" s="194"/>
      <c r="G281" s="194" t="s">
        <v>2983</v>
      </c>
      <c r="H281" s="194" t="s">
        <v>3867</v>
      </c>
      <c r="I281" s="221" t="str" cm="1">
        <f t="array" ref="I281">_xlfn.TEXTJOIN(" ",1,IF(flistname=D281,foption,""))</f>
        <v>0</v>
      </c>
      <c r="J281" s="221" t="s">
        <v>151</v>
      </c>
      <c r="K281" s="221" t="s">
        <v>3917</v>
      </c>
      <c r="L281" s="221" t="str">
        <f t="shared" si="41"/>
        <v>H25: % of Qty Given to authorities (voluntarily of forced)</v>
      </c>
      <c r="M281" s="221" t="s">
        <v>3969</v>
      </c>
      <c r="N281" s="221" t="s">
        <v>6066</v>
      </c>
      <c r="O281" s="221" t="s">
        <v>3920</v>
      </c>
      <c r="P281" s="221">
        <v>1</v>
      </c>
      <c r="T281" s="221" t="s">
        <v>3904</v>
      </c>
      <c r="V281" s="221">
        <v>1</v>
      </c>
      <c r="AB281" s="333"/>
    </row>
    <row r="282" spans="1:28" s="224" customFormat="1">
      <c r="A282" s="223"/>
      <c r="C282" s="224" t="str">
        <f t="shared" si="39"/>
        <v>No</v>
      </c>
      <c r="D282" s="224" t="str">
        <f t="shared" si="40"/>
        <v/>
      </c>
      <c r="E282" s="223"/>
      <c r="G282" s="246"/>
      <c r="H282" s="225"/>
      <c r="I282" s="224" t="str" cm="1">
        <f t="array" ref="I282">_xlfn.TEXTJOIN(" ",1,IF(flistname=D282,foption,""))</f>
        <v>0</v>
      </c>
      <c r="J282" s="224" t="s">
        <v>2564</v>
      </c>
      <c r="K282" s="224" t="s">
        <v>3922</v>
      </c>
      <c r="L282" s="224" t="str">
        <f t="shared" si="41"/>
        <v>%s of reported food use</v>
      </c>
      <c r="N282" s="224" t="s">
        <v>3923</v>
      </c>
      <c r="O282" s="224" t="s">
        <v>3924</v>
      </c>
      <c r="V282" s="224">
        <v>1</v>
      </c>
      <c r="AB282" s="277" t="s">
        <v>3925</v>
      </c>
    </row>
    <row r="283" spans="1:28" s="224" customFormat="1">
      <c r="A283" s="223"/>
      <c r="C283" s="224" t="str">
        <f t="shared" si="39"/>
        <v>No</v>
      </c>
      <c r="D283" s="224" t="str">
        <f t="shared" si="40"/>
        <v/>
      </c>
      <c r="E283" s="223"/>
      <c r="G283" s="246"/>
      <c r="H283" s="225"/>
      <c r="I283" s="224" t="str" cm="1">
        <f t="array" ref="I283">_xlfn.TEXTJOIN(" ",1,IF(flistname=D283,foption,""))</f>
        <v>0</v>
      </c>
      <c r="J283" s="224" t="s">
        <v>2564</v>
      </c>
      <c r="K283" s="224" t="s">
        <v>3926</v>
      </c>
      <c r="L283" s="224" t="str">
        <f t="shared" si="41"/>
        <v>%s of reported remaining food</v>
      </c>
      <c r="N283" s="224" t="s">
        <v>6067</v>
      </c>
      <c r="O283" s="224" t="s">
        <v>3928</v>
      </c>
      <c r="V283" s="224">
        <v>1</v>
      </c>
      <c r="AB283" s="277" t="s">
        <v>3929</v>
      </c>
    </row>
    <row r="284" spans="1:28" s="325" customFormat="1">
      <c r="A284" s="240"/>
      <c r="B284" s="240"/>
      <c r="C284" s="240" t="str">
        <f>IF(IFERROR(FIND("select_one",J284),0)&gt;0,"select_one",IF(IFERROR(FIND("select_multiple",J284),0)&gt;0,"select_multiple","No"))</f>
        <v>No</v>
      </c>
      <c r="D284" s="240" t="str">
        <f>IF(OR(C284="select_one",C284="select_multiple"),TRIM(RIGHT(J284,LEN(J284)-(LEN(C284)+1))),"")</f>
        <v/>
      </c>
      <c r="E284" s="240"/>
      <c r="F284" s="240"/>
      <c r="G284" s="240"/>
      <c r="H284" s="240"/>
      <c r="I284" s="325" t="str" cm="1">
        <f t="array" ref="I284">_xlfn.TEXTJOIN(" ",1,IF(flistname=D284,foption,""))</f>
        <v>0</v>
      </c>
      <c r="J284" s="325" t="s">
        <v>20</v>
      </c>
      <c r="L284" s="325" t="str">
        <f>IF(AND(ISBLANK(M284),ISBLANK(N284)),"",IF(ISBLANK(M284),N284,_xlfn.CONCAT(TRIM(M284),": ",N284)))</f>
        <v>&lt;span style="color:red"&gt;The total use is ${totalfooduse}% while it should be less or equal to 100% Kindly correct before moving forward&lt;/span&gt;</v>
      </c>
      <c r="N284" s="325" t="s">
        <v>6068</v>
      </c>
      <c r="O284" s="325" t="s">
        <v>3933</v>
      </c>
      <c r="V284" s="325">
        <v>1</v>
      </c>
      <c r="Z284" s="325" t="s">
        <v>6069</v>
      </c>
      <c r="AB284" s="326"/>
    </row>
    <row r="285" spans="1:28" s="325" customFormat="1">
      <c r="A285" s="240"/>
      <c r="B285" s="240"/>
      <c r="C285" s="240" t="str">
        <f>IF(IFERROR(FIND("select_one",J285),0)&gt;0,"select_one",IF(IFERROR(FIND("select_multiple",J285),0)&gt;0,"select_multiple","No"))</f>
        <v>No</v>
      </c>
      <c r="D285" s="240" t="str">
        <f>IF(OR(C285="select_one",C285="select_multiple"),TRIM(RIGHT(J285,LEN(J285)-(LEN(C285)+1))),"")</f>
        <v/>
      </c>
      <c r="E285" s="240"/>
      <c r="F285" s="240"/>
      <c r="G285" s="240"/>
      <c r="H285" s="240"/>
      <c r="I285" s="325" t="str" cm="1">
        <f t="array" ref="I285">_xlfn.TEXTJOIN(" ",1,IF(flistname=D285,foption,""))</f>
        <v>0</v>
      </c>
      <c r="J285" s="325" t="s">
        <v>20</v>
      </c>
      <c r="L285" s="325" t="str">
        <f>IF(AND(ISBLANK(M285),ISBLANK(N285)),"",IF(ISBLANK(M285),N285,_xlfn.CONCAT(TRIM(M285),": ",N285)))</f>
        <v>&lt;span style="color:blue"&gt;It looks like the household still has ${totalfoodremainder}% of received ${comname} from last assistance. In the next section you ask them how they plan on using it&lt;/span&gt;</v>
      </c>
      <c r="N285" s="325" t="s">
        <v>6070</v>
      </c>
      <c r="O285" s="325" t="s">
        <v>3933</v>
      </c>
      <c r="Z285" s="325" t="s">
        <v>6071</v>
      </c>
      <c r="AB285" s="326"/>
    </row>
    <row r="286" spans="1:28" s="219" customFormat="1">
      <c r="A286" s="231"/>
      <c r="B286" s="250"/>
      <c r="C286" s="250" t="str">
        <f>IF(IFERROR(FIND("select_one",J286),0)&gt;0,"select_one",IF(IFERROR(FIND("select_multiple",J286),0)&gt;0,"select_multiple","No"))</f>
        <v>No</v>
      </c>
      <c r="D286" s="250" t="str">
        <f>IF(OR(C286="select_one",C286="select_multiple"),TRIM(RIGHT(J286,LEN(J286)-(LEN(C286)+1))),"")</f>
        <v/>
      </c>
      <c r="E286" s="231"/>
      <c r="F286" s="250"/>
      <c r="G286" s="232" t="s">
        <v>2983</v>
      </c>
      <c r="H286" s="233"/>
      <c r="I286" s="219" t="str" cm="1">
        <f t="array" ref="I286">_xlfn.TEXTJOIN(" ",1,IF(flistname=D286,foption,""))</f>
        <v>0</v>
      </c>
      <c r="J286" s="219" t="s">
        <v>117</v>
      </c>
      <c r="K286" s="219" t="s">
        <v>3858</v>
      </c>
      <c r="L286" s="219" t="str">
        <f>IF(AND(ISBLANK(M286),ISBLANK(N286)),"",IF(ISBLANK(M286),N286,_xlfn.CONCAT(TRIM(M286),": ",N286)))</f>
        <v/>
      </c>
      <c r="N286" s="219" t="s">
        <v>2988</v>
      </c>
      <c r="O286" s="219" t="s">
        <v>2988</v>
      </c>
      <c r="P286" s="219">
        <v>1</v>
      </c>
      <c r="AB286" s="286"/>
    </row>
    <row r="287" spans="1:28" s="245" customFormat="1">
      <c r="A287" s="228"/>
      <c r="E287" s="228"/>
      <c r="G287" s="229"/>
      <c r="H287" s="230"/>
      <c r="AB287" s="281"/>
    </row>
    <row r="288" spans="1:28" s="219" customFormat="1">
      <c r="A288" s="231"/>
      <c r="B288" s="250"/>
      <c r="C288" s="250" t="str">
        <f t="shared" ref="C288" si="42">IF(IFERROR(FIND("select_one",J288),0)&gt;0,"select_one",IF(IFERROR(FIND("select_multiple",J288),0)&gt;0,"select_multiple","No"))</f>
        <v>No</v>
      </c>
      <c r="D288" s="250" t="str">
        <f t="shared" ref="D288" si="43">IF(OR(C288="select_one",C288="select_multiple"),TRIM(RIGHT(J288,LEN(J288)-(LEN(C288)+1))),"")</f>
        <v/>
      </c>
      <c r="E288" s="231"/>
      <c r="F288" s="250"/>
      <c r="G288" s="232"/>
      <c r="H288" s="233"/>
      <c r="I288" s="219" t="str" cm="1">
        <f t="array" ref="I288">_xlfn.TEXTJOIN(" ",1,IF(flistname=D288,foption,""))</f>
        <v>0</v>
      </c>
      <c r="J288" s="219" t="s">
        <v>26</v>
      </c>
      <c r="K288" s="219" t="s">
        <v>3896</v>
      </c>
      <c r="L288" s="219" t="str">
        <f t="shared" ref="L288" si="44">IF(AND(ISBLANK(M288),ISBLANK(N288)),"",IF(ISBLANK(M288),N288,_xlfn.CONCAT(TRIM(M288),": ",N288)))</f>
        <v/>
      </c>
      <c r="W288" s="219" t="s">
        <v>168</v>
      </c>
      <c r="AB288" s="286"/>
    </row>
    <row r="289" spans="1:28" s="221" customFormat="1">
      <c r="A289" s="205"/>
      <c r="B289" s="220"/>
      <c r="C289" s="220" t="str">
        <f>IF(IFERROR(FIND("select_one",J289),0)&gt;0,"select_one",IF(IFERROR(FIND("select_multiple",J289),0)&gt;0,"select_multiple","No"))</f>
        <v>No</v>
      </c>
      <c r="D289" s="220" t="str">
        <f>IF(OR(C289="select_one",C289="select_multiple"),TRIM(RIGHT(J289,LEN(J289)-(LEN(C289)+1))),"")</f>
        <v/>
      </c>
      <c r="E289" s="205"/>
      <c r="F289" s="220"/>
      <c r="G289" s="194" t="s">
        <v>2983</v>
      </c>
      <c r="H289" s="206" t="s">
        <v>3867</v>
      </c>
      <c r="I289" s="221" t="str" cm="1">
        <f t="array" ref="I289">_xlfn.TEXTJOIN(" ",1,IF(flistname=D289,foption,""))</f>
        <v>0</v>
      </c>
      <c r="J289" s="221" t="s">
        <v>151</v>
      </c>
      <c r="K289" s="221" t="s">
        <v>3872</v>
      </c>
      <c r="L289" s="221" t="str">
        <f>IF(AND(ISBLANK(M289),ISBLANK(N289)),"",IF(ISBLANK(M289),N289,_xlfn.CONCAT(TRIM(M289),": ",N289)))</f>
        <v>H26: How many days did the ${comname} ration last?</v>
      </c>
      <c r="M289" s="221" t="s">
        <v>3975</v>
      </c>
      <c r="N289" s="221" t="s">
        <v>3874</v>
      </c>
      <c r="O289" s="221" t="s">
        <v>3875</v>
      </c>
      <c r="P289" s="221">
        <v>1</v>
      </c>
      <c r="V289" s="221">
        <v>1</v>
      </c>
      <c r="Z289" s="221" t="s">
        <v>6072</v>
      </c>
      <c r="AB289" s="333"/>
    </row>
    <row r="290" spans="1:28" s="221" customFormat="1">
      <c r="A290" s="194"/>
      <c r="B290" s="194"/>
      <c r="C290" s="194" t="str">
        <f t="shared" ref="C290:C303" si="45">IF(IFERROR(FIND("select_one",J290),0)&gt;0,"select_one",IF(IFERROR(FIND("select_multiple",J290),0)&gt;0,"select_multiple","No"))</f>
        <v>select_multiple</v>
      </c>
      <c r="D290" s="194" t="str">
        <f t="shared" ref="D290:D303" si="46">IF(OR(C290="select_one",C290="select_multiple"),TRIM(RIGHT(J290,LEN(J290)-(LEN(C290)+1))),"")</f>
        <v>useofremainder</v>
      </c>
      <c r="E290" s="194" t="s">
        <v>3935</v>
      </c>
      <c r="F290" s="194"/>
      <c r="G290" s="194" t="s">
        <v>2983</v>
      </c>
      <c r="H290" s="194" t="s">
        <v>3867</v>
      </c>
      <c r="I290" s="221" t="str" cm="1">
        <f t="array" ref="I290">_xlfn.TEXTJOIN(" ",1,IF(flistname=D290,foption,""))</f>
        <v>1: Consume at home 2: Sell at market 3: Exchanged for other foods or services 4: Share with relatives and or other households 5: Kept for local authorities 88: Other</v>
      </c>
      <c r="J290" s="221" t="s">
        <v>3936</v>
      </c>
      <c r="K290" s="221" t="s">
        <v>3937</v>
      </c>
      <c r="L290" s="221" t="str">
        <f t="shared" ref="L290:L303" si="47">IF(AND(ISBLANK(M290),ISBLANK(N290)),"",IF(ISBLANK(M290),N290,_xlfn.CONCAT(TRIM(M290),": ",N290)))</f>
        <v>H27: What do you plan to do with the remainder of received ${comname}?</v>
      </c>
      <c r="M290" s="221" t="s">
        <v>3980</v>
      </c>
      <c r="N290" s="221" t="s">
        <v>3939</v>
      </c>
      <c r="O290" s="221" t="s">
        <v>3940</v>
      </c>
      <c r="P290" s="221">
        <v>1</v>
      </c>
      <c r="S290" s="221" t="s">
        <v>3941</v>
      </c>
      <c r="V290" s="221">
        <v>1</v>
      </c>
      <c r="Z290" s="221" t="s">
        <v>6073</v>
      </c>
      <c r="AB290" s="333"/>
    </row>
    <row r="291" spans="1:28" s="221" customFormat="1">
      <c r="A291" s="205"/>
      <c r="B291" s="220"/>
      <c r="C291" s="220" t="str">
        <f t="shared" si="45"/>
        <v>No</v>
      </c>
      <c r="D291" s="220" t="str">
        <f t="shared" si="46"/>
        <v/>
      </c>
      <c r="E291" s="205"/>
      <c r="F291" s="220"/>
      <c r="G291" s="194" t="s">
        <v>2983</v>
      </c>
      <c r="H291" s="206" t="s">
        <v>3867</v>
      </c>
      <c r="I291" s="221" t="str" cm="1">
        <f t="array" ref="I291">_xlfn.TEXTJOIN(" ",1,IF(flistname=D291,foption,""))</f>
        <v>0</v>
      </c>
      <c r="J291" s="221" t="s">
        <v>151</v>
      </c>
      <c r="K291" s="221" t="s">
        <v>3877</v>
      </c>
      <c r="L291" s="221" t="str">
        <f t="shared" si="47"/>
        <v>H28: From today, how many more days will you be able to use the ${comname} ration before it is finished?</v>
      </c>
      <c r="M291" s="221" t="s">
        <v>6074</v>
      </c>
      <c r="N291" s="221" t="s">
        <v>3879</v>
      </c>
      <c r="O291" s="221" t="s">
        <v>3880</v>
      </c>
      <c r="P291" s="221">
        <v>1</v>
      </c>
      <c r="T291" s="221" t="s">
        <v>3881</v>
      </c>
      <c r="V291" s="221">
        <v>1</v>
      </c>
      <c r="Z291" s="221" t="s">
        <v>6075</v>
      </c>
      <c r="AB291" s="333"/>
    </row>
    <row r="292" spans="1:28" s="221" customFormat="1">
      <c r="A292" s="205"/>
      <c r="B292" s="220"/>
      <c r="C292" s="220" t="str">
        <f t="shared" si="45"/>
        <v>select_one</v>
      </c>
      <c r="D292" s="220" t="str">
        <f t="shared" si="46"/>
        <v>yes_no</v>
      </c>
      <c r="E292" s="205"/>
      <c r="F292" s="220"/>
      <c r="G292" s="194" t="s">
        <v>2983</v>
      </c>
      <c r="H292" s="206" t="s">
        <v>3867</v>
      </c>
      <c r="I292" s="221" t="str" cm="1">
        <f t="array" ref="I292">_xlfn.TEXTJOIN(" ",1,IF(flistname=D292,foption,""))</f>
        <v>0: No 1: Yes</v>
      </c>
      <c r="J292" s="221" t="s">
        <v>22</v>
      </c>
      <c r="K292" s="221" t="s">
        <v>3883</v>
      </c>
      <c r="L292" s="221" t="str">
        <f t="shared" si="47"/>
        <v>H29: Were the ${comname} received in good condition?</v>
      </c>
      <c r="M292" s="221" t="s">
        <v>6076</v>
      </c>
      <c r="N292" s="221" t="s">
        <v>3885</v>
      </c>
      <c r="O292" s="221" t="s">
        <v>3886</v>
      </c>
      <c r="P292" s="221">
        <v>1</v>
      </c>
      <c r="V292" s="221">
        <v>1</v>
      </c>
      <c r="W292" s="221" t="s">
        <v>5748</v>
      </c>
      <c r="AB292" s="333"/>
    </row>
    <row r="293" spans="1:28" s="221" customFormat="1">
      <c r="A293" s="205"/>
      <c r="B293" s="220"/>
      <c r="C293" s="220" t="str">
        <f t="shared" si="45"/>
        <v>select_multiple</v>
      </c>
      <c r="D293" s="220" t="str">
        <f t="shared" si="46"/>
        <v>bad_condition</v>
      </c>
      <c r="E293" s="205"/>
      <c r="F293" s="220"/>
      <c r="G293" s="194" t="s">
        <v>2983</v>
      </c>
      <c r="H293" s="206" t="s">
        <v>3867</v>
      </c>
      <c r="I293" s="221" t="str" cm="1">
        <f t="array" ref="I293">_xlfn.TEXTJOIN(" ",1,IF(flistname=D293,foption,""))</f>
        <v>1: Excessive Moisture 2: Faulty Packaging 3: Foreign Matter 4: Infested 5: Past Expiry/Rotten</v>
      </c>
      <c r="J293" s="221" t="s">
        <v>822</v>
      </c>
      <c r="K293" s="221" t="s">
        <v>3887</v>
      </c>
      <c r="L293" s="221" t="str">
        <f t="shared" si="47"/>
        <v>H30: What was the issue with the condition of received ${comname}?</v>
      </c>
      <c r="M293" s="221" t="s">
        <v>6077</v>
      </c>
      <c r="N293" s="221" t="s">
        <v>3889</v>
      </c>
      <c r="O293" s="221" t="s">
        <v>3890</v>
      </c>
      <c r="P293" s="221">
        <v>1</v>
      </c>
      <c r="V293" s="221">
        <v>1</v>
      </c>
      <c r="Z293" s="221" t="s">
        <v>3891</v>
      </c>
      <c r="AB293" s="333"/>
    </row>
    <row r="294" spans="1:28" s="221" customFormat="1">
      <c r="A294" s="205"/>
      <c r="B294" s="220"/>
      <c r="C294" s="220" t="str">
        <f t="shared" si="45"/>
        <v>select_one</v>
      </c>
      <c r="D294" s="220" t="str">
        <f t="shared" si="46"/>
        <v>yes_no</v>
      </c>
      <c r="E294" s="205"/>
      <c r="F294" s="220"/>
      <c r="G294" s="194" t="s">
        <v>2983</v>
      </c>
      <c r="H294" s="206" t="s">
        <v>3867</v>
      </c>
      <c r="I294" s="221" t="str" cm="1">
        <f t="array" ref="I294">_xlfn.TEXTJOIN(" ",1,IF(flistname=D294,foption,""))</f>
        <v>0: No 1: Yes</v>
      </c>
      <c r="J294" s="221" t="s">
        <v>22</v>
      </c>
      <c r="K294" s="221" t="s">
        <v>3892</v>
      </c>
      <c r="L294" s="221" t="str">
        <f t="shared" si="47"/>
        <v>H31: Was the quantity of ${comname} received adequate for your household needs?</v>
      </c>
      <c r="M294" s="221" t="s">
        <v>6078</v>
      </c>
      <c r="N294" s="221" t="s">
        <v>3894</v>
      </c>
      <c r="O294" s="221" t="s">
        <v>3895</v>
      </c>
      <c r="P294" s="221">
        <v>1</v>
      </c>
      <c r="V294" s="221">
        <v>1</v>
      </c>
      <c r="W294" s="221" t="s">
        <v>5748</v>
      </c>
      <c r="AB294" s="333"/>
    </row>
    <row r="295" spans="1:28" s="221" customFormat="1">
      <c r="A295" s="194"/>
      <c r="B295" s="194"/>
      <c r="C295" s="194" t="str">
        <f t="shared" si="45"/>
        <v>select_one</v>
      </c>
      <c r="D295" s="194" t="str">
        <f t="shared" si="46"/>
        <v>Pref_CER</v>
      </c>
      <c r="E295" s="194"/>
      <c r="F295" s="194"/>
      <c r="G295" s="194" t="s">
        <v>2983</v>
      </c>
      <c r="H295" s="194" t="s">
        <v>3943</v>
      </c>
      <c r="I295" s="221" t="str" cm="1">
        <f t="array" ref="I295">_xlfn.TEXTJOIN(" ",1,IF(flistname=D295,foption,""))</f>
        <v>1: Red Sorghum 2: White Sorghum 3: Mixed Sorghum 4: Maize 5: Millet 6: Rice 7: Lentils 8: Cow peas 9: Split peas 10: beans 88: other</v>
      </c>
      <c r="J295" s="221" t="s">
        <v>846</v>
      </c>
      <c r="K295" s="221" t="s">
        <v>3944</v>
      </c>
      <c r="L295" s="221" t="str">
        <f t="shared" si="47"/>
        <v>H32: What is you household's most preferred ${comname} for consumption?</v>
      </c>
      <c r="M295" s="221" t="s">
        <v>6079</v>
      </c>
      <c r="N295" s="221" t="s">
        <v>6080</v>
      </c>
      <c r="O295" s="221" t="s">
        <v>3947</v>
      </c>
      <c r="P295" s="221">
        <v>1</v>
      </c>
      <c r="R295" s="221" t="s">
        <v>3948</v>
      </c>
      <c r="V295" s="221">
        <v>1</v>
      </c>
      <c r="Z295" s="221" t="s">
        <v>3949</v>
      </c>
      <c r="AB295" s="333"/>
    </row>
    <row r="296" spans="1:28" s="338" customFormat="1">
      <c r="A296" s="194"/>
      <c r="B296" s="194"/>
      <c r="C296" s="194" t="str">
        <f t="shared" si="45"/>
        <v>No</v>
      </c>
      <c r="D296" s="194" t="str">
        <f t="shared" si="46"/>
        <v/>
      </c>
      <c r="E296" s="194"/>
      <c r="F296" s="194"/>
      <c r="G296" s="194" t="s">
        <v>2983</v>
      </c>
      <c r="H296" s="194" t="s">
        <v>3943</v>
      </c>
      <c r="I296" s="338" t="str" cm="1">
        <f t="array" ref="I296">_xlfn.TEXTJOIN(" ",1,IF(flistname=D296,foption,""))</f>
        <v>0</v>
      </c>
      <c r="J296" s="338" t="s">
        <v>49</v>
      </c>
      <c r="K296" s="338" t="s">
        <v>3950</v>
      </c>
      <c r="L296" s="338" t="str">
        <f t="shared" si="47"/>
        <v>H33: If not listed, please specify other preference</v>
      </c>
      <c r="M296" s="221" t="s">
        <v>6081</v>
      </c>
      <c r="N296" s="338" t="s">
        <v>5923</v>
      </c>
      <c r="O296" s="338" t="s">
        <v>3953</v>
      </c>
      <c r="P296" s="338">
        <v>1</v>
      </c>
      <c r="V296" s="338">
        <v>1</v>
      </c>
      <c r="Z296" s="338" t="s">
        <v>3954</v>
      </c>
      <c r="AB296" s="339"/>
    </row>
    <row r="297" spans="1:28" s="221" customFormat="1">
      <c r="A297" s="194"/>
      <c r="B297" s="194"/>
      <c r="C297" s="194" t="str">
        <f t="shared" si="45"/>
        <v>select_one</v>
      </c>
      <c r="D297" s="194" t="str">
        <f t="shared" si="46"/>
        <v>yes_no</v>
      </c>
      <c r="E297" s="194"/>
      <c r="F297" s="194"/>
      <c r="G297" s="194" t="s">
        <v>2983</v>
      </c>
      <c r="H297" s="194" t="s">
        <v>3973</v>
      </c>
      <c r="I297" s="221" t="str" cm="1">
        <f t="array" ref="I297">_xlfn.TEXTJOIN(" ",1,IF(flistname=D297,foption,""))</f>
        <v>0: No 1: Yes</v>
      </c>
      <c r="J297" s="221" t="s">
        <v>22</v>
      </c>
      <c r="K297" s="221" t="s">
        <v>3974</v>
      </c>
      <c r="L297" s="221" t="str">
        <f t="shared" si="47"/>
        <v>H34: Was adequate instruction provided on ${comname} preparation?</v>
      </c>
      <c r="M297" s="221" t="s">
        <v>6082</v>
      </c>
      <c r="N297" s="221" t="s">
        <v>6083</v>
      </c>
      <c r="O297" s="221" t="s">
        <v>3977</v>
      </c>
      <c r="P297" s="221">
        <v>1</v>
      </c>
      <c r="V297" s="221">
        <v>1</v>
      </c>
      <c r="W297" s="221" t="s">
        <v>5748</v>
      </c>
      <c r="Z297" s="221" t="s">
        <v>3978</v>
      </c>
      <c r="AB297" s="333"/>
    </row>
    <row r="298" spans="1:28" s="221" customFormat="1">
      <c r="A298" s="194"/>
      <c r="B298" s="194"/>
      <c r="C298" s="194" t="str">
        <f t="shared" si="45"/>
        <v>select_one</v>
      </c>
      <c r="D298" s="194" t="str">
        <f t="shared" si="46"/>
        <v>whom_nut_prod</v>
      </c>
      <c r="E298" s="194"/>
      <c r="F298" s="194"/>
      <c r="G298" s="194" t="s">
        <v>2983</v>
      </c>
      <c r="H298" s="194" t="s">
        <v>3973</v>
      </c>
      <c r="I298" s="221" t="str" cm="1">
        <f t="array" ref="I298">_xlfn.TEXTJOIN(" ",1,IF(flistname=D298,foption,""))</f>
        <v>1: All children in the household 2: All children under 5 years 3: Only sick household members 4: Only pregnant/lactating women 5: All malnourished children U5/PLW 6: Entire household/anyone in the household</v>
      </c>
      <c r="J298" s="221" t="s">
        <v>994</v>
      </c>
      <c r="K298" s="221" t="s">
        <v>3979</v>
      </c>
      <c r="L298" s="221" t="str">
        <f t="shared" si="47"/>
        <v>H35: Of your household members, who eats the ${comname}?</v>
      </c>
      <c r="M298" s="221" t="s">
        <v>6084</v>
      </c>
      <c r="N298" s="221" t="s">
        <v>3981</v>
      </c>
      <c r="O298" s="221" t="s">
        <v>3982</v>
      </c>
      <c r="P298" s="221">
        <v>1</v>
      </c>
      <c r="V298" s="221">
        <v>1</v>
      </c>
      <c r="Z298" s="221" t="s">
        <v>3978</v>
      </c>
      <c r="AB298" s="333"/>
    </row>
    <row r="299" spans="1:28" s="219" customFormat="1">
      <c r="A299" s="231"/>
      <c r="B299" s="250"/>
      <c r="C299" s="250" t="str">
        <f t="shared" si="45"/>
        <v>No</v>
      </c>
      <c r="D299" s="250" t="str">
        <f t="shared" si="46"/>
        <v/>
      </c>
      <c r="E299" s="231"/>
      <c r="F299" s="250"/>
      <c r="G299" s="232"/>
      <c r="H299" s="233"/>
      <c r="I299" s="219" t="str" cm="1">
        <f t="array" ref="I299">_xlfn.TEXTJOIN(" ",1,IF(flistname=D299,foption,""))</f>
        <v>0</v>
      </c>
      <c r="J299" s="219" t="s">
        <v>117</v>
      </c>
      <c r="K299" s="219" t="s">
        <v>3896</v>
      </c>
      <c r="L299" s="219" t="str">
        <f t="shared" si="47"/>
        <v/>
      </c>
      <c r="AB299" s="286"/>
    </row>
    <row r="300" spans="1:28" s="199" customFormat="1">
      <c r="A300" s="212"/>
      <c r="C300" s="199" t="str">
        <f t="shared" si="45"/>
        <v>No</v>
      </c>
      <c r="D300" s="199" t="str">
        <f t="shared" si="46"/>
        <v/>
      </c>
      <c r="E300" s="212"/>
      <c r="H300" s="213"/>
      <c r="I300" s="199" t="str" cm="1">
        <f t="array" ref="I300">_xlfn.TEXTJOIN(" ",1,IF(flistname=D300,foption,""))</f>
        <v>0</v>
      </c>
      <c r="J300" s="199" t="s">
        <v>224</v>
      </c>
      <c r="K300" s="199" t="s">
        <v>3855</v>
      </c>
      <c r="L300" s="199" t="str">
        <f t="shared" si="47"/>
        <v/>
      </c>
      <c r="N300" s="199" t="s">
        <v>2988</v>
      </c>
      <c r="O300" s="199" t="s">
        <v>2988</v>
      </c>
      <c r="P300" s="199">
        <v>1</v>
      </c>
      <c r="AB300" s="274"/>
    </row>
    <row r="301" spans="1:28" s="218" customFormat="1">
      <c r="A301" s="207"/>
      <c r="C301" s="218" t="str">
        <f t="shared" si="45"/>
        <v>No</v>
      </c>
      <c r="D301" s="218" t="str">
        <f t="shared" si="46"/>
        <v/>
      </c>
      <c r="E301" s="207"/>
      <c r="H301" s="209"/>
      <c r="I301" s="214" t="str" cm="1">
        <f t="array" ref="I301">_xlfn.TEXTJOIN(" ",1,IF(flistname=D301,foption,""))</f>
        <v>0</v>
      </c>
      <c r="L301" s="218" t="str">
        <f t="shared" si="47"/>
        <v/>
      </c>
      <c r="N301" s="218" t="s">
        <v>2988</v>
      </c>
      <c r="O301" s="218" t="s">
        <v>2988</v>
      </c>
      <c r="P301" s="218">
        <v>1</v>
      </c>
      <c r="S301" s="207"/>
      <c r="AB301" s="280"/>
    </row>
    <row r="302" spans="1:28" s="356" customFormat="1">
      <c r="C302" s="356" t="str">
        <f t="shared" si="45"/>
        <v>No</v>
      </c>
      <c r="D302" s="356" t="str">
        <f t="shared" si="46"/>
        <v/>
      </c>
      <c r="I302" s="356" t="str" cm="1">
        <f t="array" ref="I302">_xlfn.TEXTJOIN(" ",1,IF(flistname=D302,foption,""))</f>
        <v>0</v>
      </c>
      <c r="J302" s="356" t="s">
        <v>26</v>
      </c>
      <c r="K302" s="356" t="s">
        <v>3921</v>
      </c>
      <c r="L302" s="356" t="str">
        <f t="shared" si="47"/>
        <v>${cashorv} Entitlement utilization</v>
      </c>
      <c r="N302" s="356" t="s">
        <v>5924</v>
      </c>
      <c r="O302" s="356" t="s">
        <v>3984</v>
      </c>
      <c r="Z302" s="356" t="s">
        <v>3985</v>
      </c>
      <c r="AB302" s="358"/>
    </row>
    <row r="303" spans="1:28" s="325" customFormat="1">
      <c r="A303" s="240"/>
      <c r="B303" s="240"/>
      <c r="C303" s="240" t="str">
        <f t="shared" si="45"/>
        <v>No</v>
      </c>
      <c r="D303" s="240" t="str">
        <f t="shared" si="46"/>
        <v/>
      </c>
      <c r="E303" s="240"/>
      <c r="F303" s="240"/>
      <c r="G303" s="240"/>
      <c r="H303" s="240"/>
      <c r="I303" s="325" t="str" cm="1">
        <f t="array" ref="I303">_xlfn.TEXTJOIN(" ",1,IF(flistname=D303,foption,""))</f>
        <v>0</v>
      </c>
      <c r="J303" s="325" t="s">
        <v>20</v>
      </c>
      <c r="L303" s="325" t="str">
        <f t="shared" si="47"/>
        <v>information of utilization of received ${cashorv}</v>
      </c>
      <c r="N303" s="325" t="s">
        <v>3986</v>
      </c>
      <c r="O303" s="325" t="s">
        <v>3986</v>
      </c>
      <c r="AB303" s="326"/>
    </row>
    <row r="304" spans="1:28" s="224" customFormat="1">
      <c r="A304" s="241"/>
      <c r="B304" s="242"/>
      <c r="C304" s="242" t="str">
        <f>IF(IFERROR(FIND("select_one",J304),0)&gt;0,"select_one",IF(IFERROR(FIND("select_multiple",J304),0)&gt;0,"select_multiple","No"))</f>
        <v>No</v>
      </c>
      <c r="D304" s="242" t="str">
        <f>IF(OR(C304="select_one",C304="select_multiple"),TRIM(RIGHT(J304,LEN(J304)-(LEN(C304)+1))),"")</f>
        <v/>
      </c>
      <c r="E304" s="241"/>
      <c r="F304" s="242"/>
      <c r="G304" s="242"/>
      <c r="H304" s="243"/>
      <c r="I304" s="224" t="str" cm="1">
        <f t="array" ref="I304">_xlfn.TEXTJOIN(" ",1,IF(flistname=D304,foption,""))</f>
        <v>0</v>
      </c>
      <c r="J304" s="224" t="s">
        <v>2564</v>
      </c>
      <c r="K304" s="224" t="s">
        <v>3989</v>
      </c>
      <c r="L304" s="224" t="str">
        <f>IF(AND(ISBLANK(M304),ISBLANK(N304)),"",IF(ISBLANK(M304),N304,_xlfn.CONCAT(TRIM(M304),": ",N304)))</f>
        <v>Received modality (cash or voucher)</v>
      </c>
      <c r="N304" s="224" t="s">
        <v>3990</v>
      </c>
      <c r="O304" s="224" t="s">
        <v>3990</v>
      </c>
      <c r="P304" s="224">
        <v>1</v>
      </c>
      <c r="V304" s="224">
        <v>1</v>
      </c>
      <c r="AB304" s="277" t="s">
        <v>3991</v>
      </c>
    </row>
    <row r="305" spans="1:28" s="219" customFormat="1">
      <c r="A305" s="231"/>
      <c r="B305" s="232"/>
      <c r="C305" s="232" t="str">
        <f t="shared" ref="C305" si="48">IF(IFERROR(FIND("select_one",J305),0)&gt;0,"select_one",IF(IFERROR(FIND("select_multiple",J305),0)&gt;0,"select_multiple","No"))</f>
        <v>No</v>
      </c>
      <c r="D305" s="232" t="str">
        <f t="shared" ref="D305" si="49">IF(OR(C305="select_one",C305="select_multiple"),TRIM(RIGHT(J305,LEN(J305)-(LEN(C305)+1))),"")</f>
        <v/>
      </c>
      <c r="E305" s="231"/>
      <c r="F305" s="232"/>
      <c r="G305" s="232"/>
      <c r="H305" s="233"/>
      <c r="I305" s="219" t="str" cm="1">
        <f t="array" ref="I305">_xlfn.TEXTJOIN(" ",1,IF(flistname=D305,foption,""))</f>
        <v>0</v>
      </c>
      <c r="J305" s="219" t="s">
        <v>26</v>
      </c>
      <c r="K305" s="219" t="s">
        <v>3955</v>
      </c>
      <c r="L305" s="219" t="str">
        <f t="shared" ref="L305" si="50">IF(AND(ISBLANK(M305),ISBLANK(N305)),"",IF(ISBLANK(M305),N305,_xlfn.CONCAT(TRIM(M305),": ",N305)))</f>
        <v/>
      </c>
      <c r="W305" s="219" t="s">
        <v>168</v>
      </c>
      <c r="AB305" s="286"/>
    </row>
    <row r="306" spans="1:28" s="221" customFormat="1">
      <c r="A306" s="205"/>
      <c r="B306" s="194" t="s">
        <v>3992</v>
      </c>
      <c r="C306" s="194" t="str">
        <f>IF(IFERROR(FIND("select_one",J306),0)&gt;0,"select_one",IF(IFERROR(FIND("select_multiple",J306),0)&gt;0,"select_multiple","No"))</f>
        <v>No</v>
      </c>
      <c r="D306" s="194" t="str">
        <f>IF(OR(C306="select_one",C306="select_multiple"),TRIM(RIGHT(J306,LEN(J306)-(LEN(C306)+1))),"")</f>
        <v/>
      </c>
      <c r="E306" s="205"/>
      <c r="F306" s="194"/>
      <c r="G306" s="194" t="s">
        <v>2983</v>
      </c>
      <c r="H306" s="206"/>
      <c r="I306" s="221" t="str" cm="1">
        <f t="array" ref="I306">_xlfn.TEXTJOIN(" ",1,IF(flistname=D306,foption,""))</f>
        <v>0</v>
      </c>
      <c r="J306" s="221" t="s">
        <v>151</v>
      </c>
      <c r="K306" s="221" t="s">
        <v>3993</v>
      </c>
      <c r="L306" s="221" t="str">
        <f>IF(AND(ISBLANK(M306),ISBLANK(N306)),"",IF(ISBLANK(M306),N306,_xlfn.CONCAT(TRIM(M306),": ",N306)))</f>
        <v>H36: How much money in SSP did you receive as ${cashorv} assistance the last distribution?</v>
      </c>
      <c r="M306" s="221" t="s">
        <v>6085</v>
      </c>
      <c r="N306" s="221" t="s">
        <v>6086</v>
      </c>
      <c r="O306" s="221" t="s">
        <v>3996</v>
      </c>
      <c r="P306" s="221">
        <v>1</v>
      </c>
      <c r="V306" s="221">
        <v>1</v>
      </c>
      <c r="AB306" s="333"/>
    </row>
    <row r="307" spans="1:28" s="327" customFormat="1">
      <c r="A307" s="210"/>
      <c r="B307" s="222"/>
      <c r="C307" s="222" t="str">
        <f t="shared" ref="C307:C316" si="51">IF(IFERROR(FIND("select_one",J307),0)&gt;0,"select_one",IF(IFERROR(FIND("select_multiple",J307),0)&gt;0,"select_multiple","No"))</f>
        <v>No</v>
      </c>
      <c r="D307" s="222" t="str">
        <f t="shared" ref="D307:D316" si="52">IF(OR(C307="select_one",C307="select_multiple"),TRIM(RIGHT(J307,LEN(J307)-(LEN(C307)+1))),"")</f>
        <v/>
      </c>
      <c r="E307" s="222"/>
      <c r="F307" s="222"/>
      <c r="G307" s="222"/>
      <c r="H307" s="222"/>
      <c r="I307" s="327" t="str" cm="1">
        <f t="array" ref="I307">_xlfn.TEXTJOIN(" ",1,IF(flistname=D307,foption,""))</f>
        <v>0</v>
      </c>
      <c r="J307" s="327" t="s">
        <v>20</v>
      </c>
      <c r="L307" s="327" t="str">
        <f t="shared" ref="L307:L316" si="53">IF(AND(ISBLANK(M307),ISBLANK(N307)),"",IF(ISBLANK(M307),N307,_xlfn.CONCAT(TRIM(M307),": ",N307)))</f>
        <v>Of all money equivalent received in ${cashorv}:</v>
      </c>
      <c r="N307" s="327" t="s">
        <v>4021</v>
      </c>
      <c r="O307" s="327" t="s">
        <v>4021</v>
      </c>
      <c r="P307" s="327">
        <v>1</v>
      </c>
      <c r="AB307" s="329"/>
    </row>
    <row r="308" spans="1:28" s="221" customFormat="1">
      <c r="A308" s="205"/>
      <c r="B308" s="194"/>
      <c r="C308" s="194" t="str">
        <f t="shared" si="51"/>
        <v>No</v>
      </c>
      <c r="D308" s="194" t="str">
        <f t="shared" si="52"/>
        <v/>
      </c>
      <c r="E308" s="205"/>
      <c r="F308" s="194"/>
      <c r="G308" s="194"/>
      <c r="H308" s="206"/>
      <c r="I308" s="221" t="str" cm="1">
        <f t="array" ref="I308">_xlfn.TEXTJOIN(" ",1,IF(flistname=D308,foption,""))</f>
        <v>0</v>
      </c>
      <c r="J308" s="221" t="s">
        <v>151</v>
      </c>
      <c r="K308" s="221" t="s">
        <v>4022</v>
      </c>
      <c r="L308" s="221" t="str">
        <f t="shared" si="53"/>
        <v>H37: How much was spent in buying food items for home consumptions?</v>
      </c>
      <c r="M308" s="221" t="s">
        <v>6087</v>
      </c>
      <c r="N308" s="221" t="s">
        <v>4024</v>
      </c>
      <c r="O308" s="221" t="s">
        <v>4025</v>
      </c>
      <c r="P308" s="221">
        <v>1</v>
      </c>
      <c r="V308" s="221">
        <v>1</v>
      </c>
      <c r="AB308" s="333"/>
    </row>
    <row r="309" spans="1:28" s="221" customFormat="1">
      <c r="A309" s="205"/>
      <c r="B309" s="194" t="s">
        <v>4026</v>
      </c>
      <c r="C309" s="194" t="str">
        <f t="shared" si="51"/>
        <v>select_multiple</v>
      </c>
      <c r="D309" s="194" t="str">
        <f t="shared" si="52"/>
        <v>main_comm</v>
      </c>
      <c r="E309" s="205"/>
      <c r="F309" s="194"/>
      <c r="G309" s="194" t="s">
        <v>2983</v>
      </c>
      <c r="H309" s="206"/>
      <c r="I309" s="221" t="str" cm="1">
        <f t="array" ref="I309">_xlfn.TEXTJOIN(" ",1,IF(flistname=D309,foption,""))</f>
        <v>1: Cereals grain or flour (maize, sorghum,…) 2: Rice 3: Pulses (lentils, beans, peas, groundnuts, etc.) 4: Vegetables (onions, tomatoes, okra...) or leafy vegetables 5: Fruits 6: Dairy (liquid or dry milk, youghurt, cheese) 7: Vegetable oil 8: Meat, fish, poultry, eggs 9: Sugar, honey 10: Condiments (tea, coffee, salt, herbs, etc.)</v>
      </c>
      <c r="J309" s="221" t="s">
        <v>4027</v>
      </c>
      <c r="K309" s="221" t="s">
        <v>4028</v>
      </c>
      <c r="L309" s="221" t="str">
        <f t="shared" si="53"/>
        <v>H38: Which three main food commodities did you purchase with received ${cashorv}?</v>
      </c>
      <c r="M309" s="221" t="s">
        <v>6088</v>
      </c>
      <c r="N309" s="221" t="s">
        <v>4030</v>
      </c>
      <c r="O309" s="221" t="s">
        <v>4031</v>
      </c>
      <c r="P309" s="221">
        <v>1</v>
      </c>
      <c r="T309" s="221" t="s">
        <v>5925</v>
      </c>
      <c r="V309" s="221">
        <v>1</v>
      </c>
      <c r="Z309" s="221" t="s">
        <v>4032</v>
      </c>
      <c r="AB309" s="333"/>
    </row>
    <row r="310" spans="1:28" s="221" customFormat="1">
      <c r="A310" s="205"/>
      <c r="B310" s="194"/>
      <c r="C310" s="194" t="str">
        <f t="shared" si="51"/>
        <v>No</v>
      </c>
      <c r="D310" s="194" t="str">
        <f t="shared" si="52"/>
        <v/>
      </c>
      <c r="E310" s="205"/>
      <c r="F310" s="194"/>
      <c r="G310" s="194"/>
      <c r="H310" s="206"/>
      <c r="I310" s="221" t="str" cm="1">
        <f t="array" ref="I310">_xlfn.TEXTJOIN(" ",1,IF(flistname=D310,foption,""))</f>
        <v>0</v>
      </c>
      <c r="J310" s="221" t="s">
        <v>151</v>
      </c>
      <c r="K310" s="221" t="s">
        <v>4033</v>
      </c>
      <c r="L310" s="221" t="str">
        <f t="shared" si="53"/>
        <v>H39: How much was spent in paying owed depts</v>
      </c>
      <c r="M310" s="221" t="s">
        <v>6089</v>
      </c>
      <c r="N310" s="221" t="s">
        <v>4035</v>
      </c>
      <c r="O310" s="221" t="s">
        <v>4036</v>
      </c>
      <c r="P310" s="221">
        <v>1</v>
      </c>
      <c r="V310" s="221">
        <v>1</v>
      </c>
      <c r="AB310" s="333"/>
    </row>
    <row r="311" spans="1:28" s="221" customFormat="1">
      <c r="A311" s="205"/>
      <c r="B311" s="194"/>
      <c r="C311" s="194" t="str">
        <f t="shared" si="51"/>
        <v>No</v>
      </c>
      <c r="D311" s="194" t="str">
        <f t="shared" si="52"/>
        <v/>
      </c>
      <c r="E311" s="205"/>
      <c r="F311" s="194"/>
      <c r="G311" s="194"/>
      <c r="H311" s="206"/>
      <c r="I311" s="221" t="str" cm="1">
        <f t="array" ref="I311">_xlfn.TEXTJOIN(" ",1,IF(flistname=D311,foption,""))</f>
        <v>0</v>
      </c>
      <c r="J311" s="221" t="s">
        <v>151</v>
      </c>
      <c r="K311" s="221" t="s">
        <v>4037</v>
      </c>
      <c r="L311" s="221" t="str">
        <f t="shared" si="53"/>
        <v>H40: How much did you spend in acquiring other non-food needs (goods and services)?</v>
      </c>
      <c r="M311" s="221" t="s">
        <v>6090</v>
      </c>
      <c r="N311" s="221" t="s">
        <v>4039</v>
      </c>
      <c r="O311" s="221" t="s">
        <v>4040</v>
      </c>
      <c r="P311" s="221">
        <v>1</v>
      </c>
      <c r="V311" s="221">
        <v>1</v>
      </c>
      <c r="AB311" s="333"/>
    </row>
    <row r="312" spans="1:28" s="221" customFormat="1">
      <c r="A312" s="205"/>
      <c r="B312" s="194"/>
      <c r="C312" s="194" t="str">
        <f t="shared" si="51"/>
        <v>No</v>
      </c>
      <c r="D312" s="194" t="str">
        <f t="shared" si="52"/>
        <v/>
      </c>
      <c r="E312" s="205"/>
      <c r="F312" s="194"/>
      <c r="G312" s="194"/>
      <c r="H312" s="206"/>
      <c r="I312" s="221" t="str" cm="1">
        <f t="array" ref="I312">_xlfn.TEXTJOIN(" ",1,IF(flistname=D312,foption,""))</f>
        <v>0</v>
      </c>
      <c r="J312" s="221" t="s">
        <v>151</v>
      </c>
      <c r="K312" s="221" t="s">
        <v>4041</v>
      </c>
      <c r="L312" s="221" t="str">
        <f t="shared" si="53"/>
        <v>H41: How much did you use/give/share to support your families or other households?</v>
      </c>
      <c r="M312" s="221" t="s">
        <v>6091</v>
      </c>
      <c r="N312" s="221" t="s">
        <v>4043</v>
      </c>
      <c r="O312" s="221" t="s">
        <v>4044</v>
      </c>
      <c r="P312" s="221">
        <v>1</v>
      </c>
      <c r="V312" s="221">
        <v>1</v>
      </c>
      <c r="AB312" s="333"/>
    </row>
    <row r="313" spans="1:28" s="221" customFormat="1">
      <c r="A313" s="205"/>
      <c r="B313" s="194"/>
      <c r="C313" s="194" t="str">
        <f t="shared" si="51"/>
        <v>No</v>
      </c>
      <c r="D313" s="194" t="str">
        <f t="shared" si="52"/>
        <v/>
      </c>
      <c r="E313" s="205"/>
      <c r="F313" s="194"/>
      <c r="G313" s="194"/>
      <c r="H313" s="206"/>
      <c r="I313" s="221" t="str" cm="1">
        <f t="array" ref="I313">_xlfn.TEXTJOIN(" ",1,IF(flistname=D313,foption,""))</f>
        <v>0</v>
      </c>
      <c r="J313" s="221" t="s">
        <v>151</v>
      </c>
      <c r="K313" s="221" t="s">
        <v>4045</v>
      </c>
      <c r="L313" s="221" t="str">
        <f t="shared" si="53"/>
        <v>H42: How much did you have to give to local authorities (voluntary or forced)</v>
      </c>
      <c r="M313" s="221" t="s">
        <v>6092</v>
      </c>
      <c r="N313" s="221" t="s">
        <v>4047</v>
      </c>
      <c r="O313" s="221" t="s">
        <v>4048</v>
      </c>
      <c r="P313" s="221">
        <v>1</v>
      </c>
      <c r="V313" s="221">
        <v>1</v>
      </c>
      <c r="AB313" s="333"/>
    </row>
    <row r="314" spans="1:28" s="224" customFormat="1">
      <c r="A314" s="223"/>
      <c r="B314" s="246"/>
      <c r="C314" s="246" t="str">
        <f t="shared" si="51"/>
        <v>No</v>
      </c>
      <c r="D314" s="246" t="str">
        <f t="shared" si="52"/>
        <v/>
      </c>
      <c r="E314" s="223"/>
      <c r="F314" s="246"/>
      <c r="G314" s="246"/>
      <c r="H314" s="225"/>
      <c r="I314" s="224" t="str" cm="1">
        <f t="array" ref="I314">_xlfn.TEXTJOIN(" ",1,IF(flistname=D314,foption,""))</f>
        <v>0</v>
      </c>
      <c r="J314" s="224" t="s">
        <v>2564</v>
      </c>
      <c r="K314" s="224" t="s">
        <v>4049</v>
      </c>
      <c r="L314" s="224" t="str">
        <f t="shared" si="53"/>
        <v>Total used cash or voucher value</v>
      </c>
      <c r="N314" s="224" t="s">
        <v>4050</v>
      </c>
      <c r="O314" s="224" t="s">
        <v>4050</v>
      </c>
      <c r="V314" s="224">
        <v>1</v>
      </c>
      <c r="AB314" s="277" t="s">
        <v>4051</v>
      </c>
    </row>
    <row r="315" spans="1:28" s="224" customFormat="1">
      <c r="A315" s="223"/>
      <c r="B315" s="246"/>
      <c r="C315" s="246" t="str">
        <f t="shared" si="51"/>
        <v>No</v>
      </c>
      <c r="D315" s="246" t="str">
        <f t="shared" si="52"/>
        <v/>
      </c>
      <c r="E315" s="223"/>
      <c r="F315" s="246"/>
      <c r="G315" s="246"/>
      <c r="H315" s="225"/>
      <c r="I315" s="224" t="str" cm="1">
        <f t="array" ref="I315">_xlfn.TEXTJOIN(" ",1,IF(flistname=D315,foption,""))</f>
        <v>0</v>
      </c>
      <c r="J315" s="224" t="s">
        <v>2564</v>
      </c>
      <c r="K315" s="224" t="s">
        <v>4052</v>
      </c>
      <c r="L315" s="224" t="str">
        <f t="shared" si="53"/>
        <v>Total remaining cash of voucher value</v>
      </c>
      <c r="N315" s="224" t="s">
        <v>4053</v>
      </c>
      <c r="O315" s="224" t="s">
        <v>4053</v>
      </c>
      <c r="V315" s="224">
        <v>1</v>
      </c>
      <c r="AB315" s="277" t="s">
        <v>4054</v>
      </c>
    </row>
    <row r="316" spans="1:28" s="325" customFormat="1">
      <c r="A316" s="240"/>
      <c r="B316" s="240"/>
      <c r="C316" s="240" t="str">
        <f t="shared" si="51"/>
        <v>No</v>
      </c>
      <c r="D316" s="240" t="str">
        <f t="shared" si="52"/>
        <v/>
      </c>
      <c r="E316" s="240"/>
      <c r="F316" s="240"/>
      <c r="G316" s="240"/>
      <c r="H316" s="240"/>
      <c r="I316" s="325" t="str" cm="1">
        <f t="array" ref="I316">_xlfn.TEXTJOIN(" ",1,IF(flistname=D316,foption,""))</f>
        <v>0</v>
      </c>
      <c r="J316" s="325" t="s">
        <v>20</v>
      </c>
      <c r="L316" s="325" t="str">
        <f t="shared" si="53"/>
        <v>&lt;span style="color:red"&gt;Pardon the interruption, it looks like cash or value spent [${totalcashvuse}] is more than the value of cash/voucher received [${cashv_value}]. Please revise before you proceed&lt;/span&gt;</v>
      </c>
      <c r="N316" s="325" t="s">
        <v>6093</v>
      </c>
      <c r="O316" s="325" t="s">
        <v>4055</v>
      </c>
      <c r="V316" s="325" t="s">
        <v>62</v>
      </c>
      <c r="Z316" s="325" t="s">
        <v>4056</v>
      </c>
      <c r="AB316" s="326"/>
    </row>
    <row r="317" spans="1:28" s="325" customFormat="1">
      <c r="A317" s="240"/>
      <c r="B317" s="240"/>
      <c r="C317" s="240" t="str">
        <f>IF(IFERROR(FIND("select_one",J317),0)&gt;0,"select_one",IF(IFERROR(FIND("select_multiple",J317),0)&gt;0,"select_multiple","No"))</f>
        <v>No</v>
      </c>
      <c r="D317" s="240" t="str">
        <f>IF(OR(C317="select_one",C317="select_multiple"),TRIM(RIGHT(J317,LEN(J317)-(LEN(C317)+1))),"")</f>
        <v/>
      </c>
      <c r="E317" s="240"/>
      <c r="F317" s="240"/>
      <c r="G317" s="240"/>
      <c r="H317" s="240"/>
      <c r="I317" s="325" t="str" cm="1">
        <f t="array" ref="I317">_xlfn.TEXTJOIN(" ",1,IF(flistname=D317,foption,""))</f>
        <v>0</v>
      </c>
      <c r="J317" s="325" t="s">
        <v>20</v>
      </c>
      <c r="L317" s="325" t="str">
        <f>IF(AND(ISBLANK(M317),ISBLANK(N317)),"",IF(ISBLANK(M317),N317,_xlfn.CONCAT(TRIM(M317),": ",N317)))</f>
        <v>&lt;span style="color:blue"&gt;It looks like the household still has ${totalcashvremainder} SSP/Voucher value from the last distributed assistance. In the next section you will ask them how they plan on using it&lt;/span&gt;</v>
      </c>
      <c r="N317" s="325" t="s">
        <v>6094</v>
      </c>
      <c r="O317" s="325" t="s">
        <v>3933</v>
      </c>
      <c r="Z317" s="325" t="s">
        <v>6095</v>
      </c>
      <c r="AB317" s="326"/>
    </row>
    <row r="318" spans="1:28" s="219" customFormat="1">
      <c r="A318" s="231"/>
      <c r="B318" s="232"/>
      <c r="C318" s="232" t="str">
        <f>IF(IFERROR(FIND("select_one",J318),0)&gt;0,"select_one",IF(IFERROR(FIND("select_multiple",J318),0)&gt;0,"select_multiple","No"))</f>
        <v>No</v>
      </c>
      <c r="D318" s="232" t="str">
        <f>IF(OR(C318="select_one",C318="select_multiple"),TRIM(RIGHT(J318,LEN(J318)-(LEN(C318)+1))),"")</f>
        <v/>
      </c>
      <c r="E318" s="231"/>
      <c r="F318" s="232"/>
      <c r="G318" s="232"/>
      <c r="H318" s="233"/>
      <c r="I318" s="219" t="str" cm="1">
        <f t="array" ref="I318">_xlfn.TEXTJOIN(" ",1,IF(flistname=D318,foption,""))</f>
        <v>0</v>
      </c>
      <c r="J318" s="219" t="s">
        <v>117</v>
      </c>
      <c r="K318" s="219" t="s">
        <v>3955</v>
      </c>
      <c r="L318" s="219" t="str">
        <f>IF(AND(ISBLANK(M318),ISBLANK(N318)),"",IF(ISBLANK(M318),N318,_xlfn.CONCAT(TRIM(M318),": ",N318)))</f>
        <v/>
      </c>
      <c r="AB318" s="286"/>
    </row>
    <row r="319" spans="1:28" s="219" customFormat="1">
      <c r="A319" s="232"/>
      <c r="B319" s="232"/>
      <c r="C319" s="232" t="str">
        <f t="shared" ref="C319:C320" si="54">IF(IFERROR(FIND("select_one",J319),0)&gt;0,"select_one",IF(IFERROR(FIND("select_multiple",J319),0)&gt;0,"select_multiple","No"))</f>
        <v>No</v>
      </c>
      <c r="D319" s="232" t="str">
        <f t="shared" ref="D319:D320" si="55">IF(OR(C319="select_one",C319="select_multiple"),TRIM(RIGHT(J319,LEN(J319)-(LEN(C319)+1))),"")</f>
        <v/>
      </c>
      <c r="E319" s="232"/>
      <c r="F319" s="232"/>
      <c r="G319" s="232"/>
      <c r="H319" s="232"/>
      <c r="I319" s="219" t="str" cm="1">
        <f t="array" ref="I319">_xlfn.TEXTJOIN(" ",1,IF(flistname=D319,foption,""))</f>
        <v>0</v>
      </c>
      <c r="J319" s="219" t="s">
        <v>26</v>
      </c>
      <c r="K319" s="219" t="s">
        <v>3983</v>
      </c>
      <c r="L319" s="219" t="str">
        <f t="shared" ref="L319:L320" si="56">IF(AND(ISBLANK(M319),ISBLANK(N319)),"",IF(ISBLANK(M319),N319,_xlfn.CONCAT(TRIM(M319),": ",N319)))</f>
        <v/>
      </c>
      <c r="W319" s="219" t="s">
        <v>168</v>
      </c>
      <c r="AB319" s="286"/>
    </row>
    <row r="320" spans="1:28" s="221" customFormat="1">
      <c r="A320" s="205"/>
      <c r="B320" s="194" t="s">
        <v>4058</v>
      </c>
      <c r="C320" s="194" t="str">
        <f t="shared" si="54"/>
        <v>select_one</v>
      </c>
      <c r="D320" s="194" t="str">
        <f t="shared" si="55"/>
        <v>cash_used</v>
      </c>
      <c r="E320" s="205"/>
      <c r="F320" s="194"/>
      <c r="G320" s="194" t="s">
        <v>2983</v>
      </c>
      <c r="H320" s="206"/>
      <c r="I320" s="221" t="str" cm="1">
        <f t="array" ref="I320">_xlfn.TEXTJOIN(" ",1,IF(flistname=D320,foption,""))</f>
        <v>1: Milling 2: Repay loans 3: Given outside household 4: Pay for services 5: Buy Non-food items 6: Buy Food items 88: Other</v>
      </c>
      <c r="J320" s="221" t="s">
        <v>1064</v>
      </c>
      <c r="K320" s="221" t="s">
        <v>4059</v>
      </c>
      <c r="L320" s="221" t="str">
        <f t="shared" si="56"/>
        <v>H43: What do you plan to use the remainder ${cashorv} for?</v>
      </c>
      <c r="M320" s="221" t="s">
        <v>6096</v>
      </c>
      <c r="N320" s="221" t="s">
        <v>4061</v>
      </c>
      <c r="O320" s="221" t="s">
        <v>4062</v>
      </c>
      <c r="P320" s="221">
        <v>1</v>
      </c>
      <c r="S320" s="221" t="s">
        <v>4063</v>
      </c>
      <c r="V320" s="221">
        <v>1</v>
      </c>
      <c r="Z320" s="221" t="s">
        <v>4064</v>
      </c>
      <c r="AB320" s="333"/>
    </row>
    <row r="321" spans="1:28" s="221" customFormat="1">
      <c r="A321" s="205"/>
      <c r="B321" s="194"/>
      <c r="C321" s="194" t="str">
        <f>IF(IFERROR(FIND("select_one",J321),0)&gt;0,"select_one",IF(IFERROR(FIND("select_multiple",J321),0)&gt;0,"select_multiple","No"))</f>
        <v>No</v>
      </c>
      <c r="D321" s="194" t="str">
        <f>IF(OR(C321="select_one",C321="select_multiple"),TRIM(RIGHT(J321,LEN(J321)-(LEN(C321)+1))),"")</f>
        <v/>
      </c>
      <c r="E321" s="205"/>
      <c r="F321" s="194"/>
      <c r="G321" s="194"/>
      <c r="H321" s="206"/>
      <c r="I321" s="221" t="str" cm="1">
        <f t="array" ref="I321">_xlfn.TEXTJOIN(" ",1,IF(flistname=D321,foption,""))</f>
        <v>0</v>
      </c>
      <c r="J321" s="221" t="s">
        <v>151</v>
      </c>
      <c r="K321" s="221" t="s">
        <v>4009</v>
      </c>
      <c r="L321" s="221" t="str">
        <f>IF(AND(ISBLANK(M321),ISBLANK(N321)),"",IF(ISBLANK(M321),N321,_xlfn.CONCAT(TRIM(M321),": ",N321)))</f>
        <v>H44: From today, how many more days will you be able to use the remaining ${cashorv} ration before it is finished?</v>
      </c>
      <c r="M321" s="221" t="s">
        <v>6097</v>
      </c>
      <c r="N321" s="221" t="s">
        <v>4011</v>
      </c>
      <c r="O321" s="221" t="s">
        <v>4012</v>
      </c>
      <c r="P321" s="221">
        <v>1</v>
      </c>
      <c r="V321" s="221">
        <v>1</v>
      </c>
      <c r="Z321" s="221" t="s">
        <v>4064</v>
      </c>
      <c r="AB321" s="333"/>
    </row>
    <row r="322" spans="1:28" s="221" customFormat="1">
      <c r="A322" s="205"/>
      <c r="B322" s="194" t="s">
        <v>4013</v>
      </c>
      <c r="C322" s="194" t="str">
        <f>IF(IFERROR(FIND("select_one",J322),0)&gt;0,"select_one",IF(IFERROR(FIND("select_multiple",J322),0)&gt;0,"select_multiple","No"))</f>
        <v>No</v>
      </c>
      <c r="D322" s="194" t="str">
        <f>IF(OR(C322="select_one",C322="select_multiple"),TRIM(RIGHT(J322,LEN(J322)-(LEN(C322)+1))),"")</f>
        <v/>
      </c>
      <c r="E322" s="205"/>
      <c r="F322" s="194"/>
      <c r="G322" s="194" t="s">
        <v>2983</v>
      </c>
      <c r="H322" s="206"/>
      <c r="I322" s="221" t="str" cm="1">
        <f t="array" ref="I322">_xlfn.TEXTJOIN(" ",1,IF(flistname=D322,foption,""))</f>
        <v>0</v>
      </c>
      <c r="J322" s="221" t="s">
        <v>151</v>
      </c>
      <c r="K322" s="221" t="s">
        <v>4014</v>
      </c>
      <c r="L322" s="221" t="str">
        <f>IF(AND(ISBLANK(M322),ISBLANK(N322)),"",IF(ISBLANK(M322),N322,_xlfn.CONCAT(TRIM(M322),": ",N322)))</f>
        <v>H45: How many days did the ${cashorv} received last?</v>
      </c>
      <c r="M322" s="221" t="s">
        <v>6098</v>
      </c>
      <c r="N322" s="221" t="s">
        <v>4016</v>
      </c>
      <c r="O322" s="221" t="s">
        <v>4017</v>
      </c>
      <c r="P322" s="221">
        <v>1</v>
      </c>
      <c r="T322" s="221" t="s">
        <v>4018</v>
      </c>
      <c r="V322" s="221">
        <v>1</v>
      </c>
      <c r="Z322" s="221" t="s">
        <v>6099</v>
      </c>
      <c r="AB322" s="333"/>
    </row>
    <row r="323" spans="1:28" s="221" customFormat="1">
      <c r="A323" s="205"/>
      <c r="B323" s="194" t="s">
        <v>4065</v>
      </c>
      <c r="C323" s="194" t="str">
        <f t="shared" ref="C323:C353" si="57">IF(IFERROR(FIND("select_one",J323),0)&gt;0,"select_one",IF(IFERROR(FIND("select_multiple",J323),0)&gt;0,"select_multiple","No"))</f>
        <v>select_one</v>
      </c>
      <c r="D323" s="194" t="str">
        <f t="shared" ref="D323:D353" si="58">IF(OR(C323="select_one",C323="select_multiple"),TRIM(RIGHT(J323,LEN(J323)-(LEN(C323)+1))),"")</f>
        <v>yes_no</v>
      </c>
      <c r="E323" s="205"/>
      <c r="F323" s="194"/>
      <c r="G323" s="194" t="s">
        <v>2983</v>
      </c>
      <c r="H323" s="206"/>
      <c r="I323" s="221" t="str" cm="1">
        <f t="array" ref="I323">_xlfn.TEXTJOIN(" ",1,IF(flistname=D323,foption,""))</f>
        <v>0: No 1: Yes</v>
      </c>
      <c r="J323" s="221" t="s">
        <v>22</v>
      </c>
      <c r="K323" s="221" t="s">
        <v>4066</v>
      </c>
      <c r="L323" s="221" t="str">
        <f t="shared" ref="L323:L370" si="59">IF(AND(ISBLANK(M323),ISBLANK(N323)),"",IF(ISBLANK(M323),N323,_xlfn.CONCAT(TRIM(M323),": ",N323)))</f>
        <v>H46: Are you satisfied with the amount of ${cashorv} received?</v>
      </c>
      <c r="M323" s="221" t="s">
        <v>6100</v>
      </c>
      <c r="N323" s="221" t="s">
        <v>4068</v>
      </c>
      <c r="O323" s="221" t="s">
        <v>4069</v>
      </c>
      <c r="P323" s="221">
        <v>1</v>
      </c>
      <c r="V323" s="221">
        <v>1</v>
      </c>
      <c r="W323" s="221" t="s">
        <v>5748</v>
      </c>
      <c r="AB323" s="333"/>
    </row>
    <row r="324" spans="1:28" s="221" customFormat="1">
      <c r="A324" s="205"/>
      <c r="B324" s="194" t="s">
        <v>4070</v>
      </c>
      <c r="C324" s="194" t="str">
        <f t="shared" si="57"/>
        <v>select_one</v>
      </c>
      <c r="D324" s="194" t="str">
        <f t="shared" si="58"/>
        <v>yes_no</v>
      </c>
      <c r="E324" s="205"/>
      <c r="F324" s="194"/>
      <c r="G324" s="194" t="s">
        <v>3040</v>
      </c>
      <c r="H324" s="206" t="s">
        <v>4071</v>
      </c>
      <c r="I324" s="221" t="str" cm="1">
        <f t="array" ref="I324">_xlfn.TEXTJOIN(" ",1,IF(flistname=D324,foption,""))</f>
        <v>0: No 1: Yes</v>
      </c>
      <c r="J324" s="221" t="s">
        <v>22</v>
      </c>
      <c r="K324" s="221" t="s">
        <v>4072</v>
      </c>
      <c r="L324" s="221" t="str">
        <f t="shared" si="59"/>
        <v>H47: Did you face any problems while redeeming receiving vouchers?</v>
      </c>
      <c r="M324" s="221" t="s">
        <v>6101</v>
      </c>
      <c r="N324" s="221" t="s">
        <v>4074</v>
      </c>
      <c r="O324" s="221" t="s">
        <v>4075</v>
      </c>
      <c r="P324" s="221">
        <v>1</v>
      </c>
      <c r="V324" s="221">
        <v>1</v>
      </c>
      <c r="W324" s="221" t="s">
        <v>5748</v>
      </c>
      <c r="Z324" s="221" t="s">
        <v>4076</v>
      </c>
      <c r="AB324" s="333"/>
    </row>
    <row r="325" spans="1:28" s="221" customFormat="1">
      <c r="A325" s="205"/>
      <c r="B325" s="194" t="s">
        <v>4077</v>
      </c>
      <c r="C325" s="194" t="str">
        <f t="shared" si="57"/>
        <v>select_multiple</v>
      </c>
      <c r="D325" s="194" t="str">
        <f t="shared" si="58"/>
        <v>problemVOU</v>
      </c>
      <c r="E325" s="205"/>
      <c r="F325" s="194"/>
      <c r="G325" s="194" t="s">
        <v>3040</v>
      </c>
      <c r="H325" s="206" t="s">
        <v>4071</v>
      </c>
      <c r="I325" s="221" t="str" cm="1">
        <f t="array" ref="I325">_xlfn.TEXTJOIN(" ",1,IF(flistname=D325,foption,""))</f>
        <v>1: Long wait 2: Non-voucher customers prioritized 3: Overcharging 4: Pay for transport 5: Poor service 6: Receipt not provided 7: Preferred commodities unavailable 8: Poor food quality 9: Trader not giving selected commodities 88: Other</v>
      </c>
      <c r="J325" s="221" t="s">
        <v>4078</v>
      </c>
      <c r="K325" s="221" t="s">
        <v>4079</v>
      </c>
      <c r="L325" s="221" t="str">
        <f t="shared" si="59"/>
        <v>H48: Please describe the main two challenges faced</v>
      </c>
      <c r="M325" s="221" t="s">
        <v>6102</v>
      </c>
      <c r="N325" s="221" t="s">
        <v>4081</v>
      </c>
      <c r="O325" s="221" t="s">
        <v>4082</v>
      </c>
      <c r="P325" s="221">
        <v>1</v>
      </c>
      <c r="V325" s="221">
        <v>1</v>
      </c>
      <c r="Z325" s="221" t="s">
        <v>4083</v>
      </c>
      <c r="AB325" s="333"/>
    </row>
    <row r="326" spans="1:28" s="219" customFormat="1">
      <c r="A326" s="231"/>
      <c r="B326" s="232"/>
      <c r="C326" s="232" t="str">
        <f t="shared" si="57"/>
        <v>No</v>
      </c>
      <c r="D326" s="232" t="str">
        <f t="shared" si="58"/>
        <v/>
      </c>
      <c r="E326" s="231"/>
      <c r="F326" s="232"/>
      <c r="G326" s="232"/>
      <c r="H326" s="233"/>
      <c r="I326" s="219" t="str" cm="1">
        <f t="array" ref="I326">_xlfn.TEXTJOIN(" ",1,IF(flistname=D326,foption,""))</f>
        <v>0</v>
      </c>
      <c r="J326" s="219" t="s">
        <v>117</v>
      </c>
      <c r="K326" s="219" t="s">
        <v>3983</v>
      </c>
      <c r="L326" s="219" t="str">
        <f t="shared" si="59"/>
        <v/>
      </c>
      <c r="AB326" s="286"/>
    </row>
    <row r="327" spans="1:28" s="356" customFormat="1">
      <c r="A327" s="355"/>
      <c r="B327" s="356" t="s">
        <v>4084</v>
      </c>
      <c r="C327" s="356" t="str">
        <f t="shared" si="57"/>
        <v>No</v>
      </c>
      <c r="D327" s="356" t="str">
        <f t="shared" si="58"/>
        <v/>
      </c>
      <c r="E327" s="355"/>
      <c r="G327" s="356" t="s">
        <v>2983</v>
      </c>
      <c r="H327" s="357"/>
      <c r="I327" s="356" t="str" cm="1">
        <f t="array" ref="I327">_xlfn.TEXTJOIN(" ",1,IF(flistname=D327,foption,""))</f>
        <v>0</v>
      </c>
      <c r="J327" s="356" t="s">
        <v>117</v>
      </c>
      <c r="K327" s="356" t="s">
        <v>3921</v>
      </c>
      <c r="L327" s="356" t="str">
        <f t="shared" si="59"/>
        <v/>
      </c>
      <c r="N327" s="356" t="s">
        <v>2988</v>
      </c>
      <c r="O327" s="356" t="s">
        <v>2988</v>
      </c>
      <c r="P327" s="356">
        <v>1</v>
      </c>
      <c r="AB327" s="358"/>
    </row>
    <row r="328" spans="1:28" s="356" customFormat="1">
      <c r="A328" s="355"/>
      <c r="C328" s="356" t="str">
        <f t="shared" si="57"/>
        <v>No</v>
      </c>
      <c r="D328" s="356" t="str">
        <f t="shared" si="58"/>
        <v/>
      </c>
      <c r="E328" s="355"/>
      <c r="H328" s="357"/>
      <c r="I328" s="359" t="str" cm="1">
        <f t="array" ref="I328">_xlfn.TEXTJOIN(" ",1,IF(flistname=D328,foption,""))</f>
        <v>0</v>
      </c>
      <c r="J328" s="356" t="s">
        <v>117</v>
      </c>
      <c r="K328" s="356" t="s">
        <v>6036</v>
      </c>
      <c r="L328" s="356" t="str">
        <f t="shared" si="59"/>
        <v/>
      </c>
      <c r="N328" s="356" t="s">
        <v>2988</v>
      </c>
      <c r="O328" s="356" t="s">
        <v>2988</v>
      </c>
      <c r="P328" s="356">
        <v>1</v>
      </c>
      <c r="S328" s="355"/>
      <c r="AB328" s="358"/>
    </row>
    <row r="329" spans="1:28" s="218" customFormat="1">
      <c r="A329" s="207"/>
      <c r="C329" s="218" t="str">
        <f t="shared" si="57"/>
        <v>No</v>
      </c>
      <c r="D329" s="218" t="str">
        <f t="shared" si="58"/>
        <v/>
      </c>
      <c r="E329" s="207"/>
      <c r="H329" s="209"/>
      <c r="I329" s="214" t="str" cm="1">
        <f t="array" ref="I329">_xlfn.TEXTJOIN(" ",1,IF(flistname=D329,foption,""))</f>
        <v>0</v>
      </c>
      <c r="L329" s="218" t="str">
        <f t="shared" si="59"/>
        <v/>
      </c>
      <c r="N329" s="218" t="s">
        <v>2988</v>
      </c>
      <c r="O329" s="218" t="s">
        <v>2988</v>
      </c>
      <c r="P329" s="218">
        <v>1</v>
      </c>
      <c r="S329" s="207"/>
      <c r="AB329" s="280"/>
    </row>
    <row r="330" spans="1:28" s="356" customFormat="1">
      <c r="A330" s="355"/>
      <c r="B330" s="356" t="s">
        <v>4085</v>
      </c>
      <c r="C330" s="356" t="str">
        <f t="shared" si="57"/>
        <v>No</v>
      </c>
      <c r="D330" s="356" t="str">
        <f t="shared" si="58"/>
        <v/>
      </c>
      <c r="E330" s="355"/>
      <c r="G330" s="356" t="s">
        <v>3040</v>
      </c>
      <c r="H330" s="357"/>
      <c r="I330" s="356" t="str" cm="1">
        <f t="array" ref="I330">_xlfn.TEXTJOIN(" ",1,IF(flistname=D330,foption,""))</f>
        <v>0</v>
      </c>
      <c r="J330" s="356" t="s">
        <v>26</v>
      </c>
      <c r="K330" s="356" t="s">
        <v>4086</v>
      </c>
      <c r="L330" s="356" t="str">
        <f t="shared" si="59"/>
        <v>H_g: MILLING VOUCHER ENTITLEMENT</v>
      </c>
      <c r="M330" s="356" t="s">
        <v>4087</v>
      </c>
      <c r="N330" s="356" t="s">
        <v>4088</v>
      </c>
      <c r="O330" s="356" t="s">
        <v>4088</v>
      </c>
      <c r="P330" s="356">
        <v>1</v>
      </c>
      <c r="W330" s="356" t="s">
        <v>168</v>
      </c>
      <c r="Z330" s="356" t="s">
        <v>4089</v>
      </c>
      <c r="AB330" s="358"/>
    </row>
    <row r="331" spans="1:28" s="325" customFormat="1">
      <c r="A331" s="240"/>
      <c r="B331" s="240"/>
      <c r="C331" s="240" t="str">
        <f t="shared" si="57"/>
        <v>No</v>
      </c>
      <c r="D331" s="240" t="str">
        <f t="shared" si="58"/>
        <v/>
      </c>
      <c r="E331" s="240"/>
      <c r="F331" s="240"/>
      <c r="G331" s="240"/>
      <c r="H331" s="240"/>
      <c r="I331" s="325" t="str" cm="1">
        <f t="array" ref="I331">_xlfn.TEXTJOIN(" ",1,IF(flistname=D331,foption,""))</f>
        <v>0</v>
      </c>
      <c r="J331" s="325" t="s">
        <v>20</v>
      </c>
      <c r="L331" s="325" t="str">
        <f t="shared" si="59"/>
        <v>Information of the use of received milling cash or vouchers</v>
      </c>
      <c r="N331" s="325" t="s">
        <v>4090</v>
      </c>
      <c r="O331" s="325" t="s">
        <v>4090</v>
      </c>
      <c r="AB331" s="326"/>
    </row>
    <row r="332" spans="1:28" s="221" customFormat="1">
      <c r="A332" s="205"/>
      <c r="B332" s="194" t="s">
        <v>4091</v>
      </c>
      <c r="C332" s="194" t="str">
        <f t="shared" si="57"/>
        <v>No</v>
      </c>
      <c r="D332" s="194" t="str">
        <f t="shared" si="58"/>
        <v/>
      </c>
      <c r="E332" s="205"/>
      <c r="F332" s="194"/>
      <c r="G332" s="194" t="s">
        <v>3040</v>
      </c>
      <c r="H332" s="206"/>
      <c r="I332" s="221" t="str" cm="1">
        <f t="array" ref="I332">_xlfn.TEXTJOIN(" ",1,IF(flistname=D332,foption,""))</f>
        <v>0</v>
      </c>
      <c r="J332" s="221" t="s">
        <v>151</v>
      </c>
      <c r="K332" s="221" t="s">
        <v>4092</v>
      </c>
      <c r="L332" s="221" t="str">
        <f t="shared" si="59"/>
        <v>H49: What's the equivalent SSP did you receive in milling vouchers?</v>
      </c>
      <c r="M332" s="221" t="s">
        <v>6103</v>
      </c>
      <c r="N332" s="221" t="s">
        <v>4094</v>
      </c>
      <c r="O332" s="221" t="s">
        <v>4095</v>
      </c>
      <c r="P332" s="221">
        <v>1</v>
      </c>
      <c r="S332" s="221" t="s">
        <v>1174</v>
      </c>
      <c r="V332" s="221">
        <v>1</v>
      </c>
      <c r="AB332" s="333"/>
    </row>
    <row r="333" spans="1:28" s="221" customFormat="1">
      <c r="A333" s="205"/>
      <c r="B333" s="194" t="s">
        <v>4096</v>
      </c>
      <c r="C333" s="194" t="str">
        <f t="shared" si="57"/>
        <v>select_one</v>
      </c>
      <c r="D333" s="194" t="str">
        <f t="shared" si="58"/>
        <v>yes_no</v>
      </c>
      <c r="E333" s="205"/>
      <c r="F333" s="194"/>
      <c r="G333" s="194" t="s">
        <v>3040</v>
      </c>
      <c r="H333" s="206"/>
      <c r="I333" s="221" t="str" cm="1">
        <f t="array" ref="I333">_xlfn.TEXTJOIN(" ",1,IF(flistname=D333,foption,""))</f>
        <v>0: No 1: Yes</v>
      </c>
      <c r="J333" s="221" t="s">
        <v>22</v>
      </c>
      <c r="K333" s="221" t="s">
        <v>4097</v>
      </c>
      <c r="L333" s="221" t="str">
        <f t="shared" si="59"/>
        <v>H50: In the past two months, has the miller increased the price for milling?</v>
      </c>
      <c r="M333" s="221" t="s">
        <v>6104</v>
      </c>
      <c r="N333" s="221" t="s">
        <v>4099</v>
      </c>
      <c r="O333" s="221" t="s">
        <v>4099</v>
      </c>
      <c r="P333" s="221">
        <v>1</v>
      </c>
      <c r="V333" s="221">
        <v>1</v>
      </c>
      <c r="W333" s="221" t="s">
        <v>5748</v>
      </c>
      <c r="AB333" s="333"/>
    </row>
    <row r="334" spans="1:28" s="221" customFormat="1">
      <c r="A334" s="205"/>
      <c r="B334" s="194" t="s">
        <v>4100</v>
      </c>
      <c r="C334" s="194" t="str">
        <f t="shared" si="57"/>
        <v>select_one</v>
      </c>
      <c r="D334" s="194" t="str">
        <f t="shared" si="58"/>
        <v>yes_no</v>
      </c>
      <c r="E334" s="205"/>
      <c r="F334" s="194"/>
      <c r="G334" s="194" t="s">
        <v>3040</v>
      </c>
      <c r="H334" s="206"/>
      <c r="I334" s="221" t="str" cm="1">
        <f t="array" ref="I334">_xlfn.TEXTJOIN(" ",1,IF(flistname=D334,foption,""))</f>
        <v>0: No 1: Yes</v>
      </c>
      <c r="J334" s="221" t="s">
        <v>22</v>
      </c>
      <c r="K334" s="221" t="s">
        <v>4101</v>
      </c>
      <c r="L334" s="221" t="str">
        <f t="shared" si="59"/>
        <v>H51: Was the number and value of milling vouchers or top-up milling cash received sufficient to mill your entire cereals entitlement?</v>
      </c>
      <c r="M334" s="221" t="s">
        <v>6105</v>
      </c>
      <c r="N334" s="221" t="s">
        <v>4103</v>
      </c>
      <c r="O334" s="221" t="s">
        <v>4103</v>
      </c>
      <c r="P334" s="221">
        <v>1</v>
      </c>
      <c r="V334" s="221">
        <v>1</v>
      </c>
      <c r="W334" s="221" t="s">
        <v>5748</v>
      </c>
      <c r="AB334" s="333"/>
    </row>
    <row r="335" spans="1:28" s="221" customFormat="1">
      <c r="A335" s="205"/>
      <c r="B335" s="194" t="s">
        <v>4104</v>
      </c>
      <c r="C335" s="194" t="str">
        <f t="shared" si="57"/>
        <v>select_one</v>
      </c>
      <c r="D335" s="194" t="str">
        <f t="shared" si="58"/>
        <v>pay_milling</v>
      </c>
      <c r="E335" s="205"/>
      <c r="F335" s="194"/>
      <c r="G335" s="194" t="s">
        <v>3040</v>
      </c>
      <c r="H335" s="206"/>
      <c r="I335" s="221" t="str" cm="1">
        <f t="array" ref="I335">_xlfn.TEXTJOIN(" ",1,IF(flistname=D335,foption,""))</f>
        <v>1: In-kind food 2: Cash 88: Other</v>
      </c>
      <c r="J335" s="221" t="s">
        <v>1182</v>
      </c>
      <c r="K335" s="221" t="s">
        <v>4105</v>
      </c>
      <c r="L335" s="221" t="str">
        <f t="shared" si="59"/>
        <v>H52: How did you pay for the milling costs that was not covered?</v>
      </c>
      <c r="M335" s="221" t="s">
        <v>6106</v>
      </c>
      <c r="N335" s="221" t="s">
        <v>4107</v>
      </c>
      <c r="O335" s="221" t="s">
        <v>4107</v>
      </c>
      <c r="P335" s="221">
        <v>1</v>
      </c>
      <c r="V335" s="221">
        <v>1</v>
      </c>
      <c r="Z335" s="221" t="s">
        <v>4108</v>
      </c>
      <c r="AB335" s="333"/>
    </row>
    <row r="336" spans="1:28" s="221" customFormat="1">
      <c r="A336" s="205"/>
      <c r="B336" s="194" t="s">
        <v>4109</v>
      </c>
      <c r="C336" s="194" t="str">
        <f t="shared" si="57"/>
        <v>No</v>
      </c>
      <c r="D336" s="194" t="str">
        <f t="shared" si="58"/>
        <v/>
      </c>
      <c r="E336" s="205"/>
      <c r="F336" s="194"/>
      <c r="G336" s="194" t="s">
        <v>3040</v>
      </c>
      <c r="H336" s="206"/>
      <c r="I336" s="221" t="str" cm="1">
        <f t="array" ref="I336">_xlfn.TEXTJOIN(" ",1,IF(flistname=D336,foption,""))</f>
        <v>0</v>
      </c>
      <c r="J336" s="221" t="s">
        <v>151</v>
      </c>
      <c r="K336" s="221" t="s">
        <v>4110</v>
      </c>
      <c r="L336" s="221" t="str">
        <f t="shared" si="59"/>
        <v>H53: How much did you pay in SSP for milling out of your own pocket?</v>
      </c>
      <c r="M336" s="221" t="s">
        <v>6107</v>
      </c>
      <c r="N336" s="221" t="s">
        <v>4112</v>
      </c>
      <c r="O336" s="221" t="s">
        <v>4112</v>
      </c>
      <c r="P336" s="221">
        <v>1</v>
      </c>
      <c r="S336" s="221" t="s">
        <v>1188</v>
      </c>
      <c r="V336" s="221">
        <v>1</v>
      </c>
      <c r="Z336" s="221" t="s">
        <v>4113</v>
      </c>
      <c r="AB336" s="333"/>
    </row>
    <row r="337" spans="1:28" s="221" customFormat="1">
      <c r="A337" s="205"/>
      <c r="B337" s="194" t="s">
        <v>4114</v>
      </c>
      <c r="C337" s="194" t="str">
        <f t="shared" si="57"/>
        <v>No</v>
      </c>
      <c r="D337" s="194" t="str">
        <f t="shared" si="58"/>
        <v/>
      </c>
      <c r="E337" s="205"/>
      <c r="F337" s="194"/>
      <c r="G337" s="194" t="s">
        <v>3040</v>
      </c>
      <c r="H337" s="206"/>
      <c r="I337" s="221" t="str" cm="1">
        <f t="array" ref="I337">_xlfn.TEXTJOIN(" ",1,IF(flistname=D337,foption,""))</f>
        <v>0</v>
      </c>
      <c r="J337" s="221" t="s">
        <v>151</v>
      </c>
      <c r="K337" s="221" t="s">
        <v>4115</v>
      </c>
      <c r="L337" s="221" t="str">
        <f t="shared" si="59"/>
        <v>H54: How much from your food entitlement did you pay for milling?</v>
      </c>
      <c r="M337" s="221" t="s">
        <v>6108</v>
      </c>
      <c r="N337" s="221" t="s">
        <v>4117</v>
      </c>
      <c r="O337" s="221" t="s">
        <v>4117</v>
      </c>
      <c r="P337" s="221">
        <v>1</v>
      </c>
      <c r="S337" s="221" t="s">
        <v>1192</v>
      </c>
      <c r="V337" s="221">
        <v>1</v>
      </c>
      <c r="Z337" s="221" t="s">
        <v>4118</v>
      </c>
      <c r="AB337" s="333"/>
    </row>
    <row r="338" spans="1:28" s="221" customFormat="1">
      <c r="A338" s="205"/>
      <c r="B338" s="194" t="s">
        <v>4119</v>
      </c>
      <c r="C338" s="194" t="str">
        <f t="shared" si="57"/>
        <v>No</v>
      </c>
      <c r="D338" s="194" t="str">
        <f t="shared" si="58"/>
        <v/>
      </c>
      <c r="E338" s="205"/>
      <c r="F338" s="194"/>
      <c r="G338" s="194" t="s">
        <v>3040</v>
      </c>
      <c r="H338" s="206"/>
      <c r="I338" s="221" t="str" cm="1">
        <f t="array" ref="I338">_xlfn.TEXTJOIN(" ",1,IF(flistname=D338,foption,""))</f>
        <v>0</v>
      </c>
      <c r="J338" s="221" t="s">
        <v>151</v>
      </c>
      <c r="K338" s="221" t="s">
        <v>4120</v>
      </c>
      <c r="L338" s="221" t="str">
        <f t="shared" si="59"/>
        <v>H55: In SSP, how much does it cost to mill one malwa of grains?</v>
      </c>
      <c r="M338" s="221" t="s">
        <v>6109</v>
      </c>
      <c r="N338" s="221" t="s">
        <v>4122</v>
      </c>
      <c r="O338" s="221" t="s">
        <v>4122</v>
      </c>
      <c r="P338" s="221">
        <v>1</v>
      </c>
      <c r="S338" s="221" t="s">
        <v>1196</v>
      </c>
      <c r="V338" s="221">
        <v>1</v>
      </c>
      <c r="AB338" s="333"/>
    </row>
    <row r="339" spans="1:28" s="221" customFormat="1">
      <c r="A339" s="205"/>
      <c r="B339" s="194" t="s">
        <v>4123</v>
      </c>
      <c r="C339" s="194" t="str">
        <f t="shared" si="57"/>
        <v>select_one</v>
      </c>
      <c r="D339" s="194" t="str">
        <f t="shared" si="58"/>
        <v>voucher_premilled</v>
      </c>
      <c r="E339" s="205"/>
      <c r="F339" s="194"/>
      <c r="G339" s="194" t="s">
        <v>3040</v>
      </c>
      <c r="H339" s="206"/>
      <c r="I339" s="221" t="str" cm="1">
        <f t="array" ref="I339">_xlfn.TEXTJOIN(" ",1,IF(flistname=D339,foption,""))</f>
        <v>1: Voucher 2: Cereal flour 3: Doesn’t matter</v>
      </c>
      <c r="J339" s="221" t="s">
        <v>1197</v>
      </c>
      <c r="K339" s="221" t="s">
        <v>4124</v>
      </c>
      <c r="L339" s="221" t="str">
        <f t="shared" si="59"/>
        <v>H56: Would you rather receive a milling voucher or cereal flour?</v>
      </c>
      <c r="M339" s="221" t="s">
        <v>6110</v>
      </c>
      <c r="N339" s="221" t="s">
        <v>4126</v>
      </c>
      <c r="O339" s="221" t="s">
        <v>4126</v>
      </c>
      <c r="P339" s="221">
        <v>1</v>
      </c>
      <c r="V339" s="221">
        <v>1</v>
      </c>
      <c r="AB339" s="333"/>
    </row>
    <row r="340" spans="1:28" s="221" customFormat="1">
      <c r="A340" s="205"/>
      <c r="B340" s="194" t="s">
        <v>4127</v>
      </c>
      <c r="C340" s="194" t="str">
        <f t="shared" si="57"/>
        <v>select_one</v>
      </c>
      <c r="D340" s="194" t="str">
        <f t="shared" si="58"/>
        <v>yes_no</v>
      </c>
      <c r="E340" s="205"/>
      <c r="F340" s="194"/>
      <c r="G340" s="194" t="s">
        <v>3040</v>
      </c>
      <c r="H340" s="206"/>
      <c r="I340" s="221" t="str" cm="1">
        <f t="array" ref="I340">_xlfn.TEXTJOIN(" ",1,IF(flistname=D340,foption,""))</f>
        <v>0: No 1: Yes</v>
      </c>
      <c r="J340" s="221" t="s">
        <v>22</v>
      </c>
      <c r="K340" s="221" t="s">
        <v>4128</v>
      </c>
      <c r="L340" s="221" t="str">
        <f t="shared" si="59"/>
        <v>H57: Did you face any problems while redeeming the milling vouchers?</v>
      </c>
      <c r="M340" s="221" t="s">
        <v>6111</v>
      </c>
      <c r="N340" s="221" t="s">
        <v>4130</v>
      </c>
      <c r="O340" s="221" t="s">
        <v>4130</v>
      </c>
      <c r="P340" s="221">
        <v>1</v>
      </c>
      <c r="V340" s="221">
        <v>1</v>
      </c>
      <c r="W340" s="221" t="s">
        <v>5748</v>
      </c>
      <c r="AB340" s="333"/>
    </row>
    <row r="341" spans="1:28" s="221" customFormat="1">
      <c r="A341" s="205"/>
      <c r="B341" s="194" t="s">
        <v>4131</v>
      </c>
      <c r="C341" s="194" t="str">
        <f t="shared" si="57"/>
        <v>select_multiple</v>
      </c>
      <c r="D341" s="194" t="str">
        <f t="shared" si="58"/>
        <v>prob_MV</v>
      </c>
      <c r="E341" s="205"/>
      <c r="F341" s="194"/>
      <c r="G341" s="194" t="s">
        <v>3040</v>
      </c>
      <c r="H341" s="206"/>
      <c r="I341" s="221" t="str" cm="1">
        <f t="array" ref="I341">_xlfn.TEXTJOIN(" ",1,IF(flistname=D341,foption,""))</f>
        <v>1: Long wait 2: Non-voucher customers prioritized 3: Overcharging 4: Pay for transport 5: Poor service 6: Receipt not provided 7: Deduction of grains for miller's own use 88: Other</v>
      </c>
      <c r="J341" s="221" t="s">
        <v>4132</v>
      </c>
      <c r="K341" s="221" t="s">
        <v>4133</v>
      </c>
      <c r="L341" s="221" t="str">
        <f t="shared" si="59"/>
        <v>H58: Describe the two main problems faced while redeeming the milling vouchers</v>
      </c>
      <c r="M341" s="221" t="s">
        <v>6112</v>
      </c>
      <c r="N341" s="221" t="s">
        <v>4135</v>
      </c>
      <c r="O341" s="221" t="s">
        <v>4135</v>
      </c>
      <c r="P341" s="221">
        <v>1</v>
      </c>
      <c r="V341" s="221">
        <v>1</v>
      </c>
      <c r="Z341" s="221" t="s">
        <v>4136</v>
      </c>
      <c r="AB341" s="333"/>
    </row>
    <row r="342" spans="1:28" s="356" customFormat="1">
      <c r="A342" s="355"/>
      <c r="B342" s="356" t="s">
        <v>4137</v>
      </c>
      <c r="C342" s="356" t="str">
        <f t="shared" si="57"/>
        <v>No</v>
      </c>
      <c r="D342" s="356" t="str">
        <f t="shared" si="58"/>
        <v/>
      </c>
      <c r="E342" s="355"/>
      <c r="G342" s="356" t="s">
        <v>3040</v>
      </c>
      <c r="H342" s="357"/>
      <c r="I342" s="356" t="str" cm="1">
        <f t="array" ref="I342">_xlfn.TEXTJOIN(" ",1,IF(flistname=D342,foption,""))</f>
        <v>0</v>
      </c>
      <c r="J342" s="356" t="s">
        <v>117</v>
      </c>
      <c r="K342" s="356" t="s">
        <v>4086</v>
      </c>
      <c r="L342" s="356" t="str">
        <f t="shared" si="59"/>
        <v/>
      </c>
      <c r="N342" s="356" t="s">
        <v>2988</v>
      </c>
      <c r="O342" s="356" t="s">
        <v>2988</v>
      </c>
      <c r="P342" s="356">
        <v>1</v>
      </c>
      <c r="AB342" s="358"/>
    </row>
    <row r="343" spans="1:28" s="214" customFormat="1">
      <c r="A343" s="207"/>
      <c r="C343" s="214" t="str">
        <f t="shared" si="57"/>
        <v>No</v>
      </c>
      <c r="D343" s="214" t="str">
        <f t="shared" si="58"/>
        <v/>
      </c>
      <c r="E343" s="207"/>
      <c r="H343" s="209"/>
      <c r="I343" s="214" t="str" cm="1">
        <f t="array" ref="I343">_xlfn.TEXTJOIN(" ",1,IF(flistname=D343,foption,""))</f>
        <v>0</v>
      </c>
      <c r="L343" s="214" t="str">
        <f t="shared" si="59"/>
        <v/>
      </c>
      <c r="N343" s="214" t="s">
        <v>2988</v>
      </c>
      <c r="O343" s="214" t="s">
        <v>2988</v>
      </c>
      <c r="P343" s="214">
        <v>1</v>
      </c>
      <c r="S343" s="207"/>
      <c r="AB343" s="278"/>
    </row>
    <row r="344" spans="1:28" s="356" customFormat="1">
      <c r="C344" s="356" t="str">
        <f t="shared" si="57"/>
        <v>No</v>
      </c>
      <c r="D344" s="356" t="str">
        <f t="shared" si="58"/>
        <v/>
      </c>
      <c r="I344" s="356" t="str" cm="1">
        <f t="array" ref="I344">_xlfn.TEXTJOIN(" ",1,IF(flistname=D344,foption,""))</f>
        <v>0</v>
      </c>
      <c r="J344" s="356" t="s">
        <v>26</v>
      </c>
      <c r="K344" s="356" t="s">
        <v>4138</v>
      </c>
      <c r="L344" s="356" t="str">
        <f t="shared" si="59"/>
        <v>I: OTHER FORMS OF ASSISTANCE</v>
      </c>
      <c r="M344" s="356" t="s">
        <v>4139</v>
      </c>
      <c r="N344" s="356" t="s">
        <v>4140</v>
      </c>
      <c r="O344" s="356" t="s">
        <v>4140</v>
      </c>
      <c r="W344" s="356" t="s">
        <v>168</v>
      </c>
      <c r="Z344" s="356" t="s">
        <v>3428</v>
      </c>
      <c r="AB344" s="358"/>
    </row>
    <row r="345" spans="1:28" s="325" customFormat="1">
      <c r="A345" s="240"/>
      <c r="B345" s="240"/>
      <c r="C345" s="240" t="str">
        <f t="shared" si="57"/>
        <v>No</v>
      </c>
      <c r="D345" s="240" t="str">
        <f t="shared" si="58"/>
        <v/>
      </c>
      <c r="E345" s="240"/>
      <c r="F345" s="240"/>
      <c r="G345" s="240"/>
      <c r="H345" s="240"/>
      <c r="I345" s="325" t="str" cm="1">
        <f t="array" ref="I345">_xlfn.TEXTJOIN(" ",1,IF(flistname=D345,foption,""))</f>
        <v>0</v>
      </c>
      <c r="J345" s="325" t="s">
        <v>20</v>
      </c>
      <c r="L345" s="325" t="str">
        <f t="shared" si="59"/>
        <v xml:space="preserve">Information of other assistance HH receives from other HHs and organizations </v>
      </c>
      <c r="N345" s="325" t="s">
        <v>4144</v>
      </c>
      <c r="O345" s="325" t="s">
        <v>4144</v>
      </c>
      <c r="AB345" s="326"/>
    </row>
    <row r="346" spans="1:28" s="221" customFormat="1">
      <c r="A346" s="205"/>
      <c r="B346" s="194" t="s">
        <v>4145</v>
      </c>
      <c r="C346" s="194" t="str">
        <f t="shared" si="57"/>
        <v>select_one</v>
      </c>
      <c r="D346" s="194" t="str">
        <f t="shared" si="58"/>
        <v>yes_no</v>
      </c>
      <c r="E346" s="205"/>
      <c r="F346" s="194" t="s">
        <v>246</v>
      </c>
      <c r="G346" s="194" t="s">
        <v>2983</v>
      </c>
      <c r="H346" s="206"/>
      <c r="I346" s="221" t="str" cm="1">
        <f t="array" ref="I346">_xlfn.TEXTJOIN(" ",1,IF(flistname=D346,foption,""))</f>
        <v>0: No 1: Yes</v>
      </c>
      <c r="J346" s="221" t="s">
        <v>22</v>
      </c>
      <c r="K346" s="221" t="s">
        <v>4146</v>
      </c>
      <c r="L346" s="221" t="str">
        <f t="shared" si="59"/>
        <v>I01: Did your household receive food assistance from any other households?</v>
      </c>
      <c r="M346" s="221" t="s">
        <v>4147</v>
      </c>
      <c r="N346" s="221" t="s">
        <v>4148</v>
      </c>
      <c r="O346" s="221" t="s">
        <v>4149</v>
      </c>
      <c r="P346" s="221">
        <v>1</v>
      </c>
      <c r="V346" s="221">
        <v>1</v>
      </c>
      <c r="W346" s="221" t="s">
        <v>5748</v>
      </c>
      <c r="AB346" s="333"/>
    </row>
    <row r="347" spans="1:28" s="221" customFormat="1">
      <c r="A347" s="205"/>
      <c r="B347" s="194"/>
      <c r="C347" s="194" t="str">
        <f t="shared" si="57"/>
        <v>select_multiple</v>
      </c>
      <c r="D347" s="194" t="str">
        <f t="shared" si="58"/>
        <v>otherassist</v>
      </c>
      <c r="E347" s="205"/>
      <c r="F347" s="194"/>
      <c r="G347" s="194" t="s">
        <v>2983</v>
      </c>
      <c r="H347" s="206" t="s">
        <v>4150</v>
      </c>
      <c r="I347" s="221" t="str" cm="1">
        <f t="array" ref="I347">_xlfn.TEXTJOIN(" ",1,IF(flistname=D347,foption,""))</f>
        <v>1: Cereals 2: Pulses 3: Oil 4: Salt 5: CSB/CSB++ 6: Cash</v>
      </c>
      <c r="J347" s="221" t="s">
        <v>4151</v>
      </c>
      <c r="K347" s="221" t="s">
        <v>4152</v>
      </c>
      <c r="L347" s="221" t="str">
        <f t="shared" si="59"/>
        <v>I02: What do other households share with your household the most?</v>
      </c>
      <c r="M347" s="221" t="s">
        <v>4153</v>
      </c>
      <c r="N347" s="221" t="s">
        <v>4154</v>
      </c>
      <c r="O347" s="221" t="s">
        <v>4155</v>
      </c>
      <c r="P347" s="221">
        <v>1</v>
      </c>
      <c r="V347" s="221">
        <v>1</v>
      </c>
      <c r="Z347" s="221" t="s">
        <v>4156</v>
      </c>
      <c r="AB347" s="333"/>
    </row>
    <row r="348" spans="1:28" s="221" customFormat="1">
      <c r="A348" s="205"/>
      <c r="B348" s="194" t="s">
        <v>4157</v>
      </c>
      <c r="C348" s="194" t="str">
        <f t="shared" si="57"/>
        <v>select_one</v>
      </c>
      <c r="D348" s="194" t="str">
        <f t="shared" si="58"/>
        <v>yes_no</v>
      </c>
      <c r="E348" s="205"/>
      <c r="F348" s="194"/>
      <c r="G348" s="194" t="s">
        <v>2983</v>
      </c>
      <c r="H348" s="206"/>
      <c r="I348" s="221" t="str" cm="1">
        <f t="array" ref="I348">_xlfn.TEXTJOIN(" ",1,IF(flistname=D348,foption,""))</f>
        <v>0: No 1: Yes</v>
      </c>
      <c r="J348" s="221" t="s">
        <v>22</v>
      </c>
      <c r="K348" s="221" t="s">
        <v>4158</v>
      </c>
      <c r="L348" s="221" t="str">
        <f t="shared" si="59"/>
        <v>I03: Does your household receive any assistance from other agencies or organizations?</v>
      </c>
      <c r="M348" s="221" t="s">
        <v>4159</v>
      </c>
      <c r="N348" s="221" t="s">
        <v>6113</v>
      </c>
      <c r="O348" s="221" t="s">
        <v>4161</v>
      </c>
      <c r="P348" s="221">
        <v>1</v>
      </c>
      <c r="V348" s="221">
        <v>1</v>
      </c>
      <c r="W348" s="221" t="s">
        <v>5748</v>
      </c>
      <c r="AB348" s="333"/>
    </row>
    <row r="349" spans="1:28" s="221" customFormat="1">
      <c r="A349" s="205"/>
      <c r="B349" s="194" t="s">
        <v>4162</v>
      </c>
      <c r="C349" s="194" t="str">
        <f t="shared" si="57"/>
        <v>select_multiple</v>
      </c>
      <c r="D349" s="194" t="str">
        <f t="shared" si="58"/>
        <v>org_assistance</v>
      </c>
      <c r="E349" s="205"/>
      <c r="F349" s="194"/>
      <c r="G349" s="194" t="s">
        <v>2983</v>
      </c>
      <c r="H349" s="206"/>
      <c r="I349" s="221" t="str" cm="1">
        <f t="array" ref="I349">_xlfn.TEXTJOIN(" ",1,IF(flistname=D349,foption,""))</f>
        <v>1: Blankets 2: Cooking utensils 3: Medicines 4: Plastic sheeting 5: Seeds/garden tools 6: Soap 7: Water containers 8: Food assistance 88: Other</v>
      </c>
      <c r="J349" s="221" t="s">
        <v>1221</v>
      </c>
      <c r="K349" s="221" t="s">
        <v>4163</v>
      </c>
      <c r="L349" s="221" t="str">
        <f t="shared" si="59"/>
        <v>I04: What types of assistance do you receive other organizations?</v>
      </c>
      <c r="M349" s="221" t="s">
        <v>4164</v>
      </c>
      <c r="N349" s="221" t="s">
        <v>4165</v>
      </c>
      <c r="O349" s="221" t="s">
        <v>4165</v>
      </c>
      <c r="P349" s="221">
        <v>1</v>
      </c>
      <c r="S349" s="221" t="s">
        <v>1224</v>
      </c>
      <c r="V349" s="221">
        <v>1</v>
      </c>
      <c r="Z349" s="221" t="s">
        <v>4166</v>
      </c>
      <c r="AB349" s="333"/>
    </row>
    <row r="350" spans="1:28" s="338" customFormat="1">
      <c r="A350" s="205"/>
      <c r="B350" s="194" t="s">
        <v>4167</v>
      </c>
      <c r="C350" s="194" t="str">
        <f t="shared" si="57"/>
        <v>No</v>
      </c>
      <c r="D350" s="194" t="str">
        <f t="shared" si="58"/>
        <v/>
      </c>
      <c r="E350" s="205"/>
      <c r="F350" s="194"/>
      <c r="G350" s="194" t="s">
        <v>2983</v>
      </c>
      <c r="H350" s="206"/>
      <c r="I350" s="338" t="str" cm="1">
        <f t="array" ref="I350">_xlfn.TEXTJOIN(" ",1,IF(flistname=D350,foption,""))</f>
        <v>0</v>
      </c>
      <c r="J350" s="338" t="s">
        <v>49</v>
      </c>
      <c r="K350" s="338" t="s">
        <v>4168</v>
      </c>
      <c r="L350" s="338" t="str">
        <f t="shared" si="59"/>
        <v>I05: Specify other assistance received from organizations</v>
      </c>
      <c r="M350" s="338" t="s">
        <v>4169</v>
      </c>
      <c r="N350" s="338" t="s">
        <v>4170</v>
      </c>
      <c r="O350" s="338" t="s">
        <v>4170</v>
      </c>
      <c r="P350" s="338">
        <v>1</v>
      </c>
      <c r="V350" s="338">
        <v>1</v>
      </c>
      <c r="Z350" s="338" t="s">
        <v>4171</v>
      </c>
      <c r="AB350" s="339"/>
    </row>
    <row r="351" spans="1:28" s="356" customFormat="1">
      <c r="A351" s="355"/>
      <c r="C351" s="356" t="str">
        <f t="shared" si="57"/>
        <v>No</v>
      </c>
      <c r="D351" s="356" t="str">
        <f t="shared" si="58"/>
        <v/>
      </c>
      <c r="E351" s="355"/>
      <c r="H351" s="357"/>
      <c r="I351" s="356" t="str" cm="1">
        <f t="array" ref="I351">_xlfn.TEXTJOIN(" ",1,IF(flistname=D351,foption,""))</f>
        <v>0</v>
      </c>
      <c r="J351" s="356" t="s">
        <v>117</v>
      </c>
      <c r="K351" s="356" t="s">
        <v>4138</v>
      </c>
      <c r="L351" s="356" t="str">
        <f t="shared" si="59"/>
        <v/>
      </c>
      <c r="AB351" s="358"/>
    </row>
    <row r="352" spans="1:28" s="218" customFormat="1">
      <c r="A352" s="207"/>
      <c r="C352" s="218" t="str">
        <f t="shared" si="57"/>
        <v>No</v>
      </c>
      <c r="D352" s="218" t="str">
        <f t="shared" si="58"/>
        <v/>
      </c>
      <c r="E352" s="207"/>
      <c r="H352" s="209"/>
      <c r="I352" s="214" t="str" cm="1">
        <f t="array" ref="I352">_xlfn.TEXTJOIN(" ",1,IF(flistname=D352,foption,""))</f>
        <v>0</v>
      </c>
      <c r="L352" s="218" t="str">
        <f t="shared" si="59"/>
        <v/>
      </c>
      <c r="N352" s="218" t="s">
        <v>2988</v>
      </c>
      <c r="O352" s="218" t="s">
        <v>2988</v>
      </c>
      <c r="P352" s="218">
        <v>1</v>
      </c>
      <c r="S352" s="207"/>
      <c r="AB352" s="280"/>
    </row>
    <row r="353" spans="1:28" s="356" customFormat="1">
      <c r="A353" s="355"/>
      <c r="B353" s="356" t="s">
        <v>4205</v>
      </c>
      <c r="C353" s="356" t="str">
        <f t="shared" si="57"/>
        <v>No</v>
      </c>
      <c r="D353" s="356" t="str">
        <f t="shared" si="58"/>
        <v/>
      </c>
      <c r="E353" s="355"/>
      <c r="G353" s="356" t="s">
        <v>2983</v>
      </c>
      <c r="H353" s="357"/>
      <c r="I353" s="356" t="str" cm="1">
        <f t="array" ref="I353">_xlfn.TEXTJOIN(" ",1,IF(flistname=D353,foption,""))</f>
        <v>0</v>
      </c>
      <c r="J353" s="356" t="s">
        <v>26</v>
      </c>
      <c r="K353" s="356" t="s">
        <v>4206</v>
      </c>
      <c r="L353" s="356" t="str">
        <f t="shared" si="59"/>
        <v>J: PROTECTION</v>
      </c>
      <c r="M353" s="356" t="s">
        <v>4207</v>
      </c>
      <c r="N353" s="356" t="s">
        <v>5926</v>
      </c>
      <c r="O353" s="356" t="s">
        <v>1772</v>
      </c>
      <c r="P353" s="356">
        <v>1</v>
      </c>
      <c r="S353" s="356" t="s">
        <v>1773</v>
      </c>
      <c r="Z353" s="356" t="s">
        <v>3428</v>
      </c>
      <c r="AB353" s="358"/>
    </row>
    <row r="354" spans="1:28" s="219" customFormat="1">
      <c r="A354" s="212"/>
      <c r="B354" s="199"/>
      <c r="C354" s="199"/>
      <c r="D354" s="199"/>
      <c r="E354" s="212"/>
      <c r="F354" s="199"/>
      <c r="G354" s="199"/>
      <c r="H354" s="213"/>
      <c r="J354" s="219" t="s">
        <v>26</v>
      </c>
      <c r="K354" s="219" t="s">
        <v>4303</v>
      </c>
      <c r="L354" s="219" t="str">
        <f t="shared" si="59"/>
        <v>Safety and assistance taxation</v>
      </c>
      <c r="N354" s="219" t="s">
        <v>6114</v>
      </c>
      <c r="W354" s="219" t="s">
        <v>168</v>
      </c>
      <c r="AB354" s="286"/>
    </row>
    <row r="355" spans="1:28" s="221" customFormat="1">
      <c r="A355" s="205"/>
      <c r="B355" s="194" t="s">
        <v>4208</v>
      </c>
      <c r="C355" s="194" t="str">
        <f t="shared" ref="C355:C371" si="60">IF(IFERROR(FIND("select_one",J355),0)&gt;0,"select_one",IF(IFERROR(FIND("select_multiple",J355),0)&gt;0,"select_multiple","No"))</f>
        <v>select_one</v>
      </c>
      <c r="D355" s="194" t="str">
        <f t="shared" ref="D355:D371" si="61">IF(OR(C355="select_one",C355="select_multiple"),TRIM(RIGHT(J355,LEN(J355)-(LEN(C355)+1))),"")</f>
        <v>pay_entitlement</v>
      </c>
      <c r="E355" s="205"/>
      <c r="F355" s="194"/>
      <c r="G355" s="194" t="s">
        <v>2983</v>
      </c>
      <c r="H355" s="206"/>
      <c r="I355" s="221" t="str" cm="1">
        <f t="array" ref="I355">_xlfn.TEXTJOIN(" ",1,IF(flistname=D355,foption,""))</f>
        <v>0: No 1: Yes, in kind 2: Yes, in cash 3: Yes, with vouchers 4: Yes, but I paid using other means</v>
      </c>
      <c r="J355" s="221" t="s">
        <v>1774</v>
      </c>
      <c r="K355" s="221" t="s">
        <v>1775</v>
      </c>
      <c r="L355" s="221" t="str">
        <f t="shared" si="59"/>
        <v>J01: Did you or anyone in your household have to give away part of your ration after receiving it?</v>
      </c>
      <c r="M355" s="221" t="s">
        <v>4209</v>
      </c>
      <c r="N355" s="221" t="s">
        <v>4210</v>
      </c>
      <c r="O355" s="221" t="s">
        <v>4211</v>
      </c>
      <c r="P355" s="221">
        <v>1</v>
      </c>
      <c r="V355" s="221">
        <v>1</v>
      </c>
      <c r="AB355" s="333"/>
    </row>
    <row r="356" spans="1:28" s="221" customFormat="1">
      <c r="A356" s="205"/>
      <c r="B356" s="194" t="s">
        <v>4212</v>
      </c>
      <c r="C356" s="194" t="str">
        <f t="shared" si="60"/>
        <v>select_one</v>
      </c>
      <c r="D356" s="194" t="str">
        <f t="shared" si="61"/>
        <v>payment_purpose</v>
      </c>
      <c r="E356" s="205"/>
      <c r="F356" s="194"/>
      <c r="G356" s="194" t="s">
        <v>2983</v>
      </c>
      <c r="H356" s="206"/>
      <c r="I356" s="221" t="str" cm="1">
        <f t="array" ref="I356">_xlfn.TEXTJOIN(" ",1,IF(flistname=D356,foption,""))</f>
        <v>1: Forced taxation payment 2: Voluntary taxation payment 3: Shared it with a neighbour/family 4: Payment for services (food transport, etc..) 88: Other</v>
      </c>
      <c r="J356" s="221" t="s">
        <v>1777</v>
      </c>
      <c r="K356" s="221" t="s">
        <v>1778</v>
      </c>
      <c r="L356" s="221" t="str">
        <f t="shared" si="59"/>
        <v>J02: What was the purpose of giving this part of your ration away?</v>
      </c>
      <c r="M356" s="221" t="s">
        <v>4213</v>
      </c>
      <c r="N356" s="221" t="s">
        <v>4214</v>
      </c>
      <c r="O356" s="221" t="s">
        <v>4215</v>
      </c>
      <c r="P356" s="221">
        <v>1</v>
      </c>
      <c r="V356" s="221">
        <v>1</v>
      </c>
      <c r="Z356" s="221" t="s">
        <v>4216</v>
      </c>
      <c r="AB356" s="333"/>
    </row>
    <row r="357" spans="1:28" s="338" customFormat="1">
      <c r="A357" s="205"/>
      <c r="B357" s="194" t="s">
        <v>4217</v>
      </c>
      <c r="C357" s="194" t="str">
        <f t="shared" si="60"/>
        <v>No</v>
      </c>
      <c r="D357" s="194" t="str">
        <f t="shared" si="61"/>
        <v/>
      </c>
      <c r="E357" s="205"/>
      <c r="F357" s="194"/>
      <c r="G357" s="194" t="s">
        <v>2983</v>
      </c>
      <c r="H357" s="206"/>
      <c r="I357" s="338" t="str" cm="1">
        <f t="array" ref="I357">_xlfn.TEXTJOIN(" ",1,IF(flistname=D357,foption,""))</f>
        <v>0</v>
      </c>
      <c r="J357" s="338" t="s">
        <v>49</v>
      </c>
      <c r="K357" s="338" t="s">
        <v>1781</v>
      </c>
      <c r="L357" s="338" t="str">
        <f t="shared" si="59"/>
        <v>J03: Specify</v>
      </c>
      <c r="M357" s="338" t="s">
        <v>4218</v>
      </c>
      <c r="N357" s="338" t="s">
        <v>1312</v>
      </c>
      <c r="O357" s="338" t="s">
        <v>4219</v>
      </c>
      <c r="P357" s="338">
        <v>1</v>
      </c>
      <c r="V357" s="338">
        <v>1</v>
      </c>
      <c r="Z357" s="338" t="s">
        <v>4220</v>
      </c>
      <c r="AB357" s="339"/>
    </row>
    <row r="358" spans="1:28" s="221" customFormat="1">
      <c r="A358" s="205" t="s">
        <v>4221</v>
      </c>
      <c r="B358" s="194" t="s">
        <v>4222</v>
      </c>
      <c r="C358" s="194" t="str">
        <f t="shared" si="60"/>
        <v>select_one</v>
      </c>
      <c r="D358" s="194" t="str">
        <f t="shared" si="61"/>
        <v>who_pay</v>
      </c>
      <c r="E358" s="205"/>
      <c r="F358" s="194"/>
      <c r="G358" s="194" t="s">
        <v>2983</v>
      </c>
      <c r="H358" s="206"/>
      <c r="I358" s="221" t="str" cm="1">
        <f t="array" ref="I358">_xlfn.TEXTJOIN(" ",1,IF(flistname=D358,foption,""))</f>
        <v>1: IDPs 2: Local community 3: Refugees 4: Vulnerble groups 5: All of the above</v>
      </c>
      <c r="J358" s="221" t="s">
        <v>1784</v>
      </c>
      <c r="K358" s="221" t="s">
        <v>1785</v>
      </c>
      <c r="L358" s="221" t="str">
        <f t="shared" si="59"/>
        <v>J04: If taxation (forced or voluntary), who is expected to pay this contribution?</v>
      </c>
      <c r="M358" s="221" t="s">
        <v>4223</v>
      </c>
      <c r="N358" s="221" t="s">
        <v>4224</v>
      </c>
      <c r="O358" s="221" t="s">
        <v>4225</v>
      </c>
      <c r="P358" s="221">
        <v>1</v>
      </c>
      <c r="V358" s="221">
        <v>1</v>
      </c>
      <c r="Z358" s="221" t="s">
        <v>4226</v>
      </c>
      <c r="AB358" s="333"/>
    </row>
    <row r="359" spans="1:28" s="221" customFormat="1">
      <c r="A359" s="205"/>
      <c r="B359" s="194" t="s">
        <v>4227</v>
      </c>
      <c r="C359" s="194" t="str">
        <f t="shared" si="60"/>
        <v>select_one</v>
      </c>
      <c r="D359" s="194" t="str">
        <f t="shared" si="61"/>
        <v>payment_frequently</v>
      </c>
      <c r="E359" s="205"/>
      <c r="F359" s="194"/>
      <c r="G359" s="194" t="s">
        <v>2983</v>
      </c>
      <c r="H359" s="206"/>
      <c r="I359" s="221" t="str" cm="1">
        <f t="array" ref="I359">_xlfn.TEXTJOIN(" ",1,IF(flistname=D359,foption,""))</f>
        <v>1: At every distribution 2: It is once-off 3: Every month regardless of distributions 88: Other</v>
      </c>
      <c r="J359" s="221" t="s">
        <v>1788</v>
      </c>
      <c r="K359" s="221" t="s">
        <v>1789</v>
      </c>
      <c r="L359" s="221" t="str">
        <f t="shared" si="59"/>
        <v>J05: How often do you have to pay this contribution?</v>
      </c>
      <c r="M359" s="221" t="s">
        <v>4228</v>
      </c>
      <c r="N359" s="221" t="s">
        <v>4229</v>
      </c>
      <c r="O359" s="221" t="s">
        <v>4230</v>
      </c>
      <c r="P359" s="221">
        <v>1</v>
      </c>
      <c r="V359" s="221">
        <v>1</v>
      </c>
      <c r="Z359" s="221" t="s">
        <v>4226</v>
      </c>
      <c r="AB359" s="333"/>
    </row>
    <row r="360" spans="1:28" s="221" customFormat="1">
      <c r="A360" s="205"/>
      <c r="B360" s="194" t="s">
        <v>4231</v>
      </c>
      <c r="C360" s="194" t="str">
        <f t="shared" si="60"/>
        <v>select_one</v>
      </c>
      <c r="D360" s="194" t="str">
        <f t="shared" si="61"/>
        <v>payment_recepient</v>
      </c>
      <c r="E360" s="205"/>
      <c r="F360" s="194"/>
      <c r="G360" s="194" t="s">
        <v>2983</v>
      </c>
      <c r="H360" s="206"/>
      <c r="I360" s="221" t="str" cm="1">
        <f t="array" ref="I360">_xlfn.TEXTJOIN(" ",1,IF(flistname=D360,foption,""))</f>
        <v>1: Community/traditional Leader 2: Local authorities 3: Project management committee (PMC) 4: Cooperating partner 5: WFP Staff 6: Armed actors 88: Other</v>
      </c>
      <c r="J360" s="221" t="s">
        <v>563</v>
      </c>
      <c r="K360" s="221" t="s">
        <v>1792</v>
      </c>
      <c r="L360" s="221" t="str">
        <f t="shared" si="59"/>
        <v>J06: Who did you have to give/pay the contribution to?</v>
      </c>
      <c r="M360" s="221" t="s">
        <v>4232</v>
      </c>
      <c r="N360" s="221" t="s">
        <v>4233</v>
      </c>
      <c r="O360" s="221" t="s">
        <v>4234</v>
      </c>
      <c r="P360" s="221">
        <v>1</v>
      </c>
      <c r="V360" s="221">
        <v>1</v>
      </c>
      <c r="Z360" s="221" t="s">
        <v>4226</v>
      </c>
      <c r="AB360" s="333"/>
    </row>
    <row r="361" spans="1:28" s="221" customFormat="1">
      <c r="A361" s="205"/>
      <c r="B361" s="194" t="s">
        <v>4235</v>
      </c>
      <c r="C361" s="194" t="str">
        <f t="shared" si="60"/>
        <v>select_one</v>
      </c>
      <c r="D361" s="194" t="str">
        <f t="shared" si="61"/>
        <v>contribution_usage</v>
      </c>
      <c r="E361" s="205"/>
      <c r="F361" s="194"/>
      <c r="G361" s="194" t="s">
        <v>2983</v>
      </c>
      <c r="H361" s="206"/>
      <c r="I361" s="221" t="str" cm="1">
        <f t="array" ref="I361">_xlfn.TEXTJOIN(" ",1,IF(flistname=D361,foption,""))</f>
        <v>1: Towards a community activity 2: For local authority 88: Other 97: Not applicable 98: Don’t know</v>
      </c>
      <c r="J361" s="221" t="s">
        <v>1794</v>
      </c>
      <c r="K361" s="221" t="s">
        <v>1795</v>
      </c>
      <c r="L361" s="221" t="str">
        <f t="shared" si="59"/>
        <v>J07: Do you know what your contribution/payment is used for?</v>
      </c>
      <c r="M361" s="221" t="s">
        <v>4236</v>
      </c>
      <c r="N361" s="221" t="s">
        <v>4237</v>
      </c>
      <c r="O361" s="221" t="s">
        <v>4238</v>
      </c>
      <c r="P361" s="221">
        <v>1</v>
      </c>
      <c r="V361" s="221">
        <v>1</v>
      </c>
      <c r="Z361" s="221" t="s">
        <v>4226</v>
      </c>
      <c r="AB361" s="333"/>
    </row>
    <row r="362" spans="1:28" s="338" customFormat="1">
      <c r="A362" s="205"/>
      <c r="B362" s="194" t="s">
        <v>4239</v>
      </c>
      <c r="C362" s="194" t="str">
        <f t="shared" si="60"/>
        <v>No</v>
      </c>
      <c r="D362" s="194" t="str">
        <f t="shared" si="61"/>
        <v/>
      </c>
      <c r="E362" s="205"/>
      <c r="F362" s="194"/>
      <c r="G362" s="194" t="s">
        <v>2983</v>
      </c>
      <c r="H362" s="206"/>
      <c r="I362" s="338" t="str" cm="1">
        <f t="array" ref="I362">_xlfn.TEXTJOIN(" ",1,IF(flistname=D362,foption,""))</f>
        <v>0</v>
      </c>
      <c r="J362" s="338" t="s">
        <v>49</v>
      </c>
      <c r="K362" s="338" t="s">
        <v>1797</v>
      </c>
      <c r="L362" s="338" t="str">
        <f t="shared" si="59"/>
        <v>J08: Other usage, please specify?</v>
      </c>
      <c r="M362" s="338" t="s">
        <v>4240</v>
      </c>
      <c r="N362" s="338" t="s">
        <v>4241</v>
      </c>
      <c r="O362" s="338" t="s">
        <v>4242</v>
      </c>
      <c r="P362" s="338">
        <v>1</v>
      </c>
      <c r="V362" s="338">
        <v>1</v>
      </c>
      <c r="Z362" s="338" t="s">
        <v>4243</v>
      </c>
      <c r="AB362" s="339"/>
    </row>
    <row r="363" spans="1:28" s="221" customFormat="1">
      <c r="A363" s="205"/>
      <c r="B363" s="194" t="s">
        <v>4244</v>
      </c>
      <c r="C363" s="194" t="str">
        <f t="shared" si="60"/>
        <v>select_one</v>
      </c>
      <c r="D363" s="194" t="str">
        <f t="shared" si="61"/>
        <v>yes_no</v>
      </c>
      <c r="E363" s="205"/>
      <c r="F363" s="194"/>
      <c r="G363" s="194" t="s">
        <v>2983</v>
      </c>
      <c r="H363" s="206"/>
      <c r="I363" s="221" t="str" cm="1">
        <f t="array" ref="I363">_xlfn.TEXTJOIN(" ",1,IF(flistname=D363,foption,""))</f>
        <v>0: No 1: Yes</v>
      </c>
      <c r="J363" s="221" t="s">
        <v>22</v>
      </c>
      <c r="K363" s="221" t="s">
        <v>1800</v>
      </c>
      <c r="L363" s="221" t="str">
        <f t="shared" si="59"/>
        <v>J09: If no, were you ever asked to contribute any of your entitlement?</v>
      </c>
      <c r="M363" s="221" t="s">
        <v>4245</v>
      </c>
      <c r="N363" s="221" t="s">
        <v>4246</v>
      </c>
      <c r="O363" s="221" t="s">
        <v>4247</v>
      </c>
      <c r="P363" s="221">
        <v>1</v>
      </c>
      <c r="V363" s="221">
        <v>1</v>
      </c>
      <c r="W363" s="221" t="s">
        <v>5748</v>
      </c>
      <c r="Z363" s="221" t="s">
        <v>4248</v>
      </c>
      <c r="AB363" s="333"/>
    </row>
    <row r="364" spans="1:28" s="338" customFormat="1">
      <c r="A364" s="205"/>
      <c r="B364" s="194" t="s">
        <v>4249</v>
      </c>
      <c r="C364" s="194" t="str">
        <f t="shared" si="60"/>
        <v>No</v>
      </c>
      <c r="D364" s="194" t="str">
        <f t="shared" si="61"/>
        <v/>
      </c>
      <c r="E364" s="205"/>
      <c r="F364" s="194"/>
      <c r="G364" s="194" t="s">
        <v>2983</v>
      </c>
      <c r="H364" s="206"/>
      <c r="I364" s="338" t="str" cm="1">
        <f t="array" ref="I364">_xlfn.TEXTJOIN(" ",1,IF(flistname=D364,foption,""))</f>
        <v>0</v>
      </c>
      <c r="J364" s="338" t="s">
        <v>49</v>
      </c>
      <c r="K364" s="338" t="s">
        <v>1803</v>
      </c>
      <c r="L364" s="338" t="str">
        <f t="shared" si="59"/>
        <v>J10: What were the consequences when you or a member of your household refused to contribute/pay?</v>
      </c>
      <c r="M364" s="338" t="s">
        <v>4250</v>
      </c>
      <c r="N364" s="338" t="s">
        <v>4251</v>
      </c>
      <c r="O364" s="338" t="s">
        <v>4252</v>
      </c>
      <c r="P364" s="338">
        <v>1</v>
      </c>
      <c r="V364" s="338">
        <v>1</v>
      </c>
      <c r="Z364" s="338" t="s">
        <v>1805</v>
      </c>
      <c r="AB364" s="339"/>
    </row>
    <row r="365" spans="1:28" s="221" customFormat="1">
      <c r="A365" s="205"/>
      <c r="B365" s="194" t="s">
        <v>4253</v>
      </c>
      <c r="C365" s="194" t="str">
        <f t="shared" si="60"/>
        <v>select_one</v>
      </c>
      <c r="D365" s="194" t="str">
        <f t="shared" si="61"/>
        <v>safety_level</v>
      </c>
      <c r="E365" s="205"/>
      <c r="F365" s="194"/>
      <c r="G365" s="194" t="s">
        <v>2983</v>
      </c>
      <c r="H365" s="206"/>
      <c r="I365" s="221" t="str" cm="1">
        <f t="array" ref="I365">_xlfn.TEXTJOIN(" ",1,IF(flistname=D365,foption,""))</f>
        <v>1: Very safe 2: Safe 3: Unsafe</v>
      </c>
      <c r="J365" s="221" t="s">
        <v>1806</v>
      </c>
      <c r="K365" s="221" t="s">
        <v>1807</v>
      </c>
      <c r="L365" s="221" t="str">
        <f t="shared" si="59"/>
        <v>J11: How would you rate the level of safety you experienced when traveling to and from, or taking part in WFP’s programmes?</v>
      </c>
      <c r="M365" s="221" t="s">
        <v>4254</v>
      </c>
      <c r="N365" s="221" t="s">
        <v>4255</v>
      </c>
      <c r="O365" s="221" t="s">
        <v>4256</v>
      </c>
      <c r="P365" s="221">
        <v>1</v>
      </c>
      <c r="V365" s="221">
        <v>1</v>
      </c>
      <c r="AB365" s="333"/>
    </row>
    <row r="366" spans="1:28" s="221" customFormat="1">
      <c r="A366" s="205"/>
      <c r="B366" s="194" t="s">
        <v>4257</v>
      </c>
      <c r="C366" s="194" t="str">
        <f t="shared" si="60"/>
        <v>select_one</v>
      </c>
      <c r="D366" s="194" t="str">
        <f t="shared" si="61"/>
        <v>yes_no</v>
      </c>
      <c r="E366" s="205"/>
      <c r="F366" s="194"/>
      <c r="G366" s="194" t="s">
        <v>2983</v>
      </c>
      <c r="H366" s="206"/>
      <c r="I366" s="221" t="str" cm="1">
        <f t="array" ref="I366">_xlfn.TEXTJOIN(" ",1,IF(flistname=D366,foption,""))</f>
        <v>0: No 1: Yes</v>
      </c>
      <c r="J366" s="221" t="s">
        <v>22</v>
      </c>
      <c r="K366" s="221" t="s">
        <v>1809</v>
      </c>
      <c r="L366" s="221" t="str">
        <f t="shared" si="59"/>
        <v>J12: Have you heard of safety problems experienced by your community on the way to and from, or at WFP programme sites?</v>
      </c>
      <c r="M366" s="221" t="s">
        <v>4258</v>
      </c>
      <c r="N366" s="221" t="s">
        <v>4259</v>
      </c>
      <c r="O366" s="221" t="s">
        <v>4260</v>
      </c>
      <c r="P366" s="221">
        <v>1</v>
      </c>
      <c r="V366" s="221">
        <v>1</v>
      </c>
      <c r="W366" s="221" t="s">
        <v>5748</v>
      </c>
      <c r="AB366" s="333"/>
    </row>
    <row r="367" spans="1:28" s="221" customFormat="1">
      <c r="A367" s="205"/>
      <c r="B367" s="194" t="s">
        <v>4261</v>
      </c>
      <c r="C367" s="194" t="str">
        <f t="shared" si="60"/>
        <v>select_multiple</v>
      </c>
      <c r="D367" s="194" t="str">
        <f t="shared" si="61"/>
        <v>commun_saf_conc</v>
      </c>
      <c r="E367" s="205"/>
      <c r="F367" s="194"/>
      <c r="G367" s="194" t="s">
        <v>2983</v>
      </c>
      <c r="H367" s="206"/>
      <c r="I367" s="221" t="str" cm="1">
        <f t="array" ref="I367">_xlfn.TEXTJOIN(" ",1,IF(flistname=D367,foption,""))</f>
        <v>1: Physical violence, harassment or threats 2: Assault in connection with theft of assistance that has been received 3: Injuries or casualties at programme sites while engaging in WFP activities 4: Abductions 5: Obstruction or restriction of access to assistance 6: Deliberate or unintentional attack by parties to a conflict 7: Forced recruitment into armed group 8: Lack of crowd control measures 9: Transactional sex 88: Other (Specify)</v>
      </c>
      <c r="J367" s="221" t="s">
        <v>6115</v>
      </c>
      <c r="K367" s="221" t="s">
        <v>1812</v>
      </c>
      <c r="L367" s="221" t="str">
        <f t="shared" si="59"/>
        <v>J13: What are the main safety problems you have heard of?</v>
      </c>
      <c r="M367" s="221" t="s">
        <v>4262</v>
      </c>
      <c r="N367" s="221" t="s">
        <v>4263</v>
      </c>
      <c r="O367" s="221" t="s">
        <v>4264</v>
      </c>
      <c r="P367" s="221">
        <v>1</v>
      </c>
      <c r="V367" s="221">
        <v>1</v>
      </c>
      <c r="Z367" s="221" t="s">
        <v>1814</v>
      </c>
      <c r="AB367" s="333"/>
    </row>
    <row r="368" spans="1:28" s="338" customFormat="1">
      <c r="A368" s="205"/>
      <c r="B368" s="194" t="s">
        <v>4265</v>
      </c>
      <c r="C368" s="194" t="str">
        <f t="shared" si="60"/>
        <v>No</v>
      </c>
      <c r="D368" s="194" t="str">
        <f t="shared" si="61"/>
        <v/>
      </c>
      <c r="E368" s="205"/>
      <c r="F368" s="194"/>
      <c r="G368" s="194" t="s">
        <v>2983</v>
      </c>
      <c r="H368" s="206"/>
      <c r="I368" s="338" t="str" cm="1">
        <f t="array" ref="I368">_xlfn.TEXTJOIN(" ",1,IF(flistname=D368,foption,""))</f>
        <v>0</v>
      </c>
      <c r="J368" s="338" t="s">
        <v>49</v>
      </c>
      <c r="K368" s="338" t="s">
        <v>1815</v>
      </c>
      <c r="L368" s="338" t="str">
        <f t="shared" si="59"/>
        <v>J14: Please specify</v>
      </c>
      <c r="M368" s="338" t="s">
        <v>4266</v>
      </c>
      <c r="N368" s="338" t="s">
        <v>3492</v>
      </c>
      <c r="O368" s="338" t="s">
        <v>4267</v>
      </c>
      <c r="P368" s="338">
        <v>1</v>
      </c>
      <c r="V368" s="338">
        <v>1</v>
      </c>
      <c r="Z368" s="338" t="s">
        <v>6116</v>
      </c>
      <c r="AB368" s="339"/>
    </row>
    <row r="369" spans="1:28" s="221" customFormat="1">
      <c r="A369" s="205"/>
      <c r="B369" s="194" t="s">
        <v>4269</v>
      </c>
      <c r="C369" s="194" t="str">
        <f t="shared" si="60"/>
        <v>select_multiple</v>
      </c>
      <c r="D369" s="194" t="str">
        <f t="shared" si="61"/>
        <v>security_where</v>
      </c>
      <c r="E369" s="205"/>
      <c r="F369" s="194"/>
      <c r="G369" s="194" t="s">
        <v>2983</v>
      </c>
      <c r="H369" s="206"/>
      <c r="I369" s="221" t="str" cm="1">
        <f t="array" ref="I369">_xlfn.TEXTJOIN(" ",1,IF(flistname=D369,foption,""))</f>
        <v>1: Going to the WFP programme site 2: At the WFP programme site 3: Returnig from the WFP programme sit 88: Elsewhere (Specify)</v>
      </c>
      <c r="J369" s="221" t="s">
        <v>1818</v>
      </c>
      <c r="K369" s="221" t="s">
        <v>1819</v>
      </c>
      <c r="L369" s="221" t="str">
        <f t="shared" si="59"/>
        <v>J15: Could you tell where these problems occurred from?</v>
      </c>
      <c r="M369" s="221" t="s">
        <v>4270</v>
      </c>
      <c r="N369" s="221" t="s">
        <v>5927</v>
      </c>
      <c r="O369" s="221" t="s">
        <v>4272</v>
      </c>
      <c r="P369" s="221">
        <v>1</v>
      </c>
      <c r="S369" s="221" t="s">
        <v>4273</v>
      </c>
      <c r="V369" s="221">
        <v>1</v>
      </c>
      <c r="Z369" s="221" t="s">
        <v>1814</v>
      </c>
      <c r="AB369" s="333"/>
    </row>
    <row r="370" spans="1:28" s="338" customFormat="1">
      <c r="A370" s="205"/>
      <c r="B370" s="194" t="s">
        <v>4274</v>
      </c>
      <c r="C370" s="194" t="str">
        <f t="shared" si="60"/>
        <v>No</v>
      </c>
      <c r="D370" s="194" t="str">
        <f t="shared" si="61"/>
        <v/>
      </c>
      <c r="E370" s="205"/>
      <c r="F370" s="194"/>
      <c r="G370" s="194" t="s">
        <v>2983</v>
      </c>
      <c r="H370" s="206"/>
      <c r="I370" s="338" t="str" cm="1">
        <f t="array" ref="I370">_xlfn.TEXTJOIN(" ",1,IF(flistname=D370,foption,""))</f>
        <v>0</v>
      </c>
      <c r="J370" s="338" t="s">
        <v>49</v>
      </c>
      <c r="K370" s="338" t="s">
        <v>1821</v>
      </c>
      <c r="L370" s="338" t="str">
        <f t="shared" si="59"/>
        <v>J16: Please specify</v>
      </c>
      <c r="M370" s="338" t="s">
        <v>4275</v>
      </c>
      <c r="N370" s="338" t="s">
        <v>3492</v>
      </c>
      <c r="O370" s="338" t="s">
        <v>4276</v>
      </c>
      <c r="P370" s="338">
        <v>1</v>
      </c>
      <c r="V370" s="338">
        <v>1</v>
      </c>
      <c r="Z370" s="338" t="s">
        <v>4277</v>
      </c>
      <c r="AB370" s="339"/>
    </row>
    <row r="371" spans="1:28" s="219" customFormat="1">
      <c r="C371" s="219" t="str">
        <f t="shared" si="60"/>
        <v>No</v>
      </c>
      <c r="D371" s="219" t="str">
        <f t="shared" si="61"/>
        <v/>
      </c>
      <c r="J371" s="219" t="s">
        <v>117</v>
      </c>
      <c r="K371" s="219" t="s">
        <v>4303</v>
      </c>
      <c r="AB371" s="286"/>
    </row>
    <row r="372" spans="1:28" s="247" customFormat="1">
      <c r="A372" s="228"/>
      <c r="B372" s="229"/>
      <c r="C372" s="229"/>
      <c r="D372" s="229"/>
      <c r="E372" s="228"/>
      <c r="F372" s="229"/>
      <c r="G372" s="229"/>
      <c r="H372" s="230"/>
      <c r="AB372" s="350"/>
    </row>
    <row r="373" spans="1:28" s="219" customFormat="1">
      <c r="A373" s="231"/>
      <c r="B373" s="250" t="s">
        <v>4302</v>
      </c>
      <c r="C373" s="250" t="str">
        <f>IF(IFERROR(FIND("select_one",J373),0)&gt;0,"select_one",IF(IFERROR(FIND("select_multiple",J373),0)&gt;0,"select_multiple","No"))</f>
        <v>No</v>
      </c>
      <c r="D373" s="250" t="str">
        <f>IF(OR(C373="select_one",C373="select_multiple"),TRIM(RIGHT(J373,LEN(J373)-(LEN(C373)+1))),"")</f>
        <v/>
      </c>
      <c r="E373" s="231"/>
      <c r="F373" s="250"/>
      <c r="G373" s="250" t="s">
        <v>3040</v>
      </c>
      <c r="H373" s="233"/>
      <c r="I373" s="219" t="str" cm="1">
        <f t="array" ref="I373">_xlfn.TEXTJOIN(" ",1,IF(flistname=D373,foption,""))</f>
        <v>0</v>
      </c>
      <c r="J373" s="219" t="s">
        <v>26</v>
      </c>
      <c r="K373" s="219" t="s">
        <v>4370</v>
      </c>
      <c r="L373" s="219" t="str">
        <f>IF(AND(ISBLANK(M373),ISBLANK(N373)),"",IF(ISBLANK(M373),N373,_xlfn.CONCAT(TRIM(M373),": ",N373)))</f>
        <v>Site access issues</v>
      </c>
      <c r="N373" s="219" t="s">
        <v>6117</v>
      </c>
      <c r="O373" s="219" t="s">
        <v>2988</v>
      </c>
      <c r="P373" s="219">
        <v>1</v>
      </c>
      <c r="W373" s="219" t="s">
        <v>168</v>
      </c>
      <c r="AB373" s="286"/>
    </row>
    <row r="374" spans="1:28" s="221" customFormat="1">
      <c r="A374" s="205"/>
      <c r="B374" s="194" t="s">
        <v>4278</v>
      </c>
      <c r="C374" s="194" t="str">
        <f t="shared" ref="C374:C379" si="62">IF(IFERROR(FIND("select_one",J374),0)&gt;0,"select_one",IF(IFERROR(FIND("select_multiple",J374),0)&gt;0,"select_multiple","No"))</f>
        <v>select_one</v>
      </c>
      <c r="D374" s="194" t="str">
        <f t="shared" ref="D374:D379" si="63">IF(OR(C374="select_one",C374="select_multiple"),TRIM(RIGHT(J374,LEN(J374)-(LEN(C374)+1))),"")</f>
        <v>yes_no</v>
      </c>
      <c r="E374" s="205"/>
      <c r="F374" s="194"/>
      <c r="G374" s="194" t="s">
        <v>2983</v>
      </c>
      <c r="H374" s="206"/>
      <c r="I374" s="221" t="str" cm="1">
        <f t="array" ref="I374">_xlfn.TEXTJOIN(" ",1,IF(flistname=D374,foption,""))</f>
        <v>0: No 1: Yes</v>
      </c>
      <c r="J374" s="221" t="s">
        <v>22</v>
      </c>
      <c r="K374" s="221" t="s">
        <v>1824</v>
      </c>
      <c r="L374" s="221" t="str">
        <f t="shared" ref="L374:L379" si="64">IF(AND(ISBLANK(M374),ISBLANK(N374)),"",IF(ISBLANK(M374),N374,_xlfn.CONCAT(TRIM(M374),": ",N374)))</f>
        <v>J17: Has anyone from your household experienced issues of insecurity due to receiving the food/distribution?</v>
      </c>
      <c r="M374" s="221" t="s">
        <v>4279</v>
      </c>
      <c r="N374" s="221" t="s">
        <v>4280</v>
      </c>
      <c r="O374" s="221" t="s">
        <v>4281</v>
      </c>
      <c r="P374" s="221">
        <v>1</v>
      </c>
      <c r="V374" s="221">
        <v>1</v>
      </c>
      <c r="W374" s="221" t="s">
        <v>5748</v>
      </c>
      <c r="AB374" s="333"/>
    </row>
    <row r="375" spans="1:28" s="221" customFormat="1">
      <c r="A375" s="205"/>
      <c r="B375" s="194" t="s">
        <v>4282</v>
      </c>
      <c r="C375" s="194" t="str">
        <f t="shared" si="62"/>
        <v>select_one</v>
      </c>
      <c r="D375" s="194" t="str">
        <f t="shared" si="63"/>
        <v>insecurity_pepetrator</v>
      </c>
      <c r="E375" s="205"/>
      <c r="F375" s="194"/>
      <c r="G375" s="194" t="s">
        <v>2983</v>
      </c>
      <c r="H375" s="206"/>
      <c r="I375" s="221" t="str" cm="1">
        <f t="array" ref="I375">_xlfn.TEXTJOIN(" ",1,IF(flistname=D375,foption,""))</f>
        <v>1: Armed actors 2: Community leaders 3: Criminals 88: Other</v>
      </c>
      <c r="J375" s="221" t="s">
        <v>1826</v>
      </c>
      <c r="K375" s="221" t="s">
        <v>1827</v>
      </c>
      <c r="L375" s="221" t="str">
        <f t="shared" si="64"/>
        <v>J18: Who was the perpetrator of the insecurity?</v>
      </c>
      <c r="M375" s="221" t="s">
        <v>4283</v>
      </c>
      <c r="N375" s="221" t="s">
        <v>5928</v>
      </c>
      <c r="O375" s="221" t="s">
        <v>4285</v>
      </c>
      <c r="P375" s="221">
        <v>1</v>
      </c>
      <c r="V375" s="221">
        <v>1</v>
      </c>
      <c r="Z375" s="221" t="s">
        <v>1829</v>
      </c>
      <c r="AB375" s="333"/>
    </row>
    <row r="376" spans="1:28" s="338" customFormat="1">
      <c r="A376" s="205"/>
      <c r="B376" s="194" t="s">
        <v>4286</v>
      </c>
      <c r="C376" s="194" t="str">
        <f t="shared" si="62"/>
        <v>No</v>
      </c>
      <c r="D376" s="194" t="str">
        <f t="shared" si="63"/>
        <v/>
      </c>
      <c r="E376" s="205"/>
      <c r="F376" s="194"/>
      <c r="G376" s="194" t="s">
        <v>2983</v>
      </c>
      <c r="H376" s="206"/>
      <c r="I376" s="338" t="str" cm="1">
        <f t="array" ref="I376">_xlfn.TEXTJOIN(" ",1,IF(flistname=D376,foption,""))</f>
        <v>0</v>
      </c>
      <c r="J376" s="338" t="s">
        <v>49</v>
      </c>
      <c r="K376" s="338" t="s">
        <v>1830</v>
      </c>
      <c r="L376" s="338" t="str">
        <f t="shared" si="64"/>
        <v>J19: Specify</v>
      </c>
      <c r="M376" s="338" t="s">
        <v>4287</v>
      </c>
      <c r="N376" s="338" t="s">
        <v>1312</v>
      </c>
      <c r="O376" s="338" t="s">
        <v>4288</v>
      </c>
      <c r="P376" s="338">
        <v>1</v>
      </c>
      <c r="V376" s="338">
        <v>1</v>
      </c>
      <c r="Z376" s="338" t="s">
        <v>4289</v>
      </c>
      <c r="AB376" s="339"/>
    </row>
    <row r="377" spans="1:28" s="221" customFormat="1">
      <c r="A377" s="205"/>
      <c r="B377" s="194" t="s">
        <v>4290</v>
      </c>
      <c r="C377" s="194" t="str">
        <f t="shared" si="62"/>
        <v>select_one</v>
      </c>
      <c r="D377" s="194" t="str">
        <f t="shared" si="63"/>
        <v>incidenttime</v>
      </c>
      <c r="E377" s="205"/>
      <c r="F377" s="194"/>
      <c r="G377" s="194" t="s">
        <v>2983</v>
      </c>
      <c r="H377" s="206"/>
      <c r="I377" s="221" t="str" cm="1">
        <f t="array" ref="I377">_xlfn.TEXTJOIN(" ",1,IF(flistname=D377,foption,""))</f>
        <v>1: Within last 6 months 2: More than 6 months ago</v>
      </c>
      <c r="J377" s="221" t="s">
        <v>6118</v>
      </c>
      <c r="K377" s="221" t="s">
        <v>1833</v>
      </c>
      <c r="L377" s="221" t="str">
        <f t="shared" si="64"/>
        <v>J20: When did the incident occur?</v>
      </c>
      <c r="M377" s="221" t="s">
        <v>4291</v>
      </c>
      <c r="N377" s="221" t="s">
        <v>4292</v>
      </c>
      <c r="O377" s="221" t="s">
        <v>4293</v>
      </c>
      <c r="P377" s="221">
        <v>1</v>
      </c>
      <c r="V377" s="221">
        <v>1</v>
      </c>
      <c r="Z377" s="221" t="s">
        <v>1829</v>
      </c>
      <c r="AB377" s="333"/>
    </row>
    <row r="378" spans="1:28" s="221" customFormat="1">
      <c r="A378" s="205"/>
      <c r="B378" s="194" t="s">
        <v>4294</v>
      </c>
      <c r="C378" s="194" t="str">
        <f t="shared" si="62"/>
        <v>select_one</v>
      </c>
      <c r="D378" s="194" t="str">
        <f t="shared" si="63"/>
        <v>security_issue</v>
      </c>
      <c r="E378" s="205"/>
      <c r="F378" s="194"/>
      <c r="G378" s="194" t="s">
        <v>2983</v>
      </c>
      <c r="H378" s="206"/>
      <c r="I378" s="221" t="str" cm="1">
        <f t="array" ref="I378">_xlfn.TEXTJOIN(" ",1,IF(flistname=D378,foption,""))</f>
        <v>1: At the site 2: From the site 3: To the site 4: Elsewhere</v>
      </c>
      <c r="J378" s="221" t="s">
        <v>1835</v>
      </c>
      <c r="K378" s="221" t="s">
        <v>1836</v>
      </c>
      <c r="L378" s="221" t="str">
        <f t="shared" si="64"/>
        <v>J21: Where exactly did your household member experience these issues of insecurity?</v>
      </c>
      <c r="M378" s="221" t="s">
        <v>4295</v>
      </c>
      <c r="N378" s="221" t="s">
        <v>4296</v>
      </c>
      <c r="O378" s="221" t="s">
        <v>4297</v>
      </c>
      <c r="P378" s="221">
        <v>1</v>
      </c>
      <c r="S378" s="221" t="s">
        <v>1838</v>
      </c>
      <c r="V378" s="221">
        <v>1</v>
      </c>
      <c r="Z378" s="221" t="s">
        <v>1829</v>
      </c>
      <c r="AB378" s="333"/>
    </row>
    <row r="379" spans="1:28" s="338" customFormat="1">
      <c r="A379" s="205"/>
      <c r="B379" s="194" t="s">
        <v>4298</v>
      </c>
      <c r="C379" s="194" t="str">
        <f t="shared" si="62"/>
        <v>No</v>
      </c>
      <c r="D379" s="194" t="str">
        <f t="shared" si="63"/>
        <v/>
      </c>
      <c r="E379" s="205"/>
      <c r="F379" s="194"/>
      <c r="G379" s="194" t="s">
        <v>2983</v>
      </c>
      <c r="H379" s="206"/>
      <c r="I379" s="338" t="str" cm="1">
        <f t="array" ref="I379">_xlfn.TEXTJOIN(" ",1,IF(flistname=D379,foption,""))</f>
        <v>0</v>
      </c>
      <c r="J379" s="338" t="s">
        <v>49</v>
      </c>
      <c r="K379" s="338" t="s">
        <v>1839</v>
      </c>
      <c r="L379" s="338" t="str">
        <f t="shared" si="64"/>
        <v>J22: If elsewhere, please specify:</v>
      </c>
      <c r="M379" s="338" t="s">
        <v>4299</v>
      </c>
      <c r="N379" s="338" t="s">
        <v>4300</v>
      </c>
      <c r="O379" s="338" t="s">
        <v>4301</v>
      </c>
      <c r="P379" s="338">
        <v>1</v>
      </c>
      <c r="V379" s="338">
        <v>1</v>
      </c>
      <c r="Z379" s="338" t="s">
        <v>1841</v>
      </c>
      <c r="AB379" s="339"/>
    </row>
    <row r="380" spans="1:28" s="247" customFormat="1">
      <c r="A380" s="228"/>
      <c r="B380" s="229"/>
      <c r="C380" s="229"/>
      <c r="D380" s="229"/>
      <c r="E380" s="228"/>
      <c r="F380" s="229"/>
      <c r="G380" s="229"/>
      <c r="H380" s="230"/>
      <c r="AB380" s="350"/>
    </row>
    <row r="381" spans="1:28" s="327" customFormat="1">
      <c r="A381" s="210"/>
      <c r="B381" s="198" t="s">
        <v>4304</v>
      </c>
      <c r="C381" s="198" t="str">
        <f t="shared" ref="C381:C383" si="65">IF(IFERROR(FIND("select_one",J381),0)&gt;0,"select_one",IF(IFERROR(FIND("select_multiple",J381),0)&gt;0,"select_multiple","No"))</f>
        <v>No</v>
      </c>
      <c r="D381" s="198" t="str">
        <f t="shared" ref="D381:D383" si="66">IF(OR(C381="select_one",C381="select_multiple"),TRIM(RIGHT(J381,LEN(J381)-(LEN(C381)+1))),"")</f>
        <v/>
      </c>
      <c r="E381" s="210"/>
      <c r="F381" s="198"/>
      <c r="G381" s="198" t="s">
        <v>2988</v>
      </c>
      <c r="H381" s="211"/>
      <c r="I381" s="327" t="str" cm="1">
        <f t="array" ref="I381">_xlfn.TEXTJOIN(" ",1,IF(flistname=D381,foption,""))</f>
        <v>0</v>
      </c>
      <c r="J381" s="327" t="s">
        <v>20</v>
      </c>
      <c r="L381" s="327" t="str">
        <f t="shared" ref="L381:L383" si="67">IF(AND(ISBLANK(M381),ISBLANK(N381)),"",IF(ISBLANK(M381),N381,_xlfn.CONCAT(TRIM(M381),": ",N381)))</f>
        <v>How many members of your household were victims in this incident?</v>
      </c>
      <c r="N381" s="327" t="s">
        <v>6119</v>
      </c>
      <c r="O381" s="327" t="s">
        <v>4305</v>
      </c>
      <c r="P381" s="327">
        <v>1</v>
      </c>
      <c r="Z381" s="327" t="s">
        <v>1829</v>
      </c>
      <c r="AB381" s="329"/>
    </row>
    <row r="382" spans="1:28" s="221" customFormat="1">
      <c r="B382" s="221" t="s">
        <v>4306</v>
      </c>
      <c r="C382" s="221" t="str">
        <f t="shared" si="65"/>
        <v>No</v>
      </c>
      <c r="D382" s="221" t="str">
        <f t="shared" si="66"/>
        <v/>
      </c>
      <c r="G382" s="221" t="s">
        <v>2983</v>
      </c>
      <c r="I382" s="221" t="str" cm="1">
        <f t="array" ref="I382">_xlfn.TEXTJOIN(" ",1,IF(flistname=D382,foption,""))</f>
        <v>0</v>
      </c>
      <c r="J382" s="221" t="s">
        <v>151</v>
      </c>
      <c r="K382" s="221" t="s">
        <v>6120</v>
      </c>
      <c r="L382" s="221" t="str">
        <f t="shared" si="67"/>
        <v>J23_01: Number of male victims</v>
      </c>
      <c r="M382" s="221" t="s">
        <v>4307</v>
      </c>
      <c r="N382" s="221" t="s">
        <v>6121</v>
      </c>
      <c r="O382" s="221" t="s">
        <v>4309</v>
      </c>
      <c r="P382" s="221">
        <v>1</v>
      </c>
      <c r="T382" s="221" t="s">
        <v>6122</v>
      </c>
      <c r="U382" s="221" t="s">
        <v>1878</v>
      </c>
      <c r="V382" s="221">
        <v>1</v>
      </c>
      <c r="Z382" s="221" t="s">
        <v>6123</v>
      </c>
      <c r="AB382" s="333"/>
    </row>
    <row r="383" spans="1:28" s="221" customFormat="1">
      <c r="B383" s="221" t="s">
        <v>4312</v>
      </c>
      <c r="C383" s="221" t="str">
        <f t="shared" si="65"/>
        <v>No</v>
      </c>
      <c r="D383" s="221" t="str">
        <f t="shared" si="66"/>
        <v/>
      </c>
      <c r="G383" s="221" t="s">
        <v>2983</v>
      </c>
      <c r="I383" s="221" t="str" cm="1">
        <f t="array" ref="I383">_xlfn.TEXTJOIN(" ",1,IF(flistname=D383,foption,""))</f>
        <v>0</v>
      </c>
      <c r="J383" s="221" t="s">
        <v>151</v>
      </c>
      <c r="K383" s="221" t="s">
        <v>6124</v>
      </c>
      <c r="L383" s="221" t="str">
        <f t="shared" si="67"/>
        <v>J23_02: Number of female victims</v>
      </c>
      <c r="M383" s="221" t="s">
        <v>4313</v>
      </c>
      <c r="N383" s="221" t="s">
        <v>6125</v>
      </c>
      <c r="O383" s="221" t="s">
        <v>4315</v>
      </c>
      <c r="P383" s="221">
        <v>1</v>
      </c>
      <c r="T383" s="221" t="s">
        <v>6122</v>
      </c>
      <c r="U383" s="221" t="s">
        <v>1878</v>
      </c>
      <c r="V383" s="221">
        <v>1</v>
      </c>
      <c r="Z383" s="221" t="s">
        <v>6126</v>
      </c>
      <c r="AB383" s="333"/>
    </row>
    <row r="384" spans="1:28" s="327" customFormat="1">
      <c r="A384" s="210"/>
      <c r="B384" s="198" t="s">
        <v>4355</v>
      </c>
      <c r="C384" s="198" t="str">
        <f>IF(IFERROR(FIND("select_one",J384),0)&gt;0,"select_one",IF(IFERROR(FIND("select_multiple",J384),0)&gt;0,"select_multiple","No"))</f>
        <v>No</v>
      </c>
      <c r="D384" s="198" t="str">
        <f>IF(OR(C384="select_one",C384="select_multiple"),TRIM(RIGHT(J384,LEN(J384)-(LEN(C384)+1))),"")</f>
        <v/>
      </c>
      <c r="E384" s="210"/>
      <c r="F384" s="198"/>
      <c r="G384" s="198" t="s">
        <v>3040</v>
      </c>
      <c r="H384" s="211"/>
      <c r="I384" s="327" t="str" cm="1">
        <f t="array" ref="I384">_xlfn.TEXTJOIN(" ",1,IF(flistname=D384,foption,""))</f>
        <v>0</v>
      </c>
      <c r="J384" s="327" t="s">
        <v>20</v>
      </c>
      <c r="L384" s="327" t="str">
        <f>IF(AND(ISBLANK(M384),ISBLANK(N384)),"",IF(ISBLANK(M384),N384,_xlfn.CONCAT(TRIM(M384),": ",N384)))</f>
        <v>&lt;span style="color:red"&gt;The total number of victims of the incident is ZERO. Please review your answers and report a number more than zero or change previous answers&lt;/span&gt;</v>
      </c>
      <c r="N384" s="327" t="s">
        <v>6127</v>
      </c>
      <c r="O384" s="327" t="s">
        <v>4356</v>
      </c>
      <c r="P384" s="327">
        <v>1</v>
      </c>
      <c r="V384" s="327" t="s">
        <v>25</v>
      </c>
      <c r="Z384" s="327" t="s">
        <v>6128</v>
      </c>
      <c r="AB384" s="329"/>
    </row>
    <row r="385" spans="1:28" s="229" customFormat="1">
      <c r="A385" s="228"/>
      <c r="E385" s="228"/>
      <c r="H385" s="230"/>
      <c r="S385" s="228"/>
      <c r="AB385" s="276"/>
    </row>
    <row r="386" spans="1:28" s="221" customFormat="1">
      <c r="A386" s="205"/>
      <c r="B386" s="194" t="s">
        <v>4357</v>
      </c>
      <c r="C386" s="194" t="str">
        <f t="shared" ref="C386:C391" si="68">IF(IFERROR(FIND("select_one",J386),0)&gt;0,"select_one",IF(IFERROR(FIND("select_multiple",J386),0)&gt;0,"select_multiple","No"))</f>
        <v>select_one</v>
      </c>
      <c r="D386" s="194" t="str">
        <f t="shared" ref="D386:D391" si="69">IF(OR(C386="select_one",C386="select_multiple"),TRIM(RIGHT(J386,LEN(J386)-(LEN(C386)+1))),"")</f>
        <v>incident</v>
      </c>
      <c r="E386" s="205"/>
      <c r="F386" s="194"/>
      <c r="G386" s="194" t="s">
        <v>2983</v>
      </c>
      <c r="H386" s="206"/>
      <c r="I386" s="221" t="str" cm="1">
        <f t="array" ref="I386">_xlfn.TEXTJOIN(" ",1,IF(flistname=D386,foption,""))</f>
        <v>1: Bribery to gain assistance 2: Forced conscription to gain assistance 3: Forced labour to gain assistance 4: Physical violence 5: Sexual favour to gain assistance 6: Sexual/gender based violence 7: Verbal harassment 88: Other</v>
      </c>
      <c r="J386" s="221" t="s">
        <v>1864</v>
      </c>
      <c r="K386" s="221" t="s">
        <v>1865</v>
      </c>
      <c r="L386" s="221" t="str">
        <f t="shared" ref="L386:L391" si="70">IF(AND(ISBLANK(M386),ISBLANK(N386)),"",IF(ISBLANK(M386),N386,_xlfn.CONCAT(TRIM(M386),": ",N386)))</f>
        <v>J24: Please describe the incident.</v>
      </c>
      <c r="M386" s="221" t="s">
        <v>4358</v>
      </c>
      <c r="N386" s="221" t="s">
        <v>3726</v>
      </c>
      <c r="O386" s="221" t="s">
        <v>4359</v>
      </c>
      <c r="P386" s="221">
        <v>1</v>
      </c>
      <c r="V386" s="221">
        <v>1</v>
      </c>
      <c r="Z386" s="221" t="s">
        <v>1829</v>
      </c>
      <c r="AB386" s="333"/>
    </row>
    <row r="387" spans="1:28" s="338" customFormat="1">
      <c r="A387" s="205"/>
      <c r="B387" s="194" t="s">
        <v>4360</v>
      </c>
      <c r="C387" s="194" t="str">
        <f t="shared" si="68"/>
        <v>No</v>
      </c>
      <c r="D387" s="194" t="str">
        <f t="shared" si="69"/>
        <v/>
      </c>
      <c r="E387" s="205"/>
      <c r="F387" s="194"/>
      <c r="G387" s="194" t="s">
        <v>2983</v>
      </c>
      <c r="H387" s="206"/>
      <c r="I387" s="338" t="str" cm="1">
        <f t="array" ref="I387">_xlfn.TEXTJOIN(" ",1,IF(flistname=D387,foption,""))</f>
        <v>0</v>
      </c>
      <c r="J387" s="338" t="s">
        <v>49</v>
      </c>
      <c r="K387" s="338" t="s">
        <v>1867</v>
      </c>
      <c r="L387" s="338" t="str">
        <f t="shared" si="70"/>
        <v>J25: Specify the incident.</v>
      </c>
      <c r="M387" s="338" t="s">
        <v>4361</v>
      </c>
      <c r="N387" s="338" t="s">
        <v>4362</v>
      </c>
      <c r="O387" s="338" t="s">
        <v>4363</v>
      </c>
      <c r="P387" s="338">
        <v>1</v>
      </c>
      <c r="V387" s="338">
        <v>1</v>
      </c>
      <c r="Z387" s="338" t="s">
        <v>4364</v>
      </c>
      <c r="AB387" s="339"/>
    </row>
    <row r="388" spans="1:28" s="221" customFormat="1">
      <c r="A388" s="205"/>
      <c r="B388" s="194" t="s">
        <v>4365</v>
      </c>
      <c r="C388" s="194" t="str">
        <f t="shared" si="68"/>
        <v>select_one</v>
      </c>
      <c r="D388" s="194" t="str">
        <f t="shared" si="69"/>
        <v>yes_no</v>
      </c>
      <c r="E388" s="205"/>
      <c r="F388" s="194"/>
      <c r="G388" s="194" t="s">
        <v>2983</v>
      </c>
      <c r="H388" s="206"/>
      <c r="I388" s="221" t="str" cm="1">
        <f t="array" ref="I388">_xlfn.TEXTJOIN(" ",1,IF(flistname=D388,foption,""))</f>
        <v>0: No 1: Yes</v>
      </c>
      <c r="J388" s="221" t="s">
        <v>22</v>
      </c>
      <c r="K388" s="221" t="s">
        <v>1870</v>
      </c>
      <c r="L388" s="221" t="str">
        <f t="shared" si="70"/>
        <v>J26: Did the incident/problem result in some household members being unable to access the site during the last two months?</v>
      </c>
      <c r="M388" s="221" t="s">
        <v>4366</v>
      </c>
      <c r="N388" s="221" t="s">
        <v>4367</v>
      </c>
      <c r="O388" s="221" t="s">
        <v>4368</v>
      </c>
      <c r="P388" s="221">
        <v>1</v>
      </c>
      <c r="V388" s="221">
        <v>1</v>
      </c>
      <c r="W388" s="221" t="s">
        <v>5748</v>
      </c>
      <c r="Z388" s="221" t="s">
        <v>1829</v>
      </c>
      <c r="AB388" s="333"/>
    </row>
    <row r="389" spans="1:28" s="327" customFormat="1">
      <c r="A389" s="210"/>
      <c r="B389" s="198" t="s">
        <v>4371</v>
      </c>
      <c r="C389" s="198" t="str">
        <f t="shared" si="68"/>
        <v>No</v>
      </c>
      <c r="D389" s="198" t="str">
        <f t="shared" si="69"/>
        <v/>
      </c>
      <c r="E389" s="210"/>
      <c r="F389" s="198"/>
      <c r="G389" s="198" t="s">
        <v>2988</v>
      </c>
      <c r="H389" s="211"/>
      <c r="I389" s="327" t="str" cm="1">
        <f t="array" ref="I389">_xlfn.TEXTJOIN(" ",1,IF(flistname=D389,foption,""))</f>
        <v>0</v>
      </c>
      <c r="J389" s="327" t="s">
        <v>20</v>
      </c>
      <c r="L389" s="327" t="str">
        <f t="shared" si="70"/>
        <v>How many members of your household who no longer can access the site as a result of the incident?</v>
      </c>
      <c r="N389" s="327" t="s">
        <v>6129</v>
      </c>
      <c r="O389" s="327" t="s">
        <v>1874</v>
      </c>
      <c r="P389" s="327">
        <v>1</v>
      </c>
      <c r="Z389" s="327" t="s">
        <v>1873</v>
      </c>
      <c r="AB389" s="329"/>
    </row>
    <row r="390" spans="1:28" s="221" customFormat="1">
      <c r="A390" s="221" t="s">
        <v>4372</v>
      </c>
      <c r="B390" s="221" t="s">
        <v>4373</v>
      </c>
      <c r="C390" s="221" t="str">
        <f t="shared" si="68"/>
        <v>No</v>
      </c>
      <c r="D390" s="221" t="str">
        <f t="shared" si="69"/>
        <v/>
      </c>
      <c r="G390" s="221" t="s">
        <v>2983</v>
      </c>
      <c r="I390" s="221" t="str" cm="1">
        <f t="array" ref="I390">_xlfn.TEXTJOIN(" ",1,IF(flistname=D390,foption,""))</f>
        <v>0</v>
      </c>
      <c r="J390" s="221" t="s">
        <v>151</v>
      </c>
      <c r="K390" s="221" t="s">
        <v>6130</v>
      </c>
      <c r="L390" s="221" t="str">
        <f t="shared" si="70"/>
        <v>J27_01: Number of males who no longer have access to site</v>
      </c>
      <c r="M390" s="221" t="s">
        <v>4374</v>
      </c>
      <c r="N390" s="221" t="s">
        <v>6131</v>
      </c>
      <c r="O390" s="221" t="s">
        <v>4375</v>
      </c>
      <c r="P390" s="221">
        <v>1</v>
      </c>
      <c r="T390" s="221" t="s">
        <v>6122</v>
      </c>
      <c r="U390" s="221" t="s">
        <v>1878</v>
      </c>
      <c r="V390" s="221">
        <v>1</v>
      </c>
      <c r="Z390" s="221" t="s">
        <v>6132</v>
      </c>
      <c r="AB390" s="333"/>
    </row>
    <row r="391" spans="1:28" s="221" customFormat="1">
      <c r="B391" s="221" t="s">
        <v>4376</v>
      </c>
      <c r="C391" s="221" t="str">
        <f t="shared" si="68"/>
        <v>No</v>
      </c>
      <c r="D391" s="221" t="str">
        <f t="shared" si="69"/>
        <v/>
      </c>
      <c r="G391" s="221" t="s">
        <v>2983</v>
      </c>
      <c r="I391" s="221" t="str" cm="1">
        <f t="array" ref="I391">_xlfn.TEXTJOIN(" ",1,IF(flistname=D391,foption,""))</f>
        <v>0</v>
      </c>
      <c r="J391" s="221" t="s">
        <v>151</v>
      </c>
      <c r="K391" s="221" t="s">
        <v>6133</v>
      </c>
      <c r="L391" s="221" t="str">
        <f t="shared" si="70"/>
        <v>J27_02: Number of females who no longer have access to site</v>
      </c>
      <c r="M391" s="221" t="s">
        <v>4377</v>
      </c>
      <c r="N391" s="221" t="s">
        <v>6134</v>
      </c>
      <c r="O391" s="221" t="s">
        <v>4378</v>
      </c>
      <c r="P391" s="221">
        <v>1</v>
      </c>
      <c r="T391" s="221" t="s">
        <v>6122</v>
      </c>
      <c r="U391" s="221" t="s">
        <v>1878</v>
      </c>
      <c r="V391" s="221">
        <v>1</v>
      </c>
      <c r="Z391" s="221" t="s">
        <v>6135</v>
      </c>
      <c r="AB391" s="333"/>
    </row>
    <row r="392" spans="1:28" s="327" customFormat="1">
      <c r="A392" s="210"/>
      <c r="B392" s="198" t="s">
        <v>4355</v>
      </c>
      <c r="C392" s="198" t="str">
        <f>IF(IFERROR(FIND("select_one",J392),0)&gt;0,"select_one",IF(IFERROR(FIND("select_multiple",J392),0)&gt;0,"select_multiple","No"))</f>
        <v>No</v>
      </c>
      <c r="D392" s="198" t="str">
        <f>IF(OR(C392="select_one",C392="select_multiple"),TRIM(RIGHT(J392,LEN(J392)-(LEN(C392)+1))),"")</f>
        <v/>
      </c>
      <c r="E392" s="210"/>
      <c r="F392" s="198"/>
      <c r="G392" s="198" t="s">
        <v>3040</v>
      </c>
      <c r="H392" s="211"/>
      <c r="I392" s="327" t="str" cm="1">
        <f t="array" ref="I392">_xlfn.TEXTJOIN(" ",1,IF(flistname=D392,foption,""))</f>
        <v>0</v>
      </c>
      <c r="J392" s="327" t="s">
        <v>20</v>
      </c>
      <c r="L392" s="327" t="str">
        <f>IF(AND(ISBLANK(M392),ISBLANK(N392)),"",IF(ISBLANK(M392),N392,_xlfn.CONCAT(TRIM(M392),": ",N392)))</f>
        <v>&lt;span style="color:red"&gt;The total number of members who can't access site is Zero.. Please review your answers and report a number more than zero or change answers to previous questions&lt;/span&gt;</v>
      </c>
      <c r="N392" s="327" t="s">
        <v>6136</v>
      </c>
      <c r="O392" s="327" t="s">
        <v>4400</v>
      </c>
      <c r="P392" s="327">
        <v>1</v>
      </c>
      <c r="V392" s="327" t="s">
        <v>25</v>
      </c>
      <c r="Z392" s="327" t="s">
        <v>6137</v>
      </c>
      <c r="AB392" s="329"/>
    </row>
    <row r="393" spans="1:28" s="221" customFormat="1">
      <c r="A393" s="205"/>
      <c r="B393" s="194" t="s">
        <v>4402</v>
      </c>
      <c r="C393" s="194" t="str">
        <f t="shared" ref="C393:C405" si="71">IF(IFERROR(FIND("select_one",J393),0)&gt;0,"select_one",IF(IFERROR(FIND("select_multiple",J393),0)&gt;0,"select_multiple","No"))</f>
        <v>select_one</v>
      </c>
      <c r="D393" s="194" t="str">
        <f t="shared" ref="D393:D405" si="72">IF(OR(C393="select_one",C393="select_multiple"),TRIM(RIGHT(J393,LEN(J393)-(LEN(C393)+1))),"")</f>
        <v>random</v>
      </c>
      <c r="E393" s="205"/>
      <c r="F393" s="194"/>
      <c r="G393" s="194" t="s">
        <v>2983</v>
      </c>
      <c r="H393" s="206"/>
      <c r="I393" s="221" t="str" cm="1">
        <f t="array" ref="I393">_xlfn.TEXTJOIN(" ",1,IF(flistname=D393,foption,""))</f>
        <v>1: Random 2: Targeted 3: Don't know</v>
      </c>
      <c r="J393" s="221" t="s">
        <v>1900</v>
      </c>
      <c r="K393" s="221" t="s">
        <v>1901</v>
      </c>
      <c r="L393" s="221" t="str">
        <f t="shared" ref="L393:L405" si="73">IF(AND(ISBLANK(M393),ISBLANK(N393)),"",IF(ISBLANK(M393),N393,_xlfn.CONCAT(TRIM(M393),": ",N393)))</f>
        <v>J28: Do you feel this was a random incident or was your household member specifically targeted?</v>
      </c>
      <c r="M393" s="221" t="s">
        <v>4403</v>
      </c>
      <c r="N393" s="221" t="s">
        <v>4404</v>
      </c>
      <c r="O393" s="221" t="s">
        <v>4405</v>
      </c>
      <c r="P393" s="221">
        <v>1</v>
      </c>
      <c r="V393" s="221">
        <v>1</v>
      </c>
      <c r="Z393" s="221" t="s">
        <v>1829</v>
      </c>
      <c r="AB393" s="333"/>
    </row>
    <row r="394" spans="1:28" s="221" customFormat="1">
      <c r="A394" s="205"/>
      <c r="B394" s="194" t="s">
        <v>4406</v>
      </c>
      <c r="C394" s="194" t="str">
        <f t="shared" si="71"/>
        <v>select_one</v>
      </c>
      <c r="D394" s="194" t="str">
        <f t="shared" si="72"/>
        <v>targeted_incident</v>
      </c>
      <c r="E394" s="205"/>
      <c r="F394" s="194"/>
      <c r="G394" s="194" t="s">
        <v>2983</v>
      </c>
      <c r="H394" s="206"/>
      <c r="I394" s="221" t="str" cm="1">
        <f t="array" ref="I394">_xlfn.TEXTJOIN(" ",1,IF(flistname=D394,foption,""))</f>
        <v>1: Age 2: Disabled 3: Was carrying food 4: Ethnicity 5: Illness 6: Sex 88: Other</v>
      </c>
      <c r="J394" s="221" t="s">
        <v>1903</v>
      </c>
      <c r="K394" s="221" t="s">
        <v>1904</v>
      </c>
      <c r="L394" s="221" t="str">
        <f t="shared" si="73"/>
        <v>J29: Why do you think this was a targeted incident?</v>
      </c>
      <c r="M394" s="221" t="s">
        <v>4407</v>
      </c>
      <c r="N394" s="221" t="s">
        <v>4408</v>
      </c>
      <c r="O394" s="221" t="s">
        <v>4409</v>
      </c>
      <c r="P394" s="221">
        <v>1</v>
      </c>
      <c r="V394" s="221">
        <v>1</v>
      </c>
      <c r="Z394" s="221" t="s">
        <v>1906</v>
      </c>
      <c r="AB394" s="333"/>
    </row>
    <row r="395" spans="1:28" s="338" customFormat="1">
      <c r="A395" s="205"/>
      <c r="B395" s="194" t="s">
        <v>4410</v>
      </c>
      <c r="C395" s="194" t="str">
        <f t="shared" si="71"/>
        <v>No</v>
      </c>
      <c r="D395" s="194" t="str">
        <f t="shared" si="72"/>
        <v/>
      </c>
      <c r="E395" s="205"/>
      <c r="F395" s="194"/>
      <c r="G395" s="194" t="s">
        <v>2983</v>
      </c>
      <c r="H395" s="206"/>
      <c r="I395" s="338" t="str" cm="1">
        <f t="array" ref="I395">_xlfn.TEXTJOIN(" ",1,IF(flistname=D395,foption,""))</f>
        <v>0</v>
      </c>
      <c r="J395" s="338" t="s">
        <v>49</v>
      </c>
      <c r="K395" s="338" t="s">
        <v>1907</v>
      </c>
      <c r="L395" s="338" t="str">
        <f t="shared" si="73"/>
        <v>J30: Specify</v>
      </c>
      <c r="M395" s="338" t="s">
        <v>4411</v>
      </c>
      <c r="N395" s="338" t="s">
        <v>1312</v>
      </c>
      <c r="O395" s="338" t="s">
        <v>4412</v>
      </c>
      <c r="P395" s="338">
        <v>1</v>
      </c>
      <c r="V395" s="338">
        <v>1</v>
      </c>
      <c r="Z395" s="338" t="s">
        <v>4413</v>
      </c>
      <c r="AB395" s="339"/>
    </row>
    <row r="396" spans="1:28" s="221" customFormat="1">
      <c r="A396" s="205"/>
      <c r="B396" s="194" t="s">
        <v>4414</v>
      </c>
      <c r="C396" s="194" t="str">
        <f t="shared" si="71"/>
        <v>select_one</v>
      </c>
      <c r="D396" s="194" t="str">
        <f t="shared" si="72"/>
        <v>yes_no</v>
      </c>
      <c r="E396" s="205"/>
      <c r="F396" s="194"/>
      <c r="G396" s="194" t="s">
        <v>2983</v>
      </c>
      <c r="H396" s="206"/>
      <c r="I396" s="221" t="str" cm="1">
        <f t="array" ref="I396">_xlfn.TEXTJOIN(" ",1,IF(flistname=D396,foption,""))</f>
        <v>0: No 1: Yes</v>
      </c>
      <c r="J396" s="221" t="s">
        <v>22</v>
      </c>
      <c r="K396" s="221" t="s">
        <v>1910</v>
      </c>
      <c r="L396" s="221" t="str">
        <f t="shared" si="73"/>
        <v>J31: Did you officially report this incident?</v>
      </c>
      <c r="M396" s="221" t="s">
        <v>4415</v>
      </c>
      <c r="N396" s="221" t="s">
        <v>4416</v>
      </c>
      <c r="O396" s="221" t="s">
        <v>4417</v>
      </c>
      <c r="P396" s="221">
        <v>1</v>
      </c>
      <c r="V396" s="221">
        <v>1</v>
      </c>
      <c r="W396" s="221" t="s">
        <v>5748</v>
      </c>
      <c r="Z396" s="221" t="s">
        <v>1829</v>
      </c>
      <c r="AB396" s="333"/>
    </row>
    <row r="397" spans="1:28" s="221" customFormat="1">
      <c r="A397" s="205"/>
      <c r="B397" s="194" t="s">
        <v>4418</v>
      </c>
      <c r="C397" s="194" t="str">
        <f t="shared" si="71"/>
        <v>select_one</v>
      </c>
      <c r="D397" s="194" t="str">
        <f t="shared" si="72"/>
        <v>report_incident</v>
      </c>
      <c r="E397" s="205"/>
      <c r="F397" s="194"/>
      <c r="G397" s="194" t="s">
        <v>2983</v>
      </c>
      <c r="H397" s="206"/>
      <c r="I397" s="221" t="str" cm="1">
        <f t="array" ref="I397">_xlfn.TEXTJOIN(" ",1,IF(flistname=D397,foption,""))</f>
        <v>1: Afraid to complain 2: No anonymity 3: No neutrality 4: No resolutions 5: Not accessible 88: Other</v>
      </c>
      <c r="J397" s="221" t="s">
        <v>1912</v>
      </c>
      <c r="K397" s="221" t="s">
        <v>1913</v>
      </c>
      <c r="L397" s="221" t="str">
        <f t="shared" si="73"/>
        <v xml:space="preserve">J32: Please provide the main reason why you have not reported this incident? 
</v>
      </c>
      <c r="M397" s="221" t="s">
        <v>4419</v>
      </c>
      <c r="N397" s="221" t="s">
        <v>4420</v>
      </c>
      <c r="O397" s="221" t="s">
        <v>4421</v>
      </c>
      <c r="P397" s="221">
        <v>1</v>
      </c>
      <c r="V397" s="221">
        <v>1</v>
      </c>
      <c r="Z397" s="221" t="s">
        <v>1915</v>
      </c>
      <c r="AB397" s="333"/>
    </row>
    <row r="398" spans="1:28" s="338" customFormat="1">
      <c r="A398" s="205"/>
      <c r="B398" s="194" t="s">
        <v>4422</v>
      </c>
      <c r="C398" s="194" t="str">
        <f t="shared" si="71"/>
        <v>No</v>
      </c>
      <c r="D398" s="194" t="str">
        <f t="shared" si="72"/>
        <v/>
      </c>
      <c r="E398" s="205"/>
      <c r="F398" s="194"/>
      <c r="G398" s="194" t="s">
        <v>2983</v>
      </c>
      <c r="H398" s="206"/>
      <c r="I398" s="338" t="str" cm="1">
        <f t="array" ref="I398">_xlfn.TEXTJOIN(" ",1,IF(flistname=D398,foption,""))</f>
        <v>0</v>
      </c>
      <c r="J398" s="338" t="s">
        <v>49</v>
      </c>
      <c r="K398" s="338" t="s">
        <v>1916</v>
      </c>
      <c r="L398" s="338" t="str">
        <f t="shared" si="73"/>
        <v>J33: Specify</v>
      </c>
      <c r="M398" s="338" t="s">
        <v>4423</v>
      </c>
      <c r="N398" s="338" t="s">
        <v>1312</v>
      </c>
      <c r="O398" s="338" t="s">
        <v>4424</v>
      </c>
      <c r="P398" s="338">
        <v>1</v>
      </c>
      <c r="V398" s="338">
        <v>1</v>
      </c>
      <c r="Z398" s="338" t="s">
        <v>4425</v>
      </c>
      <c r="AB398" s="339"/>
    </row>
    <row r="399" spans="1:28" s="221" customFormat="1">
      <c r="A399" s="205"/>
      <c r="B399" s="194" t="s">
        <v>4426</v>
      </c>
      <c r="C399" s="194" t="str">
        <f t="shared" si="71"/>
        <v>select_one</v>
      </c>
      <c r="D399" s="194" t="str">
        <f t="shared" si="72"/>
        <v>report_whom</v>
      </c>
      <c r="E399" s="205"/>
      <c r="F399" s="194"/>
      <c r="G399" s="194" t="s">
        <v>2983</v>
      </c>
      <c r="H399" s="206"/>
      <c r="I399" s="221" t="str" cm="1">
        <f t="array" ref="I399">_xlfn.TEXTJOIN(" ",1,IF(flistname=D399,foption,""))</f>
        <v>1: Community/traditional leader 2: WFP Hotline 3: Project management committee (PMC) 4: Local authorities 5: Cooperating partner 6: WFP 88: Other</v>
      </c>
      <c r="J399" s="221" t="s">
        <v>1919</v>
      </c>
      <c r="K399" s="221" t="s">
        <v>1920</v>
      </c>
      <c r="L399" s="221" t="str">
        <f t="shared" si="73"/>
        <v>J34: To whom did you report this incident?</v>
      </c>
      <c r="M399" s="221" t="s">
        <v>4427</v>
      </c>
      <c r="N399" s="221" t="s">
        <v>4428</v>
      </c>
      <c r="O399" s="221" t="s">
        <v>4429</v>
      </c>
      <c r="P399" s="221">
        <v>1</v>
      </c>
      <c r="V399" s="221">
        <v>1</v>
      </c>
      <c r="Z399" s="221" t="s">
        <v>1922</v>
      </c>
      <c r="AB399" s="333"/>
    </row>
    <row r="400" spans="1:28" s="338" customFormat="1">
      <c r="A400" s="205"/>
      <c r="B400" s="194" t="s">
        <v>4430</v>
      </c>
      <c r="C400" s="194" t="str">
        <f t="shared" si="71"/>
        <v>No</v>
      </c>
      <c r="D400" s="194" t="str">
        <f t="shared" si="72"/>
        <v/>
      </c>
      <c r="E400" s="205"/>
      <c r="F400" s="194"/>
      <c r="G400" s="194" t="s">
        <v>2983</v>
      </c>
      <c r="H400" s="206"/>
      <c r="I400" s="338" t="str" cm="1">
        <f t="array" ref="I400">_xlfn.TEXTJOIN(" ",1,IF(flistname=D400,foption,""))</f>
        <v>0</v>
      </c>
      <c r="J400" s="338" t="s">
        <v>49</v>
      </c>
      <c r="K400" s="338" t="s">
        <v>1923</v>
      </c>
      <c r="L400" s="338" t="str">
        <f t="shared" si="73"/>
        <v>J35: Specify</v>
      </c>
      <c r="M400" s="338" t="s">
        <v>4431</v>
      </c>
      <c r="N400" s="338" t="s">
        <v>1312</v>
      </c>
      <c r="O400" s="338" t="s">
        <v>4432</v>
      </c>
      <c r="P400" s="338">
        <v>1</v>
      </c>
      <c r="V400" s="338">
        <v>1</v>
      </c>
      <c r="Z400" s="338" t="s">
        <v>4433</v>
      </c>
      <c r="AB400" s="339"/>
    </row>
    <row r="401" spans="1:28" s="221" customFormat="1">
      <c r="A401" s="205"/>
      <c r="B401" s="194" t="s">
        <v>4434</v>
      </c>
      <c r="C401" s="194" t="str">
        <f t="shared" si="71"/>
        <v>select_one</v>
      </c>
      <c r="D401" s="194" t="str">
        <f t="shared" si="72"/>
        <v>yes_no</v>
      </c>
      <c r="E401" s="205"/>
      <c r="F401" s="194"/>
      <c r="G401" s="194" t="s">
        <v>2983</v>
      </c>
      <c r="H401" s="206"/>
      <c r="I401" s="221" t="str" cm="1">
        <f t="array" ref="I401">_xlfn.TEXTJOIN(" ",1,IF(flistname=D401,foption,""))</f>
        <v>0: No 1: Yes</v>
      </c>
      <c r="J401" s="221" t="s">
        <v>22</v>
      </c>
      <c r="K401" s="221" t="s">
        <v>1926</v>
      </c>
      <c r="L401" s="221" t="str">
        <f t="shared" si="73"/>
        <v>J36: Has this incident been adequately resolved?</v>
      </c>
      <c r="M401" s="221" t="s">
        <v>4435</v>
      </c>
      <c r="N401" s="221" t="s">
        <v>4436</v>
      </c>
      <c r="O401" s="221" t="s">
        <v>4437</v>
      </c>
      <c r="P401" s="221">
        <v>1</v>
      </c>
      <c r="S401" s="221" t="s">
        <v>1928</v>
      </c>
      <c r="V401" s="221">
        <v>1</v>
      </c>
      <c r="W401" s="221" t="s">
        <v>5748</v>
      </c>
      <c r="Z401" s="221" t="s">
        <v>1922</v>
      </c>
      <c r="AB401" s="333"/>
    </row>
    <row r="402" spans="1:28" s="338" customFormat="1">
      <c r="A402" s="205"/>
      <c r="B402" s="194" t="s">
        <v>4438</v>
      </c>
      <c r="C402" s="194" t="str">
        <f t="shared" si="71"/>
        <v>No</v>
      </c>
      <c r="D402" s="194" t="str">
        <f t="shared" si="72"/>
        <v/>
      </c>
      <c r="E402" s="205"/>
      <c r="F402" s="194"/>
      <c r="G402" s="194" t="s">
        <v>2983</v>
      </c>
      <c r="H402" s="206"/>
      <c r="I402" s="338" t="str" cm="1">
        <f t="array" ref="I402">_xlfn.TEXTJOIN(" ",1,IF(flistname=D402,foption,""))</f>
        <v>0</v>
      </c>
      <c r="J402" s="338" t="s">
        <v>49</v>
      </c>
      <c r="K402" s="338" t="s">
        <v>1929</v>
      </c>
      <c r="L402" s="338" t="str">
        <f t="shared" si="73"/>
        <v>J37: What could be done to make it safer or easier for you or other members of your household to access WFP programme sites?</v>
      </c>
      <c r="M402" s="338" t="s">
        <v>4439</v>
      </c>
      <c r="N402" s="338" t="s">
        <v>4440</v>
      </c>
      <c r="O402" s="338" t="s">
        <v>4441</v>
      </c>
      <c r="P402" s="338">
        <v>1</v>
      </c>
      <c r="V402" s="338">
        <v>1</v>
      </c>
      <c r="Z402" s="338" t="s">
        <v>1931</v>
      </c>
      <c r="AB402" s="339"/>
    </row>
    <row r="403" spans="1:28" s="221" customFormat="1">
      <c r="A403" s="205"/>
      <c r="B403" s="194" t="s">
        <v>4442</v>
      </c>
      <c r="C403" s="194" t="str">
        <f t="shared" si="71"/>
        <v>select_one</v>
      </c>
      <c r="D403" s="194" t="str">
        <f t="shared" si="72"/>
        <v>yes_no</v>
      </c>
      <c r="E403" s="205"/>
      <c r="F403" s="194"/>
      <c r="G403" s="194" t="s">
        <v>2983</v>
      </c>
      <c r="H403" s="206"/>
      <c r="I403" s="221" t="str" cm="1">
        <f t="array" ref="I403">_xlfn.TEXTJOIN(" ",1,IF(flistname=D403,foption,""))</f>
        <v>0: No 1: Yes</v>
      </c>
      <c r="J403" s="221" t="s">
        <v>22</v>
      </c>
      <c r="K403" s="221" t="s">
        <v>1932</v>
      </c>
      <c r="L403" s="221" t="str">
        <f t="shared" si="73"/>
        <v>J38: Was anyone observed collecting food, vouchers, or cash as a form of tax from beneficiaries?</v>
      </c>
      <c r="M403" s="221" t="s">
        <v>4443</v>
      </c>
      <c r="N403" s="221" t="s">
        <v>4444</v>
      </c>
      <c r="O403" s="221" t="s">
        <v>4445</v>
      </c>
      <c r="P403" s="221">
        <v>1</v>
      </c>
      <c r="V403" s="221">
        <v>1</v>
      </c>
      <c r="W403" s="221" t="s">
        <v>5748</v>
      </c>
      <c r="AB403" s="333"/>
    </row>
    <row r="404" spans="1:28" s="221" customFormat="1">
      <c r="A404" s="205"/>
      <c r="B404" s="194" t="s">
        <v>4446</v>
      </c>
      <c r="C404" s="194" t="str">
        <f t="shared" si="71"/>
        <v>select_multiple</v>
      </c>
      <c r="D404" s="194" t="str">
        <f t="shared" si="72"/>
        <v>taxing_authority</v>
      </c>
      <c r="E404" s="205"/>
      <c r="F404" s="194"/>
      <c r="G404" s="194" t="s">
        <v>2983</v>
      </c>
      <c r="H404" s="206"/>
      <c r="I404" s="221" t="str" cm="1">
        <f t="array" ref="I404">_xlfn.TEXTJOIN(" ",1,IF(flistname=D404,foption,""))</f>
        <v>1: Local authorities 2: Traditional leaders 3: Armed actors 4: Cooperating partner 88: Other (specify)</v>
      </c>
      <c r="J404" s="221" t="s">
        <v>6138</v>
      </c>
      <c r="K404" s="221" t="s">
        <v>1935</v>
      </c>
      <c r="L404" s="221" t="str">
        <f t="shared" si="73"/>
        <v>J39: Who was observed to have collected the tax?</v>
      </c>
      <c r="M404" s="221" t="s">
        <v>4447</v>
      </c>
      <c r="N404" s="221" t="s">
        <v>4448</v>
      </c>
      <c r="O404" s="221" t="s">
        <v>4449</v>
      </c>
      <c r="P404" s="221">
        <v>1</v>
      </c>
      <c r="V404" s="221">
        <v>1</v>
      </c>
      <c r="Z404" s="221" t="s">
        <v>1937</v>
      </c>
      <c r="AB404" s="333"/>
    </row>
    <row r="405" spans="1:28" s="338" customFormat="1">
      <c r="A405" s="205"/>
      <c r="B405" s="194" t="s">
        <v>4438</v>
      </c>
      <c r="C405" s="194" t="str">
        <f t="shared" si="71"/>
        <v>No</v>
      </c>
      <c r="D405" s="194" t="str">
        <f t="shared" si="72"/>
        <v/>
      </c>
      <c r="E405" s="205"/>
      <c r="F405" s="194"/>
      <c r="G405" s="194" t="s">
        <v>2983</v>
      </c>
      <c r="H405" s="206"/>
      <c r="I405" s="338" t="str" cm="1">
        <f t="array" ref="I405">_xlfn.TEXTJOIN(" ",1,IF(flistname=D405,foption,""))</f>
        <v>0</v>
      </c>
      <c r="J405" s="338" t="s">
        <v>49</v>
      </c>
      <c r="K405" s="338" t="s">
        <v>6139</v>
      </c>
      <c r="L405" s="338" t="str">
        <f t="shared" si="73"/>
        <v>J37: Who else was observed collecting tax on assistance?</v>
      </c>
      <c r="M405" s="338" t="s">
        <v>4439</v>
      </c>
      <c r="N405" s="338" t="s">
        <v>6140</v>
      </c>
      <c r="O405" s="338" t="s">
        <v>4441</v>
      </c>
      <c r="P405" s="338">
        <v>1</v>
      </c>
      <c r="V405" s="338">
        <v>1</v>
      </c>
      <c r="Z405" s="338" t="s">
        <v>6141</v>
      </c>
      <c r="AB405" s="339"/>
    </row>
    <row r="406" spans="1:28" s="219" customFormat="1">
      <c r="A406" s="231"/>
      <c r="B406" s="250" t="s">
        <v>4399</v>
      </c>
      <c r="C406" s="250" t="str">
        <f>IF(IFERROR(FIND("select_one",J406),0)&gt;0,"select_one",IF(IFERROR(FIND("select_multiple",J406),0)&gt;0,"select_multiple","No"))</f>
        <v>No</v>
      </c>
      <c r="D406" s="250" t="str">
        <f>IF(OR(C406="select_one",C406="select_multiple"),TRIM(RIGHT(J406,LEN(J406)-(LEN(C406)+1))),"")</f>
        <v/>
      </c>
      <c r="E406" s="231"/>
      <c r="F406" s="250"/>
      <c r="G406" s="250" t="s">
        <v>3040</v>
      </c>
      <c r="H406" s="233"/>
      <c r="I406" s="219" t="str" cm="1">
        <f t="array" ref="I406">_xlfn.TEXTJOIN(" ",1,IF(flistname=D406,foption,""))</f>
        <v>0</v>
      </c>
      <c r="J406" s="219" t="s">
        <v>117</v>
      </c>
      <c r="K406" s="219" t="s">
        <v>4370</v>
      </c>
      <c r="L406" s="219" t="str">
        <f>IF(AND(ISBLANK(M406),ISBLANK(N406)),"",IF(ISBLANK(M406),N406,_xlfn.CONCAT(TRIM(M406),": ",N406)))</f>
        <v/>
      </c>
      <c r="N406" s="219" t="s">
        <v>2988</v>
      </c>
      <c r="O406" s="219" t="s">
        <v>2988</v>
      </c>
      <c r="P406" s="219">
        <v>1</v>
      </c>
      <c r="AB406" s="286"/>
    </row>
    <row r="407" spans="1:28" s="356" customFormat="1">
      <c r="A407" s="355"/>
      <c r="B407" s="356" t="s">
        <v>4450</v>
      </c>
      <c r="C407" s="356" t="str">
        <f t="shared" ref="C407:C409" si="74">IF(IFERROR(FIND("select_one",J407),0)&gt;0,"select_one",IF(IFERROR(FIND("select_multiple",J407),0)&gt;0,"select_multiple","No"))</f>
        <v>No</v>
      </c>
      <c r="D407" s="356" t="str">
        <f t="shared" ref="D407:D409" si="75">IF(OR(C407="select_one",C407="select_multiple"),TRIM(RIGHT(J407,LEN(J407)-(LEN(C407)+1))),"")</f>
        <v/>
      </c>
      <c r="E407" s="355"/>
      <c r="G407" s="356" t="s">
        <v>2983</v>
      </c>
      <c r="H407" s="357"/>
      <c r="I407" s="356" t="str" cm="1">
        <f t="array" ref="I407">_xlfn.TEXTJOIN(" ",1,IF(flistname=D407,foption,""))</f>
        <v>0</v>
      </c>
      <c r="J407" s="356" t="s">
        <v>117</v>
      </c>
      <c r="K407" s="356" t="s">
        <v>4206</v>
      </c>
      <c r="L407" s="356" t="str">
        <f t="shared" ref="L407:L409" si="76">IF(AND(ISBLANK(M407),ISBLANK(N407)),"",IF(ISBLANK(M407),N407,_xlfn.CONCAT(TRIM(M407),": ",N407)))</f>
        <v/>
      </c>
      <c r="N407" s="356" t="s">
        <v>2988</v>
      </c>
      <c r="O407" s="356" t="s">
        <v>2988</v>
      </c>
      <c r="P407" s="356">
        <v>1</v>
      </c>
      <c r="AB407" s="358"/>
    </row>
    <row r="408" spans="1:28" s="218" customFormat="1">
      <c r="A408" s="207"/>
      <c r="C408" s="218" t="str">
        <f t="shared" si="74"/>
        <v>No</v>
      </c>
      <c r="D408" s="218" t="str">
        <f t="shared" si="75"/>
        <v/>
      </c>
      <c r="E408" s="207"/>
      <c r="H408" s="209"/>
      <c r="I408" s="214" t="str" cm="1">
        <f t="array" ref="I408">_xlfn.TEXTJOIN(" ",1,IF(flistname=D408,foption,""))</f>
        <v>0</v>
      </c>
      <c r="L408" s="218" t="str">
        <f t="shared" si="76"/>
        <v/>
      </c>
      <c r="N408" s="218" t="s">
        <v>2988</v>
      </c>
      <c r="O408" s="218" t="s">
        <v>2988</v>
      </c>
      <c r="P408" s="218">
        <v>1</v>
      </c>
      <c r="S408" s="207"/>
      <c r="AB408" s="280"/>
    </row>
    <row r="409" spans="1:28" s="356" customFormat="1">
      <c r="A409" s="355"/>
      <c r="B409" s="356" t="s">
        <v>4451</v>
      </c>
      <c r="C409" s="356" t="str">
        <f t="shared" si="74"/>
        <v>No</v>
      </c>
      <c r="D409" s="356" t="str">
        <f t="shared" si="75"/>
        <v/>
      </c>
      <c r="E409" s="355"/>
      <c r="G409" s="356" t="s">
        <v>2983</v>
      </c>
      <c r="H409" s="357"/>
      <c r="I409" s="356" t="str" cm="1">
        <f t="array" ref="I409">_xlfn.TEXTJOIN(" ",1,IF(flistname=D409,foption,""))</f>
        <v>0</v>
      </c>
      <c r="J409" s="356" t="s">
        <v>26</v>
      </c>
      <c r="K409" s="356" t="s">
        <v>4452</v>
      </c>
      <c r="L409" s="356" t="str">
        <f t="shared" si="76"/>
        <v>K: ACCOUNTABILITY TO AFFECTED POPULATIONS</v>
      </c>
      <c r="M409" s="356" t="s">
        <v>4453</v>
      </c>
      <c r="N409" s="356" t="s">
        <v>4454</v>
      </c>
      <c r="O409" s="356" t="s">
        <v>4454</v>
      </c>
      <c r="P409" s="356">
        <v>1</v>
      </c>
      <c r="Z409" s="356" t="s">
        <v>3428</v>
      </c>
      <c r="AB409" s="358"/>
    </row>
    <row r="410" spans="1:28" s="219" customFormat="1">
      <c r="A410" s="212"/>
      <c r="B410" s="199"/>
      <c r="C410" s="199"/>
      <c r="D410" s="199"/>
      <c r="E410" s="212"/>
      <c r="F410" s="199"/>
      <c r="G410" s="199"/>
      <c r="H410" s="213"/>
      <c r="J410" s="219" t="s">
        <v>26</v>
      </c>
      <c r="K410" s="219" t="s">
        <v>6142</v>
      </c>
      <c r="W410" s="219" t="s">
        <v>168</v>
      </c>
      <c r="AB410" s="286"/>
    </row>
    <row r="411" spans="1:28" s="221" customFormat="1">
      <c r="A411" s="205"/>
      <c r="B411" s="194" t="s">
        <v>4455</v>
      </c>
      <c r="C411" s="194" t="str">
        <f t="shared" ref="C411:C438" si="77">IF(IFERROR(FIND("select_one",J411),0)&gt;0,"select_one",IF(IFERROR(FIND("select_multiple",J411),0)&gt;0,"select_multiple","No"))</f>
        <v>select_one</v>
      </c>
      <c r="D411" s="194" t="str">
        <f t="shared" ref="D411:D438" si="78">IF(OR(C411="select_one",C411="select_multiple"),TRIM(RIGHT(J411,LEN(J411)-(LEN(C411)+1))),"")</f>
        <v>yes_no</v>
      </c>
      <c r="E411" s="205"/>
      <c r="F411" s="194"/>
      <c r="G411" s="194" t="s">
        <v>2983</v>
      </c>
      <c r="H411" s="206"/>
      <c r="I411" s="221" t="str" cm="1">
        <f t="array" ref="I411">_xlfn.TEXTJOIN(" ",1,IF(flistname=D411,foption,""))</f>
        <v>0: No 1: Yes</v>
      </c>
      <c r="J411" s="221" t="s">
        <v>22</v>
      </c>
      <c r="K411" s="221" t="s">
        <v>1940</v>
      </c>
      <c r="L411" s="221" t="str">
        <f t="shared" ref="L411:L426" si="79">IF(AND(ISBLANK(M411),ISBLANK(N411)),"",IF(ISBLANK(M411),N411,_xlfn.CONCAT(TRIM(M411),": ",N411)))</f>
        <v>K01: Were you informed about the quantities of each commodity / cash / vouchers you received and for how long it should last?</v>
      </c>
      <c r="M411" s="221" t="s">
        <v>4456</v>
      </c>
      <c r="N411" s="221" t="s">
        <v>4457</v>
      </c>
      <c r="O411" s="221" t="s">
        <v>4458</v>
      </c>
      <c r="P411" s="221">
        <v>1</v>
      </c>
      <c r="V411" s="221">
        <v>1</v>
      </c>
      <c r="W411" s="221" t="s">
        <v>5748</v>
      </c>
      <c r="AB411" s="333"/>
    </row>
    <row r="412" spans="1:28" s="221" customFormat="1">
      <c r="A412" s="205"/>
      <c r="B412" s="194" t="s">
        <v>4459</v>
      </c>
      <c r="C412" s="194" t="str">
        <f t="shared" si="77"/>
        <v>select_one</v>
      </c>
      <c r="D412" s="194" t="str">
        <f t="shared" si="78"/>
        <v>yes_no</v>
      </c>
      <c r="E412" s="205"/>
      <c r="F412" s="194"/>
      <c r="G412" s="194" t="s">
        <v>2983</v>
      </c>
      <c r="H412" s="206"/>
      <c r="I412" s="221" t="str" cm="1">
        <f t="array" ref="I412">_xlfn.TEXTJOIN(" ",1,IF(flistname=D412,foption,""))</f>
        <v>0: No 1: Yes</v>
      </c>
      <c r="J412" s="221" t="s">
        <v>22</v>
      </c>
      <c r="K412" s="221" t="s">
        <v>1942</v>
      </c>
      <c r="L412" s="221" t="str">
        <f t="shared" si="79"/>
        <v>K02: Have you been asked how you prefer to receive news of the distribution or other information?</v>
      </c>
      <c r="M412" s="221" t="s">
        <v>4460</v>
      </c>
      <c r="N412" s="221" t="s">
        <v>4461</v>
      </c>
      <c r="O412" s="221" t="s">
        <v>4462</v>
      </c>
      <c r="P412" s="221">
        <v>1</v>
      </c>
      <c r="V412" s="221">
        <v>1</v>
      </c>
      <c r="W412" s="221" t="s">
        <v>5748</v>
      </c>
      <c r="AB412" s="333"/>
    </row>
    <row r="413" spans="1:28" s="221" customFormat="1">
      <c r="A413" s="205"/>
      <c r="B413" s="194" t="s">
        <v>4463</v>
      </c>
      <c r="C413" s="194" t="str">
        <f t="shared" si="77"/>
        <v>select_one</v>
      </c>
      <c r="D413" s="194" t="str">
        <f t="shared" si="78"/>
        <v>yes_no</v>
      </c>
      <c r="E413" s="205"/>
      <c r="F413" s="194"/>
      <c r="G413" s="194" t="s">
        <v>2983</v>
      </c>
      <c r="H413" s="206"/>
      <c r="I413" s="221" t="str" cm="1">
        <f t="array" ref="I413">_xlfn.TEXTJOIN(" ",1,IF(flistname=D413,foption,""))</f>
        <v>0: No 1: Yes</v>
      </c>
      <c r="J413" s="221" t="s">
        <v>22</v>
      </c>
      <c r="K413" s="221" t="s">
        <v>6143</v>
      </c>
      <c r="L413" s="221" t="str">
        <f t="shared" si="79"/>
        <v>K03: Do you know where to complain or provide feedback regarding the food assistance?</v>
      </c>
      <c r="M413" s="221" t="s">
        <v>4464</v>
      </c>
      <c r="N413" s="221" t="s">
        <v>4465</v>
      </c>
      <c r="O413" s="221" t="s">
        <v>4466</v>
      </c>
      <c r="P413" s="221">
        <v>1</v>
      </c>
      <c r="V413" s="221">
        <v>1</v>
      </c>
      <c r="W413" s="221" t="s">
        <v>5748</v>
      </c>
      <c r="AB413" s="333"/>
    </row>
    <row r="414" spans="1:28" s="364" customFormat="1">
      <c r="C414" s="364" t="str">
        <f t="shared" si="77"/>
        <v>No</v>
      </c>
      <c r="D414" s="364" t="str">
        <f t="shared" si="78"/>
        <v/>
      </c>
      <c r="J414" s="364" t="s">
        <v>20</v>
      </c>
      <c r="L414" s="364" t="str">
        <f t="shared" si="79"/>
        <v>&lt;span style="color:blue"&gt;Happy to remind you that WFP has a telephone line for you to call for free and provide your feedback or complaints. It's reliable and confidential. Should you ever need to, please flash 0910682464 or 0910682465 and one of our operators will call you right back &lt;/span&gt;</v>
      </c>
      <c r="N414" s="364" t="s">
        <v>6144</v>
      </c>
      <c r="AB414" s="365"/>
    </row>
    <row r="415" spans="1:28" s="221" customFormat="1">
      <c r="A415" s="205"/>
      <c r="B415" s="194" t="s">
        <v>4467</v>
      </c>
      <c r="C415" s="194" t="str">
        <f t="shared" si="77"/>
        <v>select_multiple</v>
      </c>
      <c r="D415" s="194" t="str">
        <f t="shared" si="78"/>
        <v>complaint_whom</v>
      </c>
      <c r="E415" s="205"/>
      <c r="F415" s="194"/>
      <c r="G415" s="194" t="s">
        <v>2983</v>
      </c>
      <c r="H415" s="206"/>
      <c r="I415" s="221" t="str" cm="1">
        <f t="array" ref="I415">_xlfn.TEXTJOIN(" ",1,IF(flistname=D415,foption,""))</f>
        <v>1: Community/traditional leader 2: Hotline 3: Project management committee (PMC) 4: Help desk at site 5: Local authorities 6: Cooperating partner 7: WFP 88: Other</v>
      </c>
      <c r="J415" s="221" t="s">
        <v>6145</v>
      </c>
      <c r="K415" s="221" t="s">
        <v>6146</v>
      </c>
      <c r="L415" s="221" t="str">
        <f t="shared" si="79"/>
        <v>K04: If you were to give feedback or complain about any aspect of the assistance, what would be your preferred mechanism?</v>
      </c>
      <c r="M415" s="221" t="s">
        <v>4468</v>
      </c>
      <c r="N415" s="221" t="s">
        <v>4469</v>
      </c>
      <c r="O415" s="221" t="s">
        <v>4470</v>
      </c>
      <c r="P415" s="221">
        <v>1</v>
      </c>
      <c r="S415" s="221" t="s">
        <v>6147</v>
      </c>
      <c r="T415" s="221" t="s">
        <v>5925</v>
      </c>
      <c r="U415" s="221" t="s">
        <v>6148</v>
      </c>
      <c r="V415" s="221">
        <v>1</v>
      </c>
      <c r="Z415" s="221" t="s">
        <v>6149</v>
      </c>
      <c r="AB415" s="333"/>
    </row>
    <row r="416" spans="1:28" s="338" customFormat="1">
      <c r="A416" s="205"/>
      <c r="B416" s="194" t="s">
        <v>4471</v>
      </c>
      <c r="C416" s="194" t="str">
        <f t="shared" si="77"/>
        <v>No</v>
      </c>
      <c r="D416" s="194" t="str">
        <f t="shared" si="78"/>
        <v/>
      </c>
      <c r="E416" s="205"/>
      <c r="F416" s="194"/>
      <c r="G416" s="194" t="s">
        <v>2983</v>
      </c>
      <c r="H416" s="206"/>
      <c r="I416" s="338" t="str" cm="1">
        <f t="array" ref="I416">_xlfn.TEXTJOIN(" ",1,IF(flistname=D416,foption,""))</f>
        <v>0</v>
      </c>
      <c r="J416" s="338" t="s">
        <v>49</v>
      </c>
      <c r="K416" s="338" t="s">
        <v>1950</v>
      </c>
      <c r="L416" s="338" t="str">
        <f t="shared" si="79"/>
        <v>K05: Specify</v>
      </c>
      <c r="M416" s="338" t="s">
        <v>4472</v>
      </c>
      <c r="N416" s="338" t="s">
        <v>1312</v>
      </c>
      <c r="O416" s="338" t="s">
        <v>4473</v>
      </c>
      <c r="P416" s="338">
        <v>1</v>
      </c>
      <c r="V416" s="338">
        <v>1</v>
      </c>
      <c r="Z416" s="338" t="s">
        <v>6150</v>
      </c>
      <c r="AB416" s="339"/>
    </row>
    <row r="417" spans="1:28" s="221" customFormat="1">
      <c r="A417" s="205"/>
      <c r="B417" s="194" t="s">
        <v>4475</v>
      </c>
      <c r="C417" s="194" t="str">
        <f t="shared" si="77"/>
        <v>select_one</v>
      </c>
      <c r="D417" s="194" t="str">
        <f t="shared" si="78"/>
        <v>yes_no</v>
      </c>
      <c r="E417" s="205"/>
      <c r="F417" s="194"/>
      <c r="G417" s="194" t="s">
        <v>2983</v>
      </c>
      <c r="H417" s="206"/>
      <c r="I417" s="221" t="str" cm="1">
        <f t="array" ref="I417">_xlfn.TEXTJOIN(" ",1,IF(flistname=D417,foption,""))</f>
        <v>0: No 1: Yes</v>
      </c>
      <c r="J417" s="221" t="s">
        <v>22</v>
      </c>
      <c r="K417" s="221" t="s">
        <v>1953</v>
      </c>
      <c r="L417" s="221" t="str">
        <f t="shared" si="79"/>
        <v>K06: Have you ever provided feedback or complained about any aspect of the assistance?</v>
      </c>
      <c r="M417" s="221" t="s">
        <v>4476</v>
      </c>
      <c r="N417" s="221" t="s">
        <v>4477</v>
      </c>
      <c r="O417" s="221" t="s">
        <v>4478</v>
      </c>
      <c r="P417" s="221">
        <v>1</v>
      </c>
      <c r="V417" s="221">
        <v>1</v>
      </c>
      <c r="W417" s="221" t="s">
        <v>5748</v>
      </c>
      <c r="Z417" s="221" t="s">
        <v>6149</v>
      </c>
      <c r="AB417" s="333"/>
    </row>
    <row r="418" spans="1:28" s="221" customFormat="1">
      <c r="A418" s="205"/>
      <c r="B418" s="194" t="s">
        <v>4479</v>
      </c>
      <c r="C418" s="194" t="str">
        <f t="shared" si="77"/>
        <v>select_multiple</v>
      </c>
      <c r="D418" s="194" t="str">
        <f t="shared" si="78"/>
        <v>feedback_why</v>
      </c>
      <c r="E418" s="205"/>
      <c r="F418" s="194"/>
      <c r="G418" s="194" t="s">
        <v>2983</v>
      </c>
      <c r="H418" s="206"/>
      <c r="I418" s="221" t="str" cm="1">
        <f t="array" ref="I418">_xlfn.TEXTJOIN(" ",1,IF(flistname=D418,foption,""))</f>
        <v>1: Afraid to complain 2: No anonymity: Everyone will know I went 3: No neutrality: I may get into trouble 4: No resolutions to complaining / Nothing will be done even if I complain 5: Not accessible: It is too far to go to complain 6: Nothing to complain about 8: As a female, I do not feel comfortable complaining? 88: Other</v>
      </c>
      <c r="J418" s="221" t="s">
        <v>6151</v>
      </c>
      <c r="K418" s="221" t="s">
        <v>1956</v>
      </c>
      <c r="L418" s="221" t="str">
        <f t="shared" si="79"/>
        <v>K07: Why haven't you provided feedback or complained?</v>
      </c>
      <c r="M418" s="221" t="s">
        <v>4480</v>
      </c>
      <c r="N418" s="221" t="s">
        <v>6152</v>
      </c>
      <c r="O418" s="221" t="s">
        <v>4482</v>
      </c>
      <c r="P418" s="221">
        <v>1</v>
      </c>
      <c r="V418" s="221">
        <v>1</v>
      </c>
      <c r="Z418" s="221" t="s">
        <v>1958</v>
      </c>
      <c r="AB418" s="333"/>
    </row>
    <row r="419" spans="1:28" s="338" customFormat="1">
      <c r="A419" s="205"/>
      <c r="B419" s="194" t="s">
        <v>4483</v>
      </c>
      <c r="C419" s="194" t="str">
        <f t="shared" si="77"/>
        <v>No</v>
      </c>
      <c r="D419" s="194" t="str">
        <f t="shared" si="78"/>
        <v/>
      </c>
      <c r="E419" s="205"/>
      <c r="F419" s="194"/>
      <c r="G419" s="194" t="s">
        <v>2983</v>
      </c>
      <c r="H419" s="206"/>
      <c r="I419" s="338" t="str" cm="1">
        <f t="array" ref="I419">_xlfn.TEXTJOIN(" ",1,IF(flistname=D419,foption,""))</f>
        <v>0</v>
      </c>
      <c r="J419" s="338" t="s">
        <v>49</v>
      </c>
      <c r="K419" s="338" t="s">
        <v>6153</v>
      </c>
      <c r="L419" s="338" t="str">
        <f t="shared" si="79"/>
        <v>K08: Specify</v>
      </c>
      <c r="M419" s="338" t="s">
        <v>4484</v>
      </c>
      <c r="N419" s="338" t="s">
        <v>1312</v>
      </c>
      <c r="O419" s="338" t="s">
        <v>4485</v>
      </c>
      <c r="P419" s="338">
        <v>1</v>
      </c>
      <c r="V419" s="338">
        <v>1</v>
      </c>
      <c r="Z419" s="338" t="s">
        <v>6154</v>
      </c>
      <c r="AB419" s="339"/>
    </row>
    <row r="420" spans="1:28" s="221" customFormat="1">
      <c r="A420" s="205"/>
      <c r="B420" s="194" t="s">
        <v>4487</v>
      </c>
      <c r="C420" s="194" t="str">
        <f t="shared" si="77"/>
        <v>select_multiple</v>
      </c>
      <c r="D420" s="194" t="str">
        <f t="shared" si="78"/>
        <v>complaint</v>
      </c>
      <c r="E420" s="205"/>
      <c r="F420" s="194"/>
      <c r="G420" s="194" t="s">
        <v>2983</v>
      </c>
      <c r="H420" s="206"/>
      <c r="I420" s="221" t="str" cm="1">
        <f t="array" ref="I420">_xlfn.TEXTJOIN(" ",1,IF(flistname=D420,foption,""))</f>
        <v>1: Abuse/coercion by authorities 2: Abuse/coercion by community or traditional Leader 3: Abuse/coercion by management committee 4: Abuse/coercion by partners 5: Distribution schedule communicated late or not at all 6: Site too far 7: Less entitlement received 8: Lost/stolen entitlement card 9: Not registered 10: Poor commodity condition 11: Poor activity management 88: Other</v>
      </c>
      <c r="J420" s="221" t="s">
        <v>1962</v>
      </c>
      <c r="K420" s="221" t="s">
        <v>1963</v>
      </c>
      <c r="L420" s="221" t="str">
        <f t="shared" si="79"/>
        <v>K09: Please describe your most recent feedback/complaint</v>
      </c>
      <c r="M420" s="221" t="s">
        <v>4488</v>
      </c>
      <c r="N420" s="221" t="s">
        <v>6155</v>
      </c>
      <c r="O420" s="221" t="s">
        <v>4490</v>
      </c>
      <c r="P420" s="221">
        <v>1</v>
      </c>
      <c r="V420" s="221">
        <v>1</v>
      </c>
      <c r="Z420" s="221" t="s">
        <v>1965</v>
      </c>
      <c r="AB420" s="333"/>
    </row>
    <row r="421" spans="1:28" s="338" customFormat="1">
      <c r="A421" s="205"/>
      <c r="B421" s="194" t="s">
        <v>4491</v>
      </c>
      <c r="C421" s="194" t="str">
        <f t="shared" si="77"/>
        <v>No</v>
      </c>
      <c r="D421" s="194" t="str">
        <f t="shared" si="78"/>
        <v/>
      </c>
      <c r="E421" s="205"/>
      <c r="F421" s="194"/>
      <c r="G421" s="194" t="s">
        <v>2983</v>
      </c>
      <c r="H421" s="206"/>
      <c r="I421" s="338" t="str" cm="1">
        <f t="array" ref="I421">_xlfn.TEXTJOIN(" ",1,IF(flistname=D421,foption,""))</f>
        <v>0</v>
      </c>
      <c r="J421" s="338" t="s">
        <v>49</v>
      </c>
      <c r="K421" s="338" t="s">
        <v>1966</v>
      </c>
      <c r="L421" s="338" t="str">
        <f t="shared" si="79"/>
        <v>K10: Specify</v>
      </c>
      <c r="M421" s="338" t="s">
        <v>4492</v>
      </c>
      <c r="N421" s="338" t="s">
        <v>1312</v>
      </c>
      <c r="O421" s="338" t="s">
        <v>4493</v>
      </c>
      <c r="P421" s="338">
        <v>1</v>
      </c>
      <c r="V421" s="338">
        <v>1</v>
      </c>
      <c r="Z421" s="338" t="s">
        <v>4494</v>
      </c>
      <c r="AB421" s="339"/>
    </row>
    <row r="422" spans="1:28" s="221" customFormat="1">
      <c r="A422" s="205"/>
      <c r="B422" s="194" t="s">
        <v>4495</v>
      </c>
      <c r="C422" s="194" t="str">
        <f t="shared" si="77"/>
        <v>select_one</v>
      </c>
      <c r="D422" s="194" t="str">
        <f t="shared" si="78"/>
        <v>yes_no</v>
      </c>
      <c r="E422" s="205"/>
      <c r="F422" s="194"/>
      <c r="G422" s="194" t="s">
        <v>2983</v>
      </c>
      <c r="H422" s="206"/>
      <c r="I422" s="221" t="str" cm="1">
        <f t="array" ref="I422">_xlfn.TEXTJOIN(" ",1,IF(flistname=D422,foption,""))</f>
        <v>0: No 1: Yes</v>
      </c>
      <c r="J422" s="221" t="s">
        <v>22</v>
      </c>
      <c r="K422" s="221" t="s">
        <v>1968</v>
      </c>
      <c r="L422" s="221" t="str">
        <f t="shared" si="79"/>
        <v>K11: Did you receive a response?</v>
      </c>
      <c r="M422" s="221" t="s">
        <v>4496</v>
      </c>
      <c r="N422" s="221" t="s">
        <v>4497</v>
      </c>
      <c r="O422" s="221" t="s">
        <v>4498</v>
      </c>
      <c r="P422" s="221">
        <v>1</v>
      </c>
      <c r="V422" s="221">
        <v>1</v>
      </c>
      <c r="W422" s="221" t="s">
        <v>5748</v>
      </c>
      <c r="Z422" s="221" t="s">
        <v>1965</v>
      </c>
      <c r="AB422" s="333"/>
    </row>
    <row r="423" spans="1:28" s="221" customFormat="1">
      <c r="A423" s="205"/>
      <c r="B423" s="194" t="s">
        <v>4499</v>
      </c>
      <c r="C423" s="194" t="str">
        <f t="shared" si="77"/>
        <v>select_one</v>
      </c>
      <c r="D423" s="194" t="str">
        <f t="shared" si="78"/>
        <v>yes_no</v>
      </c>
      <c r="E423" s="205"/>
      <c r="F423" s="194"/>
      <c r="G423" s="194" t="s">
        <v>2983</v>
      </c>
      <c r="H423" s="206"/>
      <c r="I423" s="221" t="str" cm="1">
        <f t="array" ref="I423">_xlfn.TEXTJOIN(" ",1,IF(flistname=D423,foption,""))</f>
        <v>0: No 1: Yes</v>
      </c>
      <c r="J423" s="221" t="s">
        <v>22</v>
      </c>
      <c r="K423" s="221" t="s">
        <v>1970</v>
      </c>
      <c r="L423" s="221" t="str">
        <f t="shared" si="79"/>
        <v>K12: Were you provided with an immediate response</v>
      </c>
      <c r="M423" s="221" t="s">
        <v>4500</v>
      </c>
      <c r="N423" s="221" t="s">
        <v>6156</v>
      </c>
      <c r="O423" s="221" t="s">
        <v>4502</v>
      </c>
      <c r="P423" s="221">
        <v>1</v>
      </c>
      <c r="S423" s="221" t="s">
        <v>6157</v>
      </c>
      <c r="V423" s="221">
        <v>1</v>
      </c>
      <c r="W423" s="221" t="s">
        <v>5748</v>
      </c>
      <c r="Z423" s="221" t="s">
        <v>1972</v>
      </c>
      <c r="AB423" s="333"/>
    </row>
    <row r="424" spans="1:28" s="221" customFormat="1">
      <c r="A424" s="205"/>
      <c r="B424" s="194" t="s">
        <v>4503</v>
      </c>
      <c r="C424" s="194" t="str">
        <f t="shared" si="77"/>
        <v>No</v>
      </c>
      <c r="D424" s="194" t="str">
        <f t="shared" si="78"/>
        <v/>
      </c>
      <c r="E424" s="205"/>
      <c r="F424" s="194"/>
      <c r="G424" s="194" t="s">
        <v>2983</v>
      </c>
      <c r="H424" s="206"/>
      <c r="I424" s="221" t="str" cm="1">
        <f t="array" ref="I424">_xlfn.TEXTJOIN(" ",1,IF(flistname=D424,foption,""))</f>
        <v>0</v>
      </c>
      <c r="J424" s="221" t="s">
        <v>151</v>
      </c>
      <c r="K424" s="221" t="s">
        <v>1973</v>
      </c>
      <c r="L424" s="221" t="str">
        <f t="shared" si="79"/>
        <v>K13: In how many days did you receive a response?</v>
      </c>
      <c r="M424" s="221" t="s">
        <v>4504</v>
      </c>
      <c r="N424" s="221" t="s">
        <v>4505</v>
      </c>
      <c r="O424" s="221" t="s">
        <v>4506</v>
      </c>
      <c r="P424" s="221">
        <v>1</v>
      </c>
      <c r="T424" s="221" t="s">
        <v>6158</v>
      </c>
      <c r="U424" s="221" t="s">
        <v>6159</v>
      </c>
      <c r="V424" s="221">
        <v>1</v>
      </c>
      <c r="Z424" s="221" t="s">
        <v>1975</v>
      </c>
      <c r="AB424" s="333"/>
    </row>
    <row r="425" spans="1:28" s="221" customFormat="1">
      <c r="A425" s="205"/>
      <c r="B425" s="194" t="s">
        <v>4507</v>
      </c>
      <c r="C425" s="194" t="str">
        <f t="shared" si="77"/>
        <v>select_one</v>
      </c>
      <c r="D425" s="194" t="str">
        <f t="shared" si="78"/>
        <v>yes_no</v>
      </c>
      <c r="E425" s="205"/>
      <c r="F425" s="194"/>
      <c r="G425" s="194" t="s">
        <v>2983</v>
      </c>
      <c r="H425" s="206"/>
      <c r="I425" s="221" t="str" cm="1">
        <f t="array" ref="I425">_xlfn.TEXTJOIN(" ",1,IF(flistname=D425,foption,""))</f>
        <v>0: No 1: Yes</v>
      </c>
      <c r="J425" s="221" t="s">
        <v>22</v>
      </c>
      <c r="K425" s="221" t="s">
        <v>1976</v>
      </c>
      <c r="L425" s="221" t="str">
        <f t="shared" si="79"/>
        <v>K14: Was your feedback/complaint adequately resolved by WFP or its Cooperating Partners (NGOs).</v>
      </c>
      <c r="M425" s="221" t="s">
        <v>4508</v>
      </c>
      <c r="N425" s="221" t="s">
        <v>4509</v>
      </c>
      <c r="O425" s="221" t="s">
        <v>4510</v>
      </c>
      <c r="P425" s="221">
        <v>1</v>
      </c>
      <c r="S425" s="221" t="s">
        <v>1928</v>
      </c>
      <c r="V425" s="221">
        <v>1</v>
      </c>
      <c r="W425" s="221" t="s">
        <v>5748</v>
      </c>
      <c r="Z425" s="221" t="s">
        <v>1972</v>
      </c>
      <c r="AB425" s="333"/>
    </row>
    <row r="426" spans="1:28" s="221" customFormat="1">
      <c r="A426" s="205"/>
      <c r="B426" s="194" t="s">
        <v>4511</v>
      </c>
      <c r="C426" s="194" t="str">
        <f t="shared" si="77"/>
        <v>select_one</v>
      </c>
      <c r="D426" s="194" t="str">
        <f t="shared" si="78"/>
        <v>yes_no</v>
      </c>
      <c r="E426" s="205"/>
      <c r="F426" s="194"/>
      <c r="G426" s="194" t="s">
        <v>2983</v>
      </c>
      <c r="H426" s="206"/>
      <c r="I426" s="221" t="str" cm="1">
        <f t="array" ref="I426">_xlfn.TEXTJOIN(" ",1,IF(flistname=D426,foption,""))</f>
        <v>0: No 1: Yes</v>
      </c>
      <c r="J426" s="221" t="s">
        <v>22</v>
      </c>
      <c r="K426" s="221" t="s">
        <v>1978</v>
      </c>
      <c r="L426" s="221" t="str">
        <f t="shared" si="79"/>
        <v>K15: Are topics related to communications methods and preferences or protection discussed at the site?</v>
      </c>
      <c r="M426" s="221" t="s">
        <v>4512</v>
      </c>
      <c r="N426" s="221" t="s">
        <v>4513</v>
      </c>
      <c r="O426" s="221" t="s">
        <v>4514</v>
      </c>
      <c r="P426" s="221">
        <v>1</v>
      </c>
      <c r="V426" s="221">
        <v>1</v>
      </c>
      <c r="W426" s="221" t="s">
        <v>5748</v>
      </c>
      <c r="AB426" s="333"/>
    </row>
    <row r="427" spans="1:28" s="219" customFormat="1">
      <c r="C427" s="219" t="str">
        <f t="shared" si="77"/>
        <v>No</v>
      </c>
      <c r="D427" s="219" t="str">
        <f t="shared" si="78"/>
        <v/>
      </c>
      <c r="J427" s="219" t="s">
        <v>117</v>
      </c>
      <c r="K427" s="219" t="s">
        <v>6142</v>
      </c>
      <c r="AB427" s="286"/>
    </row>
    <row r="428" spans="1:28" s="247" customFormat="1">
      <c r="A428" s="228"/>
      <c r="B428" s="229"/>
      <c r="C428" s="229"/>
      <c r="D428" s="229"/>
      <c r="E428" s="228"/>
      <c r="F428" s="229"/>
      <c r="G428" s="229"/>
      <c r="H428" s="230"/>
      <c r="AB428" s="350"/>
    </row>
    <row r="429" spans="1:28" s="219" customFormat="1">
      <c r="J429" s="219" t="s">
        <v>26</v>
      </c>
      <c r="K429" s="219" t="s">
        <v>6160</v>
      </c>
      <c r="W429" s="219" t="s">
        <v>168</v>
      </c>
      <c r="AB429" s="286"/>
    </row>
    <row r="430" spans="1:28" s="221" customFormat="1">
      <c r="A430" s="205"/>
      <c r="B430" s="194" t="s">
        <v>4515</v>
      </c>
      <c r="C430" s="194" t="str">
        <f t="shared" si="77"/>
        <v>select_one</v>
      </c>
      <c r="D430" s="194" t="str">
        <f t="shared" si="78"/>
        <v>yes_no</v>
      </c>
      <c r="E430" s="205"/>
      <c r="F430" s="194"/>
      <c r="G430" s="194" t="s">
        <v>2983</v>
      </c>
      <c r="H430" s="206"/>
      <c r="I430" s="221" t="str" cm="1">
        <f t="array" ref="I430">_xlfn.TEXTJOIN(" ",1,IF(flistname=D430,foption,""))</f>
        <v>0: No 1: Yes</v>
      </c>
      <c r="J430" s="221" t="s">
        <v>22</v>
      </c>
      <c r="K430" s="221" t="s">
        <v>1980</v>
      </c>
      <c r="L430" s="221" t="str">
        <f t="shared" ref="L430:L438" si="80">IF(AND(ISBLANK(M430),ISBLANK(N430)),"",IF(ISBLANK(M430),N430,_xlfn.CONCAT(TRIM(M430),": ",N430)))</f>
        <v>K16: Do you think WFP and/or partner staff have treated you and members of your household respectfully?</v>
      </c>
      <c r="M430" s="221" t="s">
        <v>4516</v>
      </c>
      <c r="N430" s="221" t="s">
        <v>4517</v>
      </c>
      <c r="O430" s="221" t="s">
        <v>4518</v>
      </c>
      <c r="P430" s="221">
        <v>1</v>
      </c>
      <c r="V430" s="221">
        <v>1</v>
      </c>
      <c r="W430" s="221" t="s">
        <v>5748</v>
      </c>
      <c r="AB430" s="333"/>
    </row>
    <row r="431" spans="1:28" s="221" customFormat="1">
      <c r="A431" s="205"/>
      <c r="B431" s="194" t="s">
        <v>4519</v>
      </c>
      <c r="C431" s="194" t="str">
        <f t="shared" si="77"/>
        <v>select_multiple</v>
      </c>
      <c r="D431" s="194" t="str">
        <f t="shared" si="78"/>
        <v>treatment_FDP</v>
      </c>
      <c r="E431" s="205"/>
      <c r="F431" s="194"/>
      <c r="G431" s="194" t="s">
        <v>2983</v>
      </c>
      <c r="H431" s="206"/>
      <c r="I431" s="221" t="str" cm="1">
        <f t="array" ref="I431">_xlfn.TEXTJOIN(" ",1,IF(flistname=D431,foption,""))</f>
        <v>1: Ill treatment by WFP 2: Ill treatment by CP personnel 3: Ill treatment by shop owners/assistants 4: ill treatment financial providers e.g. Galaxy 88: Other</v>
      </c>
      <c r="J431" s="221" t="s">
        <v>6161</v>
      </c>
      <c r="K431" s="221" t="s">
        <v>1983</v>
      </c>
      <c r="L431" s="221" t="str">
        <f t="shared" si="80"/>
        <v>K17: If No, please indicate the problem</v>
      </c>
      <c r="M431" s="221" t="s">
        <v>4520</v>
      </c>
      <c r="N431" s="221" t="s">
        <v>4521</v>
      </c>
      <c r="O431" s="221" t="s">
        <v>4522</v>
      </c>
      <c r="P431" s="221">
        <v>1</v>
      </c>
      <c r="V431" s="221">
        <v>1</v>
      </c>
      <c r="Z431" s="221" t="s">
        <v>1985</v>
      </c>
      <c r="AB431" s="333"/>
    </row>
    <row r="432" spans="1:28" s="338" customFormat="1">
      <c r="A432" s="205"/>
      <c r="B432" s="194" t="s">
        <v>4523</v>
      </c>
      <c r="C432" s="194" t="str">
        <f t="shared" si="77"/>
        <v>No</v>
      </c>
      <c r="D432" s="194" t="str">
        <f t="shared" si="78"/>
        <v/>
      </c>
      <c r="E432" s="205"/>
      <c r="F432" s="194"/>
      <c r="G432" s="194" t="s">
        <v>2983</v>
      </c>
      <c r="H432" s="206"/>
      <c r="I432" s="338" t="str" cm="1">
        <f t="array" ref="I432">_xlfn.TEXTJOIN(" ",1,IF(flistname=D432,foption,""))</f>
        <v>0</v>
      </c>
      <c r="J432" s="338" t="s">
        <v>49</v>
      </c>
      <c r="K432" s="338" t="s">
        <v>1986</v>
      </c>
      <c r="L432" s="338" t="str">
        <f t="shared" si="80"/>
        <v>K18: Other</v>
      </c>
      <c r="M432" s="338" t="s">
        <v>4524</v>
      </c>
      <c r="N432" s="338" t="s">
        <v>4525</v>
      </c>
      <c r="O432" s="338" t="s">
        <v>4526</v>
      </c>
      <c r="P432" s="338">
        <v>1</v>
      </c>
      <c r="V432" s="338">
        <v>1</v>
      </c>
      <c r="Z432" s="338" t="s">
        <v>6162</v>
      </c>
      <c r="AB432" s="339"/>
    </row>
    <row r="433" spans="1:28" s="221" customFormat="1">
      <c r="A433" s="205"/>
      <c r="B433" s="194" t="s">
        <v>4528</v>
      </c>
      <c r="C433" s="194" t="str">
        <f t="shared" si="77"/>
        <v>No</v>
      </c>
      <c r="D433" s="194" t="str">
        <f t="shared" si="78"/>
        <v/>
      </c>
      <c r="E433" s="205"/>
      <c r="F433" s="194"/>
      <c r="G433" s="194" t="s">
        <v>2983</v>
      </c>
      <c r="H433" s="206"/>
      <c r="I433" s="221" t="str" cm="1">
        <f t="array" ref="I433">_xlfn.TEXTJOIN(" ",1,IF(flistname=D433,foption,""))</f>
        <v>0</v>
      </c>
      <c r="J433" s="221" t="s">
        <v>151</v>
      </c>
      <c r="K433" s="221" t="s">
        <v>1989</v>
      </c>
      <c r="L433" s="221" t="str">
        <f t="shared" si="80"/>
        <v>K19: How many members of your household were directly affected by this ill treatment?</v>
      </c>
      <c r="M433" s="221" t="s">
        <v>4529</v>
      </c>
      <c r="N433" s="221" t="s">
        <v>6163</v>
      </c>
      <c r="O433" s="221" t="s">
        <v>4531</v>
      </c>
      <c r="P433" s="221">
        <v>1</v>
      </c>
      <c r="T433" s="221" t="s">
        <v>3350</v>
      </c>
      <c r="U433" s="221" t="s">
        <v>6164</v>
      </c>
      <c r="V433" s="221">
        <v>1</v>
      </c>
      <c r="Z433" s="221" t="s">
        <v>1985</v>
      </c>
      <c r="AB433" s="333"/>
    </row>
    <row r="434" spans="1:28" s="219" customFormat="1">
      <c r="A434" s="215"/>
      <c r="B434" s="216" t="s">
        <v>4532</v>
      </c>
      <c r="C434" s="216" t="str">
        <f t="shared" si="77"/>
        <v>No</v>
      </c>
      <c r="D434" s="216" t="str">
        <f t="shared" si="78"/>
        <v/>
      </c>
      <c r="E434" s="215"/>
      <c r="F434" s="216"/>
      <c r="G434" s="216" t="s">
        <v>3040</v>
      </c>
      <c r="H434" s="217"/>
      <c r="I434" s="219" t="str" cm="1">
        <f t="array" ref="I434">_xlfn.TEXTJOIN(" ",1,IF(flistname=D434,foption,""))</f>
        <v>0</v>
      </c>
      <c r="J434" s="219" t="s">
        <v>26</v>
      </c>
      <c r="K434" s="219" t="s">
        <v>6165</v>
      </c>
      <c r="L434" s="219" t="str">
        <f t="shared" si="80"/>
        <v/>
      </c>
      <c r="P434" s="219">
        <v>1</v>
      </c>
      <c r="Z434" s="219" t="s">
        <v>4535</v>
      </c>
      <c r="AB434" s="286"/>
    </row>
    <row r="435" spans="1:28" s="325" customFormat="1">
      <c r="A435" s="352"/>
      <c r="B435" s="353"/>
      <c r="C435" s="353" t="str">
        <f t="shared" si="77"/>
        <v>No</v>
      </c>
      <c r="D435" s="353" t="str">
        <f t="shared" si="78"/>
        <v/>
      </c>
      <c r="E435" s="352"/>
      <c r="F435" s="353"/>
      <c r="G435" s="353"/>
      <c r="H435" s="354"/>
      <c r="J435" s="325" t="s">
        <v>20</v>
      </c>
      <c r="L435" s="325" t="str">
        <f t="shared" si="80"/>
        <v>Please tell me by sex, all household members who were directly affected by ill treatment</v>
      </c>
      <c r="N435" s="325" t="s">
        <v>6166</v>
      </c>
      <c r="O435" s="325" t="s">
        <v>6166</v>
      </c>
      <c r="AB435" s="326"/>
    </row>
    <row r="436" spans="1:28" s="221" customFormat="1">
      <c r="A436" s="205"/>
      <c r="B436" s="194" t="s">
        <v>4536</v>
      </c>
      <c r="C436" s="194" t="str">
        <f t="shared" si="77"/>
        <v>No</v>
      </c>
      <c r="D436" s="194" t="str">
        <f t="shared" si="78"/>
        <v/>
      </c>
      <c r="E436" s="205"/>
      <c r="F436" s="194"/>
      <c r="G436" s="194" t="s">
        <v>2983</v>
      </c>
      <c r="H436" s="206"/>
      <c r="I436" s="221" t="str" cm="1">
        <f t="array" ref="I436">_xlfn.TEXTJOIN(" ",1,IF(flistname=D436,foption,""))</f>
        <v>0</v>
      </c>
      <c r="J436" s="221" t="s">
        <v>151</v>
      </c>
      <c r="K436" s="221" t="s">
        <v>6167</v>
      </c>
      <c r="L436" s="221" t="str">
        <f t="shared" si="80"/>
        <v>K19_01: Male members who face ill treatment</v>
      </c>
      <c r="M436" s="221" t="s">
        <v>4537</v>
      </c>
      <c r="N436" s="221" t="s">
        <v>6168</v>
      </c>
      <c r="O436" s="221" t="s">
        <v>6169</v>
      </c>
      <c r="P436" s="221">
        <v>1</v>
      </c>
      <c r="T436" s="221" t="s">
        <v>6170</v>
      </c>
      <c r="U436" s="221" t="s">
        <v>6171</v>
      </c>
      <c r="V436" s="221">
        <v>1</v>
      </c>
      <c r="Z436" s="221" t="s">
        <v>6172</v>
      </c>
      <c r="AB436" s="333"/>
    </row>
    <row r="437" spans="1:28" s="221" customFormat="1">
      <c r="A437" s="205"/>
      <c r="B437" s="194" t="s">
        <v>4539</v>
      </c>
      <c r="C437" s="194" t="str">
        <f t="shared" si="77"/>
        <v>No</v>
      </c>
      <c r="D437" s="194" t="str">
        <f t="shared" si="78"/>
        <v/>
      </c>
      <c r="E437" s="205"/>
      <c r="F437" s="194"/>
      <c r="G437" s="194" t="s">
        <v>2983</v>
      </c>
      <c r="H437" s="206"/>
      <c r="I437" s="221" t="str" cm="1">
        <f t="array" ref="I437">_xlfn.TEXTJOIN(" ",1,IF(flistname=D437,foption,""))</f>
        <v>0</v>
      </c>
      <c r="J437" s="221" t="s">
        <v>151</v>
      </c>
      <c r="K437" s="221" t="s">
        <v>6173</v>
      </c>
      <c r="L437" s="221" t="str">
        <f t="shared" si="80"/>
        <v>K19_02: Female members who face ill treatment</v>
      </c>
      <c r="M437" s="221" t="s">
        <v>4540</v>
      </c>
      <c r="N437" s="221" t="s">
        <v>6174</v>
      </c>
      <c r="O437" s="221" t="s">
        <v>6175</v>
      </c>
      <c r="P437" s="221">
        <v>1</v>
      </c>
      <c r="T437" s="221" t="s">
        <v>6176</v>
      </c>
      <c r="U437" s="221" t="s">
        <v>6177</v>
      </c>
      <c r="V437" s="221">
        <v>1</v>
      </c>
      <c r="Z437" s="221" t="s">
        <v>6178</v>
      </c>
      <c r="AB437" s="333"/>
    </row>
    <row r="438" spans="1:28" s="219" customFormat="1">
      <c r="A438" s="215"/>
      <c r="B438" s="216" t="s">
        <v>4543</v>
      </c>
      <c r="C438" s="216" t="str">
        <f t="shared" si="77"/>
        <v>No</v>
      </c>
      <c r="D438" s="216" t="str">
        <f t="shared" si="78"/>
        <v/>
      </c>
      <c r="E438" s="215"/>
      <c r="F438" s="216"/>
      <c r="G438" s="216" t="s">
        <v>3040</v>
      </c>
      <c r="H438" s="217"/>
      <c r="I438" s="219" t="str" cm="1">
        <f t="array" ref="I438">_xlfn.TEXTJOIN(" ",1,IF(flistname=D438,foption,""))</f>
        <v>0</v>
      </c>
      <c r="J438" s="219" t="s">
        <v>117</v>
      </c>
      <c r="K438" s="219" t="s">
        <v>6165</v>
      </c>
      <c r="L438" s="219" t="str">
        <f t="shared" si="80"/>
        <v/>
      </c>
      <c r="N438" s="219" t="s">
        <v>2988</v>
      </c>
      <c r="O438" s="219" t="s">
        <v>2988</v>
      </c>
      <c r="P438" s="219">
        <v>1</v>
      </c>
      <c r="AB438" s="286"/>
    </row>
    <row r="439" spans="1:28" s="219" customFormat="1">
      <c r="A439" s="215"/>
      <c r="B439" s="216"/>
      <c r="C439" s="216"/>
      <c r="D439" s="216"/>
      <c r="E439" s="215"/>
      <c r="F439" s="216"/>
      <c r="G439" s="216"/>
      <c r="H439" s="217"/>
      <c r="J439" s="219" t="s">
        <v>117</v>
      </c>
      <c r="K439" s="219" t="s">
        <v>6160</v>
      </c>
      <c r="AB439" s="286"/>
    </row>
    <row r="440" spans="1:28" s="245" customFormat="1">
      <c r="A440" s="228"/>
      <c r="B440" s="229"/>
      <c r="C440" s="229"/>
      <c r="D440" s="229"/>
      <c r="E440" s="228"/>
      <c r="F440" s="229"/>
      <c r="G440" s="229"/>
      <c r="H440" s="230"/>
      <c r="AB440" s="281"/>
    </row>
    <row r="441" spans="1:28" s="219" customFormat="1">
      <c r="A441" s="215"/>
      <c r="B441" s="216"/>
      <c r="C441" s="216"/>
      <c r="D441" s="216"/>
      <c r="E441" s="215"/>
      <c r="F441" s="216"/>
      <c r="G441" s="216"/>
      <c r="H441" s="217"/>
      <c r="J441" s="219" t="s">
        <v>26</v>
      </c>
      <c r="K441" s="219" t="s">
        <v>6179</v>
      </c>
      <c r="W441" s="219" t="s">
        <v>168</v>
      </c>
      <c r="AB441" s="286"/>
    </row>
    <row r="442" spans="1:28" s="221" customFormat="1">
      <c r="A442" s="205"/>
      <c r="B442" s="194" t="s">
        <v>4544</v>
      </c>
      <c r="C442" s="194" t="str">
        <f t="shared" ref="C442:C497" si="81">IF(IFERROR(FIND("select_one",J442),0)&gt;0,"select_one",IF(IFERROR(FIND("select_multiple",J442),0)&gt;0,"select_multiple","No"))</f>
        <v>select_one</v>
      </c>
      <c r="D442" s="194" t="str">
        <f t="shared" ref="D442:D497" si="82">IF(OR(C442="select_one",C442="select_multiple"),TRIM(RIGHT(J442,LEN(J442)-(LEN(C442)+1))),"")</f>
        <v>yes_no</v>
      </c>
      <c r="E442" s="205"/>
      <c r="F442" s="194"/>
      <c r="G442" s="194" t="s">
        <v>2983</v>
      </c>
      <c r="H442" s="206"/>
      <c r="I442" s="221" t="str" cm="1">
        <f t="array" ref="I442">_xlfn.TEXTJOIN(" ",1,IF(flistname=D442,foption,""))</f>
        <v>0: No 1: Yes</v>
      </c>
      <c r="J442" s="221" t="s">
        <v>22</v>
      </c>
      <c r="K442" s="221" t="s">
        <v>1998</v>
      </c>
      <c r="L442" s="221" t="str">
        <f t="shared" ref="L442:L446" si="83">IF(AND(ISBLANK(M442),ISBLANK(N442)),"",IF(ISBLANK(M442),N442,_xlfn.CONCAT(TRIM(M442),": ",N442)))</f>
        <v>K20: Do you think the conditions of WFP programme sites are dignified?</v>
      </c>
      <c r="M442" s="221" t="s">
        <v>4545</v>
      </c>
      <c r="N442" s="221" t="s">
        <v>4546</v>
      </c>
      <c r="O442" s="221" t="s">
        <v>4547</v>
      </c>
      <c r="P442" s="221">
        <v>1</v>
      </c>
      <c r="S442" s="221" t="s">
        <v>2000</v>
      </c>
      <c r="V442" s="221">
        <v>1</v>
      </c>
      <c r="W442" s="221" t="s">
        <v>5748</v>
      </c>
      <c r="AB442" s="333"/>
    </row>
    <row r="443" spans="1:28" s="221" customFormat="1">
      <c r="A443" s="205"/>
      <c r="B443" s="194" t="s">
        <v>4548</v>
      </c>
      <c r="C443" s="194" t="str">
        <f t="shared" si="81"/>
        <v>select_multiple</v>
      </c>
      <c r="D443" s="194" t="str">
        <f t="shared" si="82"/>
        <v>sites_issues</v>
      </c>
      <c r="E443" s="205"/>
      <c r="F443" s="194"/>
      <c r="G443" s="194" t="s">
        <v>2983</v>
      </c>
      <c r="H443" s="206"/>
      <c r="I443" s="221" t="str" cm="1">
        <f t="array" ref="I443">_xlfn.TEXTJOIN(" ",1,IF(flistname=D443,foption,""))</f>
        <v>1: Lack of shade 2: Lack of toilet facilities 3: Lack of private spaces for lactating mothers 4: Lack of crowd control measures 5: Long waiting time 6: Long travel times 7: Timing 88: Other</v>
      </c>
      <c r="J443" s="221" t="s">
        <v>2001</v>
      </c>
      <c r="K443" s="221" t="s">
        <v>2002</v>
      </c>
      <c r="L443" s="221" t="str">
        <f t="shared" si="83"/>
        <v>K21: If No, please indicate the problem(s)</v>
      </c>
      <c r="M443" s="221" t="s">
        <v>4549</v>
      </c>
      <c r="N443" s="221" t="s">
        <v>4550</v>
      </c>
      <c r="O443" s="221" t="s">
        <v>4551</v>
      </c>
      <c r="P443" s="221">
        <v>1</v>
      </c>
      <c r="V443" s="221">
        <v>1</v>
      </c>
      <c r="Z443" s="221" t="s">
        <v>2004</v>
      </c>
      <c r="AB443" s="333"/>
    </row>
    <row r="444" spans="1:28" s="338" customFormat="1">
      <c r="A444" s="205"/>
      <c r="B444" s="194" t="s">
        <v>4552</v>
      </c>
      <c r="C444" s="194" t="str">
        <f t="shared" si="81"/>
        <v>No</v>
      </c>
      <c r="D444" s="194" t="str">
        <f t="shared" si="82"/>
        <v/>
      </c>
      <c r="E444" s="205"/>
      <c r="F444" s="194"/>
      <c r="G444" s="194" t="s">
        <v>2983</v>
      </c>
      <c r="H444" s="206"/>
      <c r="I444" s="338" t="str" cm="1">
        <f t="array" ref="I444">_xlfn.TEXTJOIN(" ",1,IF(flistname=D444,foption,""))</f>
        <v>0</v>
      </c>
      <c r="J444" s="338" t="s">
        <v>49</v>
      </c>
      <c r="K444" s="338" t="s">
        <v>2005</v>
      </c>
      <c r="L444" s="338" t="str">
        <f t="shared" si="83"/>
        <v>K22: Please specify</v>
      </c>
      <c r="M444" s="338" t="s">
        <v>4553</v>
      </c>
      <c r="N444" s="338" t="s">
        <v>3492</v>
      </c>
      <c r="O444" s="338" t="s">
        <v>4554</v>
      </c>
      <c r="P444" s="338">
        <v>1</v>
      </c>
      <c r="V444" s="338">
        <v>1</v>
      </c>
      <c r="Z444" s="338" t="s">
        <v>2007</v>
      </c>
      <c r="AB444" s="339"/>
    </row>
    <row r="445" spans="1:28" s="221" customFormat="1">
      <c r="A445" s="205"/>
      <c r="B445" s="194" t="s">
        <v>4555</v>
      </c>
      <c r="C445" s="194" t="str">
        <f t="shared" si="81"/>
        <v>select_one</v>
      </c>
      <c r="D445" s="194" t="str">
        <f t="shared" si="82"/>
        <v>yes_no</v>
      </c>
      <c r="E445" s="205"/>
      <c r="F445" s="194"/>
      <c r="G445" s="194" t="s">
        <v>2983</v>
      </c>
      <c r="H445" s="206"/>
      <c r="I445" s="221" t="str" cm="1">
        <f t="array" ref="I445">_xlfn.TEXTJOIN(" ",1,IF(flistname=D445,foption,""))</f>
        <v>0: No 1: Yes</v>
      </c>
      <c r="J445" s="221" t="s">
        <v>22</v>
      </c>
      <c r="K445" s="221" t="s">
        <v>2008</v>
      </c>
      <c r="L445" s="221" t="str">
        <f t="shared" si="83"/>
        <v>K23: Have WFP and/or its partners already taken measures to try to resolve the problem?</v>
      </c>
      <c r="M445" s="221" t="s">
        <v>4556</v>
      </c>
      <c r="N445" s="221" t="s">
        <v>4557</v>
      </c>
      <c r="O445" s="221" t="s">
        <v>4558</v>
      </c>
      <c r="P445" s="221">
        <v>1</v>
      </c>
      <c r="V445" s="221">
        <v>1</v>
      </c>
      <c r="W445" s="221" t="s">
        <v>5748</v>
      </c>
      <c r="Z445" s="221" t="s">
        <v>2004</v>
      </c>
      <c r="AB445" s="333"/>
    </row>
    <row r="446" spans="1:28" s="338" customFormat="1">
      <c r="A446" s="205"/>
      <c r="B446" s="194" t="s">
        <v>4559</v>
      </c>
      <c r="C446" s="194" t="str">
        <f t="shared" si="81"/>
        <v>No</v>
      </c>
      <c r="D446" s="194" t="str">
        <f t="shared" si="82"/>
        <v/>
      </c>
      <c r="E446" s="205"/>
      <c r="F446" s="194"/>
      <c r="G446" s="194" t="s">
        <v>2983</v>
      </c>
      <c r="H446" s="206"/>
      <c r="I446" s="338" t="str" cm="1">
        <f t="array" ref="I446">_xlfn.TEXTJOIN(" ",1,IF(flistname=D446,foption,""))</f>
        <v>0</v>
      </c>
      <c r="J446" s="338" t="s">
        <v>49</v>
      </c>
      <c r="K446" s="338" t="s">
        <v>2010</v>
      </c>
      <c r="L446" s="338" t="str">
        <f t="shared" si="83"/>
        <v>K24: What could be done to make WFP programmes more dignified?</v>
      </c>
      <c r="M446" s="338" t="s">
        <v>4560</v>
      </c>
      <c r="N446" s="338" t="s">
        <v>4561</v>
      </c>
      <c r="O446" s="338" t="s">
        <v>4562</v>
      </c>
      <c r="P446" s="338">
        <v>1</v>
      </c>
      <c r="V446" s="338">
        <v>1</v>
      </c>
      <c r="Z446" s="338" t="s">
        <v>2004</v>
      </c>
      <c r="AB446" s="339"/>
    </row>
    <row r="447" spans="1:28" s="219" customFormat="1">
      <c r="C447" s="219" t="str">
        <f t="shared" si="81"/>
        <v>No</v>
      </c>
      <c r="D447" s="219" t="str">
        <f t="shared" si="82"/>
        <v/>
      </c>
      <c r="J447" s="219" t="s">
        <v>117</v>
      </c>
      <c r="K447" s="219" t="s">
        <v>6179</v>
      </c>
      <c r="AB447" s="286"/>
    </row>
    <row r="448" spans="1:28" s="356" customFormat="1">
      <c r="A448" s="355"/>
      <c r="B448" s="356" t="s">
        <v>4563</v>
      </c>
      <c r="C448" s="356" t="str">
        <f t="shared" si="81"/>
        <v>No</v>
      </c>
      <c r="D448" s="356" t="str">
        <f t="shared" si="82"/>
        <v/>
      </c>
      <c r="E448" s="355"/>
      <c r="G448" s="356" t="s">
        <v>2983</v>
      </c>
      <c r="H448" s="357"/>
      <c r="I448" s="356" t="str" cm="1">
        <f t="array" ref="I448">_xlfn.TEXTJOIN(" ",1,IF(flistname=D448,foption,""))</f>
        <v>0</v>
      </c>
      <c r="J448" s="356" t="s">
        <v>117</v>
      </c>
      <c r="K448" s="356" t="s">
        <v>4452</v>
      </c>
      <c r="L448" s="356" t="str">
        <f t="shared" ref="L448:L511" si="84">IF(AND(ISBLANK(M448),ISBLANK(N448)),"",IF(ISBLANK(M448),N448,_xlfn.CONCAT(TRIM(M448),": ",N448)))</f>
        <v/>
      </c>
      <c r="N448" s="356" t="s">
        <v>2988</v>
      </c>
      <c r="O448" s="356" t="s">
        <v>2988</v>
      </c>
      <c r="P448" s="356">
        <v>1</v>
      </c>
      <c r="AB448" s="358"/>
    </row>
    <row r="449" spans="1:28" s="218" customFormat="1">
      <c r="A449" s="207"/>
      <c r="C449" s="218" t="str">
        <f t="shared" si="81"/>
        <v>No</v>
      </c>
      <c r="D449" s="218" t="str">
        <f t="shared" si="82"/>
        <v/>
      </c>
      <c r="E449" s="207"/>
      <c r="H449" s="209"/>
      <c r="I449" s="214" t="str" cm="1">
        <f t="array" ref="I449">_xlfn.TEXTJOIN(" ",1,IF(flistname=D449,foption,""))</f>
        <v>0</v>
      </c>
      <c r="L449" s="218" t="str">
        <f t="shared" si="84"/>
        <v/>
      </c>
      <c r="N449" s="218" t="s">
        <v>2988</v>
      </c>
      <c r="O449" s="218" t="s">
        <v>2988</v>
      </c>
      <c r="P449" s="218">
        <v>1</v>
      </c>
      <c r="S449" s="207"/>
      <c r="AB449" s="280"/>
    </row>
    <row r="450" spans="1:28" s="356" customFormat="1">
      <c r="A450" s="355"/>
      <c r="B450" s="356" t="s">
        <v>4564</v>
      </c>
      <c r="C450" s="356" t="str">
        <f t="shared" si="81"/>
        <v>No</v>
      </c>
      <c r="D450" s="356" t="str">
        <f t="shared" si="82"/>
        <v/>
      </c>
      <c r="E450" s="355"/>
      <c r="G450" s="356" t="s">
        <v>2983</v>
      </c>
      <c r="H450" s="357"/>
      <c r="I450" s="356" t="str" cm="1">
        <f t="array" ref="I450">_xlfn.TEXTJOIN(" ",1,IF(flistname=D450,foption,""))</f>
        <v>0</v>
      </c>
      <c r="J450" s="356" t="s">
        <v>26</v>
      </c>
      <c r="K450" s="356" t="s">
        <v>4565</v>
      </c>
      <c r="L450" s="356" t="str">
        <f t="shared" si="84"/>
        <v>L: PROJECT MANAGEMENT COMMITTEE</v>
      </c>
      <c r="M450" s="356" t="s">
        <v>4566</v>
      </c>
      <c r="N450" s="356" t="s">
        <v>4567</v>
      </c>
      <c r="O450" s="356" t="s">
        <v>4567</v>
      </c>
      <c r="P450" s="356">
        <v>1</v>
      </c>
      <c r="W450" s="356" t="s">
        <v>168</v>
      </c>
      <c r="Z450" s="356" t="s">
        <v>3428</v>
      </c>
      <c r="AB450" s="358"/>
    </row>
    <row r="451" spans="1:28" s="221" customFormat="1">
      <c r="A451" s="205"/>
      <c r="B451" s="194" t="s">
        <v>4568</v>
      </c>
      <c r="C451" s="194" t="str">
        <f t="shared" si="81"/>
        <v>select_one</v>
      </c>
      <c r="D451" s="194" t="str">
        <f t="shared" si="82"/>
        <v>yes_no_dk</v>
      </c>
      <c r="E451" s="205"/>
      <c r="F451" s="194"/>
      <c r="G451" s="194" t="s">
        <v>2983</v>
      </c>
      <c r="H451" s="206"/>
      <c r="I451" s="221" t="str" cm="1">
        <f t="array" ref="I451">_xlfn.TEXTJOIN(" ",1,IF(flistname=D451,foption,""))</f>
        <v>0: No 1: Yes 98: Don’t know</v>
      </c>
      <c r="J451" s="221" t="s">
        <v>549</v>
      </c>
      <c r="K451" s="221" t="s">
        <v>2083</v>
      </c>
      <c r="L451" s="221" t="str">
        <f t="shared" si="84"/>
        <v>L01: Is there a project management committee (PMC) for the assistance provided?</v>
      </c>
      <c r="M451" s="221" t="s">
        <v>4569</v>
      </c>
      <c r="N451" s="221" t="s">
        <v>4570</v>
      </c>
      <c r="O451" s="221" t="s">
        <v>4571</v>
      </c>
      <c r="P451" s="221">
        <v>1</v>
      </c>
      <c r="S451" s="221" t="s">
        <v>2085</v>
      </c>
      <c r="V451" s="221">
        <v>1</v>
      </c>
      <c r="W451" s="221" t="s">
        <v>5748</v>
      </c>
      <c r="AB451" s="333"/>
    </row>
    <row r="452" spans="1:28" s="221" customFormat="1">
      <c r="A452" s="205"/>
      <c r="B452" s="194" t="s">
        <v>4572</v>
      </c>
      <c r="C452" s="194" t="str">
        <f t="shared" si="81"/>
        <v>select_one</v>
      </c>
      <c r="D452" s="194" t="str">
        <f t="shared" si="82"/>
        <v>yes_no</v>
      </c>
      <c r="E452" s="205"/>
      <c r="F452" s="194"/>
      <c r="G452" s="194" t="s">
        <v>2983</v>
      </c>
      <c r="H452" s="206"/>
      <c r="I452" s="221" t="str" cm="1">
        <f t="array" ref="I452">_xlfn.TEXTJOIN(" ",1,IF(flistname=D452,foption,""))</f>
        <v>0: No 1: Yes</v>
      </c>
      <c r="J452" s="221" t="s">
        <v>22</v>
      </c>
      <c r="K452" s="221" t="s">
        <v>2086</v>
      </c>
      <c r="L452" s="221" t="str">
        <f t="shared" si="84"/>
        <v>L02: Do you know how many members are there in the PMC?</v>
      </c>
      <c r="M452" s="221" t="s">
        <v>4573</v>
      </c>
      <c r="N452" s="221" t="s">
        <v>4574</v>
      </c>
      <c r="O452" s="221" t="s">
        <v>4575</v>
      </c>
      <c r="P452" s="221">
        <v>1</v>
      </c>
      <c r="V452" s="221">
        <v>1</v>
      </c>
      <c r="W452" s="221" t="s">
        <v>5748</v>
      </c>
      <c r="Z452" s="221" t="s">
        <v>2088</v>
      </c>
      <c r="AB452" s="333"/>
    </row>
    <row r="453" spans="1:28" s="221" customFormat="1">
      <c r="A453" s="205"/>
      <c r="B453" s="194" t="s">
        <v>4576</v>
      </c>
      <c r="C453" s="194" t="str">
        <f t="shared" si="81"/>
        <v>No</v>
      </c>
      <c r="D453" s="194" t="str">
        <f t="shared" si="82"/>
        <v/>
      </c>
      <c r="E453" s="205"/>
      <c r="F453" s="194"/>
      <c r="G453" s="194" t="s">
        <v>2983</v>
      </c>
      <c r="H453" s="206"/>
      <c r="I453" s="221" t="str" cm="1">
        <f t="array" ref="I453">_xlfn.TEXTJOIN(" ",1,IF(flistname=D453,foption,""))</f>
        <v>0</v>
      </c>
      <c r="J453" s="221" t="s">
        <v>151</v>
      </c>
      <c r="K453" s="221" t="s">
        <v>2089</v>
      </c>
      <c r="L453" s="221" t="str">
        <f t="shared" si="84"/>
        <v>L03: If yes, how many members are there in the PMC men?</v>
      </c>
      <c r="M453" s="221" t="s">
        <v>4577</v>
      </c>
      <c r="N453" s="221" t="s">
        <v>4578</v>
      </c>
      <c r="O453" s="221" t="s">
        <v>4579</v>
      </c>
      <c r="P453" s="221">
        <v>1</v>
      </c>
      <c r="T453" s="221" t="s">
        <v>2091</v>
      </c>
      <c r="V453" s="221">
        <v>1</v>
      </c>
      <c r="Z453" s="221" t="s">
        <v>2092</v>
      </c>
      <c r="AB453" s="333"/>
    </row>
    <row r="454" spans="1:28" s="221" customFormat="1">
      <c r="A454" s="205"/>
      <c r="B454" s="194" t="s">
        <v>4580</v>
      </c>
      <c r="C454" s="194" t="str">
        <f t="shared" si="81"/>
        <v>No</v>
      </c>
      <c r="D454" s="194" t="str">
        <f t="shared" si="82"/>
        <v/>
      </c>
      <c r="E454" s="205"/>
      <c r="F454" s="194"/>
      <c r="G454" s="194" t="s">
        <v>2983</v>
      </c>
      <c r="H454" s="206"/>
      <c r="I454" s="221" t="str" cm="1">
        <f t="array" ref="I454">_xlfn.TEXTJOIN(" ",1,IF(flistname=D454,foption,""))</f>
        <v>0</v>
      </c>
      <c r="J454" s="221" t="s">
        <v>151</v>
      </c>
      <c r="K454" s="221" t="s">
        <v>2093</v>
      </c>
      <c r="L454" s="221" t="str">
        <f t="shared" si="84"/>
        <v>L04: If yes, how many members of the PMC are women?</v>
      </c>
      <c r="M454" s="221" t="s">
        <v>4581</v>
      </c>
      <c r="N454" s="221" t="s">
        <v>2094</v>
      </c>
      <c r="O454" s="221" t="s">
        <v>4582</v>
      </c>
      <c r="P454" s="221">
        <v>1</v>
      </c>
      <c r="T454" s="221" t="s">
        <v>2095</v>
      </c>
      <c r="V454" s="221">
        <v>1</v>
      </c>
      <c r="Z454" s="221" t="s">
        <v>2092</v>
      </c>
      <c r="AB454" s="333"/>
    </row>
    <row r="455" spans="1:28" s="221" customFormat="1">
      <c r="A455" s="205"/>
      <c r="B455" s="194" t="s">
        <v>4583</v>
      </c>
      <c r="C455" s="194" t="str">
        <f t="shared" si="81"/>
        <v>select_one</v>
      </c>
      <c r="D455" s="194" t="str">
        <f t="shared" si="82"/>
        <v>No_PMC</v>
      </c>
      <c r="E455" s="205"/>
      <c r="F455" s="194"/>
      <c r="G455" s="194" t="s">
        <v>2983</v>
      </c>
      <c r="H455" s="206"/>
      <c r="I455" s="221" t="str" cm="1">
        <f t="array" ref="I455">_xlfn.TEXTJOIN(" ",1,IF(flistname=D455,foption,""))</f>
        <v>1: It has not been created 2: A new PMC is being formed (the old PMC membership term has expired) 3: Don't know</v>
      </c>
      <c r="J455" s="221" t="s">
        <v>2096</v>
      </c>
      <c r="K455" s="221" t="s">
        <v>2097</v>
      </c>
      <c r="L455" s="221" t="str">
        <f t="shared" si="84"/>
        <v>L05: If not, why is there not a project management committee?</v>
      </c>
      <c r="M455" s="221" t="s">
        <v>4584</v>
      </c>
      <c r="N455" s="221" t="s">
        <v>4585</v>
      </c>
      <c r="O455" s="221" t="s">
        <v>4586</v>
      </c>
      <c r="P455" s="221">
        <v>1</v>
      </c>
      <c r="V455" s="221">
        <v>1</v>
      </c>
      <c r="Z455" s="221" t="s">
        <v>2099</v>
      </c>
      <c r="AB455" s="333"/>
    </row>
    <row r="456" spans="1:28" s="221" customFormat="1">
      <c r="A456" s="205"/>
      <c r="B456" s="194" t="s">
        <v>4587</v>
      </c>
      <c r="C456" s="194" t="str">
        <f t="shared" si="81"/>
        <v>select_one</v>
      </c>
      <c r="D456" s="194" t="str">
        <f t="shared" si="82"/>
        <v>yes_no</v>
      </c>
      <c r="E456" s="205"/>
      <c r="F456" s="194"/>
      <c r="G456" s="194" t="s">
        <v>2983</v>
      </c>
      <c r="H456" s="206"/>
      <c r="I456" s="221" t="str" cm="1">
        <f t="array" ref="I456">_xlfn.TEXTJOIN(" ",1,IF(flistname=D456,foption,""))</f>
        <v>0: No 1: Yes</v>
      </c>
      <c r="J456" s="221" t="s">
        <v>22</v>
      </c>
      <c r="K456" s="221" t="s">
        <v>2100</v>
      </c>
      <c r="L456" s="221" t="str">
        <f t="shared" si="84"/>
        <v>L06: Does the PMC report back to the beneficiaries and/or community?</v>
      </c>
      <c r="M456" s="221" t="s">
        <v>4588</v>
      </c>
      <c r="N456" s="221" t="s">
        <v>4589</v>
      </c>
      <c r="O456" s="221" t="s">
        <v>4590</v>
      </c>
      <c r="P456" s="221">
        <v>1</v>
      </c>
      <c r="V456" s="221">
        <v>1</v>
      </c>
      <c r="W456" s="221" t="s">
        <v>5748</v>
      </c>
      <c r="Z456" s="221" t="s">
        <v>2088</v>
      </c>
      <c r="AB456" s="333"/>
    </row>
    <row r="457" spans="1:28" s="221" customFormat="1">
      <c r="A457" s="205"/>
      <c r="B457" s="194" t="s">
        <v>4591</v>
      </c>
      <c r="C457" s="194" t="str">
        <f t="shared" si="81"/>
        <v>select_one</v>
      </c>
      <c r="D457" s="194" t="str">
        <f t="shared" si="82"/>
        <v>yes_no_dk</v>
      </c>
      <c r="E457" s="205"/>
      <c r="F457" s="194"/>
      <c r="G457" s="194" t="s">
        <v>2983</v>
      </c>
      <c r="H457" s="206"/>
      <c r="I457" s="221" t="str" cm="1">
        <f t="array" ref="I457">_xlfn.TEXTJOIN(" ",1,IF(flistname=D457,foption,""))</f>
        <v>0: No 1: Yes 98: Don’t know</v>
      </c>
      <c r="J457" s="221" t="s">
        <v>549</v>
      </c>
      <c r="K457" s="221" t="s">
        <v>2102</v>
      </c>
      <c r="L457" s="221" t="str">
        <f t="shared" si="84"/>
        <v>L07: Is it easy for the PMC members to take additional food/cash/vouchers (beyond the entitlement)?</v>
      </c>
      <c r="M457" s="221" t="s">
        <v>4592</v>
      </c>
      <c r="N457" s="221" t="s">
        <v>4593</v>
      </c>
      <c r="O457" s="221" t="s">
        <v>4594</v>
      </c>
      <c r="P457" s="221">
        <v>1</v>
      </c>
      <c r="V457" s="221">
        <v>1</v>
      </c>
      <c r="W457" s="221" t="s">
        <v>5748</v>
      </c>
      <c r="Z457" s="221" t="s">
        <v>2088</v>
      </c>
      <c r="AB457" s="333"/>
    </row>
    <row r="458" spans="1:28" s="221" customFormat="1">
      <c r="A458" s="205"/>
      <c r="B458" s="194" t="s">
        <v>4595</v>
      </c>
      <c r="C458" s="194" t="str">
        <f t="shared" si="81"/>
        <v>select_one</v>
      </c>
      <c r="D458" s="194" t="str">
        <f t="shared" si="82"/>
        <v>yes_no</v>
      </c>
      <c r="E458" s="205"/>
      <c r="F458" s="194"/>
      <c r="G458" s="194" t="s">
        <v>2983</v>
      </c>
      <c r="H458" s="206"/>
      <c r="I458" s="221" t="str" cm="1">
        <f t="array" ref="I458">_xlfn.TEXTJOIN(" ",1,IF(flistname=D458,foption,""))</f>
        <v>0: No 1: Yes</v>
      </c>
      <c r="J458" s="221" t="s">
        <v>22</v>
      </c>
      <c r="K458" s="221" t="s">
        <v>2104</v>
      </c>
      <c r="L458" s="221" t="str">
        <f t="shared" si="84"/>
        <v>L08: Do you feel the PMC represents you well?</v>
      </c>
      <c r="M458" s="221" t="s">
        <v>4596</v>
      </c>
      <c r="N458" s="221" t="s">
        <v>4597</v>
      </c>
      <c r="O458" s="221" t="s">
        <v>4598</v>
      </c>
      <c r="P458" s="221">
        <v>1</v>
      </c>
      <c r="S458" s="221" t="s">
        <v>2106</v>
      </c>
      <c r="V458" s="221">
        <v>1</v>
      </c>
      <c r="W458" s="221" t="s">
        <v>5748</v>
      </c>
      <c r="Z458" s="221" t="s">
        <v>2088</v>
      </c>
      <c r="AB458" s="333"/>
    </row>
    <row r="459" spans="1:28" s="221" customFormat="1">
      <c r="A459" s="205"/>
      <c r="B459" s="194" t="s">
        <v>4599</v>
      </c>
      <c r="C459" s="194" t="str">
        <f t="shared" si="81"/>
        <v>select_multiple</v>
      </c>
      <c r="D459" s="194" t="str">
        <f t="shared" si="82"/>
        <v>mc_activities</v>
      </c>
      <c r="E459" s="205"/>
      <c r="F459" s="194"/>
      <c r="G459" s="194" t="s">
        <v>2983</v>
      </c>
      <c r="H459" s="206"/>
      <c r="I459" s="221" t="str" cm="1">
        <f t="array" ref="I459">_xlfn.TEXTJOIN(" ",1,IF(flistname=D459,foption,""))</f>
        <v>1: Communication of distribution schedule 2: Complaints/ feedback management (neutral, independent, anonymous) 3: Help Desk at Site 4: Distribution organization 5: Sourcing porters 6: Recipient verification 7: Identifying vulnerable people 8: Posting entitlements 9: Sensitization on entitlements 10: Sensitization on targeting 88: Other 77: Don't know</v>
      </c>
      <c r="J459" s="221" t="s">
        <v>2107</v>
      </c>
      <c r="K459" s="221" t="s">
        <v>2108</v>
      </c>
      <c r="L459" s="221" t="str">
        <f t="shared" si="84"/>
        <v>L09: Which activity is the PMC responsible for?</v>
      </c>
      <c r="M459" s="221" t="s">
        <v>4600</v>
      </c>
      <c r="N459" s="221" t="s">
        <v>4601</v>
      </c>
      <c r="O459" s="221" t="s">
        <v>4602</v>
      </c>
      <c r="P459" s="221">
        <v>1</v>
      </c>
      <c r="S459" s="221" t="s">
        <v>1236</v>
      </c>
      <c r="T459" s="221" t="s">
        <v>4897</v>
      </c>
      <c r="U459" s="221" t="s">
        <v>6180</v>
      </c>
      <c r="V459" s="221">
        <v>1</v>
      </c>
      <c r="Z459" s="221" t="s">
        <v>2088</v>
      </c>
      <c r="AB459" s="333"/>
    </row>
    <row r="460" spans="1:28" s="338" customFormat="1">
      <c r="A460" s="205"/>
      <c r="B460" s="194" t="s">
        <v>4603</v>
      </c>
      <c r="C460" s="194" t="str">
        <f t="shared" si="81"/>
        <v>No</v>
      </c>
      <c r="D460" s="194" t="str">
        <f t="shared" si="82"/>
        <v/>
      </c>
      <c r="E460" s="205"/>
      <c r="F460" s="194"/>
      <c r="G460" s="194" t="s">
        <v>2983</v>
      </c>
      <c r="H460" s="206"/>
      <c r="I460" s="338" t="str" cm="1">
        <f t="array" ref="I460">_xlfn.TEXTJOIN(" ",1,IF(flistname=D460,foption,""))</f>
        <v>0</v>
      </c>
      <c r="J460" s="338" t="s">
        <v>49</v>
      </c>
      <c r="K460" s="338" t="s">
        <v>2110</v>
      </c>
      <c r="L460" s="338" t="str">
        <f t="shared" si="84"/>
        <v>L10: Specify</v>
      </c>
      <c r="M460" s="338" t="s">
        <v>4604</v>
      </c>
      <c r="N460" s="338" t="s">
        <v>1312</v>
      </c>
      <c r="O460" s="338" t="s">
        <v>4605</v>
      </c>
      <c r="P460" s="338">
        <v>1</v>
      </c>
      <c r="V460" s="338">
        <v>1</v>
      </c>
      <c r="Z460" s="338" t="s">
        <v>4606</v>
      </c>
      <c r="AB460" s="339"/>
    </row>
    <row r="461" spans="1:28" s="356" customFormat="1">
      <c r="A461" s="355"/>
      <c r="B461" s="356" t="s">
        <v>4607</v>
      </c>
      <c r="C461" s="356" t="str">
        <f t="shared" si="81"/>
        <v>No</v>
      </c>
      <c r="D461" s="356" t="str">
        <f t="shared" si="82"/>
        <v/>
      </c>
      <c r="E461" s="355"/>
      <c r="G461" s="356" t="s">
        <v>2983</v>
      </c>
      <c r="H461" s="357"/>
      <c r="I461" s="356" t="str" cm="1">
        <f t="array" ref="I461">_xlfn.TEXTJOIN(" ",1,IF(flistname=D461,foption,""))</f>
        <v>0</v>
      </c>
      <c r="J461" s="356" t="s">
        <v>117</v>
      </c>
      <c r="K461" s="356" t="s">
        <v>4565</v>
      </c>
      <c r="L461" s="356" t="str">
        <f t="shared" si="84"/>
        <v/>
      </c>
      <c r="N461" s="356" t="s">
        <v>2988</v>
      </c>
      <c r="O461" s="356" t="s">
        <v>2988</v>
      </c>
      <c r="P461" s="356">
        <v>1</v>
      </c>
      <c r="AB461" s="358"/>
    </row>
    <row r="462" spans="1:28" s="218" customFormat="1">
      <c r="A462" s="207"/>
      <c r="C462" s="218" t="str">
        <f t="shared" si="81"/>
        <v>No</v>
      </c>
      <c r="D462" s="218" t="str">
        <f t="shared" si="82"/>
        <v/>
      </c>
      <c r="E462" s="207"/>
      <c r="H462" s="209"/>
      <c r="I462" s="214" t="str" cm="1">
        <f t="array" ref="I462">_xlfn.TEXTJOIN(" ",1,IF(flistname=D462,foption,""))</f>
        <v>0</v>
      </c>
      <c r="L462" s="218" t="str">
        <f t="shared" si="84"/>
        <v/>
      </c>
      <c r="N462" s="218" t="s">
        <v>2988</v>
      </c>
      <c r="O462" s="218" t="s">
        <v>2988</v>
      </c>
      <c r="P462" s="218">
        <v>1</v>
      </c>
      <c r="S462" s="207"/>
      <c r="AB462" s="280"/>
    </row>
    <row r="463" spans="1:28" s="356" customFormat="1">
      <c r="A463" s="355"/>
      <c r="B463" s="356" t="s">
        <v>4608</v>
      </c>
      <c r="C463" s="356" t="str">
        <f t="shared" si="81"/>
        <v>No</v>
      </c>
      <c r="D463" s="356" t="str">
        <f t="shared" si="82"/>
        <v/>
      </c>
      <c r="E463" s="355"/>
      <c r="F463" s="356" t="s">
        <v>246</v>
      </c>
      <c r="G463" s="356" t="s">
        <v>2983</v>
      </c>
      <c r="H463" s="357"/>
      <c r="I463" s="356" t="str" cm="1">
        <f t="array" ref="I463">_xlfn.TEXTJOIN(" ",1,IF(flistname=D463,foption,""))</f>
        <v>0</v>
      </c>
      <c r="J463" s="356" t="s">
        <v>26</v>
      </c>
      <c r="K463" s="356" t="s">
        <v>4609</v>
      </c>
      <c r="L463" s="356" t="str">
        <f t="shared" si="84"/>
        <v>M: DECISION MAKING (GENDER)</v>
      </c>
      <c r="M463" s="356" t="s">
        <v>4610</v>
      </c>
      <c r="N463" s="356" t="s">
        <v>4611</v>
      </c>
      <c r="O463" s="356" t="s">
        <v>4611</v>
      </c>
      <c r="P463" s="356">
        <v>1</v>
      </c>
      <c r="W463" s="356" t="s">
        <v>168</v>
      </c>
      <c r="Z463" s="356" t="s">
        <v>3428</v>
      </c>
      <c r="AB463" s="358"/>
    </row>
    <row r="464" spans="1:28" s="221" customFormat="1">
      <c r="A464" s="205"/>
      <c r="B464" s="194" t="s">
        <v>4612</v>
      </c>
      <c r="C464" s="194" t="str">
        <f t="shared" si="81"/>
        <v>select_one</v>
      </c>
      <c r="D464" s="194" t="str">
        <f t="shared" si="82"/>
        <v>decision_making</v>
      </c>
      <c r="E464" s="205"/>
      <c r="F464" s="194" t="s">
        <v>246</v>
      </c>
      <c r="G464" s="194" t="s">
        <v>2983</v>
      </c>
      <c r="H464" s="206"/>
      <c r="I464" s="221" t="str" cm="1">
        <f t="array" ref="I464">_xlfn.TEXTJOIN(" ",1,IF(flistname=D464,foption,""))</f>
        <v>1: Female 2: Male 3: Both male and female</v>
      </c>
      <c r="J464" s="221" t="s">
        <v>2126</v>
      </c>
      <c r="K464" s="221" t="s">
        <v>2127</v>
      </c>
      <c r="L464" s="221" t="str">
        <f t="shared" si="84"/>
        <v>M01: Who decides how to use the **cash** assistance received such as when, where and what to buy?</v>
      </c>
      <c r="M464" s="221" t="s">
        <v>4613</v>
      </c>
      <c r="N464" s="221" t="s">
        <v>4614</v>
      </c>
      <c r="O464" s="221" t="s">
        <v>4615</v>
      </c>
      <c r="P464" s="221">
        <v>1</v>
      </c>
      <c r="V464" s="221">
        <v>1</v>
      </c>
      <c r="Z464" s="221" t="s">
        <v>6181</v>
      </c>
      <c r="AB464" s="333"/>
    </row>
    <row r="465" spans="1:28" s="221" customFormat="1">
      <c r="A465" s="205"/>
      <c r="B465" s="194" t="s">
        <v>4617</v>
      </c>
      <c r="C465" s="194" t="str">
        <f t="shared" si="81"/>
        <v>select_one</v>
      </c>
      <c r="D465" s="194" t="str">
        <f t="shared" si="82"/>
        <v>decision_making</v>
      </c>
      <c r="E465" s="205"/>
      <c r="F465" s="194" t="s">
        <v>246</v>
      </c>
      <c r="G465" s="194" t="s">
        <v>2983</v>
      </c>
      <c r="H465" s="206"/>
      <c r="I465" s="221" t="str" cm="1">
        <f t="array" ref="I465">_xlfn.TEXTJOIN(" ",1,IF(flistname=D465,foption,""))</f>
        <v>1: Female 2: Male 3: Both male and female</v>
      </c>
      <c r="J465" s="221" t="s">
        <v>2126</v>
      </c>
      <c r="K465" s="221" t="s">
        <v>2130</v>
      </c>
      <c r="L465" s="221" t="str">
        <f t="shared" si="84"/>
        <v>M02: Who decides how to use the **food** assistance given by WFP, such as whether to sell, trade, lend or share a portion of it?</v>
      </c>
      <c r="M465" s="221" t="s">
        <v>4618</v>
      </c>
      <c r="N465" s="221" t="s">
        <v>4619</v>
      </c>
      <c r="O465" s="221" t="s">
        <v>4620</v>
      </c>
      <c r="P465" s="221">
        <v>1</v>
      </c>
      <c r="V465" s="221">
        <v>1</v>
      </c>
      <c r="Z465" s="221" t="s">
        <v>6182</v>
      </c>
      <c r="AB465" s="333"/>
    </row>
    <row r="466" spans="1:28" s="221" customFormat="1">
      <c r="A466" s="205"/>
      <c r="B466" s="194" t="s">
        <v>4621</v>
      </c>
      <c r="C466" s="194" t="str">
        <f t="shared" si="81"/>
        <v>select_one</v>
      </c>
      <c r="D466" s="194" t="str">
        <f t="shared" si="82"/>
        <v>yes_no</v>
      </c>
      <c r="E466" s="205"/>
      <c r="F466" s="194" t="s">
        <v>246</v>
      </c>
      <c r="G466" s="194" t="s">
        <v>2983</v>
      </c>
      <c r="H466" s="206"/>
      <c r="I466" s="221" t="str" cm="1">
        <f t="array" ref="I466">_xlfn.TEXTJOIN(" ",1,IF(flistname=D466,foption,""))</f>
        <v>0: No 1: Yes</v>
      </c>
      <c r="J466" s="221" t="s">
        <v>22</v>
      </c>
      <c r="K466" s="221" t="s">
        <v>2135</v>
      </c>
      <c r="L466" s="221" t="str">
        <f t="shared" si="84"/>
        <v>M03: Are topics related to gender equality discussed at the site?</v>
      </c>
      <c r="M466" s="221" t="s">
        <v>4622</v>
      </c>
      <c r="N466" s="221" t="s">
        <v>4623</v>
      </c>
      <c r="O466" s="221" t="s">
        <v>4624</v>
      </c>
      <c r="P466" s="221">
        <v>1</v>
      </c>
      <c r="V466" s="221">
        <v>1</v>
      </c>
      <c r="W466" s="221" t="s">
        <v>5748</v>
      </c>
      <c r="AB466" s="333"/>
    </row>
    <row r="467" spans="1:28" s="221" customFormat="1">
      <c r="A467" s="205"/>
      <c r="B467" s="194" t="s">
        <v>4625</v>
      </c>
      <c r="C467" s="194" t="str">
        <f t="shared" si="81"/>
        <v>select_one</v>
      </c>
      <c r="D467" s="194" t="str">
        <f t="shared" si="82"/>
        <v>yes_no</v>
      </c>
      <c r="E467" s="205"/>
      <c r="F467" s="194" t="s">
        <v>246</v>
      </c>
      <c r="G467" s="194" t="s">
        <v>2983</v>
      </c>
      <c r="H467" s="206"/>
      <c r="I467" s="221" t="str" cm="1">
        <f t="array" ref="I467">_xlfn.TEXTJOIN(" ",1,IF(flistname=D467,foption,""))</f>
        <v>0: No 1: Yes</v>
      </c>
      <c r="J467" s="221" t="s">
        <v>22</v>
      </c>
      <c r="K467" s="221" t="s">
        <v>2137</v>
      </c>
      <c r="L467" s="221" t="str">
        <f t="shared" si="84"/>
        <v>M04: Are you participating in any meetings or discussions of how to use community assets?</v>
      </c>
      <c r="M467" s="221" t="s">
        <v>4626</v>
      </c>
      <c r="N467" s="221" t="s">
        <v>4627</v>
      </c>
      <c r="O467" s="221" t="s">
        <v>4628</v>
      </c>
      <c r="P467" s="221">
        <v>1</v>
      </c>
      <c r="V467" s="221">
        <v>1</v>
      </c>
      <c r="W467" s="221" t="s">
        <v>5748</v>
      </c>
      <c r="Z467" s="221" t="s">
        <v>3225</v>
      </c>
      <c r="AB467" s="333"/>
    </row>
    <row r="468" spans="1:28" s="221" customFormat="1">
      <c r="A468" s="205"/>
      <c r="B468" s="194" t="s">
        <v>4629</v>
      </c>
      <c r="C468" s="194" t="str">
        <f t="shared" si="81"/>
        <v>select_one</v>
      </c>
      <c r="D468" s="194" t="str">
        <f t="shared" si="82"/>
        <v>yes_no</v>
      </c>
      <c r="E468" s="205"/>
      <c r="F468" s="194" t="s">
        <v>246</v>
      </c>
      <c r="G468" s="194" t="s">
        <v>2983</v>
      </c>
      <c r="H468" s="206"/>
      <c r="I468" s="221" t="str" cm="1">
        <f t="array" ref="I468">_xlfn.TEXTJOIN(" ",1,IF(flistname=D468,foption,""))</f>
        <v>0: No 1: Yes</v>
      </c>
      <c r="J468" s="221" t="s">
        <v>22</v>
      </c>
      <c r="K468" s="221" t="s">
        <v>2140</v>
      </c>
      <c r="L468" s="221" t="str">
        <f t="shared" si="84"/>
        <v>M05: Are you participating in decision-making over management or improvements to the community assets?</v>
      </c>
      <c r="M468" s="221" t="s">
        <v>4630</v>
      </c>
      <c r="N468" s="221" t="s">
        <v>4631</v>
      </c>
      <c r="O468" s="221" t="s">
        <v>4632</v>
      </c>
      <c r="P468" s="221">
        <v>1</v>
      </c>
      <c r="V468" s="221">
        <v>1</v>
      </c>
      <c r="W468" s="221" t="s">
        <v>5748</v>
      </c>
      <c r="Z468" s="221" t="s">
        <v>3225</v>
      </c>
      <c r="AB468" s="333"/>
    </row>
    <row r="469" spans="1:28" s="221" customFormat="1">
      <c r="A469" s="205"/>
      <c r="B469" s="194" t="s">
        <v>4633</v>
      </c>
      <c r="C469" s="194" t="str">
        <f t="shared" si="81"/>
        <v>select_one</v>
      </c>
      <c r="D469" s="194" t="str">
        <f t="shared" si="82"/>
        <v>yes_no</v>
      </c>
      <c r="E469" s="205"/>
      <c r="F469" s="194" t="s">
        <v>246</v>
      </c>
      <c r="G469" s="194" t="s">
        <v>2983</v>
      </c>
      <c r="H469" s="206"/>
      <c r="I469" s="221" t="str" cm="1">
        <f t="array" ref="I469">_xlfn.TEXTJOIN(" ",1,IF(flistname=D469,foption,""))</f>
        <v>0: No 1: Yes</v>
      </c>
      <c r="J469" s="221" t="s">
        <v>22</v>
      </c>
      <c r="K469" s="221" t="s">
        <v>2142</v>
      </c>
      <c r="L469" s="221" t="str">
        <f t="shared" si="84"/>
        <v>M06: Are you able to make use of community assets?</v>
      </c>
      <c r="M469" s="221" t="s">
        <v>4634</v>
      </c>
      <c r="N469" s="221" t="s">
        <v>4635</v>
      </c>
      <c r="O469" s="221" t="s">
        <v>4636</v>
      </c>
      <c r="P469" s="221">
        <v>1</v>
      </c>
      <c r="V469" s="221">
        <v>1</v>
      </c>
      <c r="W469" s="221" t="s">
        <v>5748</v>
      </c>
      <c r="Z469" s="221" t="s">
        <v>3225</v>
      </c>
      <c r="AB469" s="333"/>
    </row>
    <row r="470" spans="1:28" s="221" customFormat="1">
      <c r="A470" s="205"/>
      <c r="B470" s="194" t="s">
        <v>4637</v>
      </c>
      <c r="C470" s="194" t="str">
        <f t="shared" si="81"/>
        <v>select_one</v>
      </c>
      <c r="D470" s="194" t="str">
        <f t="shared" si="82"/>
        <v>yes_no</v>
      </c>
      <c r="E470" s="205"/>
      <c r="F470" s="194" t="s">
        <v>246</v>
      </c>
      <c r="G470" s="194" t="s">
        <v>2983</v>
      </c>
      <c r="H470" s="206"/>
      <c r="I470" s="221" t="str" cm="1">
        <f t="array" ref="I470">_xlfn.TEXTJOIN(" ",1,IF(flistname=D470,foption,""))</f>
        <v>0: No 1: Yes</v>
      </c>
      <c r="J470" s="221" t="s">
        <v>22</v>
      </c>
      <c r="K470" s="221" t="s">
        <v>2144</v>
      </c>
      <c r="L470" s="221" t="str">
        <f t="shared" si="84"/>
        <v>M07: Do you feel you have a voice to contribute to positive changes in your community?</v>
      </c>
      <c r="M470" s="221" t="s">
        <v>4638</v>
      </c>
      <c r="N470" s="221" t="s">
        <v>4639</v>
      </c>
      <c r="O470" s="221" t="s">
        <v>4640</v>
      </c>
      <c r="P470" s="221">
        <v>1</v>
      </c>
      <c r="V470" s="221">
        <v>1</v>
      </c>
      <c r="W470" s="221" t="s">
        <v>5748</v>
      </c>
      <c r="AB470" s="333"/>
    </row>
    <row r="471" spans="1:28" s="338" customFormat="1">
      <c r="A471" s="205"/>
      <c r="B471" s="194" t="s">
        <v>4641</v>
      </c>
      <c r="C471" s="194" t="str">
        <f t="shared" si="81"/>
        <v>No</v>
      </c>
      <c r="D471" s="194" t="str">
        <f t="shared" si="82"/>
        <v/>
      </c>
      <c r="E471" s="205"/>
      <c r="F471" s="194" t="s">
        <v>246</v>
      </c>
      <c r="G471" s="194" t="s">
        <v>2983</v>
      </c>
      <c r="H471" s="206"/>
      <c r="I471" s="338" t="str" cm="1">
        <f t="array" ref="I471">_xlfn.TEXTJOIN(" ",1,IF(flistname=D471,foption,""))</f>
        <v>0</v>
      </c>
      <c r="J471" s="338" t="s">
        <v>49</v>
      </c>
      <c r="K471" s="338" t="s">
        <v>2146</v>
      </c>
      <c r="L471" s="338" t="str">
        <f t="shared" si="84"/>
        <v>M08: What are the challenges in being able to participate in decision-making?</v>
      </c>
      <c r="M471" s="338" t="s">
        <v>4642</v>
      </c>
      <c r="N471" s="338" t="s">
        <v>4643</v>
      </c>
      <c r="O471" s="338" t="s">
        <v>4644</v>
      </c>
      <c r="P471" s="338">
        <v>1</v>
      </c>
      <c r="V471" s="338">
        <v>1</v>
      </c>
      <c r="Z471" s="338" t="s">
        <v>4645</v>
      </c>
      <c r="AB471" s="339"/>
    </row>
    <row r="472" spans="1:28" s="356" customFormat="1">
      <c r="A472" s="355"/>
      <c r="B472" s="356" t="s">
        <v>4646</v>
      </c>
      <c r="C472" s="356" t="str">
        <f t="shared" si="81"/>
        <v>No</v>
      </c>
      <c r="D472" s="356" t="str">
        <f t="shared" si="82"/>
        <v/>
      </c>
      <c r="E472" s="355"/>
      <c r="F472" s="356" t="s">
        <v>246</v>
      </c>
      <c r="G472" s="356" t="s">
        <v>2983</v>
      </c>
      <c r="H472" s="357"/>
      <c r="I472" s="356" t="str" cm="1">
        <f t="array" ref="I472">_xlfn.TEXTJOIN(" ",1,IF(flistname=D472,foption,""))</f>
        <v>0</v>
      </c>
      <c r="J472" s="356" t="s">
        <v>117</v>
      </c>
      <c r="K472" s="356" t="s">
        <v>4609</v>
      </c>
      <c r="L472" s="356" t="str">
        <f t="shared" si="84"/>
        <v/>
      </c>
      <c r="N472" s="356" t="s">
        <v>2988</v>
      </c>
      <c r="O472" s="356" t="s">
        <v>2988</v>
      </c>
      <c r="P472" s="356">
        <v>1</v>
      </c>
      <c r="AB472" s="358"/>
    </row>
    <row r="473" spans="1:28" s="218" customFormat="1">
      <c r="A473" s="207"/>
      <c r="C473" s="218" t="str">
        <f t="shared" si="81"/>
        <v>No</v>
      </c>
      <c r="D473" s="218" t="str">
        <f t="shared" si="82"/>
        <v/>
      </c>
      <c r="E473" s="207"/>
      <c r="H473" s="209"/>
      <c r="I473" s="214" t="str" cm="1">
        <f t="array" ref="I473">_xlfn.TEXTJOIN(" ",1,IF(flistname=D473,foption,""))</f>
        <v>0</v>
      </c>
      <c r="L473" s="218" t="str">
        <f t="shared" si="84"/>
        <v/>
      </c>
      <c r="N473" s="218" t="s">
        <v>2988</v>
      </c>
      <c r="O473" s="218" t="s">
        <v>2988</v>
      </c>
      <c r="P473" s="218">
        <v>1</v>
      </c>
      <c r="S473" s="207"/>
      <c r="AB473" s="280"/>
    </row>
    <row r="474" spans="1:28" s="356" customFormat="1">
      <c r="A474" s="355"/>
      <c r="B474" s="356" t="s">
        <v>4647</v>
      </c>
      <c r="C474" s="356" t="str">
        <f t="shared" si="81"/>
        <v>No</v>
      </c>
      <c r="D474" s="356" t="str">
        <f t="shared" si="82"/>
        <v/>
      </c>
      <c r="E474" s="355"/>
      <c r="G474" s="356" t="s">
        <v>2983</v>
      </c>
      <c r="H474" s="357"/>
      <c r="I474" s="356" t="str" cm="1">
        <f t="array" ref="I474">_xlfn.TEXTJOIN(" ",1,IF(flistname=D474,foption,""))</f>
        <v>0</v>
      </c>
      <c r="J474" s="356" t="s">
        <v>26</v>
      </c>
      <c r="K474" s="356" t="s">
        <v>4648</v>
      </c>
      <c r="L474" s="356" t="str">
        <f t="shared" si="84"/>
        <v>N: HEALTH AND NUTRITION SERVICES</v>
      </c>
      <c r="M474" s="356" t="s">
        <v>4649</v>
      </c>
      <c r="N474" s="356" t="s">
        <v>4650</v>
      </c>
      <c r="O474" s="356" t="s">
        <v>4650</v>
      </c>
      <c r="P474" s="356">
        <v>1</v>
      </c>
      <c r="W474" s="356" t="s">
        <v>168</v>
      </c>
      <c r="Z474" s="356" t="s">
        <v>3428</v>
      </c>
      <c r="AB474" s="358"/>
    </row>
    <row r="475" spans="1:28" s="221" customFormat="1">
      <c r="A475" s="205" t="s">
        <v>4651</v>
      </c>
      <c r="B475" s="194" t="s">
        <v>4652</v>
      </c>
      <c r="C475" s="194" t="str">
        <f t="shared" si="81"/>
        <v>select_one</v>
      </c>
      <c r="D475" s="194" t="str">
        <f t="shared" si="82"/>
        <v>yes_no</v>
      </c>
      <c r="E475" s="205"/>
      <c r="F475" s="194"/>
      <c r="G475" s="194" t="s">
        <v>2983</v>
      </c>
      <c r="H475" s="206"/>
      <c r="I475" s="221" t="str" cm="1">
        <f t="array" ref="I475">_xlfn.TEXTJOIN(" ",1,IF(flistname=D475,foption,""))</f>
        <v>0: No 1: Yes</v>
      </c>
      <c r="J475" s="221" t="s">
        <v>22</v>
      </c>
      <c r="K475" s="221" t="s">
        <v>2223</v>
      </c>
      <c r="L475" s="221" t="str">
        <f t="shared" si="84"/>
        <v>N01: Do you have access to health services and medicines?</v>
      </c>
      <c r="M475" s="221" t="s">
        <v>4653</v>
      </c>
      <c r="N475" s="221" t="s">
        <v>4654</v>
      </c>
      <c r="O475" s="221" t="s">
        <v>4655</v>
      </c>
      <c r="P475" s="221">
        <v>1</v>
      </c>
      <c r="V475" s="221">
        <v>1</v>
      </c>
      <c r="W475" s="221" t="s">
        <v>5748</v>
      </c>
      <c r="AB475" s="333"/>
    </row>
    <row r="476" spans="1:28" s="221" customFormat="1">
      <c r="A476" s="205"/>
      <c r="B476" s="194" t="s">
        <v>4656</v>
      </c>
      <c r="C476" s="194" t="str">
        <f t="shared" si="81"/>
        <v>select_one</v>
      </c>
      <c r="D476" s="194" t="str">
        <f t="shared" si="82"/>
        <v>yes_no</v>
      </c>
      <c r="E476" s="205"/>
      <c r="F476" s="194"/>
      <c r="G476" s="194" t="s">
        <v>2983</v>
      </c>
      <c r="H476" s="206"/>
      <c r="I476" s="221" t="str" cm="1">
        <f t="array" ref="I476">_xlfn.TEXTJOIN(" ",1,IF(flistname=D476,foption,""))</f>
        <v>0: No 1: Yes</v>
      </c>
      <c r="J476" s="221" t="s">
        <v>22</v>
      </c>
      <c r="K476" s="221" t="s">
        <v>2225</v>
      </c>
      <c r="L476" s="221" t="str">
        <f t="shared" si="84"/>
        <v>N02: Are topics related to nutrition, health, or maternal/child feeding discussed at the site?</v>
      </c>
      <c r="M476" s="221" t="s">
        <v>4657</v>
      </c>
      <c r="N476" s="221" t="s">
        <v>4658</v>
      </c>
      <c r="O476" s="221" t="s">
        <v>4659</v>
      </c>
      <c r="P476" s="221">
        <v>1</v>
      </c>
      <c r="V476" s="221">
        <v>1</v>
      </c>
      <c r="W476" s="221" t="s">
        <v>5748</v>
      </c>
      <c r="AB476" s="333"/>
    </row>
    <row r="477" spans="1:28" s="221" customFormat="1">
      <c r="A477" s="205"/>
      <c r="B477" s="194" t="s">
        <v>4660</v>
      </c>
      <c r="C477" s="194" t="str">
        <f t="shared" si="81"/>
        <v>select_one</v>
      </c>
      <c r="D477" s="194" t="str">
        <f t="shared" si="82"/>
        <v>yes_no</v>
      </c>
      <c r="E477" s="205"/>
      <c r="F477" s="194"/>
      <c r="G477" s="194" t="s">
        <v>2983</v>
      </c>
      <c r="H477" s="206"/>
      <c r="I477" s="221" t="str" cm="1">
        <f t="array" ref="I477">_xlfn.TEXTJOIN(" ",1,IF(flistname=D477,foption,""))</f>
        <v>0: No 1: Yes</v>
      </c>
      <c r="J477" s="221" t="s">
        <v>22</v>
      </c>
      <c r="K477" s="221" t="s">
        <v>2227</v>
      </c>
      <c r="L477" s="221" t="str">
        <f t="shared" si="84"/>
        <v>N03: Has a community nutrition volunteer (CNV) assisted you in the past month?</v>
      </c>
      <c r="M477" s="221" t="s">
        <v>4661</v>
      </c>
      <c r="N477" s="221" t="s">
        <v>4662</v>
      </c>
      <c r="O477" s="221" t="s">
        <v>4663</v>
      </c>
      <c r="P477" s="221">
        <v>1</v>
      </c>
      <c r="V477" s="221">
        <v>1</v>
      </c>
      <c r="W477" s="221" t="s">
        <v>5748</v>
      </c>
      <c r="AB477" s="333"/>
    </row>
    <row r="478" spans="1:28" s="221" customFormat="1">
      <c r="A478" s="205"/>
      <c r="B478" s="194" t="s">
        <v>4664</v>
      </c>
      <c r="C478" s="194" t="str">
        <f t="shared" si="81"/>
        <v>select_one</v>
      </c>
      <c r="D478" s="194" t="str">
        <f t="shared" si="82"/>
        <v>cnv_assistance</v>
      </c>
      <c r="E478" s="205"/>
      <c r="F478" s="194"/>
      <c r="G478" s="194" t="s">
        <v>2983</v>
      </c>
      <c r="H478" s="206"/>
      <c r="I478" s="221" t="str" cm="1">
        <f t="array" ref="I478">_xlfn.TEXTJOIN(" ",1,IF(flistname=D478,foption,""))</f>
        <v>1: Site 2: Home 3: Both</v>
      </c>
      <c r="J478" s="221" t="s">
        <v>2229</v>
      </c>
      <c r="K478" s="221" t="s">
        <v>2230</v>
      </c>
      <c r="L478" s="221" t="str">
        <f t="shared" si="84"/>
        <v>N04: Where did the CNV assist you?</v>
      </c>
      <c r="M478" s="221" t="s">
        <v>4665</v>
      </c>
      <c r="N478" s="221" t="s">
        <v>4666</v>
      </c>
      <c r="O478" s="221" t="s">
        <v>4667</v>
      </c>
      <c r="P478" s="221">
        <v>1</v>
      </c>
      <c r="V478" s="221">
        <v>1</v>
      </c>
      <c r="Z478" s="221" t="s">
        <v>2232</v>
      </c>
      <c r="AB478" s="333"/>
    </row>
    <row r="479" spans="1:28" s="221" customFormat="1">
      <c r="A479" s="205"/>
      <c r="B479" s="194" t="s">
        <v>4668</v>
      </c>
      <c r="C479" s="194" t="str">
        <f t="shared" si="81"/>
        <v>select_multiple</v>
      </c>
      <c r="D479" s="194" t="str">
        <f t="shared" si="82"/>
        <v>vol_assist</v>
      </c>
      <c r="E479" s="205"/>
      <c r="F479" s="194"/>
      <c r="G479" s="194" t="s">
        <v>2983</v>
      </c>
      <c r="H479" s="206"/>
      <c r="I479" s="221" t="str" cm="1">
        <f t="array" ref="I479">_xlfn.TEXTJOIN(" ",1,IF(flistname=D479,foption,""))</f>
        <v>1: Anthropological measurements for screening 2: Communication of distribution schedule 3: Complaints/ feedback management 4: Identifying vulnerable people 5: Sensitization on entitlements 6: Sensitization on health, nutrition, hygiene 7: Sensitization on targeting 88: Other</v>
      </c>
      <c r="J479" s="221" t="s">
        <v>2233</v>
      </c>
      <c r="K479" s="221" t="s">
        <v>2234</v>
      </c>
      <c r="L479" s="221" t="str">
        <f t="shared" si="84"/>
        <v>N05: With what did the CNV/outreach worker assist you?</v>
      </c>
      <c r="M479" s="221" t="s">
        <v>4669</v>
      </c>
      <c r="N479" s="221" t="s">
        <v>4670</v>
      </c>
      <c r="O479" s="221" t="s">
        <v>4671</v>
      </c>
      <c r="P479" s="221">
        <v>1</v>
      </c>
      <c r="S479" s="221" t="s">
        <v>1224</v>
      </c>
      <c r="V479" s="221">
        <v>1</v>
      </c>
      <c r="Z479" s="221" t="s">
        <v>2232</v>
      </c>
      <c r="AB479" s="333"/>
    </row>
    <row r="480" spans="1:28" s="221" customFormat="1">
      <c r="A480" s="205"/>
      <c r="B480" s="194" t="s">
        <v>4672</v>
      </c>
      <c r="C480" s="194" t="str">
        <f t="shared" si="81"/>
        <v>select_one</v>
      </c>
      <c r="D480" s="194" t="str">
        <f t="shared" si="82"/>
        <v>yes_no</v>
      </c>
      <c r="E480" s="205"/>
      <c r="F480" s="194"/>
      <c r="G480" s="194" t="s">
        <v>2983</v>
      </c>
      <c r="H480" s="206"/>
      <c r="I480" s="221" t="str" cm="1">
        <f t="array" ref="I480">_xlfn.TEXTJOIN(" ",1,IF(flistname=D480,foption,""))</f>
        <v>0: No 1: Yes</v>
      </c>
      <c r="J480" s="221" t="s">
        <v>22</v>
      </c>
      <c r="K480" s="221" t="s">
        <v>2236</v>
      </c>
      <c r="L480" s="221" t="str">
        <f t="shared" si="84"/>
        <v>N06: Was the assistance adequate?</v>
      </c>
      <c r="M480" s="221" t="s">
        <v>4673</v>
      </c>
      <c r="N480" s="221" t="s">
        <v>4674</v>
      </c>
      <c r="O480" s="221" t="s">
        <v>4675</v>
      </c>
      <c r="P480" s="221">
        <v>1</v>
      </c>
      <c r="V480" s="221">
        <v>1</v>
      </c>
      <c r="W480" s="221" t="s">
        <v>5748</v>
      </c>
      <c r="Z480" s="221" t="s">
        <v>2232</v>
      </c>
      <c r="AB480" s="333"/>
    </row>
    <row r="481" spans="1:41" s="221" customFormat="1">
      <c r="A481" s="205"/>
      <c r="B481" s="194" t="s">
        <v>4676</v>
      </c>
      <c r="C481" s="194" t="str">
        <f t="shared" si="81"/>
        <v>select_one</v>
      </c>
      <c r="D481" s="194" t="str">
        <f t="shared" si="82"/>
        <v>not_adequate</v>
      </c>
      <c r="E481" s="205"/>
      <c r="F481" s="194"/>
      <c r="G481" s="194" t="s">
        <v>2983</v>
      </c>
      <c r="H481" s="206"/>
      <c r="I481" s="221" t="str" cm="1">
        <f t="array" ref="I481">_xlfn.TEXTJOIN(" ",1,IF(flistname=D481,foption,""))</f>
        <v>1: Was not well trained 2: Treated me poorly 88: Other</v>
      </c>
      <c r="J481" s="221" t="s">
        <v>2238</v>
      </c>
      <c r="K481" s="221" t="s">
        <v>2239</v>
      </c>
      <c r="L481" s="221" t="str">
        <f t="shared" si="84"/>
        <v>N07: Why was the assistance inadequate?</v>
      </c>
      <c r="M481" s="221" t="s">
        <v>4677</v>
      </c>
      <c r="N481" s="221" t="s">
        <v>4678</v>
      </c>
      <c r="O481" s="221" t="s">
        <v>4679</v>
      </c>
      <c r="P481" s="221">
        <v>1</v>
      </c>
      <c r="V481" s="221">
        <v>1</v>
      </c>
      <c r="Z481" s="221" t="s">
        <v>2241</v>
      </c>
      <c r="AB481" s="333"/>
    </row>
    <row r="482" spans="1:41" s="338" customFormat="1">
      <c r="A482" s="205"/>
      <c r="B482" s="194" t="s">
        <v>4680</v>
      </c>
      <c r="C482" s="194" t="str">
        <f t="shared" si="81"/>
        <v>No</v>
      </c>
      <c r="D482" s="194" t="str">
        <f t="shared" si="82"/>
        <v/>
      </c>
      <c r="E482" s="205"/>
      <c r="F482" s="194"/>
      <c r="G482" s="194" t="s">
        <v>2983</v>
      </c>
      <c r="H482" s="206"/>
      <c r="I482" s="338" t="str" cm="1">
        <f t="array" ref="I482">_xlfn.TEXTJOIN(" ",1,IF(flistname=D482,foption,""))</f>
        <v>0</v>
      </c>
      <c r="J482" s="338" t="s">
        <v>49</v>
      </c>
      <c r="K482" s="338" t="s">
        <v>2242</v>
      </c>
      <c r="L482" s="338" t="str">
        <f t="shared" si="84"/>
        <v>N08: Specify</v>
      </c>
      <c r="M482" s="338" t="s">
        <v>4681</v>
      </c>
      <c r="N482" s="338" t="s">
        <v>1312</v>
      </c>
      <c r="O482" s="338" t="s">
        <v>4682</v>
      </c>
      <c r="P482" s="338">
        <v>1</v>
      </c>
      <c r="V482" s="338">
        <v>1</v>
      </c>
      <c r="Z482" s="338" t="s">
        <v>4683</v>
      </c>
      <c r="AB482" s="339"/>
    </row>
    <row r="483" spans="1:41" s="221" customFormat="1">
      <c r="A483" s="205"/>
      <c r="B483" s="194" t="s">
        <v>4684</v>
      </c>
      <c r="C483" s="194" t="str">
        <f t="shared" si="81"/>
        <v>select_one</v>
      </c>
      <c r="D483" s="194" t="str">
        <f t="shared" si="82"/>
        <v>yes_no</v>
      </c>
      <c r="E483" s="205"/>
      <c r="F483" s="194"/>
      <c r="G483" s="194" t="s">
        <v>2983</v>
      </c>
      <c r="H483" s="206"/>
      <c r="I483" s="221" t="str" cm="1">
        <f t="array" ref="I483">_xlfn.TEXTJOIN(" ",1,IF(flistname=D483,foption,""))</f>
        <v>0: No 1: Yes</v>
      </c>
      <c r="J483" s="221" t="s">
        <v>22</v>
      </c>
      <c r="K483" s="221" t="s">
        <v>2245</v>
      </c>
      <c r="L483" s="221" t="str">
        <f t="shared" si="84"/>
        <v>N09: During the last distribution, were CNVs present at the site?</v>
      </c>
      <c r="M483" s="221" t="s">
        <v>4685</v>
      </c>
      <c r="N483" s="221" t="s">
        <v>4686</v>
      </c>
      <c r="O483" s="221" t="s">
        <v>4687</v>
      </c>
      <c r="P483" s="221">
        <v>1</v>
      </c>
      <c r="S483" s="221" t="s">
        <v>2247</v>
      </c>
      <c r="V483" s="221">
        <v>1</v>
      </c>
      <c r="W483" s="221" t="s">
        <v>5748</v>
      </c>
      <c r="AB483" s="333"/>
    </row>
    <row r="484" spans="1:41" s="356" customFormat="1">
      <c r="A484" s="355"/>
      <c r="B484" s="356" t="s">
        <v>4688</v>
      </c>
      <c r="C484" s="356" t="str">
        <f t="shared" si="81"/>
        <v>No</v>
      </c>
      <c r="D484" s="356" t="str">
        <f t="shared" si="82"/>
        <v/>
      </c>
      <c r="E484" s="355"/>
      <c r="G484" s="356" t="s">
        <v>2983</v>
      </c>
      <c r="H484" s="357"/>
      <c r="I484" s="356" t="str" cm="1">
        <f t="array" ref="I484">_xlfn.TEXTJOIN(" ",1,IF(flistname=D484,foption,""))</f>
        <v>0</v>
      </c>
      <c r="J484" s="356" t="s">
        <v>117</v>
      </c>
      <c r="K484" s="356" t="s">
        <v>4648</v>
      </c>
      <c r="L484" s="356" t="str">
        <f t="shared" si="84"/>
        <v/>
      </c>
      <c r="N484" s="356" t="s">
        <v>2988</v>
      </c>
      <c r="O484" s="356" t="s">
        <v>2988</v>
      </c>
      <c r="P484" s="356">
        <v>1</v>
      </c>
      <c r="AB484" s="358"/>
      <c r="AO484" s="356" t="s">
        <v>497</v>
      </c>
    </row>
    <row r="485" spans="1:41" s="218" customFormat="1">
      <c r="A485" s="207"/>
      <c r="C485" s="218" t="str">
        <f t="shared" si="81"/>
        <v>No</v>
      </c>
      <c r="D485" s="218" t="str">
        <f t="shared" si="82"/>
        <v/>
      </c>
      <c r="E485" s="207"/>
      <c r="H485" s="209"/>
      <c r="I485" s="214" t="str" cm="1">
        <f t="array" ref="I485">_xlfn.TEXTJOIN(" ",1,IF(flistname=D485,foption,""))</f>
        <v>0</v>
      </c>
      <c r="L485" s="218" t="str">
        <f t="shared" si="84"/>
        <v/>
      </c>
      <c r="N485" s="218" t="s">
        <v>2988</v>
      </c>
      <c r="O485" s="218" t="s">
        <v>2988</v>
      </c>
      <c r="P485" s="218">
        <v>1</v>
      </c>
      <c r="S485" s="207"/>
      <c r="AB485" s="280"/>
    </row>
    <row r="486" spans="1:41" s="356" customFormat="1">
      <c r="A486" s="355"/>
      <c r="B486" s="356" t="s">
        <v>4689</v>
      </c>
      <c r="C486" s="356" t="str">
        <f t="shared" si="81"/>
        <v>No</v>
      </c>
      <c r="D486" s="356" t="str">
        <f t="shared" si="82"/>
        <v/>
      </c>
      <c r="E486" s="355"/>
      <c r="G486" s="356" t="s">
        <v>2983</v>
      </c>
      <c r="H486" s="357"/>
      <c r="I486" s="356" t="str" cm="1">
        <f t="array" ref="I486">_xlfn.TEXTJOIN(" ",1,IF(flistname=D486,foption,""))</f>
        <v>0</v>
      </c>
      <c r="J486" s="356" t="s">
        <v>26</v>
      </c>
      <c r="K486" s="356" t="s">
        <v>4690</v>
      </c>
      <c r="L486" s="356" t="str">
        <f t="shared" si="84"/>
        <v>O: ACCESS TO WATER, SANITATION AND HYGIENE</v>
      </c>
      <c r="M486" s="356" t="s">
        <v>4691</v>
      </c>
      <c r="N486" s="356" t="s">
        <v>4692</v>
      </c>
      <c r="O486" s="356" t="s">
        <v>4692</v>
      </c>
      <c r="P486" s="356">
        <v>1</v>
      </c>
      <c r="W486" s="356" t="s">
        <v>168</v>
      </c>
      <c r="AB486" s="358"/>
    </row>
    <row r="487" spans="1:41" s="221" customFormat="1">
      <c r="A487" s="205"/>
      <c r="B487" s="194" t="s">
        <v>4693</v>
      </c>
      <c r="C487" s="194" t="str">
        <f t="shared" si="81"/>
        <v>select_one</v>
      </c>
      <c r="D487" s="194" t="str">
        <f t="shared" si="82"/>
        <v>yes_no</v>
      </c>
      <c r="E487" s="205"/>
      <c r="F487" s="194"/>
      <c r="G487" s="194" t="s">
        <v>2983</v>
      </c>
      <c r="H487" s="206"/>
      <c r="I487" s="221" t="str" cm="1">
        <f t="array" ref="I487">_xlfn.TEXTJOIN(" ",1,IF(flistname=D487,foption,""))</f>
        <v>0: No 1: Yes</v>
      </c>
      <c r="J487" s="221" t="s">
        <v>22</v>
      </c>
      <c r="K487" s="221" t="s">
        <v>1749</v>
      </c>
      <c r="L487" s="221" t="str">
        <f t="shared" si="84"/>
        <v>O01: Is messaging related to water, sanitation, or hygiene provided at the site?</v>
      </c>
      <c r="M487" s="221" t="s">
        <v>4694</v>
      </c>
      <c r="N487" s="221" t="s">
        <v>4695</v>
      </c>
      <c r="O487" s="221" t="s">
        <v>4696</v>
      </c>
      <c r="P487" s="221">
        <v>1</v>
      </c>
      <c r="V487" s="221">
        <v>1</v>
      </c>
      <c r="W487" s="221" t="s">
        <v>5748</v>
      </c>
      <c r="AB487" s="333"/>
    </row>
    <row r="488" spans="1:41" s="221" customFormat="1">
      <c r="A488" s="205"/>
      <c r="B488" s="194" t="s">
        <v>4697</v>
      </c>
      <c r="C488" s="194" t="str">
        <f t="shared" si="81"/>
        <v>select_one</v>
      </c>
      <c r="D488" s="194" t="str">
        <f t="shared" si="82"/>
        <v>yes_no</v>
      </c>
      <c r="E488" s="205"/>
      <c r="F488" s="194"/>
      <c r="G488" s="194" t="s">
        <v>2983</v>
      </c>
      <c r="H488" s="206"/>
      <c r="I488" s="221" t="str" cm="1">
        <f t="array" ref="I488">_xlfn.TEXTJOIN(" ",1,IF(flistname=D488,foption,""))</f>
        <v>0: No 1: Yes</v>
      </c>
      <c r="J488" s="221" t="s">
        <v>22</v>
      </c>
      <c r="K488" s="221" t="s">
        <v>1751</v>
      </c>
      <c r="L488" s="221" t="str">
        <f t="shared" si="84"/>
        <v>O02: Are you able to access a clean and safe water source?</v>
      </c>
      <c r="M488" s="221" t="s">
        <v>4698</v>
      </c>
      <c r="N488" s="221" t="s">
        <v>4699</v>
      </c>
      <c r="O488" s="221" t="s">
        <v>4700</v>
      </c>
      <c r="P488" s="221">
        <v>1</v>
      </c>
      <c r="V488" s="221">
        <v>1</v>
      </c>
      <c r="W488" s="221" t="s">
        <v>5748</v>
      </c>
      <c r="AB488" s="333"/>
    </row>
    <row r="489" spans="1:41" s="221" customFormat="1">
      <c r="A489" s="205"/>
      <c r="B489" s="194" t="s">
        <v>4701</v>
      </c>
      <c r="C489" s="194" t="str">
        <f t="shared" si="81"/>
        <v>No</v>
      </c>
      <c r="D489" s="194" t="str">
        <f t="shared" si="82"/>
        <v/>
      </c>
      <c r="E489" s="205"/>
      <c r="F489" s="194"/>
      <c r="G489" s="194" t="s">
        <v>2983</v>
      </c>
      <c r="H489" s="206"/>
      <c r="I489" s="221" t="str" cm="1">
        <f t="array" ref="I489">_xlfn.TEXTJOIN(" ",1,IF(flistname=D489,foption,""))</f>
        <v>0</v>
      </c>
      <c r="J489" s="221" t="s">
        <v>151</v>
      </c>
      <c r="K489" s="221" t="s">
        <v>1753</v>
      </c>
      <c r="L489" s="221" t="str">
        <f t="shared" si="84"/>
        <v>O03: In minutes, how long does it take to walk to the nearest clean and safe water source?</v>
      </c>
      <c r="M489" s="221" t="s">
        <v>4702</v>
      </c>
      <c r="N489" s="221" t="s">
        <v>4703</v>
      </c>
      <c r="O489" s="221" t="s">
        <v>4704</v>
      </c>
      <c r="P489" s="221">
        <v>1</v>
      </c>
      <c r="T489" s="221" t="s">
        <v>1755</v>
      </c>
      <c r="V489" s="221">
        <v>1</v>
      </c>
      <c r="Z489" s="221" t="s">
        <v>1756</v>
      </c>
      <c r="AB489" s="333"/>
    </row>
    <row r="490" spans="1:41" s="221" customFormat="1">
      <c r="A490" s="205"/>
      <c r="B490" s="194" t="s">
        <v>4705</v>
      </c>
      <c r="C490" s="194" t="str">
        <f t="shared" si="81"/>
        <v>select_one</v>
      </c>
      <c r="D490" s="194" t="str">
        <f t="shared" si="82"/>
        <v>yes_no</v>
      </c>
      <c r="E490" s="205"/>
      <c r="F490" s="194"/>
      <c r="G490" s="194" t="s">
        <v>2983</v>
      </c>
      <c r="H490" s="206"/>
      <c r="I490" s="221" t="str" cm="1">
        <f t="array" ref="I490">_xlfn.TEXTJOIN(" ",1,IF(flistname=D490,foption,""))</f>
        <v>0: No 1: Yes</v>
      </c>
      <c r="J490" s="221" t="s">
        <v>22</v>
      </c>
      <c r="K490" s="221" t="s">
        <v>1757</v>
      </c>
      <c r="L490" s="221" t="str">
        <f t="shared" si="84"/>
        <v>O04: Are all your family members able to access a clean and safe latrine?</v>
      </c>
      <c r="M490" s="221" t="s">
        <v>4706</v>
      </c>
      <c r="N490" s="221" t="s">
        <v>4707</v>
      </c>
      <c r="O490" s="221" t="s">
        <v>4708</v>
      </c>
      <c r="P490" s="221">
        <v>1</v>
      </c>
      <c r="V490" s="221">
        <v>1</v>
      </c>
      <c r="W490" s="221" t="s">
        <v>5748</v>
      </c>
      <c r="AB490" s="333"/>
    </row>
    <row r="491" spans="1:41" s="221" customFormat="1">
      <c r="A491" s="205"/>
      <c r="B491" s="194" t="s">
        <v>4709</v>
      </c>
      <c r="C491" s="194" t="str">
        <f t="shared" si="81"/>
        <v>No</v>
      </c>
      <c r="D491" s="194" t="str">
        <f t="shared" si="82"/>
        <v/>
      </c>
      <c r="E491" s="205"/>
      <c r="F491" s="194"/>
      <c r="G491" s="194" t="s">
        <v>2983</v>
      </c>
      <c r="H491" s="206"/>
      <c r="I491" s="221" t="str" cm="1">
        <f t="array" ref="I491">_xlfn.TEXTJOIN(" ",1,IF(flistname=D491,foption,""))</f>
        <v>0</v>
      </c>
      <c r="J491" s="221" t="s">
        <v>151</v>
      </c>
      <c r="K491" s="221" t="s">
        <v>1759</v>
      </c>
      <c r="L491" s="221" t="str">
        <f t="shared" si="84"/>
        <v>O05: In minutes, how long does it take to walk to the nearest clean and safe latrine?</v>
      </c>
      <c r="M491" s="221" t="s">
        <v>4710</v>
      </c>
      <c r="N491" s="221" t="s">
        <v>4711</v>
      </c>
      <c r="O491" s="221" t="s">
        <v>4712</v>
      </c>
      <c r="P491" s="221">
        <v>1</v>
      </c>
      <c r="T491" s="221" t="s">
        <v>1755</v>
      </c>
      <c r="V491" s="221">
        <v>1</v>
      </c>
      <c r="Z491" s="221" t="s">
        <v>1761</v>
      </c>
      <c r="AB491" s="333"/>
    </row>
    <row r="492" spans="1:41" s="221" customFormat="1">
      <c r="A492" s="205"/>
      <c r="B492" s="194" t="s">
        <v>4713</v>
      </c>
      <c r="C492" s="194" t="str">
        <f t="shared" si="81"/>
        <v>select_one</v>
      </c>
      <c r="D492" s="194" t="str">
        <f t="shared" si="82"/>
        <v>yes_no</v>
      </c>
      <c r="E492" s="205"/>
      <c r="F492" s="194"/>
      <c r="G492" s="194" t="s">
        <v>2983</v>
      </c>
      <c r="H492" s="206"/>
      <c r="I492" s="221" t="str" cm="1">
        <f t="array" ref="I492">_xlfn.TEXTJOIN(" ",1,IF(flistname=D492,foption,""))</f>
        <v>0: No 1: Yes</v>
      </c>
      <c r="J492" s="221" t="s">
        <v>22</v>
      </c>
      <c r="K492" s="221" t="s">
        <v>1762</v>
      </c>
      <c r="L492" s="221" t="str">
        <f t="shared" si="84"/>
        <v>O06: Is accessing these latrines an issue for any particular household member?</v>
      </c>
      <c r="M492" s="221" t="s">
        <v>4714</v>
      </c>
      <c r="N492" s="221" t="s">
        <v>4715</v>
      </c>
      <c r="O492" s="221" t="s">
        <v>4716</v>
      </c>
      <c r="P492" s="221">
        <v>1</v>
      </c>
      <c r="V492" s="221">
        <v>1</v>
      </c>
      <c r="W492" s="221" t="s">
        <v>5748</v>
      </c>
      <c r="Z492" s="221" t="s">
        <v>1761</v>
      </c>
      <c r="AB492" s="333"/>
    </row>
    <row r="493" spans="1:41" s="221" customFormat="1">
      <c r="A493" s="205"/>
      <c r="B493" s="194" t="s">
        <v>4717</v>
      </c>
      <c r="C493" s="194" t="str">
        <f t="shared" si="81"/>
        <v>select_one</v>
      </c>
      <c r="D493" s="194" t="str">
        <f t="shared" si="82"/>
        <v>latrine_access</v>
      </c>
      <c r="E493" s="205"/>
      <c r="F493" s="194"/>
      <c r="G493" s="194" t="s">
        <v>2983</v>
      </c>
      <c r="H493" s="206"/>
      <c r="I493" s="221" t="str" cm="1">
        <f t="array" ref="I493">_xlfn.TEXTJOIN(" ",1,IF(flistname=D493,foption,""))</f>
        <v>1: Children 2: Disabled 3: Elderly 4: Ill (sick) 5: Men 6: Pregnant women 7: Non-pregnant women 88: Other</v>
      </c>
      <c r="J493" s="221" t="s">
        <v>1764</v>
      </c>
      <c r="K493" s="221" t="s">
        <v>1765</v>
      </c>
      <c r="L493" s="221" t="str">
        <f t="shared" si="84"/>
        <v>O07: For whom is access to the latrines most difficult?</v>
      </c>
      <c r="M493" s="221" t="s">
        <v>4718</v>
      </c>
      <c r="N493" s="221" t="s">
        <v>4719</v>
      </c>
      <c r="O493" s="221" t="s">
        <v>4720</v>
      </c>
      <c r="P493" s="221">
        <v>1</v>
      </c>
      <c r="S493" s="221" t="s">
        <v>1767</v>
      </c>
      <c r="V493" s="221">
        <v>1</v>
      </c>
      <c r="Z493" s="221" t="s">
        <v>1768</v>
      </c>
      <c r="AB493" s="333"/>
    </row>
    <row r="494" spans="1:41" s="221" customFormat="1">
      <c r="A494" s="205"/>
      <c r="B494" s="194" t="s">
        <v>4721</v>
      </c>
      <c r="C494" s="194" t="str">
        <f t="shared" si="81"/>
        <v>select_one</v>
      </c>
      <c r="D494" s="194" t="str">
        <f t="shared" si="82"/>
        <v>yes_no</v>
      </c>
      <c r="E494" s="205"/>
      <c r="F494" s="194"/>
      <c r="G494" s="194" t="s">
        <v>2983</v>
      </c>
      <c r="H494" s="206"/>
      <c r="I494" s="221" t="str" cm="1">
        <f t="array" ref="I494">_xlfn.TEXTJOIN(" ",1,IF(flistname=D494,foption,""))</f>
        <v>0: No 1: Yes</v>
      </c>
      <c r="J494" s="221" t="s">
        <v>22</v>
      </c>
      <c r="K494" s="221" t="s">
        <v>1769</v>
      </c>
      <c r="L494" s="221" t="str">
        <f t="shared" si="84"/>
        <v>O08: Do you have access to soap as you need it?</v>
      </c>
      <c r="M494" s="221" t="s">
        <v>4722</v>
      </c>
      <c r="N494" s="221" t="s">
        <v>4723</v>
      </c>
      <c r="O494" s="221" t="s">
        <v>4724</v>
      </c>
      <c r="P494" s="221">
        <v>1</v>
      </c>
      <c r="V494" s="221">
        <v>1</v>
      </c>
      <c r="W494" s="221" t="s">
        <v>5748</v>
      </c>
      <c r="AB494" s="333"/>
    </row>
    <row r="495" spans="1:41" s="356" customFormat="1">
      <c r="A495" s="355"/>
      <c r="B495" s="356" t="s">
        <v>4725</v>
      </c>
      <c r="C495" s="356" t="str">
        <f t="shared" si="81"/>
        <v>No</v>
      </c>
      <c r="D495" s="356" t="str">
        <f t="shared" si="82"/>
        <v/>
      </c>
      <c r="E495" s="355"/>
      <c r="G495" s="356" t="s">
        <v>2983</v>
      </c>
      <c r="H495" s="357"/>
      <c r="I495" s="356" t="str" cm="1">
        <f t="array" ref="I495">_xlfn.TEXTJOIN(" ",1,IF(flistname=D495,foption,""))</f>
        <v>0</v>
      </c>
      <c r="J495" s="356" t="s">
        <v>117</v>
      </c>
      <c r="K495" s="356" t="s">
        <v>4690</v>
      </c>
      <c r="L495" s="356" t="str">
        <f t="shared" si="84"/>
        <v/>
      </c>
      <c r="N495" s="356" t="s">
        <v>2988</v>
      </c>
      <c r="O495" s="356" t="s">
        <v>2988</v>
      </c>
      <c r="P495" s="356">
        <v>1</v>
      </c>
      <c r="AB495" s="358"/>
    </row>
    <row r="496" spans="1:41" s="218" customFormat="1">
      <c r="A496" s="207"/>
      <c r="C496" s="218" t="str">
        <f t="shared" si="81"/>
        <v>No</v>
      </c>
      <c r="D496" s="218" t="str">
        <f t="shared" si="82"/>
        <v/>
      </c>
      <c r="E496" s="207"/>
      <c r="H496" s="209"/>
      <c r="I496" s="214" t="str" cm="1">
        <f t="array" ref="I496">_xlfn.TEXTJOIN(" ",1,IF(flistname=D496,foption,""))</f>
        <v>0</v>
      </c>
      <c r="L496" s="218" t="str">
        <f t="shared" si="84"/>
        <v/>
      </c>
      <c r="N496" s="218" t="s">
        <v>2988</v>
      </c>
      <c r="O496" s="218" t="s">
        <v>2988</v>
      </c>
      <c r="P496" s="218">
        <v>1</v>
      </c>
      <c r="S496" s="207"/>
      <c r="AB496" s="280"/>
    </row>
    <row r="497" spans="1:28" s="356" customFormat="1">
      <c r="A497" s="355"/>
      <c r="B497" s="356" t="s">
        <v>4726</v>
      </c>
      <c r="C497" s="356" t="str">
        <f t="shared" si="81"/>
        <v>No</v>
      </c>
      <c r="D497" s="356" t="str">
        <f t="shared" si="82"/>
        <v/>
      </c>
      <c r="E497" s="355"/>
      <c r="F497" s="356" t="s">
        <v>246</v>
      </c>
      <c r="G497" s="356" t="s">
        <v>118</v>
      </c>
      <c r="H497" s="357"/>
      <c r="I497" s="356" t="str" cm="1">
        <f t="array" ref="I497">_xlfn.TEXTJOIN(" ",1,IF(flistname=D497,foption,""))</f>
        <v>0</v>
      </c>
      <c r="J497" s="356" t="s">
        <v>26</v>
      </c>
      <c r="K497" s="356" t="s">
        <v>6183</v>
      </c>
      <c r="L497" s="356" t="str">
        <f t="shared" si="84"/>
        <v>P: Livelihood, Vegetable gardens, Animal and Assets Ownership</v>
      </c>
      <c r="M497" s="356" t="s">
        <v>4728</v>
      </c>
      <c r="N497" s="356" t="s">
        <v>4730</v>
      </c>
      <c r="O497" s="356" t="s">
        <v>4730</v>
      </c>
      <c r="P497" s="356">
        <v>1</v>
      </c>
      <c r="AB497" s="358"/>
    </row>
    <row r="498" spans="1:28" s="219" customFormat="1">
      <c r="A498" s="212"/>
      <c r="B498" s="199"/>
      <c r="C498" s="199"/>
      <c r="D498" s="199"/>
      <c r="E498" s="212"/>
      <c r="F498" s="199"/>
      <c r="G498" s="199"/>
      <c r="H498" s="213"/>
      <c r="J498" s="219" t="s">
        <v>26</v>
      </c>
      <c r="K498" s="219" t="s">
        <v>4727</v>
      </c>
      <c r="L498" s="219" t="str">
        <f t="shared" si="84"/>
        <v>Household livelihoods</v>
      </c>
      <c r="N498" s="219" t="s">
        <v>6184</v>
      </c>
      <c r="W498" s="219" t="s">
        <v>168</v>
      </c>
      <c r="AB498" s="286"/>
    </row>
    <row r="499" spans="1:28" s="221" customFormat="1">
      <c r="A499" s="205"/>
      <c r="B499" s="194" t="s">
        <v>4731</v>
      </c>
      <c r="C499" s="194" t="str">
        <f t="shared" ref="C499:C511" si="85">IF(IFERROR(FIND("select_one",J499),0)&gt;0,"select_one",IF(IFERROR(FIND("select_multiple",J499),0)&gt;0,"select_multiple","No"))</f>
        <v>select_one</v>
      </c>
      <c r="D499" s="194" t="str">
        <f t="shared" ref="D499:D511" si="86">IF(OR(C499="select_one",C499="select_multiple"),TRIM(RIGHT(J499,LEN(J499)-(LEN(C499)+1))),"")</f>
        <v>house_structure</v>
      </c>
      <c r="E499" s="205"/>
      <c r="F499" s="194" t="s">
        <v>246</v>
      </c>
      <c r="G499" s="194" t="s">
        <v>2983</v>
      </c>
      <c r="H499" s="206"/>
      <c r="I499" s="221" t="str" cm="1">
        <f t="array" ref="I499">_xlfn.TEXTJOIN(" ",1,IF(flistname=D499,foption,""))</f>
        <v>1: Tukul 2: Rakooba/Improvised Shelter 3: Semi/Concrete building 0 0 0 0 0 9: Community/Collective building 10: No Shelter 88: Other</v>
      </c>
      <c r="J499" s="221" t="s">
        <v>310</v>
      </c>
      <c r="K499" s="221" t="s">
        <v>311</v>
      </c>
      <c r="L499" s="221" t="str">
        <f t="shared" si="84"/>
        <v>P01: What type of structure do you normally sleep in now?</v>
      </c>
      <c r="M499" s="221" t="s">
        <v>4732</v>
      </c>
      <c r="N499" s="221" t="s">
        <v>4733</v>
      </c>
      <c r="O499" s="221" t="s">
        <v>4734</v>
      </c>
      <c r="P499" s="221">
        <v>1</v>
      </c>
      <c r="V499" s="221">
        <v>1</v>
      </c>
      <c r="AB499" s="333"/>
    </row>
    <row r="500" spans="1:28" s="338" customFormat="1">
      <c r="A500" s="205"/>
      <c r="B500" s="194" t="s">
        <v>4735</v>
      </c>
      <c r="C500" s="194" t="str">
        <f t="shared" si="85"/>
        <v>No</v>
      </c>
      <c r="D500" s="194" t="str">
        <f t="shared" si="86"/>
        <v/>
      </c>
      <c r="E500" s="205"/>
      <c r="F500" s="194" t="s">
        <v>246</v>
      </c>
      <c r="G500" s="194" t="s">
        <v>2983</v>
      </c>
      <c r="H500" s="206"/>
      <c r="I500" s="338" t="str" cm="1">
        <f t="array" ref="I500">_xlfn.TEXTJOIN(" ",1,IF(flistname=D500,foption,""))</f>
        <v>0</v>
      </c>
      <c r="J500" s="338" t="s">
        <v>49</v>
      </c>
      <c r="K500" s="338" t="s">
        <v>313</v>
      </c>
      <c r="L500" s="338" t="str">
        <f t="shared" si="84"/>
        <v>P02: Specify</v>
      </c>
      <c r="M500" s="338" t="s">
        <v>4736</v>
      </c>
      <c r="N500" s="338" t="s">
        <v>1312</v>
      </c>
      <c r="O500" s="338" t="s">
        <v>4737</v>
      </c>
      <c r="P500" s="338">
        <v>1</v>
      </c>
      <c r="V500" s="338">
        <v>1</v>
      </c>
      <c r="Z500" s="338" t="s">
        <v>4738</v>
      </c>
      <c r="AB500" s="339"/>
    </row>
    <row r="501" spans="1:28" s="221" customFormat="1">
      <c r="A501" s="205"/>
      <c r="B501" s="194" t="s">
        <v>4739</v>
      </c>
      <c r="C501" s="194" t="str">
        <f t="shared" si="85"/>
        <v>select_one</v>
      </c>
      <c r="D501" s="194" t="str">
        <f t="shared" si="86"/>
        <v>house_own</v>
      </c>
      <c r="E501" s="205"/>
      <c r="F501" s="194" t="s">
        <v>246</v>
      </c>
      <c r="G501" s="194" t="s">
        <v>2983</v>
      </c>
      <c r="H501" s="206"/>
      <c r="I501" s="221" t="str" cm="1">
        <f t="array" ref="I501">_xlfn.TEXTJOIN(" ",1,IF(flistname=D501,foption,""))</f>
        <v>1: Owned 2: Rent 3: Hosted 4: Free access 5: Don't know 0 0 0 0 0 0 0 88: Other</v>
      </c>
      <c r="J501" s="221" t="s">
        <v>316</v>
      </c>
      <c r="K501" s="221" t="s">
        <v>317</v>
      </c>
      <c r="L501" s="221" t="str">
        <f t="shared" si="84"/>
        <v>P03: Do you own this structure?</v>
      </c>
      <c r="M501" s="221" t="s">
        <v>4740</v>
      </c>
      <c r="N501" s="221" t="s">
        <v>4741</v>
      </c>
      <c r="O501" s="221" t="s">
        <v>4742</v>
      </c>
      <c r="P501" s="221">
        <v>1</v>
      </c>
      <c r="V501" s="221">
        <v>1</v>
      </c>
      <c r="Z501" s="221" t="s">
        <v>4743</v>
      </c>
      <c r="AB501" s="333"/>
    </row>
    <row r="502" spans="1:28" s="338" customFormat="1">
      <c r="A502" s="205"/>
      <c r="B502" s="194" t="s">
        <v>4744</v>
      </c>
      <c r="C502" s="194" t="str">
        <f t="shared" si="85"/>
        <v>No</v>
      </c>
      <c r="D502" s="194" t="str">
        <f t="shared" si="86"/>
        <v/>
      </c>
      <c r="E502" s="205"/>
      <c r="F502" s="194" t="s">
        <v>246</v>
      </c>
      <c r="G502" s="194" t="s">
        <v>2983</v>
      </c>
      <c r="H502" s="206"/>
      <c r="I502" s="338" t="str" cm="1">
        <f t="array" ref="I502">_xlfn.TEXTJOIN(" ",1,IF(flistname=D502,foption,""))</f>
        <v>0</v>
      </c>
      <c r="J502" s="338" t="s">
        <v>49</v>
      </c>
      <c r="K502" s="338" t="s">
        <v>320</v>
      </c>
      <c r="L502" s="338" t="str">
        <f t="shared" si="84"/>
        <v>P04: Specify</v>
      </c>
      <c r="M502" s="338" t="s">
        <v>4745</v>
      </c>
      <c r="N502" s="338" t="s">
        <v>1312</v>
      </c>
      <c r="O502" s="338" t="s">
        <v>4746</v>
      </c>
      <c r="P502" s="338">
        <v>1</v>
      </c>
      <c r="V502" s="338">
        <v>1</v>
      </c>
      <c r="Z502" s="338" t="s">
        <v>4747</v>
      </c>
      <c r="AB502" s="339"/>
    </row>
    <row r="503" spans="1:28" s="221" customFormat="1">
      <c r="A503" s="205"/>
      <c r="B503" s="194" t="s">
        <v>4748</v>
      </c>
      <c r="C503" s="194" t="str">
        <f t="shared" si="85"/>
        <v>select_one</v>
      </c>
      <c r="D503" s="194" t="str">
        <f t="shared" si="86"/>
        <v>livelihood_sources2</v>
      </c>
      <c r="E503" s="205"/>
      <c r="F503" s="194" t="s">
        <v>246</v>
      </c>
      <c r="G503" s="194" t="s">
        <v>2983</v>
      </c>
      <c r="H503" s="206"/>
      <c r="I503" s="221" t="str" cm="1">
        <f t="array" ref="I503">_xlfn.TEXTJOIN(" ",1,IF(flistname=D503,foption,""))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03" s="221" t="s">
        <v>438</v>
      </c>
      <c r="K503" s="221" t="s">
        <v>433</v>
      </c>
      <c r="L503" s="221" t="str">
        <f t="shared" si="84"/>
        <v>P05: In the last three months, what was your household’s most important activity for getting food and income?</v>
      </c>
      <c r="M503" s="221" t="s">
        <v>4749</v>
      </c>
      <c r="N503" s="221" t="s">
        <v>4750</v>
      </c>
      <c r="O503" s="221" t="s">
        <v>4751</v>
      </c>
      <c r="P503" s="221">
        <v>1</v>
      </c>
      <c r="R503" s="221" t="s">
        <v>6185</v>
      </c>
      <c r="V503" s="221">
        <v>1</v>
      </c>
      <c r="W503" s="221" t="s">
        <v>3865</v>
      </c>
      <c r="AB503" s="333"/>
    </row>
    <row r="504" spans="1:28" s="338" customFormat="1">
      <c r="A504" s="205"/>
      <c r="B504" s="194" t="s">
        <v>4752</v>
      </c>
      <c r="C504" s="194" t="str">
        <f t="shared" si="85"/>
        <v>No</v>
      </c>
      <c r="D504" s="194" t="str">
        <f t="shared" si="86"/>
        <v/>
      </c>
      <c r="E504" s="205"/>
      <c r="F504" s="194" t="s">
        <v>246</v>
      </c>
      <c r="G504" s="194" t="s">
        <v>2983</v>
      </c>
      <c r="H504" s="206"/>
      <c r="I504" s="338" t="str" cm="1">
        <f t="array" ref="I504">_xlfn.TEXTJOIN(" ",1,IF(flistname=D504,foption,""))</f>
        <v>0</v>
      </c>
      <c r="J504" s="338" t="s">
        <v>49</v>
      </c>
      <c r="K504" s="338" t="s">
        <v>435</v>
      </c>
      <c r="L504" s="338" t="str">
        <f t="shared" si="84"/>
        <v>P06: Specify Others</v>
      </c>
      <c r="M504" s="338" t="s">
        <v>4753</v>
      </c>
      <c r="N504" s="338" t="s">
        <v>4754</v>
      </c>
      <c r="O504" s="338" t="s">
        <v>4755</v>
      </c>
      <c r="P504" s="338">
        <v>1</v>
      </c>
      <c r="V504" s="338">
        <v>1</v>
      </c>
      <c r="Z504" s="338" t="s">
        <v>6186</v>
      </c>
      <c r="AB504" s="339"/>
    </row>
    <row r="505" spans="1:28" s="221" customFormat="1">
      <c r="A505" s="205"/>
      <c r="B505" s="194" t="s">
        <v>4756</v>
      </c>
      <c r="C505" s="194" t="str">
        <f t="shared" si="85"/>
        <v>select_one</v>
      </c>
      <c r="D505" s="194" t="str">
        <f t="shared" si="86"/>
        <v>livelihood_sources2</v>
      </c>
      <c r="E505" s="205"/>
      <c r="F505" s="194" t="s">
        <v>246</v>
      </c>
      <c r="G505" s="194" t="s">
        <v>2983</v>
      </c>
      <c r="H505" s="206"/>
      <c r="I505" s="221" t="str" cm="1">
        <f t="array" ref="I505">_xlfn.TEXTJOIN(" ",1,IF(flistname=D505,foption,""))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05" s="221" t="s">
        <v>438</v>
      </c>
      <c r="K505" s="221" t="s">
        <v>439</v>
      </c>
      <c r="L505" s="221" t="str">
        <f t="shared" si="84"/>
        <v xml:space="preserve">P07: In the last three months, what was your household’s second most important activity for getting food and income?
</v>
      </c>
      <c r="M505" s="221" t="s">
        <v>4757</v>
      </c>
      <c r="N505" s="221" t="s">
        <v>4758</v>
      </c>
      <c r="O505" s="221" t="s">
        <v>4759</v>
      </c>
      <c r="P505" s="221">
        <v>1</v>
      </c>
      <c r="R505" s="221" t="s">
        <v>6187</v>
      </c>
      <c r="T505" s="221" t="s">
        <v>441</v>
      </c>
      <c r="U505" s="221" t="s">
        <v>442</v>
      </c>
      <c r="V505" s="221">
        <v>1</v>
      </c>
      <c r="W505" s="221" t="s">
        <v>3865</v>
      </c>
      <c r="AB505" s="333"/>
    </row>
    <row r="506" spans="1:28" s="338" customFormat="1">
      <c r="A506" s="205"/>
      <c r="B506" s="194" t="s">
        <v>4760</v>
      </c>
      <c r="C506" s="194" t="str">
        <f t="shared" si="85"/>
        <v>No</v>
      </c>
      <c r="D506" s="194" t="str">
        <f t="shared" si="86"/>
        <v/>
      </c>
      <c r="E506" s="205"/>
      <c r="F506" s="194" t="s">
        <v>246</v>
      </c>
      <c r="G506" s="194" t="s">
        <v>2983</v>
      </c>
      <c r="H506" s="206"/>
      <c r="I506" s="338" t="str" cm="1">
        <f t="array" ref="I506">_xlfn.TEXTJOIN(" ",1,IF(flistname=D506,foption,""))</f>
        <v>0</v>
      </c>
      <c r="J506" s="338" t="s">
        <v>49</v>
      </c>
      <c r="K506" s="338" t="s">
        <v>443</v>
      </c>
      <c r="L506" s="338" t="str">
        <f t="shared" si="84"/>
        <v>P08: Specify Others</v>
      </c>
      <c r="M506" s="338" t="s">
        <v>4761</v>
      </c>
      <c r="N506" s="338" t="s">
        <v>4754</v>
      </c>
      <c r="O506" s="338" t="s">
        <v>4762</v>
      </c>
      <c r="P506" s="338">
        <v>1</v>
      </c>
      <c r="T506" s="338" t="s">
        <v>445</v>
      </c>
      <c r="U506" s="338" t="s">
        <v>442</v>
      </c>
      <c r="V506" s="338">
        <v>1</v>
      </c>
      <c r="Z506" s="338" t="s">
        <v>6188</v>
      </c>
      <c r="AB506" s="339"/>
    </row>
    <row r="507" spans="1:28" s="221" customFormat="1">
      <c r="A507" s="205"/>
      <c r="B507" s="194" t="s">
        <v>4763</v>
      </c>
      <c r="C507" s="194" t="str">
        <f t="shared" si="85"/>
        <v>select_one</v>
      </c>
      <c r="D507" s="194" t="str">
        <f t="shared" si="86"/>
        <v>livelihood_sources2</v>
      </c>
      <c r="E507" s="205"/>
      <c r="F507" s="194" t="s">
        <v>246</v>
      </c>
      <c r="G507" s="194" t="s">
        <v>118</v>
      </c>
      <c r="H507" s="206"/>
      <c r="I507" s="221" t="str" cm="1">
        <f t="array" ref="I507">_xlfn.TEXTJOIN(" ",1,IF(flistname=D507,foption,""))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07" s="221" t="s">
        <v>438</v>
      </c>
      <c r="K507" s="221" t="s">
        <v>447</v>
      </c>
      <c r="L507" s="221" t="str">
        <f t="shared" si="84"/>
        <v>P09: What were your two main livelihood sources before joining FFA the activity</v>
      </c>
      <c r="M507" s="221" t="s">
        <v>4764</v>
      </c>
      <c r="N507" s="221" t="s">
        <v>6189</v>
      </c>
      <c r="O507" s="221" t="s">
        <v>4765</v>
      </c>
      <c r="P507" s="221">
        <v>1</v>
      </c>
      <c r="R507" s="221" t="s">
        <v>6190</v>
      </c>
      <c r="T507" s="221" t="s">
        <v>3758</v>
      </c>
      <c r="U507" s="221" t="s">
        <v>6191</v>
      </c>
      <c r="V507" s="221">
        <v>1</v>
      </c>
      <c r="Z507" s="221" t="s">
        <v>3225</v>
      </c>
      <c r="AB507" s="333"/>
    </row>
    <row r="508" spans="1:28" s="221" customFormat="1">
      <c r="A508" s="205"/>
      <c r="B508" s="194" t="s">
        <v>4766</v>
      </c>
      <c r="C508" s="194" t="str">
        <f t="shared" si="85"/>
        <v>select_one</v>
      </c>
      <c r="D508" s="194" t="str">
        <f t="shared" si="86"/>
        <v>H02</v>
      </c>
      <c r="E508" s="205"/>
      <c r="F508" s="194" t="s">
        <v>246</v>
      </c>
      <c r="G508" s="194" t="s">
        <v>2983</v>
      </c>
      <c r="H508" s="206"/>
      <c r="I508" s="221" t="str" cm="1">
        <f t="array" ref="I508">_xlfn.TEXTJOIN(" ",1,IF(flistname=D508,foption,""))</f>
        <v>1: No change 2: Increased 3: Decreased 4: Don’t know</v>
      </c>
      <c r="J508" s="221" t="s">
        <v>449</v>
      </c>
      <c r="K508" s="221" t="s">
        <v>450</v>
      </c>
      <c r="L508" s="221" t="str">
        <f t="shared" si="84"/>
        <v>P10: Has your household’s income changed over the past year?</v>
      </c>
      <c r="M508" s="221" t="s">
        <v>4767</v>
      </c>
      <c r="N508" s="221" t="s">
        <v>4768</v>
      </c>
      <c r="O508" s="221" t="s">
        <v>4768</v>
      </c>
      <c r="P508" s="221">
        <v>1</v>
      </c>
      <c r="V508" s="221">
        <v>1</v>
      </c>
      <c r="AB508" s="333"/>
    </row>
    <row r="509" spans="1:28" s="221" customFormat="1">
      <c r="A509" s="205"/>
      <c r="B509" s="194" t="s">
        <v>4769</v>
      </c>
      <c r="C509" s="194" t="str">
        <f t="shared" si="85"/>
        <v>select_one</v>
      </c>
      <c r="D509" s="194" t="str">
        <f t="shared" si="86"/>
        <v>H03</v>
      </c>
      <c r="E509" s="205"/>
      <c r="F509" s="194" t="s">
        <v>246</v>
      </c>
      <c r="G509" s="194" t="s">
        <v>2983</v>
      </c>
      <c r="H509" s="206"/>
      <c r="I509" s="221" t="str" cm="1">
        <f t="array" ref="I509">_xlfn.TEXTJOIN(" ",1,IF(flistname=D509,foption,""))</f>
        <v>1: Income source completely lost 2: Some of income source lost 3: Market conditions changed 4: Work place closed 5: Cannot access location of livelihood activity 6: Getting less money due to inflation 7: Other</v>
      </c>
      <c r="J509" s="221" t="s">
        <v>452</v>
      </c>
      <c r="K509" s="221" t="s">
        <v>453</v>
      </c>
      <c r="L509" s="221" t="str">
        <f t="shared" si="84"/>
        <v>P11: What is the main reason that your income decreased?</v>
      </c>
      <c r="M509" s="221" t="s">
        <v>4770</v>
      </c>
      <c r="N509" s="221" t="s">
        <v>4771</v>
      </c>
      <c r="O509" s="221" t="s">
        <v>4771</v>
      </c>
      <c r="P509" s="221">
        <v>1</v>
      </c>
      <c r="V509" s="221">
        <v>1</v>
      </c>
      <c r="Z509" s="221" t="s">
        <v>455</v>
      </c>
      <c r="AB509" s="333"/>
    </row>
    <row r="510" spans="1:28" s="338" customFormat="1">
      <c r="A510" s="205"/>
      <c r="B510" s="194" t="s">
        <v>4772</v>
      </c>
      <c r="C510" s="194" t="str">
        <f t="shared" si="85"/>
        <v>No</v>
      </c>
      <c r="D510" s="194" t="str">
        <f t="shared" si="86"/>
        <v/>
      </c>
      <c r="E510" s="205"/>
      <c r="F510" s="194" t="s">
        <v>246</v>
      </c>
      <c r="G510" s="194" t="s">
        <v>2983</v>
      </c>
      <c r="H510" s="206"/>
      <c r="I510" s="338" t="str" cm="1">
        <f t="array" ref="I510">_xlfn.TEXTJOIN(" ",1,IF(flistname=D510,foption,""))</f>
        <v>0</v>
      </c>
      <c r="J510" s="338" t="s">
        <v>49</v>
      </c>
      <c r="K510" s="338" t="s">
        <v>456</v>
      </c>
      <c r="L510" s="338" t="str">
        <f t="shared" si="84"/>
        <v>P12: Specify Others</v>
      </c>
      <c r="M510" s="338" t="s">
        <v>4773</v>
      </c>
      <c r="N510" s="338" t="s">
        <v>4754</v>
      </c>
      <c r="O510" s="338" t="s">
        <v>4754</v>
      </c>
      <c r="P510" s="338">
        <v>1</v>
      </c>
      <c r="V510" s="338">
        <v>1</v>
      </c>
      <c r="Z510" s="338" t="s">
        <v>458</v>
      </c>
      <c r="AB510" s="339"/>
    </row>
    <row r="511" spans="1:28" s="221" customFormat="1">
      <c r="A511" s="205"/>
      <c r="B511" s="194" t="s">
        <v>4774</v>
      </c>
      <c r="C511" s="194" t="str">
        <f t="shared" si="85"/>
        <v>select_one</v>
      </c>
      <c r="D511" s="194" t="str">
        <f t="shared" si="86"/>
        <v>yes_no</v>
      </c>
      <c r="E511" s="205"/>
      <c r="F511" s="194" t="s">
        <v>246</v>
      </c>
      <c r="G511" s="194" t="s">
        <v>2983</v>
      </c>
      <c r="H511" s="206"/>
      <c r="I511" s="221" t="str" cm="1">
        <f t="array" ref="I511">_xlfn.TEXTJOIN(" ",1,IF(flistname=D511,foption,""))</f>
        <v>0: No 1: Yes</v>
      </c>
      <c r="J511" s="221" t="s">
        <v>22</v>
      </c>
      <c r="K511" s="221" t="s">
        <v>459</v>
      </c>
      <c r="L511" s="221" t="str">
        <f t="shared" si="84"/>
        <v>P13: Does your household regularly receive any money or non-food items from family members working in another part of the country or outside of the country?</v>
      </c>
      <c r="M511" s="221" t="s">
        <v>4775</v>
      </c>
      <c r="N511" s="221" t="s">
        <v>4776</v>
      </c>
      <c r="O511" s="221" t="s">
        <v>4776</v>
      </c>
      <c r="P511" s="221">
        <v>1</v>
      </c>
      <c r="V511" s="221">
        <v>1</v>
      </c>
      <c r="W511" s="221" t="s">
        <v>5748</v>
      </c>
      <c r="AB511" s="333"/>
    </row>
    <row r="512" spans="1:28" s="219" customFormat="1">
      <c r="A512" s="212"/>
      <c r="B512" s="199" t="s">
        <v>4786</v>
      </c>
      <c r="C512" s="199" t="str">
        <f>IF(IFERROR(FIND("select_one",J512),0)&gt;0,"select_one",IF(IFERROR(FIND("select_multiple",J512),0)&gt;0,"select_multiple","No"))</f>
        <v>No</v>
      </c>
      <c r="D512" s="199" t="str">
        <f>IF(OR(C512="select_one",C512="select_multiple"),TRIM(RIGHT(J512,LEN(J512)-(LEN(C512)+1))),"")</f>
        <v/>
      </c>
      <c r="E512" s="212"/>
      <c r="F512" s="199" t="s">
        <v>246</v>
      </c>
      <c r="G512" s="199" t="s">
        <v>118</v>
      </c>
      <c r="H512" s="213"/>
      <c r="I512" s="219" t="str" cm="1">
        <f t="array" ref="I512">_xlfn.TEXTJOIN(" ",1,IF(flistname=D512,foption,""))</f>
        <v>0</v>
      </c>
      <c r="J512" s="219" t="s">
        <v>117</v>
      </c>
      <c r="K512" s="219" t="s">
        <v>4727</v>
      </c>
      <c r="L512" s="219" t="str">
        <f>IF(AND(ISBLANK(M512),ISBLANK(N512)),"",IF(ISBLANK(M512),N512,_xlfn.CONCAT(TRIM(M512),": ",N512)))</f>
        <v/>
      </c>
      <c r="N512" s="219" t="s">
        <v>2988</v>
      </c>
      <c r="O512" s="219" t="s">
        <v>2988</v>
      </c>
      <c r="P512" s="219">
        <v>1</v>
      </c>
      <c r="AB512" s="286"/>
    </row>
    <row r="513" spans="1:28" s="245" customFormat="1">
      <c r="A513" s="228"/>
      <c r="E513" s="228"/>
      <c r="H513" s="230"/>
      <c r="AB513" s="281"/>
    </row>
    <row r="514" spans="1:28" s="219" customFormat="1">
      <c r="A514" s="212"/>
      <c r="B514" s="199"/>
      <c r="C514" s="199" t="str">
        <f>IF(IFERROR(FIND("select_one",J514),0)&gt;0,"select_one",IF(IFERROR(FIND("select_multiple",J514),0)&gt;0,"select_multiple","No"))</f>
        <v>No</v>
      </c>
      <c r="D514" s="199" t="str">
        <f>IF(OR(C514="select_one",C514="select_multiple"),TRIM(RIGHT(J514,LEN(J514)-(LEN(C514)+1))),"")</f>
        <v/>
      </c>
      <c r="E514" s="212"/>
      <c r="F514" s="199"/>
      <c r="G514" s="199"/>
      <c r="H514" s="213"/>
      <c r="J514" s="219" t="s">
        <v>26</v>
      </c>
      <c r="K514" s="219" t="s">
        <v>4788</v>
      </c>
      <c r="L514" s="219" t="str">
        <f t="shared" ref="L514:L517" si="87">IF(AND(ISBLANK(M514),ISBLANK(N514)),"",IF(ISBLANK(M514),N514,_xlfn.CONCAT(TRIM(M514),": ",N514)))</f>
        <v>Household assets ownership</v>
      </c>
      <c r="N514" s="219" t="s">
        <v>6192</v>
      </c>
      <c r="AB514" s="286"/>
    </row>
    <row r="515" spans="1:28" s="221" customFormat="1">
      <c r="B515" s="221" t="s">
        <v>4777</v>
      </c>
      <c r="C515" s="221" t="str">
        <f t="shared" ref="C515:C540" si="88">IF(IFERROR(FIND("select_one",J515),0)&gt;0,"select_one",IF(IFERROR(FIND("select_multiple",J515),0)&gt;0,"select_multiple","No"))</f>
        <v>select_multiple</v>
      </c>
      <c r="D515" s="221" t="str">
        <f t="shared" ref="D515:D540" si="89">IF(OR(C515="select_one",C515="select_multiple"),TRIM(RIGHT(J515,LEN(J515)-(LEN(C515)+1))),"")</f>
        <v>assets</v>
      </c>
      <c r="F515" s="221" t="s">
        <v>246</v>
      </c>
      <c r="G515" s="221" t="s">
        <v>2983</v>
      </c>
      <c r="I515" s="360" t="str" cm="1">
        <f t="array" ref="I515">_xlfn.TEXTJOIN(" ",1,IF(flistname=D515,foption,""))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15" s="221" t="s">
        <v>461</v>
      </c>
      <c r="K515" s="221" t="s">
        <v>462</v>
      </c>
      <c r="L515" s="221" t="str">
        <f t="shared" si="87"/>
        <v>P15: Does or did your house own any of the following assets during the last 3 months?</v>
      </c>
      <c r="M515" s="221" t="s">
        <v>4781</v>
      </c>
      <c r="N515" s="221" t="s">
        <v>6193</v>
      </c>
      <c r="O515" s="221" t="s">
        <v>4779</v>
      </c>
      <c r="P515" s="334">
        <v>1</v>
      </c>
      <c r="S515" s="221" t="s">
        <v>464</v>
      </c>
      <c r="T515" s="221" t="s">
        <v>6194</v>
      </c>
      <c r="U515" s="221" t="s">
        <v>6195</v>
      </c>
      <c r="V515" s="221">
        <v>1</v>
      </c>
      <c r="AB515" s="333"/>
    </row>
    <row r="516" spans="1:28" s="221" customFormat="1">
      <c r="B516" s="221" t="s">
        <v>4780</v>
      </c>
      <c r="C516" s="221" t="str">
        <f t="shared" si="88"/>
        <v>select_multiple</v>
      </c>
      <c r="D516" s="221" t="str">
        <f t="shared" si="89"/>
        <v>assets</v>
      </c>
      <c r="F516" s="221" t="s">
        <v>246</v>
      </c>
      <c r="G516" s="221" t="s">
        <v>2983</v>
      </c>
      <c r="I516" s="360" t="str" cm="1">
        <f t="array" ref="I516">_xlfn.TEXTJOIN(" ",1,IF(flistname=D516,foption,""))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16" s="221" t="s">
        <v>461</v>
      </c>
      <c r="K516" s="221" t="s">
        <v>467</v>
      </c>
      <c r="L516" s="221" t="str">
        <f t="shared" si="87"/>
        <v>P16: Were any of these assets you owned looted or destroyed in the last 3 months?</v>
      </c>
      <c r="M516" s="221" t="s">
        <v>4784</v>
      </c>
      <c r="N516" s="221" t="s">
        <v>6196</v>
      </c>
      <c r="O516" s="221" t="s">
        <v>4782</v>
      </c>
      <c r="P516" s="334">
        <v>1</v>
      </c>
      <c r="R516" s="221" t="s">
        <v>6197</v>
      </c>
      <c r="S516" s="221" t="s">
        <v>464</v>
      </c>
      <c r="T516" s="221" t="s">
        <v>6194</v>
      </c>
      <c r="U516" s="221" t="s">
        <v>6195</v>
      </c>
      <c r="V516" s="221">
        <v>1</v>
      </c>
      <c r="Z516" s="221" t="s">
        <v>6198</v>
      </c>
      <c r="AB516" s="333"/>
    </row>
    <row r="517" spans="1:28" s="221" customFormat="1">
      <c r="B517" s="221" t="s">
        <v>4783</v>
      </c>
      <c r="C517" s="221" t="str">
        <f t="shared" si="88"/>
        <v>select_multiple</v>
      </c>
      <c r="D517" s="221" t="str">
        <f t="shared" si="89"/>
        <v>assets</v>
      </c>
      <c r="F517" s="221" t="s">
        <v>246</v>
      </c>
      <c r="G517" s="221" t="s">
        <v>2983</v>
      </c>
      <c r="I517" s="360" t="str" cm="1">
        <f t="array" ref="I517">_xlfn.TEXTJOIN(" ",1,IF(flistname=D517,foption,""))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17" s="221" t="s">
        <v>461</v>
      </c>
      <c r="K517" s="221" t="s">
        <v>469</v>
      </c>
      <c r="L517" s="221" t="str">
        <f t="shared" si="87"/>
        <v>P17: Did your household sell any of these assets you owned during the last 3 months?</v>
      </c>
      <c r="M517" s="221" t="s">
        <v>4792</v>
      </c>
      <c r="N517" s="221" t="s">
        <v>6199</v>
      </c>
      <c r="O517" s="221" t="s">
        <v>4785</v>
      </c>
      <c r="P517" s="334">
        <v>1</v>
      </c>
      <c r="R517" s="221" t="s">
        <v>6197</v>
      </c>
      <c r="S517" s="221" t="s">
        <v>464</v>
      </c>
      <c r="T517" s="221" t="s">
        <v>6194</v>
      </c>
      <c r="U517" s="221" t="s">
        <v>6195</v>
      </c>
      <c r="V517" s="221">
        <v>1</v>
      </c>
      <c r="Z517" s="221" t="s">
        <v>6198</v>
      </c>
      <c r="AB517" s="333"/>
    </row>
    <row r="518" spans="1:28" s="219" customFormat="1">
      <c r="C518" s="219" t="str">
        <f t="shared" si="88"/>
        <v>No</v>
      </c>
      <c r="D518" s="219" t="str">
        <f t="shared" si="89"/>
        <v/>
      </c>
      <c r="J518" s="219" t="s">
        <v>117</v>
      </c>
      <c r="K518" s="219" t="s">
        <v>4788</v>
      </c>
      <c r="AB518" s="286"/>
    </row>
    <row r="519" spans="1:28" s="218" customFormat="1">
      <c r="A519" s="207"/>
      <c r="C519" s="218" t="str">
        <f t="shared" si="88"/>
        <v>No</v>
      </c>
      <c r="D519" s="218" t="str">
        <f t="shared" si="89"/>
        <v/>
      </c>
      <c r="E519" s="207"/>
      <c r="H519" s="209"/>
      <c r="I519" s="214" t="str" cm="1">
        <f t="array" ref="I519">_xlfn.TEXTJOIN(" ",1,IF(flistname=D519,foption,""))</f>
        <v>0</v>
      </c>
      <c r="L519" s="218" t="str">
        <f t="shared" ref="L519:L540" si="90">IF(AND(ISBLANK(M519),ISBLANK(N519)),"",IF(ISBLANK(M519),N519,_xlfn.CONCAT(TRIM(M519),": ",N519)))</f>
        <v/>
      </c>
      <c r="N519" s="218" t="s">
        <v>2988</v>
      </c>
      <c r="O519" s="218" t="s">
        <v>2988</v>
      </c>
      <c r="P519" s="218">
        <v>1</v>
      </c>
      <c r="S519" s="207"/>
      <c r="AB519" s="280"/>
    </row>
    <row r="520" spans="1:28" s="219" customFormat="1">
      <c r="A520" s="231"/>
      <c r="B520" s="250" t="s">
        <v>4787</v>
      </c>
      <c r="C520" s="250" t="str">
        <f t="shared" si="88"/>
        <v>No</v>
      </c>
      <c r="D520" s="250" t="str">
        <f t="shared" si="89"/>
        <v/>
      </c>
      <c r="E520" s="231"/>
      <c r="F520" s="250" t="s">
        <v>246</v>
      </c>
      <c r="G520" s="250" t="s">
        <v>118</v>
      </c>
      <c r="H520" s="233"/>
      <c r="I520" s="219" t="str" cm="1">
        <f t="array" ref="I520">_xlfn.TEXTJOIN(" ",1,IF(flistname=D520,foption,""))</f>
        <v>0</v>
      </c>
      <c r="J520" s="219" t="s">
        <v>26</v>
      </c>
      <c r="K520" s="219" t="s">
        <v>4823</v>
      </c>
      <c r="L520" s="219" t="str">
        <f t="shared" si="90"/>
        <v>Backyard/Vegetable gardens</v>
      </c>
      <c r="N520" s="219" t="s">
        <v>4790</v>
      </c>
      <c r="P520" s="219">
        <v>1</v>
      </c>
      <c r="W520" s="219" t="s">
        <v>168</v>
      </c>
      <c r="AB520" s="286"/>
    </row>
    <row r="521" spans="1:28" s="221" customFormat="1">
      <c r="A521" s="205"/>
      <c r="B521" s="194" t="s">
        <v>4791</v>
      </c>
      <c r="C521" s="194" t="str">
        <f t="shared" si="88"/>
        <v>select_one</v>
      </c>
      <c r="D521" s="194" t="str">
        <f t="shared" si="89"/>
        <v>yes_no</v>
      </c>
      <c r="E521" s="205"/>
      <c r="F521" s="194" t="s">
        <v>246</v>
      </c>
      <c r="G521" s="194" t="s">
        <v>2983</v>
      </c>
      <c r="H521" s="206"/>
      <c r="I521" s="221" t="str" cm="1">
        <f t="array" ref="I521">_xlfn.TEXTJOIN(" ",1,IF(flistname=D521,foption,""))</f>
        <v>0: No 1: Yes</v>
      </c>
      <c r="J521" s="221" t="s">
        <v>22</v>
      </c>
      <c r="K521" s="221" t="s">
        <v>1231</v>
      </c>
      <c r="L521" s="221" t="str">
        <f t="shared" si="90"/>
        <v>P17: Do you have a backyard or vegetable garden?</v>
      </c>
      <c r="M521" s="221" t="s">
        <v>4792</v>
      </c>
      <c r="N521" s="221" t="s">
        <v>4793</v>
      </c>
      <c r="O521" s="221" t="s">
        <v>4794</v>
      </c>
      <c r="P521" s="221">
        <v>1</v>
      </c>
      <c r="S521" s="221" t="s">
        <v>1286</v>
      </c>
      <c r="V521" s="221">
        <v>1</v>
      </c>
      <c r="W521" s="221" t="s">
        <v>5748</v>
      </c>
      <c r="AB521" s="333"/>
    </row>
    <row r="522" spans="1:28" s="221" customFormat="1">
      <c r="A522" s="205"/>
      <c r="B522" s="194" t="s">
        <v>4795</v>
      </c>
      <c r="C522" s="194" t="str">
        <f t="shared" si="88"/>
        <v>select_multiple</v>
      </c>
      <c r="D522" s="194" t="str">
        <f t="shared" si="89"/>
        <v>vegetable_type</v>
      </c>
      <c r="E522" s="205"/>
      <c r="F522" s="194" t="s">
        <v>246</v>
      </c>
      <c r="G522" s="194" t="s">
        <v>2983</v>
      </c>
      <c r="H522" s="206"/>
      <c r="I522" s="221" t="str" cm="1">
        <f t="array" ref="I522">_xlfn.TEXTJOIN(" ",1,IF(flistname=D522,foption,""))</f>
        <v>1: Tomatoes 2: Onions 3: Okra 4: Pumpkins/squashes 5: Leafy greens 88: Other (specify)</v>
      </c>
      <c r="J522" s="221" t="s">
        <v>1233</v>
      </c>
      <c r="K522" s="221" t="s">
        <v>1287</v>
      </c>
      <c r="L522" s="221" t="str">
        <f t="shared" si="90"/>
        <v>P18: What type of vegetables are you currently growing in your backyard garden?</v>
      </c>
      <c r="M522" s="221" t="s">
        <v>4796</v>
      </c>
      <c r="N522" s="221" t="s">
        <v>4797</v>
      </c>
      <c r="O522" s="221" t="s">
        <v>4798</v>
      </c>
      <c r="P522" s="221">
        <v>1</v>
      </c>
      <c r="S522" s="221" t="s">
        <v>1286</v>
      </c>
      <c r="V522" s="221">
        <v>1</v>
      </c>
      <c r="Z522" s="221" t="s">
        <v>1237</v>
      </c>
      <c r="AB522" s="333"/>
    </row>
    <row r="523" spans="1:28" s="338" customFormat="1">
      <c r="A523" s="205"/>
      <c r="B523" s="194" t="s">
        <v>4799</v>
      </c>
      <c r="C523" s="194" t="str">
        <f t="shared" si="88"/>
        <v>No</v>
      </c>
      <c r="D523" s="194" t="str">
        <f t="shared" si="89"/>
        <v/>
      </c>
      <c r="E523" s="205"/>
      <c r="F523" s="194" t="s">
        <v>246</v>
      </c>
      <c r="G523" s="194" t="s">
        <v>2983</v>
      </c>
      <c r="H523" s="206"/>
      <c r="I523" s="338" t="str" cm="1">
        <f t="array" ref="I523">_xlfn.TEXTJOIN(" ",1,IF(flistname=D523,foption,""))</f>
        <v>0</v>
      </c>
      <c r="J523" s="338" t="s">
        <v>49</v>
      </c>
      <c r="K523" s="338" t="s">
        <v>1289</v>
      </c>
      <c r="L523" s="338" t="str">
        <f t="shared" si="90"/>
        <v>P19: Specify</v>
      </c>
      <c r="M523" s="338" t="s">
        <v>4800</v>
      </c>
      <c r="N523" s="338" t="s">
        <v>1312</v>
      </c>
      <c r="O523" s="338" t="s">
        <v>4801</v>
      </c>
      <c r="P523" s="338">
        <v>1</v>
      </c>
      <c r="S523" s="338" t="s">
        <v>1286</v>
      </c>
      <c r="V523" s="338">
        <v>1</v>
      </c>
      <c r="Z523" s="338" t="s">
        <v>4802</v>
      </c>
      <c r="AB523" s="339"/>
    </row>
    <row r="524" spans="1:28" s="221" customFormat="1">
      <c r="A524" s="205"/>
      <c r="B524" s="194" t="s">
        <v>4803</v>
      </c>
      <c r="C524" s="194" t="str">
        <f t="shared" si="88"/>
        <v>select_one</v>
      </c>
      <c r="D524" s="194" t="str">
        <f t="shared" si="89"/>
        <v>why_no_plant</v>
      </c>
      <c r="E524" s="205"/>
      <c r="F524" s="194" t="s">
        <v>246</v>
      </c>
      <c r="G524" s="194" t="s">
        <v>2983</v>
      </c>
      <c r="H524" s="206"/>
      <c r="I524" s="221" t="str" cm="1">
        <f t="array" ref="I524">_xlfn.TEXTJOIN(" ",1,IF(flistname=D524,foption,""))</f>
        <v>1: No access to land 2: No seeds/tools 3: No/not enough water 4: Not enough time 5: Animals destroyed garden 6: Flooding destroyed gardens 7: Security conditions prevent gardening 88: Other</v>
      </c>
      <c r="J524" s="221" t="s">
        <v>1292</v>
      </c>
      <c r="K524" s="221" t="s">
        <v>1293</v>
      </c>
      <c r="L524" s="221" t="str">
        <f t="shared" si="90"/>
        <v>P20: If not, why are you not growing any vegetables in your garden?</v>
      </c>
      <c r="M524" s="221" t="s">
        <v>4804</v>
      </c>
      <c r="N524" s="221" t="s">
        <v>4805</v>
      </c>
      <c r="O524" s="221" t="s">
        <v>4806</v>
      </c>
      <c r="P524" s="221">
        <v>1</v>
      </c>
      <c r="V524" s="221">
        <v>1</v>
      </c>
      <c r="Z524" s="221" t="s">
        <v>1244</v>
      </c>
      <c r="AB524" s="333"/>
    </row>
    <row r="525" spans="1:28" s="338" customFormat="1">
      <c r="A525" s="205"/>
      <c r="B525" s="194" t="s">
        <v>4807</v>
      </c>
      <c r="C525" s="194" t="str">
        <f t="shared" si="88"/>
        <v>No</v>
      </c>
      <c r="D525" s="194" t="str">
        <f t="shared" si="89"/>
        <v/>
      </c>
      <c r="E525" s="205"/>
      <c r="F525" s="194" t="s">
        <v>246</v>
      </c>
      <c r="G525" s="194" t="s">
        <v>2983</v>
      </c>
      <c r="H525" s="206"/>
      <c r="I525" s="338" t="str" cm="1">
        <f t="array" ref="I525">_xlfn.TEXTJOIN(" ",1,IF(flistname=D525,foption,""))</f>
        <v>0</v>
      </c>
      <c r="J525" s="338" t="s">
        <v>49</v>
      </c>
      <c r="K525" s="338" t="s">
        <v>1295</v>
      </c>
      <c r="L525" s="338" t="str">
        <f t="shared" si="90"/>
        <v>P21: Specify</v>
      </c>
      <c r="M525" s="338" t="s">
        <v>4808</v>
      </c>
      <c r="N525" s="338" t="s">
        <v>1312</v>
      </c>
      <c r="O525" s="338" t="s">
        <v>4809</v>
      </c>
      <c r="P525" s="338">
        <v>1</v>
      </c>
      <c r="V525" s="338">
        <v>1</v>
      </c>
      <c r="Z525" s="338" t="s">
        <v>4810</v>
      </c>
      <c r="AB525" s="339"/>
    </row>
    <row r="526" spans="1:28" s="221" customFormat="1">
      <c r="A526" s="205"/>
      <c r="B526" s="194" t="s">
        <v>4811</v>
      </c>
      <c r="C526" s="194" t="str">
        <f t="shared" si="88"/>
        <v>select_multiple</v>
      </c>
      <c r="D526" s="194" t="str">
        <f t="shared" si="89"/>
        <v>gardenveguse</v>
      </c>
      <c r="E526" s="205" t="s">
        <v>4812</v>
      </c>
      <c r="F526" s="194" t="s">
        <v>246</v>
      </c>
      <c r="G526" s="194" t="s">
        <v>2983</v>
      </c>
      <c r="H526" s="206"/>
      <c r="I526" s="221" t="str" cm="1">
        <f t="array" ref="I526">_xlfn.TEXTJOIN(" ",1,IF(flistname=D526,foption,""))</f>
        <v>1: Home consumption 2: Market sales 3: Animal feeds</v>
      </c>
      <c r="J526" s="221" t="s">
        <v>6200</v>
      </c>
      <c r="K526" s="221" t="s">
        <v>4814</v>
      </c>
      <c r="L526" s="221" t="str">
        <f t="shared" si="90"/>
        <v>P22: What's the main use of vegetables that you grow in your backyard/vegetable garden?</v>
      </c>
      <c r="M526" s="221" t="s">
        <v>4815</v>
      </c>
      <c r="N526" s="221" t="s">
        <v>6201</v>
      </c>
      <c r="O526" s="221" t="s">
        <v>4817</v>
      </c>
      <c r="P526" s="221">
        <v>1</v>
      </c>
      <c r="V526" s="221">
        <v>1</v>
      </c>
      <c r="Z526" s="221" t="s">
        <v>1237</v>
      </c>
      <c r="AB526" s="333"/>
    </row>
    <row r="527" spans="1:28" s="219" customFormat="1">
      <c r="A527" s="250"/>
      <c r="B527" s="250"/>
      <c r="C527" s="250" t="str">
        <f t="shared" si="88"/>
        <v>No</v>
      </c>
      <c r="D527" s="250" t="str">
        <f t="shared" si="89"/>
        <v/>
      </c>
      <c r="E527" s="250"/>
      <c r="F527" s="250"/>
      <c r="G527" s="250"/>
      <c r="H527" s="250"/>
      <c r="I527" s="219" t="str" cm="1">
        <f t="array" ref="I527">_xlfn.TEXTJOIN(" ",1,IF(flistname=D527,foption,""))</f>
        <v>0</v>
      </c>
      <c r="J527" s="219" t="s">
        <v>117</v>
      </c>
      <c r="K527" s="219" t="s">
        <v>4823</v>
      </c>
      <c r="L527" s="219" t="str">
        <f t="shared" si="90"/>
        <v/>
      </c>
      <c r="P527" s="219">
        <v>1</v>
      </c>
      <c r="AB527" s="286"/>
    </row>
    <row r="528" spans="1:28" s="229" customFormat="1">
      <c r="A528" s="228"/>
      <c r="C528" s="229" t="str">
        <f t="shared" si="88"/>
        <v>No</v>
      </c>
      <c r="D528" s="229" t="str">
        <f t="shared" si="89"/>
        <v/>
      </c>
      <c r="E528" s="228"/>
      <c r="H528" s="230"/>
      <c r="I528" s="229" t="str" cm="1">
        <f t="array" ref="I528">_xlfn.TEXTJOIN(" ",1,IF(flistname=D528,foption,""))</f>
        <v>0</v>
      </c>
      <c r="L528" s="229" t="str">
        <f t="shared" si="90"/>
        <v/>
      </c>
      <c r="P528" s="229">
        <v>1</v>
      </c>
      <c r="S528" s="228"/>
      <c r="AB528" s="276"/>
    </row>
    <row r="529" spans="1:28" s="221" customFormat="1">
      <c r="A529" s="205"/>
      <c r="B529" s="194" t="s">
        <v>4818</v>
      </c>
      <c r="C529" s="194" t="str">
        <f t="shared" si="88"/>
        <v>select_one</v>
      </c>
      <c r="D529" s="194" t="str">
        <f t="shared" si="89"/>
        <v>yes_no</v>
      </c>
      <c r="E529" s="205"/>
      <c r="F529" s="194" t="s">
        <v>246</v>
      </c>
      <c r="G529" s="194" t="s">
        <v>2983</v>
      </c>
      <c r="H529" s="206"/>
      <c r="I529" s="221" t="str" cm="1">
        <f t="array" ref="I529">_xlfn.TEXTJOIN(" ",1,IF(flistname=D529,foption,""))</f>
        <v>0: No 1: Yes</v>
      </c>
      <c r="J529" s="221" t="s">
        <v>22</v>
      </c>
      <c r="K529" s="221" t="s">
        <v>1406</v>
      </c>
      <c r="L529" s="221" t="str">
        <f t="shared" si="90"/>
        <v>P23: Does your household own any livestock or farm animals (even if they are not near the home now?)</v>
      </c>
      <c r="M529" s="221" t="s">
        <v>4819</v>
      </c>
      <c r="N529" s="221" t="s">
        <v>4820</v>
      </c>
      <c r="O529" s="221" t="s">
        <v>4821</v>
      </c>
      <c r="P529" s="221">
        <v>1</v>
      </c>
      <c r="V529" s="221">
        <v>1</v>
      </c>
      <c r="W529" s="221" t="s">
        <v>5748</v>
      </c>
      <c r="AB529" s="333"/>
    </row>
    <row r="530" spans="1:28" s="219" customFormat="1">
      <c r="A530" s="231"/>
      <c r="B530" s="250" t="s">
        <v>4822</v>
      </c>
      <c r="C530" s="250" t="str">
        <f t="shared" si="88"/>
        <v>No</v>
      </c>
      <c r="D530" s="250" t="str">
        <f t="shared" si="89"/>
        <v/>
      </c>
      <c r="E530" s="231"/>
      <c r="F530" s="250" t="s">
        <v>246</v>
      </c>
      <c r="G530" s="250" t="s">
        <v>118</v>
      </c>
      <c r="H530" s="233"/>
      <c r="I530" s="219" t="str" cm="1">
        <f t="array" ref="I530">_xlfn.TEXTJOIN(" ",1,IF(flistname=D530,foption,""))</f>
        <v>0</v>
      </c>
      <c r="J530" s="219" t="s">
        <v>26</v>
      </c>
      <c r="K530" s="219" t="s">
        <v>6202</v>
      </c>
      <c r="L530" s="219" t="str">
        <f t="shared" si="90"/>
        <v>Livestock animal ownership</v>
      </c>
      <c r="N530" s="219" t="s">
        <v>6203</v>
      </c>
      <c r="P530" s="219">
        <v>1</v>
      </c>
      <c r="W530" s="219" t="s">
        <v>168</v>
      </c>
      <c r="Z530" s="219" t="s">
        <v>1410</v>
      </c>
      <c r="AB530" s="286"/>
    </row>
    <row r="531" spans="1:28" s="221" customFormat="1">
      <c r="A531" s="205"/>
      <c r="B531" s="194" t="s">
        <v>4825</v>
      </c>
      <c r="C531" s="194" t="str">
        <f t="shared" si="88"/>
        <v>No</v>
      </c>
      <c r="D531" s="194" t="str">
        <f t="shared" si="89"/>
        <v/>
      </c>
      <c r="E531" s="205"/>
      <c r="F531" s="194" t="s">
        <v>246</v>
      </c>
      <c r="G531" s="194" t="s">
        <v>2983</v>
      </c>
      <c r="H531" s="206"/>
      <c r="I531" s="221" t="str" cm="1">
        <f t="array" ref="I531">_xlfn.TEXTJOIN(" ",1,IF(flistname=D531,foption,""))</f>
        <v>0</v>
      </c>
      <c r="J531" s="221" t="s">
        <v>151</v>
      </c>
      <c r="K531" s="221" t="s">
        <v>1411</v>
      </c>
      <c r="L531" s="221" t="str">
        <f t="shared" si="90"/>
        <v>P23_01: How many Cattle do you own?</v>
      </c>
      <c r="M531" s="221" t="s">
        <v>4826</v>
      </c>
      <c r="N531" s="221" t="s">
        <v>4827</v>
      </c>
      <c r="O531" s="221" t="s">
        <v>4828</v>
      </c>
      <c r="P531" s="221">
        <v>1</v>
      </c>
      <c r="T531" s="221" t="s">
        <v>1324</v>
      </c>
      <c r="V531" s="221">
        <v>1</v>
      </c>
      <c r="AB531" s="333"/>
    </row>
    <row r="532" spans="1:28" s="221" customFormat="1">
      <c r="A532" s="205"/>
      <c r="B532" s="194" t="s">
        <v>4829</v>
      </c>
      <c r="C532" s="194" t="str">
        <f t="shared" si="88"/>
        <v>No</v>
      </c>
      <c r="D532" s="194" t="str">
        <f t="shared" si="89"/>
        <v/>
      </c>
      <c r="E532" s="205"/>
      <c r="F532" s="194" t="s">
        <v>246</v>
      </c>
      <c r="G532" s="194" t="s">
        <v>118</v>
      </c>
      <c r="H532" s="206"/>
      <c r="I532" s="221" t="str" cm="1">
        <f t="array" ref="I532">_xlfn.TEXTJOIN(" ",1,IF(flistname=D532,foption,""))</f>
        <v>0</v>
      </c>
      <c r="J532" s="221" t="s">
        <v>151</v>
      </c>
      <c r="K532" s="221" t="s">
        <v>1422</v>
      </c>
      <c r="L532" s="221" t="str">
        <f t="shared" si="90"/>
        <v>P23_02: How many of these of these Cattle were acquired after joining FFA</v>
      </c>
      <c r="M532" s="221" t="s">
        <v>4830</v>
      </c>
      <c r="N532" s="221" t="s">
        <v>4831</v>
      </c>
      <c r="O532" s="221" t="s">
        <v>4832</v>
      </c>
      <c r="P532" s="221">
        <v>1</v>
      </c>
      <c r="T532" s="221" t="s">
        <v>6204</v>
      </c>
      <c r="U532" s="221" t="s">
        <v>6205</v>
      </c>
      <c r="V532" s="221">
        <v>1</v>
      </c>
      <c r="Z532" s="221" t="s">
        <v>6206</v>
      </c>
      <c r="AB532" s="333"/>
    </row>
    <row r="533" spans="1:28" s="221" customFormat="1">
      <c r="A533" s="205"/>
      <c r="B533" s="194" t="s">
        <v>4834</v>
      </c>
      <c r="C533" s="194" t="str">
        <f t="shared" si="88"/>
        <v>No</v>
      </c>
      <c r="D533" s="194" t="str">
        <f t="shared" si="89"/>
        <v/>
      </c>
      <c r="E533" s="205"/>
      <c r="F533" s="194" t="s">
        <v>246</v>
      </c>
      <c r="G533" s="194" t="s">
        <v>2983</v>
      </c>
      <c r="H533" s="206"/>
      <c r="I533" s="221" t="str" cm="1">
        <f t="array" ref="I533">_xlfn.TEXTJOIN(" ",1,IF(flistname=D533,foption,""))</f>
        <v>0</v>
      </c>
      <c r="J533" s="221" t="s">
        <v>151</v>
      </c>
      <c r="K533" s="221" t="s">
        <v>1413</v>
      </c>
      <c r="L533" s="221" t="str">
        <f t="shared" si="90"/>
        <v>P23_03: How many Goats/sheep do you own?</v>
      </c>
      <c r="M533" s="221" t="s">
        <v>4835</v>
      </c>
      <c r="N533" s="221" t="s">
        <v>4836</v>
      </c>
      <c r="O533" s="221" t="s">
        <v>4837</v>
      </c>
      <c r="P533" s="221">
        <v>1</v>
      </c>
      <c r="T533" s="221" t="s">
        <v>1324</v>
      </c>
      <c r="V533" s="221">
        <v>1</v>
      </c>
      <c r="AB533" s="333"/>
    </row>
    <row r="534" spans="1:28" s="221" customFormat="1">
      <c r="A534" s="205"/>
      <c r="B534" s="194" t="s">
        <v>4838</v>
      </c>
      <c r="C534" s="194" t="str">
        <f t="shared" si="88"/>
        <v>No</v>
      </c>
      <c r="D534" s="194" t="str">
        <f t="shared" si="89"/>
        <v/>
      </c>
      <c r="E534" s="205"/>
      <c r="F534" s="194" t="s">
        <v>246</v>
      </c>
      <c r="G534" s="194" t="s">
        <v>118</v>
      </c>
      <c r="H534" s="206"/>
      <c r="I534" s="221" t="str" cm="1">
        <f t="array" ref="I534">_xlfn.TEXTJOIN(" ",1,IF(flistname=D534,foption,""))</f>
        <v>0</v>
      </c>
      <c r="J534" s="221" t="s">
        <v>151</v>
      </c>
      <c r="K534" s="221" t="s">
        <v>1424</v>
      </c>
      <c r="L534" s="221" t="str">
        <f t="shared" si="90"/>
        <v>P23_04: How many of these Goats/sheep were acquired after joining FFA</v>
      </c>
      <c r="M534" s="221" t="s">
        <v>4839</v>
      </c>
      <c r="N534" s="221" t="s">
        <v>4840</v>
      </c>
      <c r="O534" s="221" t="s">
        <v>4841</v>
      </c>
      <c r="P534" s="221">
        <v>1</v>
      </c>
      <c r="T534" s="221" t="s">
        <v>6207</v>
      </c>
      <c r="U534" s="221" t="s">
        <v>6205</v>
      </c>
      <c r="V534" s="221">
        <v>1</v>
      </c>
      <c r="Z534" s="221" t="s">
        <v>6208</v>
      </c>
      <c r="AB534" s="333"/>
    </row>
    <row r="535" spans="1:28" s="221" customFormat="1">
      <c r="A535" s="205"/>
      <c r="B535" s="194" t="s">
        <v>4843</v>
      </c>
      <c r="C535" s="194" t="str">
        <f t="shared" si="88"/>
        <v>No</v>
      </c>
      <c r="D535" s="194" t="str">
        <f t="shared" si="89"/>
        <v/>
      </c>
      <c r="E535" s="205"/>
      <c r="F535" s="194" t="s">
        <v>246</v>
      </c>
      <c r="G535" s="194" t="s">
        <v>2983</v>
      </c>
      <c r="H535" s="206"/>
      <c r="I535" s="221" t="str" cm="1">
        <f t="array" ref="I535">_xlfn.TEXTJOIN(" ",1,IF(flistname=D535,foption,""))</f>
        <v>0</v>
      </c>
      <c r="J535" s="221" t="s">
        <v>151</v>
      </c>
      <c r="K535" s="221" t="s">
        <v>1415</v>
      </c>
      <c r="L535" s="221" t="str">
        <f t="shared" si="90"/>
        <v>P23_05: How many Chickens/ducks do you own?</v>
      </c>
      <c r="M535" s="221" t="s">
        <v>4844</v>
      </c>
      <c r="N535" s="221" t="s">
        <v>4845</v>
      </c>
      <c r="O535" s="221" t="s">
        <v>4846</v>
      </c>
      <c r="P535" s="221">
        <v>1</v>
      </c>
      <c r="T535" s="221" t="s">
        <v>1324</v>
      </c>
      <c r="V535" s="221">
        <v>1</v>
      </c>
      <c r="AB535" s="333"/>
    </row>
    <row r="536" spans="1:28" s="221" customFormat="1">
      <c r="A536" s="205"/>
      <c r="B536" s="194" t="s">
        <v>4847</v>
      </c>
      <c r="C536" s="194" t="str">
        <f t="shared" si="88"/>
        <v>No</v>
      </c>
      <c r="D536" s="194" t="str">
        <f t="shared" si="89"/>
        <v/>
      </c>
      <c r="E536" s="205"/>
      <c r="F536" s="194" t="s">
        <v>246</v>
      </c>
      <c r="G536" s="194" t="s">
        <v>118</v>
      </c>
      <c r="H536" s="206"/>
      <c r="I536" s="221" t="str" cm="1">
        <f t="array" ref="I536">_xlfn.TEXTJOIN(" ",1,IF(flistname=D536,foption,""))</f>
        <v>0</v>
      </c>
      <c r="J536" s="221" t="s">
        <v>151</v>
      </c>
      <c r="K536" s="221" t="s">
        <v>1426</v>
      </c>
      <c r="L536" s="221" t="str">
        <f t="shared" si="90"/>
        <v>P23_06: How many of these Chickens/ducks were acquired after joining FFA</v>
      </c>
      <c r="M536" s="221" t="s">
        <v>4848</v>
      </c>
      <c r="N536" s="221" t="s">
        <v>4849</v>
      </c>
      <c r="O536" s="221" t="s">
        <v>4850</v>
      </c>
      <c r="P536" s="221">
        <v>1</v>
      </c>
      <c r="T536" s="221" t="s">
        <v>6209</v>
      </c>
      <c r="U536" s="221" t="s">
        <v>6205</v>
      </c>
      <c r="V536" s="221">
        <v>1</v>
      </c>
      <c r="Z536" s="221" t="s">
        <v>6210</v>
      </c>
      <c r="AB536" s="333"/>
    </row>
    <row r="537" spans="1:28" s="224" customFormat="1">
      <c r="A537" s="223"/>
      <c r="C537" s="224" t="str">
        <f t="shared" si="88"/>
        <v>No</v>
      </c>
      <c r="D537" s="224" t="str">
        <f t="shared" si="89"/>
        <v/>
      </c>
      <c r="E537" s="223"/>
      <c r="H537" s="225"/>
      <c r="I537" s="224" t="str" cm="1">
        <f t="array" ref="I537">_xlfn.TEXTJOIN(" ",1,IF(flistname=D537,foption,""))</f>
        <v>0</v>
      </c>
      <c r="J537" s="224" t="s">
        <v>2564</v>
      </c>
      <c r="K537" s="224" t="s">
        <v>4853</v>
      </c>
      <c r="L537" s="224" t="str">
        <f t="shared" si="90"/>
        <v/>
      </c>
      <c r="V537" s="224">
        <v>1</v>
      </c>
      <c r="AB537" s="277" t="s">
        <v>4854</v>
      </c>
    </row>
    <row r="538" spans="1:28" s="325" customFormat="1">
      <c r="A538" s="240"/>
      <c r="B538" s="240"/>
      <c r="C538" s="240" t="str">
        <f t="shared" si="88"/>
        <v>No</v>
      </c>
      <c r="D538" s="240" t="str">
        <f t="shared" si="89"/>
        <v/>
      </c>
      <c r="E538" s="240"/>
      <c r="F538" s="240"/>
      <c r="G538" s="240"/>
      <c r="H538" s="240"/>
      <c r="I538" s="325" t="str" cm="1">
        <f t="array" ref="I538">_xlfn.TEXTJOIN(" ",1,IF(flistname=D538,foption,""))</f>
        <v>0</v>
      </c>
      <c r="J538" s="325" t="s">
        <v>20</v>
      </c>
      <c r="L538" s="325" t="str">
        <f t="shared" si="90"/>
        <v>&lt;span style="color:red"&gt;Pardon the interruption, it looks like there are no owned livestock while you reported a HH has some animals. Please review &lt;/span&gt;</v>
      </c>
      <c r="N538" s="325" t="s">
        <v>6211</v>
      </c>
      <c r="O538" s="325" t="s">
        <v>4855</v>
      </c>
      <c r="Z538" s="325" t="s">
        <v>6212</v>
      </c>
      <c r="AB538" s="326"/>
    </row>
    <row r="539" spans="1:28" s="221" customFormat="1">
      <c r="A539" s="205"/>
      <c r="B539" s="194" t="s">
        <v>4857</v>
      </c>
      <c r="C539" s="194" t="str">
        <f t="shared" si="88"/>
        <v>select_one</v>
      </c>
      <c r="D539" s="194" t="str">
        <f t="shared" si="89"/>
        <v>livestock_mainuse</v>
      </c>
      <c r="E539" s="205"/>
      <c r="F539" s="194" t="s">
        <v>246</v>
      </c>
      <c r="G539" s="194" t="s">
        <v>2983</v>
      </c>
      <c r="H539" s="206"/>
      <c r="I539" s="221" t="str" cm="1">
        <f t="array" ref="I539">_xlfn.TEXTJOIN(" ",1,IF(flistname=D539,foption,""))</f>
        <v>1: Selling for food items 2: Selling for non-food items 3: Milk/Dairy products 4: Slaughtering for consumption 5: Used for Dowry 6: Payment of local fines/debt 88: Others</v>
      </c>
      <c r="J539" s="221" t="s">
        <v>1428</v>
      </c>
      <c r="K539" s="221" t="s">
        <v>1429</v>
      </c>
      <c r="L539" s="221" t="str">
        <f t="shared" si="90"/>
        <v>P24: In the last 2 months, what was the main use of the livestock you own?</v>
      </c>
      <c r="M539" s="221" t="s">
        <v>4858</v>
      </c>
      <c r="N539" s="221" t="s">
        <v>4859</v>
      </c>
      <c r="O539" s="221" t="s">
        <v>4860</v>
      </c>
      <c r="P539" s="221">
        <v>1</v>
      </c>
      <c r="V539" s="221">
        <v>1</v>
      </c>
      <c r="Z539" s="221" t="s">
        <v>1410</v>
      </c>
      <c r="AB539" s="333"/>
    </row>
    <row r="540" spans="1:28" s="338" customFormat="1">
      <c r="A540" s="205"/>
      <c r="B540" s="194" t="s">
        <v>4861</v>
      </c>
      <c r="C540" s="194" t="str">
        <f t="shared" si="88"/>
        <v>No</v>
      </c>
      <c r="D540" s="194" t="str">
        <f t="shared" si="89"/>
        <v/>
      </c>
      <c r="E540" s="205"/>
      <c r="F540" s="194" t="s">
        <v>246</v>
      </c>
      <c r="G540" s="194" t="s">
        <v>2983</v>
      </c>
      <c r="H540" s="206"/>
      <c r="I540" s="338" t="str" cm="1">
        <f t="array" ref="I540">_xlfn.TEXTJOIN(" ",1,IF(flistname=D540,foption,""))</f>
        <v>0</v>
      </c>
      <c r="J540" s="338" t="s">
        <v>49</v>
      </c>
      <c r="K540" s="338" t="s">
        <v>1431</v>
      </c>
      <c r="L540" s="338" t="str">
        <f t="shared" si="90"/>
        <v>P25: Specify</v>
      </c>
      <c r="M540" s="338" t="s">
        <v>4862</v>
      </c>
      <c r="N540" s="338" t="s">
        <v>1312</v>
      </c>
      <c r="O540" s="338" t="s">
        <v>4863</v>
      </c>
      <c r="P540" s="338">
        <v>1</v>
      </c>
      <c r="V540" s="338">
        <v>1</v>
      </c>
      <c r="Z540" s="338" t="s">
        <v>4864</v>
      </c>
      <c r="AB540" s="339"/>
    </row>
    <row r="541" spans="1:28" s="219" customFormat="1">
      <c r="A541" s="231"/>
      <c r="B541" s="250" t="s">
        <v>4852</v>
      </c>
      <c r="C541" s="250" t="str">
        <f>IF(IFERROR(FIND("select_one",J541),0)&gt;0,"select_one",IF(IFERROR(FIND("select_multiple",J541),0)&gt;0,"select_multiple","No"))</f>
        <v>No</v>
      </c>
      <c r="D541" s="250" t="str">
        <f>IF(OR(C541="select_one",C541="select_multiple"),TRIM(RIGHT(J541,LEN(J541)-(LEN(C541)+1))),"")</f>
        <v/>
      </c>
      <c r="E541" s="231"/>
      <c r="F541" s="250" t="s">
        <v>246</v>
      </c>
      <c r="G541" s="250" t="s">
        <v>118</v>
      </c>
      <c r="H541" s="233"/>
      <c r="I541" s="219" t="str" cm="1">
        <f t="array" ref="I541">_xlfn.TEXTJOIN(" ",1,IF(flistname=D541,foption,""))</f>
        <v>0</v>
      </c>
      <c r="J541" s="219" t="s">
        <v>117</v>
      </c>
      <c r="K541" s="219" t="s">
        <v>6202</v>
      </c>
      <c r="L541" s="219" t="str">
        <f>IF(AND(ISBLANK(M541),ISBLANK(N541)),"",IF(ISBLANK(M541),N541,_xlfn.CONCAT(TRIM(M541),": ",N541)))</f>
        <v/>
      </c>
      <c r="N541" s="219" t="s">
        <v>2988</v>
      </c>
      <c r="O541" s="219" t="s">
        <v>2988</v>
      </c>
      <c r="P541" s="219">
        <v>1</v>
      </c>
      <c r="AB541" s="286"/>
    </row>
    <row r="542" spans="1:28" s="221" customFormat="1">
      <c r="A542" s="205"/>
      <c r="B542" s="194" t="s">
        <v>4865</v>
      </c>
      <c r="C542" s="194" t="str">
        <f t="shared" ref="C542" si="91">IF(IFERROR(FIND("select_one",J542),0)&gt;0,"select_one",IF(IFERROR(FIND("select_multiple",J542),0)&gt;0,"select_multiple","No"))</f>
        <v>select_one</v>
      </c>
      <c r="D542" s="194" t="str">
        <f t="shared" ref="D542" si="92">IF(OR(C542="select_one",C542="select_multiple"),TRIM(RIGHT(J542,LEN(J542)-(LEN(C542)+1))),"")</f>
        <v>fish_source</v>
      </c>
      <c r="E542" s="205"/>
      <c r="F542" s="194" t="s">
        <v>246</v>
      </c>
      <c r="G542" s="194" t="s">
        <v>2983</v>
      </c>
      <c r="H542" s="206"/>
      <c r="I542" s="221" t="str" cm="1">
        <f t="array" ref="I542">_xlfn.TEXTJOIN(" ",1,IF(flistname=D542,foption,""))</f>
        <v>0: No, we don't get fish 1: Yes, from our own fishing 2: Yes, as a support from another community member 3: Yes, from market</v>
      </c>
      <c r="J542" s="221" t="s">
        <v>1434</v>
      </c>
      <c r="K542" s="221" t="s">
        <v>1435</v>
      </c>
      <c r="L542" s="221" t="str">
        <f t="shared" ref="L542:L550" si="93">IF(AND(ISBLANK(M542),ISBLANK(N542)),"",IF(ISBLANK(M542),N542,_xlfn.CONCAT(TRIM(M542),": ",N542)))</f>
        <v>P26: Does your household get fish for consumption yourselves or from someone in the community now?</v>
      </c>
      <c r="M542" s="221" t="s">
        <v>4866</v>
      </c>
      <c r="N542" s="221" t="s">
        <v>4867</v>
      </c>
      <c r="O542" s="221" t="s">
        <v>4868</v>
      </c>
      <c r="P542" s="221">
        <v>1</v>
      </c>
      <c r="V542" s="221">
        <v>1</v>
      </c>
      <c r="AB542" s="333"/>
    </row>
    <row r="543" spans="1:28" s="247" customFormat="1">
      <c r="A543" s="228"/>
      <c r="B543" s="229"/>
      <c r="C543" s="229"/>
      <c r="D543" s="229"/>
      <c r="E543" s="228"/>
      <c r="F543" s="229"/>
      <c r="G543" s="229"/>
      <c r="H543" s="230"/>
      <c r="AB543" s="350"/>
    </row>
    <row r="544" spans="1:28" s="219" customFormat="1">
      <c r="J544" s="219" t="s">
        <v>26</v>
      </c>
      <c r="K544" s="219" t="s">
        <v>6365</v>
      </c>
      <c r="W544" s="219" t="s">
        <v>168</v>
      </c>
      <c r="Z544" s="219" t="s">
        <v>6366</v>
      </c>
      <c r="AB544" s="286"/>
    </row>
    <row r="545" spans="1:28" s="221" customFormat="1">
      <c r="A545" s="205"/>
      <c r="B545" s="194"/>
      <c r="C545" s="194"/>
      <c r="D545" s="194"/>
      <c r="E545" s="205"/>
      <c r="F545" s="194"/>
      <c r="G545" s="194"/>
      <c r="H545" s="206"/>
      <c r="J545" s="221" t="s">
        <v>549</v>
      </c>
      <c r="K545" s="221" t="s">
        <v>6367</v>
      </c>
      <c r="L545" s="221" t="str">
        <f t="shared" si="93"/>
        <v>P27: Have you or any of your household members been participating in any additional/complementary/voluntary value-added solution?</v>
      </c>
      <c r="M545" s="221" t="s">
        <v>6368</v>
      </c>
      <c r="N545" s="221" t="s">
        <v>6369</v>
      </c>
      <c r="S545" s="221" t="s">
        <v>6370</v>
      </c>
      <c r="V545" s="221">
        <v>1</v>
      </c>
      <c r="W545" s="221" t="s">
        <v>5748</v>
      </c>
      <c r="AB545" s="333"/>
    </row>
    <row r="546" spans="1:28" s="221" customFormat="1">
      <c r="A546" s="205"/>
      <c r="B546" s="194"/>
      <c r="C546" s="194"/>
      <c r="D546" s="194"/>
      <c r="E546" s="205"/>
      <c r="F546" s="194"/>
      <c r="G546" s="194"/>
      <c r="H546" s="206"/>
      <c r="J546" s="221" t="s">
        <v>6371</v>
      </c>
      <c r="K546" s="221" t="s">
        <v>6372</v>
      </c>
      <c r="L546" s="221" t="str">
        <f t="shared" si="93"/>
        <v>P28: Which specific activities/themes have/did you participate in?</v>
      </c>
      <c r="M546" s="221" t="s">
        <v>6373</v>
      </c>
      <c r="N546" s="221" t="s">
        <v>6374</v>
      </c>
      <c r="V546" s="221">
        <v>1</v>
      </c>
      <c r="Z546" s="221" t="s">
        <v>6375</v>
      </c>
      <c r="AB546" s="333"/>
    </row>
    <row r="547" spans="1:28" s="221" customFormat="1">
      <c r="A547" s="205"/>
      <c r="B547" s="194"/>
      <c r="C547" s="194"/>
      <c r="D547" s="194"/>
      <c r="E547" s="205"/>
      <c r="F547" s="194"/>
      <c r="G547" s="194"/>
      <c r="H547" s="206"/>
      <c r="J547" s="221" t="s">
        <v>22</v>
      </c>
      <c r="K547" s="221" t="s">
        <v>6376</v>
      </c>
      <c r="L547" s="221" t="str">
        <f t="shared" si="93"/>
        <v>P29: Do you find these activities useful and beneficial to your household?</v>
      </c>
      <c r="M547" s="221" t="s">
        <v>6377</v>
      </c>
      <c r="N547" s="221" t="s">
        <v>6378</v>
      </c>
      <c r="V547" s="221">
        <v>1</v>
      </c>
      <c r="W547" s="221" t="s">
        <v>5748</v>
      </c>
      <c r="Z547" s="221" t="s">
        <v>6375</v>
      </c>
      <c r="AB547" s="333"/>
    </row>
    <row r="548" spans="1:28" s="221" customFormat="1">
      <c r="A548" s="205"/>
      <c r="B548" s="194"/>
      <c r="C548" s="194"/>
      <c r="D548" s="194"/>
      <c r="E548" s="205"/>
      <c r="F548" s="194"/>
      <c r="G548" s="194"/>
      <c r="H548" s="206"/>
      <c r="J548" s="221" t="s">
        <v>49</v>
      </c>
      <c r="K548" s="221" t="s">
        <v>6379</v>
      </c>
      <c r="L548" s="221" t="str">
        <f t="shared" si="93"/>
        <v>P30: Could you list for me some of the benefits these activities and your participation brought to your household and community?</v>
      </c>
      <c r="M548" s="221" t="s">
        <v>6380</v>
      </c>
      <c r="N548" s="221" t="s">
        <v>6381</v>
      </c>
      <c r="V548" s="221">
        <v>1</v>
      </c>
      <c r="W548" s="221" t="s">
        <v>6382</v>
      </c>
      <c r="Z548" s="221" t="s">
        <v>6383</v>
      </c>
      <c r="AB548" s="333"/>
    </row>
    <row r="549" spans="1:28" s="221" customFormat="1">
      <c r="A549" s="205"/>
      <c r="B549" s="194"/>
      <c r="C549" s="194"/>
      <c r="D549" s="194"/>
      <c r="E549" s="205"/>
      <c r="F549" s="194"/>
      <c r="G549" s="194"/>
      <c r="H549" s="206"/>
      <c r="J549" s="221" t="s">
        <v>49</v>
      </c>
      <c r="K549" s="221" t="s">
        <v>6384</v>
      </c>
      <c r="L549" s="221" t="str">
        <f t="shared" si="93"/>
        <v>P31: Why don't you participate in this type of activities?</v>
      </c>
      <c r="M549" s="221" t="s">
        <v>6385</v>
      </c>
      <c r="N549" s="221" t="s">
        <v>6386</v>
      </c>
      <c r="V549" s="221">
        <v>1</v>
      </c>
      <c r="W549" s="221" t="s">
        <v>6382</v>
      </c>
      <c r="Z549" s="221" t="s">
        <v>6387</v>
      </c>
      <c r="AB549" s="333"/>
    </row>
    <row r="550" spans="1:28" s="221" customFormat="1">
      <c r="A550" s="205"/>
      <c r="B550" s="194"/>
      <c r="C550" s="194"/>
      <c r="D550" s="194"/>
      <c r="E550" s="205"/>
      <c r="F550" s="194"/>
      <c r="G550" s="194"/>
      <c r="H550" s="206"/>
      <c r="J550" s="221" t="s">
        <v>6388</v>
      </c>
      <c r="K550" s="221" t="s">
        <v>6389</v>
      </c>
      <c r="L550" s="221" t="str">
        <f t="shared" si="93"/>
        <v>P32: Which of these options best summarizes you the text you wrote above?</v>
      </c>
      <c r="M550" s="221" t="s">
        <v>6390</v>
      </c>
      <c r="N550" s="221" t="s">
        <v>6391</v>
      </c>
      <c r="V550" s="221">
        <v>1</v>
      </c>
      <c r="W550" s="221" t="s">
        <v>3865</v>
      </c>
      <c r="Z550" s="221" t="s">
        <v>6392</v>
      </c>
      <c r="AB550" s="333"/>
    </row>
    <row r="551" spans="1:28" s="219" customFormat="1">
      <c r="J551" s="219" t="s">
        <v>117</v>
      </c>
      <c r="K551" s="219" t="s">
        <v>6365</v>
      </c>
      <c r="AB551" s="286"/>
    </row>
    <row r="552" spans="1:28" s="356" customFormat="1">
      <c r="J552" s="356" t="s">
        <v>117</v>
      </c>
      <c r="K552" s="356" t="s">
        <v>6183</v>
      </c>
      <c r="AB552" s="358"/>
    </row>
    <row r="553" spans="1:28" s="218" customFormat="1">
      <c r="A553" s="207"/>
      <c r="C553" s="218" t="str">
        <f t="shared" ref="C553:C600" si="94">IF(IFERROR(FIND("select_one",J553),0)&gt;0,"select_one",IF(IFERROR(FIND("select_multiple",J553),0)&gt;0,"select_multiple","No"))</f>
        <v>No</v>
      </c>
      <c r="D553" s="218" t="str">
        <f t="shared" ref="D553:D600" si="95">IF(OR(C553="select_one",C553="select_multiple"),TRIM(RIGHT(J553,LEN(J553)-(LEN(C553)+1))),"")</f>
        <v/>
      </c>
      <c r="E553" s="207"/>
      <c r="H553" s="209"/>
      <c r="I553" s="214" t="str" cm="1">
        <f t="array" ref="I553">_xlfn.TEXTJOIN(" ",1,IF(flistname=D553,foption,""))</f>
        <v>0</v>
      </c>
      <c r="L553" s="218" t="str">
        <f t="shared" ref="L553:L569" si="96">IF(AND(ISBLANK(M553),ISBLANK(N553)),"",IF(ISBLANK(M553),N553,_xlfn.CONCAT(TRIM(M553),": ",N553)))</f>
        <v/>
      </c>
      <c r="N553" s="218" t="s">
        <v>2988</v>
      </c>
      <c r="O553" s="218" t="s">
        <v>2988</v>
      </c>
      <c r="P553" s="218">
        <v>1</v>
      </c>
      <c r="S553" s="207"/>
      <c r="AB553" s="280"/>
    </row>
    <row r="554" spans="1:28" s="356" customFormat="1">
      <c r="A554" s="355"/>
      <c r="C554" s="356" t="str">
        <f t="shared" si="94"/>
        <v>No</v>
      </c>
      <c r="D554" s="356" t="str">
        <f t="shared" si="95"/>
        <v/>
      </c>
      <c r="E554" s="355" t="s">
        <v>4869</v>
      </c>
      <c r="F554" s="356" t="s">
        <v>246</v>
      </c>
      <c r="G554" s="356" t="s">
        <v>118</v>
      </c>
      <c r="H554" s="357"/>
      <c r="I554" s="356" t="str" cm="1">
        <f t="array" ref="I554">_xlfn.TEXTJOIN(" ",1,IF(flistname=D554,foption,""))</f>
        <v>0</v>
      </c>
      <c r="J554" s="356" t="s">
        <v>26</v>
      </c>
      <c r="K554" s="356" t="s">
        <v>4870</v>
      </c>
      <c r="L554" s="356" t="str">
        <f t="shared" si="96"/>
        <v>Q: AGRICULTURE</v>
      </c>
      <c r="M554" s="356" t="s">
        <v>4871</v>
      </c>
      <c r="N554" s="356" t="s">
        <v>4872</v>
      </c>
      <c r="O554" s="356" t="s">
        <v>4872</v>
      </c>
      <c r="P554" s="356">
        <v>1</v>
      </c>
      <c r="AB554" s="358"/>
    </row>
    <row r="555" spans="1:28" s="221" customFormat="1">
      <c r="A555" s="205" t="s">
        <v>4873</v>
      </c>
      <c r="B555" s="194" t="s">
        <v>4874</v>
      </c>
      <c r="C555" s="194" t="str">
        <f t="shared" si="94"/>
        <v>select_one</v>
      </c>
      <c r="D555" s="194" t="str">
        <f t="shared" si="95"/>
        <v>yes_no</v>
      </c>
      <c r="E555" s="205" t="s">
        <v>4875</v>
      </c>
      <c r="F555" s="194" t="s">
        <v>246</v>
      </c>
      <c r="G555" s="194" t="s">
        <v>2983</v>
      </c>
      <c r="H555" s="206" t="s">
        <v>4876</v>
      </c>
      <c r="I555" s="221" t="str" cm="1">
        <f t="array" ref="I555">_xlfn.TEXTJOIN(" ",1,IF(flistname=D555,foption,""))</f>
        <v>0: No 1: Yes</v>
      </c>
      <c r="J555" s="221" t="s">
        <v>22</v>
      </c>
      <c r="K555" s="221" t="s">
        <v>1248</v>
      </c>
      <c r="L555" s="221" t="str">
        <f t="shared" si="96"/>
        <v>Q01: Do you participate in farming activities?</v>
      </c>
      <c r="M555" s="221" t="s">
        <v>4877</v>
      </c>
      <c r="N555" s="221" t="s">
        <v>6213</v>
      </c>
      <c r="O555" s="221" t="s">
        <v>4879</v>
      </c>
      <c r="P555" s="221">
        <v>1</v>
      </c>
      <c r="V555" s="221">
        <v>1</v>
      </c>
      <c r="W555" s="221" t="s">
        <v>5748</v>
      </c>
      <c r="AB555" s="333"/>
    </row>
    <row r="556" spans="1:28" s="221" customFormat="1">
      <c r="A556" s="205" t="s">
        <v>4873</v>
      </c>
      <c r="B556" s="194" t="s">
        <v>4880</v>
      </c>
      <c r="C556" s="194" t="str">
        <f t="shared" si="94"/>
        <v>select_one</v>
      </c>
      <c r="D556" s="194" t="str">
        <f t="shared" si="95"/>
        <v>yes_no</v>
      </c>
      <c r="E556" s="205" t="s">
        <v>4875</v>
      </c>
      <c r="F556" s="194" t="s">
        <v>246</v>
      </c>
      <c r="G556" s="194" t="s">
        <v>2983</v>
      </c>
      <c r="H556" s="206" t="s">
        <v>4876</v>
      </c>
      <c r="I556" s="221" t="str" cm="1">
        <f t="array" ref="I556">_xlfn.TEXTJOIN(" ",1,IF(flistname=D556,foption,""))</f>
        <v>0: No 1: Yes</v>
      </c>
      <c r="J556" s="221" t="s">
        <v>22</v>
      </c>
      <c r="K556" s="221" t="s">
        <v>1250</v>
      </c>
      <c r="L556" s="221" t="str">
        <f t="shared" si="96"/>
        <v>Q02: Have you received any training regarding how to improve farming?</v>
      </c>
      <c r="M556" s="221" t="s">
        <v>4881</v>
      </c>
      <c r="N556" s="221" t="s">
        <v>4882</v>
      </c>
      <c r="O556" s="221" t="s">
        <v>4883</v>
      </c>
      <c r="P556" s="221">
        <v>1</v>
      </c>
      <c r="V556" s="221">
        <v>1</v>
      </c>
      <c r="W556" s="221" t="s">
        <v>5748</v>
      </c>
      <c r="Z556" s="221" t="s">
        <v>1252</v>
      </c>
      <c r="AB556" s="333"/>
    </row>
    <row r="557" spans="1:28" s="221" customFormat="1">
      <c r="A557" s="194" t="s">
        <v>4873</v>
      </c>
      <c r="B557" s="194" t="s">
        <v>4884</v>
      </c>
      <c r="C557" s="194" t="str">
        <f t="shared" si="94"/>
        <v>select_one</v>
      </c>
      <c r="D557" s="194" t="str">
        <f t="shared" si="95"/>
        <v>ffaharchange</v>
      </c>
      <c r="E557" s="194"/>
      <c r="F557" s="194" t="s">
        <v>246</v>
      </c>
      <c r="G557" s="194" t="s">
        <v>2983</v>
      </c>
      <c r="H557" s="194" t="s">
        <v>4876</v>
      </c>
      <c r="I557" s="221" t="str" cm="1">
        <f t="array" ref="I557">_xlfn.TEXTJOIN(" ",1,IF(flistname=D557,foption,""))</f>
        <v>1: Increased harvest 2: Same harvest 3: Decreased harvest</v>
      </c>
      <c r="J557" s="221" t="s">
        <v>4885</v>
      </c>
      <c r="K557" s="221" t="s">
        <v>4886</v>
      </c>
      <c r="L557" s="221" t="str">
        <f t="shared" si="96"/>
        <v>Q03: Have you had a change in harvest amount as a result of participating in FFA activities?</v>
      </c>
      <c r="M557" s="221" t="s">
        <v>4887</v>
      </c>
      <c r="N557" s="221" t="s">
        <v>4888</v>
      </c>
      <c r="O557" s="221" t="s">
        <v>4889</v>
      </c>
      <c r="P557" s="334">
        <v>1</v>
      </c>
      <c r="V557" s="221">
        <v>1</v>
      </c>
      <c r="Z557" s="221" t="s">
        <v>4890</v>
      </c>
      <c r="AB557" s="333"/>
    </row>
    <row r="558" spans="1:28" s="221" customFormat="1">
      <c r="A558" s="194" t="s">
        <v>4873</v>
      </c>
      <c r="B558" s="194" t="s">
        <v>4891</v>
      </c>
      <c r="C558" s="194" t="str">
        <f t="shared" si="94"/>
        <v>select_multiple</v>
      </c>
      <c r="D558" s="194" t="str">
        <f t="shared" si="95"/>
        <v>harvechangereason</v>
      </c>
      <c r="E558" s="194"/>
      <c r="F558" s="194" t="s">
        <v>246</v>
      </c>
      <c r="G558" s="194" t="s">
        <v>2983</v>
      </c>
      <c r="H558" s="194" t="s">
        <v>4876</v>
      </c>
      <c r="I558" s="221" t="str" cm="1">
        <f t="array" ref="I558">_xlfn.TEXTJOIN(" ",1,IF(flistname=D558,foption,""))</f>
        <v>1: Lack of knowledge of technologies 2: Lack of tools to use technologies 3: Damages from natural disasters (floods, droughts, heavy rains, etc.) 4: Lack of agricultural inputs (fertilizers, seeds, etc) 5: Damages from diseases 88: Other reasons 77: Do not know</v>
      </c>
      <c r="J558" s="221" t="s">
        <v>4892</v>
      </c>
      <c r="K558" s="221" t="s">
        <v>4893</v>
      </c>
      <c r="L558" s="221" t="str">
        <f t="shared" si="96"/>
        <v>Q04: What were the reasons of decreased harvest?</v>
      </c>
      <c r="M558" s="221" t="s">
        <v>4894</v>
      </c>
      <c r="N558" s="221" t="s">
        <v>4895</v>
      </c>
      <c r="O558" s="221" t="s">
        <v>4896</v>
      </c>
      <c r="P558" s="334">
        <v>1</v>
      </c>
      <c r="T558" s="221" t="s">
        <v>4897</v>
      </c>
      <c r="U558" s="221" t="s">
        <v>4898</v>
      </c>
      <c r="V558" s="221">
        <v>1</v>
      </c>
      <c r="Z558" s="221" t="s">
        <v>4899</v>
      </c>
      <c r="AB558" s="333"/>
    </row>
    <row r="559" spans="1:28" s="338" customFormat="1">
      <c r="A559" s="194"/>
      <c r="B559" s="194"/>
      <c r="C559" s="194" t="str">
        <f t="shared" si="94"/>
        <v>No</v>
      </c>
      <c r="D559" s="194" t="str">
        <f t="shared" si="95"/>
        <v/>
      </c>
      <c r="E559" s="194"/>
      <c r="F559" s="194"/>
      <c r="G559" s="194"/>
      <c r="H559" s="194"/>
      <c r="J559" s="338" t="s">
        <v>49</v>
      </c>
      <c r="K559" s="338" t="s">
        <v>4900</v>
      </c>
      <c r="L559" s="338" t="str">
        <f t="shared" si="96"/>
        <v>Q05: Specify other reasons of decreased harvest</v>
      </c>
      <c r="M559" s="338" t="s">
        <v>4901</v>
      </c>
      <c r="N559" s="338" t="s">
        <v>4902</v>
      </c>
      <c r="P559" s="340"/>
      <c r="V559" s="338">
        <v>1</v>
      </c>
      <c r="Z559" s="338" t="s">
        <v>4903</v>
      </c>
      <c r="AB559" s="339"/>
    </row>
    <row r="560" spans="1:28" s="221" customFormat="1">
      <c r="A560" s="194"/>
      <c r="B560" s="194"/>
      <c r="C560" s="194" t="str">
        <f t="shared" si="94"/>
        <v>select_one</v>
      </c>
      <c r="D560" s="194" t="str">
        <f t="shared" si="95"/>
        <v>ffdiverschange</v>
      </c>
      <c r="E560" s="194"/>
      <c r="F560" s="194"/>
      <c r="G560" s="194"/>
      <c r="H560" s="194"/>
      <c r="I560" s="221" t="str" cm="1">
        <f t="array" ref="I560">_xlfn.TEXTJOIN(" ",1,IF(flistname=D560,foption,""))</f>
        <v>1: Increased diversification 2: Same diversification 3: Decreased diversification</v>
      </c>
      <c r="J560" s="221" t="s">
        <v>4904</v>
      </c>
      <c r="K560" s="221" t="s">
        <v>4905</v>
      </c>
      <c r="L560" s="221" t="str">
        <f t="shared" si="96"/>
        <v>Q06: Have you had a change in crop diversification as a result of participating in FFA activities?</v>
      </c>
      <c r="M560" s="221" t="s">
        <v>4906</v>
      </c>
      <c r="N560" s="221" t="s">
        <v>4907</v>
      </c>
      <c r="P560" s="334"/>
      <c r="V560" s="221">
        <v>1</v>
      </c>
      <c r="Z560" s="221" t="s">
        <v>4890</v>
      </c>
      <c r="AB560" s="333"/>
    </row>
    <row r="561" spans="1:28" s="221" customFormat="1">
      <c r="A561" s="194"/>
      <c r="B561" s="194"/>
      <c r="C561" s="194" t="str">
        <f t="shared" si="94"/>
        <v>select_multiple</v>
      </c>
      <c r="D561" s="194" t="str">
        <f t="shared" si="95"/>
        <v>diversreason</v>
      </c>
      <c r="E561" s="194"/>
      <c r="F561" s="194"/>
      <c r="G561" s="194"/>
      <c r="H561" s="194"/>
      <c r="I561" s="221" t="str" cm="1">
        <f t="array" ref="I561">_xlfn.TEXTJOIN(" ",1,IF(flistname=D561,foption,""))</f>
        <v>1: Lack of lands 2: Lack of seeds 3: damages on crops from natural disasters (floods, droughts, heavy rains, etc)  4: lack of knowledge of planting other crops 5: no needs to diversify the crops 77: Other reasons 88: Don't know</v>
      </c>
      <c r="J561" s="221" t="s">
        <v>4908</v>
      </c>
      <c r="K561" s="221" t="s">
        <v>4909</v>
      </c>
      <c r="L561" s="221" t="str">
        <f t="shared" si="96"/>
        <v>Q07: What were the reasons of decreased diversification</v>
      </c>
      <c r="M561" s="221" t="s">
        <v>4910</v>
      </c>
      <c r="N561" s="221" t="s">
        <v>4911</v>
      </c>
      <c r="P561" s="334"/>
      <c r="T561" s="221" t="s">
        <v>4897</v>
      </c>
      <c r="U561" s="221" t="s">
        <v>4898</v>
      </c>
      <c r="V561" s="221">
        <v>1</v>
      </c>
      <c r="Z561" s="221" t="s">
        <v>4912</v>
      </c>
      <c r="AB561" s="333"/>
    </row>
    <row r="562" spans="1:28" s="338" customFormat="1">
      <c r="A562" s="194"/>
      <c r="B562" s="194"/>
      <c r="C562" s="194" t="str">
        <f t="shared" si="94"/>
        <v>No</v>
      </c>
      <c r="D562" s="194" t="str">
        <f t="shared" si="95"/>
        <v/>
      </c>
      <c r="E562" s="194"/>
      <c r="F562" s="194"/>
      <c r="G562" s="194"/>
      <c r="H562" s="194"/>
      <c r="J562" s="338" t="s">
        <v>49</v>
      </c>
      <c r="K562" s="338" t="s">
        <v>4913</v>
      </c>
      <c r="L562" s="338" t="str">
        <f t="shared" si="96"/>
        <v>Q08: Specify other reasons of decreased crop diversification</v>
      </c>
      <c r="M562" s="338" t="s">
        <v>4914</v>
      </c>
      <c r="N562" s="338" t="s">
        <v>4915</v>
      </c>
      <c r="P562" s="340"/>
      <c r="V562" s="338">
        <v>1</v>
      </c>
      <c r="Z562" s="338" t="s">
        <v>4916</v>
      </c>
      <c r="AB562" s="339"/>
    </row>
    <row r="563" spans="1:28" s="221" customFormat="1">
      <c r="A563" s="205" t="s">
        <v>4873</v>
      </c>
      <c r="B563" s="194" t="s">
        <v>4917</v>
      </c>
      <c r="C563" s="194" t="str">
        <f t="shared" si="94"/>
        <v>select_one</v>
      </c>
      <c r="D563" s="194" t="str">
        <f t="shared" si="95"/>
        <v>yes_no</v>
      </c>
      <c r="E563" s="205"/>
      <c r="F563" s="194" t="s">
        <v>246</v>
      </c>
      <c r="G563" s="194" t="s">
        <v>3040</v>
      </c>
      <c r="H563" s="206"/>
      <c r="I563" s="221" t="str" cm="1">
        <f t="array" ref="I563">_xlfn.TEXTJOIN(" ",1,IF(flistname=D563,foption,""))</f>
        <v>0: No 1: Yes</v>
      </c>
      <c r="J563" s="221" t="s">
        <v>22</v>
      </c>
      <c r="K563" s="221" t="s">
        <v>1259</v>
      </c>
      <c r="L563" s="221" t="str">
        <f t="shared" si="96"/>
        <v>Q09: Do you have some of the harvest remaining after the household takes its requirements for food consumption?</v>
      </c>
      <c r="M563" s="221" t="s">
        <v>4918</v>
      </c>
      <c r="N563" s="221" t="s">
        <v>4919</v>
      </c>
      <c r="O563" s="221" t="s">
        <v>4920</v>
      </c>
      <c r="P563" s="221">
        <v>1</v>
      </c>
      <c r="V563" s="221">
        <v>1</v>
      </c>
      <c r="W563" s="221" t="s">
        <v>5748</v>
      </c>
      <c r="Z563" s="221" t="s">
        <v>1252</v>
      </c>
      <c r="AB563" s="333"/>
    </row>
    <row r="564" spans="1:28" s="221" customFormat="1">
      <c r="A564" s="205" t="s">
        <v>4873</v>
      </c>
      <c r="B564" s="194" t="s">
        <v>4921</v>
      </c>
      <c r="C564" s="194" t="str">
        <f t="shared" si="94"/>
        <v>select_one</v>
      </c>
      <c r="D564" s="194" t="str">
        <f t="shared" si="95"/>
        <v>surplus</v>
      </c>
      <c r="E564" s="205"/>
      <c r="F564" s="194" t="s">
        <v>246</v>
      </c>
      <c r="G564" s="194" t="s">
        <v>3040</v>
      </c>
      <c r="H564" s="206"/>
      <c r="I564" s="221" t="str" cm="1">
        <f t="array" ref="I564">_xlfn.TEXTJOIN(" ",1,IF(flistname=D564,foption,""))</f>
        <v>1: Store for future household consumption 2: Sale at markets 3: Payment of loans 88: Other</v>
      </c>
      <c r="J564" s="221" t="s">
        <v>1261</v>
      </c>
      <c r="K564" s="221" t="s">
        <v>1262</v>
      </c>
      <c r="L564" s="221" t="str">
        <f t="shared" si="96"/>
        <v>Q10: What is the main use of the remaining harvest?</v>
      </c>
      <c r="M564" s="221" t="s">
        <v>4922</v>
      </c>
      <c r="N564" s="221" t="s">
        <v>4923</v>
      </c>
      <c r="O564" s="221" t="s">
        <v>4924</v>
      </c>
      <c r="P564" s="221">
        <v>1</v>
      </c>
      <c r="V564" s="221">
        <v>1</v>
      </c>
      <c r="Z564" s="221" t="s">
        <v>1264</v>
      </c>
      <c r="AB564" s="333"/>
    </row>
    <row r="565" spans="1:28" s="338" customFormat="1">
      <c r="A565" s="205" t="s">
        <v>4873</v>
      </c>
      <c r="B565" s="194" t="s">
        <v>4925</v>
      </c>
      <c r="C565" s="194" t="str">
        <f t="shared" si="94"/>
        <v>No</v>
      </c>
      <c r="D565" s="194" t="str">
        <f t="shared" si="95"/>
        <v/>
      </c>
      <c r="E565" s="205"/>
      <c r="F565" s="194" t="s">
        <v>246</v>
      </c>
      <c r="G565" s="194" t="s">
        <v>3040</v>
      </c>
      <c r="H565" s="206"/>
      <c r="I565" s="338" t="str" cm="1">
        <f t="array" ref="I565">_xlfn.TEXTJOIN(" ",1,IF(flistname=D565,foption,""))</f>
        <v>0</v>
      </c>
      <c r="J565" s="338" t="s">
        <v>49</v>
      </c>
      <c r="K565" s="338" t="s">
        <v>1265</v>
      </c>
      <c r="L565" s="338" t="str">
        <f t="shared" si="96"/>
        <v>Q11: Specify if other</v>
      </c>
      <c r="M565" s="338" t="s">
        <v>4926</v>
      </c>
      <c r="N565" s="338" t="s">
        <v>4927</v>
      </c>
      <c r="O565" s="338" t="s">
        <v>4928</v>
      </c>
      <c r="P565" s="338">
        <v>1</v>
      </c>
      <c r="V565" s="338">
        <v>1</v>
      </c>
      <c r="Z565" s="338" t="s">
        <v>1267</v>
      </c>
      <c r="AB565" s="339"/>
    </row>
    <row r="566" spans="1:28" s="221" customFormat="1">
      <c r="A566" s="205"/>
      <c r="B566" s="194" t="s">
        <v>4929</v>
      </c>
      <c r="C566" s="194" t="str">
        <f t="shared" si="94"/>
        <v>No</v>
      </c>
      <c r="D566" s="194" t="str">
        <f t="shared" si="95"/>
        <v/>
      </c>
      <c r="E566" s="205"/>
      <c r="F566" s="194" t="s">
        <v>246</v>
      </c>
      <c r="G566" s="194" t="s">
        <v>118</v>
      </c>
      <c r="H566" s="206"/>
      <c r="I566" s="221" t="str" cm="1">
        <f t="array" ref="I566">_xlfn.TEXTJOIN(" ",1,IF(flistname=D566,foption,""))</f>
        <v>0</v>
      </c>
      <c r="J566" s="221" t="s">
        <v>801</v>
      </c>
      <c r="K566" s="221" t="s">
        <v>1302</v>
      </c>
      <c r="L566" s="221" t="str">
        <f t="shared" si="96"/>
        <v>Q12: What is the size (Feddans) of the land/area you are currently or plan to cultivate this season including the garden?</v>
      </c>
      <c r="M566" s="221" t="s">
        <v>4930</v>
      </c>
      <c r="N566" s="221" t="s">
        <v>5932</v>
      </c>
      <c r="O566" s="221" t="s">
        <v>4932</v>
      </c>
      <c r="P566" s="221">
        <v>1</v>
      </c>
      <c r="S566" s="221" t="s">
        <v>1304</v>
      </c>
      <c r="V566" s="221">
        <v>1</v>
      </c>
      <c r="Z566" s="221" t="s">
        <v>6393</v>
      </c>
      <c r="AB566" s="333"/>
    </row>
    <row r="567" spans="1:28" s="221" customFormat="1">
      <c r="A567" s="205"/>
      <c r="B567" s="194" t="s">
        <v>4933</v>
      </c>
      <c r="C567" s="194" t="str">
        <f t="shared" si="94"/>
        <v>No</v>
      </c>
      <c r="D567" s="194" t="str">
        <f t="shared" si="95"/>
        <v/>
      </c>
      <c r="E567" s="205"/>
      <c r="F567" s="194" t="s">
        <v>246</v>
      </c>
      <c r="G567" s="194" t="s">
        <v>118</v>
      </c>
      <c r="H567" s="206"/>
      <c r="I567" s="221" t="str" cm="1">
        <f t="array" ref="I567">_xlfn.TEXTJOIN(" ",1,IF(flistname=D567,foption,""))</f>
        <v>0</v>
      </c>
      <c r="J567" s="221" t="s">
        <v>801</v>
      </c>
      <c r="K567" s="221" t="s">
        <v>1305</v>
      </c>
      <c r="L567" s="221" t="str">
        <f t="shared" si="96"/>
        <v>Q13: Of these ${g_area_farm} feddan of farm land, how many were created through FFA participation?</v>
      </c>
      <c r="M567" s="221" t="s">
        <v>4934</v>
      </c>
      <c r="N567" s="221" t="s">
        <v>6214</v>
      </c>
      <c r="O567" s="221" t="s">
        <v>4936</v>
      </c>
      <c r="P567" s="221">
        <v>1</v>
      </c>
      <c r="S567" s="221" t="s">
        <v>1304</v>
      </c>
      <c r="T567" s="221" t="s">
        <v>1320</v>
      </c>
      <c r="U567" s="221" t="s">
        <v>5934</v>
      </c>
      <c r="V567" s="221">
        <v>1</v>
      </c>
      <c r="Z567" s="221" t="s">
        <v>6393</v>
      </c>
      <c r="AB567" s="333"/>
    </row>
    <row r="568" spans="1:28" s="224" customFormat="1">
      <c r="B568" s="224" t="s">
        <v>4937</v>
      </c>
      <c r="C568" s="224" t="str">
        <f t="shared" si="94"/>
        <v>select_multiple</v>
      </c>
      <c r="D568" s="224" t="str">
        <f t="shared" si="95"/>
        <v>cultivate_com</v>
      </c>
      <c r="F568" s="224" t="s">
        <v>246</v>
      </c>
      <c r="G568" s="224" t="s">
        <v>118</v>
      </c>
      <c r="I568" s="224" t="str" cm="1">
        <f t="array" ref="I568">_xlfn.TEXTJOIN(" ",1,IF(flistname=D568,foption,""))</f>
        <v>0: Nothing 1: Sorghum 2: Maize 3: Millet 4: Rice 5: Lentils 6: Peas 7: Beans 8: Groundnuts 9: Cassava 88: Others (specify)</v>
      </c>
      <c r="J568" s="224" t="s">
        <v>1307</v>
      </c>
      <c r="K568" s="224" t="s">
        <v>1308</v>
      </c>
      <c r="L568" s="224" t="str">
        <f t="shared" si="96"/>
        <v>Q14: What crops have you already or plan to cultivate  for this season?</v>
      </c>
      <c r="M568" s="224" t="s">
        <v>4938</v>
      </c>
      <c r="N568" s="224" t="s">
        <v>4939</v>
      </c>
      <c r="O568" s="224" t="s">
        <v>4940</v>
      </c>
      <c r="P568" s="224">
        <v>1</v>
      </c>
      <c r="T568" s="224" t="s">
        <v>1310</v>
      </c>
      <c r="V568" s="224">
        <v>1</v>
      </c>
      <c r="Z568" s="224" t="s">
        <v>6393</v>
      </c>
      <c r="AB568" s="277"/>
    </row>
    <row r="569" spans="1:28" s="338" customFormat="1">
      <c r="A569" s="205"/>
      <c r="B569" s="194" t="s">
        <v>4941</v>
      </c>
      <c r="C569" s="194" t="str">
        <f t="shared" si="94"/>
        <v>No</v>
      </c>
      <c r="D569" s="194" t="str">
        <f t="shared" si="95"/>
        <v/>
      </c>
      <c r="E569" s="205"/>
      <c r="F569" s="194" t="s">
        <v>246</v>
      </c>
      <c r="G569" s="194" t="s">
        <v>118</v>
      </c>
      <c r="H569" s="206"/>
      <c r="I569" s="338" t="str" cm="1">
        <f t="array" ref="I569">_xlfn.TEXTJOIN(" ",1,IF(flistname=D569,foption,""))</f>
        <v>0</v>
      </c>
      <c r="J569" s="338" t="s">
        <v>49</v>
      </c>
      <c r="K569" s="338" t="s">
        <v>1311</v>
      </c>
      <c r="L569" s="338" t="str">
        <f t="shared" si="96"/>
        <v>Q15: Specify</v>
      </c>
      <c r="M569" s="338" t="s">
        <v>4942</v>
      </c>
      <c r="N569" s="338" t="s">
        <v>1312</v>
      </c>
      <c r="O569" s="338" t="s">
        <v>4943</v>
      </c>
      <c r="P569" s="338">
        <v>1</v>
      </c>
      <c r="V569" s="338">
        <v>1</v>
      </c>
      <c r="Z569" s="338" t="s">
        <v>4944</v>
      </c>
      <c r="AB569" s="339"/>
    </row>
    <row r="570" spans="1:28" s="229" customFormat="1">
      <c r="A570" s="228"/>
      <c r="C570" s="229" t="str">
        <f t="shared" si="94"/>
        <v>No</v>
      </c>
      <c r="D570" s="229" t="str">
        <f t="shared" si="95"/>
        <v/>
      </c>
      <c r="E570" s="228"/>
      <c r="H570" s="230"/>
      <c r="S570" s="228"/>
      <c r="AB570" s="276"/>
    </row>
    <row r="571" spans="1:28" s="219" customFormat="1">
      <c r="A571" s="215"/>
      <c r="B571" s="216" t="s">
        <v>4945</v>
      </c>
      <c r="C571" s="216" t="str">
        <f t="shared" si="94"/>
        <v>No</v>
      </c>
      <c r="D571" s="216" t="str">
        <f t="shared" si="95"/>
        <v/>
      </c>
      <c r="E571" s="215"/>
      <c r="F571" s="216"/>
      <c r="G571" s="216"/>
      <c r="H571" s="217"/>
      <c r="I571" s="219" t="str" cm="1">
        <f t="array" ref="I571">_xlfn.TEXTJOIN(" ",1,IF(flistname=D571,foption,""))</f>
        <v>0</v>
      </c>
      <c r="J571" s="219" t="s">
        <v>212</v>
      </c>
      <c r="K571" s="219" t="s">
        <v>4872</v>
      </c>
      <c r="L571" s="219" t="str">
        <f t="shared" ref="L571:L583" si="97">IF(AND(ISBLANK(M571),ISBLANK(N571)),"",IF(ISBLANK(M571),N571,_xlfn.CONCAT(TRIM(M571),": ",N571)))</f>
        <v/>
      </c>
      <c r="N571" s="219" t="s">
        <v>2988</v>
      </c>
      <c r="O571" s="219" t="s">
        <v>2988</v>
      </c>
      <c r="P571" s="219">
        <v>1</v>
      </c>
      <c r="Y571" s="219" t="s">
        <v>4946</v>
      </c>
      <c r="Z571" s="219" t="s">
        <v>6215</v>
      </c>
      <c r="AB571" s="286"/>
    </row>
    <row r="572" spans="1:28" s="219" customFormat="1">
      <c r="A572" s="199"/>
      <c r="B572" s="199"/>
      <c r="C572" s="199" t="str">
        <f t="shared" si="94"/>
        <v>No</v>
      </c>
      <c r="D572" s="199" t="str">
        <f t="shared" si="95"/>
        <v/>
      </c>
      <c r="E572" s="199"/>
      <c r="F572" s="199"/>
      <c r="G572" s="199"/>
      <c r="H572" s="199"/>
      <c r="I572" s="219" t="str" cm="1">
        <f t="array" ref="I572">_xlfn.TEXTJOIN(" ",1,IF(flistname=D572,foption,""))</f>
        <v>0</v>
      </c>
      <c r="J572" s="219" t="s">
        <v>26</v>
      </c>
      <c r="K572" s="219" t="s">
        <v>4948</v>
      </c>
      <c r="L572" s="219" t="str">
        <f t="shared" si="97"/>
        <v/>
      </c>
      <c r="P572" s="219">
        <v>1</v>
      </c>
      <c r="AB572" s="286"/>
    </row>
    <row r="573" spans="1:28" s="224" customFormat="1">
      <c r="A573" s="223"/>
      <c r="B573" s="224" t="s">
        <v>4949</v>
      </c>
      <c r="C573" s="224" t="str">
        <f t="shared" si="94"/>
        <v>No</v>
      </c>
      <c r="D573" s="224" t="str">
        <f t="shared" si="95"/>
        <v/>
      </c>
      <c r="E573" s="223"/>
      <c r="F573" s="224" t="s">
        <v>246</v>
      </c>
      <c r="G573" s="224" t="s">
        <v>118</v>
      </c>
      <c r="H573" s="225"/>
      <c r="I573" s="224" t="str" cm="1">
        <f t="array" ref="I573">_xlfn.TEXTJOIN(" ",1,IF(flistname=D573,foption,""))</f>
        <v>0</v>
      </c>
      <c r="J573" s="224" t="s">
        <v>2564</v>
      </c>
      <c r="K573" s="224" t="s">
        <v>4950</v>
      </c>
      <c r="L573" s="224" t="str">
        <f t="shared" si="97"/>
        <v>Return commodity name</v>
      </c>
      <c r="N573" s="224" t="s">
        <v>4951</v>
      </c>
      <c r="O573" s="224" t="s">
        <v>4951</v>
      </c>
      <c r="P573" s="224">
        <v>1</v>
      </c>
      <c r="V573" s="224">
        <v>1</v>
      </c>
      <c r="AB573" s="277" t="s">
        <v>4952</v>
      </c>
    </row>
    <row r="574" spans="1:28" s="224" customFormat="1">
      <c r="B574" s="224" t="s">
        <v>4953</v>
      </c>
      <c r="C574" s="224" t="str">
        <f t="shared" si="94"/>
        <v>select_one</v>
      </c>
      <c r="D574" s="224" t="str">
        <f t="shared" si="95"/>
        <v>cultivate_com</v>
      </c>
      <c r="F574" s="224" t="s">
        <v>246</v>
      </c>
      <c r="G574" s="224" t="s">
        <v>118</v>
      </c>
      <c r="I574" s="224" t="str" cm="1">
        <f t="array" ref="I574">_xlfn.TEXTJOIN(" ",1,IF(flistname=D574,foption,""))</f>
        <v>0: Nothing 1: Sorghum 2: Maize 3: Millet 4: Rice 5: Lentils 6: Peas 7: Beans 8: Groundnuts 9: Cassava 88: Others (specify)</v>
      </c>
      <c r="J574" s="224" t="s">
        <v>4954</v>
      </c>
      <c r="K574" s="224" t="s">
        <v>4955</v>
      </c>
      <c r="L574" s="224" t="str">
        <f t="shared" si="97"/>
        <v>Q12: Asking questions for:</v>
      </c>
      <c r="M574" s="224" t="s">
        <v>4930</v>
      </c>
      <c r="N574" s="224" t="s">
        <v>3864</v>
      </c>
      <c r="O574" s="224" t="s">
        <v>3864</v>
      </c>
      <c r="P574" s="224">
        <v>1</v>
      </c>
      <c r="V574" s="224">
        <v>1</v>
      </c>
      <c r="W574" s="224" t="s">
        <v>3865</v>
      </c>
      <c r="AA574" s="224">
        <v>1</v>
      </c>
      <c r="AB574" s="277" t="s">
        <v>5935</v>
      </c>
    </row>
    <row r="575" spans="1:28" s="221" customFormat="1">
      <c r="A575" s="205"/>
      <c r="B575" s="194" t="s">
        <v>4957</v>
      </c>
      <c r="C575" s="194" t="str">
        <f t="shared" si="94"/>
        <v>No</v>
      </c>
      <c r="D575" s="194" t="str">
        <f t="shared" si="95"/>
        <v/>
      </c>
      <c r="E575" s="205"/>
      <c r="F575" s="194" t="s">
        <v>246</v>
      </c>
      <c r="G575" s="194" t="s">
        <v>118</v>
      </c>
      <c r="H575" s="206"/>
      <c r="I575" s="221" t="str" cm="1">
        <f t="array" ref="I575">_xlfn.TEXTJOIN(" ",1,IF(flistname=D575,foption,""))</f>
        <v>0</v>
      </c>
      <c r="J575" s="221" t="s">
        <v>801</v>
      </c>
      <c r="K575" s="221" t="s">
        <v>4958</v>
      </c>
      <c r="L575" s="221" t="str">
        <f t="shared" si="97"/>
        <v>Q16_01: Area (Feddans) cultivated or planned to cultivate with ${com_name} this season</v>
      </c>
      <c r="M575" s="221" t="s">
        <v>4959</v>
      </c>
      <c r="N575" s="221" t="s">
        <v>4960</v>
      </c>
      <c r="O575" s="221" t="s">
        <v>4961</v>
      </c>
      <c r="P575" s="221">
        <v>1</v>
      </c>
      <c r="S575" s="221" t="s">
        <v>1319</v>
      </c>
      <c r="T575" s="221" t="s">
        <v>1320</v>
      </c>
      <c r="V575" s="221">
        <v>1</v>
      </c>
      <c r="AB575" s="333"/>
    </row>
    <row r="576" spans="1:28" s="221" customFormat="1">
      <c r="A576" s="205"/>
      <c r="B576" s="194" t="s">
        <v>4974</v>
      </c>
      <c r="C576" s="194" t="str">
        <f t="shared" si="94"/>
        <v>select_one</v>
      </c>
      <c r="D576" s="194" t="str">
        <f t="shared" si="95"/>
        <v>yes_no</v>
      </c>
      <c r="E576" s="205"/>
      <c r="F576" s="194"/>
      <c r="G576" s="194" t="s">
        <v>118</v>
      </c>
      <c r="H576" s="206"/>
      <c r="I576" s="221" t="str" cm="1">
        <f t="array" ref="I576">_xlfn.TEXTJOIN(" ",1,IF(flistname=D576,foption,""))</f>
        <v>0: No 1: Yes</v>
      </c>
      <c r="J576" s="221" t="s">
        <v>22</v>
      </c>
      <c r="K576" s="221" t="s">
        <v>4975</v>
      </c>
      <c r="L576" s="221" t="str">
        <f t="shared" si="97"/>
        <v>Q16_04: Did you cultivate ${com_name} the same season last year?</v>
      </c>
      <c r="M576" s="221" t="s">
        <v>4976</v>
      </c>
      <c r="N576" s="221" t="s">
        <v>4977</v>
      </c>
      <c r="O576" s="221" t="s">
        <v>4978</v>
      </c>
      <c r="P576" s="221">
        <v>1</v>
      </c>
      <c r="V576" s="221">
        <v>1</v>
      </c>
      <c r="W576" s="221" t="s">
        <v>5748</v>
      </c>
      <c r="AB576" s="333"/>
    </row>
    <row r="577" spans="1:28" s="221" customFormat="1">
      <c r="A577" s="205"/>
      <c r="B577" s="194" t="s">
        <v>4957</v>
      </c>
      <c r="C577" s="194" t="str">
        <f t="shared" si="94"/>
        <v>No</v>
      </c>
      <c r="D577" s="194" t="str">
        <f t="shared" si="95"/>
        <v/>
      </c>
      <c r="E577" s="205"/>
      <c r="F577" s="194" t="s">
        <v>246</v>
      </c>
      <c r="G577" s="194" t="s">
        <v>118</v>
      </c>
      <c r="H577" s="206"/>
      <c r="I577" s="221" t="str" cm="1">
        <f t="array" ref="I577">_xlfn.TEXTJOIN(" ",1,IF(flistname=D577,foption,""))</f>
        <v>0</v>
      </c>
      <c r="J577" s="221" t="s">
        <v>801</v>
      </c>
      <c r="K577" s="221" t="s">
        <v>4979</v>
      </c>
      <c r="L577" s="221" t="str">
        <f t="shared" si="97"/>
        <v>Q16_05: Area (Feddans) cultivated with ${com_name} the last season (2020)</v>
      </c>
      <c r="M577" s="221" t="s">
        <v>4980</v>
      </c>
      <c r="N577" s="221" t="s">
        <v>4981</v>
      </c>
      <c r="O577" s="221" t="s">
        <v>4982</v>
      </c>
      <c r="P577" s="221">
        <v>1</v>
      </c>
      <c r="S577" s="221" t="s">
        <v>1319</v>
      </c>
      <c r="T577" s="221" t="s">
        <v>1320</v>
      </c>
      <c r="V577" s="221">
        <v>1</v>
      </c>
      <c r="Z577" s="221" t="s">
        <v>4983</v>
      </c>
      <c r="AB577" s="333"/>
    </row>
    <row r="578" spans="1:28" s="224" customFormat="1">
      <c r="A578" s="223"/>
      <c r="B578" s="224" t="s">
        <v>4984</v>
      </c>
      <c r="C578" s="224" t="str">
        <f t="shared" si="94"/>
        <v>No</v>
      </c>
      <c r="D578" s="224" t="str">
        <f t="shared" si="95"/>
        <v/>
      </c>
      <c r="E578" s="223"/>
      <c r="H578" s="225"/>
      <c r="I578" s="224" t="str" cm="1">
        <f t="array" ref="I578">_xlfn.TEXTJOIN(" ",1,IF(flistname=D578,foption,""))</f>
        <v>0</v>
      </c>
      <c r="J578" s="224" t="s">
        <v>2564</v>
      </c>
      <c r="K578" s="224" t="s">
        <v>4985</v>
      </c>
      <c r="L578" s="224" t="str">
        <f t="shared" si="97"/>
        <v/>
      </c>
      <c r="N578" s="224" t="s">
        <v>2988</v>
      </c>
      <c r="O578" s="224" t="s">
        <v>2988</v>
      </c>
      <c r="P578" s="224">
        <v>1</v>
      </c>
      <c r="V578" s="224">
        <v>1</v>
      </c>
      <c r="AB578" s="277" t="s">
        <v>6216</v>
      </c>
    </row>
    <row r="579" spans="1:28" s="219" customFormat="1">
      <c r="A579" s="212"/>
      <c r="B579" s="199"/>
      <c r="C579" s="199" t="str">
        <f t="shared" si="94"/>
        <v>No</v>
      </c>
      <c r="D579" s="199" t="str">
        <f t="shared" si="95"/>
        <v/>
      </c>
      <c r="E579" s="212"/>
      <c r="F579" s="199"/>
      <c r="G579" s="199"/>
      <c r="H579" s="213"/>
      <c r="I579" s="219" t="str" cm="1">
        <f t="array" ref="I579">_xlfn.TEXTJOIN(" ",1,IF(flistname=D579,foption,""))</f>
        <v>0</v>
      </c>
      <c r="J579" s="219" t="s">
        <v>117</v>
      </c>
      <c r="K579" s="219" t="s">
        <v>4948</v>
      </c>
      <c r="L579" s="219" t="str">
        <f t="shared" si="97"/>
        <v/>
      </c>
      <c r="P579" s="219">
        <v>1</v>
      </c>
      <c r="AB579" s="286"/>
    </row>
    <row r="580" spans="1:28" s="245" customFormat="1">
      <c r="A580" s="228"/>
      <c r="C580" s="245" t="str">
        <f t="shared" si="94"/>
        <v>No</v>
      </c>
      <c r="D580" s="245" t="str">
        <f t="shared" si="95"/>
        <v/>
      </c>
      <c r="E580" s="228"/>
      <c r="H580" s="230"/>
      <c r="I580" s="229" t="str" cm="1">
        <f t="array" ref="I580">_xlfn.TEXTJOIN(" ",1,IF(flistname=D580,foption,""))</f>
        <v>0</v>
      </c>
      <c r="L580" s="245" t="str">
        <f t="shared" si="97"/>
        <v/>
      </c>
      <c r="P580" s="245">
        <v>1</v>
      </c>
      <c r="S580" s="228"/>
      <c r="AB580" s="281"/>
    </row>
    <row r="581" spans="1:28" s="219" customFormat="1">
      <c r="A581" s="212"/>
      <c r="B581" s="199" t="s">
        <v>4987</v>
      </c>
      <c r="C581" s="199" t="str">
        <f t="shared" si="94"/>
        <v>No</v>
      </c>
      <c r="D581" s="199" t="str">
        <f t="shared" si="95"/>
        <v/>
      </c>
      <c r="E581" s="212"/>
      <c r="F581" s="199" t="s">
        <v>246</v>
      </c>
      <c r="G581" s="199" t="s">
        <v>118</v>
      </c>
      <c r="H581" s="213"/>
      <c r="I581" s="219" t="str" cm="1">
        <f t="array" ref="I581">_xlfn.TEXTJOIN(" ",1,IF(flistname=D581,foption,""))</f>
        <v>0</v>
      </c>
      <c r="J581" s="219" t="s">
        <v>26</v>
      </c>
      <c r="K581" s="219" t="s">
        <v>4988</v>
      </c>
      <c r="L581" s="219" t="str">
        <f t="shared" si="97"/>
        <v/>
      </c>
      <c r="P581" s="219">
        <v>1</v>
      </c>
      <c r="W581" s="219" t="s">
        <v>168</v>
      </c>
      <c r="Z581" s="219" t="s">
        <v>4983</v>
      </c>
      <c r="AB581" s="286"/>
    </row>
    <row r="582" spans="1:28" s="325" customFormat="1">
      <c r="A582" s="240"/>
      <c r="B582" s="240"/>
      <c r="C582" s="240" t="str">
        <f t="shared" si="94"/>
        <v>No</v>
      </c>
      <c r="D582" s="240" t="str">
        <f t="shared" si="95"/>
        <v/>
      </c>
      <c r="E582" s="240"/>
      <c r="F582" s="240"/>
      <c r="G582" s="240"/>
      <c r="H582" s="240"/>
      <c r="I582" s="325" t="str" cm="1">
        <f t="array" ref="I582">_xlfn.TEXTJOIN(" ",1,IF(flistname=D582,foption,""))</f>
        <v>0</v>
      </c>
      <c r="J582" s="325" t="s">
        <v>20</v>
      </c>
      <c r="L582" s="325" t="str">
        <f t="shared" si="97"/>
        <v>Use of harvested ${com_name} for LAST SEASON (2020)</v>
      </c>
      <c r="N582" s="325" t="s">
        <v>5936</v>
      </c>
      <c r="O582" s="325" t="s">
        <v>4990</v>
      </c>
      <c r="P582" s="325">
        <v>1</v>
      </c>
      <c r="AB582" s="326"/>
    </row>
    <row r="583" spans="1:28" s="221" customFormat="1">
      <c r="A583" s="205"/>
      <c r="B583" s="194" t="s">
        <v>4991</v>
      </c>
      <c r="C583" s="194" t="str">
        <f t="shared" si="94"/>
        <v>No</v>
      </c>
      <c r="D583" s="194" t="str">
        <f t="shared" si="95"/>
        <v/>
      </c>
      <c r="E583" s="205"/>
      <c r="F583" s="194" t="s">
        <v>246</v>
      </c>
      <c r="G583" s="194" t="s">
        <v>118</v>
      </c>
      <c r="H583" s="206"/>
      <c r="I583" s="221" t="str" cm="1">
        <f t="array" ref="I583">_xlfn.TEXTJOIN(" ",1,IF(flistname=D583,foption,""))</f>
        <v>0</v>
      </c>
      <c r="J583" s="221" t="s">
        <v>151</v>
      </c>
      <c r="K583" s="221" t="s">
        <v>4992</v>
      </c>
      <c r="L583" s="221" t="str">
        <f t="shared" si="97"/>
        <v>Q17_01: How many KGs of ${com_name} did you harvest ${season}?</v>
      </c>
      <c r="M583" s="221" t="s">
        <v>4993</v>
      </c>
      <c r="N583" s="221" t="s">
        <v>4994</v>
      </c>
      <c r="O583" s="221" t="s">
        <v>4995</v>
      </c>
      <c r="P583" s="221">
        <v>1</v>
      </c>
      <c r="S583" s="221" t="s">
        <v>4996</v>
      </c>
      <c r="T583" s="221" t="s">
        <v>4997</v>
      </c>
      <c r="V583" s="221">
        <v>1</v>
      </c>
      <c r="AB583" s="333"/>
    </row>
    <row r="584" spans="1:28" s="325" customFormat="1">
      <c r="A584" s="322"/>
      <c r="B584" s="322"/>
      <c r="C584" s="322" t="str">
        <f t="shared" si="94"/>
        <v>No</v>
      </c>
      <c r="D584" s="322" t="str">
        <f t="shared" si="95"/>
        <v/>
      </c>
      <c r="E584" s="322"/>
      <c r="F584" s="322"/>
      <c r="G584" s="322"/>
      <c r="H584" s="322"/>
      <c r="J584" s="325" t="s">
        <v>20</v>
      </c>
      <c r="S584" s="325" t="s">
        <v>4998</v>
      </c>
      <c r="AB584" s="326"/>
    </row>
    <row r="585" spans="1:28" s="221" customFormat="1">
      <c r="A585" s="205"/>
      <c r="B585" s="194" t="s">
        <v>4999</v>
      </c>
      <c r="C585" s="194" t="str">
        <f t="shared" si="94"/>
        <v>No</v>
      </c>
      <c r="D585" s="194" t="str">
        <f t="shared" si="95"/>
        <v/>
      </c>
      <c r="E585" s="205"/>
      <c r="F585" s="194" t="s">
        <v>246</v>
      </c>
      <c r="G585" s="194" t="s">
        <v>118</v>
      </c>
      <c r="H585" s="206"/>
      <c r="I585" s="221" t="str" cm="1">
        <f t="array" ref="I585">_xlfn.TEXTJOIN(" ",1,IF(flistname=D585,foption,""))</f>
        <v>0</v>
      </c>
      <c r="J585" s="221" t="s">
        <v>151</v>
      </c>
      <c r="K585" s="221" t="s">
        <v>5000</v>
      </c>
      <c r="L585" s="221" t="str">
        <f t="shared" ref="L585:L595" si="98">IF(AND(ISBLANK(M585),ISBLANK(N585)),"",IF(ISBLANK(M585),N585,_xlfn.CONCAT(TRIM(M585),": ",N585)))</f>
        <v>Q17_02: Out of ${com_harvest}KG of ${com_name} harvested ${season},what proportion did you use of kept for your domestic consumption?</v>
      </c>
      <c r="M585" s="221" t="s">
        <v>5001</v>
      </c>
      <c r="N585" s="221" t="s">
        <v>5002</v>
      </c>
      <c r="O585" s="221" t="s">
        <v>5003</v>
      </c>
      <c r="P585" s="221">
        <v>1</v>
      </c>
      <c r="S585" s="221" t="s">
        <v>5004</v>
      </c>
      <c r="T585" s="221" t="s">
        <v>3904</v>
      </c>
      <c r="V585" s="221">
        <v>1</v>
      </c>
      <c r="Z585" s="221" t="s">
        <v>5937</v>
      </c>
      <c r="AB585" s="333"/>
    </row>
    <row r="586" spans="1:28" s="221" customFormat="1">
      <c r="A586" s="205"/>
      <c r="B586" s="194" t="s">
        <v>5005</v>
      </c>
      <c r="C586" s="194" t="str">
        <f t="shared" si="94"/>
        <v>No</v>
      </c>
      <c r="D586" s="194" t="str">
        <f t="shared" si="95"/>
        <v/>
      </c>
      <c r="E586" s="205"/>
      <c r="F586" s="194" t="s">
        <v>246</v>
      </c>
      <c r="G586" s="194" t="s">
        <v>118</v>
      </c>
      <c r="H586" s="206"/>
      <c r="I586" s="221" t="str" cm="1">
        <f t="array" ref="I586">_xlfn.TEXTJOIN(" ",1,IF(flistname=D586,foption,""))</f>
        <v>0</v>
      </c>
      <c r="J586" s="221" t="s">
        <v>151</v>
      </c>
      <c r="K586" s="221" t="s">
        <v>5006</v>
      </c>
      <c r="L586" s="221" t="str">
        <f t="shared" si="98"/>
        <v>Q17_03: Out of ${com_harvest}KG of ${com_name} harvested ${season}, what proportion did you sell to WFP?</v>
      </c>
      <c r="M586" s="221" t="s">
        <v>5007</v>
      </c>
      <c r="N586" s="221" t="s">
        <v>5008</v>
      </c>
      <c r="O586" s="221" t="s">
        <v>5009</v>
      </c>
      <c r="P586" s="221">
        <v>1</v>
      </c>
      <c r="S586" s="221" t="s">
        <v>5004</v>
      </c>
      <c r="T586" s="221" t="s">
        <v>3904</v>
      </c>
      <c r="V586" s="221">
        <v>1</v>
      </c>
      <c r="Z586" s="221" t="s">
        <v>5937</v>
      </c>
      <c r="AB586" s="333"/>
    </row>
    <row r="587" spans="1:28" s="221" customFormat="1">
      <c r="A587" s="205"/>
      <c r="B587" s="194" t="s">
        <v>5010</v>
      </c>
      <c r="C587" s="194" t="str">
        <f t="shared" si="94"/>
        <v>No</v>
      </c>
      <c r="D587" s="194" t="str">
        <f t="shared" si="95"/>
        <v/>
      </c>
      <c r="E587" s="205"/>
      <c r="F587" s="194" t="s">
        <v>246</v>
      </c>
      <c r="G587" s="194" t="s">
        <v>118</v>
      </c>
      <c r="H587" s="206"/>
      <c r="I587" s="221" t="str" cm="1">
        <f t="array" ref="I587">_xlfn.TEXTJOIN(" ",1,IF(flistname=D587,foption,""))</f>
        <v>0</v>
      </c>
      <c r="J587" s="221" t="s">
        <v>151</v>
      </c>
      <c r="K587" s="221" t="s">
        <v>5011</v>
      </c>
      <c r="L587" s="221" t="str">
        <f t="shared" si="98"/>
        <v>Q17_04: Out of ${com_harvest}KG of ${com_name} harvested ${season}, what proportion did you sell to other traders/market?</v>
      </c>
      <c r="M587" s="221" t="s">
        <v>5012</v>
      </c>
      <c r="N587" s="221" t="s">
        <v>5013</v>
      </c>
      <c r="O587" s="221" t="s">
        <v>5014</v>
      </c>
      <c r="P587" s="221">
        <v>1</v>
      </c>
      <c r="S587" s="221" t="s">
        <v>5004</v>
      </c>
      <c r="T587" s="221" t="s">
        <v>3904</v>
      </c>
      <c r="V587" s="221">
        <v>1</v>
      </c>
      <c r="Z587" s="221" t="s">
        <v>5937</v>
      </c>
      <c r="AB587" s="333"/>
    </row>
    <row r="588" spans="1:28" s="221" customFormat="1">
      <c r="A588" s="205"/>
      <c r="B588" s="194" t="s">
        <v>5015</v>
      </c>
      <c r="C588" s="194" t="str">
        <f t="shared" si="94"/>
        <v>select_multiple</v>
      </c>
      <c r="D588" s="194" t="str">
        <f t="shared" si="95"/>
        <v>sold_harvest</v>
      </c>
      <c r="E588" s="205"/>
      <c r="F588" s="194" t="s">
        <v>246</v>
      </c>
      <c r="G588" s="194" t="s">
        <v>118</v>
      </c>
      <c r="H588" s="206"/>
      <c r="I588" s="221" t="str" cm="1">
        <f t="array" ref="I588">_xlfn.TEXTJOIN(" ",1,IF(flistname=D588,foption,""))</f>
        <v>1: Local market 2: Traders 3: Barter 4: Relatives, neighbours, and /or friends, 88: Other market places</v>
      </c>
      <c r="J588" s="221" t="s">
        <v>1460</v>
      </c>
      <c r="K588" s="221" t="s">
        <v>5016</v>
      </c>
      <c r="L588" s="221" t="str">
        <f t="shared" si="98"/>
        <v>Q17_05: Where else did you also sell your ${com_name} harvested ${season}?</v>
      </c>
      <c r="M588" s="221" t="s">
        <v>5017</v>
      </c>
      <c r="N588" s="221" t="s">
        <v>5018</v>
      </c>
      <c r="O588" s="221" t="s">
        <v>5019</v>
      </c>
      <c r="P588" s="221">
        <v>1</v>
      </c>
      <c r="V588" s="221">
        <v>1</v>
      </c>
      <c r="Z588" s="221" t="s">
        <v>5020</v>
      </c>
      <c r="AB588" s="333"/>
    </row>
    <row r="589" spans="1:28" s="338" customFormat="1">
      <c r="A589" s="205"/>
      <c r="B589" s="194" t="s">
        <v>5021</v>
      </c>
      <c r="C589" s="194" t="str">
        <f t="shared" si="94"/>
        <v>No</v>
      </c>
      <c r="D589" s="194" t="str">
        <f t="shared" si="95"/>
        <v/>
      </c>
      <c r="E589" s="205"/>
      <c r="F589" s="194" t="s">
        <v>246</v>
      </c>
      <c r="G589" s="194" t="s">
        <v>118</v>
      </c>
      <c r="H589" s="206"/>
      <c r="I589" s="338" t="str" cm="1">
        <f t="array" ref="I589">_xlfn.TEXTJOIN(" ",1,IF(flistname=D589,foption,""))</f>
        <v>0</v>
      </c>
      <c r="J589" s="338" t="s">
        <v>49</v>
      </c>
      <c r="K589" s="338" t="s">
        <v>5022</v>
      </c>
      <c r="L589" s="338" t="str">
        <f t="shared" si="98"/>
        <v>Q17_06: Specify other market places for ${com_name}</v>
      </c>
      <c r="M589" s="338" t="s">
        <v>5023</v>
      </c>
      <c r="N589" s="338" t="s">
        <v>5024</v>
      </c>
      <c r="O589" s="338" t="s">
        <v>5025</v>
      </c>
      <c r="P589" s="338">
        <v>1</v>
      </c>
      <c r="V589" s="338">
        <v>1</v>
      </c>
      <c r="Z589" s="338" t="s">
        <v>5026</v>
      </c>
      <c r="AB589" s="339"/>
    </row>
    <row r="590" spans="1:28" s="221" customFormat="1">
      <c r="A590" s="205" t="s">
        <v>5027</v>
      </c>
      <c r="B590" s="194"/>
      <c r="C590" s="194" t="str">
        <f t="shared" si="94"/>
        <v>No</v>
      </c>
      <c r="D590" s="194" t="str">
        <f t="shared" si="95"/>
        <v/>
      </c>
      <c r="E590" s="205"/>
      <c r="F590" s="194"/>
      <c r="G590" s="194" t="s">
        <v>118</v>
      </c>
      <c r="H590" s="206"/>
      <c r="I590" s="221" t="str" cm="1">
        <f t="array" ref="I590">_xlfn.TEXTJOIN(" ",1,IF(flistname=D590,foption,""))</f>
        <v>0</v>
      </c>
      <c r="J590" s="221" t="s">
        <v>151</v>
      </c>
      <c r="K590" s="221" t="s">
        <v>5028</v>
      </c>
      <c r="L590" s="221" t="str">
        <f t="shared" si="98"/>
        <v>Q17_07: Out of ${com_harvest}KG of ${com_name} harvested ${season}, what proportion was lost during storage or handling?</v>
      </c>
      <c r="M590" s="221" t="s">
        <v>5029</v>
      </c>
      <c r="N590" s="221" t="s">
        <v>5030</v>
      </c>
      <c r="O590" s="221" t="s">
        <v>5031</v>
      </c>
      <c r="P590" s="221">
        <v>1</v>
      </c>
      <c r="S590" s="221" t="s">
        <v>5004</v>
      </c>
      <c r="T590" s="221" t="s">
        <v>5032</v>
      </c>
      <c r="U590" s="221" t="s">
        <v>5033</v>
      </c>
      <c r="V590" s="221">
        <v>1</v>
      </c>
      <c r="Z590" s="221" t="s">
        <v>5937</v>
      </c>
      <c r="AB590" s="333"/>
    </row>
    <row r="591" spans="1:28" s="221" customFormat="1">
      <c r="A591" s="205"/>
      <c r="B591" s="194"/>
      <c r="C591" s="194" t="str">
        <f t="shared" si="94"/>
        <v>select_one</v>
      </c>
      <c r="D591" s="194" t="str">
        <f t="shared" si="95"/>
        <v>lost_when</v>
      </c>
      <c r="E591" s="205"/>
      <c r="F591" s="194"/>
      <c r="G591" s="194" t="s">
        <v>118</v>
      </c>
      <c r="H591" s="206"/>
      <c r="I591" s="221" t="str" cm="1">
        <f t="array" ref="I591">_xlfn.TEXTJOIN(" ",1,IF(flistname=D591,foption,""))</f>
        <v>1: During Harvest 2: During Transport 3: During Storage 88: Others (Specify)</v>
      </c>
      <c r="J591" s="221" t="s">
        <v>1625</v>
      </c>
      <c r="K591" s="221" t="s">
        <v>5034</v>
      </c>
      <c r="L591" s="221" t="str">
        <f t="shared" si="98"/>
        <v>Q17_08: At which stage did you mostly lose your ${com_name}'s harvest for ${season}?</v>
      </c>
      <c r="M591" s="221" t="s">
        <v>5035</v>
      </c>
      <c r="N591" s="221" t="s">
        <v>5036</v>
      </c>
      <c r="O591" s="221" t="s">
        <v>5037</v>
      </c>
      <c r="P591" s="221">
        <v>1</v>
      </c>
      <c r="V591" s="221">
        <v>1</v>
      </c>
      <c r="Z591" s="221" t="s">
        <v>5938</v>
      </c>
      <c r="AB591" s="333"/>
    </row>
    <row r="592" spans="1:28" s="338" customFormat="1">
      <c r="A592" s="205"/>
      <c r="B592" s="194"/>
      <c r="C592" s="194" t="str">
        <f t="shared" si="94"/>
        <v>No</v>
      </c>
      <c r="D592" s="194" t="str">
        <f t="shared" si="95"/>
        <v/>
      </c>
      <c r="E592" s="205"/>
      <c r="F592" s="194"/>
      <c r="G592" s="194" t="s">
        <v>118</v>
      </c>
      <c r="H592" s="206"/>
      <c r="I592" s="338" t="str" cm="1">
        <f t="array" ref="I592">_xlfn.TEXTJOIN(" ",1,IF(flistname=D592,foption,""))</f>
        <v>0</v>
      </c>
      <c r="J592" s="338" t="s">
        <v>49</v>
      </c>
      <c r="K592" s="338" t="s">
        <v>5038</v>
      </c>
      <c r="L592" s="338" t="str">
        <f t="shared" si="98"/>
        <v>Q17_09: Others (Specify)</v>
      </c>
      <c r="M592" s="338" t="s">
        <v>5039</v>
      </c>
      <c r="N592" s="338" t="s">
        <v>1446</v>
      </c>
      <c r="O592" s="338" t="s">
        <v>5040</v>
      </c>
      <c r="P592" s="338">
        <v>1</v>
      </c>
      <c r="V592" s="338">
        <v>1</v>
      </c>
      <c r="Z592" s="338" t="s">
        <v>5041</v>
      </c>
      <c r="AB592" s="339"/>
    </row>
    <row r="593" spans="1:28" s="221" customFormat="1">
      <c r="A593" s="205"/>
      <c r="B593" s="194" t="s">
        <v>5042</v>
      </c>
      <c r="C593" s="194" t="str">
        <f t="shared" si="94"/>
        <v>No</v>
      </c>
      <c r="D593" s="194" t="str">
        <f t="shared" si="95"/>
        <v/>
      </c>
      <c r="E593" s="205" t="s">
        <v>5043</v>
      </c>
      <c r="F593" s="194" t="s">
        <v>246</v>
      </c>
      <c r="G593" s="194" t="s">
        <v>118</v>
      </c>
      <c r="H593" s="206" t="s">
        <v>5044</v>
      </c>
      <c r="I593" s="221" t="str" cm="1">
        <f t="array" ref="I593">_xlfn.TEXTJOIN(" ",1,IF(flistname=D593,foption,""))</f>
        <v>0</v>
      </c>
      <c r="J593" s="221" t="s">
        <v>151</v>
      </c>
      <c r="K593" s="221" t="s">
        <v>1391</v>
      </c>
      <c r="L593" s="221" t="str">
        <f t="shared" si="98"/>
        <v>Q17_10: How many months did the cereal harvest last before joining the FFA activities</v>
      </c>
      <c r="M593" s="221" t="s">
        <v>5045</v>
      </c>
      <c r="N593" s="221" t="s">
        <v>5046</v>
      </c>
      <c r="O593" s="221" t="s">
        <v>5047</v>
      </c>
      <c r="P593" s="221">
        <v>1</v>
      </c>
      <c r="S593" s="221" t="s">
        <v>4996</v>
      </c>
      <c r="T593" s="221" t="s">
        <v>5939</v>
      </c>
      <c r="U593" s="221" t="s">
        <v>1394</v>
      </c>
      <c r="V593" s="221">
        <v>1</v>
      </c>
      <c r="Z593" s="221" t="s">
        <v>5048</v>
      </c>
      <c r="AB593" s="333"/>
    </row>
    <row r="594" spans="1:28" s="221" customFormat="1">
      <c r="A594" s="205"/>
      <c r="B594" s="194" t="s">
        <v>5049</v>
      </c>
      <c r="C594" s="194" t="str">
        <f t="shared" si="94"/>
        <v>No</v>
      </c>
      <c r="D594" s="194" t="str">
        <f t="shared" si="95"/>
        <v/>
      </c>
      <c r="E594" s="205" t="s">
        <v>5043</v>
      </c>
      <c r="F594" s="194" t="s">
        <v>246</v>
      </c>
      <c r="G594" s="194" t="s">
        <v>118</v>
      </c>
      <c r="H594" s="206" t="s">
        <v>5044</v>
      </c>
      <c r="I594" s="221" t="str" cm="1">
        <f t="array" ref="I594">_xlfn.TEXTJOIN(" ",1,IF(flistname=D594,foption,""))</f>
        <v>0</v>
      </c>
      <c r="J594" s="221" t="s">
        <v>151</v>
      </c>
      <c r="K594" s="221" t="s">
        <v>1395</v>
      </c>
      <c r="L594" s="221" t="str">
        <f t="shared" si="98"/>
        <v>Q17_11: How many months does the cereal harvest last now after joining the FFA activities</v>
      </c>
      <c r="M594" s="221" t="s">
        <v>5050</v>
      </c>
      <c r="N594" s="221" t="s">
        <v>5051</v>
      </c>
      <c r="O594" s="221" t="s">
        <v>5052</v>
      </c>
      <c r="P594" s="221">
        <v>1</v>
      </c>
      <c r="S594" s="221" t="s">
        <v>4996</v>
      </c>
      <c r="T594" s="221" t="s">
        <v>5939</v>
      </c>
      <c r="U594" s="221" t="s">
        <v>1394</v>
      </c>
      <c r="V594" s="221">
        <v>1</v>
      </c>
      <c r="Z594" s="221" t="s">
        <v>5048</v>
      </c>
      <c r="AB594" s="333"/>
    </row>
    <row r="595" spans="1:28" s="224" customFormat="1">
      <c r="C595" s="224" t="str">
        <f t="shared" si="94"/>
        <v>No</v>
      </c>
      <c r="D595" s="224" t="str">
        <f t="shared" si="95"/>
        <v/>
      </c>
      <c r="J595" s="224" t="s">
        <v>2564</v>
      </c>
      <c r="K595" s="224" t="s">
        <v>5053</v>
      </c>
      <c r="L595" s="224" t="str">
        <f t="shared" si="98"/>
        <v>Percentage of used harvest</v>
      </c>
      <c r="N595" s="224" t="s">
        <v>5054</v>
      </c>
      <c r="V595" s="224">
        <v>1</v>
      </c>
      <c r="AB595" s="224" t="s">
        <v>5940</v>
      </c>
    </row>
    <row r="596" spans="1:28" s="224" customFormat="1">
      <c r="C596" s="224" t="str">
        <f t="shared" si="94"/>
        <v>No</v>
      </c>
      <c r="D596" s="224" t="str">
        <f t="shared" si="95"/>
        <v/>
      </c>
      <c r="J596" s="224" t="s">
        <v>2564</v>
      </c>
      <c r="K596" s="224" t="s">
        <v>5056</v>
      </c>
      <c r="L596" s="224" t="str">
        <f>IF(AND(ISBLANK(M596),ISBLANK(N596)),"",IF(ISBLANK(M596),N596,_xlfn.CONCAT(TRIM(M596),": ",N596)))</f>
        <v>Percentage of remaining harvest</v>
      </c>
      <c r="N596" s="224" t="s">
        <v>5057</v>
      </c>
      <c r="V596" s="224">
        <v>1</v>
      </c>
      <c r="AB596" s="224" t="s">
        <v>5941</v>
      </c>
    </row>
    <row r="597" spans="1:28" s="221" customFormat="1">
      <c r="A597" s="205"/>
      <c r="B597" s="194"/>
      <c r="C597" s="194" t="str">
        <f t="shared" si="94"/>
        <v>select_multiple</v>
      </c>
      <c r="D597" s="194" t="str">
        <f t="shared" si="95"/>
        <v>remainder_use</v>
      </c>
      <c r="E597" s="205"/>
      <c r="F597" s="194"/>
      <c r="G597" s="194"/>
      <c r="H597" s="206"/>
      <c r="J597" s="221" t="s">
        <v>5059</v>
      </c>
      <c r="K597" s="221" t="s">
        <v>5060</v>
      </c>
      <c r="L597" s="221" t="str">
        <f t="shared" ref="L597:L600" si="99">IF(AND(ISBLANK(M597),ISBLANK(N597)),"",IF(ISBLANK(M597),N597,_xlfn.CONCAT(TRIM(M597),": ",N597)))</f>
        <v>Q17_12: It looks like you still have some stocks of ${com_name} harvested from ${season} , how do you plan to use it?</v>
      </c>
      <c r="M597" s="221" t="s">
        <v>5061</v>
      </c>
      <c r="N597" s="221" t="s">
        <v>5062</v>
      </c>
      <c r="S597" s="221" t="s">
        <v>5063</v>
      </c>
      <c r="V597" s="221">
        <v>1</v>
      </c>
      <c r="Z597" s="221" t="s">
        <v>5064</v>
      </c>
      <c r="AB597" s="333"/>
    </row>
    <row r="598" spans="1:28" s="338" customFormat="1">
      <c r="A598" s="205"/>
      <c r="B598" s="194"/>
      <c r="C598" s="194" t="str">
        <f t="shared" si="94"/>
        <v>No</v>
      </c>
      <c r="D598" s="194" t="str">
        <f t="shared" si="95"/>
        <v/>
      </c>
      <c r="E598" s="205"/>
      <c r="F598" s="194"/>
      <c r="G598" s="194"/>
      <c r="H598" s="206"/>
      <c r="J598" s="338" t="s">
        <v>49</v>
      </c>
      <c r="K598" s="338" t="s">
        <v>5065</v>
      </c>
      <c r="L598" s="338" t="str">
        <f t="shared" si="99"/>
        <v>Q17_13: Define other use of remainder harvest stocks of ${com_name} from ${season}</v>
      </c>
      <c r="M598" s="338" t="s">
        <v>5066</v>
      </c>
      <c r="N598" s="338" t="s">
        <v>5067</v>
      </c>
      <c r="V598" s="338">
        <v>1</v>
      </c>
      <c r="Z598" s="338" t="s">
        <v>5068</v>
      </c>
      <c r="AB598" s="339"/>
    </row>
    <row r="599" spans="1:28" s="219" customFormat="1">
      <c r="A599" s="212"/>
      <c r="B599" s="199" t="s">
        <v>5069</v>
      </c>
      <c r="C599" s="199" t="str">
        <f t="shared" si="94"/>
        <v>No</v>
      </c>
      <c r="D599" s="199" t="str">
        <f t="shared" si="95"/>
        <v/>
      </c>
      <c r="E599" s="212"/>
      <c r="F599" s="199" t="s">
        <v>246</v>
      </c>
      <c r="G599" s="199" t="s">
        <v>118</v>
      </c>
      <c r="H599" s="213"/>
      <c r="I599" s="219" t="str" cm="1">
        <f t="array" ref="I599">_xlfn.TEXTJOIN(" ",1,IF(flistname=D599,foption,""))</f>
        <v>0</v>
      </c>
      <c r="J599" s="219" t="s">
        <v>117</v>
      </c>
      <c r="K599" s="219" t="s">
        <v>4988</v>
      </c>
      <c r="L599" s="219" t="str">
        <f t="shared" si="99"/>
        <v/>
      </c>
      <c r="N599" s="219" t="s">
        <v>2988</v>
      </c>
      <c r="O599" s="219" t="s">
        <v>2988</v>
      </c>
      <c r="P599" s="219">
        <v>1</v>
      </c>
      <c r="AB599" s="286"/>
    </row>
    <row r="600" spans="1:28" s="219" customFormat="1">
      <c r="A600" s="215"/>
      <c r="B600" s="216" t="s">
        <v>5070</v>
      </c>
      <c r="C600" s="216" t="str">
        <f t="shared" si="94"/>
        <v>No</v>
      </c>
      <c r="D600" s="216" t="str">
        <f t="shared" si="95"/>
        <v/>
      </c>
      <c r="E600" s="215"/>
      <c r="F600" s="216"/>
      <c r="G600" s="216"/>
      <c r="H600" s="217"/>
      <c r="I600" s="219" t="str" cm="1">
        <f t="array" ref="I600">_xlfn.TEXTJOIN(" ",1,IF(flistname=D600,foption,""))</f>
        <v>0</v>
      </c>
      <c r="J600" s="219" t="s">
        <v>224</v>
      </c>
      <c r="K600" s="219" t="s">
        <v>4872</v>
      </c>
      <c r="L600" s="219" t="str">
        <f t="shared" si="99"/>
        <v/>
      </c>
      <c r="N600" s="219" t="s">
        <v>2988</v>
      </c>
      <c r="O600" s="219" t="s">
        <v>2988</v>
      </c>
      <c r="P600" s="219">
        <v>1</v>
      </c>
      <c r="AB600" s="286"/>
    </row>
    <row r="601" spans="1:28" s="245" customFormat="1">
      <c r="A601" s="228"/>
      <c r="B601" s="229"/>
      <c r="C601" s="229"/>
      <c r="D601" s="229"/>
      <c r="E601" s="228"/>
      <c r="F601" s="229"/>
      <c r="G601" s="229"/>
      <c r="H601" s="230"/>
      <c r="AB601" s="281"/>
    </row>
    <row r="602" spans="1:28" s="219" customFormat="1">
      <c r="A602" s="231"/>
      <c r="B602" s="232"/>
      <c r="C602" s="232" t="str">
        <f t="shared" ref="C602:C665" si="100">IF(IFERROR(FIND("select_one",J602),0)&gt;0,"select_one",IF(IFERROR(FIND("select_multiple",J602),0)&gt;0,"select_multiple","No"))</f>
        <v>No</v>
      </c>
      <c r="D602" s="232" t="str">
        <f t="shared" ref="D602:D665" si="101">IF(OR(C602="select_one",C602="select_multiple"),TRIM(RIGHT(J602,LEN(J602)-(LEN(C602)+1))),"")</f>
        <v/>
      </c>
      <c r="E602" s="231"/>
      <c r="F602" s="232"/>
      <c r="G602" s="232"/>
      <c r="H602" s="233"/>
      <c r="J602" s="219" t="s">
        <v>26</v>
      </c>
      <c r="K602" s="219" t="s">
        <v>5071</v>
      </c>
      <c r="W602" s="219" t="s">
        <v>168</v>
      </c>
      <c r="Z602" s="219" t="s">
        <v>1252</v>
      </c>
      <c r="AB602" s="286"/>
    </row>
    <row r="603" spans="1:28" s="221" customFormat="1">
      <c r="A603" s="205"/>
      <c r="B603" s="194" t="s">
        <v>5072</v>
      </c>
      <c r="C603" s="194" t="str">
        <f t="shared" si="100"/>
        <v>select_one</v>
      </c>
      <c r="D603" s="194" t="str">
        <f t="shared" si="101"/>
        <v>yes_no</v>
      </c>
      <c r="E603" s="205"/>
      <c r="F603" s="194" t="s">
        <v>246</v>
      </c>
      <c r="G603" s="194" t="s">
        <v>118</v>
      </c>
      <c r="H603" s="206"/>
      <c r="I603" s="221" t="str" cm="1">
        <f t="array" ref="I603">_xlfn.TEXTJOIN(" ",1,IF(flistname=D603,foption,""))</f>
        <v>0: No 1: Yes</v>
      </c>
      <c r="J603" s="221" t="s">
        <v>22</v>
      </c>
      <c r="K603" s="221" t="s">
        <v>1440</v>
      </c>
      <c r="L603" s="221" t="str">
        <f t="shared" ref="L603:L618" si="102">IF(AND(ISBLANK(M603),ISBLANK(N603)),"",IF(ISBLANK(M603),N603,_xlfn.CONCAT(TRIM(M603),": ",N603)))</f>
        <v>Q18: Do you usually use storage facilities to keep your harvest?</v>
      </c>
      <c r="M603" s="221" t="s">
        <v>5073</v>
      </c>
      <c r="N603" s="221" t="s">
        <v>5074</v>
      </c>
      <c r="O603" s="221" t="s">
        <v>5075</v>
      </c>
      <c r="P603" s="221">
        <v>1</v>
      </c>
      <c r="V603" s="221">
        <v>1</v>
      </c>
      <c r="W603" s="221" t="s">
        <v>5748</v>
      </c>
      <c r="AB603" s="333"/>
    </row>
    <row r="604" spans="1:28" s="221" customFormat="1">
      <c r="A604" s="205"/>
      <c r="B604" s="194" t="s">
        <v>5076</v>
      </c>
      <c r="C604" s="194" t="str">
        <f t="shared" si="100"/>
        <v>select_one</v>
      </c>
      <c r="D604" s="194" t="str">
        <f t="shared" si="101"/>
        <v>harvest_storage</v>
      </c>
      <c r="E604" s="205"/>
      <c r="F604" s="194" t="s">
        <v>246</v>
      </c>
      <c r="G604" s="194" t="s">
        <v>118</v>
      </c>
      <c r="H604" s="206"/>
      <c r="I604" s="221" t="str" cm="1">
        <f t="array" ref="I604">_xlfn.TEXTJOIN(" ",1,IF(flistname=D604,foption,""))</f>
        <v>1: Traditional grain storage (grainary) 2: House room 3: Community storage 88: Others (specify)</v>
      </c>
      <c r="J604" s="221" t="s">
        <v>1442</v>
      </c>
      <c r="K604" s="221" t="s">
        <v>1443</v>
      </c>
      <c r="L604" s="221" t="str">
        <f t="shared" si="102"/>
        <v xml:space="preserve">Q19: What types of storage do you use? 
</v>
      </c>
      <c r="M604" s="221" t="s">
        <v>5077</v>
      </c>
      <c r="N604" s="221" t="s">
        <v>1444</v>
      </c>
      <c r="O604" s="221" t="s">
        <v>5078</v>
      </c>
      <c r="P604" s="221">
        <v>1</v>
      </c>
      <c r="V604" s="221">
        <v>1</v>
      </c>
      <c r="Z604" s="221" t="s">
        <v>5079</v>
      </c>
      <c r="AB604" s="333"/>
    </row>
    <row r="605" spans="1:28" s="338" customFormat="1">
      <c r="A605" s="205"/>
      <c r="B605" s="194" t="s">
        <v>5080</v>
      </c>
      <c r="C605" s="194" t="str">
        <f t="shared" si="100"/>
        <v>No</v>
      </c>
      <c r="D605" s="194" t="str">
        <f t="shared" si="101"/>
        <v/>
      </c>
      <c r="E605" s="205"/>
      <c r="F605" s="194" t="s">
        <v>246</v>
      </c>
      <c r="G605" s="194" t="s">
        <v>118</v>
      </c>
      <c r="H605" s="206"/>
      <c r="I605" s="338" t="str" cm="1">
        <f t="array" ref="I605">_xlfn.TEXTJOIN(" ",1,IF(flistname=D605,foption,""))</f>
        <v>0</v>
      </c>
      <c r="J605" s="338" t="s">
        <v>49</v>
      </c>
      <c r="K605" s="338" t="s">
        <v>1445</v>
      </c>
      <c r="L605" s="338" t="str">
        <f t="shared" si="102"/>
        <v>Q20: Others (Specify)</v>
      </c>
      <c r="M605" s="338" t="s">
        <v>5081</v>
      </c>
      <c r="N605" s="338" t="s">
        <v>1446</v>
      </c>
      <c r="O605" s="338" t="s">
        <v>5082</v>
      </c>
      <c r="P605" s="338">
        <v>1</v>
      </c>
      <c r="V605" s="338">
        <v>1</v>
      </c>
      <c r="Z605" s="338" t="s">
        <v>5083</v>
      </c>
      <c r="AB605" s="339"/>
    </row>
    <row r="606" spans="1:28" s="221" customFormat="1">
      <c r="A606" s="205"/>
      <c r="B606" s="194"/>
      <c r="C606" s="194" t="str">
        <f t="shared" si="100"/>
        <v>select_one</v>
      </c>
      <c r="D606" s="194" t="str">
        <f t="shared" si="101"/>
        <v>whenstoragefacility</v>
      </c>
      <c r="E606" s="205"/>
      <c r="F606" s="194"/>
      <c r="G606" s="194"/>
      <c r="H606" s="206"/>
      <c r="I606" s="221" t="str" cm="1">
        <f t="array" ref="I606">_xlfn.TEXTJOIN(" ",1,IF(flistname=D606,foption,""))</f>
        <v>1: Before joining FFA 2: After joining FFA</v>
      </c>
      <c r="J606" s="221" t="s">
        <v>5084</v>
      </c>
      <c r="K606" s="221" t="s">
        <v>5085</v>
      </c>
      <c r="L606" s="221" t="str">
        <f t="shared" si="102"/>
        <v>Q21: Did you adopt the use of storage facilities before or after joining FFA activities?</v>
      </c>
      <c r="M606" s="221" t="s">
        <v>5086</v>
      </c>
      <c r="N606" s="221" t="s">
        <v>5087</v>
      </c>
      <c r="O606" s="221" t="s">
        <v>5088</v>
      </c>
      <c r="P606" s="221">
        <v>1</v>
      </c>
      <c r="V606" s="221">
        <v>1</v>
      </c>
      <c r="Z606" s="221" t="s">
        <v>3225</v>
      </c>
      <c r="AB606" s="333"/>
    </row>
    <row r="607" spans="1:28" s="229" customFormat="1">
      <c r="A607" s="228"/>
      <c r="B607" s="229" t="s">
        <v>5089</v>
      </c>
      <c r="C607" s="229" t="str">
        <f t="shared" si="100"/>
        <v>No</v>
      </c>
      <c r="D607" s="229" t="str">
        <f t="shared" si="101"/>
        <v/>
      </c>
      <c r="E607" s="228"/>
      <c r="G607" s="229" t="s">
        <v>118</v>
      </c>
      <c r="H607" s="230"/>
      <c r="I607" s="229" t="str" cm="1">
        <f t="array" ref="I607">_xlfn.TEXTJOIN(" ",1,IF(flistname=D607,foption,""))</f>
        <v>0</v>
      </c>
      <c r="L607" s="229" t="str">
        <f t="shared" si="102"/>
        <v/>
      </c>
      <c r="N607" s="229" t="s">
        <v>2988</v>
      </c>
      <c r="O607" s="229" t="s">
        <v>2988</v>
      </c>
      <c r="P607" s="229">
        <v>1</v>
      </c>
      <c r="S607" s="228"/>
      <c r="AB607" s="276"/>
    </row>
    <row r="608" spans="1:28" s="221" customFormat="1">
      <c r="A608" s="205"/>
      <c r="B608" s="194" t="s">
        <v>5090</v>
      </c>
      <c r="C608" s="194" t="str">
        <f t="shared" si="100"/>
        <v>select_one</v>
      </c>
      <c r="D608" s="194" t="str">
        <f t="shared" si="101"/>
        <v>yes_no</v>
      </c>
      <c r="E608" s="205"/>
      <c r="F608" s="194" t="s">
        <v>246</v>
      </c>
      <c r="G608" s="194" t="s">
        <v>118</v>
      </c>
      <c r="H608" s="206"/>
      <c r="I608" s="221" t="str" cm="1">
        <f t="array" ref="I608">_xlfn.TEXTJOIN(" ",1,IF(flistname=D608,foption,""))</f>
        <v>0: No 1: Yes</v>
      </c>
      <c r="J608" s="221" t="s">
        <v>22</v>
      </c>
      <c r="K608" s="221" t="s">
        <v>1701</v>
      </c>
      <c r="L608" s="221" t="str">
        <f t="shared" si="102"/>
        <v>Q22: Do you practice any post-harvest production loss prevention techniques?</v>
      </c>
      <c r="M608" s="221" t="s">
        <v>5091</v>
      </c>
      <c r="N608" s="221" t="s">
        <v>5092</v>
      </c>
      <c r="O608" s="221" t="s">
        <v>5093</v>
      </c>
      <c r="P608" s="221">
        <v>1</v>
      </c>
      <c r="V608" s="221">
        <v>1</v>
      </c>
      <c r="W608" s="221" t="s">
        <v>5748</v>
      </c>
      <c r="AB608" s="333"/>
    </row>
    <row r="609" spans="1:28" s="221" customFormat="1">
      <c r="A609" s="205"/>
      <c r="B609" s="194" t="s">
        <v>5094</v>
      </c>
      <c r="C609" s="194" t="str">
        <f t="shared" si="100"/>
        <v>select_multiple</v>
      </c>
      <c r="D609" s="194" t="str">
        <f t="shared" si="101"/>
        <v>prevent_loss</v>
      </c>
      <c r="E609" s="205"/>
      <c r="F609" s="194" t="s">
        <v>246</v>
      </c>
      <c r="G609" s="194" t="s">
        <v>118</v>
      </c>
      <c r="H609" s="206"/>
      <c r="I609" s="221" t="str" cm="1">
        <f t="array" ref="I609">_xlfn.TEXTJOIN(" ",1,IF(flistname=D609,foption,""))</f>
        <v>1: Use storage facility 2: Use traditional bags during storage period 3: Use hermetic bags during storage period 4: Use silo during storage period 5: Use bags during transportation 6: Apply post harvesting skills with 10 key messages from the training 88: others (specify)</v>
      </c>
      <c r="J609" s="221" t="s">
        <v>5095</v>
      </c>
      <c r="K609" s="221" t="s">
        <v>1704</v>
      </c>
      <c r="L609" s="221" t="str">
        <f t="shared" si="102"/>
        <v>Q23: Which production loss prevention techniques do you use?</v>
      </c>
      <c r="M609" s="221" t="s">
        <v>5096</v>
      </c>
      <c r="N609" s="221" t="s">
        <v>5097</v>
      </c>
      <c r="O609" s="221" t="s">
        <v>5098</v>
      </c>
      <c r="P609" s="221">
        <v>1</v>
      </c>
      <c r="V609" s="221">
        <v>1</v>
      </c>
      <c r="Z609" s="221" t="s">
        <v>1706</v>
      </c>
      <c r="AB609" s="333"/>
    </row>
    <row r="610" spans="1:28" s="221" customFormat="1">
      <c r="A610" s="205"/>
      <c r="B610" s="194" t="s">
        <v>5099</v>
      </c>
      <c r="C610" s="194" t="str">
        <f t="shared" si="100"/>
        <v>select_multiple</v>
      </c>
      <c r="D610" s="194" t="str">
        <f t="shared" si="101"/>
        <v>prevent_loss_no</v>
      </c>
      <c r="E610" s="205"/>
      <c r="F610" s="194" t="s">
        <v>246</v>
      </c>
      <c r="G610" s="194" t="s">
        <v>118</v>
      </c>
      <c r="H610" s="206"/>
      <c r="I610" s="221" t="str" cm="1">
        <f t="array" ref="I610">_xlfn.TEXTJOIN(" ",1,IF(flistname=D610,foption,""))</f>
        <v>1: Lack of skills 2: lack of resource 3: Cannot find proper storage place in the community 88: others (Specify)</v>
      </c>
      <c r="J610" s="221" t="s">
        <v>1707</v>
      </c>
      <c r="K610" s="221" t="s">
        <v>1708</v>
      </c>
      <c r="L610" s="221" t="str">
        <f t="shared" si="102"/>
        <v>Q24: What are the two main reasons that you don't practice production loss prevention techniques?</v>
      </c>
      <c r="M610" s="221" t="s">
        <v>5100</v>
      </c>
      <c r="N610" s="221" t="s">
        <v>5101</v>
      </c>
      <c r="O610" s="221" t="s">
        <v>5102</v>
      </c>
      <c r="P610" s="221">
        <v>1</v>
      </c>
      <c r="T610" s="221" t="s">
        <v>1710</v>
      </c>
      <c r="V610" s="221">
        <v>1</v>
      </c>
      <c r="Z610" s="221" t="s">
        <v>1711</v>
      </c>
      <c r="AB610" s="333"/>
    </row>
    <row r="611" spans="1:28" s="221" customFormat="1">
      <c r="A611" s="205"/>
      <c r="B611" s="194" t="s">
        <v>5103</v>
      </c>
      <c r="C611" s="194" t="str">
        <f t="shared" si="100"/>
        <v>select_one</v>
      </c>
      <c r="D611" s="194" t="str">
        <f t="shared" si="101"/>
        <v>yes_no</v>
      </c>
      <c r="E611" s="205"/>
      <c r="F611" s="194" t="s">
        <v>246</v>
      </c>
      <c r="G611" s="194" t="s">
        <v>118</v>
      </c>
      <c r="H611" s="206"/>
      <c r="I611" s="221" t="str" cm="1">
        <f t="array" ref="I611">_xlfn.TEXTJOIN(" ",1,IF(flistname=D611,foption,""))</f>
        <v>0: No 1: Yes</v>
      </c>
      <c r="J611" s="221" t="s">
        <v>22</v>
      </c>
      <c r="K611" s="221" t="s">
        <v>1712</v>
      </c>
      <c r="L611" s="221" t="str">
        <f t="shared" si="102"/>
        <v>Q25: Have you received training in post-harvest handling techniques and technology provided by WFP?</v>
      </c>
      <c r="M611" s="221" t="s">
        <v>5104</v>
      </c>
      <c r="N611" s="221" t="s">
        <v>5105</v>
      </c>
      <c r="O611" s="221" t="s">
        <v>5106</v>
      </c>
      <c r="P611" s="221">
        <v>1</v>
      </c>
      <c r="V611" s="221">
        <v>1</v>
      </c>
      <c r="W611" s="221" t="s">
        <v>5748</v>
      </c>
      <c r="Z611" s="221" t="s">
        <v>3225</v>
      </c>
      <c r="AB611" s="333"/>
    </row>
    <row r="612" spans="1:28" s="221" customFormat="1">
      <c r="A612" s="205"/>
      <c r="B612" s="194" t="s">
        <v>5107</v>
      </c>
      <c r="C612" s="194" t="str">
        <f t="shared" si="100"/>
        <v>select_one</v>
      </c>
      <c r="D612" s="194" t="str">
        <f t="shared" si="101"/>
        <v>postharvest_training_no</v>
      </c>
      <c r="E612" s="205"/>
      <c r="F612" s="194" t="s">
        <v>246</v>
      </c>
      <c r="G612" s="194" t="s">
        <v>118</v>
      </c>
      <c r="H612" s="206"/>
      <c r="I612" s="221" t="str" cm="1">
        <f t="array" ref="I612">_xlfn.TEXTJOIN(" ",1,IF(flistname=D612,foption,""))</f>
        <v>1: Not selected for WFP training 2: Conflict with other works 3: No interest/expectations 4: No information about the training 5: already participated in PHS training from other organization 88: Others (Specify)</v>
      </c>
      <c r="J612" s="221" t="s">
        <v>1714</v>
      </c>
      <c r="K612" s="221" t="s">
        <v>1715</v>
      </c>
      <c r="L612" s="221" t="str">
        <f t="shared" si="102"/>
        <v>Q26: If no, why didn’t you participate in the training?</v>
      </c>
      <c r="M612" s="221" t="s">
        <v>5108</v>
      </c>
      <c r="N612" s="221" t="s">
        <v>5109</v>
      </c>
      <c r="O612" s="221" t="s">
        <v>5110</v>
      </c>
      <c r="P612" s="221">
        <v>1</v>
      </c>
      <c r="V612" s="221">
        <v>1</v>
      </c>
      <c r="Z612" s="221" t="s">
        <v>1717</v>
      </c>
      <c r="AB612" s="333"/>
    </row>
    <row r="613" spans="1:28" s="221" customFormat="1">
      <c r="A613" s="205"/>
      <c r="B613" s="194" t="s">
        <v>5111</v>
      </c>
      <c r="C613" s="194" t="str">
        <f t="shared" si="100"/>
        <v>select_multiple</v>
      </c>
      <c r="D613" s="194" t="str">
        <f t="shared" si="101"/>
        <v>postharvest_training_yes</v>
      </c>
      <c r="E613" s="205"/>
      <c r="F613" s="194" t="s">
        <v>246</v>
      </c>
      <c r="G613" s="194" t="s">
        <v>118</v>
      </c>
      <c r="H613" s="206"/>
      <c r="I613" s="221" t="str" cm="1">
        <f t="array" ref="I613">_xlfn.TEXTJOIN(" ",1,IF(flistname=D613,foption,""))</f>
        <v>1: Harvest on time 2: Transport grains to the homestead immediately after harvest 3: Threshing should be done using appropriate methods 4: Sort grains after threshing 5: Use tarpaulins to dry grain 6: Fumigation with chemical tablets is not needed 7: what you put is what you eat 8: With hermetic bags, more food for consumption, better sale prices 97: Don’t remember</v>
      </c>
      <c r="J613" s="221" t="s">
        <v>5112</v>
      </c>
      <c r="K613" s="221" t="s">
        <v>1719</v>
      </c>
      <c r="L613" s="221" t="str">
        <f t="shared" si="102"/>
        <v xml:space="preserve">Q27: If yes, which techniques/key messages have you learned from the training? 
</v>
      </c>
      <c r="M613" s="221" t="s">
        <v>5113</v>
      </c>
      <c r="N613" s="221" t="s">
        <v>5114</v>
      </c>
      <c r="O613" s="221" t="s">
        <v>5115</v>
      </c>
      <c r="P613" s="221">
        <v>1</v>
      </c>
      <c r="S613" s="221" t="s">
        <v>5116</v>
      </c>
      <c r="V613" s="221">
        <v>1</v>
      </c>
      <c r="Z613" s="221" t="s">
        <v>1721</v>
      </c>
      <c r="AB613" s="333"/>
    </row>
    <row r="614" spans="1:28" s="221" customFormat="1">
      <c r="A614" s="205"/>
      <c r="B614" s="194" t="s">
        <v>5117</v>
      </c>
      <c r="C614" s="194" t="str">
        <f t="shared" si="100"/>
        <v>select_one</v>
      </c>
      <c r="D614" s="194" t="str">
        <f t="shared" si="101"/>
        <v>yes_no</v>
      </c>
      <c r="E614" s="205"/>
      <c r="F614" s="194" t="s">
        <v>246</v>
      </c>
      <c r="G614" s="194" t="s">
        <v>118</v>
      </c>
      <c r="H614" s="206"/>
      <c r="I614" s="221" t="str" cm="1">
        <f t="array" ref="I614">_xlfn.TEXTJOIN(" ",1,IF(flistname=D614,foption,""))</f>
        <v>0: No 1: Yes</v>
      </c>
      <c r="J614" s="221" t="s">
        <v>22</v>
      </c>
      <c r="K614" s="221" t="s">
        <v>1722</v>
      </c>
      <c r="L614" s="221" t="str">
        <f t="shared" si="102"/>
        <v xml:space="preserve">Q28: Have you used these skills/ tools learned from the training in your daily life?
</v>
      </c>
      <c r="M614" s="221" t="s">
        <v>5118</v>
      </c>
      <c r="N614" s="221" t="s">
        <v>1723</v>
      </c>
      <c r="O614" s="221" t="s">
        <v>5119</v>
      </c>
      <c r="P614" s="221">
        <v>1</v>
      </c>
      <c r="V614" s="221">
        <v>1</v>
      </c>
      <c r="W614" s="221" t="s">
        <v>5748</v>
      </c>
      <c r="Z614" s="221" t="s">
        <v>1721</v>
      </c>
      <c r="AB614" s="333"/>
    </row>
    <row r="615" spans="1:28" s="338" customFormat="1">
      <c r="A615" s="205"/>
      <c r="B615" s="194" t="s">
        <v>5120</v>
      </c>
      <c r="C615" s="194" t="str">
        <f t="shared" si="100"/>
        <v>No</v>
      </c>
      <c r="D615" s="194" t="str">
        <f t="shared" si="101"/>
        <v/>
      </c>
      <c r="E615" s="205"/>
      <c r="F615" s="194" t="s">
        <v>246</v>
      </c>
      <c r="G615" s="194" t="s">
        <v>118</v>
      </c>
      <c r="H615" s="206"/>
      <c r="I615" s="338" t="str" cm="1">
        <f t="array" ref="I615">_xlfn.TEXTJOIN(" ",1,IF(flistname=D615,foption,""))</f>
        <v>0</v>
      </c>
      <c r="J615" s="338" t="s">
        <v>49</v>
      </c>
      <c r="K615" s="338" t="s">
        <v>1724</v>
      </c>
      <c r="L615" s="338" t="str">
        <f t="shared" si="102"/>
        <v>Q29: What were two main reasons that you did not use tools and skills in your daily life?</v>
      </c>
      <c r="M615" s="338" t="s">
        <v>5121</v>
      </c>
      <c r="N615" s="338" t="s">
        <v>5122</v>
      </c>
      <c r="O615" s="338" t="s">
        <v>5123</v>
      </c>
      <c r="P615" s="338">
        <v>1</v>
      </c>
      <c r="V615" s="338">
        <v>1</v>
      </c>
      <c r="Z615" s="338" t="s">
        <v>1726</v>
      </c>
      <c r="AB615" s="339"/>
    </row>
    <row r="616" spans="1:28" s="221" customFormat="1">
      <c r="A616" s="205"/>
      <c r="B616" s="194" t="s">
        <v>5124</v>
      </c>
      <c r="C616" s="194" t="str">
        <f t="shared" si="100"/>
        <v>select_one</v>
      </c>
      <c r="D616" s="194" t="str">
        <f t="shared" si="101"/>
        <v>change_post_training</v>
      </c>
      <c r="E616" s="205"/>
      <c r="F616" s="194" t="s">
        <v>246</v>
      </c>
      <c r="G616" s="194" t="s">
        <v>118</v>
      </c>
      <c r="H616" s="206"/>
      <c r="I616" s="221" t="str" cm="1">
        <f t="array" ref="I616">_xlfn.TEXTJOIN(" ",1,IF(flistname=D616,foption,""))</f>
        <v>1: loss increased 2: loss decreased 3: no changes 77: don't know 88: Other</v>
      </c>
      <c r="J616" s="221" t="s">
        <v>1727</v>
      </c>
      <c r="K616" s="221" t="s">
        <v>1728</v>
      </c>
      <c r="L616" s="221" t="str">
        <f t="shared" si="102"/>
        <v>Q30: How do you compare the post-harvest losses before and  after the post-harvest handling training?</v>
      </c>
      <c r="M616" s="221" t="s">
        <v>5125</v>
      </c>
      <c r="N616" s="221" t="s">
        <v>6217</v>
      </c>
      <c r="O616" s="221" t="s">
        <v>5127</v>
      </c>
      <c r="P616" s="221">
        <v>1</v>
      </c>
      <c r="V616" s="221">
        <v>1</v>
      </c>
      <c r="Z616" s="221" t="s">
        <v>5128</v>
      </c>
      <c r="AB616" s="333"/>
    </row>
    <row r="617" spans="1:28" s="221" customFormat="1">
      <c r="A617" s="205"/>
      <c r="B617" s="194" t="s">
        <v>5129</v>
      </c>
      <c r="C617" s="194" t="str">
        <f t="shared" si="100"/>
        <v>select_one</v>
      </c>
      <c r="D617" s="194" t="str">
        <f t="shared" si="101"/>
        <v>loss_increase</v>
      </c>
      <c r="E617" s="205"/>
      <c r="F617" s="194" t="s">
        <v>246</v>
      </c>
      <c r="G617" s="194" t="s">
        <v>118</v>
      </c>
      <c r="H617" s="206"/>
      <c r="I617" s="221" t="str" cm="1">
        <f t="array" ref="I617">_xlfn.TEXTJOIN(" ",1,IF(flistname=D617,foption,""))</f>
        <v>1: Lack of skills 2: No application in the practice 3: Lack of equipment 88: Others (specify)</v>
      </c>
      <c r="J617" s="221" t="s">
        <v>1730</v>
      </c>
      <c r="K617" s="221" t="s">
        <v>1731</v>
      </c>
      <c r="L617" s="221" t="str">
        <f t="shared" si="102"/>
        <v>Q31: What was the main reason for increased losses despite having received trainings?</v>
      </c>
      <c r="M617" s="221" t="s">
        <v>5130</v>
      </c>
      <c r="N617" s="221" t="s">
        <v>5131</v>
      </c>
      <c r="O617" s="221" t="s">
        <v>5132</v>
      </c>
      <c r="P617" s="221">
        <v>1</v>
      </c>
      <c r="V617" s="221">
        <v>1</v>
      </c>
      <c r="Z617" s="221" t="s">
        <v>1733</v>
      </c>
      <c r="AB617" s="333"/>
    </row>
    <row r="618" spans="1:28" s="338" customFormat="1">
      <c r="A618" s="205"/>
      <c r="B618" s="194" t="s">
        <v>5133</v>
      </c>
      <c r="C618" s="194" t="str">
        <f t="shared" si="100"/>
        <v>No</v>
      </c>
      <c r="D618" s="194" t="str">
        <f t="shared" si="101"/>
        <v/>
      </c>
      <c r="E618" s="205"/>
      <c r="F618" s="194" t="s">
        <v>246</v>
      </c>
      <c r="G618" s="194" t="s">
        <v>118</v>
      </c>
      <c r="H618" s="206"/>
      <c r="I618" s="338" t="str" cm="1">
        <f t="array" ref="I618">_xlfn.TEXTJOIN(" ",1,IF(flistname=D618,foption,""))</f>
        <v>0</v>
      </c>
      <c r="J618" s="338" t="s">
        <v>49</v>
      </c>
      <c r="K618" s="338" t="s">
        <v>1734</v>
      </c>
      <c r="L618" s="338" t="str">
        <f t="shared" si="102"/>
        <v>Q32: Others (Specify)</v>
      </c>
      <c r="M618" s="338" t="s">
        <v>5134</v>
      </c>
      <c r="N618" s="338" t="s">
        <v>1446</v>
      </c>
      <c r="O618" s="338" t="s">
        <v>5135</v>
      </c>
      <c r="P618" s="338">
        <v>1</v>
      </c>
      <c r="V618" s="338">
        <v>1</v>
      </c>
      <c r="Z618" s="338" t="s">
        <v>5136</v>
      </c>
      <c r="AB618" s="339"/>
    </row>
    <row r="619" spans="1:28" s="219" customFormat="1">
      <c r="A619" s="231"/>
      <c r="B619" s="232"/>
      <c r="C619" s="232" t="str">
        <f t="shared" si="100"/>
        <v>No</v>
      </c>
      <c r="D619" s="232" t="str">
        <f t="shared" si="101"/>
        <v/>
      </c>
      <c r="E619" s="231"/>
      <c r="F619" s="232"/>
      <c r="G619" s="232"/>
      <c r="H619" s="233"/>
      <c r="J619" s="219" t="s">
        <v>117</v>
      </c>
      <c r="K619" s="219" t="s">
        <v>5071</v>
      </c>
      <c r="AB619" s="286"/>
    </row>
    <row r="620" spans="1:28" s="356" customFormat="1">
      <c r="A620" s="355"/>
      <c r="B620" s="356" t="s">
        <v>5137</v>
      </c>
      <c r="C620" s="356" t="str">
        <f t="shared" si="100"/>
        <v>No</v>
      </c>
      <c r="D620" s="356" t="str">
        <f t="shared" si="101"/>
        <v/>
      </c>
      <c r="E620" s="355"/>
      <c r="G620" s="356" t="s">
        <v>118</v>
      </c>
      <c r="H620" s="357"/>
      <c r="I620" s="356" t="str" cm="1">
        <f t="array" ref="I620">_xlfn.TEXTJOIN(" ",1,IF(flistname=D620,foption,""))</f>
        <v>0</v>
      </c>
      <c r="J620" s="356" t="s">
        <v>117</v>
      </c>
      <c r="K620" s="356" t="s">
        <v>4870</v>
      </c>
      <c r="L620" s="356" t="str">
        <f t="shared" ref="L620:L683" si="103">IF(AND(ISBLANK(M620),ISBLANK(N620)),"",IF(ISBLANK(M620),N620,_xlfn.CONCAT(TRIM(M620),": ",N620)))</f>
        <v/>
      </c>
      <c r="N620" s="356" t="s">
        <v>2988</v>
      </c>
      <c r="O620" s="356" t="s">
        <v>2988</v>
      </c>
      <c r="P620" s="356">
        <v>1</v>
      </c>
      <c r="AB620" s="358"/>
    </row>
    <row r="621" spans="1:28" s="218" customFormat="1">
      <c r="A621" s="207"/>
      <c r="C621" s="218" t="str">
        <f t="shared" si="100"/>
        <v>No</v>
      </c>
      <c r="D621" s="218" t="str">
        <f t="shared" si="101"/>
        <v/>
      </c>
      <c r="E621" s="207"/>
      <c r="H621" s="209"/>
      <c r="I621" s="214" t="str" cm="1">
        <f t="array" ref="I621">_xlfn.TEXTJOIN(" ",1,IF(flistname=D621,foption,""))</f>
        <v>0</v>
      </c>
      <c r="L621" s="218" t="str">
        <f t="shared" si="103"/>
        <v/>
      </c>
      <c r="P621" s="218">
        <v>1</v>
      </c>
      <c r="S621" s="207"/>
      <c r="AB621" s="280"/>
    </row>
    <row r="622" spans="1:28" s="356" customFormat="1">
      <c r="A622" s="355"/>
      <c r="B622" s="356" t="s">
        <v>5138</v>
      </c>
      <c r="C622" s="356" t="str">
        <f t="shared" si="100"/>
        <v>No</v>
      </c>
      <c r="D622" s="356" t="str">
        <f t="shared" si="101"/>
        <v/>
      </c>
      <c r="E622" s="355"/>
      <c r="G622" s="356" t="s">
        <v>2983</v>
      </c>
      <c r="H622" s="357"/>
      <c r="I622" s="356" t="str" cm="1">
        <f t="array" ref="I622">_xlfn.TEXTJOIN(" ",1,IF(flistname=D622,foption,""))</f>
        <v>0</v>
      </c>
      <c r="J622" s="356" t="s">
        <v>26</v>
      </c>
      <c r="K622" s="356" t="s">
        <v>5139</v>
      </c>
      <c r="L622" s="356" t="str">
        <f t="shared" si="103"/>
        <v>R: FOOD CONSUMPTION AND SOURCES.</v>
      </c>
      <c r="M622" s="356" t="s">
        <v>5140</v>
      </c>
      <c r="N622" s="356" t="s">
        <v>5942</v>
      </c>
      <c r="O622" s="356" t="s">
        <v>5141</v>
      </c>
      <c r="P622" s="356">
        <v>1</v>
      </c>
      <c r="AB622" s="358"/>
    </row>
    <row r="623" spans="1:28" s="221" customFormat="1">
      <c r="A623" s="205"/>
      <c r="B623" s="194" t="s">
        <v>5142</v>
      </c>
      <c r="C623" s="194" t="str">
        <f t="shared" si="100"/>
        <v>No</v>
      </c>
      <c r="D623" s="194" t="str">
        <f t="shared" si="101"/>
        <v/>
      </c>
      <c r="E623" s="205"/>
      <c r="F623" s="194" t="s">
        <v>246</v>
      </c>
      <c r="G623" s="194" t="s">
        <v>118</v>
      </c>
      <c r="H623" s="206"/>
      <c r="I623" s="221" t="str" cm="1">
        <f t="array" ref="I623">_xlfn.TEXTJOIN(" ",1,IF(flistname=D623,foption,""))</f>
        <v>0</v>
      </c>
      <c r="J623" s="221" t="s">
        <v>151</v>
      </c>
      <c r="K623" s="221" t="s">
        <v>5143</v>
      </c>
      <c r="L623" s="221" t="str">
        <f t="shared" si="103"/>
        <v>R01: How many meals (warm and cooked) did the children 0 to 2 years eat in this household yesterday?</v>
      </c>
      <c r="M623" s="221" t="s">
        <v>5144</v>
      </c>
      <c r="N623" s="221" t="s">
        <v>5145</v>
      </c>
      <c r="O623" s="221" t="s">
        <v>5146</v>
      </c>
      <c r="P623" s="221">
        <v>1</v>
      </c>
      <c r="S623" s="221" t="s">
        <v>2262</v>
      </c>
      <c r="V623" s="221">
        <v>1</v>
      </c>
      <c r="Z623" s="221" t="s">
        <v>5147</v>
      </c>
      <c r="AB623" s="333"/>
    </row>
    <row r="624" spans="1:28" s="221" customFormat="1">
      <c r="A624" s="205"/>
      <c r="B624" s="194" t="s">
        <v>5148</v>
      </c>
      <c r="C624" s="194" t="str">
        <f t="shared" si="100"/>
        <v>No</v>
      </c>
      <c r="D624" s="194" t="str">
        <f t="shared" si="101"/>
        <v/>
      </c>
      <c r="E624" s="205"/>
      <c r="F624" s="194" t="s">
        <v>246</v>
      </c>
      <c r="G624" s="194" t="s">
        <v>118</v>
      </c>
      <c r="H624" s="206"/>
      <c r="I624" s="221" t="str" cm="1">
        <f t="array" ref="I624">_xlfn.TEXTJOIN(" ",1,IF(flistname=D624,foption,""))</f>
        <v>0</v>
      </c>
      <c r="J624" s="221" t="s">
        <v>151</v>
      </c>
      <c r="K624" s="221" t="s">
        <v>5149</v>
      </c>
      <c r="L624" s="221" t="str">
        <f t="shared" si="103"/>
        <v>R02: How many meals (warm and cooked) did the children 3 to 5 years in this household eat yesterday?</v>
      </c>
      <c r="M624" s="221" t="s">
        <v>5150</v>
      </c>
      <c r="N624" s="221" t="s">
        <v>5151</v>
      </c>
      <c r="O624" s="221" t="s">
        <v>5152</v>
      </c>
      <c r="P624" s="221">
        <v>1</v>
      </c>
      <c r="S624" s="221" t="s">
        <v>2262</v>
      </c>
      <c r="V624" s="221">
        <v>1</v>
      </c>
      <c r="Z624" s="221" t="s">
        <v>5153</v>
      </c>
      <c r="AB624" s="333"/>
    </row>
    <row r="625" spans="1:28" s="221" customFormat="1">
      <c r="A625" s="205"/>
      <c r="B625" s="194" t="s">
        <v>5154</v>
      </c>
      <c r="C625" s="194" t="str">
        <f t="shared" si="100"/>
        <v>No</v>
      </c>
      <c r="D625" s="194" t="str">
        <f t="shared" si="101"/>
        <v/>
      </c>
      <c r="E625" s="205"/>
      <c r="F625" s="194" t="s">
        <v>246</v>
      </c>
      <c r="G625" s="194" t="s">
        <v>118</v>
      </c>
      <c r="H625" s="206"/>
      <c r="I625" s="221" t="str" cm="1">
        <f t="array" ref="I625">_xlfn.TEXTJOIN(" ",1,IF(flistname=D625,foption,""))</f>
        <v>0</v>
      </c>
      <c r="J625" s="221" t="s">
        <v>151</v>
      </c>
      <c r="K625" s="221" t="s">
        <v>5155</v>
      </c>
      <c r="L625" s="221" t="str">
        <f t="shared" si="103"/>
        <v>R03: How many meals (warm and cooked) did adults and older children (6years or above) in this household eat yesterday?</v>
      </c>
      <c r="M625" s="221" t="s">
        <v>5156</v>
      </c>
      <c r="N625" s="221" t="s">
        <v>5157</v>
      </c>
      <c r="O625" s="221" t="s">
        <v>5158</v>
      </c>
      <c r="P625" s="221">
        <v>1</v>
      </c>
      <c r="S625" s="221" t="s">
        <v>2262</v>
      </c>
      <c r="V625" s="221">
        <v>1</v>
      </c>
      <c r="AB625" s="333"/>
    </row>
    <row r="626" spans="1:28" s="219" customFormat="1">
      <c r="A626" s="212"/>
      <c r="B626" s="199" t="s">
        <v>5159</v>
      </c>
      <c r="C626" s="199" t="str">
        <f t="shared" si="100"/>
        <v>No</v>
      </c>
      <c r="D626" s="199" t="str">
        <f t="shared" si="101"/>
        <v/>
      </c>
      <c r="E626" s="212"/>
      <c r="F626" s="199"/>
      <c r="G626" s="199" t="s">
        <v>2983</v>
      </c>
      <c r="H626" s="213"/>
      <c r="I626" s="219" t="str" cm="1">
        <f t="array" ref="I626">_xlfn.TEXTJOIN(" ",1,IF(flistname=D626,foption,""))</f>
        <v>0</v>
      </c>
      <c r="J626" s="219" t="s">
        <v>26</v>
      </c>
      <c r="K626" s="219" t="s">
        <v>5160</v>
      </c>
      <c r="L626" s="219" t="str">
        <f t="shared" si="103"/>
        <v/>
      </c>
      <c r="P626" s="219">
        <v>1</v>
      </c>
      <c r="W626" s="219" t="s">
        <v>168</v>
      </c>
      <c r="AB626" s="286"/>
    </row>
    <row r="627" spans="1:28" s="325" customFormat="1">
      <c r="A627" s="240"/>
      <c r="B627" s="240"/>
      <c r="C627" s="240" t="str">
        <f t="shared" si="100"/>
        <v>No</v>
      </c>
      <c r="D627" s="240" t="str">
        <f t="shared" si="101"/>
        <v/>
      </c>
      <c r="E627" s="240"/>
      <c r="F627" s="240"/>
      <c r="G627" s="240"/>
      <c r="H627" s="240"/>
      <c r="I627" s="325" t="str" cm="1">
        <f t="array" ref="I627">_xlfn.TEXTJOIN(" ",1,IF(flistname=D627,foption,""))</f>
        <v>0</v>
      </c>
      <c r="J627" s="325" t="s">
        <v>20</v>
      </c>
      <c r="L627" s="325" t="str">
        <f t="shared" si="103"/>
        <v>Over the last 7 days, how many days did the members of your household consume …</v>
      </c>
      <c r="N627" s="325" t="s">
        <v>2269</v>
      </c>
      <c r="O627" s="325" t="s">
        <v>2269</v>
      </c>
      <c r="P627" s="325">
        <v>1</v>
      </c>
      <c r="AB627" s="326"/>
    </row>
    <row r="628" spans="1:28" s="221" customFormat="1">
      <c r="A628" s="205"/>
      <c r="B628" s="194" t="s">
        <v>5161</v>
      </c>
      <c r="C628" s="194" t="str">
        <f t="shared" si="100"/>
        <v>No</v>
      </c>
      <c r="D628" s="194" t="str">
        <f t="shared" si="101"/>
        <v/>
      </c>
      <c r="E628" s="205"/>
      <c r="F628" s="194"/>
      <c r="G628" s="194" t="s">
        <v>2983</v>
      </c>
      <c r="H628" s="206"/>
      <c r="I628" s="221" t="str" cm="1">
        <f t="array" ref="I628">_xlfn.TEXTJOIN(" ",1,IF(flistname=D628,foption,""))</f>
        <v>0</v>
      </c>
      <c r="J628" s="221" t="s">
        <v>151</v>
      </c>
      <c r="K628" s="221" t="s">
        <v>2270</v>
      </c>
      <c r="L628" s="221" t="str">
        <f t="shared" si="103"/>
        <v>R04_01: Cereals, grains, roots and tubers?</v>
      </c>
      <c r="M628" s="221" t="s">
        <v>5162</v>
      </c>
      <c r="N628" s="221" t="s">
        <v>5163</v>
      </c>
      <c r="O628" s="221" t="s">
        <v>5163</v>
      </c>
      <c r="P628" s="221">
        <v>1</v>
      </c>
      <c r="S628" s="221" t="s">
        <v>6218</v>
      </c>
      <c r="T628" s="221" t="s">
        <v>2273</v>
      </c>
      <c r="U628" s="221" t="s">
        <v>2274</v>
      </c>
      <c r="V628" s="221">
        <v>1</v>
      </c>
      <c r="AB628" s="333"/>
    </row>
    <row r="629" spans="1:28" s="221" customFormat="1">
      <c r="A629" s="205"/>
      <c r="B629" s="194" t="s">
        <v>5164</v>
      </c>
      <c r="C629" s="194" t="str">
        <f t="shared" si="100"/>
        <v>select_one</v>
      </c>
      <c r="D629" s="194" t="str">
        <f t="shared" si="101"/>
        <v>food_all</v>
      </c>
      <c r="E629" s="205"/>
      <c r="F629" s="194"/>
      <c r="G629" s="194" t="s">
        <v>2983</v>
      </c>
      <c r="H629" s="206"/>
      <c r="I629" s="221" t="str" cm="1">
        <f t="array" ref="I629">_xlfn.TEXTJOIN(" ",1,IF(flistname=D629,foption,""))</f>
        <v/>
      </c>
      <c r="J629" s="221" t="s">
        <v>6219</v>
      </c>
      <c r="K629" s="221" t="s">
        <v>2276</v>
      </c>
      <c r="L629" s="221" t="str">
        <f t="shared" si="103"/>
        <v>R04_02: What was the main source of the cereals, grains, roots and/or tubers in the past 7 days?</v>
      </c>
      <c r="M629" s="221" t="s">
        <v>5165</v>
      </c>
      <c r="N629" s="221" t="s">
        <v>5166</v>
      </c>
      <c r="O629" s="221" t="s">
        <v>5166</v>
      </c>
      <c r="P629" s="221">
        <v>1</v>
      </c>
      <c r="R629" s="221" t="s">
        <v>6220</v>
      </c>
      <c r="V629" s="221">
        <v>1</v>
      </c>
      <c r="W629" s="221" t="s">
        <v>3865</v>
      </c>
      <c r="Z629" s="221" t="s">
        <v>2278</v>
      </c>
      <c r="AB629" s="333"/>
    </row>
    <row r="630" spans="1:28" s="221" customFormat="1">
      <c r="A630" s="205"/>
      <c r="B630" s="194" t="s">
        <v>5167</v>
      </c>
      <c r="C630" s="194" t="str">
        <f t="shared" si="100"/>
        <v>No</v>
      </c>
      <c r="D630" s="194" t="str">
        <f t="shared" si="101"/>
        <v/>
      </c>
      <c r="E630" s="205"/>
      <c r="F630" s="194"/>
      <c r="G630" s="194" t="s">
        <v>2983</v>
      </c>
      <c r="H630" s="206"/>
      <c r="I630" s="221" t="str" cm="1">
        <f t="array" ref="I630">_xlfn.TEXTJOIN(" ",1,IF(flistname=D630,foption,""))</f>
        <v>0</v>
      </c>
      <c r="J630" s="221" t="s">
        <v>151</v>
      </c>
      <c r="K630" s="221" t="s">
        <v>2279</v>
      </c>
      <c r="L630" s="221" t="str">
        <f t="shared" si="103"/>
        <v>R04_03: Legumes / nuts:?</v>
      </c>
      <c r="M630" s="221" t="s">
        <v>5168</v>
      </c>
      <c r="N630" s="221" t="s">
        <v>5169</v>
      </c>
      <c r="O630" s="221" t="s">
        <v>5169</v>
      </c>
      <c r="P630" s="221">
        <v>1</v>
      </c>
      <c r="S630" s="221" t="s">
        <v>2281</v>
      </c>
      <c r="T630" s="221" t="s">
        <v>2273</v>
      </c>
      <c r="U630" s="221" t="s">
        <v>2274</v>
      </c>
      <c r="V630" s="221">
        <v>1</v>
      </c>
      <c r="AB630" s="333"/>
    </row>
    <row r="631" spans="1:28" s="221" customFormat="1">
      <c r="A631" s="205"/>
      <c r="B631" s="194" t="s">
        <v>5170</v>
      </c>
      <c r="C631" s="194" t="str">
        <f t="shared" si="100"/>
        <v>select_one</v>
      </c>
      <c r="D631" s="194" t="str">
        <f t="shared" si="101"/>
        <v>food_all</v>
      </c>
      <c r="E631" s="205"/>
      <c r="F631" s="194"/>
      <c r="G631" s="194" t="s">
        <v>2983</v>
      </c>
      <c r="H631" s="206"/>
      <c r="I631" s="221" t="str" cm="1">
        <f t="array" ref="I631">_xlfn.TEXTJOIN(" ",1,IF(flistname=D631,foption,""))</f>
        <v/>
      </c>
      <c r="J631" s="221" t="s">
        <v>6219</v>
      </c>
      <c r="K631" s="221" t="s">
        <v>2282</v>
      </c>
      <c r="L631" s="221" t="str">
        <f t="shared" si="103"/>
        <v>R04_04: What was the main source of the Legumes / nuts in the past 7 days?</v>
      </c>
      <c r="M631" s="221" t="s">
        <v>5171</v>
      </c>
      <c r="N631" s="221" t="s">
        <v>5172</v>
      </c>
      <c r="O631" s="221" t="s">
        <v>5172</v>
      </c>
      <c r="P631" s="221">
        <v>1</v>
      </c>
      <c r="R631" s="221" t="s">
        <v>6220</v>
      </c>
      <c r="V631" s="221">
        <v>1</v>
      </c>
      <c r="W631" s="221" t="s">
        <v>3865</v>
      </c>
      <c r="Z631" s="221" t="s">
        <v>2284</v>
      </c>
      <c r="AB631" s="333"/>
    </row>
    <row r="632" spans="1:28" s="221" customFormat="1">
      <c r="A632" s="205"/>
      <c r="B632" s="194" t="s">
        <v>5173</v>
      </c>
      <c r="C632" s="194" t="str">
        <f t="shared" si="100"/>
        <v>No</v>
      </c>
      <c r="D632" s="194" t="str">
        <f t="shared" si="101"/>
        <v/>
      </c>
      <c r="E632" s="205"/>
      <c r="F632" s="194"/>
      <c r="G632" s="194" t="s">
        <v>2983</v>
      </c>
      <c r="H632" s="206"/>
      <c r="I632" s="221" t="str" cm="1">
        <f t="array" ref="I632">_xlfn.TEXTJOIN(" ",1,IF(flistname=D632,foption,""))</f>
        <v>0</v>
      </c>
      <c r="J632" s="221" t="s">
        <v>151</v>
      </c>
      <c r="K632" s="221" t="s">
        <v>2285</v>
      </c>
      <c r="L632" s="221" t="str">
        <f t="shared" si="103"/>
        <v xml:space="preserve">R04_05: Dairy products?
</v>
      </c>
      <c r="M632" s="221" t="s">
        <v>5174</v>
      </c>
      <c r="N632" s="221" t="s">
        <v>5175</v>
      </c>
      <c r="O632" s="221" t="s">
        <v>5175</v>
      </c>
      <c r="P632" s="221">
        <v>1</v>
      </c>
      <c r="S632" s="221" t="s">
        <v>2287</v>
      </c>
      <c r="T632" s="221" t="s">
        <v>2273</v>
      </c>
      <c r="U632" s="221" t="s">
        <v>2274</v>
      </c>
      <c r="V632" s="221">
        <v>1</v>
      </c>
      <c r="AB632" s="333"/>
    </row>
    <row r="633" spans="1:28" s="221" customFormat="1">
      <c r="A633" s="205"/>
      <c r="B633" s="194" t="s">
        <v>5176</v>
      </c>
      <c r="C633" s="194" t="str">
        <f t="shared" si="100"/>
        <v>select_one</v>
      </c>
      <c r="D633" s="194" t="str">
        <f t="shared" si="101"/>
        <v>food_all</v>
      </c>
      <c r="E633" s="205"/>
      <c r="F633" s="194"/>
      <c r="G633" s="194" t="s">
        <v>2983</v>
      </c>
      <c r="H633" s="206"/>
      <c r="I633" s="221" t="str" cm="1">
        <f t="array" ref="I633">_xlfn.TEXTJOIN(" ",1,IF(flistname=D633,foption,""))</f>
        <v/>
      </c>
      <c r="J633" s="221" t="s">
        <v>6219</v>
      </c>
      <c r="K633" s="221" t="s">
        <v>2288</v>
      </c>
      <c r="L633" s="221" t="str">
        <f t="shared" si="103"/>
        <v>R04_06: What was the main source of dairy in the past 7 days?</v>
      </c>
      <c r="M633" s="221" t="s">
        <v>5177</v>
      </c>
      <c r="N633" s="221" t="s">
        <v>5178</v>
      </c>
      <c r="O633" s="221" t="s">
        <v>5178</v>
      </c>
      <c r="P633" s="221">
        <v>1</v>
      </c>
      <c r="R633" s="221" t="s">
        <v>6221</v>
      </c>
      <c r="V633" s="221">
        <v>1</v>
      </c>
      <c r="W633" s="221" t="s">
        <v>3865</v>
      </c>
      <c r="Z633" s="221" t="s">
        <v>2290</v>
      </c>
      <c r="AB633" s="333"/>
    </row>
    <row r="634" spans="1:28" s="221" customFormat="1">
      <c r="A634" s="205"/>
      <c r="B634" s="194" t="s">
        <v>5179</v>
      </c>
      <c r="C634" s="194" t="str">
        <f t="shared" si="100"/>
        <v>No</v>
      </c>
      <c r="D634" s="194" t="str">
        <f t="shared" si="101"/>
        <v/>
      </c>
      <c r="E634" s="205"/>
      <c r="F634" s="194"/>
      <c r="G634" s="194" t="s">
        <v>2983</v>
      </c>
      <c r="H634" s="206"/>
      <c r="I634" s="221" t="str" cm="1">
        <f t="array" ref="I634">_xlfn.TEXTJOIN(" ",1,IF(flistname=D634,foption,""))</f>
        <v>0</v>
      </c>
      <c r="J634" s="221" t="s">
        <v>151</v>
      </c>
      <c r="K634" s="221" t="s">
        <v>2291</v>
      </c>
      <c r="L634" s="221" t="str">
        <f t="shared" si="103"/>
        <v xml:space="preserve">R04_07: Meat, fish and eggs: 
</v>
      </c>
      <c r="M634" s="221" t="s">
        <v>5180</v>
      </c>
      <c r="N634" s="221" t="s">
        <v>5181</v>
      </c>
      <c r="O634" s="221" t="s">
        <v>5181</v>
      </c>
      <c r="P634" s="221">
        <v>1</v>
      </c>
      <c r="T634" s="221" t="s">
        <v>2273</v>
      </c>
      <c r="U634" s="221" t="s">
        <v>2274</v>
      </c>
      <c r="V634" s="221">
        <v>1</v>
      </c>
      <c r="AB634" s="333"/>
    </row>
    <row r="635" spans="1:28" s="221" customFormat="1">
      <c r="A635" s="205"/>
      <c r="B635" s="194" t="s">
        <v>5185</v>
      </c>
      <c r="C635" s="194" t="str">
        <f t="shared" si="100"/>
        <v>No</v>
      </c>
      <c r="D635" s="194" t="str">
        <f t="shared" si="101"/>
        <v/>
      </c>
      <c r="E635" s="205"/>
      <c r="F635" s="194"/>
      <c r="G635" s="194" t="s">
        <v>2983</v>
      </c>
      <c r="H635" s="206"/>
      <c r="I635" s="221" t="str" cm="1">
        <f t="array" ref="I635">_xlfn.TEXTJOIN(" ",1,IF(flistname=D635,foption,""))</f>
        <v>0</v>
      </c>
      <c r="J635" s="221" t="s">
        <v>151</v>
      </c>
      <c r="K635" s="221" t="s">
        <v>2296</v>
      </c>
      <c r="L635" s="221" t="str">
        <f t="shared" si="103"/>
        <v xml:space="preserve">R04_09: Flesh meat: 
</v>
      </c>
      <c r="M635" s="221" t="s">
        <v>5186</v>
      </c>
      <c r="N635" s="221" t="s">
        <v>5187</v>
      </c>
      <c r="O635" s="221" t="s">
        <v>5187</v>
      </c>
      <c r="P635" s="221">
        <v>1</v>
      </c>
      <c r="S635" s="221" t="s">
        <v>2298</v>
      </c>
      <c r="T635" s="221" t="s">
        <v>2299</v>
      </c>
      <c r="U635" s="221" t="s">
        <v>2300</v>
      </c>
      <c r="V635" s="221">
        <v>1</v>
      </c>
      <c r="Z635" s="221" t="s">
        <v>2295</v>
      </c>
      <c r="AB635" s="333"/>
    </row>
    <row r="636" spans="1:28" s="221" customFormat="1">
      <c r="A636" s="205"/>
      <c r="B636" s="194" t="s">
        <v>5188</v>
      </c>
      <c r="C636" s="194" t="str">
        <f t="shared" si="100"/>
        <v>select_one</v>
      </c>
      <c r="D636" s="194" t="str">
        <f t="shared" si="101"/>
        <v>food_all</v>
      </c>
      <c r="E636" s="205"/>
      <c r="F636" s="194"/>
      <c r="G636" s="194" t="s">
        <v>2983</v>
      </c>
      <c r="H636" s="206"/>
      <c r="I636" s="221" t="str" cm="1">
        <f t="array" ref="I636">_xlfn.TEXTJOIN(" ",1,IF(flistname=D636,foption,""))</f>
        <v/>
      </c>
      <c r="J636" s="221" t="s">
        <v>6219</v>
      </c>
      <c r="K636" s="221" t="s">
        <v>2301</v>
      </c>
      <c r="L636" s="221" t="str">
        <f t="shared" si="103"/>
        <v>R04_10: What was the main source of the flesh meat in the past 7 days?</v>
      </c>
      <c r="M636" s="221" t="s">
        <v>5189</v>
      </c>
      <c r="N636" s="221" t="s">
        <v>5190</v>
      </c>
      <c r="O636" s="221" t="s">
        <v>5190</v>
      </c>
      <c r="P636" s="221">
        <v>1</v>
      </c>
      <c r="R636" s="221" t="s">
        <v>6222</v>
      </c>
      <c r="V636" s="221">
        <v>1</v>
      </c>
      <c r="W636" s="221" t="s">
        <v>3865</v>
      </c>
      <c r="Z636" s="221" t="s">
        <v>2303</v>
      </c>
      <c r="AB636" s="333"/>
    </row>
    <row r="637" spans="1:28" s="221" customFormat="1">
      <c r="A637" s="205"/>
      <c r="B637" s="194" t="s">
        <v>5191</v>
      </c>
      <c r="C637" s="194" t="str">
        <f t="shared" si="100"/>
        <v>No</v>
      </c>
      <c r="D637" s="194" t="str">
        <f t="shared" si="101"/>
        <v/>
      </c>
      <c r="E637" s="205"/>
      <c r="F637" s="194"/>
      <c r="G637" s="194" t="s">
        <v>2983</v>
      </c>
      <c r="H637" s="206"/>
      <c r="I637" s="221" t="str" cm="1">
        <f t="array" ref="I637">_xlfn.TEXTJOIN(" ",1,IF(flistname=D637,foption,""))</f>
        <v>0</v>
      </c>
      <c r="J637" s="221" t="s">
        <v>151</v>
      </c>
      <c r="K637" s="221" t="s">
        <v>2304</v>
      </c>
      <c r="L637" s="221" t="str">
        <f t="shared" si="103"/>
        <v xml:space="preserve">R04_11: Organ meat: 
</v>
      </c>
      <c r="M637" s="221" t="s">
        <v>5192</v>
      </c>
      <c r="N637" s="221" t="s">
        <v>5193</v>
      </c>
      <c r="O637" s="221" t="s">
        <v>5193</v>
      </c>
      <c r="P637" s="221">
        <v>1</v>
      </c>
      <c r="S637" s="221" t="s">
        <v>2306</v>
      </c>
      <c r="T637" s="221" t="s">
        <v>2299</v>
      </c>
      <c r="U637" s="221" t="s">
        <v>2300</v>
      </c>
      <c r="V637" s="221">
        <v>1</v>
      </c>
      <c r="Z637" s="221" t="s">
        <v>2295</v>
      </c>
      <c r="AB637" s="333"/>
    </row>
    <row r="638" spans="1:28" s="221" customFormat="1">
      <c r="A638" s="205"/>
      <c r="B638" s="194" t="s">
        <v>5194</v>
      </c>
      <c r="C638" s="194" t="str">
        <f t="shared" si="100"/>
        <v>select_one</v>
      </c>
      <c r="D638" s="194" t="str">
        <f t="shared" si="101"/>
        <v>food_all</v>
      </c>
      <c r="E638" s="205"/>
      <c r="F638" s="194"/>
      <c r="G638" s="194" t="s">
        <v>2983</v>
      </c>
      <c r="H638" s="206"/>
      <c r="I638" s="221" t="str" cm="1">
        <f t="array" ref="I638">_xlfn.TEXTJOIN(" ",1,IF(flistname=D638,foption,""))</f>
        <v/>
      </c>
      <c r="J638" s="221" t="s">
        <v>6219</v>
      </c>
      <c r="K638" s="221" t="s">
        <v>2307</v>
      </c>
      <c r="L638" s="221" t="str">
        <f t="shared" si="103"/>
        <v>R04_12: What was the main source of the organ meat in the past 7 days?</v>
      </c>
      <c r="M638" s="221" t="s">
        <v>5195</v>
      </c>
      <c r="N638" s="221" t="s">
        <v>5196</v>
      </c>
      <c r="O638" s="221" t="s">
        <v>5196</v>
      </c>
      <c r="P638" s="221">
        <v>1</v>
      </c>
      <c r="R638" s="221" t="s">
        <v>6222</v>
      </c>
      <c r="V638" s="221">
        <v>1</v>
      </c>
      <c r="W638" s="221" t="s">
        <v>3865</v>
      </c>
      <c r="Z638" s="221" t="s">
        <v>2309</v>
      </c>
      <c r="AB638" s="333"/>
    </row>
    <row r="639" spans="1:28" s="221" customFormat="1">
      <c r="A639" s="205"/>
      <c r="B639" s="194" t="s">
        <v>5197</v>
      </c>
      <c r="C639" s="194" t="str">
        <f t="shared" si="100"/>
        <v>No</v>
      </c>
      <c r="D639" s="194" t="str">
        <f t="shared" si="101"/>
        <v/>
      </c>
      <c r="E639" s="205"/>
      <c r="F639" s="194"/>
      <c r="G639" s="194" t="s">
        <v>2983</v>
      </c>
      <c r="H639" s="206"/>
      <c r="I639" s="221" t="str" cm="1">
        <f t="array" ref="I639">_xlfn.TEXTJOIN(" ",1,IF(flistname=D639,foption,""))</f>
        <v>0</v>
      </c>
      <c r="J639" s="221" t="s">
        <v>151</v>
      </c>
      <c r="K639" s="221" t="s">
        <v>2310</v>
      </c>
      <c r="L639" s="221" t="str">
        <f t="shared" si="103"/>
        <v xml:space="preserve">R04_13: Fish/shellfish: 
</v>
      </c>
      <c r="M639" s="221" t="s">
        <v>5198</v>
      </c>
      <c r="N639" s="221" t="s">
        <v>5199</v>
      </c>
      <c r="O639" s="221" t="s">
        <v>5199</v>
      </c>
      <c r="P639" s="221">
        <v>1</v>
      </c>
      <c r="S639" s="221" t="s">
        <v>2312</v>
      </c>
      <c r="T639" s="221" t="s">
        <v>2299</v>
      </c>
      <c r="U639" s="221" t="s">
        <v>2300</v>
      </c>
      <c r="V639" s="221">
        <v>1</v>
      </c>
      <c r="Z639" s="221" t="s">
        <v>2295</v>
      </c>
      <c r="AB639" s="333"/>
    </row>
    <row r="640" spans="1:28" s="221" customFormat="1">
      <c r="A640" s="205"/>
      <c r="B640" s="194" t="s">
        <v>5200</v>
      </c>
      <c r="C640" s="194" t="str">
        <f t="shared" si="100"/>
        <v>select_one</v>
      </c>
      <c r="D640" s="194" t="str">
        <f t="shared" si="101"/>
        <v>food_all</v>
      </c>
      <c r="E640" s="205"/>
      <c r="F640" s="194"/>
      <c r="G640" s="194" t="s">
        <v>2983</v>
      </c>
      <c r="H640" s="206"/>
      <c r="I640" s="221" t="str" cm="1">
        <f t="array" ref="I640">_xlfn.TEXTJOIN(" ",1,IF(flistname=D640,foption,""))</f>
        <v/>
      </c>
      <c r="J640" s="221" t="s">
        <v>6219</v>
      </c>
      <c r="K640" s="221" t="s">
        <v>2313</v>
      </c>
      <c r="L640" s="221" t="str">
        <f t="shared" si="103"/>
        <v>R04_14: What was the main source of the fish in the past 7 days?</v>
      </c>
      <c r="M640" s="221" t="s">
        <v>5201</v>
      </c>
      <c r="N640" s="221" t="s">
        <v>5202</v>
      </c>
      <c r="O640" s="221" t="s">
        <v>5202</v>
      </c>
      <c r="P640" s="221">
        <v>1</v>
      </c>
      <c r="R640" s="221" t="s">
        <v>6223</v>
      </c>
      <c r="V640" s="221">
        <v>1</v>
      </c>
      <c r="W640" s="221" t="s">
        <v>3865</v>
      </c>
      <c r="Z640" s="221" t="s">
        <v>2315</v>
      </c>
      <c r="AB640" s="333"/>
    </row>
    <row r="641" spans="1:28" s="221" customFormat="1">
      <c r="A641" s="205"/>
      <c r="B641" s="194" t="s">
        <v>5203</v>
      </c>
      <c r="C641" s="194" t="str">
        <f t="shared" si="100"/>
        <v>No</v>
      </c>
      <c r="D641" s="194" t="str">
        <f t="shared" si="101"/>
        <v/>
      </c>
      <c r="E641" s="205"/>
      <c r="F641" s="194"/>
      <c r="G641" s="194" t="s">
        <v>2983</v>
      </c>
      <c r="H641" s="206"/>
      <c r="I641" s="221" t="str" cm="1">
        <f t="array" ref="I641">_xlfn.TEXTJOIN(" ",1,IF(flistname=D641,foption,""))</f>
        <v>0</v>
      </c>
      <c r="J641" s="221" t="s">
        <v>151</v>
      </c>
      <c r="K641" s="221" t="s">
        <v>2316</v>
      </c>
      <c r="L641" s="221" t="str">
        <f t="shared" si="103"/>
        <v xml:space="preserve">R04_15: Eggs: 
</v>
      </c>
      <c r="M641" s="221" t="s">
        <v>5204</v>
      </c>
      <c r="N641" s="221" t="s">
        <v>5205</v>
      </c>
      <c r="O641" s="221" t="s">
        <v>5205</v>
      </c>
      <c r="P641" s="221">
        <v>1</v>
      </c>
      <c r="T641" s="221" t="s">
        <v>2299</v>
      </c>
      <c r="U641" s="221" t="s">
        <v>2300</v>
      </c>
      <c r="V641" s="221">
        <v>1</v>
      </c>
      <c r="Z641" s="221" t="s">
        <v>2295</v>
      </c>
      <c r="AB641" s="333"/>
    </row>
    <row r="642" spans="1:28" s="221" customFormat="1">
      <c r="A642" s="205"/>
      <c r="B642" s="194" t="s">
        <v>5206</v>
      </c>
      <c r="C642" s="194" t="str">
        <f t="shared" si="100"/>
        <v>select_one</v>
      </c>
      <c r="D642" s="194" t="str">
        <f t="shared" si="101"/>
        <v>food_all</v>
      </c>
      <c r="E642" s="205"/>
      <c r="F642" s="194"/>
      <c r="G642" s="194" t="s">
        <v>2983</v>
      </c>
      <c r="H642" s="206"/>
      <c r="I642" s="221" t="str" cm="1">
        <f t="array" ref="I642">_xlfn.TEXTJOIN(" ",1,IF(flistname=D642,foption,""))</f>
        <v/>
      </c>
      <c r="J642" s="221" t="s">
        <v>6219</v>
      </c>
      <c r="K642" s="221" t="s">
        <v>2318</v>
      </c>
      <c r="L642" s="221" t="str">
        <f t="shared" si="103"/>
        <v>R04_16: What was the main source of the eggs in the past 7 days?</v>
      </c>
      <c r="M642" s="221" t="s">
        <v>5207</v>
      </c>
      <c r="N642" s="221" t="s">
        <v>5208</v>
      </c>
      <c r="O642" s="221" t="s">
        <v>5208</v>
      </c>
      <c r="P642" s="221">
        <v>1</v>
      </c>
      <c r="R642" s="221" t="s">
        <v>6221</v>
      </c>
      <c r="V642" s="221">
        <v>1</v>
      </c>
      <c r="W642" s="221" t="s">
        <v>3865</v>
      </c>
      <c r="Z642" s="221" t="s">
        <v>2320</v>
      </c>
      <c r="AB642" s="333"/>
    </row>
    <row r="643" spans="1:28" s="221" customFormat="1">
      <c r="A643" s="205"/>
      <c r="B643" s="194" t="s">
        <v>5209</v>
      </c>
      <c r="C643" s="194" t="str">
        <f t="shared" si="100"/>
        <v>No</v>
      </c>
      <c r="D643" s="194" t="str">
        <f t="shared" si="101"/>
        <v/>
      </c>
      <c r="E643" s="205"/>
      <c r="F643" s="194"/>
      <c r="G643" s="194" t="s">
        <v>2983</v>
      </c>
      <c r="H643" s="206"/>
      <c r="I643" s="221" t="str" cm="1">
        <f t="array" ref="I643">_xlfn.TEXTJOIN(" ",1,IF(flistname=D643,foption,""))</f>
        <v>0</v>
      </c>
      <c r="J643" s="221" t="s">
        <v>151</v>
      </c>
      <c r="K643" s="221" t="s">
        <v>2321</v>
      </c>
      <c r="L643" s="221" t="str">
        <f t="shared" si="103"/>
        <v>R04_17: Vegetables?</v>
      </c>
      <c r="M643" s="221" t="s">
        <v>5210</v>
      </c>
      <c r="N643" s="221" t="s">
        <v>5211</v>
      </c>
      <c r="O643" s="221" t="s">
        <v>5211</v>
      </c>
      <c r="P643" s="221">
        <v>1</v>
      </c>
      <c r="S643" s="221" t="s">
        <v>2323</v>
      </c>
      <c r="T643" s="221" t="s">
        <v>2273</v>
      </c>
      <c r="U643" s="221" t="s">
        <v>2274</v>
      </c>
      <c r="V643" s="221">
        <v>1</v>
      </c>
      <c r="AB643" s="333"/>
    </row>
    <row r="644" spans="1:28" s="221" customFormat="1">
      <c r="A644" s="205"/>
      <c r="B644" s="194" t="s">
        <v>5212</v>
      </c>
      <c r="C644" s="194" t="str">
        <f t="shared" si="100"/>
        <v>select_one</v>
      </c>
      <c r="D644" s="194" t="str">
        <f t="shared" si="101"/>
        <v>food_all</v>
      </c>
      <c r="E644" s="205"/>
      <c r="F644" s="194"/>
      <c r="G644" s="194" t="s">
        <v>2983</v>
      </c>
      <c r="H644" s="206"/>
      <c r="I644" s="221" t="str" cm="1">
        <f t="array" ref="I644">_xlfn.TEXTJOIN(" ",1,IF(flistname=D644,foption,""))</f>
        <v/>
      </c>
      <c r="J644" s="221" t="s">
        <v>6219</v>
      </c>
      <c r="K644" s="221" t="s">
        <v>2324</v>
      </c>
      <c r="L644" s="221" t="str">
        <f t="shared" si="103"/>
        <v>R04_18: What was the main source of the vegetables in the past 7 days?</v>
      </c>
      <c r="M644" s="221" t="s">
        <v>5213</v>
      </c>
      <c r="N644" s="221" t="s">
        <v>5214</v>
      </c>
      <c r="O644" s="221" t="s">
        <v>5214</v>
      </c>
      <c r="P644" s="221">
        <v>1</v>
      </c>
      <c r="R644" s="221" t="s">
        <v>6224</v>
      </c>
      <c r="V644" s="221">
        <v>1</v>
      </c>
      <c r="W644" s="268" t="s">
        <v>3865</v>
      </c>
      <c r="Z644" s="221" t="s">
        <v>2326</v>
      </c>
      <c r="AB644" s="333"/>
    </row>
    <row r="645" spans="1:28" s="221" customFormat="1">
      <c r="A645" s="205"/>
      <c r="B645" s="194" t="s">
        <v>5215</v>
      </c>
      <c r="C645" s="194" t="str">
        <f t="shared" si="100"/>
        <v>No</v>
      </c>
      <c r="D645" s="194" t="str">
        <f t="shared" si="101"/>
        <v/>
      </c>
      <c r="E645" s="205"/>
      <c r="F645" s="194"/>
      <c r="G645" s="194" t="s">
        <v>2983</v>
      </c>
      <c r="H645" s="206"/>
      <c r="I645" s="221" t="str" cm="1">
        <f t="array" ref="I645">_xlfn.TEXTJOIN(" ",1,IF(flistname=D645,foption,""))</f>
        <v>0</v>
      </c>
      <c r="J645" s="221" t="s">
        <v>151</v>
      </c>
      <c r="K645" s="221" t="s">
        <v>2327</v>
      </c>
      <c r="L645" s="221" t="str">
        <f t="shared" si="103"/>
        <v>R04_19: Orange vegetables (vegetables rich in Vitamin A)</v>
      </c>
      <c r="M645" s="221" t="s">
        <v>5216</v>
      </c>
      <c r="N645" s="221" t="s">
        <v>5217</v>
      </c>
      <c r="O645" s="221" t="s">
        <v>5217</v>
      </c>
      <c r="P645" s="221">
        <v>1</v>
      </c>
      <c r="S645" s="221" t="s">
        <v>2329</v>
      </c>
      <c r="T645" s="221" t="s">
        <v>2330</v>
      </c>
      <c r="U645" s="221" t="s">
        <v>2331</v>
      </c>
      <c r="V645" s="221">
        <v>1</v>
      </c>
      <c r="Z645" s="221" t="s">
        <v>2326</v>
      </c>
      <c r="AB645" s="333"/>
    </row>
    <row r="646" spans="1:28" s="221" customFormat="1">
      <c r="A646" s="205"/>
      <c r="B646" s="194" t="s">
        <v>5218</v>
      </c>
      <c r="C646" s="194" t="str">
        <f t="shared" si="100"/>
        <v>select_one</v>
      </c>
      <c r="D646" s="194" t="str">
        <f t="shared" si="101"/>
        <v>food_all</v>
      </c>
      <c r="E646" s="205"/>
      <c r="F646" s="194"/>
      <c r="G646" s="194" t="s">
        <v>2983</v>
      </c>
      <c r="H646" s="206"/>
      <c r="I646" s="221" t="str" cm="1">
        <f t="array" ref="I646">_xlfn.TEXTJOIN(" ",1,IF(flistname=D646,foption,""))</f>
        <v/>
      </c>
      <c r="J646" s="221" t="s">
        <v>6219</v>
      </c>
      <c r="K646" s="221" t="s">
        <v>2332</v>
      </c>
      <c r="L646" s="221" t="str">
        <f t="shared" si="103"/>
        <v>R04_20: What was the main source of the orange vegetables in the past 7 days?</v>
      </c>
      <c r="M646" s="221" t="s">
        <v>5219</v>
      </c>
      <c r="N646" s="221" t="s">
        <v>5220</v>
      </c>
      <c r="O646" s="221" t="s">
        <v>5220</v>
      </c>
      <c r="P646" s="221">
        <v>1</v>
      </c>
      <c r="R646" s="221" t="s">
        <v>6224</v>
      </c>
      <c r="V646" s="221">
        <v>1</v>
      </c>
      <c r="W646" s="268" t="s">
        <v>3865</v>
      </c>
      <c r="Z646" s="221" t="s">
        <v>2334</v>
      </c>
      <c r="AB646" s="333"/>
    </row>
    <row r="647" spans="1:28" s="221" customFormat="1">
      <c r="A647" s="205"/>
      <c r="B647" s="194" t="s">
        <v>5221</v>
      </c>
      <c r="C647" s="194" t="str">
        <f t="shared" si="100"/>
        <v>No</v>
      </c>
      <c r="D647" s="194" t="str">
        <f t="shared" si="101"/>
        <v/>
      </c>
      <c r="E647" s="205"/>
      <c r="F647" s="194"/>
      <c r="G647" s="194" t="s">
        <v>2983</v>
      </c>
      <c r="H647" s="206"/>
      <c r="I647" s="221" t="str" cm="1">
        <f t="array" ref="I647">_xlfn.TEXTJOIN(" ",1,IF(flistname=D647,foption,""))</f>
        <v>0</v>
      </c>
      <c r="J647" s="221" t="s">
        <v>151</v>
      </c>
      <c r="K647" s="221" t="s">
        <v>2335</v>
      </c>
      <c r="L647" s="221" t="str">
        <f t="shared" si="103"/>
        <v>R04_21: Green leafy vegetables:</v>
      </c>
      <c r="M647" s="221" t="s">
        <v>5222</v>
      </c>
      <c r="N647" s="221" t="s">
        <v>5223</v>
      </c>
      <c r="O647" s="221" t="s">
        <v>5223</v>
      </c>
      <c r="P647" s="221">
        <v>1</v>
      </c>
      <c r="S647" s="221" t="s">
        <v>2337</v>
      </c>
      <c r="T647" s="221" t="s">
        <v>2330</v>
      </c>
      <c r="U647" s="221" t="s">
        <v>2331</v>
      </c>
      <c r="V647" s="221">
        <v>1</v>
      </c>
      <c r="Z647" s="221" t="s">
        <v>2326</v>
      </c>
      <c r="AB647" s="333"/>
    </row>
    <row r="648" spans="1:28" s="221" customFormat="1">
      <c r="A648" s="205"/>
      <c r="B648" s="194" t="s">
        <v>5224</v>
      </c>
      <c r="C648" s="194" t="str">
        <f t="shared" si="100"/>
        <v>select_one</v>
      </c>
      <c r="D648" s="194" t="str">
        <f t="shared" si="101"/>
        <v>food_all</v>
      </c>
      <c r="E648" s="205"/>
      <c r="F648" s="194"/>
      <c r="G648" s="194" t="s">
        <v>2983</v>
      </c>
      <c r="H648" s="206"/>
      <c r="I648" s="221" t="str" cm="1">
        <f t="array" ref="I648">_xlfn.TEXTJOIN(" ",1,IF(flistname=D648,foption,""))</f>
        <v/>
      </c>
      <c r="J648" s="221" t="s">
        <v>6219</v>
      </c>
      <c r="K648" s="221" t="s">
        <v>2338</v>
      </c>
      <c r="L648" s="221" t="str">
        <f t="shared" si="103"/>
        <v>R04_22: What was the main source of the green leafy vegetables in the past 7 days?</v>
      </c>
      <c r="M648" s="221" t="s">
        <v>5225</v>
      </c>
      <c r="N648" s="221" t="s">
        <v>5226</v>
      </c>
      <c r="O648" s="221" t="s">
        <v>5226</v>
      </c>
      <c r="P648" s="221">
        <v>1</v>
      </c>
      <c r="R648" s="221" t="s">
        <v>6224</v>
      </c>
      <c r="V648" s="221">
        <v>1</v>
      </c>
      <c r="W648" s="268" t="s">
        <v>3865</v>
      </c>
      <c r="Z648" s="221" t="s">
        <v>2340</v>
      </c>
      <c r="AB648" s="333"/>
    </row>
    <row r="649" spans="1:28" s="221" customFormat="1">
      <c r="A649" s="205"/>
      <c r="B649" s="194" t="s">
        <v>5227</v>
      </c>
      <c r="C649" s="194" t="str">
        <f t="shared" si="100"/>
        <v>No</v>
      </c>
      <c r="D649" s="194" t="str">
        <f t="shared" si="101"/>
        <v/>
      </c>
      <c r="E649" s="205"/>
      <c r="F649" s="194"/>
      <c r="G649" s="194" t="s">
        <v>2983</v>
      </c>
      <c r="H649" s="206"/>
      <c r="I649" s="221" t="str" cm="1">
        <f t="array" ref="I649">_xlfn.TEXTJOIN(" ",1,IF(flistname=D649,foption,""))</f>
        <v>0</v>
      </c>
      <c r="J649" s="221" t="s">
        <v>151</v>
      </c>
      <c r="K649" s="221" t="s">
        <v>2341</v>
      </c>
      <c r="L649" s="221" t="str">
        <f t="shared" si="103"/>
        <v>R04_23: Fruits?</v>
      </c>
      <c r="M649" s="221" t="s">
        <v>5228</v>
      </c>
      <c r="N649" s="221" t="s">
        <v>5229</v>
      </c>
      <c r="O649" s="221" t="s">
        <v>5229</v>
      </c>
      <c r="P649" s="221">
        <v>1</v>
      </c>
      <c r="S649" s="221" t="s">
        <v>2343</v>
      </c>
      <c r="T649" s="221" t="s">
        <v>2273</v>
      </c>
      <c r="U649" s="221" t="s">
        <v>2274</v>
      </c>
      <c r="V649" s="221">
        <v>1</v>
      </c>
      <c r="AB649" s="333"/>
    </row>
    <row r="650" spans="1:28" s="221" customFormat="1">
      <c r="A650" s="205"/>
      <c r="B650" s="194" t="s">
        <v>5230</v>
      </c>
      <c r="C650" s="194" t="str">
        <f t="shared" si="100"/>
        <v>select_one</v>
      </c>
      <c r="D650" s="194" t="str">
        <f t="shared" si="101"/>
        <v>food_all</v>
      </c>
      <c r="E650" s="205"/>
      <c r="F650" s="194"/>
      <c r="G650" s="194" t="s">
        <v>2983</v>
      </c>
      <c r="H650" s="206"/>
      <c r="I650" s="221" t="str" cm="1">
        <f t="array" ref="I650">_xlfn.TEXTJOIN(" ",1,IF(flistname=D650,foption,""))</f>
        <v/>
      </c>
      <c r="J650" s="221" t="s">
        <v>6219</v>
      </c>
      <c r="K650" s="221" t="s">
        <v>2344</v>
      </c>
      <c r="L650" s="221" t="str">
        <f t="shared" si="103"/>
        <v>R04_24: What was the main source of the fruits in the past 7 days?</v>
      </c>
      <c r="M650" s="221" t="s">
        <v>5231</v>
      </c>
      <c r="N650" s="221" t="s">
        <v>5232</v>
      </c>
      <c r="O650" s="221" t="s">
        <v>5232</v>
      </c>
      <c r="P650" s="221">
        <v>1</v>
      </c>
      <c r="R650" s="221" t="s">
        <v>6224</v>
      </c>
      <c r="V650" s="221">
        <v>1</v>
      </c>
      <c r="W650" s="268" t="s">
        <v>3865</v>
      </c>
      <c r="Z650" s="221" t="s">
        <v>2346</v>
      </c>
      <c r="AB650" s="333"/>
    </row>
    <row r="651" spans="1:28" s="221" customFormat="1">
      <c r="A651" s="205"/>
      <c r="B651" s="194" t="s">
        <v>5233</v>
      </c>
      <c r="C651" s="194" t="str">
        <f t="shared" si="100"/>
        <v>No</v>
      </c>
      <c r="D651" s="194" t="str">
        <f t="shared" si="101"/>
        <v/>
      </c>
      <c r="E651" s="205"/>
      <c r="F651" s="194"/>
      <c r="G651" s="194" t="s">
        <v>2983</v>
      </c>
      <c r="H651" s="206"/>
      <c r="I651" s="221" t="str" cm="1">
        <f t="array" ref="I651">_xlfn.TEXTJOIN(" ",1,IF(flistname=D651,foption,""))</f>
        <v>0</v>
      </c>
      <c r="J651" s="221" t="s">
        <v>151</v>
      </c>
      <c r="K651" s="221" t="s">
        <v>2347</v>
      </c>
      <c r="L651" s="221" t="str">
        <f t="shared" si="103"/>
        <v>R04_25: Orange fruits?</v>
      </c>
      <c r="M651" s="221" t="s">
        <v>5234</v>
      </c>
      <c r="N651" s="221" t="s">
        <v>5235</v>
      </c>
      <c r="O651" s="221" t="s">
        <v>5235</v>
      </c>
      <c r="P651" s="221">
        <v>1</v>
      </c>
      <c r="S651" s="221" t="s">
        <v>2349</v>
      </c>
      <c r="T651" s="221" t="s">
        <v>2350</v>
      </c>
      <c r="U651" s="221" t="s">
        <v>2351</v>
      </c>
      <c r="V651" s="221">
        <v>1</v>
      </c>
      <c r="Z651" s="221" t="s">
        <v>2346</v>
      </c>
      <c r="AB651" s="333"/>
    </row>
    <row r="652" spans="1:28" s="221" customFormat="1">
      <c r="A652" s="205"/>
      <c r="B652" s="194" t="s">
        <v>5236</v>
      </c>
      <c r="C652" s="194" t="str">
        <f t="shared" si="100"/>
        <v>select_one</v>
      </c>
      <c r="D652" s="194" t="str">
        <f t="shared" si="101"/>
        <v>food_all</v>
      </c>
      <c r="E652" s="205"/>
      <c r="F652" s="194"/>
      <c r="G652" s="194" t="s">
        <v>2983</v>
      </c>
      <c r="H652" s="206"/>
      <c r="I652" s="221" t="str" cm="1">
        <f t="array" ref="I652">_xlfn.TEXTJOIN(" ",1,IF(flistname=D652,foption,""))</f>
        <v/>
      </c>
      <c r="J652" s="221" t="s">
        <v>6219</v>
      </c>
      <c r="K652" s="221" t="s">
        <v>2352</v>
      </c>
      <c r="L652" s="221" t="str">
        <f t="shared" si="103"/>
        <v>R04_26: What was the main source of the orange fruits in the past 7 days?</v>
      </c>
      <c r="M652" s="221" t="s">
        <v>5237</v>
      </c>
      <c r="N652" s="221" t="s">
        <v>5238</v>
      </c>
      <c r="O652" s="221" t="s">
        <v>5238</v>
      </c>
      <c r="P652" s="221">
        <v>1</v>
      </c>
      <c r="R652" s="221" t="s">
        <v>6224</v>
      </c>
      <c r="V652" s="221">
        <v>1</v>
      </c>
      <c r="W652" s="268" t="s">
        <v>3865</v>
      </c>
      <c r="Z652" s="221" t="s">
        <v>2354</v>
      </c>
      <c r="AB652" s="333"/>
    </row>
    <row r="653" spans="1:28" s="221" customFormat="1">
      <c r="A653" s="205"/>
      <c r="B653" s="194" t="s">
        <v>5239</v>
      </c>
      <c r="C653" s="194" t="str">
        <f t="shared" si="100"/>
        <v>No</v>
      </c>
      <c r="D653" s="194" t="str">
        <f t="shared" si="101"/>
        <v/>
      </c>
      <c r="E653" s="205"/>
      <c r="F653" s="194"/>
      <c r="G653" s="194" t="s">
        <v>2983</v>
      </c>
      <c r="H653" s="206"/>
      <c r="I653" s="221" t="str" cm="1">
        <f t="array" ref="I653">_xlfn.TEXTJOIN(" ",1,IF(flistname=D653,foption,""))</f>
        <v>0</v>
      </c>
      <c r="J653" s="221" t="s">
        <v>151</v>
      </c>
      <c r="K653" s="221" t="s">
        <v>2355</v>
      </c>
      <c r="L653" s="221" t="str">
        <f t="shared" si="103"/>
        <v>R04_27: Oil/fat/butter?</v>
      </c>
      <c r="M653" s="221" t="s">
        <v>5240</v>
      </c>
      <c r="N653" s="221" t="s">
        <v>5241</v>
      </c>
      <c r="O653" s="221" t="s">
        <v>5241</v>
      </c>
      <c r="P653" s="221">
        <v>1</v>
      </c>
      <c r="S653" s="221" t="s">
        <v>2357</v>
      </c>
      <c r="T653" s="221" t="s">
        <v>2273</v>
      </c>
      <c r="U653" s="221" t="s">
        <v>2274</v>
      </c>
      <c r="V653" s="221">
        <v>1</v>
      </c>
      <c r="AB653" s="333"/>
    </row>
    <row r="654" spans="1:28" s="221" customFormat="1">
      <c r="A654" s="205"/>
      <c r="B654" s="194" t="s">
        <v>5242</v>
      </c>
      <c r="C654" s="194" t="str">
        <f t="shared" si="100"/>
        <v>select_one</v>
      </c>
      <c r="D654" s="194" t="str">
        <f t="shared" si="101"/>
        <v>food_all</v>
      </c>
      <c r="E654" s="205"/>
      <c r="F654" s="194"/>
      <c r="G654" s="194" t="s">
        <v>2983</v>
      </c>
      <c r="H654" s="206"/>
      <c r="I654" s="221" t="str" cm="1">
        <f t="array" ref="I654">_xlfn.TEXTJOIN(" ",1,IF(flistname=D654,foption,""))</f>
        <v/>
      </c>
      <c r="J654" s="221" t="s">
        <v>6219</v>
      </c>
      <c r="K654" s="221" t="s">
        <v>2358</v>
      </c>
      <c r="L654" s="221" t="str">
        <f t="shared" si="103"/>
        <v>R04_28: What was the main source of the oil/butter in the past 7 days?</v>
      </c>
      <c r="M654" s="221" t="s">
        <v>5243</v>
      </c>
      <c r="N654" s="221" t="s">
        <v>5244</v>
      </c>
      <c r="O654" s="221" t="s">
        <v>5244</v>
      </c>
      <c r="P654" s="221">
        <v>1</v>
      </c>
      <c r="R654" s="221" t="s">
        <v>6220</v>
      </c>
      <c r="V654" s="221">
        <v>1</v>
      </c>
      <c r="W654" s="268" t="s">
        <v>3865</v>
      </c>
      <c r="Z654" s="221" t="s">
        <v>2360</v>
      </c>
      <c r="AB654" s="333"/>
    </row>
    <row r="655" spans="1:28" s="221" customFormat="1">
      <c r="A655" s="205"/>
      <c r="B655" s="194" t="s">
        <v>5245</v>
      </c>
      <c r="C655" s="194" t="str">
        <f t="shared" si="100"/>
        <v>No</v>
      </c>
      <c r="D655" s="194" t="str">
        <f t="shared" si="101"/>
        <v/>
      </c>
      <c r="E655" s="205"/>
      <c r="F655" s="194"/>
      <c r="G655" s="194" t="s">
        <v>2983</v>
      </c>
      <c r="H655" s="206"/>
      <c r="I655" s="221" t="str" cm="1">
        <f t="array" ref="I655">_xlfn.TEXTJOIN(" ",1,IF(flistname=D655,foption,""))</f>
        <v>0</v>
      </c>
      <c r="J655" s="221" t="s">
        <v>151</v>
      </c>
      <c r="K655" s="221" t="s">
        <v>2361</v>
      </c>
      <c r="L655" s="221" t="str">
        <f t="shared" si="103"/>
        <v>R04_29: Sugar or sweets?</v>
      </c>
      <c r="M655" s="221" t="s">
        <v>5246</v>
      </c>
      <c r="N655" s="221" t="s">
        <v>5247</v>
      </c>
      <c r="O655" s="221" t="s">
        <v>5247</v>
      </c>
      <c r="P655" s="221">
        <v>1</v>
      </c>
      <c r="S655" s="221" t="s">
        <v>2363</v>
      </c>
      <c r="T655" s="221" t="s">
        <v>2273</v>
      </c>
      <c r="U655" s="221" t="s">
        <v>2274</v>
      </c>
      <c r="V655" s="221">
        <v>1</v>
      </c>
      <c r="AB655" s="333"/>
    </row>
    <row r="656" spans="1:28" s="221" customFormat="1">
      <c r="A656" s="205"/>
      <c r="B656" s="194" t="s">
        <v>5248</v>
      </c>
      <c r="C656" s="194" t="str">
        <f t="shared" si="100"/>
        <v>select_one</v>
      </c>
      <c r="D656" s="194" t="str">
        <f t="shared" si="101"/>
        <v>food_all</v>
      </c>
      <c r="E656" s="205"/>
      <c r="F656" s="194"/>
      <c r="G656" s="194" t="s">
        <v>2983</v>
      </c>
      <c r="H656" s="206"/>
      <c r="I656" s="221" t="str" cm="1">
        <f t="array" ref="I656">_xlfn.TEXTJOIN(" ",1,IF(flistname=D656,foption,""))</f>
        <v/>
      </c>
      <c r="J656" s="221" t="s">
        <v>6219</v>
      </c>
      <c r="K656" s="221" t="s">
        <v>2364</v>
      </c>
      <c r="L656" s="221" t="str">
        <f t="shared" si="103"/>
        <v>R04_30: What was the main source of the sugar or sweets in the past 7 days?</v>
      </c>
      <c r="M656" s="221" t="s">
        <v>5249</v>
      </c>
      <c r="N656" s="221" t="s">
        <v>5250</v>
      </c>
      <c r="O656" s="221" t="s">
        <v>5250</v>
      </c>
      <c r="P656" s="221">
        <v>1</v>
      </c>
      <c r="R656" s="221" t="s">
        <v>6220</v>
      </c>
      <c r="V656" s="221">
        <v>1</v>
      </c>
      <c r="W656" s="268" t="s">
        <v>3865</v>
      </c>
      <c r="Z656" s="221" t="s">
        <v>2366</v>
      </c>
      <c r="AB656" s="333"/>
    </row>
    <row r="657" spans="1:28" s="219" customFormat="1">
      <c r="A657" s="212"/>
      <c r="B657" s="199" t="s">
        <v>5251</v>
      </c>
      <c r="C657" s="199" t="str">
        <f t="shared" si="100"/>
        <v>No</v>
      </c>
      <c r="D657" s="199" t="str">
        <f t="shared" si="101"/>
        <v/>
      </c>
      <c r="E657" s="212"/>
      <c r="F657" s="199"/>
      <c r="G657" s="199" t="s">
        <v>2983</v>
      </c>
      <c r="H657" s="213"/>
      <c r="I657" s="219" t="str" cm="1">
        <f t="array" ref="I657">_xlfn.TEXTJOIN(" ",1,IF(flistname=D657,foption,""))</f>
        <v>0</v>
      </c>
      <c r="J657" s="219" t="s">
        <v>117</v>
      </c>
      <c r="K657" s="219" t="s">
        <v>5160</v>
      </c>
      <c r="L657" s="219" t="str">
        <f t="shared" si="103"/>
        <v/>
      </c>
      <c r="N657" s="219" t="s">
        <v>2988</v>
      </c>
      <c r="O657" s="219" t="s">
        <v>2988</v>
      </c>
      <c r="P657" s="219">
        <v>1</v>
      </c>
      <c r="AB657" s="286"/>
    </row>
    <row r="658" spans="1:28" s="221" customFormat="1">
      <c r="A658" s="205"/>
      <c r="B658" s="194" t="s">
        <v>5252</v>
      </c>
      <c r="C658" s="194" t="str">
        <f t="shared" si="100"/>
        <v>No</v>
      </c>
      <c r="D658" s="194" t="str">
        <f t="shared" si="101"/>
        <v/>
      </c>
      <c r="E658" s="205"/>
      <c r="F658" s="194"/>
      <c r="G658" s="194" t="s">
        <v>2983</v>
      </c>
      <c r="H658" s="206"/>
      <c r="I658" s="221" t="str" cm="1">
        <f t="array" ref="I658">_xlfn.TEXTJOIN(" ",1,IF(flistname=D658,foption,""))</f>
        <v>0</v>
      </c>
      <c r="J658" s="221" t="s">
        <v>151</v>
      </c>
      <c r="K658" s="221" t="s">
        <v>2367</v>
      </c>
      <c r="L658" s="221" t="str">
        <f t="shared" si="103"/>
        <v>R05: Number of days CSB++ consumed?</v>
      </c>
      <c r="M658" s="221" t="s">
        <v>5253</v>
      </c>
      <c r="N658" s="221" t="s">
        <v>5254</v>
      </c>
      <c r="O658" s="221" t="s">
        <v>5254</v>
      </c>
      <c r="P658" s="221">
        <v>1</v>
      </c>
      <c r="T658" s="221" t="s">
        <v>2273</v>
      </c>
      <c r="V658" s="221">
        <v>1</v>
      </c>
      <c r="AB658" s="333"/>
    </row>
    <row r="659" spans="1:28" s="221" customFormat="1">
      <c r="A659" s="205"/>
      <c r="B659" s="194" t="s">
        <v>5255</v>
      </c>
      <c r="C659" s="194" t="str">
        <f t="shared" si="100"/>
        <v>select_one</v>
      </c>
      <c r="D659" s="194" t="str">
        <f t="shared" si="101"/>
        <v>csb_source</v>
      </c>
      <c r="E659" s="205"/>
      <c r="F659" s="194"/>
      <c r="G659" s="194" t="s">
        <v>2983</v>
      </c>
      <c r="H659" s="206"/>
      <c r="I659" s="221" t="str" cm="1">
        <f t="array" ref="I659">_xlfn.TEXTJOIN(" ",1,IF(flistname=D659,foption,""))</f>
        <v>1: Direct assistance 2: Received as gift 3: Purchased in market</v>
      </c>
      <c r="J659" s="221" t="s">
        <v>2369</v>
      </c>
      <c r="K659" s="221" t="s">
        <v>2370</v>
      </c>
      <c r="L659" s="221" t="str">
        <f t="shared" si="103"/>
        <v>R06: What was the main source of the CSB++?</v>
      </c>
      <c r="M659" s="221" t="s">
        <v>5256</v>
      </c>
      <c r="N659" s="221" t="s">
        <v>5257</v>
      </c>
      <c r="O659" s="221" t="s">
        <v>5257</v>
      </c>
      <c r="P659" s="221">
        <v>1</v>
      </c>
      <c r="V659" s="221">
        <v>1</v>
      </c>
      <c r="Z659" s="221" t="s">
        <v>2372</v>
      </c>
      <c r="AB659" s="333"/>
    </row>
    <row r="660" spans="1:28" s="221" customFormat="1">
      <c r="A660" s="205"/>
      <c r="B660" s="194" t="s">
        <v>5258</v>
      </c>
      <c r="C660" s="194" t="str">
        <f t="shared" si="100"/>
        <v>No</v>
      </c>
      <c r="D660" s="194" t="str">
        <f t="shared" si="101"/>
        <v/>
      </c>
      <c r="E660" s="205"/>
      <c r="F660" s="194"/>
      <c r="G660" s="194" t="s">
        <v>2983</v>
      </c>
      <c r="H660" s="206"/>
      <c r="I660" s="221" t="str" cm="1">
        <f t="array" ref="I660">_xlfn.TEXTJOIN(" ",1,IF(flistname=D660,foption,""))</f>
        <v>0</v>
      </c>
      <c r="J660" s="221" t="s">
        <v>801</v>
      </c>
      <c r="K660" s="221" t="s">
        <v>2373</v>
      </c>
      <c r="L660" s="221" t="str">
        <f t="shared" si="103"/>
        <v>R07: Food Consumption Score</v>
      </c>
      <c r="M660" s="221" t="s">
        <v>5259</v>
      </c>
      <c r="N660" s="221" t="s">
        <v>2374</v>
      </c>
      <c r="O660" s="221" t="s">
        <v>2374</v>
      </c>
      <c r="P660" s="221">
        <v>1</v>
      </c>
      <c r="V660" s="221">
        <v>1</v>
      </c>
      <c r="AA660" s="221" t="s">
        <v>25</v>
      </c>
      <c r="AB660" s="333" t="s">
        <v>2375</v>
      </c>
    </row>
    <row r="661" spans="1:28" s="327" customFormat="1">
      <c r="A661" s="210"/>
      <c r="B661" s="198" t="s">
        <v>5260</v>
      </c>
      <c r="C661" s="198" t="str">
        <f t="shared" si="100"/>
        <v>No</v>
      </c>
      <c r="D661" s="198" t="str">
        <f t="shared" si="101"/>
        <v/>
      </c>
      <c r="E661" s="210"/>
      <c r="F661" s="198"/>
      <c r="G661" s="198" t="s">
        <v>2983</v>
      </c>
      <c r="H661" s="211"/>
      <c r="I661" s="327" t="str" cm="1">
        <f t="array" ref="I661">_xlfn.TEXTJOIN(" ",1,IF(flistname=D661,foption,""))</f>
        <v>0</v>
      </c>
      <c r="J661" s="327" t="s">
        <v>20</v>
      </c>
      <c r="L661" s="327" t="str">
        <f t="shared" si="103"/>
        <v>&lt;span style="color:red"&gt;This Food Consumption Score is too low to be realistic. Kindly recheck if the household has not consumed more Cereals or Pulses or other food during the last 7 days.&lt;/span&gt;</v>
      </c>
      <c r="N661" s="327" t="s">
        <v>5261</v>
      </c>
      <c r="O661" s="327" t="s">
        <v>5261</v>
      </c>
      <c r="P661" s="327">
        <v>1</v>
      </c>
      <c r="Z661" s="327" t="s">
        <v>2378</v>
      </c>
      <c r="AA661" s="327" t="s">
        <v>25</v>
      </c>
      <c r="AB661" s="329"/>
    </row>
    <row r="662" spans="1:28" s="356" customFormat="1">
      <c r="A662" s="355"/>
      <c r="B662" s="356" t="s">
        <v>5262</v>
      </c>
      <c r="C662" s="356" t="str">
        <f t="shared" si="100"/>
        <v>No</v>
      </c>
      <c r="D662" s="356" t="str">
        <f t="shared" si="101"/>
        <v/>
      </c>
      <c r="E662" s="355"/>
      <c r="G662" s="356" t="s">
        <v>2983</v>
      </c>
      <c r="H662" s="357"/>
      <c r="I662" s="356" t="str" cm="1">
        <f t="array" ref="I662">_xlfn.TEXTJOIN(" ",1,IF(flistname=D662,foption,""))</f>
        <v>0</v>
      </c>
      <c r="J662" s="356" t="s">
        <v>117</v>
      </c>
      <c r="K662" s="356" t="s">
        <v>5139</v>
      </c>
      <c r="L662" s="356" t="str">
        <f t="shared" si="103"/>
        <v/>
      </c>
      <c r="N662" s="356" t="s">
        <v>2988</v>
      </c>
      <c r="O662" s="356" t="s">
        <v>2988</v>
      </c>
      <c r="P662" s="356">
        <v>1</v>
      </c>
      <c r="AB662" s="358"/>
    </row>
    <row r="663" spans="1:28" s="218" customFormat="1">
      <c r="A663" s="207"/>
      <c r="C663" s="218" t="str">
        <f t="shared" si="100"/>
        <v>No</v>
      </c>
      <c r="D663" s="218" t="str">
        <f t="shared" si="101"/>
        <v/>
      </c>
      <c r="E663" s="207"/>
      <c r="H663" s="209"/>
      <c r="I663" s="214" t="str" cm="1">
        <f t="array" ref="I663">_xlfn.TEXTJOIN(" ",1,IF(flistname=D663,foption,""))</f>
        <v>0</v>
      </c>
      <c r="L663" s="218" t="str">
        <f t="shared" si="103"/>
        <v/>
      </c>
      <c r="N663" s="218" t="s">
        <v>2988</v>
      </c>
      <c r="O663" s="218" t="s">
        <v>2988</v>
      </c>
      <c r="P663" s="218">
        <v>1</v>
      </c>
      <c r="S663" s="207"/>
      <c r="AB663" s="280"/>
    </row>
    <row r="664" spans="1:28" s="356" customFormat="1">
      <c r="A664" s="355"/>
      <c r="B664" s="356" t="s">
        <v>5263</v>
      </c>
      <c r="C664" s="356" t="str">
        <f t="shared" si="100"/>
        <v>No</v>
      </c>
      <c r="D664" s="356" t="str">
        <f t="shared" si="101"/>
        <v/>
      </c>
      <c r="E664" s="355"/>
      <c r="G664" s="356" t="s">
        <v>3040</v>
      </c>
      <c r="H664" s="357"/>
      <c r="I664" s="356" t="str" cm="1">
        <f t="array" ref="I664">_xlfn.TEXTJOIN(" ",1,IF(flistname=D664,foption,""))</f>
        <v>0</v>
      </c>
      <c r="J664" s="356" t="s">
        <v>26</v>
      </c>
      <c r="K664" s="356" t="s">
        <v>5264</v>
      </c>
      <c r="L664" s="356" t="str">
        <f t="shared" si="103"/>
        <v>S: MINIMUM ACCEPTABLE DIET For CHILDREN (MAD)</v>
      </c>
      <c r="M664" s="356" t="s">
        <v>5265</v>
      </c>
      <c r="N664" s="356" t="s">
        <v>6225</v>
      </c>
      <c r="O664" s="356" t="s">
        <v>5266</v>
      </c>
      <c r="P664" s="356">
        <v>1</v>
      </c>
      <c r="S664" s="356" t="s">
        <v>2403</v>
      </c>
      <c r="Z664" s="356" t="s">
        <v>6226</v>
      </c>
      <c r="AB664" s="358"/>
    </row>
    <row r="665" spans="1:28" s="219" customFormat="1">
      <c r="A665" s="215"/>
      <c r="B665" s="216" t="s">
        <v>5275</v>
      </c>
      <c r="C665" s="216" t="str">
        <f t="shared" si="100"/>
        <v>No</v>
      </c>
      <c r="D665" s="216" t="str">
        <f t="shared" si="101"/>
        <v/>
      </c>
      <c r="E665" s="215"/>
      <c r="F665" s="216"/>
      <c r="G665" s="216" t="s">
        <v>3040</v>
      </c>
      <c r="H665" s="217"/>
      <c r="I665" s="219" t="str" cm="1">
        <f t="array" ref="I665">_xlfn.TEXTJOIN(" ",1,IF(flistname=D665,foption,""))</f>
        <v>0</v>
      </c>
      <c r="J665" s="219" t="s">
        <v>212</v>
      </c>
      <c r="K665" s="219" t="s">
        <v>5276</v>
      </c>
      <c r="L665" s="219" t="str">
        <f t="shared" si="103"/>
        <v/>
      </c>
      <c r="N665" s="219" t="s">
        <v>2988</v>
      </c>
      <c r="O665" s="219" t="s">
        <v>2988</v>
      </c>
      <c r="P665" s="219">
        <v>1</v>
      </c>
      <c r="Y665" s="219" t="s">
        <v>6227</v>
      </c>
      <c r="Z665" s="219" t="s">
        <v>6226</v>
      </c>
      <c r="AB665" s="286"/>
    </row>
    <row r="666" spans="1:28" s="221" customFormat="1">
      <c r="A666" s="205"/>
      <c r="B666" s="194" t="s">
        <v>5277</v>
      </c>
      <c r="C666" s="194" t="str">
        <f t="shared" ref="C666" si="104">IF(IFERROR(FIND("select_one",J666),0)&gt;0,"select_one",IF(IFERROR(FIND("select_multiple",J666),0)&gt;0,"select_multiple","No"))</f>
        <v>No</v>
      </c>
      <c r="D666" s="194" t="str">
        <f t="shared" ref="D666" si="105">IF(OR(C666="select_one",C666="select_multiple"),TRIM(RIGHT(J666,LEN(J666)-(LEN(C666)+1))),"")</f>
        <v/>
      </c>
      <c r="E666" s="205"/>
      <c r="F666" s="194"/>
      <c r="G666" s="194" t="s">
        <v>2983</v>
      </c>
      <c r="H666" s="206"/>
      <c r="I666" s="221" t="str" cm="1">
        <f t="array" ref="I666">_xlfn.TEXTJOIN(" ",1,IF(flistname=D666,foption,""))</f>
        <v>0</v>
      </c>
      <c r="J666" s="221" t="s">
        <v>151</v>
      </c>
      <c r="K666" s="221" t="s">
        <v>2412</v>
      </c>
      <c r="L666" s="221" t="str">
        <f t="shared" si="103"/>
        <v>S02: Child age in months:</v>
      </c>
      <c r="M666" s="221" t="s">
        <v>5278</v>
      </c>
      <c r="N666" s="221" t="s">
        <v>5279</v>
      </c>
      <c r="O666" s="221" t="s">
        <v>5279</v>
      </c>
      <c r="P666" s="221">
        <v>1</v>
      </c>
      <c r="T666" s="221" t="s">
        <v>6228</v>
      </c>
      <c r="U666" s="221" t="s">
        <v>2415</v>
      </c>
      <c r="V666" s="221">
        <v>1</v>
      </c>
      <c r="AB666" s="333"/>
    </row>
    <row r="667" spans="1:28" s="219" customFormat="1">
      <c r="J667" s="219" t="s">
        <v>26</v>
      </c>
      <c r="K667" s="219" t="s">
        <v>5274</v>
      </c>
      <c r="L667" s="219" t="str">
        <f t="shared" si="103"/>
        <v>Consumed liquids</v>
      </c>
      <c r="N667" s="219" t="s">
        <v>6230</v>
      </c>
      <c r="W667" s="219" t="s">
        <v>168</v>
      </c>
      <c r="Z667" s="219" t="s">
        <v>6231</v>
      </c>
      <c r="AB667" s="286"/>
    </row>
    <row r="668" spans="1:28" s="221" customFormat="1">
      <c r="A668" s="205"/>
      <c r="B668" s="194"/>
      <c r="C668" s="194"/>
      <c r="D668" s="194"/>
      <c r="E668" s="205"/>
      <c r="F668" s="194"/>
      <c r="G668" s="194"/>
      <c r="H668" s="206"/>
      <c r="J668" s="221" t="s">
        <v>22</v>
      </c>
      <c r="K668" s="221" t="s">
        <v>6232</v>
      </c>
      <c r="L668" s="221" t="str">
        <f t="shared" si="103"/>
        <v>S03: Was [child name] breastfed yesterday during day or at night?</v>
      </c>
      <c r="M668" s="221" t="s">
        <v>6394</v>
      </c>
      <c r="N668" s="221" t="s">
        <v>6233</v>
      </c>
      <c r="V668" s="221">
        <v>1</v>
      </c>
      <c r="W668" s="221" t="s">
        <v>5748</v>
      </c>
      <c r="AB668" s="333"/>
    </row>
    <row r="669" spans="1:28" s="221" customFormat="1">
      <c r="A669" s="205"/>
      <c r="B669" s="194"/>
      <c r="C669" s="194"/>
      <c r="D669" s="194"/>
      <c r="E669" s="205"/>
      <c r="F669" s="194"/>
      <c r="G669" s="194"/>
      <c r="H669" s="206"/>
      <c r="J669" s="221" t="s">
        <v>22</v>
      </c>
      <c r="K669" s="221" t="s">
        <v>6234</v>
      </c>
      <c r="L669" s="221" t="str">
        <f t="shared" si="103"/>
        <v>S04: Has [child name]ever been breastfed?</v>
      </c>
      <c r="M669" s="221" t="s">
        <v>5317</v>
      </c>
      <c r="N669" s="221" t="s">
        <v>6235</v>
      </c>
      <c r="V669" s="221">
        <v>1</v>
      </c>
      <c r="W669" s="221" t="s">
        <v>5748</v>
      </c>
      <c r="Z669" s="221" t="s">
        <v>6236</v>
      </c>
      <c r="AB669" s="333"/>
    </row>
    <row r="670" spans="1:28" s="221" customFormat="1">
      <c r="A670" s="205"/>
      <c r="B670" s="194"/>
      <c r="C670" s="194"/>
      <c r="D670" s="194"/>
      <c r="E670" s="205"/>
      <c r="F670" s="194"/>
      <c r="G670" s="194"/>
      <c r="H670" s="206"/>
      <c r="J670" s="221" t="s">
        <v>6237</v>
      </c>
      <c r="K670" s="221" t="s">
        <v>6238</v>
      </c>
      <c r="L670" s="221" t="str">
        <f t="shared" si="103"/>
        <v>S05: How long after birth did you first put [child name]to the breast after birth?</v>
      </c>
      <c r="M670" s="221" t="s">
        <v>6395</v>
      </c>
      <c r="N670" s="221" t="s">
        <v>6239</v>
      </c>
      <c r="V670" s="221">
        <v>1</v>
      </c>
      <c r="Z670" s="221" t="s">
        <v>6240</v>
      </c>
      <c r="AB670" s="333"/>
    </row>
    <row r="671" spans="1:28" s="325" customFormat="1">
      <c r="J671" s="325" t="s">
        <v>20</v>
      </c>
      <c r="L671" s="325" t="str">
        <f t="shared" si="103"/>
        <v/>
      </c>
      <c r="S671" s="325" t="s">
        <v>6241</v>
      </c>
      <c r="AB671" s="326"/>
    </row>
    <row r="672" spans="1:28" s="221" customFormat="1">
      <c r="A672" s="205"/>
      <c r="B672" s="194"/>
      <c r="C672" s="194"/>
      <c r="D672" s="194"/>
      <c r="E672" s="205"/>
      <c r="F672" s="194"/>
      <c r="G672" s="194"/>
      <c r="H672" s="206"/>
      <c r="J672" s="221" t="s">
        <v>549</v>
      </c>
      <c r="K672" s="221" t="s">
        <v>6242</v>
      </c>
      <c r="L672" s="221" t="str">
        <f t="shared" si="103"/>
        <v>S06: Plain water bottled or home prepared</v>
      </c>
      <c r="M672" s="221" t="s">
        <v>6396</v>
      </c>
      <c r="N672" s="221" t="s">
        <v>6397</v>
      </c>
      <c r="S672" s="221" t="s">
        <v>6398</v>
      </c>
      <c r="V672" s="221">
        <v>1</v>
      </c>
      <c r="W672" s="221" t="s">
        <v>5748</v>
      </c>
      <c r="AB672" s="333"/>
    </row>
    <row r="673" spans="1:28" s="221" customFormat="1">
      <c r="A673" s="205"/>
      <c r="B673" s="194"/>
      <c r="C673" s="194"/>
      <c r="D673" s="194"/>
      <c r="E673" s="205"/>
      <c r="F673" s="194"/>
      <c r="G673" s="194"/>
      <c r="H673" s="206"/>
      <c r="J673" s="221" t="s">
        <v>549</v>
      </c>
      <c r="K673" s="221" t="s">
        <v>6244</v>
      </c>
      <c r="L673" s="221" t="str">
        <f t="shared" si="103"/>
        <v>S07: Drinks made with Infant formula</v>
      </c>
      <c r="M673" s="221" t="s">
        <v>6399</v>
      </c>
      <c r="N673" s="221" t="s">
        <v>6400</v>
      </c>
      <c r="S673" s="221" t="s">
        <v>6401</v>
      </c>
      <c r="V673" s="221">
        <v>1</v>
      </c>
      <c r="W673" s="221" t="s">
        <v>5748</v>
      </c>
      <c r="AB673" s="333"/>
    </row>
    <row r="674" spans="1:28" s="221" customFormat="1">
      <c r="A674" s="205"/>
      <c r="B674" s="194"/>
      <c r="C674" s="194"/>
      <c r="D674" s="194"/>
      <c r="E674" s="205"/>
      <c r="F674" s="194"/>
      <c r="G674" s="194"/>
      <c r="H674" s="206"/>
      <c r="J674" s="221" t="s">
        <v>151</v>
      </c>
      <c r="K674" s="221" t="s">
        <v>6246</v>
      </c>
      <c r="L674" s="221" t="str">
        <f t="shared" si="103"/>
        <v>S08: How many times did [child name] consume Infant formula</v>
      </c>
      <c r="M674" s="221" t="s">
        <v>6402</v>
      </c>
      <c r="N674" s="221" t="s">
        <v>6247</v>
      </c>
      <c r="S674" s="221" t="s">
        <v>6403</v>
      </c>
      <c r="T674" s="221" t="s">
        <v>6248</v>
      </c>
      <c r="U674" s="221" t="s">
        <v>6249</v>
      </c>
      <c r="V674" s="221">
        <v>1</v>
      </c>
      <c r="Z674" s="221" t="s">
        <v>6250</v>
      </c>
      <c r="AB674" s="333"/>
    </row>
    <row r="675" spans="1:28" s="221" customFormat="1">
      <c r="A675" s="205"/>
      <c r="B675" s="194"/>
      <c r="C675" s="194"/>
      <c r="D675" s="194"/>
      <c r="E675" s="205"/>
      <c r="F675" s="194"/>
      <c r="G675" s="194"/>
      <c r="H675" s="206"/>
      <c r="J675" s="221" t="s">
        <v>549</v>
      </c>
      <c r="K675" s="221" t="s">
        <v>6251</v>
      </c>
      <c r="L675" s="221" t="str">
        <f t="shared" si="103"/>
        <v>S09: Tinned, powdered, or fresh animal milk</v>
      </c>
      <c r="M675" s="221" t="s">
        <v>6404</v>
      </c>
      <c r="N675" s="221" t="s">
        <v>6405</v>
      </c>
      <c r="S675" s="221" t="s">
        <v>6406</v>
      </c>
      <c r="V675" s="221">
        <v>1</v>
      </c>
      <c r="W675" s="221" t="s">
        <v>5748</v>
      </c>
      <c r="AB675" s="333"/>
    </row>
    <row r="676" spans="1:28" s="221" customFormat="1">
      <c r="A676" s="205"/>
      <c r="B676" s="194"/>
      <c r="C676" s="194"/>
      <c r="D676" s="194"/>
      <c r="E676" s="205"/>
      <c r="F676" s="194"/>
      <c r="G676" s="194"/>
      <c r="H676" s="206"/>
      <c r="J676" s="221" t="s">
        <v>151</v>
      </c>
      <c r="K676" s="221" t="s">
        <v>6253</v>
      </c>
      <c r="L676" s="221" t="str">
        <f t="shared" si="103"/>
        <v>S10: How many times did [child name] consume Milk (tinned, powdered or fresh)</v>
      </c>
      <c r="M676" s="221" t="s">
        <v>6407</v>
      </c>
      <c r="N676" s="221" t="s">
        <v>6408</v>
      </c>
      <c r="S676" s="221" t="s">
        <v>6403</v>
      </c>
      <c r="T676" s="221" t="s">
        <v>6248</v>
      </c>
      <c r="U676" s="221" t="s">
        <v>6249</v>
      </c>
      <c r="V676" s="221">
        <v>1</v>
      </c>
      <c r="Z676" s="221" t="s">
        <v>6255</v>
      </c>
      <c r="AB676" s="333"/>
    </row>
    <row r="677" spans="1:28" s="221" customFormat="1">
      <c r="A677" s="205"/>
      <c r="B677" s="194"/>
      <c r="C677" s="194"/>
      <c r="D677" s="194"/>
      <c r="E677" s="205"/>
      <c r="F677" s="194"/>
      <c r="G677" s="194"/>
      <c r="H677" s="206"/>
      <c r="J677" s="221" t="s">
        <v>549</v>
      </c>
      <c r="K677" s="221" t="s">
        <v>6256</v>
      </c>
      <c r="L677" s="221" t="str">
        <f t="shared" si="103"/>
        <v>S11: Juice or juice drinks (fresh fruits or processed)</v>
      </c>
      <c r="M677" s="221" t="s">
        <v>6409</v>
      </c>
      <c r="N677" s="221" t="s">
        <v>6410</v>
      </c>
      <c r="S677" s="221" t="s">
        <v>6411</v>
      </c>
      <c r="V677" s="221">
        <v>1</v>
      </c>
      <c r="W677" s="221" t="s">
        <v>5748</v>
      </c>
      <c r="AB677" s="333"/>
    </row>
    <row r="678" spans="1:28" s="221" customFormat="1">
      <c r="A678" s="205"/>
      <c r="B678" s="194"/>
      <c r="C678" s="194"/>
      <c r="D678" s="194"/>
      <c r="E678" s="205"/>
      <c r="F678" s="194"/>
      <c r="G678" s="194"/>
      <c r="H678" s="206"/>
      <c r="J678" s="221" t="s">
        <v>549</v>
      </c>
      <c r="K678" s="221" t="s">
        <v>6258</v>
      </c>
      <c r="L678" s="221" t="str">
        <f t="shared" si="103"/>
        <v>S12: Clear broth</v>
      </c>
      <c r="M678" s="221" t="s">
        <v>6412</v>
      </c>
      <c r="N678" s="221" t="s">
        <v>6259</v>
      </c>
      <c r="S678" s="221" t="s">
        <v>6403</v>
      </c>
      <c r="V678" s="221">
        <v>1</v>
      </c>
      <c r="W678" s="221" t="s">
        <v>5748</v>
      </c>
      <c r="AB678" s="333"/>
    </row>
    <row r="679" spans="1:28" s="221" customFormat="1">
      <c r="A679" s="205"/>
      <c r="B679" s="194"/>
      <c r="C679" s="194"/>
      <c r="D679" s="194"/>
      <c r="E679" s="205"/>
      <c r="F679" s="194"/>
      <c r="G679" s="194"/>
      <c r="H679" s="206"/>
      <c r="J679" s="221" t="s">
        <v>549</v>
      </c>
      <c r="K679" s="221" t="s">
        <v>6260</v>
      </c>
      <c r="L679" s="221" t="str">
        <f t="shared" si="103"/>
        <v>S13: Sour milk or yogurt</v>
      </c>
      <c r="M679" s="221" t="s">
        <v>6413</v>
      </c>
      <c r="N679" s="221" t="s">
        <v>6261</v>
      </c>
      <c r="S679" s="221" t="s">
        <v>6414</v>
      </c>
      <c r="V679" s="221">
        <v>1</v>
      </c>
      <c r="W679" s="221" t="s">
        <v>5748</v>
      </c>
      <c r="AB679" s="333"/>
    </row>
    <row r="680" spans="1:28" s="221" customFormat="1">
      <c r="A680" s="205"/>
      <c r="B680" s="194"/>
      <c r="C680" s="194"/>
      <c r="D680" s="194"/>
      <c r="E680" s="205"/>
      <c r="F680" s="194"/>
      <c r="G680" s="194"/>
      <c r="H680" s="206"/>
      <c r="J680" s="221" t="s">
        <v>151</v>
      </c>
      <c r="K680" s="221" t="s">
        <v>6262</v>
      </c>
      <c r="L680" s="221" t="str">
        <f t="shared" si="103"/>
        <v>S14: How many times did [child name] consume Yogurt</v>
      </c>
      <c r="M680" s="221" t="s">
        <v>6415</v>
      </c>
      <c r="N680" s="221" t="s">
        <v>6263</v>
      </c>
      <c r="S680" s="221" t="s">
        <v>6403</v>
      </c>
      <c r="T680" s="221" t="s">
        <v>6248</v>
      </c>
      <c r="U680" s="221" t="s">
        <v>6249</v>
      </c>
      <c r="V680" s="221">
        <v>1</v>
      </c>
      <c r="Z680" s="221" t="s">
        <v>6264</v>
      </c>
      <c r="AB680" s="333"/>
    </row>
    <row r="681" spans="1:28" s="221" customFormat="1">
      <c r="A681" s="205"/>
      <c r="B681" s="194"/>
      <c r="C681" s="194"/>
      <c r="D681" s="194"/>
      <c r="E681" s="205"/>
      <c r="F681" s="194"/>
      <c r="G681" s="194"/>
      <c r="H681" s="206"/>
      <c r="J681" s="221" t="s">
        <v>549</v>
      </c>
      <c r="K681" s="221" t="s">
        <v>6265</v>
      </c>
      <c r="L681" s="221" t="str">
        <f t="shared" si="103"/>
        <v>S15: Thin porridge</v>
      </c>
      <c r="M681" s="221" t="s">
        <v>6416</v>
      </c>
      <c r="N681" s="221" t="s">
        <v>6417</v>
      </c>
      <c r="S681" s="221" t="s">
        <v>6418</v>
      </c>
      <c r="V681" s="221">
        <v>1</v>
      </c>
      <c r="W681" s="221" t="s">
        <v>5748</v>
      </c>
      <c r="AB681" s="333"/>
    </row>
    <row r="682" spans="1:28" s="221" customFormat="1">
      <c r="A682" s="205"/>
      <c r="B682" s="194"/>
      <c r="C682" s="194"/>
      <c r="D682" s="194"/>
      <c r="E682" s="205"/>
      <c r="F682" s="194"/>
      <c r="G682" s="194"/>
      <c r="H682" s="206"/>
      <c r="J682" s="221" t="s">
        <v>549</v>
      </c>
      <c r="K682" s="221" t="s">
        <v>6267</v>
      </c>
      <c r="L682" s="221" t="str">
        <f t="shared" si="103"/>
        <v>S16: Porridge made with CSB++</v>
      </c>
      <c r="M682" s="221" t="s">
        <v>6419</v>
      </c>
      <c r="N682" s="221" t="s">
        <v>6268</v>
      </c>
      <c r="S682" s="221" t="s">
        <v>6420</v>
      </c>
      <c r="V682" s="221">
        <v>1</v>
      </c>
      <c r="W682" s="221" t="s">
        <v>5748</v>
      </c>
      <c r="AB682" s="333"/>
    </row>
    <row r="683" spans="1:28" s="221" customFormat="1">
      <c r="A683" s="205"/>
      <c r="B683" s="194"/>
      <c r="C683" s="194"/>
      <c r="D683" s="194"/>
      <c r="E683" s="205"/>
      <c r="F683" s="194"/>
      <c r="G683" s="194"/>
      <c r="H683" s="206"/>
      <c r="J683" s="221" t="s">
        <v>151</v>
      </c>
      <c r="K683" s="221" t="s">
        <v>6269</v>
      </c>
      <c r="L683" s="221" t="str">
        <f t="shared" si="103"/>
        <v>S17: How many times did [child name] consume CSB++</v>
      </c>
      <c r="M683" s="221" t="s">
        <v>6421</v>
      </c>
      <c r="N683" s="221" t="s">
        <v>6270</v>
      </c>
      <c r="S683" s="221" t="s">
        <v>6422</v>
      </c>
      <c r="T683" s="221" t="s">
        <v>6248</v>
      </c>
      <c r="U683" s="221" t="s">
        <v>6249</v>
      </c>
      <c r="V683" s="221">
        <v>1</v>
      </c>
      <c r="Z683" s="221" t="s">
        <v>6271</v>
      </c>
      <c r="AB683" s="333"/>
    </row>
    <row r="684" spans="1:28" s="221" customFormat="1">
      <c r="A684" s="205"/>
      <c r="B684" s="194"/>
      <c r="C684" s="194"/>
      <c r="D684" s="194"/>
      <c r="E684" s="205"/>
      <c r="F684" s="194"/>
      <c r="G684" s="194"/>
      <c r="H684" s="206"/>
      <c r="J684" s="221" t="s">
        <v>549</v>
      </c>
      <c r="K684" s="221" t="s">
        <v>6272</v>
      </c>
      <c r="L684" s="221" t="str">
        <f t="shared" ref="L684:L710" si="106">IF(AND(ISBLANK(M684),ISBLANK(N684)),"",IF(ISBLANK(M684),N684,_xlfn.CONCAT(TRIM(M684),": ",N684)))</f>
        <v>S18: Tea or coffee with milk</v>
      </c>
      <c r="M684" s="221" t="s">
        <v>6423</v>
      </c>
      <c r="N684" s="221" t="s">
        <v>6273</v>
      </c>
      <c r="S684" s="221" t="s">
        <v>6424</v>
      </c>
      <c r="V684" s="221">
        <v>1</v>
      </c>
      <c r="W684" s="221" t="s">
        <v>5748</v>
      </c>
      <c r="AB684" s="333"/>
    </row>
    <row r="685" spans="1:28" s="221" customFormat="1">
      <c r="A685" s="205"/>
      <c r="B685" s="194"/>
      <c r="C685" s="194"/>
      <c r="D685" s="194"/>
      <c r="E685" s="205"/>
      <c r="F685" s="194"/>
      <c r="G685" s="194"/>
      <c r="H685" s="206"/>
      <c r="J685" s="221" t="s">
        <v>549</v>
      </c>
      <c r="K685" s="221" t="s">
        <v>6274</v>
      </c>
      <c r="L685" s="221" t="str">
        <f t="shared" si="106"/>
        <v>S19: Any other water-based liquids</v>
      </c>
      <c r="M685" s="221" t="s">
        <v>6425</v>
      </c>
      <c r="N685" s="221" t="s">
        <v>6426</v>
      </c>
      <c r="S685" s="221" t="s">
        <v>6427</v>
      </c>
      <c r="V685" s="221">
        <v>1</v>
      </c>
      <c r="W685" s="221" t="s">
        <v>5748</v>
      </c>
      <c r="AB685" s="333"/>
    </row>
    <row r="686" spans="1:28" s="219" customFormat="1">
      <c r="J686" s="219" t="s">
        <v>117</v>
      </c>
      <c r="K686" s="219" t="s">
        <v>5274</v>
      </c>
      <c r="AB686" s="286"/>
    </row>
    <row r="687" spans="1:28" s="247" customFormat="1">
      <c r="A687" s="228"/>
      <c r="B687" s="229"/>
      <c r="C687" s="229"/>
      <c r="D687" s="229"/>
      <c r="E687" s="228"/>
      <c r="F687" s="229"/>
      <c r="G687" s="229"/>
      <c r="H687" s="230"/>
      <c r="AB687" s="350"/>
    </row>
    <row r="688" spans="1:28" s="219" customFormat="1">
      <c r="J688" s="219" t="s">
        <v>26</v>
      </c>
      <c r="K688" s="219" t="s">
        <v>6428</v>
      </c>
      <c r="L688" s="219" t="str">
        <f t="shared" si="106"/>
        <v>Consumed Solid and semi-solid food</v>
      </c>
      <c r="N688" s="219" t="s">
        <v>6429</v>
      </c>
      <c r="W688" s="219" t="s">
        <v>168</v>
      </c>
      <c r="Z688" s="219" t="s">
        <v>6430</v>
      </c>
      <c r="AB688" s="286"/>
    </row>
    <row r="689" spans="1:29" s="325" customFormat="1">
      <c r="J689" s="325" t="s">
        <v>20</v>
      </c>
      <c r="L689" s="325" t="str">
        <f t="shared" si="106"/>
        <v/>
      </c>
      <c r="S689" s="325" t="s">
        <v>6431</v>
      </c>
      <c r="AB689" s="326"/>
    </row>
    <row r="690" spans="1:29" s="325" customFormat="1">
      <c r="J690" s="325" t="s">
        <v>20</v>
      </c>
      <c r="L690" s="325" t="str">
        <f t="shared" si="106"/>
        <v>Yesterday, during the day or at night, did [child name] consume any of the following?</v>
      </c>
      <c r="N690" s="325" t="s">
        <v>6432</v>
      </c>
      <c r="AB690" s="326"/>
    </row>
    <row r="691" spans="1:29" s="221" customFormat="1">
      <c r="A691" s="205"/>
      <c r="B691" s="194"/>
      <c r="C691" s="194"/>
      <c r="D691" s="194"/>
      <c r="E691" s="205"/>
      <c r="F691" s="194"/>
      <c r="G691" s="194"/>
      <c r="H691" s="206"/>
      <c r="J691" s="221" t="s">
        <v>549</v>
      </c>
      <c r="K691" s="221" t="s">
        <v>6282</v>
      </c>
      <c r="L691" s="221" t="str">
        <f t="shared" si="106"/>
        <v xml:space="preserve">S21: Foods or porridge, bread, ugali, noodlesmade from grains/flour </v>
      </c>
      <c r="M691" s="221" t="s">
        <v>6433</v>
      </c>
      <c r="N691" s="221" t="s">
        <v>6434</v>
      </c>
      <c r="S691" s="221" t="s">
        <v>6435</v>
      </c>
      <c r="V691" s="221">
        <v>1</v>
      </c>
      <c r="W691" s="221" t="s">
        <v>5748</v>
      </c>
      <c r="AB691" s="333"/>
    </row>
    <row r="692" spans="1:29" s="221" customFormat="1">
      <c r="A692" s="205"/>
      <c r="B692" s="194"/>
      <c r="C692" s="194"/>
      <c r="D692" s="194"/>
      <c r="E692" s="205"/>
      <c r="F692" s="194"/>
      <c r="G692" s="194"/>
      <c r="H692" s="206"/>
      <c r="J692" s="221" t="s">
        <v>549</v>
      </c>
      <c r="K692" s="221" t="s">
        <v>6284</v>
      </c>
      <c r="L692" s="221" t="str">
        <f t="shared" si="106"/>
        <v>S22: Foods made from white-flesh roots and tubers</v>
      </c>
      <c r="M692" s="221" t="s">
        <v>6436</v>
      </c>
      <c r="N692" s="221" t="s">
        <v>6437</v>
      </c>
      <c r="S692" s="221" t="s">
        <v>6438</v>
      </c>
      <c r="V692" s="221">
        <v>1</v>
      </c>
      <c r="W692" s="221" t="s">
        <v>5748</v>
      </c>
      <c r="AB692" s="333"/>
    </row>
    <row r="693" spans="1:29" s="221" customFormat="1">
      <c r="A693" s="205"/>
      <c r="B693" s="194"/>
      <c r="C693" s="194"/>
      <c r="D693" s="194"/>
      <c r="E693" s="205"/>
      <c r="F693" s="194"/>
      <c r="G693" s="194"/>
      <c r="H693" s="206"/>
      <c r="J693" s="221" t="s">
        <v>549</v>
      </c>
      <c r="K693" s="221" t="s">
        <v>6286</v>
      </c>
      <c r="L693" s="221" t="str">
        <f t="shared" si="106"/>
        <v>S23: Foods made from legumes and nuts</v>
      </c>
      <c r="M693" s="221" t="s">
        <v>6439</v>
      </c>
      <c r="N693" s="221" t="s">
        <v>6440</v>
      </c>
      <c r="S693" s="221" t="s">
        <v>6441</v>
      </c>
      <c r="V693" s="221">
        <v>1</v>
      </c>
      <c r="W693" s="221" t="s">
        <v>5748</v>
      </c>
      <c r="AB693" s="333"/>
    </row>
    <row r="694" spans="1:29" s="221" customFormat="1">
      <c r="A694" s="205"/>
      <c r="B694" s="194"/>
      <c r="C694" s="194"/>
      <c r="D694" s="194"/>
      <c r="E694" s="205"/>
      <c r="F694" s="194"/>
      <c r="G694" s="194"/>
      <c r="H694" s="206"/>
      <c r="J694" s="221" t="s">
        <v>549</v>
      </c>
      <c r="K694" s="221" t="s">
        <v>6288</v>
      </c>
      <c r="L694" s="221" t="str">
        <f t="shared" si="106"/>
        <v>S24: Foods made from millk and other  dairy products</v>
      </c>
      <c r="M694" s="221" t="s">
        <v>6442</v>
      </c>
      <c r="N694" s="221" t="s">
        <v>6443</v>
      </c>
      <c r="S694" s="221" t="s">
        <v>6444</v>
      </c>
      <c r="V694" s="221">
        <v>1</v>
      </c>
      <c r="W694" s="221" t="s">
        <v>5748</v>
      </c>
      <c r="AB694" s="333"/>
    </row>
    <row r="695" spans="1:29" s="221" customFormat="1">
      <c r="A695" s="205"/>
      <c r="B695" s="194"/>
      <c r="C695" s="194"/>
      <c r="D695" s="194"/>
      <c r="E695" s="205"/>
      <c r="F695" s="194"/>
      <c r="G695" s="194"/>
      <c r="H695" s="206"/>
      <c r="J695" s="221" t="s">
        <v>549</v>
      </c>
      <c r="K695" s="221" t="s">
        <v>6290</v>
      </c>
      <c r="L695" s="221" t="str">
        <f t="shared" si="106"/>
        <v>S25: Foods made from offals</v>
      </c>
      <c r="M695" s="221" t="s">
        <v>6445</v>
      </c>
      <c r="N695" s="221" t="s">
        <v>6446</v>
      </c>
      <c r="S695" s="221" t="s">
        <v>6447</v>
      </c>
      <c r="V695" s="221">
        <v>1</v>
      </c>
      <c r="W695" s="221" t="s">
        <v>5748</v>
      </c>
      <c r="AB695" s="333"/>
    </row>
    <row r="696" spans="1:29" s="221" customFormat="1">
      <c r="A696" s="205"/>
      <c r="B696" s="194"/>
      <c r="C696" s="194"/>
      <c r="D696" s="194"/>
      <c r="E696" s="205"/>
      <c r="F696" s="194"/>
      <c r="G696" s="194"/>
      <c r="H696" s="206"/>
      <c r="J696" s="221" t="s">
        <v>549</v>
      </c>
      <c r="K696" s="221" t="s">
        <v>6292</v>
      </c>
      <c r="L696" s="221" t="str">
        <f t="shared" si="106"/>
        <v>S26: Foods made from flesh meat</v>
      </c>
      <c r="M696" s="221" t="s">
        <v>6448</v>
      </c>
      <c r="N696" s="221" t="s">
        <v>6449</v>
      </c>
      <c r="S696" s="221" t="s">
        <v>6450</v>
      </c>
      <c r="V696" s="221">
        <v>1</v>
      </c>
      <c r="W696" s="221" t="s">
        <v>5748</v>
      </c>
      <c r="AB696" s="333"/>
    </row>
    <row r="697" spans="1:29" s="221" customFormat="1">
      <c r="A697" s="205"/>
      <c r="B697" s="194"/>
      <c r="C697" s="194"/>
      <c r="D697" s="194"/>
      <c r="E697" s="205"/>
      <c r="F697" s="194"/>
      <c r="G697" s="194"/>
      <c r="H697" s="206"/>
      <c r="J697" s="221" t="s">
        <v>549</v>
      </c>
      <c r="K697" s="221" t="s">
        <v>6294</v>
      </c>
      <c r="L697" s="221" t="str">
        <f t="shared" si="106"/>
        <v>S27: Foods made from fresh or dried fish, shellfish, or seafood</v>
      </c>
      <c r="M697" s="221" t="s">
        <v>6451</v>
      </c>
      <c r="N697" s="221" t="s">
        <v>6452</v>
      </c>
      <c r="S697" s="221" t="s">
        <v>6453</v>
      </c>
      <c r="V697" s="221">
        <v>1</v>
      </c>
      <c r="W697" s="221" t="s">
        <v>5748</v>
      </c>
      <c r="AB697" s="333"/>
    </row>
    <row r="698" spans="1:29" s="221" customFormat="1">
      <c r="A698" s="205"/>
      <c r="B698" s="194"/>
      <c r="C698" s="194"/>
      <c r="D698" s="194"/>
      <c r="E698" s="205"/>
      <c r="F698" s="194"/>
      <c r="G698" s="194"/>
      <c r="H698" s="206"/>
      <c r="J698" s="221" t="s">
        <v>549</v>
      </c>
      <c r="K698" s="221" t="s">
        <v>6296</v>
      </c>
      <c r="L698" s="221" t="str">
        <f t="shared" si="106"/>
        <v>S28: Eggs</v>
      </c>
      <c r="M698" s="221" t="s">
        <v>6454</v>
      </c>
      <c r="N698" s="221" t="s">
        <v>5296</v>
      </c>
      <c r="S698" s="221" t="s">
        <v>6455</v>
      </c>
      <c r="V698" s="221">
        <v>1</v>
      </c>
      <c r="W698" s="221" t="s">
        <v>5748</v>
      </c>
      <c r="AB698" s="333"/>
    </row>
    <row r="699" spans="1:29" s="221" customFormat="1">
      <c r="A699" s="205"/>
      <c r="B699" s="194"/>
      <c r="C699" s="194"/>
      <c r="D699" s="194"/>
      <c r="E699" s="205"/>
      <c r="F699" s="194"/>
      <c r="G699" s="194"/>
      <c r="H699" s="206"/>
      <c r="J699" s="221" t="s">
        <v>549</v>
      </c>
      <c r="K699" s="221" t="s">
        <v>6297</v>
      </c>
      <c r="L699" s="221" t="str">
        <f t="shared" si="106"/>
        <v>S29: Vit A rich vegetables</v>
      </c>
      <c r="M699" s="221" t="s">
        <v>6456</v>
      </c>
      <c r="N699" s="221" t="s">
        <v>6457</v>
      </c>
      <c r="S699" s="221" t="s">
        <v>6458</v>
      </c>
      <c r="V699" s="221">
        <v>1</v>
      </c>
      <c r="W699" s="221" t="s">
        <v>5748</v>
      </c>
      <c r="AB699" s="333"/>
    </row>
    <row r="700" spans="1:29" s="221" customFormat="1">
      <c r="A700" s="205"/>
      <c r="B700" s="194"/>
      <c r="C700" s="194"/>
      <c r="D700" s="194"/>
      <c r="E700" s="205"/>
      <c r="F700" s="194"/>
      <c r="G700" s="194"/>
      <c r="H700" s="206"/>
      <c r="J700" s="221" t="s">
        <v>549</v>
      </c>
      <c r="K700" s="221" t="s">
        <v>6299</v>
      </c>
      <c r="L700" s="221" t="str">
        <f t="shared" si="106"/>
        <v>S30: Any dark green leafy vegetables</v>
      </c>
      <c r="M700" s="221" t="s">
        <v>6459</v>
      </c>
      <c r="N700" s="221" t="s">
        <v>6460</v>
      </c>
      <c r="S700" s="221" t="s">
        <v>6461</v>
      </c>
      <c r="V700" s="221">
        <v>1</v>
      </c>
      <c r="W700" s="221" t="s">
        <v>5748</v>
      </c>
      <c r="AB700" s="333"/>
    </row>
    <row r="701" spans="1:29" s="221" customFormat="1">
      <c r="A701" s="205"/>
      <c r="B701" s="194"/>
      <c r="C701" s="194"/>
      <c r="D701" s="194"/>
      <c r="E701" s="205"/>
      <c r="F701" s="194"/>
      <c r="G701" s="194"/>
      <c r="H701" s="206"/>
      <c r="J701" s="221" t="s">
        <v>549</v>
      </c>
      <c r="K701" s="221" t="s">
        <v>6301</v>
      </c>
      <c r="L701" s="221" t="str">
        <f t="shared" si="106"/>
        <v xml:space="preserve">S31: Vit A rich fruits </v>
      </c>
      <c r="M701" s="221" t="s">
        <v>6462</v>
      </c>
      <c r="N701" s="221" t="s">
        <v>6463</v>
      </c>
      <c r="S701" s="221" t="s">
        <v>6464</v>
      </c>
      <c r="V701" s="221">
        <v>1</v>
      </c>
      <c r="W701" s="221" t="s">
        <v>5748</v>
      </c>
      <c r="AB701" s="333"/>
    </row>
    <row r="702" spans="1:29" s="221" customFormat="1">
      <c r="A702" s="205"/>
      <c r="B702" s="194"/>
      <c r="C702" s="194"/>
      <c r="D702" s="194"/>
      <c r="E702" s="205"/>
      <c r="F702" s="194"/>
      <c r="G702" s="194"/>
      <c r="H702" s="206"/>
      <c r="J702" s="221" t="s">
        <v>549</v>
      </c>
      <c r="K702" s="221" t="s">
        <v>6303</v>
      </c>
      <c r="L702" s="221" t="str">
        <f t="shared" si="106"/>
        <v>S32: Any other fruits or vegetables</v>
      </c>
      <c r="M702" s="221" t="s">
        <v>6465</v>
      </c>
      <c r="N702" s="221" t="s">
        <v>6466</v>
      </c>
      <c r="S702" s="221" t="s">
        <v>6467</v>
      </c>
      <c r="V702" s="221">
        <v>1</v>
      </c>
      <c r="W702" s="221" t="s">
        <v>5748</v>
      </c>
      <c r="AB702" s="333"/>
    </row>
    <row r="703" spans="1:29" s="221" customFormat="1">
      <c r="A703" s="205"/>
      <c r="B703" s="194"/>
      <c r="C703" s="194"/>
      <c r="D703" s="194"/>
      <c r="E703" s="205"/>
      <c r="F703" s="194"/>
      <c r="G703" s="194"/>
      <c r="H703" s="206"/>
      <c r="J703" s="221" t="s">
        <v>549</v>
      </c>
      <c r="K703" s="221" t="s">
        <v>6305</v>
      </c>
      <c r="L703" s="221" t="str">
        <f t="shared" si="106"/>
        <v>S33: Foods made with red palm oil, red palm nut, or red palm nut pulp sauce</v>
      </c>
      <c r="M703" s="221" t="s">
        <v>6468</v>
      </c>
      <c r="N703" s="221" t="s">
        <v>6306</v>
      </c>
      <c r="S703" s="221" t="s">
        <v>6469</v>
      </c>
      <c r="V703" s="221">
        <v>1</v>
      </c>
      <c r="W703" s="221" t="s">
        <v>5748</v>
      </c>
      <c r="AB703" s="333"/>
    </row>
    <row r="704" spans="1:29" s="221" customFormat="1">
      <c r="A704" s="205"/>
      <c r="B704" s="194"/>
      <c r="C704" s="194"/>
      <c r="D704" s="194"/>
      <c r="E704" s="205"/>
      <c r="F704" s="194"/>
      <c r="G704" s="194"/>
      <c r="H704" s="206"/>
      <c r="J704" s="221" t="s">
        <v>549</v>
      </c>
      <c r="K704" s="221" t="s">
        <v>6307</v>
      </c>
      <c r="L704" s="221" t="str">
        <f t="shared" si="106"/>
        <v>S34: Eat any Fortified blended food</v>
      </c>
      <c r="M704" s="221" t="s">
        <v>6470</v>
      </c>
      <c r="N704" s="221" t="s">
        <v>6471</v>
      </c>
      <c r="S704" s="221" t="s">
        <v>6472</v>
      </c>
      <c r="V704" s="221">
        <v>1</v>
      </c>
      <c r="W704" s="221" t="s">
        <v>5748</v>
      </c>
      <c r="AB704" s="333"/>
      <c r="AC704" s="221" t="s">
        <v>6473</v>
      </c>
    </row>
    <row r="705" spans="1:29" s="221" customFormat="1">
      <c r="A705" s="205"/>
      <c r="B705" s="194"/>
      <c r="C705" s="194"/>
      <c r="D705" s="194"/>
      <c r="E705" s="205"/>
      <c r="F705" s="194"/>
      <c r="G705" s="194"/>
      <c r="H705" s="206"/>
      <c r="J705" s="221" t="s">
        <v>549</v>
      </c>
      <c r="K705" s="221" t="s">
        <v>6309</v>
      </c>
      <c r="L705" s="221" t="str">
        <f t="shared" si="106"/>
        <v>S35: Eat any Fortified blended food with more ingredients e.g. CSB++</v>
      </c>
      <c r="M705" s="221" t="s">
        <v>6474</v>
      </c>
      <c r="N705" s="221" t="s">
        <v>6310</v>
      </c>
      <c r="S705" s="221" t="s">
        <v>6475</v>
      </c>
      <c r="V705" s="221">
        <v>1</v>
      </c>
      <c r="W705" s="221" t="s">
        <v>5748</v>
      </c>
      <c r="Z705" s="221" t="s">
        <v>6271</v>
      </c>
      <c r="AB705" s="333"/>
      <c r="AC705" s="221" t="s">
        <v>6476</v>
      </c>
    </row>
    <row r="706" spans="1:29" s="221" customFormat="1">
      <c r="A706" s="205"/>
      <c r="B706" s="194"/>
      <c r="C706" s="194"/>
      <c r="D706" s="194"/>
      <c r="E706" s="205"/>
      <c r="F706" s="194"/>
      <c r="G706" s="194"/>
      <c r="H706" s="206"/>
      <c r="J706" s="221" t="s">
        <v>549</v>
      </c>
      <c r="K706" s="221" t="s">
        <v>6311</v>
      </c>
      <c r="L706" s="221" t="str">
        <f t="shared" si="106"/>
        <v>S36: Yesterday or this night did [Child name] eat any Ready to Use Therapetic Food (RUTF)</v>
      </c>
      <c r="M706" s="221" t="s">
        <v>6477</v>
      </c>
      <c r="N706" s="221" t="s">
        <v>6478</v>
      </c>
      <c r="S706" s="221" t="s">
        <v>6479</v>
      </c>
      <c r="V706" s="221">
        <v>1</v>
      </c>
      <c r="W706" s="221" t="s">
        <v>5748</v>
      </c>
      <c r="AB706" s="333"/>
      <c r="AC706" s="367" t="s">
        <v>6313</v>
      </c>
    </row>
    <row r="707" spans="1:29" s="221" customFormat="1">
      <c r="A707" s="205"/>
      <c r="B707" s="194"/>
      <c r="C707" s="194"/>
      <c r="D707" s="194"/>
      <c r="E707" s="205"/>
      <c r="F707" s="194"/>
      <c r="G707" s="194"/>
      <c r="H707" s="206"/>
      <c r="J707" s="221" t="s">
        <v>549</v>
      </c>
      <c r="K707" s="221" t="s">
        <v>6314</v>
      </c>
      <c r="L707" s="221" t="str">
        <f t="shared" si="106"/>
        <v>S37: Yesterday or this night did[Child name] eat any Ready to Use Supplementary Food (RUSF)</v>
      </c>
      <c r="M707" s="221" t="s">
        <v>6480</v>
      </c>
      <c r="N707" s="221" t="s">
        <v>6481</v>
      </c>
      <c r="S707" s="221" t="s">
        <v>6482</v>
      </c>
      <c r="V707" s="221">
        <v>1</v>
      </c>
      <c r="W707" s="221" t="s">
        <v>5748</v>
      </c>
      <c r="AB707" s="333"/>
      <c r="AC707" s="367" t="s">
        <v>6483</v>
      </c>
    </row>
    <row r="708" spans="1:29" s="325" customFormat="1">
      <c r="J708" s="325" t="s">
        <v>20</v>
      </c>
      <c r="L708" s="325" t="str">
        <f t="shared" si="106"/>
        <v>&lt;span style="color:red"&gt;Please go back to question "D14" and ask if child is enrolled in any therapetic program&lt;/span&gt;</v>
      </c>
      <c r="N708" s="325" t="s">
        <v>6317</v>
      </c>
      <c r="V708" s="325">
        <v>1</v>
      </c>
      <c r="Z708" s="325" t="s">
        <v>6318</v>
      </c>
      <c r="AB708" s="326"/>
    </row>
    <row r="709" spans="1:29" s="221" customFormat="1">
      <c r="A709" s="205"/>
      <c r="B709" s="194"/>
      <c r="C709" s="194"/>
      <c r="D709" s="194"/>
      <c r="E709" s="205"/>
      <c r="F709" s="194"/>
      <c r="G709" s="194"/>
      <c r="H709" s="206"/>
      <c r="J709" s="221" t="s">
        <v>549</v>
      </c>
      <c r="K709" s="221" t="s">
        <v>6319</v>
      </c>
      <c r="L709" s="221" t="str">
        <f t="shared" si="106"/>
        <v>S38: Any food to which you added Micronutrient supplement powder or sprinkles</v>
      </c>
      <c r="M709" s="221" t="s">
        <v>6484</v>
      </c>
      <c r="N709" s="234" t="s">
        <v>6485</v>
      </c>
      <c r="S709" s="221" t="s">
        <v>6486</v>
      </c>
      <c r="V709" s="221">
        <v>1</v>
      </c>
      <c r="W709" s="221" t="s">
        <v>5748</v>
      </c>
      <c r="AB709" s="333"/>
      <c r="AC709" s="221" t="s">
        <v>6487</v>
      </c>
    </row>
    <row r="710" spans="1:29" s="221" customFormat="1">
      <c r="A710" s="205"/>
      <c r="B710" s="194"/>
      <c r="C710" s="194"/>
      <c r="D710" s="194"/>
      <c r="E710" s="205"/>
      <c r="F710" s="194"/>
      <c r="G710" s="194"/>
      <c r="H710" s="206"/>
      <c r="J710" s="221" t="s">
        <v>151</v>
      </c>
      <c r="K710" s="221" t="s">
        <v>6321</v>
      </c>
      <c r="L710" s="221" t="str">
        <f t="shared" si="106"/>
        <v>S39: Yesteday, during day or night how many times did [child name] eat solid, semisolid, or soft foods other than liquids</v>
      </c>
      <c r="M710" s="221" t="s">
        <v>6488</v>
      </c>
      <c r="N710" s="221" t="s">
        <v>6322</v>
      </c>
      <c r="V710" s="221">
        <v>1</v>
      </c>
      <c r="AB710" s="333"/>
    </row>
    <row r="711" spans="1:29" s="219" customFormat="1">
      <c r="J711" s="219" t="s">
        <v>117</v>
      </c>
      <c r="K711" s="219" t="s">
        <v>6428</v>
      </c>
      <c r="AB711" s="286"/>
    </row>
    <row r="712" spans="1:29" s="219" customFormat="1">
      <c r="A712" s="215"/>
      <c r="B712" s="216" t="s">
        <v>5414</v>
      </c>
      <c r="C712" s="216" t="str">
        <f t="shared" ref="C712:C719" si="107">IF(IFERROR(FIND("select_one",J712),0)&gt;0,"select_one",IF(IFERROR(FIND("select_multiple",J712),0)&gt;0,"select_multiple","No"))</f>
        <v>No</v>
      </c>
      <c r="D712" s="216" t="str">
        <f t="shared" ref="D712:D719" si="108">IF(OR(C712="select_one",C712="select_multiple"),TRIM(RIGHT(J712,LEN(J712)-(LEN(C712)+1))),"")</f>
        <v/>
      </c>
      <c r="E712" s="215"/>
      <c r="F712" s="216"/>
      <c r="G712" s="216" t="s">
        <v>2983</v>
      </c>
      <c r="H712" s="217"/>
      <c r="I712" s="219" t="str" cm="1">
        <f t="array" ref="I712">_xlfn.TEXTJOIN(" ",1,IF(flistname=D712,foption,""))</f>
        <v>0</v>
      </c>
      <c r="J712" s="219" t="s">
        <v>224</v>
      </c>
      <c r="K712" s="219" t="s">
        <v>5276</v>
      </c>
      <c r="L712" s="219" t="str">
        <f t="shared" ref="L712:L719" si="109">IF(AND(ISBLANK(M712),ISBLANK(N712)),"",IF(ISBLANK(M712),N712,_xlfn.CONCAT(TRIM(M712),": ",N712)))</f>
        <v/>
      </c>
      <c r="N712" s="219" t="s">
        <v>2988</v>
      </c>
      <c r="O712" s="219" t="s">
        <v>2988</v>
      </c>
      <c r="P712" s="219">
        <v>1</v>
      </c>
      <c r="AB712" s="286"/>
    </row>
    <row r="713" spans="1:29" s="356" customFormat="1">
      <c r="A713" s="355"/>
      <c r="B713" s="356" t="s">
        <v>5416</v>
      </c>
      <c r="C713" s="356" t="str">
        <f t="shared" si="107"/>
        <v>No</v>
      </c>
      <c r="D713" s="356" t="str">
        <f t="shared" si="108"/>
        <v/>
      </c>
      <c r="E713" s="355"/>
      <c r="G713" s="356" t="s">
        <v>2983</v>
      </c>
      <c r="H713" s="357"/>
      <c r="I713" s="356" t="str" cm="1">
        <f t="array" ref="I713">_xlfn.TEXTJOIN(" ",1,IF(flistname=D713,foption,""))</f>
        <v>0</v>
      </c>
      <c r="J713" s="356" t="s">
        <v>117</v>
      </c>
      <c r="K713" s="356" t="s">
        <v>5264</v>
      </c>
      <c r="L713" s="356" t="str">
        <f t="shared" si="109"/>
        <v/>
      </c>
      <c r="N713" s="356" t="s">
        <v>2988</v>
      </c>
      <c r="O713" s="356" t="s">
        <v>2988</v>
      </c>
      <c r="P713" s="356">
        <v>1</v>
      </c>
      <c r="AB713" s="358"/>
    </row>
    <row r="714" spans="1:29" s="218" customFormat="1">
      <c r="A714" s="207"/>
      <c r="C714" s="218" t="str">
        <f t="shared" si="107"/>
        <v>No</v>
      </c>
      <c r="D714" s="218" t="str">
        <f t="shared" si="108"/>
        <v/>
      </c>
      <c r="E714" s="207"/>
      <c r="H714" s="209"/>
      <c r="I714" s="214" t="str" cm="1">
        <f t="array" ref="I714">_xlfn.TEXTJOIN(" ",1,IF(flistname=D714,foption,""))</f>
        <v>0</v>
      </c>
      <c r="L714" s="218" t="str">
        <f t="shared" si="109"/>
        <v/>
      </c>
      <c r="S714" s="207"/>
      <c r="AB714" s="280"/>
    </row>
    <row r="715" spans="1:29" s="356" customFormat="1">
      <c r="A715" s="355"/>
      <c r="B715" s="356" t="s">
        <v>5417</v>
      </c>
      <c r="C715" s="356" t="str">
        <f t="shared" si="107"/>
        <v>No</v>
      </c>
      <c r="D715" s="356" t="str">
        <f t="shared" si="108"/>
        <v/>
      </c>
      <c r="E715" s="355"/>
      <c r="G715" s="356" t="s">
        <v>3040</v>
      </c>
      <c r="H715" s="357"/>
      <c r="I715" s="356" t="str" cm="1">
        <f t="array" ref="I715">_xlfn.TEXTJOIN(" ",1,IF(flistname=D715,foption,""))</f>
        <v>0</v>
      </c>
      <c r="J715" s="356" t="s">
        <v>26</v>
      </c>
      <c r="K715" s="356" t="s">
        <v>5418</v>
      </c>
      <c r="L715" s="356" t="str">
        <f t="shared" si="109"/>
        <v>T: MINIMUM DIETARY DIVERSITY FOR WOMEN</v>
      </c>
      <c r="M715" s="356" t="s">
        <v>5419</v>
      </c>
      <c r="N715" s="356" t="s">
        <v>6323</v>
      </c>
      <c r="O715" s="356" t="s">
        <v>5421</v>
      </c>
      <c r="P715" s="356">
        <v>1</v>
      </c>
      <c r="Z715" s="356" t="s">
        <v>3414</v>
      </c>
      <c r="AB715" s="358"/>
    </row>
    <row r="716" spans="1:29" s="221" customFormat="1">
      <c r="A716" s="205"/>
      <c r="B716" s="194" t="s">
        <v>5427</v>
      </c>
      <c r="C716" s="194" t="str">
        <f t="shared" si="107"/>
        <v>No</v>
      </c>
      <c r="D716" s="194" t="str">
        <f t="shared" si="108"/>
        <v/>
      </c>
      <c r="E716" s="205"/>
      <c r="F716" s="194"/>
      <c r="G716" s="194" t="s">
        <v>3040</v>
      </c>
      <c r="H716" s="206"/>
      <c r="I716" s="221" t="str" cm="1">
        <f t="array" ref="I716">_xlfn.TEXTJOIN(" ",1,IF(flistname=D716,foption,""))</f>
        <v>0</v>
      </c>
      <c r="J716" s="221" t="s">
        <v>151</v>
      </c>
      <c r="K716" s="221" t="s">
        <v>2529</v>
      </c>
      <c r="L716" s="221" t="str">
        <f t="shared" si="109"/>
        <v>T02: How many of the [${n_plw}] women aged between (15 - 49) year in this household are currently present for a quick dietary interview?</v>
      </c>
      <c r="M716" s="221" t="s">
        <v>5428</v>
      </c>
      <c r="N716" s="221" t="s">
        <v>6324</v>
      </c>
      <c r="O716" s="221" t="s">
        <v>2530</v>
      </c>
      <c r="P716" s="221">
        <v>1</v>
      </c>
      <c r="T716" s="221" t="s">
        <v>6325</v>
      </c>
      <c r="U716" s="221" t="s">
        <v>2532</v>
      </c>
      <c r="V716" s="221">
        <v>1</v>
      </c>
      <c r="AB716" s="333"/>
    </row>
    <row r="717" spans="1:29" s="219" customFormat="1">
      <c r="A717" s="215"/>
      <c r="B717" s="216" t="s">
        <v>5429</v>
      </c>
      <c r="C717" s="216" t="str">
        <f t="shared" si="107"/>
        <v>No</v>
      </c>
      <c r="D717" s="216" t="str">
        <f t="shared" si="108"/>
        <v/>
      </c>
      <c r="E717" s="215"/>
      <c r="F717" s="216"/>
      <c r="G717" s="216" t="s">
        <v>2983</v>
      </c>
      <c r="H717" s="217"/>
      <c r="I717" s="219" t="str" cm="1">
        <f t="array" ref="I717">_xlfn.TEXTJOIN(" ",1,IF(flistname=D717,foption,""))</f>
        <v>0</v>
      </c>
      <c r="J717" s="219" t="s">
        <v>212</v>
      </c>
      <c r="K717" s="219" t="s">
        <v>5430</v>
      </c>
      <c r="L717" s="219" t="str">
        <f t="shared" si="109"/>
        <v/>
      </c>
      <c r="N717" s="219" t="s">
        <v>2988</v>
      </c>
      <c r="O717" s="219" t="s">
        <v>2988</v>
      </c>
      <c r="P717" s="219">
        <v>1</v>
      </c>
      <c r="Y717" s="219" t="s">
        <v>2534</v>
      </c>
      <c r="Z717" s="219" t="s">
        <v>6326</v>
      </c>
      <c r="AB717" s="286"/>
    </row>
    <row r="718" spans="1:29" s="221" customFormat="1">
      <c r="A718" s="205"/>
      <c r="B718" s="194" t="s">
        <v>5431</v>
      </c>
      <c r="C718" s="194" t="str">
        <f t="shared" si="107"/>
        <v>No</v>
      </c>
      <c r="D718" s="194" t="str">
        <f t="shared" si="108"/>
        <v/>
      </c>
      <c r="E718" s="205"/>
      <c r="F718" s="194"/>
      <c r="G718" s="194" t="s">
        <v>3040</v>
      </c>
      <c r="H718" s="206"/>
      <c r="I718" s="221" t="str" cm="1">
        <f t="array" ref="I718">_xlfn.TEXTJOIN(" ",1,IF(flistname=D718,foption,""))</f>
        <v>0</v>
      </c>
      <c r="J718" s="221" t="s">
        <v>151</v>
      </c>
      <c r="K718" s="221" t="s">
        <v>2535</v>
      </c>
      <c r="L718" s="221" t="str">
        <f t="shared" si="109"/>
        <v>T03: Age of women respondent:</v>
      </c>
      <c r="M718" s="221" t="s">
        <v>5432</v>
      </c>
      <c r="N718" s="221" t="s">
        <v>2536</v>
      </c>
      <c r="O718" s="221" t="s">
        <v>2536</v>
      </c>
      <c r="P718" s="221">
        <v>1</v>
      </c>
      <c r="T718" s="221" t="s">
        <v>2537</v>
      </c>
      <c r="U718" s="221" t="s">
        <v>2538</v>
      </c>
      <c r="V718" s="221">
        <v>1</v>
      </c>
      <c r="AB718" s="333"/>
    </row>
    <row r="719" spans="1:29" s="219" customFormat="1">
      <c r="A719" s="212"/>
      <c r="B719" s="199" t="s">
        <v>5433</v>
      </c>
      <c r="C719" s="199" t="str">
        <f t="shared" si="107"/>
        <v>No</v>
      </c>
      <c r="D719" s="199" t="str">
        <f t="shared" si="108"/>
        <v/>
      </c>
      <c r="E719" s="212"/>
      <c r="F719" s="199"/>
      <c r="G719" s="199" t="s">
        <v>2983</v>
      </c>
      <c r="H719" s="213"/>
      <c r="I719" s="219" t="str" cm="1">
        <f t="array" ref="I719">_xlfn.TEXTJOIN(" ",1,IF(flistname=D719,foption,""))</f>
        <v>0</v>
      </c>
      <c r="J719" s="219" t="s">
        <v>26</v>
      </c>
      <c r="K719" s="219" t="s">
        <v>5434</v>
      </c>
      <c r="L719" s="219" t="str">
        <f t="shared" si="109"/>
        <v/>
      </c>
      <c r="P719" s="219">
        <v>1</v>
      </c>
      <c r="W719" s="219" t="s">
        <v>168</v>
      </c>
      <c r="AB719" s="286"/>
    </row>
    <row r="720" spans="1:29" s="327" customFormat="1">
      <c r="A720" s="210"/>
      <c r="B720" s="198" t="s">
        <v>5474</v>
      </c>
      <c r="C720" s="198" t="str">
        <f>IF(IFERROR(FIND("select_one",J720),0)&gt;0,"select_one",IF(IFERROR(FIND("select_multiple",J720),0)&gt;0,"select_multiple","No"))</f>
        <v>No</v>
      </c>
      <c r="D720" s="198" t="str">
        <f>IF(OR(C720="select_one",C720="select_multiple"),TRIM(RIGHT(J720,LEN(J720)-(LEN(C720)+1))),"")</f>
        <v/>
      </c>
      <c r="E720" s="210"/>
      <c r="F720" s="198"/>
      <c r="G720" s="198" t="s">
        <v>2988</v>
      </c>
      <c r="H720" s="211"/>
      <c r="I720" s="327" t="str" cm="1">
        <f t="array" ref="I720">_xlfn.TEXTJOIN(" ",1,IF(flistname=D720,foption,""))</f>
        <v>0</v>
      </c>
      <c r="J720" s="327" t="s">
        <v>20</v>
      </c>
      <c r="L720" s="327" t="str">
        <f>IF(AND(ISBLANK(M720),ISBLANK(N720)),"",IF(ISBLANK(M720),N720,_xlfn.CONCAT(TRIM(M720),": ",N720)))</f>
        <v>Yesterday, during the day and night, inside the home and outside the home, did you eat or drink the following food?</v>
      </c>
      <c r="N720" s="327" t="s">
        <v>2540</v>
      </c>
      <c r="O720" s="327" t="s">
        <v>2540</v>
      </c>
      <c r="P720" s="327">
        <v>1</v>
      </c>
      <c r="AB720" s="329"/>
    </row>
    <row r="721" spans="1:28" s="221" customFormat="1">
      <c r="A721" s="205"/>
      <c r="B721" s="194" t="s">
        <v>5435</v>
      </c>
      <c r="C721" s="194" t="str">
        <f t="shared" ref="C721:C739" si="110">IF(IFERROR(FIND("select_one",J721),0)&gt;0,"select_one",IF(IFERROR(FIND("select_multiple",J721),0)&gt;0,"select_multiple","No"))</f>
        <v>select_one</v>
      </c>
      <c r="D721" s="194" t="str">
        <f t="shared" ref="D721:D739" si="111">IF(OR(C721="select_one",C721="select_multiple"),TRIM(RIGHT(J721,LEN(J721)-(LEN(C721)+1))),"")</f>
        <v>yes_no</v>
      </c>
      <c r="E721" s="205"/>
      <c r="F721" s="194"/>
      <c r="G721" s="194" t="s">
        <v>3040</v>
      </c>
      <c r="H721" s="206"/>
      <c r="I721" s="221" t="str" cm="1">
        <f t="array" ref="I721">_xlfn.TEXTJOIN(" ",1,IF(flistname=D721,foption,""))</f>
        <v>0: No 1: Yes</v>
      </c>
      <c r="J721" s="221" t="s">
        <v>22</v>
      </c>
      <c r="K721" s="221" t="s">
        <v>2541</v>
      </c>
      <c r="L721" s="221" t="str">
        <f t="shared" ref="L721:L784" si="112">IF(AND(ISBLANK(M721),ISBLANK(N721)),"",IF(ISBLANK(M721),N721,_xlfn.CONCAT(TRIM(M721),": ",N721)))</f>
        <v>T04_01: Grains, white roots and tubers, and plantains (sorghum, maize, millet, rice, bread, pasta, potato, yam, cassava, sweet potato, any other cereals, roots or tuber in form of asida or porridge)</v>
      </c>
      <c r="M721" s="221" t="s">
        <v>5436</v>
      </c>
      <c r="N721" s="221" t="s">
        <v>5437</v>
      </c>
      <c r="O721" s="221" t="s">
        <v>5437</v>
      </c>
      <c r="P721" s="221">
        <v>1</v>
      </c>
      <c r="S721" s="221" t="s">
        <v>2543</v>
      </c>
      <c r="V721" s="221">
        <v>1</v>
      </c>
      <c r="W721" s="221" t="s">
        <v>5748</v>
      </c>
      <c r="AB721" s="333"/>
    </row>
    <row r="722" spans="1:28" s="221" customFormat="1">
      <c r="A722" s="205"/>
      <c r="B722" s="194" t="s">
        <v>5438</v>
      </c>
      <c r="C722" s="194" t="str">
        <f t="shared" si="110"/>
        <v>select_one</v>
      </c>
      <c r="D722" s="194" t="str">
        <f t="shared" si="111"/>
        <v>yes_no</v>
      </c>
      <c r="E722" s="205"/>
      <c r="F722" s="194"/>
      <c r="G722" s="194" t="s">
        <v>3040</v>
      </c>
      <c r="H722" s="206"/>
      <c r="I722" s="221" t="str" cm="1">
        <f t="array" ref="I722">_xlfn.TEXTJOIN(" ",1,IF(flistname=D722,foption,""))</f>
        <v>0: No 1: Yes</v>
      </c>
      <c r="J722" s="221" t="s">
        <v>22</v>
      </c>
      <c r="K722" s="221" t="s">
        <v>2544</v>
      </c>
      <c r="L722" s="221" t="str">
        <f t="shared" si="112"/>
        <v>T04_02: Eggs</v>
      </c>
      <c r="M722" s="221" t="s">
        <v>5439</v>
      </c>
      <c r="N722" s="221" t="s">
        <v>5296</v>
      </c>
      <c r="O722" s="221" t="s">
        <v>5296</v>
      </c>
      <c r="P722" s="221">
        <v>1</v>
      </c>
      <c r="V722" s="221">
        <v>1</v>
      </c>
      <c r="W722" s="221" t="s">
        <v>5748</v>
      </c>
      <c r="AB722" s="333"/>
    </row>
    <row r="723" spans="1:28" s="221" customFormat="1">
      <c r="A723" s="205"/>
      <c r="B723" s="194" t="s">
        <v>5440</v>
      </c>
      <c r="C723" s="194" t="str">
        <f t="shared" si="110"/>
        <v>select_one</v>
      </c>
      <c r="D723" s="194" t="str">
        <f t="shared" si="111"/>
        <v>yes_no</v>
      </c>
      <c r="E723" s="205"/>
      <c r="F723" s="194"/>
      <c r="G723" s="194" t="s">
        <v>3040</v>
      </c>
      <c r="H723" s="206"/>
      <c r="I723" s="221" t="str" cm="1">
        <f t="array" ref="I723">_xlfn.TEXTJOIN(" ",1,IF(flistname=D723,foption,""))</f>
        <v>0: No 1: Yes</v>
      </c>
      <c r="J723" s="221" t="s">
        <v>22</v>
      </c>
      <c r="K723" s="221" t="s">
        <v>2546</v>
      </c>
      <c r="L723" s="221" t="str">
        <f t="shared" si="112"/>
        <v>T04_03: Pulses (beans, cowpeas, pigeon peas, lentils)</v>
      </c>
      <c r="M723" s="221" t="s">
        <v>5441</v>
      </c>
      <c r="N723" s="221" t="s">
        <v>5442</v>
      </c>
      <c r="O723" s="221" t="s">
        <v>5442</v>
      </c>
      <c r="P723" s="221">
        <v>1</v>
      </c>
      <c r="V723" s="221">
        <v>1</v>
      </c>
      <c r="W723" s="221" t="s">
        <v>5748</v>
      </c>
      <c r="AB723" s="333"/>
    </row>
    <row r="724" spans="1:28" s="221" customFormat="1">
      <c r="A724" s="205"/>
      <c r="B724" s="194" t="s">
        <v>5443</v>
      </c>
      <c r="C724" s="194" t="str">
        <f t="shared" si="110"/>
        <v>select_one</v>
      </c>
      <c r="D724" s="194" t="str">
        <f t="shared" si="111"/>
        <v>yes_no</v>
      </c>
      <c r="E724" s="205"/>
      <c r="F724" s="194"/>
      <c r="G724" s="194" t="s">
        <v>3040</v>
      </c>
      <c r="H724" s="206"/>
      <c r="I724" s="221" t="str" cm="1">
        <f t="array" ref="I724">_xlfn.TEXTJOIN(" ",1,IF(flistname=D724,foption,""))</f>
        <v>0: No 1: Yes</v>
      </c>
      <c r="J724" s="221" t="s">
        <v>22</v>
      </c>
      <c r="K724" s="221" t="s">
        <v>2548</v>
      </c>
      <c r="L724" s="221" t="str">
        <f t="shared" si="112"/>
        <v>T04_04: Dark green leafy vegetables (spinach, broccoli, dark green leaves, cassava leaves, sukuma, Korofo lubia)</v>
      </c>
      <c r="M724" s="221" t="s">
        <v>5444</v>
      </c>
      <c r="N724" s="221" t="s">
        <v>5445</v>
      </c>
      <c r="O724" s="221" t="s">
        <v>5445</v>
      </c>
      <c r="P724" s="221">
        <v>1</v>
      </c>
      <c r="V724" s="221">
        <v>1</v>
      </c>
      <c r="W724" s="221" t="s">
        <v>5748</v>
      </c>
      <c r="AB724" s="333"/>
    </row>
    <row r="725" spans="1:28" s="221" customFormat="1">
      <c r="A725" s="205"/>
      <c r="B725" s="194" t="s">
        <v>5446</v>
      </c>
      <c r="C725" s="194" t="str">
        <f t="shared" si="110"/>
        <v>select_one</v>
      </c>
      <c r="D725" s="194" t="str">
        <f t="shared" si="111"/>
        <v>yes_no</v>
      </c>
      <c r="E725" s="205"/>
      <c r="F725" s="194"/>
      <c r="G725" s="194" t="s">
        <v>3040</v>
      </c>
      <c r="H725" s="206"/>
      <c r="I725" s="221" t="str" cm="1">
        <f t="array" ref="I725">_xlfn.TEXTJOIN(" ",1,IF(flistname=D725,foption,""))</f>
        <v>0: No 1: Yes</v>
      </c>
      <c r="J725" s="221" t="s">
        <v>22</v>
      </c>
      <c r="K725" s="221" t="s">
        <v>2550</v>
      </c>
      <c r="L725" s="221" t="str">
        <f t="shared" si="112"/>
        <v>T04_05: Nuts and seeds (groundnuts etc.)</v>
      </c>
      <c r="M725" s="221" t="s">
        <v>5447</v>
      </c>
      <c r="N725" s="221" t="s">
        <v>6327</v>
      </c>
      <c r="O725" s="221" t="s">
        <v>5448</v>
      </c>
      <c r="P725" s="221">
        <v>1</v>
      </c>
      <c r="V725" s="221">
        <v>1</v>
      </c>
      <c r="W725" s="221" t="s">
        <v>5748</v>
      </c>
      <c r="AB725" s="333"/>
    </row>
    <row r="726" spans="1:28" s="221" customFormat="1">
      <c r="A726" s="205"/>
      <c r="B726" s="194" t="s">
        <v>5449</v>
      </c>
      <c r="C726" s="194" t="str">
        <f t="shared" si="110"/>
        <v>select_one</v>
      </c>
      <c r="D726" s="194" t="str">
        <f t="shared" si="111"/>
        <v>yes_no</v>
      </c>
      <c r="E726" s="205"/>
      <c r="F726" s="194"/>
      <c r="G726" s="194" t="s">
        <v>3040</v>
      </c>
      <c r="H726" s="206"/>
      <c r="I726" s="221" t="str" cm="1">
        <f t="array" ref="I726">_xlfn.TEXTJOIN(" ",1,IF(flistname=D726,foption,""))</f>
        <v>0: No 1: Yes</v>
      </c>
      <c r="J726" s="221" t="s">
        <v>22</v>
      </c>
      <c r="K726" s="221" t="s">
        <v>2552</v>
      </c>
      <c r="L726" s="221" t="str">
        <f t="shared" si="112"/>
        <v xml:space="preserve">T04_06: Other vitamin A-rich fruits and vegetables
(Fruit (oranges, mango, papaya, apricot, peach carrot) and Vegetables (red pepper, pumpkin, orange sweet potatoes)
</v>
      </c>
      <c r="M726" s="221" t="s">
        <v>5450</v>
      </c>
      <c r="N726" s="221" t="s">
        <v>5451</v>
      </c>
      <c r="O726" s="221" t="s">
        <v>5451</v>
      </c>
      <c r="P726" s="221">
        <v>1</v>
      </c>
      <c r="V726" s="221">
        <v>1</v>
      </c>
      <c r="W726" s="221" t="s">
        <v>5748</v>
      </c>
      <c r="AB726" s="333"/>
    </row>
    <row r="727" spans="1:28" s="221" customFormat="1">
      <c r="A727" s="205"/>
      <c r="B727" s="194" t="s">
        <v>5452</v>
      </c>
      <c r="C727" s="194" t="str">
        <f t="shared" si="110"/>
        <v>select_one</v>
      </c>
      <c r="D727" s="194" t="str">
        <f t="shared" si="111"/>
        <v>yes_no</v>
      </c>
      <c r="E727" s="205"/>
      <c r="F727" s="194"/>
      <c r="G727" s="194" t="s">
        <v>3040</v>
      </c>
      <c r="H727" s="206"/>
      <c r="I727" s="221" t="str" cm="1">
        <f t="array" ref="I727">_xlfn.TEXTJOIN(" ",1,IF(flistname=D727,foption,""))</f>
        <v>0: No 1: Yes</v>
      </c>
      <c r="J727" s="221" t="s">
        <v>22</v>
      </c>
      <c r="K727" s="221" t="s">
        <v>2554</v>
      </c>
      <c r="L727" s="221" t="str">
        <f t="shared" si="112"/>
        <v>T04_07: Dairy (Fresh or powdered milk, sour milk, yoghurt, cheese, etc.; NOTE: exclude margarine, butter, ghee or small amounts of milk for tea / coffee)</v>
      </c>
      <c r="M727" s="221" t="s">
        <v>5453</v>
      </c>
      <c r="N727" s="221" t="s">
        <v>5454</v>
      </c>
      <c r="O727" s="221" t="s">
        <v>5454</v>
      </c>
      <c r="P727" s="221">
        <v>1</v>
      </c>
      <c r="V727" s="221">
        <v>1</v>
      </c>
      <c r="W727" s="221" t="s">
        <v>5748</v>
      </c>
      <c r="AB727" s="333"/>
    </row>
    <row r="728" spans="1:28" s="221" customFormat="1">
      <c r="A728" s="205"/>
      <c r="B728" s="194" t="s">
        <v>5455</v>
      </c>
      <c r="C728" s="194" t="str">
        <f t="shared" si="110"/>
        <v>select_one</v>
      </c>
      <c r="D728" s="194" t="str">
        <f t="shared" si="111"/>
        <v>yes_no</v>
      </c>
      <c r="E728" s="205"/>
      <c r="F728" s="194"/>
      <c r="G728" s="194" t="s">
        <v>3040</v>
      </c>
      <c r="H728" s="206"/>
      <c r="I728" s="221" t="str" cm="1">
        <f t="array" ref="I728">_xlfn.TEXTJOIN(" ",1,IF(flistname=D728,foption,""))</f>
        <v>0: No 1: Yes</v>
      </c>
      <c r="J728" s="221" t="s">
        <v>22</v>
      </c>
      <c r="K728" s="221" t="s">
        <v>2556</v>
      </c>
      <c r="L728" s="221" t="str">
        <f t="shared" si="112"/>
        <v>T04_08: Other vegetables</v>
      </c>
      <c r="M728" s="221" t="s">
        <v>5456</v>
      </c>
      <c r="N728" s="221" t="s">
        <v>5457</v>
      </c>
      <c r="O728" s="221" t="s">
        <v>5457</v>
      </c>
      <c r="P728" s="221">
        <v>1</v>
      </c>
      <c r="V728" s="221">
        <v>1</v>
      </c>
      <c r="W728" s="221" t="s">
        <v>5748</v>
      </c>
      <c r="AB728" s="333"/>
    </row>
    <row r="729" spans="1:28" s="221" customFormat="1">
      <c r="A729" s="205"/>
      <c r="B729" s="194" t="s">
        <v>5458</v>
      </c>
      <c r="C729" s="194" t="str">
        <f t="shared" si="110"/>
        <v>select_one</v>
      </c>
      <c r="D729" s="194" t="str">
        <f t="shared" si="111"/>
        <v>yes_no</v>
      </c>
      <c r="E729" s="205"/>
      <c r="F729" s="194"/>
      <c r="G729" s="194" t="s">
        <v>3040</v>
      </c>
      <c r="H729" s="206"/>
      <c r="I729" s="221" t="str" cm="1">
        <f t="array" ref="I729">_xlfn.TEXTJOIN(" ",1,IF(flistname=D729,foption,""))</f>
        <v>0: No 1: Yes</v>
      </c>
      <c r="J729" s="221" t="s">
        <v>22</v>
      </c>
      <c r="K729" s="221" t="s">
        <v>2558</v>
      </c>
      <c r="L729" s="221" t="str">
        <f t="shared" si="112"/>
        <v>T04_09: Meat, poultry (chicken / birds), and fish</v>
      </c>
      <c r="M729" s="221" t="s">
        <v>5459</v>
      </c>
      <c r="N729" s="221" t="s">
        <v>5460</v>
      </c>
      <c r="O729" s="221" t="s">
        <v>5460</v>
      </c>
      <c r="P729" s="221">
        <v>1</v>
      </c>
      <c r="V729" s="221">
        <v>1</v>
      </c>
      <c r="W729" s="221" t="s">
        <v>5748</v>
      </c>
      <c r="AB729" s="333"/>
    </row>
    <row r="730" spans="1:28" s="221" customFormat="1">
      <c r="A730" s="205"/>
      <c r="B730" s="194" t="s">
        <v>5461</v>
      </c>
      <c r="C730" s="194" t="str">
        <f t="shared" si="110"/>
        <v>select_one</v>
      </c>
      <c r="D730" s="194" t="str">
        <f t="shared" si="111"/>
        <v>yes_no</v>
      </c>
      <c r="E730" s="205"/>
      <c r="F730" s="194"/>
      <c r="G730" s="194" t="s">
        <v>3040</v>
      </c>
      <c r="H730" s="206"/>
      <c r="I730" s="221" t="str" cm="1">
        <f t="array" ref="I730">_xlfn.TEXTJOIN(" ",1,IF(flistname=D730,foption,""))</f>
        <v>0: No 1: Yes</v>
      </c>
      <c r="J730" s="221" t="s">
        <v>22</v>
      </c>
      <c r="K730" s="221" t="s">
        <v>2560</v>
      </c>
      <c r="L730" s="221" t="str">
        <f t="shared" si="112"/>
        <v>T04_10: Other fruits</v>
      </c>
      <c r="M730" s="221" t="s">
        <v>5462</v>
      </c>
      <c r="N730" s="221" t="s">
        <v>5463</v>
      </c>
      <c r="O730" s="221" t="s">
        <v>5463</v>
      </c>
      <c r="P730" s="221">
        <v>1</v>
      </c>
      <c r="V730" s="221">
        <v>1</v>
      </c>
      <c r="W730" s="221" t="s">
        <v>5748</v>
      </c>
      <c r="AB730" s="333"/>
    </row>
    <row r="731" spans="1:28" s="221" customFormat="1">
      <c r="A731" s="205"/>
      <c r="B731" s="194" t="s">
        <v>5464</v>
      </c>
      <c r="C731" s="194" t="str">
        <f t="shared" si="110"/>
        <v>select_one</v>
      </c>
      <c r="D731" s="194" t="str">
        <f t="shared" si="111"/>
        <v>yes_no</v>
      </c>
      <c r="E731" s="205"/>
      <c r="F731" s="194"/>
      <c r="G731" s="194" t="s">
        <v>3040</v>
      </c>
      <c r="H731" s="206"/>
      <c r="I731" s="221" t="str" cm="1">
        <f t="array" ref="I731">_xlfn.TEXTJOIN(" ",1,IF(flistname=D731,foption,""))</f>
        <v>0: No 1: Yes</v>
      </c>
      <c r="J731" s="221" t="s">
        <v>22</v>
      </c>
      <c r="K731" s="221" t="s">
        <v>2562</v>
      </c>
      <c r="L731" s="221" t="str">
        <f t="shared" si="112"/>
        <v>T04_11: Super cereal and other specialized nutritious foods (i.e. CSB++)</v>
      </c>
      <c r="M731" s="221" t="s">
        <v>5465</v>
      </c>
      <c r="N731" s="221" t="s">
        <v>5466</v>
      </c>
      <c r="O731" s="221" t="s">
        <v>5466</v>
      </c>
      <c r="P731" s="221">
        <v>1</v>
      </c>
      <c r="V731" s="221">
        <v>1</v>
      </c>
      <c r="W731" s="221" t="s">
        <v>5748</v>
      </c>
      <c r="AB731" s="333"/>
    </row>
    <row r="732" spans="1:28" s="219" customFormat="1">
      <c r="A732" s="212"/>
      <c r="B732" s="199" t="s">
        <v>5467</v>
      </c>
      <c r="C732" s="199" t="str">
        <f t="shared" si="110"/>
        <v>No</v>
      </c>
      <c r="D732" s="199" t="str">
        <f t="shared" si="111"/>
        <v/>
      </c>
      <c r="E732" s="212"/>
      <c r="F732" s="199"/>
      <c r="G732" s="199" t="s">
        <v>2983</v>
      </c>
      <c r="H732" s="213"/>
      <c r="I732" s="219" t="str" cm="1">
        <f t="array" ref="I732">_xlfn.TEXTJOIN(" ",1,IF(flistname=D732,foption,""))</f>
        <v>0</v>
      </c>
      <c r="J732" s="219" t="s">
        <v>117</v>
      </c>
      <c r="K732" s="219" t="s">
        <v>5434</v>
      </c>
      <c r="L732" s="219" t="str">
        <f t="shared" si="112"/>
        <v/>
      </c>
      <c r="N732" s="219" t="s">
        <v>2988</v>
      </c>
      <c r="O732" s="219" t="s">
        <v>2988</v>
      </c>
      <c r="P732" s="219">
        <v>1</v>
      </c>
      <c r="AB732" s="286"/>
    </row>
    <row r="733" spans="1:28" s="219" customFormat="1">
      <c r="A733" s="215"/>
      <c r="B733" s="216" t="s">
        <v>5468</v>
      </c>
      <c r="C733" s="216" t="str">
        <f t="shared" si="110"/>
        <v>No</v>
      </c>
      <c r="D733" s="216" t="str">
        <f t="shared" si="111"/>
        <v/>
      </c>
      <c r="E733" s="215"/>
      <c r="F733" s="216"/>
      <c r="G733" s="216" t="s">
        <v>2983</v>
      </c>
      <c r="H733" s="217"/>
      <c r="I733" s="219" t="str" cm="1">
        <f t="array" ref="I733">_xlfn.TEXTJOIN(" ",1,IF(flistname=D733,foption,""))</f>
        <v>0</v>
      </c>
      <c r="J733" s="219" t="s">
        <v>224</v>
      </c>
      <c r="K733" s="219" t="s">
        <v>5430</v>
      </c>
      <c r="L733" s="219" t="str">
        <f t="shared" si="112"/>
        <v/>
      </c>
      <c r="N733" s="219" t="s">
        <v>2988</v>
      </c>
      <c r="O733" s="219" t="s">
        <v>2988</v>
      </c>
      <c r="P733" s="219">
        <v>1</v>
      </c>
      <c r="AB733" s="286"/>
    </row>
    <row r="734" spans="1:28" s="356" customFormat="1">
      <c r="A734" s="355"/>
      <c r="B734" s="356" t="s">
        <v>5469</v>
      </c>
      <c r="C734" s="356" t="str">
        <f t="shared" si="110"/>
        <v>No</v>
      </c>
      <c r="D734" s="356" t="str">
        <f t="shared" si="111"/>
        <v/>
      </c>
      <c r="E734" s="355"/>
      <c r="G734" s="356" t="s">
        <v>3040</v>
      </c>
      <c r="H734" s="357"/>
      <c r="I734" s="356" t="str" cm="1">
        <f t="array" ref="I734">_xlfn.TEXTJOIN(" ",1,IF(flistname=D734,foption,""))</f>
        <v>0</v>
      </c>
      <c r="J734" s="356" t="s">
        <v>117</v>
      </c>
      <c r="K734" s="356" t="s">
        <v>5418</v>
      </c>
      <c r="L734" s="356" t="str">
        <f t="shared" si="112"/>
        <v/>
      </c>
      <c r="N734" s="356" t="s">
        <v>2988</v>
      </c>
      <c r="O734" s="356" t="s">
        <v>2988</v>
      </c>
      <c r="P734" s="356">
        <v>1</v>
      </c>
      <c r="AB734" s="358"/>
    </row>
    <row r="735" spans="1:28" s="218" customFormat="1">
      <c r="A735" s="207"/>
      <c r="C735" s="218" t="str">
        <f t="shared" si="110"/>
        <v>No</v>
      </c>
      <c r="D735" s="218" t="str">
        <f t="shared" si="111"/>
        <v/>
      </c>
      <c r="E735" s="207"/>
      <c r="H735" s="209"/>
      <c r="I735" s="214" t="str" cm="1">
        <f t="array" ref="I735">_xlfn.TEXTJOIN(" ",1,IF(flistname=D735,foption,""))</f>
        <v>0</v>
      </c>
      <c r="L735" s="218" t="str">
        <f t="shared" si="112"/>
        <v/>
      </c>
      <c r="N735" s="218" t="s">
        <v>2988</v>
      </c>
      <c r="O735" s="218" t="s">
        <v>2988</v>
      </c>
      <c r="P735" s="218">
        <v>1</v>
      </c>
      <c r="S735" s="207"/>
      <c r="AB735" s="280"/>
    </row>
    <row r="736" spans="1:28" s="356" customFormat="1">
      <c r="A736" s="355"/>
      <c r="B736" s="356" t="s">
        <v>5470</v>
      </c>
      <c r="C736" s="356" t="str">
        <f t="shared" si="110"/>
        <v>No</v>
      </c>
      <c r="D736" s="356" t="str">
        <f t="shared" si="111"/>
        <v/>
      </c>
      <c r="E736" s="355"/>
      <c r="G736" s="356" t="s">
        <v>2983</v>
      </c>
      <c r="H736" s="357"/>
      <c r="I736" s="356" t="str" cm="1">
        <f t="array" ref="I736">_xlfn.TEXTJOIN(" ",1,IF(flistname=D736,foption,""))</f>
        <v>0</v>
      </c>
      <c r="J736" s="356" t="s">
        <v>26</v>
      </c>
      <c r="K736" s="356" t="s">
        <v>5471</v>
      </c>
      <c r="L736" s="356" t="str">
        <f t="shared" si="112"/>
        <v>U: HOUSEHOLD EXPENDITURES AND MARKET ACCESS</v>
      </c>
      <c r="M736" s="356" t="s">
        <v>5472</v>
      </c>
      <c r="N736" s="356" t="s">
        <v>6328</v>
      </c>
      <c r="O736" s="356" t="s">
        <v>5473</v>
      </c>
      <c r="P736" s="356">
        <v>1</v>
      </c>
      <c r="AB736" s="358"/>
    </row>
    <row r="737" spans="1:28" s="219" customFormat="1">
      <c r="A737" s="212"/>
      <c r="B737" s="199" t="s">
        <v>5475</v>
      </c>
      <c r="C737" s="199" t="str">
        <f t="shared" si="110"/>
        <v>No</v>
      </c>
      <c r="D737" s="199" t="str">
        <f t="shared" si="111"/>
        <v/>
      </c>
      <c r="E737" s="212"/>
      <c r="F737" s="199"/>
      <c r="G737" s="199" t="s">
        <v>2983</v>
      </c>
      <c r="H737" s="213"/>
      <c r="I737" s="219" t="str" cm="1">
        <f t="array" ref="I737">_xlfn.TEXTJOIN(" ",1,IF(flistname=D737,foption,""))</f>
        <v>0</v>
      </c>
      <c r="J737" s="219" t="s">
        <v>26</v>
      </c>
      <c r="K737" s="219" t="s">
        <v>5476</v>
      </c>
      <c r="L737" s="219" t="str">
        <f t="shared" si="112"/>
        <v/>
      </c>
      <c r="N737" s="219" t="s">
        <v>2988</v>
      </c>
      <c r="O737" s="219" t="s">
        <v>2988</v>
      </c>
      <c r="P737" s="219">
        <v>1</v>
      </c>
      <c r="W737" s="219" t="s">
        <v>168</v>
      </c>
      <c r="AB737" s="286"/>
    </row>
    <row r="738" spans="1:28" s="325" customFormat="1">
      <c r="A738" s="240"/>
      <c r="B738" s="240"/>
      <c r="C738" s="240" t="str">
        <f t="shared" si="110"/>
        <v>No</v>
      </c>
      <c r="D738" s="240" t="str">
        <f t="shared" si="111"/>
        <v/>
      </c>
      <c r="E738" s="240"/>
      <c r="F738" s="240" t="s">
        <v>5477</v>
      </c>
      <c r="G738" s="240" t="s">
        <v>2983</v>
      </c>
      <c r="H738" s="240"/>
      <c r="I738" s="325" t="str" cm="1">
        <f t="array" ref="I738">_xlfn.TEXTJOIN(" ",1,IF(flistname=D738,foption,""))</f>
        <v>0</v>
      </c>
      <c r="J738" s="325" t="s">
        <v>20</v>
      </c>
      <c r="L738" s="325" t="str">
        <f t="shared" si="112"/>
        <v>Food expenditures</v>
      </c>
      <c r="N738" s="325" t="s">
        <v>5478</v>
      </c>
      <c r="O738" s="325" t="s">
        <v>5478</v>
      </c>
      <c r="P738" s="325">
        <v>1</v>
      </c>
      <c r="AB738" s="326"/>
    </row>
    <row r="739" spans="1:28" s="221" customFormat="1">
      <c r="A739" s="205"/>
      <c r="B739" s="220"/>
      <c r="C739" s="220" t="str">
        <f t="shared" si="110"/>
        <v>No</v>
      </c>
      <c r="D739" s="220" t="str">
        <f t="shared" si="111"/>
        <v/>
      </c>
      <c r="E739" s="205"/>
      <c r="F739" s="205" t="s">
        <v>5477</v>
      </c>
      <c r="G739" s="221" t="s">
        <v>2983</v>
      </c>
      <c r="H739" s="206"/>
      <c r="I739" s="221" t="str" cm="1">
        <f t="array" ref="I739">_xlfn.TEXTJOIN(" ",1,IF(flistname=D739,foption,""))</f>
        <v>0</v>
      </c>
      <c r="J739" s="341" t="s">
        <v>151</v>
      </c>
      <c r="K739" s="341" t="s">
        <v>5479</v>
      </c>
      <c r="L739" s="341" t="str">
        <f t="shared" si="112"/>
        <v>U01: In the last 30 days, how much money in total did you household spend on buying food items for home consumption (this can include the credit and depts taken pending for payment or monetary value of foods consumed but not purchased)</v>
      </c>
      <c r="M739" s="341" t="s">
        <v>5480</v>
      </c>
      <c r="N739" s="341" t="s">
        <v>5481</v>
      </c>
      <c r="O739" s="341" t="s">
        <v>5482</v>
      </c>
      <c r="P739" s="341">
        <v>1</v>
      </c>
      <c r="Q739" s="341"/>
      <c r="S739" s="221" t="s">
        <v>5483</v>
      </c>
      <c r="V739" s="221">
        <v>1</v>
      </c>
      <c r="AB739" s="333"/>
    </row>
    <row r="740" spans="1:28" s="221" customFormat="1">
      <c r="A740" s="205"/>
      <c r="B740" s="220"/>
      <c r="C740" s="220"/>
      <c r="D740" s="220"/>
      <c r="E740" s="205"/>
      <c r="F740" s="205"/>
      <c r="H740" s="206"/>
      <c r="J740" s="341" t="s">
        <v>151</v>
      </c>
      <c r="K740" s="341" t="s">
        <v>6329</v>
      </c>
      <c r="L740" s="341" t="str">
        <f t="shared" si="112"/>
        <v>U01_qlty: For quality purposes, please repeat here the total food expenses</v>
      </c>
      <c r="M740" s="341" t="s">
        <v>6330</v>
      </c>
      <c r="N740" s="341" t="s">
        <v>6331</v>
      </c>
      <c r="O740" s="341"/>
      <c r="P740" s="341"/>
      <c r="Q740" s="341"/>
      <c r="T740" s="221" t="s">
        <v>6332</v>
      </c>
      <c r="U740" s="221" t="s">
        <v>6333</v>
      </c>
      <c r="V740" s="221">
        <v>1</v>
      </c>
      <c r="Z740" s="221" t="s">
        <v>6334</v>
      </c>
      <c r="AB740" s="333"/>
    </row>
    <row r="741" spans="1:28" s="221" customFormat="1">
      <c r="A741" s="205"/>
      <c r="B741" s="220"/>
      <c r="C741" s="220" t="str">
        <f t="shared" ref="C741:C747" si="113">IF(IFERROR(FIND("select_one",J741),0)&gt;0,"select_one",IF(IFERROR(FIND("select_multiple",J741),0)&gt;0,"select_multiple","No"))</f>
        <v>select_multiple</v>
      </c>
      <c r="D741" s="220" t="str">
        <f t="shared" ref="D741:D747" si="114">IF(OR(C741="select_one",C741="select_multiple"),TRIM(RIGHT(J741,LEN(J741)-(LEN(C741)+1))),"")</f>
        <v>expenditure</v>
      </c>
      <c r="E741" s="205"/>
      <c r="F741" s="205" t="s">
        <v>5477</v>
      </c>
      <c r="G741" s="221" t="s">
        <v>2983</v>
      </c>
      <c r="H741" s="206"/>
      <c r="I741" s="221" t="str" cm="1">
        <f t="array" ref="I741">_xlfn.TEXTJOIN(" ",1,IF(flistname=D741,foption,""))</f>
        <v>1: Cereals (maize, rice, sorghum, wheat, bread) 2: Tubers (sweet potatoes, cassava) 3: Pulses (beans, peas, groundnuts) 4: Fruits &amp; vegetables (including wild foods) 5: Fish 6: Meat 7: Poultry 8: Eggs 9: Oil, fat, butter 10: Milk, cheese, yogurt 11: Sugar/Salt 12: Tea/Coffee</v>
      </c>
      <c r="J741" s="341" t="s">
        <v>5484</v>
      </c>
      <c r="K741" s="341" t="s">
        <v>5485</v>
      </c>
      <c r="L741" s="341" t="str">
        <f t="shared" si="112"/>
        <v>U02: During the last 30 days, which major four food items did your household spend on the most?</v>
      </c>
      <c r="M741" s="341" t="s">
        <v>5486</v>
      </c>
      <c r="N741" s="341" t="s">
        <v>6335</v>
      </c>
      <c r="O741" s="341" t="s">
        <v>5488</v>
      </c>
      <c r="P741" s="341">
        <v>1</v>
      </c>
      <c r="Q741" s="341"/>
      <c r="V741" s="221">
        <v>1</v>
      </c>
      <c r="Z741" s="221" t="s">
        <v>6334</v>
      </c>
      <c r="AB741" s="333"/>
    </row>
    <row r="742" spans="1:28" s="221" customFormat="1">
      <c r="A742" s="205"/>
      <c r="B742" s="220"/>
      <c r="C742" s="220" t="str">
        <f t="shared" si="113"/>
        <v>No</v>
      </c>
      <c r="D742" s="220" t="str">
        <f t="shared" si="114"/>
        <v/>
      </c>
      <c r="E742" s="205"/>
      <c r="F742" s="205" t="s">
        <v>5477</v>
      </c>
      <c r="G742" s="221" t="s">
        <v>2983</v>
      </c>
      <c r="H742" s="206"/>
      <c r="I742" s="221" t="str" cm="1">
        <f t="array" ref="I742">_xlfn.TEXTJOIN(" ",1,IF(flistname=D742,foption,""))</f>
        <v>0</v>
      </c>
      <c r="J742" s="341" t="s">
        <v>5489</v>
      </c>
      <c r="K742" s="341" t="s">
        <v>5490</v>
      </c>
      <c r="L742" s="341" t="str">
        <f t="shared" si="112"/>
        <v>U03: Please rank the main purchase foods by order of how much spent on them</v>
      </c>
      <c r="M742" s="341" t="s">
        <v>5491</v>
      </c>
      <c r="N742" s="341" t="s">
        <v>5492</v>
      </c>
      <c r="O742" s="341" t="s">
        <v>5493</v>
      </c>
      <c r="P742" s="341">
        <v>1</v>
      </c>
      <c r="Q742" s="341"/>
      <c r="R742" s="221" t="s">
        <v>5494</v>
      </c>
      <c r="V742" s="221">
        <v>1</v>
      </c>
      <c r="Z742" s="221" t="s">
        <v>5495</v>
      </c>
      <c r="AB742" s="333"/>
    </row>
    <row r="743" spans="1:28" s="219" customFormat="1">
      <c r="A743" s="199"/>
      <c r="B743" s="199"/>
      <c r="C743" s="199" t="str">
        <f t="shared" si="113"/>
        <v>No</v>
      </c>
      <c r="D743" s="199" t="str">
        <f t="shared" si="114"/>
        <v/>
      </c>
      <c r="E743" s="199"/>
      <c r="F743" s="199"/>
      <c r="G743" s="199"/>
      <c r="H743" s="199"/>
      <c r="I743" s="219" t="str" cm="1">
        <f t="array" ref="I743">_xlfn.TEXTJOIN(" ",1,IF(flistname=D743,foption,""))</f>
        <v>0</v>
      </c>
      <c r="J743" s="342" t="s">
        <v>117</v>
      </c>
      <c r="K743" s="342" t="s">
        <v>5476</v>
      </c>
      <c r="L743" s="342" t="str">
        <f t="shared" si="112"/>
        <v/>
      </c>
      <c r="M743" s="342"/>
      <c r="N743" s="342"/>
      <c r="O743" s="342"/>
      <c r="P743" s="342">
        <v>1</v>
      </c>
      <c r="Q743" s="342"/>
      <c r="AB743" s="286"/>
    </row>
    <row r="744" spans="1:28" s="245" customFormat="1">
      <c r="A744" s="228"/>
      <c r="C744" s="245" t="str">
        <f t="shared" si="113"/>
        <v>No</v>
      </c>
      <c r="D744" s="245" t="str">
        <f t="shared" si="114"/>
        <v/>
      </c>
      <c r="E744" s="228"/>
      <c r="F744" s="228"/>
      <c r="G744" s="247"/>
      <c r="H744" s="230"/>
      <c r="I744" s="229" t="str" cm="1">
        <f t="array" ref="I744">_xlfn.TEXTJOIN(" ",1,IF(flistname=D744,foption,""))</f>
        <v>0</v>
      </c>
      <c r="J744" s="343"/>
      <c r="K744" s="343"/>
      <c r="L744" s="343" t="str">
        <f t="shared" si="112"/>
        <v/>
      </c>
      <c r="M744" s="343"/>
      <c r="N744" s="343"/>
      <c r="O744" s="343"/>
      <c r="P744" s="343">
        <v>1</v>
      </c>
      <c r="Q744" s="343"/>
      <c r="S744" s="228"/>
      <c r="AB744" s="281"/>
    </row>
    <row r="745" spans="1:28" s="219" customFormat="1">
      <c r="A745" s="199"/>
      <c r="B745" s="199"/>
      <c r="C745" s="199" t="str">
        <f t="shared" si="113"/>
        <v>No</v>
      </c>
      <c r="D745" s="199" t="str">
        <f t="shared" si="114"/>
        <v/>
      </c>
      <c r="E745" s="199"/>
      <c r="F745" s="199"/>
      <c r="G745" s="199"/>
      <c r="H745" s="199"/>
      <c r="I745" s="219" t="str" cm="1">
        <f t="array" ref="I745">_xlfn.TEXTJOIN(" ",1,IF(flistname=D745,foption,""))</f>
        <v>0</v>
      </c>
      <c r="J745" s="342" t="s">
        <v>26</v>
      </c>
      <c r="K745" s="342" t="s">
        <v>5496</v>
      </c>
      <c r="L745" s="342" t="str">
        <f t="shared" si="112"/>
        <v/>
      </c>
      <c r="M745" s="342"/>
      <c r="N745" s="342"/>
      <c r="O745" s="342"/>
      <c r="P745" s="342">
        <v>1</v>
      </c>
      <c r="Q745" s="342"/>
      <c r="W745" s="219" t="s">
        <v>168</v>
      </c>
      <c r="AB745" s="286"/>
    </row>
    <row r="746" spans="1:28" s="325" customFormat="1">
      <c r="A746" s="240"/>
      <c r="B746" s="240"/>
      <c r="C746" s="240" t="str">
        <f t="shared" si="113"/>
        <v>No</v>
      </c>
      <c r="D746" s="240" t="str">
        <f t="shared" si="114"/>
        <v/>
      </c>
      <c r="E746" s="240"/>
      <c r="F746" s="240"/>
      <c r="G746" s="240"/>
      <c r="H746" s="240"/>
      <c r="I746" s="325" t="str" cm="1">
        <f t="array" ref="I746">_xlfn.TEXTJOIN(" ",1,IF(flistname=D746,foption,""))</f>
        <v>0</v>
      </c>
      <c r="J746" s="344" t="s">
        <v>20</v>
      </c>
      <c r="K746" s="344"/>
      <c r="L746" s="344" t="str">
        <f t="shared" si="112"/>
        <v>Non-Food expenditures</v>
      </c>
      <c r="M746" s="344"/>
      <c r="N746" s="325" t="s">
        <v>5497</v>
      </c>
      <c r="O746" s="325" t="s">
        <v>5497</v>
      </c>
      <c r="P746" s="344">
        <v>1</v>
      </c>
      <c r="Q746" s="344"/>
      <c r="AB746" s="326"/>
    </row>
    <row r="747" spans="1:28" s="221" customFormat="1">
      <c r="A747" s="205"/>
      <c r="B747" s="220"/>
      <c r="C747" s="220" t="str">
        <f t="shared" si="113"/>
        <v>No</v>
      </c>
      <c r="D747" s="220" t="str">
        <f t="shared" si="114"/>
        <v/>
      </c>
      <c r="E747" s="205"/>
      <c r="F747" s="205" t="s">
        <v>5477</v>
      </c>
      <c r="G747" s="221" t="s">
        <v>2983</v>
      </c>
      <c r="H747" s="206"/>
      <c r="I747" s="221" t="str" cm="1">
        <f t="array" ref="I747">_xlfn.TEXTJOIN(" ",1,IF(flistname=D747,foption,""))</f>
        <v>0</v>
      </c>
      <c r="J747" s="341" t="s">
        <v>151</v>
      </c>
      <c r="K747" s="341" t="s">
        <v>5498</v>
      </c>
      <c r="L747" s="341" t="str">
        <f t="shared" si="112"/>
        <v>U04: Now, I would like to ask you, during the last 30 days, how much money did you spend on buying items or paying for services other than food related? Expense may include what you paid in cash and what you owe in credit</v>
      </c>
      <c r="M747" s="341" t="s">
        <v>5499</v>
      </c>
      <c r="N747" s="341" t="s">
        <v>5500</v>
      </c>
      <c r="O747" s="341" t="s">
        <v>5501</v>
      </c>
      <c r="P747" s="341">
        <v>1</v>
      </c>
      <c r="Q747" s="341"/>
      <c r="S747" s="221" t="s">
        <v>5483</v>
      </c>
      <c r="V747" s="221">
        <v>1</v>
      </c>
      <c r="AB747" s="333"/>
    </row>
    <row r="748" spans="1:28" s="221" customFormat="1">
      <c r="A748" s="205"/>
      <c r="B748" s="220"/>
      <c r="C748" s="220"/>
      <c r="D748" s="220"/>
      <c r="E748" s="205"/>
      <c r="F748" s="205"/>
      <c r="H748" s="206"/>
      <c r="J748" s="341" t="s">
        <v>151</v>
      </c>
      <c r="K748" s="341" t="s">
        <v>6336</v>
      </c>
      <c r="L748" s="341" t="str">
        <f t="shared" si="112"/>
        <v>U04_qlty: For quality purposes, please repeat here the total non-food expenses</v>
      </c>
      <c r="M748" s="341" t="s">
        <v>6337</v>
      </c>
      <c r="N748" s="341" t="s">
        <v>6338</v>
      </c>
      <c r="O748" s="341"/>
      <c r="P748" s="341"/>
      <c r="Q748" s="341"/>
      <c r="T748" s="221" t="s">
        <v>6339</v>
      </c>
      <c r="U748" s="221" t="s">
        <v>6333</v>
      </c>
      <c r="V748" s="221">
        <v>1</v>
      </c>
      <c r="Z748" s="221" t="s">
        <v>6340</v>
      </c>
      <c r="AB748" s="333"/>
    </row>
    <row r="749" spans="1:28" s="221" customFormat="1">
      <c r="A749" s="205"/>
      <c r="B749" s="220"/>
      <c r="C749" s="220" t="str">
        <f t="shared" ref="C749:C813" si="115">IF(IFERROR(FIND("select_one",J749),0)&gt;0,"select_one",IF(IFERROR(FIND("select_multiple",J749),0)&gt;0,"select_multiple","No"))</f>
        <v>select_multiple</v>
      </c>
      <c r="D749" s="220" t="str">
        <f t="shared" ref="D749:D813" si="116">IF(OR(C749="select_one",C749="select_multiple"),TRIM(RIGHT(J749,LEN(J749)-(LEN(C749)+1))),"")</f>
        <v>expenditure_nfi</v>
      </c>
      <c r="E749" s="205"/>
      <c r="F749" s="205" t="s">
        <v>5477</v>
      </c>
      <c r="G749" s="221" t="s">
        <v>2983</v>
      </c>
      <c r="H749" s="206"/>
      <c r="I749" s="221" t="str" cm="1">
        <f t="array" ref="I749">_xlfn.TEXTJOIN(" ",1,IF(flistname=D749,foption,""))</f>
        <v/>
      </c>
      <c r="J749" s="341" t="s">
        <v>5502</v>
      </c>
      <c r="K749" s="341" t="s">
        <v>5503</v>
      </c>
      <c r="L749" s="341" t="str">
        <f t="shared" si="112"/>
        <v>U05: During the last 30 days, which major four non-food items did your household spend on the most?</v>
      </c>
      <c r="M749" s="341" t="s">
        <v>5504</v>
      </c>
      <c r="N749" s="341" t="s">
        <v>5505</v>
      </c>
      <c r="O749" s="341" t="s">
        <v>5506</v>
      </c>
      <c r="P749" s="341">
        <v>1</v>
      </c>
      <c r="Q749" s="341"/>
      <c r="V749" s="221">
        <v>1</v>
      </c>
      <c r="Z749" s="221" t="s">
        <v>6340</v>
      </c>
      <c r="AB749" s="333"/>
    </row>
    <row r="750" spans="1:28" s="221" customFormat="1">
      <c r="A750" s="205"/>
      <c r="B750" s="220"/>
      <c r="C750" s="220" t="str">
        <f t="shared" si="115"/>
        <v>No</v>
      </c>
      <c r="D750" s="220" t="str">
        <f t="shared" si="116"/>
        <v/>
      </c>
      <c r="E750" s="205"/>
      <c r="F750" s="205" t="s">
        <v>5477</v>
      </c>
      <c r="G750" s="221" t="s">
        <v>2983</v>
      </c>
      <c r="H750" s="206"/>
      <c r="I750" s="221" t="str" cm="1">
        <f t="array" ref="I750">_xlfn.TEXTJOIN(" ",1,IF(flistname=D750,foption,""))</f>
        <v>0</v>
      </c>
      <c r="J750" s="341" t="s">
        <v>5507</v>
      </c>
      <c r="K750" s="341" t="s">
        <v>5508</v>
      </c>
      <c r="L750" s="341" t="str">
        <f t="shared" si="112"/>
        <v>U06: Please rank the main purchase non-food by order of how much spent on them</v>
      </c>
      <c r="M750" s="341" t="s">
        <v>5509</v>
      </c>
      <c r="N750" s="341" t="s">
        <v>5510</v>
      </c>
      <c r="O750" s="341" t="s">
        <v>5511</v>
      </c>
      <c r="P750" s="341">
        <v>1</v>
      </c>
      <c r="Q750" s="341"/>
      <c r="R750" s="221" t="s">
        <v>5512</v>
      </c>
      <c r="V750" s="221">
        <v>1</v>
      </c>
      <c r="Z750" s="221" t="s">
        <v>5513</v>
      </c>
      <c r="AB750" s="333"/>
    </row>
    <row r="751" spans="1:28" s="219" customFormat="1">
      <c r="A751" s="212"/>
      <c r="B751" s="199" t="s">
        <v>5514</v>
      </c>
      <c r="C751" s="199" t="str">
        <f t="shared" si="115"/>
        <v>No</v>
      </c>
      <c r="D751" s="199" t="str">
        <f t="shared" si="116"/>
        <v/>
      </c>
      <c r="E751" s="212"/>
      <c r="F751" s="199"/>
      <c r="G751" s="199" t="s">
        <v>2983</v>
      </c>
      <c r="H751" s="213"/>
      <c r="I751" s="219" t="str" cm="1">
        <f t="array" ref="I751">_xlfn.TEXTJOIN(" ",1,IF(flistname=D751,foption,""))</f>
        <v>0</v>
      </c>
      <c r="J751" s="219" t="s">
        <v>117</v>
      </c>
      <c r="K751" s="219" t="s">
        <v>5496</v>
      </c>
      <c r="L751" s="219" t="str">
        <f t="shared" si="112"/>
        <v/>
      </c>
      <c r="N751" s="219" t="s">
        <v>2988</v>
      </c>
      <c r="O751" s="219" t="s">
        <v>2988</v>
      </c>
      <c r="P751" s="219">
        <v>1</v>
      </c>
      <c r="AB751" s="286"/>
    </row>
    <row r="752" spans="1:28" s="245" customFormat="1">
      <c r="A752" s="228"/>
      <c r="C752" s="245" t="str">
        <f t="shared" si="115"/>
        <v>No</v>
      </c>
      <c r="D752" s="245" t="str">
        <f t="shared" si="116"/>
        <v/>
      </c>
      <c r="E752" s="228"/>
      <c r="H752" s="230"/>
      <c r="I752" s="229" t="str" cm="1">
        <f t="array" ref="I752">_xlfn.TEXTJOIN(" ",1,IF(flistname=D752,foption,""))</f>
        <v>0</v>
      </c>
      <c r="L752" s="245" t="str">
        <f t="shared" si="112"/>
        <v/>
      </c>
      <c r="S752" s="228"/>
      <c r="AB752" s="281"/>
    </row>
    <row r="753" spans="1:28" s="219" customFormat="1">
      <c r="A753" s="212"/>
      <c r="B753" s="199"/>
      <c r="C753" s="199" t="str">
        <f t="shared" si="115"/>
        <v>No</v>
      </c>
      <c r="D753" s="199" t="str">
        <f t="shared" si="116"/>
        <v/>
      </c>
      <c r="E753" s="212"/>
      <c r="F753" s="199"/>
      <c r="G753" s="199"/>
      <c r="H753" s="213"/>
      <c r="I753" s="219" t="str" cm="1">
        <f t="array" ref="I753">_xlfn.TEXTJOIN(" ",1,IF(flistname=D753,foption,""))</f>
        <v>0</v>
      </c>
      <c r="J753" s="219" t="s">
        <v>26</v>
      </c>
      <c r="K753" s="219" t="s">
        <v>5515</v>
      </c>
      <c r="L753" s="219" t="str">
        <f t="shared" si="112"/>
        <v/>
      </c>
      <c r="W753" s="219" t="s">
        <v>168</v>
      </c>
      <c r="AB753" s="286"/>
    </row>
    <row r="754" spans="1:28" s="325" customFormat="1">
      <c r="A754" s="240"/>
      <c r="B754" s="240"/>
      <c r="C754" s="240" t="str">
        <f t="shared" si="115"/>
        <v>No</v>
      </c>
      <c r="D754" s="240" t="str">
        <f t="shared" si="116"/>
        <v/>
      </c>
      <c r="E754" s="240"/>
      <c r="F754" s="240"/>
      <c r="G754" s="240"/>
      <c r="H754" s="240"/>
      <c r="I754" s="325" t="str" cm="1">
        <f t="array" ref="I754">_xlfn.TEXTJOIN(" ",1,IF(flistname=D754,foption,""))</f>
        <v>0</v>
      </c>
      <c r="J754" s="344" t="s">
        <v>20</v>
      </c>
      <c r="K754" s="344"/>
      <c r="L754" s="344" t="str">
        <f t="shared" si="112"/>
        <v>MARKET ACCESS, FOOD PRICES AND AVAILABILITY</v>
      </c>
      <c r="M754" s="344"/>
      <c r="N754" s="325" t="s">
        <v>5516</v>
      </c>
      <c r="O754" s="325" t="s">
        <v>5516</v>
      </c>
      <c r="P754" s="344">
        <v>1</v>
      </c>
      <c r="Q754" s="344"/>
      <c r="AB754" s="326"/>
    </row>
    <row r="755" spans="1:28" s="221" customFormat="1">
      <c r="A755" s="194"/>
      <c r="B755" s="194"/>
      <c r="C755" s="194" t="str">
        <f t="shared" si="115"/>
        <v>select_one</v>
      </c>
      <c r="D755" s="194" t="str">
        <f t="shared" si="116"/>
        <v>yes_no</v>
      </c>
      <c r="E755" s="194"/>
      <c r="F755" s="194"/>
      <c r="G755" s="194"/>
      <c r="H755" s="194"/>
      <c r="I755" s="221" t="str" cm="1">
        <f t="array" ref="I755">_xlfn.TEXTJOIN(" ",1,IF(flistname=D755,foption,""))</f>
        <v>0: No 1: Yes</v>
      </c>
      <c r="J755" s="221" t="s">
        <v>22</v>
      </c>
      <c r="K755" s="221" t="s">
        <v>5517</v>
      </c>
      <c r="L755" s="341" t="str">
        <f t="shared" si="112"/>
        <v>U07: Are you or any of the household member currently able to access the nearest market for your households food and utility needs?</v>
      </c>
      <c r="M755" s="221" t="s">
        <v>5518</v>
      </c>
      <c r="N755" s="221" t="s">
        <v>5519</v>
      </c>
      <c r="O755" s="221" t="s">
        <v>5520</v>
      </c>
      <c r="V755" s="221">
        <v>1</v>
      </c>
      <c r="W755" s="221" t="s">
        <v>5748</v>
      </c>
      <c r="AB755" s="333"/>
    </row>
    <row r="756" spans="1:28" s="221" customFormat="1">
      <c r="A756" s="194"/>
      <c r="B756" s="194"/>
      <c r="C756" s="194" t="str">
        <f t="shared" si="115"/>
        <v>No</v>
      </c>
      <c r="D756" s="194" t="str">
        <f t="shared" si="116"/>
        <v/>
      </c>
      <c r="E756" s="194"/>
      <c r="F756" s="194"/>
      <c r="G756" s="194"/>
      <c r="H756" s="194"/>
      <c r="I756" s="221" t="str" cm="1">
        <f t="array" ref="I756">_xlfn.TEXTJOIN(" ",1,IF(flistname=D756,foption,""))</f>
        <v>0</v>
      </c>
      <c r="J756" s="221" t="s">
        <v>151</v>
      </c>
      <c r="K756" s="221" t="s">
        <v>5521</v>
      </c>
      <c r="L756" s="341" t="str">
        <f t="shared" si="112"/>
        <v>U08: If yes, how long does it take  (one way) in minutes to reach the nearest market?</v>
      </c>
      <c r="M756" s="221" t="s">
        <v>5522</v>
      </c>
      <c r="N756" s="221" t="s">
        <v>5523</v>
      </c>
      <c r="O756" s="221" t="s">
        <v>5524</v>
      </c>
      <c r="V756" s="221">
        <v>1</v>
      </c>
      <c r="Z756" s="221" t="s">
        <v>5525</v>
      </c>
      <c r="AB756" s="333"/>
    </row>
    <row r="757" spans="1:28" s="221" customFormat="1">
      <c r="A757" s="194"/>
      <c r="B757" s="194"/>
      <c r="C757" s="194" t="str">
        <f t="shared" si="115"/>
        <v>select_multiple</v>
      </c>
      <c r="D757" s="194" t="str">
        <f t="shared" si="116"/>
        <v>market_no</v>
      </c>
      <c r="E757" s="194"/>
      <c r="F757" s="194"/>
      <c r="G757" s="194"/>
      <c r="H757" s="194"/>
      <c r="I757" s="221" t="str" cm="1">
        <f t="array" ref="I757">_xlfn.TEXTJOIN(" ",1,IF(flistname=D757,foption,""))</f>
        <v>1: Limited access due to insecurity 2: Limited access due to COVID restrictions 3: Limited access due to poor road conditions 4: Limited access due to weather 88: Other limitations</v>
      </c>
      <c r="J757" s="221" t="s">
        <v>6341</v>
      </c>
      <c r="K757" s="221" t="s">
        <v>5527</v>
      </c>
      <c r="L757" s="341" t="str">
        <f t="shared" si="112"/>
        <v>U09: what are the reasons of limited access to nearest market?</v>
      </c>
      <c r="M757" s="221" t="s">
        <v>5528</v>
      </c>
      <c r="N757" s="221" t="s">
        <v>6342</v>
      </c>
      <c r="O757" s="221" t="s">
        <v>5530</v>
      </c>
      <c r="V757" s="221">
        <v>1</v>
      </c>
      <c r="Z757" s="221" t="s">
        <v>5531</v>
      </c>
      <c r="AB757" s="333"/>
    </row>
    <row r="758" spans="1:28" s="221" customFormat="1">
      <c r="A758" s="194"/>
      <c r="B758" s="194"/>
      <c r="C758" s="194" t="str">
        <f t="shared" si="115"/>
        <v>select_one</v>
      </c>
      <c r="D758" s="194" t="str">
        <f t="shared" si="116"/>
        <v>staple_availability</v>
      </c>
      <c r="E758" s="194"/>
      <c r="F758" s="194"/>
      <c r="G758" s="194"/>
      <c r="H758" s="194"/>
      <c r="I758" s="221" t="str" cm="1">
        <f t="array" ref="I758">_xlfn.TEXTJOIN(" ",1,IF(flistname=D758,foption,""))</f>
        <v>1: More available 2: Same availability 3: Less available</v>
      </c>
      <c r="J758" s="221" t="s">
        <v>5532</v>
      </c>
      <c r="K758" s="221" t="s">
        <v>5533</v>
      </c>
      <c r="L758" s="341" t="str">
        <f t="shared" si="112"/>
        <v>U10: How would you rate the current availability of key staple commodities (cereals, legumes) at this nearest market compared to same period last year?</v>
      </c>
      <c r="M758" s="221" t="s">
        <v>5534</v>
      </c>
      <c r="N758" s="221" t="s">
        <v>5535</v>
      </c>
      <c r="O758" s="221" t="s">
        <v>5536</v>
      </c>
      <c r="V758" s="221">
        <v>1</v>
      </c>
      <c r="AB758" s="333"/>
    </row>
    <row r="759" spans="1:28" s="221" customFormat="1">
      <c r="A759" s="194"/>
      <c r="B759" s="194"/>
      <c r="C759" s="194" t="str">
        <f t="shared" si="115"/>
        <v>select_one</v>
      </c>
      <c r="D759" s="194" t="str">
        <f t="shared" si="116"/>
        <v>staple_price</v>
      </c>
      <c r="E759" s="194"/>
      <c r="F759" s="194"/>
      <c r="G759" s="194"/>
      <c r="H759" s="194"/>
      <c r="I759" s="221" t="str" cm="1">
        <f t="array" ref="I759">_xlfn.TEXTJOIN(" ",1,IF(flistname=D759,foption,""))</f>
        <v>1: High Price 2: Fair Price 3: Low Price</v>
      </c>
      <c r="J759" s="221" t="s">
        <v>5537</v>
      </c>
      <c r="K759" s="221" t="s">
        <v>5538</v>
      </c>
      <c r="L759" s="341" t="str">
        <f t="shared" si="112"/>
        <v>U11: How would you judge the current prices of key staple commodities at the nearest market compared to same period last year?</v>
      </c>
      <c r="M759" s="221" t="s">
        <v>5539</v>
      </c>
      <c r="N759" s="221" t="s">
        <v>5540</v>
      </c>
      <c r="O759" s="221" t="s">
        <v>5541</v>
      </c>
      <c r="V759" s="221">
        <v>1</v>
      </c>
      <c r="AB759" s="333"/>
    </row>
    <row r="760" spans="1:28" s="221" customFormat="1">
      <c r="A760" s="194"/>
      <c r="B760" s="194"/>
      <c r="C760" s="194" t="str">
        <f t="shared" si="115"/>
        <v>select_one</v>
      </c>
      <c r="D760" s="194" t="str">
        <f t="shared" si="116"/>
        <v>staple_demand</v>
      </c>
      <c r="E760" s="194"/>
      <c r="F760" s="194"/>
      <c r="G760" s="194"/>
      <c r="H760" s="194"/>
      <c r="I760" s="221" t="str" cm="1">
        <f t="array" ref="I760">_xlfn.TEXTJOIN(" ",1,IF(flistname=D760,foption,""))</f>
        <v>1: No, it is all available 2: Some cereals not available 3: some pulses not available 4: both some cereals and pulses unavailable 5: Cooking oil not available</v>
      </c>
      <c r="J760" s="221" t="s">
        <v>5542</v>
      </c>
      <c r="K760" s="221" t="s">
        <v>5543</v>
      </c>
      <c r="L760" s="341" t="str">
        <f t="shared" si="112"/>
        <v>U12: Are there any staple commodities that are not found in the market that you normally buy</v>
      </c>
      <c r="M760" s="221" t="s">
        <v>5544</v>
      </c>
      <c r="N760" s="221" t="s">
        <v>5545</v>
      </c>
      <c r="O760" s="221" t="s">
        <v>5546</v>
      </c>
      <c r="V760" s="221">
        <v>1</v>
      </c>
      <c r="AB760" s="333"/>
    </row>
    <row r="761" spans="1:28" s="221" customFormat="1">
      <c r="A761" s="194"/>
      <c r="B761" s="194"/>
      <c r="C761" s="194" t="str">
        <f t="shared" si="115"/>
        <v>select_one</v>
      </c>
      <c r="D761" s="194" t="str">
        <f t="shared" si="116"/>
        <v>yes_no</v>
      </c>
      <c r="E761" s="194"/>
      <c r="F761" s="194"/>
      <c r="G761" s="194"/>
      <c r="H761" s="194"/>
      <c r="I761" s="221" t="str" cm="1">
        <f t="array" ref="I761">_xlfn.TEXTJOIN(" ",1,IF(flistname=D761,foption,""))</f>
        <v>0: No 1: Yes</v>
      </c>
      <c r="J761" s="221" t="s">
        <v>22</v>
      </c>
      <c r="K761" s="221" t="s">
        <v>5547</v>
      </c>
      <c r="L761" s="341" t="str">
        <f t="shared" si="112"/>
        <v>U13: Based on your experience, has the cash or food assistance received helped you in anyway to reduce the effect/impact of the commodity prices increased and availability on your household?</v>
      </c>
      <c r="M761" s="221" t="s">
        <v>5548</v>
      </c>
      <c r="N761" s="221" t="s">
        <v>5549</v>
      </c>
      <c r="O761" s="221" t="s">
        <v>5550</v>
      </c>
      <c r="V761" s="221">
        <v>1</v>
      </c>
      <c r="W761" s="221" t="s">
        <v>5748</v>
      </c>
      <c r="Z761" s="221" t="s">
        <v>3428</v>
      </c>
      <c r="AB761" s="333"/>
    </row>
    <row r="762" spans="1:28" s="221" customFormat="1">
      <c r="A762" s="194"/>
      <c r="B762" s="194"/>
      <c r="C762" s="194" t="str">
        <f t="shared" si="115"/>
        <v>select_one</v>
      </c>
      <c r="D762" s="194" t="str">
        <f t="shared" si="116"/>
        <v>staple_supply</v>
      </c>
      <c r="E762" s="194"/>
      <c r="F762" s="194"/>
      <c r="G762" s="194"/>
      <c r="H762" s="194"/>
      <c r="I762" s="221" t="str" cm="1">
        <f t="array" ref="I762">_xlfn.TEXTJOIN(" ",1,IF(flistname=D762,foption,""))</f>
        <v>1: Sufficient (30 days and more) 2: Marginal (15 to 25 days) 3: Limited (7 to 15 days sufficient) 4: Very limited (&lt;7days sufficient) 77: Don't know</v>
      </c>
      <c r="J762" s="221" t="s">
        <v>5551</v>
      </c>
      <c r="K762" s="221" t="s">
        <v>5552</v>
      </c>
      <c r="L762" s="341" t="str">
        <f t="shared" si="112"/>
        <v>U14: As we speak today, what is your current household capacity to access  food needs (purchase, aid or own production) in the next coming 30 days?</v>
      </c>
      <c r="M762" s="221" t="s">
        <v>5553</v>
      </c>
      <c r="N762" s="221" t="s">
        <v>5554</v>
      </c>
      <c r="O762" s="221" t="s">
        <v>5555</v>
      </c>
      <c r="V762" s="221">
        <v>1</v>
      </c>
      <c r="AB762" s="333"/>
    </row>
    <row r="763" spans="1:28" s="221" customFormat="1">
      <c r="A763" s="194"/>
      <c r="B763" s="194"/>
      <c r="C763" s="194" t="str">
        <f t="shared" si="115"/>
        <v>select_one</v>
      </c>
      <c r="D763" s="194" t="str">
        <f t="shared" si="116"/>
        <v>price_change</v>
      </c>
      <c r="E763" s="194"/>
      <c r="F763" s="194"/>
      <c r="G763" s="194"/>
      <c r="H763" s="194"/>
      <c r="I763" s="221" t="str" cm="1">
        <f t="array" ref="I763">_xlfn.TEXTJOIN(" ",1,IF(flistname=D763,foption,""))</f>
        <v>1: Prices remained the same 2: Prices decreased 3: Prices increased</v>
      </c>
      <c r="J763" s="221" t="s">
        <v>5556</v>
      </c>
      <c r="K763" s="221" t="s">
        <v>5557</v>
      </c>
      <c r="L763" s="341" t="str">
        <f t="shared" si="112"/>
        <v>U15: How have prices of the staple foods (cereals, legumes, oil) in the nearby market changed following distribution of cash or food assistance in your community?</v>
      </c>
      <c r="M763" s="221" t="s">
        <v>5558</v>
      </c>
      <c r="N763" s="221" t="s">
        <v>6343</v>
      </c>
      <c r="O763" s="221" t="s">
        <v>5560</v>
      </c>
      <c r="V763" s="221">
        <v>1</v>
      </c>
      <c r="AB763" s="333"/>
    </row>
    <row r="764" spans="1:28" s="221" customFormat="1">
      <c r="A764" s="194"/>
      <c r="B764" s="194"/>
      <c r="C764" s="194" t="str">
        <f t="shared" si="115"/>
        <v>select_one</v>
      </c>
      <c r="D764" s="194" t="str">
        <f t="shared" si="116"/>
        <v>trader_change</v>
      </c>
      <c r="E764" s="194"/>
      <c r="F764" s="194"/>
      <c r="G764" s="194"/>
      <c r="H764" s="194"/>
      <c r="I764" s="221" t="str" cm="1">
        <f t="array" ref="I764">_xlfn.TEXTJOIN(" ",1,IF(flistname=D764,foption,""))</f>
        <v>1: No they remain the same 2: Yes, they decrease 3: Yes, they increase 77: Don't know</v>
      </c>
      <c r="J764" s="221" t="s">
        <v>5561</v>
      </c>
      <c r="K764" s="221" t="s">
        <v>5562</v>
      </c>
      <c r="L764" s="341" t="str">
        <f t="shared" si="112"/>
        <v>U16: At the time of distribution of cash or  food assistance in your community, do the number of traders in the local market change?</v>
      </c>
      <c r="M764" s="221" t="s">
        <v>5563</v>
      </c>
      <c r="N764" s="221" t="s">
        <v>6344</v>
      </c>
      <c r="O764" s="221" t="s">
        <v>5565</v>
      </c>
      <c r="V764" s="221">
        <v>1</v>
      </c>
      <c r="AB764" s="333"/>
    </row>
    <row r="765" spans="1:28" s="219" customFormat="1">
      <c r="A765" s="212"/>
      <c r="B765" s="199"/>
      <c r="C765" s="199" t="str">
        <f t="shared" si="115"/>
        <v>No</v>
      </c>
      <c r="D765" s="199" t="str">
        <f t="shared" si="116"/>
        <v/>
      </c>
      <c r="E765" s="212"/>
      <c r="F765" s="199"/>
      <c r="G765" s="199"/>
      <c r="H765" s="213"/>
      <c r="I765" s="219" t="str" cm="1">
        <f t="array" ref="I765">_xlfn.TEXTJOIN(" ",1,IF(flistname=D765,foption,""))</f>
        <v>0</v>
      </c>
      <c r="J765" s="219" t="s">
        <v>117</v>
      </c>
      <c r="K765" s="219" t="s">
        <v>5515</v>
      </c>
      <c r="L765" s="219" t="str">
        <f t="shared" si="112"/>
        <v/>
      </c>
      <c r="AB765" s="286"/>
    </row>
    <row r="766" spans="1:28" s="245" customFormat="1">
      <c r="A766" s="228"/>
      <c r="C766" s="245" t="str">
        <f t="shared" si="115"/>
        <v>No</v>
      </c>
      <c r="D766" s="245" t="str">
        <f t="shared" si="116"/>
        <v/>
      </c>
      <c r="E766" s="228"/>
      <c r="H766" s="230"/>
      <c r="I766" s="229"/>
      <c r="L766" s="245" t="str">
        <f t="shared" si="112"/>
        <v/>
      </c>
      <c r="S766" s="228"/>
      <c r="AB766" s="281"/>
    </row>
    <row r="767" spans="1:28" s="356" customFormat="1">
      <c r="A767" s="355"/>
      <c r="B767" s="356" t="s">
        <v>5566</v>
      </c>
      <c r="C767" s="356" t="str">
        <f t="shared" si="115"/>
        <v>No</v>
      </c>
      <c r="D767" s="356" t="str">
        <f t="shared" si="116"/>
        <v/>
      </c>
      <c r="E767" s="355"/>
      <c r="G767" s="356" t="s">
        <v>2983</v>
      </c>
      <c r="H767" s="357"/>
      <c r="I767" s="356" t="str" cm="1">
        <f t="array" ref="I767">_xlfn.TEXTJOIN(" ",1,IF(flistname=D767,foption,""))</f>
        <v>0</v>
      </c>
      <c r="J767" s="356" t="s">
        <v>117</v>
      </c>
      <c r="K767" s="356" t="s">
        <v>5471</v>
      </c>
      <c r="L767" s="356" t="str">
        <f t="shared" si="112"/>
        <v/>
      </c>
      <c r="N767" s="356" t="s">
        <v>2988</v>
      </c>
      <c r="O767" s="356" t="s">
        <v>2988</v>
      </c>
      <c r="P767" s="356">
        <v>1</v>
      </c>
      <c r="AB767" s="358"/>
    </row>
    <row r="768" spans="1:28" s="218" customFormat="1">
      <c r="A768" s="207"/>
      <c r="C768" s="218" t="str">
        <f t="shared" si="115"/>
        <v>No</v>
      </c>
      <c r="D768" s="218" t="str">
        <f t="shared" si="116"/>
        <v/>
      </c>
      <c r="E768" s="207"/>
      <c r="H768" s="209"/>
      <c r="I768" s="214" t="str" cm="1">
        <f t="array" ref="I768">_xlfn.TEXTJOIN(" ",1,IF(flistname=D768,foption,""))</f>
        <v>0</v>
      </c>
      <c r="L768" s="218" t="str">
        <f t="shared" si="112"/>
        <v/>
      </c>
      <c r="N768" s="218" t="s">
        <v>2988</v>
      </c>
      <c r="O768" s="218" t="s">
        <v>2988</v>
      </c>
      <c r="P768" s="218">
        <v>1</v>
      </c>
      <c r="S768" s="207"/>
      <c r="AB768" s="280"/>
    </row>
    <row r="769" spans="1:28" s="219" customFormat="1">
      <c r="A769" s="212"/>
      <c r="B769" s="199" t="s">
        <v>5567</v>
      </c>
      <c r="C769" s="199" t="str">
        <f t="shared" si="115"/>
        <v>No</v>
      </c>
      <c r="D769" s="199" t="str">
        <f t="shared" si="116"/>
        <v/>
      </c>
      <c r="E769" s="212"/>
      <c r="F769" s="199"/>
      <c r="G769" s="199" t="s">
        <v>2983</v>
      </c>
      <c r="H769" s="213"/>
      <c r="I769" s="219" t="str" cm="1">
        <f t="array" ref="I769">_xlfn.TEXTJOIN(" ",1,IF(flistname=D769,foption,""))</f>
        <v>0</v>
      </c>
      <c r="J769" s="219" t="s">
        <v>26</v>
      </c>
      <c r="K769" s="219" t="s">
        <v>5568</v>
      </c>
      <c r="L769" s="219" t="str">
        <f t="shared" si="112"/>
        <v>V: COPING STRATEGIES</v>
      </c>
      <c r="M769" s="219" t="s">
        <v>5569</v>
      </c>
      <c r="N769" s="219" t="s">
        <v>5570</v>
      </c>
      <c r="O769" s="219" t="s">
        <v>5570</v>
      </c>
      <c r="P769" s="219">
        <v>1</v>
      </c>
      <c r="AB769" s="286"/>
    </row>
    <row r="770" spans="1:28" s="221" customFormat="1">
      <c r="A770" s="205"/>
      <c r="B770" s="194" t="s">
        <v>5571</v>
      </c>
      <c r="C770" s="194" t="str">
        <f t="shared" si="115"/>
        <v>select_one</v>
      </c>
      <c r="D770" s="194" t="str">
        <f t="shared" si="116"/>
        <v>yes_no</v>
      </c>
      <c r="E770" s="205"/>
      <c r="F770" s="194"/>
      <c r="G770" s="194" t="s">
        <v>3040</v>
      </c>
      <c r="H770" s="206"/>
      <c r="I770" s="221" t="str" cm="1">
        <f t="array" ref="I770">_xlfn.TEXTJOIN(" ",1,IF(flistname=D770,foption,""))</f>
        <v>0: No 1: Yes</v>
      </c>
      <c r="J770" s="221" t="s">
        <v>22</v>
      </c>
      <c r="K770" s="221" t="s">
        <v>2783</v>
      </c>
      <c r="L770" s="221" t="str">
        <f t="shared" si="112"/>
        <v>V01_01: In the last **7 days**, have there been times when you did not have enough food or money to buy food, how often has your households had to.</v>
      </c>
      <c r="M770" s="221" t="s">
        <v>5572</v>
      </c>
      <c r="N770" s="221" t="s">
        <v>5573</v>
      </c>
      <c r="O770" s="221" t="s">
        <v>5574</v>
      </c>
      <c r="P770" s="221">
        <v>1</v>
      </c>
      <c r="V770" s="221">
        <v>1</v>
      </c>
      <c r="W770" s="221" t="s">
        <v>5748</v>
      </c>
      <c r="AB770" s="333"/>
    </row>
    <row r="771" spans="1:28" s="221" customFormat="1">
      <c r="A771" s="205"/>
      <c r="B771" s="194"/>
      <c r="C771" s="194" t="str">
        <f t="shared" si="115"/>
        <v>select_multiple</v>
      </c>
      <c r="D771" s="194" t="str">
        <f t="shared" si="116"/>
        <v>shortagecause</v>
      </c>
      <c r="E771" s="205"/>
      <c r="F771" s="194"/>
      <c r="G771" s="194"/>
      <c r="H771" s="206"/>
      <c r="I771" s="221" t="str" cm="1">
        <f t="array" ref="I771">_xlfn.TEXTJOIN(" ",1,IF(flistname=D771,foption,""))</f>
        <v>1: Low production from last season 2: Lack of agricultural production markets 3: Loss/reduction of employment of members of the household 4: Reduction of income of household members 5: High market prices for non-food items 6: Unusual high food prices 7: Insecurity/unrest/Violence 8: Delayed or skipped assistance distribution 9: COVID-19 related restrictions 88: Others</v>
      </c>
      <c r="J771" s="221" t="s">
        <v>5575</v>
      </c>
      <c r="K771" s="221" t="s">
        <v>5576</v>
      </c>
      <c r="L771" s="221" t="str">
        <f t="shared" si="112"/>
        <v>V01_02: What do you think caused this food shortage in your household?</v>
      </c>
      <c r="M771" s="221" t="s">
        <v>5577</v>
      </c>
      <c r="N771" s="221" t="s">
        <v>5578</v>
      </c>
      <c r="O771" s="221" t="s">
        <v>5579</v>
      </c>
      <c r="V771" s="221">
        <v>1</v>
      </c>
      <c r="Z771" s="221" t="s">
        <v>2787</v>
      </c>
      <c r="AB771" s="333"/>
    </row>
    <row r="772" spans="1:28" s="338" customFormat="1">
      <c r="A772" s="205"/>
      <c r="B772" s="194"/>
      <c r="C772" s="194" t="str">
        <f t="shared" si="115"/>
        <v>No</v>
      </c>
      <c r="D772" s="194" t="str">
        <f t="shared" si="116"/>
        <v/>
      </c>
      <c r="E772" s="205"/>
      <c r="F772" s="194"/>
      <c r="G772" s="194"/>
      <c r="H772" s="206"/>
      <c r="J772" s="338" t="s">
        <v>49</v>
      </c>
      <c r="K772" s="338" t="s">
        <v>5580</v>
      </c>
      <c r="L772" s="338" t="str">
        <f t="shared" si="112"/>
        <v>V01_02_1: Specify other causes of food shortages</v>
      </c>
      <c r="M772" s="338" t="s">
        <v>5581</v>
      </c>
      <c r="N772" s="338" t="s">
        <v>5582</v>
      </c>
      <c r="O772" s="338" t="s">
        <v>5583</v>
      </c>
      <c r="V772" s="338">
        <v>1</v>
      </c>
      <c r="Z772" s="338" t="s">
        <v>5584</v>
      </c>
      <c r="AB772" s="339"/>
    </row>
    <row r="773" spans="1:28" s="221" customFormat="1">
      <c r="A773" s="205"/>
      <c r="B773" s="194"/>
      <c r="C773" s="194" t="str">
        <f t="shared" si="115"/>
        <v>select_multiple</v>
      </c>
      <c r="D773" s="194" t="str">
        <f t="shared" si="116"/>
        <v>copingsolution</v>
      </c>
      <c r="E773" s="205"/>
      <c r="F773" s="194"/>
      <c r="G773" s="194"/>
      <c r="H773" s="206"/>
      <c r="I773" s="221" t="str" cm="1">
        <f t="array" ref="I773">_xlfn.TEXTJOIN(" ",1,IF(flistname=D773,foption,""))</f>
        <v>1: Subsidized agricurtural inputs 2: Creation of HH's income generating activities 3: Support in market access and linkages 4: Support in irrigation systems 5: Support in errosion/flood control systems 6: Support to vulnerables affected by shocks 7: Support with access to quality health and medical services 8: Increase food rations 88: Other</v>
      </c>
      <c r="J773" s="221" t="s">
        <v>5585</v>
      </c>
      <c r="K773" s="221" t="s">
        <v>5586</v>
      </c>
      <c r="L773" s="221" t="str">
        <f t="shared" si="112"/>
        <v>V01_03: What can be done at your household or community level to prevent future food shortages?</v>
      </c>
      <c r="M773" s="221" t="s">
        <v>5587</v>
      </c>
      <c r="N773" s="221" t="s">
        <v>5588</v>
      </c>
      <c r="O773" s="221" t="s">
        <v>5589</v>
      </c>
      <c r="V773" s="221">
        <v>1</v>
      </c>
      <c r="Z773" s="221" t="s">
        <v>2787</v>
      </c>
      <c r="AB773" s="333"/>
    </row>
    <row r="774" spans="1:28" s="338" customFormat="1">
      <c r="A774" s="205"/>
      <c r="B774" s="194"/>
      <c r="C774" s="194" t="str">
        <f t="shared" si="115"/>
        <v>No</v>
      </c>
      <c r="D774" s="194" t="str">
        <f t="shared" si="116"/>
        <v/>
      </c>
      <c r="E774" s="205"/>
      <c r="F774" s="194"/>
      <c r="G774" s="194"/>
      <c r="H774" s="206"/>
      <c r="J774" s="338" t="s">
        <v>49</v>
      </c>
      <c r="K774" s="338" t="s">
        <v>5590</v>
      </c>
      <c r="L774" s="338" t="str">
        <f t="shared" si="112"/>
        <v>V01_03_1: Specify of suggested solutions</v>
      </c>
      <c r="M774" s="338" t="s">
        <v>5591</v>
      </c>
      <c r="N774" s="338" t="s">
        <v>5592</v>
      </c>
      <c r="O774" s="338" t="s">
        <v>5593</v>
      </c>
      <c r="V774" s="338">
        <v>1</v>
      </c>
      <c r="Z774" s="338" t="s">
        <v>5594</v>
      </c>
      <c r="AB774" s="339"/>
    </row>
    <row r="775" spans="1:28" s="219" customFormat="1">
      <c r="A775" s="212"/>
      <c r="B775" s="199" t="s">
        <v>5595</v>
      </c>
      <c r="C775" s="199" t="str">
        <f t="shared" si="115"/>
        <v>No</v>
      </c>
      <c r="D775" s="199" t="str">
        <f t="shared" si="116"/>
        <v/>
      </c>
      <c r="E775" s="212"/>
      <c r="F775" s="199"/>
      <c r="G775" s="199" t="s">
        <v>2983</v>
      </c>
      <c r="H775" s="213"/>
      <c r="I775" s="219" t="str" cm="1">
        <f t="array" ref="I775">_xlfn.TEXTJOIN(" ",1,IF(flistname=D775,foption,""))</f>
        <v>0</v>
      </c>
      <c r="J775" s="219" t="s">
        <v>26</v>
      </c>
      <c r="K775" s="219" t="s">
        <v>5596</v>
      </c>
      <c r="L775" s="219" t="str">
        <f t="shared" si="112"/>
        <v>FOOD COPING MECHANISM</v>
      </c>
      <c r="N775" s="219" t="s">
        <v>5597</v>
      </c>
      <c r="O775" s="219" t="s">
        <v>5597</v>
      </c>
      <c r="P775" s="219">
        <v>1</v>
      </c>
      <c r="W775" s="219" t="s">
        <v>168</v>
      </c>
      <c r="Z775" s="219" t="s">
        <v>2787</v>
      </c>
      <c r="AB775" s="286"/>
    </row>
    <row r="776" spans="1:28" s="325" customFormat="1">
      <c r="A776" s="240"/>
      <c r="B776" s="240"/>
      <c r="C776" s="240" t="str">
        <f t="shared" si="115"/>
        <v>No</v>
      </c>
      <c r="D776" s="240" t="str">
        <f t="shared" si="116"/>
        <v/>
      </c>
      <c r="E776" s="240"/>
      <c r="F776" s="240"/>
      <c r="G776" s="240"/>
      <c r="H776" s="240"/>
      <c r="I776" s="325" t="str" cm="1">
        <f t="array" ref="I776">_xlfn.TEXTJOIN(" ",1,IF(flistname=D776,foption,""))</f>
        <v>0</v>
      </c>
      <c r="J776" s="325" t="s">
        <v>20</v>
      </c>
      <c r="L776" s="325" t="str">
        <f t="shared" si="112"/>
        <v>How many days did you use any of the following coping strategies? If not used, mark 0.</v>
      </c>
      <c r="N776" s="325" t="s">
        <v>5598</v>
      </c>
      <c r="O776" s="325" t="s">
        <v>5598</v>
      </c>
      <c r="AB776" s="326"/>
    </row>
    <row r="777" spans="1:28" s="221" customFormat="1">
      <c r="A777" s="205"/>
      <c r="B777" s="194" t="s">
        <v>5599</v>
      </c>
      <c r="C777" s="194" t="str">
        <f t="shared" si="115"/>
        <v>No</v>
      </c>
      <c r="D777" s="194" t="str">
        <f t="shared" si="116"/>
        <v/>
      </c>
      <c r="E777" s="205"/>
      <c r="F777" s="194"/>
      <c r="G777" s="194" t="s">
        <v>2983</v>
      </c>
      <c r="H777" s="206"/>
      <c r="I777" s="221" t="str" cm="1">
        <f t="array" ref="I777">_xlfn.TEXTJOIN(" ",1,IF(flistname=D777,foption,""))</f>
        <v>0</v>
      </c>
      <c r="J777" s="221" t="s">
        <v>151</v>
      </c>
      <c r="K777" s="221" t="s">
        <v>2788</v>
      </c>
      <c r="L777" s="221" t="str">
        <f t="shared" si="112"/>
        <v>V02_01: In the last 7 days, how many days have you relied on less preferred and less expensive food</v>
      </c>
      <c r="M777" s="221" t="s">
        <v>5600</v>
      </c>
      <c r="N777" s="221" t="s">
        <v>5601</v>
      </c>
      <c r="O777" s="221" t="s">
        <v>5602</v>
      </c>
      <c r="P777" s="221">
        <v>1</v>
      </c>
      <c r="T777" s="221" t="s">
        <v>2273</v>
      </c>
      <c r="U777" s="221" t="s">
        <v>2790</v>
      </c>
      <c r="V777" s="221">
        <v>1</v>
      </c>
      <c r="AB777" s="333"/>
    </row>
    <row r="778" spans="1:28" s="221" customFormat="1">
      <c r="A778" s="205"/>
      <c r="B778" s="194" t="s">
        <v>5603</v>
      </c>
      <c r="C778" s="194" t="str">
        <f t="shared" si="115"/>
        <v>No</v>
      </c>
      <c r="D778" s="194" t="str">
        <f t="shared" si="116"/>
        <v/>
      </c>
      <c r="E778" s="205"/>
      <c r="F778" s="194"/>
      <c r="G778" s="194" t="s">
        <v>2983</v>
      </c>
      <c r="H778" s="206"/>
      <c r="I778" s="221" t="str" cm="1">
        <f t="array" ref="I778">_xlfn.TEXTJOIN(" ",1,IF(flistname=D778,foption,""))</f>
        <v>0</v>
      </c>
      <c r="J778" s="221" t="s">
        <v>151</v>
      </c>
      <c r="K778" s="221" t="s">
        <v>2791</v>
      </c>
      <c r="L778" s="221" t="str">
        <f t="shared" si="112"/>
        <v>V02_02: In the last 7 days, how many days have you borrowed food, or rely on help from friends or relatives</v>
      </c>
      <c r="M778" s="221" t="s">
        <v>5604</v>
      </c>
      <c r="N778" s="221" t="s">
        <v>5605</v>
      </c>
      <c r="O778" s="221" t="s">
        <v>5606</v>
      </c>
      <c r="P778" s="221">
        <v>1</v>
      </c>
      <c r="T778" s="221" t="s">
        <v>2273</v>
      </c>
      <c r="U778" s="221" t="s">
        <v>2790</v>
      </c>
      <c r="V778" s="221">
        <v>1</v>
      </c>
      <c r="AB778" s="333"/>
    </row>
    <row r="779" spans="1:28" s="221" customFormat="1">
      <c r="A779" s="205"/>
      <c r="B779" s="194" t="s">
        <v>5607</v>
      </c>
      <c r="C779" s="194" t="str">
        <f t="shared" si="115"/>
        <v>No</v>
      </c>
      <c r="D779" s="194" t="str">
        <f t="shared" si="116"/>
        <v/>
      </c>
      <c r="E779" s="205"/>
      <c r="F779" s="194"/>
      <c r="G779" s="194" t="s">
        <v>2983</v>
      </c>
      <c r="H779" s="206"/>
      <c r="I779" s="221" t="str" cm="1">
        <f t="array" ref="I779">_xlfn.TEXTJOIN(" ",1,IF(flistname=D779,foption,""))</f>
        <v>0</v>
      </c>
      <c r="J779" s="221" t="s">
        <v>151</v>
      </c>
      <c r="K779" s="221" t="s">
        <v>2793</v>
      </c>
      <c r="L779" s="221" t="str">
        <f t="shared" si="112"/>
        <v>V02_03: In the last 7 days, how many days did you have to Limit portion size at meals</v>
      </c>
      <c r="M779" s="221" t="s">
        <v>5608</v>
      </c>
      <c r="N779" s="221" t="s">
        <v>6345</v>
      </c>
      <c r="O779" s="221" t="s">
        <v>5610</v>
      </c>
      <c r="P779" s="221">
        <v>1</v>
      </c>
      <c r="T779" s="221" t="s">
        <v>2273</v>
      </c>
      <c r="U779" s="221" t="s">
        <v>2790</v>
      </c>
      <c r="V779" s="221">
        <v>1</v>
      </c>
      <c r="AB779" s="333"/>
    </row>
    <row r="780" spans="1:28" s="221" customFormat="1">
      <c r="A780" s="205"/>
      <c r="B780" s="194" t="s">
        <v>5611</v>
      </c>
      <c r="C780" s="194" t="str">
        <f t="shared" si="115"/>
        <v>No</v>
      </c>
      <c r="D780" s="194" t="str">
        <f t="shared" si="116"/>
        <v/>
      </c>
      <c r="E780" s="205"/>
      <c r="F780" s="194"/>
      <c r="G780" s="194" t="s">
        <v>2983</v>
      </c>
      <c r="H780" s="206"/>
      <c r="I780" s="221" t="str" cm="1">
        <f t="array" ref="I780">_xlfn.TEXTJOIN(" ",1,IF(flistname=D780,foption,""))</f>
        <v>0</v>
      </c>
      <c r="J780" s="221" t="s">
        <v>151</v>
      </c>
      <c r="K780" s="221" t="s">
        <v>2795</v>
      </c>
      <c r="L780" s="221" t="str">
        <f t="shared" si="112"/>
        <v>V02_04: In the last 7 days, how many days did you have to Restrict consumption by adults in order for small children to eat</v>
      </c>
      <c r="M780" s="221" t="s">
        <v>5612</v>
      </c>
      <c r="N780" s="221" t="s">
        <v>5613</v>
      </c>
      <c r="O780" s="221" t="s">
        <v>5614</v>
      </c>
      <c r="P780" s="221">
        <v>1</v>
      </c>
      <c r="T780" s="221" t="s">
        <v>2273</v>
      </c>
      <c r="U780" s="221" t="s">
        <v>2790</v>
      </c>
      <c r="V780" s="221">
        <v>1</v>
      </c>
      <c r="AB780" s="333"/>
    </row>
    <row r="781" spans="1:28" s="221" customFormat="1">
      <c r="A781" s="205"/>
      <c r="B781" s="194" t="s">
        <v>5615</v>
      </c>
      <c r="C781" s="194" t="str">
        <f t="shared" si="115"/>
        <v>No</v>
      </c>
      <c r="D781" s="194" t="str">
        <f t="shared" si="116"/>
        <v/>
      </c>
      <c r="E781" s="205"/>
      <c r="F781" s="194"/>
      <c r="G781" s="194" t="s">
        <v>2983</v>
      </c>
      <c r="H781" s="206"/>
      <c r="I781" s="221" t="str" cm="1">
        <f t="array" ref="I781">_xlfn.TEXTJOIN(" ",1,IF(flistname=D781,foption,""))</f>
        <v>0</v>
      </c>
      <c r="J781" s="221" t="s">
        <v>151</v>
      </c>
      <c r="K781" s="221" t="s">
        <v>2797</v>
      </c>
      <c r="L781" s="221" t="str">
        <f t="shared" si="112"/>
        <v>V02_05: In the last 7 days, how many days did you have to reduce number of meals eaten in a day</v>
      </c>
      <c r="M781" s="221" t="s">
        <v>5616</v>
      </c>
      <c r="N781" s="221" t="s">
        <v>5617</v>
      </c>
      <c r="O781" s="221" t="s">
        <v>5618</v>
      </c>
      <c r="P781" s="221">
        <v>1</v>
      </c>
      <c r="T781" s="221" t="s">
        <v>2273</v>
      </c>
      <c r="U781" s="221" t="s">
        <v>2790</v>
      </c>
      <c r="V781" s="221">
        <v>1</v>
      </c>
      <c r="AB781" s="333"/>
    </row>
    <row r="782" spans="1:28" s="221" customFormat="1">
      <c r="A782" s="205"/>
      <c r="B782" s="194" t="s">
        <v>5619</v>
      </c>
      <c r="C782" s="194" t="str">
        <f t="shared" si="115"/>
        <v>No</v>
      </c>
      <c r="D782" s="194" t="str">
        <f t="shared" si="116"/>
        <v/>
      </c>
      <c r="E782" s="205"/>
      <c r="F782" s="194"/>
      <c r="G782" s="194" t="s">
        <v>2983</v>
      </c>
      <c r="H782" s="206"/>
      <c r="I782" s="221" t="str" cm="1">
        <f t="array" ref="I782">_xlfn.TEXTJOIN(" ",1,IF(flistname=D782,foption,""))</f>
        <v>0</v>
      </c>
      <c r="J782" s="221" t="s">
        <v>151</v>
      </c>
      <c r="K782" s="221" t="s">
        <v>2799</v>
      </c>
      <c r="L782" s="221" t="str">
        <f t="shared" si="112"/>
        <v>V02_06: In the last 7 days, how many days did you have to Eat non-traditional wild foods/leaves to survive</v>
      </c>
      <c r="M782" s="221" t="s">
        <v>5620</v>
      </c>
      <c r="N782" s="221" t="s">
        <v>5621</v>
      </c>
      <c r="O782" s="221" t="s">
        <v>5622</v>
      </c>
      <c r="P782" s="221">
        <v>1</v>
      </c>
      <c r="S782" s="221" t="s">
        <v>2801</v>
      </c>
      <c r="T782" s="221" t="s">
        <v>2273</v>
      </c>
      <c r="U782" s="221" t="s">
        <v>2790</v>
      </c>
      <c r="V782" s="221">
        <v>1</v>
      </c>
      <c r="AB782" s="333"/>
    </row>
    <row r="783" spans="1:28" s="221" customFormat="1">
      <c r="A783" s="205"/>
      <c r="B783" s="194" t="s">
        <v>5623</v>
      </c>
      <c r="C783" s="194" t="str">
        <f t="shared" si="115"/>
        <v>No</v>
      </c>
      <c r="D783" s="194" t="str">
        <f t="shared" si="116"/>
        <v/>
      </c>
      <c r="E783" s="205"/>
      <c r="F783" s="194"/>
      <c r="G783" s="194" t="s">
        <v>2983</v>
      </c>
      <c r="H783" s="206"/>
      <c r="I783" s="221" t="str" cm="1">
        <f t="array" ref="I783">_xlfn.TEXTJOIN(" ",1,IF(flistname=D783,foption,""))</f>
        <v>0</v>
      </c>
      <c r="J783" s="221" t="s">
        <v>151</v>
      </c>
      <c r="K783" s="221" t="s">
        <v>2802</v>
      </c>
      <c r="L783" s="221" t="str">
        <f t="shared" si="112"/>
        <v>V02_07: In the last 7 days, how many days did you have to Restrict the consumption of elderly household members</v>
      </c>
      <c r="M783" s="221" t="s">
        <v>5624</v>
      </c>
      <c r="N783" s="221" t="s">
        <v>5625</v>
      </c>
      <c r="O783" s="221" t="s">
        <v>5626</v>
      </c>
      <c r="P783" s="221">
        <v>1</v>
      </c>
      <c r="T783" s="221" t="s">
        <v>2273</v>
      </c>
      <c r="U783" s="221" t="s">
        <v>2790</v>
      </c>
      <c r="V783" s="221">
        <v>1</v>
      </c>
      <c r="AB783" s="333"/>
    </row>
    <row r="784" spans="1:28" s="221" customFormat="1">
      <c r="A784" s="205"/>
      <c r="B784" s="194" t="s">
        <v>5627</v>
      </c>
      <c r="C784" s="194" t="str">
        <f t="shared" si="115"/>
        <v>No</v>
      </c>
      <c r="D784" s="194" t="str">
        <f t="shared" si="116"/>
        <v/>
      </c>
      <c r="E784" s="205"/>
      <c r="F784" s="194"/>
      <c r="G784" s="194" t="s">
        <v>2983</v>
      </c>
      <c r="H784" s="206"/>
      <c r="I784" s="221" t="str" cm="1">
        <f t="array" ref="I784">_xlfn.TEXTJOIN(" ",1,IF(flistname=D784,foption,""))</f>
        <v>0</v>
      </c>
      <c r="J784" s="221" t="s">
        <v>151</v>
      </c>
      <c r="K784" s="221" t="s">
        <v>2804</v>
      </c>
      <c r="L784" s="221" t="str">
        <f t="shared" si="112"/>
        <v>V02_08: In the last 7 days, how many days did you have to Restrict the consumption of adult women in the household</v>
      </c>
      <c r="M784" s="221" t="s">
        <v>5628</v>
      </c>
      <c r="N784" s="221" t="s">
        <v>5629</v>
      </c>
      <c r="O784" s="221" t="s">
        <v>5630</v>
      </c>
      <c r="P784" s="221">
        <v>1</v>
      </c>
      <c r="T784" s="221" t="s">
        <v>2273</v>
      </c>
      <c r="U784" s="221" t="s">
        <v>2790</v>
      </c>
      <c r="V784" s="221">
        <v>1</v>
      </c>
      <c r="AB784" s="333"/>
    </row>
    <row r="785" spans="1:28" s="219" customFormat="1">
      <c r="A785" s="212"/>
      <c r="B785" s="199" t="s">
        <v>5631</v>
      </c>
      <c r="C785" s="199" t="str">
        <f t="shared" si="115"/>
        <v>No</v>
      </c>
      <c r="D785" s="199" t="str">
        <f t="shared" si="116"/>
        <v/>
      </c>
      <c r="E785" s="212"/>
      <c r="F785" s="199"/>
      <c r="G785" s="199" t="s">
        <v>2983</v>
      </c>
      <c r="H785" s="213"/>
      <c r="I785" s="219" t="str" cm="1">
        <f t="array" ref="I785">_xlfn.TEXTJOIN(" ",1,IF(flistname=D785,foption,""))</f>
        <v>0</v>
      </c>
      <c r="J785" s="219" t="s">
        <v>117</v>
      </c>
      <c r="K785" s="219" t="s">
        <v>5596</v>
      </c>
      <c r="L785" s="219" t="str">
        <f t="shared" ref="L785:L829" si="117">IF(AND(ISBLANK(M785),ISBLANK(N785)),"",IF(ISBLANK(M785),N785,_xlfn.CONCAT(TRIM(M785),": ",N785)))</f>
        <v/>
      </c>
      <c r="N785" s="219" t="s">
        <v>2988</v>
      </c>
      <c r="O785" s="219" t="s">
        <v>2988</v>
      </c>
      <c r="P785" s="219">
        <v>1</v>
      </c>
      <c r="AB785" s="286"/>
    </row>
    <row r="786" spans="1:28" s="245" customFormat="1">
      <c r="A786" s="228"/>
      <c r="C786" s="245" t="str">
        <f t="shared" si="115"/>
        <v>No</v>
      </c>
      <c r="D786" s="245" t="str">
        <f t="shared" si="116"/>
        <v/>
      </c>
      <c r="E786" s="228"/>
      <c r="H786" s="230"/>
      <c r="I786" s="229" t="str" cm="1">
        <f t="array" ref="I786">_xlfn.TEXTJOIN(" ",1,IF(flistname=D786,foption,""))</f>
        <v>0</v>
      </c>
      <c r="L786" s="245" t="str">
        <f t="shared" si="117"/>
        <v/>
      </c>
      <c r="S786" s="228"/>
      <c r="AB786" s="281"/>
    </row>
    <row r="787" spans="1:28" s="219" customFormat="1">
      <c r="A787" s="212"/>
      <c r="B787" s="199" t="s">
        <v>5632</v>
      </c>
      <c r="C787" s="199" t="str">
        <f t="shared" si="115"/>
        <v>No</v>
      </c>
      <c r="D787" s="199" t="str">
        <f t="shared" si="116"/>
        <v/>
      </c>
      <c r="E787" s="212"/>
      <c r="F787" s="199"/>
      <c r="G787" s="199" t="s">
        <v>2983</v>
      </c>
      <c r="H787" s="213"/>
      <c r="I787" s="219" t="str" cm="1">
        <f t="array" ref="I787">_xlfn.TEXTJOIN(" ",1,IF(flistname=D787,foption,""))</f>
        <v>0</v>
      </c>
      <c r="J787" s="219" t="s">
        <v>26</v>
      </c>
      <c r="K787" s="219" t="s">
        <v>5633</v>
      </c>
      <c r="L787" s="219" t="str">
        <f t="shared" si="117"/>
        <v>LIVELIHOOD COPING MECHANISM</v>
      </c>
      <c r="N787" s="219" t="s">
        <v>5634</v>
      </c>
      <c r="O787" s="219" t="s">
        <v>5634</v>
      </c>
      <c r="P787" s="219">
        <v>1</v>
      </c>
      <c r="W787" s="219" t="s">
        <v>168</v>
      </c>
      <c r="AB787" s="286"/>
    </row>
    <row r="788" spans="1:28" s="325" customFormat="1">
      <c r="A788" s="240"/>
      <c r="B788" s="240"/>
      <c r="C788" s="240" t="str">
        <f t="shared" si="115"/>
        <v>No</v>
      </c>
      <c r="D788" s="240" t="str">
        <f t="shared" si="116"/>
        <v/>
      </c>
      <c r="E788" s="240"/>
      <c r="F788" s="240"/>
      <c r="G788" s="240"/>
      <c r="H788" s="240"/>
      <c r="I788" s="325" t="str" cm="1">
        <f t="array" ref="I788">_xlfn.TEXTJOIN(" ",1,IF(flistname=D788,foption,""))</f>
        <v>0</v>
      </c>
      <c r="J788" s="325" t="s">
        <v>20</v>
      </c>
      <c r="L788" s="325" t="str">
        <f t="shared" si="117"/>
        <v>During the past **30 days**, did anyone in your household have to engage in any of the following activities because there was not enough food or money to buy food?</v>
      </c>
      <c r="N788" s="325" t="s">
        <v>2807</v>
      </c>
      <c r="O788" s="325" t="s">
        <v>2807</v>
      </c>
      <c r="AB788" s="326"/>
    </row>
    <row r="789" spans="1:28" s="221" customFormat="1">
      <c r="A789" s="205"/>
      <c r="B789" s="194" t="s">
        <v>5635</v>
      </c>
      <c r="C789" s="194" t="str">
        <f t="shared" si="115"/>
        <v>select_one</v>
      </c>
      <c r="D789" s="194" t="str">
        <f t="shared" si="116"/>
        <v>N08</v>
      </c>
      <c r="E789" s="205"/>
      <c r="F789" s="194"/>
      <c r="G789" s="194" t="s">
        <v>2983</v>
      </c>
      <c r="H789" s="206"/>
      <c r="I789" s="221" t="str" cm="1">
        <f t="array" ref="I789">_xlfn.TEXTJOIN(" ",1,IF(flistname=D789,foption,""))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789" s="221" t="s">
        <v>5636</v>
      </c>
      <c r="K789" s="221" t="s">
        <v>4681</v>
      </c>
      <c r="L789" s="221" t="str">
        <f t="shared" si="117"/>
        <v>V03_01: In the last 30 days, did your household send household members to eat with another household because of a lack of food or money to buy food?</v>
      </c>
      <c r="M789" s="221" t="s">
        <v>5637</v>
      </c>
      <c r="N789" s="221" t="s">
        <v>5638</v>
      </c>
      <c r="O789" s="221" t="s">
        <v>5639</v>
      </c>
      <c r="P789" s="221">
        <v>1</v>
      </c>
      <c r="S789" s="221" t="s">
        <v>2811</v>
      </c>
      <c r="V789" s="221">
        <v>1</v>
      </c>
      <c r="W789" s="221" t="s">
        <v>3865</v>
      </c>
      <c r="AB789" s="333"/>
    </row>
    <row r="790" spans="1:28" s="221" customFormat="1">
      <c r="A790" s="205"/>
      <c r="B790" s="194" t="s">
        <v>5640</v>
      </c>
      <c r="C790" s="194" t="str">
        <f t="shared" si="115"/>
        <v>select_one</v>
      </c>
      <c r="D790" s="194" t="str">
        <f t="shared" si="116"/>
        <v>N09</v>
      </c>
      <c r="E790" s="205"/>
      <c r="F790" s="194"/>
      <c r="G790" s="194" t="s">
        <v>2983</v>
      </c>
      <c r="H790" s="206"/>
      <c r="I790" s="221" t="str" cm="1">
        <f t="array" ref="I790">_xlfn.TEXTJOIN(" ",1,IF(flistname=D790,foption,""))</f>
        <v>1: Yes 2: No, my household did not experience hunger that would make me do this 3: No, because I have already sold those assets in the last 12 months and cannot continue doing it 4: Not applicable – It is not possible for me to do this, even if I needed to (household never had animals to sell, household sold or lost all animals more than one year ago)</v>
      </c>
      <c r="J790" s="221" t="s">
        <v>5641</v>
      </c>
      <c r="K790" s="221" t="s">
        <v>4685</v>
      </c>
      <c r="L790" s="221" t="str">
        <f t="shared" si="117"/>
        <v>V03_02: In the last 30 days, did your household sell more animals than usual for this time of year because of a lack of food or money to buy food?</v>
      </c>
      <c r="M790" s="221" t="s">
        <v>5642</v>
      </c>
      <c r="N790" s="221" t="s">
        <v>5643</v>
      </c>
      <c r="O790" s="221" t="s">
        <v>5644</v>
      </c>
      <c r="P790" s="221">
        <v>1</v>
      </c>
      <c r="S790" s="221" t="s">
        <v>2811</v>
      </c>
      <c r="V790" s="221">
        <v>1</v>
      </c>
      <c r="W790" s="221" t="s">
        <v>3865</v>
      </c>
      <c r="AB790" s="333"/>
    </row>
    <row r="791" spans="1:28" s="221" customFormat="1">
      <c r="A791" s="205"/>
      <c r="B791" s="194" t="s">
        <v>5645</v>
      </c>
      <c r="C791" s="194" t="str">
        <f t="shared" si="115"/>
        <v>select_one</v>
      </c>
      <c r="D791" s="194" t="str">
        <f t="shared" si="116"/>
        <v>N10</v>
      </c>
      <c r="E791" s="205"/>
      <c r="F791" s="194"/>
      <c r="G791" s="194" t="s">
        <v>2983</v>
      </c>
      <c r="H791" s="206"/>
      <c r="I791" s="221" t="str" cm="1">
        <f t="array" ref="I791">_xlfn.TEXTJOIN(" ",1,IF(flistname=D791,foption,""))</f>
        <v>1: Yes 2: No, my household did not experience hunger that would make me do this 3: No, because I already did this in the last 12 months and cannot continue doing it 4: Not applicable – It is not possible for me to do this, even if I needed to (there is nowhere to purchase food on credit or no one is loaning money at this even I wanted to do these things) 5: No, I attempted to do this for the first time and was refused</v>
      </c>
      <c r="J791" s="221" t="s">
        <v>5646</v>
      </c>
      <c r="K791" s="221" t="s">
        <v>5647</v>
      </c>
      <c r="L791" s="221" t="str">
        <f t="shared" si="117"/>
        <v>V03_03: In the last 30 days, did your household borrow money or purchase food on credit because of a lack of food or money to buy food more than usual during this time of year?</v>
      </c>
      <c r="M791" s="221" t="s">
        <v>5648</v>
      </c>
      <c r="N791" s="221" t="s">
        <v>5649</v>
      </c>
      <c r="O791" s="221" t="s">
        <v>5650</v>
      </c>
      <c r="P791" s="221">
        <v>1</v>
      </c>
      <c r="S791" s="221" t="s">
        <v>2811</v>
      </c>
      <c r="V791" s="221">
        <v>1</v>
      </c>
      <c r="W791" s="221" t="s">
        <v>3865</v>
      </c>
      <c r="AB791" s="333"/>
    </row>
    <row r="792" spans="1:28" s="221" customFormat="1">
      <c r="A792" s="205"/>
      <c r="B792" s="194" t="s">
        <v>5651</v>
      </c>
      <c r="C792" s="194" t="str">
        <f t="shared" si="115"/>
        <v>select_one</v>
      </c>
      <c r="D792" s="194" t="str">
        <f t="shared" si="116"/>
        <v>N11</v>
      </c>
      <c r="E792" s="205"/>
      <c r="F792" s="194"/>
      <c r="G792" s="194" t="s">
        <v>2983</v>
      </c>
      <c r="H792" s="206"/>
      <c r="I792" s="221" t="str" cm="1">
        <f t="array" ref="I792">_xlfn.TEXTJOIN(" ",1,IF(flistname=D792,foption,""))</f>
        <v>1: Yes 2: No, my household did not experience hunger that would make me do this 3: No, because I have already engaged in this activity in the last 12 months and cannot continue doing it 4: Not applicable – It is not possible for me to do this (it is not the season for these activities, the areas where I would do this are not safe, these activities are regulated by local authorities, these resources are exhausted in my area)</v>
      </c>
      <c r="J792" s="221" t="s">
        <v>5652</v>
      </c>
      <c r="K792" s="221" t="s">
        <v>5653</v>
      </c>
      <c r="L792" s="221" t="str">
        <f t="shared" si="117"/>
        <v>V03_04: In the last 30 days, did your household gather wild foods more than normal for this time of year because of a lack of food or money to buy food?</v>
      </c>
      <c r="M792" s="221" t="s">
        <v>5654</v>
      </c>
      <c r="N792" s="221" t="s">
        <v>5655</v>
      </c>
      <c r="O792" s="221" t="s">
        <v>5656</v>
      </c>
      <c r="P792" s="221">
        <v>1</v>
      </c>
      <c r="S792" s="221" t="s">
        <v>2811</v>
      </c>
      <c r="V792" s="221">
        <v>1</v>
      </c>
      <c r="W792" s="221" t="s">
        <v>3865</v>
      </c>
      <c r="AB792" s="333"/>
    </row>
    <row r="793" spans="1:28" s="221" customFormat="1">
      <c r="A793" s="205"/>
      <c r="B793" s="194" t="s">
        <v>5657</v>
      </c>
      <c r="C793" s="194" t="str">
        <f t="shared" si="115"/>
        <v>select_one</v>
      </c>
      <c r="D793" s="194" t="str">
        <f t="shared" si="116"/>
        <v>N12</v>
      </c>
      <c r="E793" s="205"/>
      <c r="F793" s="194"/>
      <c r="G793" s="194" t="s">
        <v>2983</v>
      </c>
      <c r="H793" s="206"/>
      <c r="I793" s="221" t="str" cm="1">
        <f t="array" ref="I793">_xlfn.TEXTJOIN(" ",1,IF(flistname=D793,foption,""))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793" s="221" t="s">
        <v>5658</v>
      </c>
      <c r="K793" s="221" t="s">
        <v>5659</v>
      </c>
      <c r="L793" s="221" t="str">
        <f t="shared" si="117"/>
        <v>V03_05: In the last 30 days, did your household ask other community members for a support of food because of a lack of food or money to buy food?</v>
      </c>
      <c r="M793" s="221" t="s">
        <v>5660</v>
      </c>
      <c r="N793" s="221" t="s">
        <v>5661</v>
      </c>
      <c r="O793" s="221" t="s">
        <v>5662</v>
      </c>
      <c r="P793" s="221">
        <v>1</v>
      </c>
      <c r="S793" s="221" t="s">
        <v>2938</v>
      </c>
      <c r="V793" s="221">
        <v>1</v>
      </c>
      <c r="W793" s="221" t="s">
        <v>3865</v>
      </c>
      <c r="AB793" s="333"/>
    </row>
    <row r="794" spans="1:28" s="221" customFormat="1">
      <c r="A794" s="205"/>
      <c r="B794" s="194" t="s">
        <v>5663</v>
      </c>
      <c r="C794" s="194" t="str">
        <f t="shared" si="115"/>
        <v>select_one</v>
      </c>
      <c r="D794" s="194" t="str">
        <f t="shared" si="116"/>
        <v>N13</v>
      </c>
      <c r="E794" s="205"/>
      <c r="F794" s="194"/>
      <c r="G794" s="194" t="s">
        <v>2983</v>
      </c>
      <c r="H794" s="206"/>
      <c r="I794" s="221" t="str" cm="1">
        <f t="array" ref="I794">_xlfn.TEXTJOIN(" ",1,IF(flistname=D794,foption,""))</f>
        <v>1: Yes 2: No, my household did not experience hunger that would make me do this 3: No, because I have already done this activity in the last 12 months and cannot continue doing it 4: Not applicable – It is not possible for me to do this (there are no cattle or fishing camps to go to)</v>
      </c>
      <c r="J794" s="221" t="s">
        <v>5664</v>
      </c>
      <c r="K794" s="221" t="s">
        <v>5665</v>
      </c>
      <c r="L794" s="221" t="str">
        <f t="shared" si="117"/>
        <v>V03_06: In the last 30 days, did your household send more household members than normal to cattle and/or fishing camps because of a lack of food or money to buy food?</v>
      </c>
      <c r="M794" s="221" t="s">
        <v>5666</v>
      </c>
      <c r="N794" s="221" t="s">
        <v>5667</v>
      </c>
      <c r="O794" s="221" t="s">
        <v>5668</v>
      </c>
      <c r="P794" s="221">
        <v>1</v>
      </c>
      <c r="S794" s="221" t="s">
        <v>2938</v>
      </c>
      <c r="V794" s="221">
        <v>1</v>
      </c>
      <c r="W794" s="221" t="s">
        <v>3865</v>
      </c>
      <c r="AB794" s="333"/>
    </row>
    <row r="795" spans="1:28" s="221" customFormat="1">
      <c r="A795" s="205"/>
      <c r="B795" s="194" t="s">
        <v>5669</v>
      </c>
      <c r="C795" s="194" t="str">
        <f t="shared" si="115"/>
        <v>select_one</v>
      </c>
      <c r="D795" s="194" t="str">
        <f t="shared" si="116"/>
        <v>N14</v>
      </c>
      <c r="E795" s="205"/>
      <c r="F795" s="194"/>
      <c r="G795" s="194" t="s">
        <v>2983</v>
      </c>
      <c r="H795" s="206"/>
      <c r="I795" s="221" t="str" cm="1">
        <f t="array" ref="I795">_xlfn.TEXTJOIN(" ",1,IF(flistname=D795,foption,""))</f>
        <v>1: Yes 2: No, my household did not experience hunger that would make me do this 3: No, because I already sold or ate all my seeds in the last 12 months and cannot continue doing it 4: Not applicable – It is not possible for me to do this (I did not have any seeds to eat or sell, I did not intend to plant this season, I do not farm, etc)</v>
      </c>
      <c r="J795" s="221" t="s">
        <v>5670</v>
      </c>
      <c r="K795" s="221" t="s">
        <v>5671</v>
      </c>
      <c r="L795" s="221" t="str">
        <f t="shared" si="117"/>
        <v>V03_07: In the last 30 days, did your household sell or eat seeds intended for planting this season because of a lack of food or money to buy food?</v>
      </c>
      <c r="M795" s="221" t="s">
        <v>5672</v>
      </c>
      <c r="N795" s="221" t="s">
        <v>5673</v>
      </c>
      <c r="O795" s="221" t="s">
        <v>5674</v>
      </c>
      <c r="P795" s="221">
        <v>1</v>
      </c>
      <c r="S795" s="221" t="s">
        <v>2938</v>
      </c>
      <c r="V795" s="221">
        <v>1</v>
      </c>
      <c r="W795" s="221" t="s">
        <v>3865</v>
      </c>
      <c r="AB795" s="333"/>
    </row>
    <row r="796" spans="1:28" s="221" customFormat="1">
      <c r="A796" s="205"/>
      <c r="B796" s="194" t="s">
        <v>5675</v>
      </c>
      <c r="C796" s="194" t="str">
        <f t="shared" si="115"/>
        <v>select_one</v>
      </c>
      <c r="D796" s="194" t="str">
        <f t="shared" si="116"/>
        <v>N15</v>
      </c>
      <c r="E796" s="205"/>
      <c r="F796" s="194"/>
      <c r="G796" s="194" t="s">
        <v>2983</v>
      </c>
      <c r="H796" s="206"/>
      <c r="I796" s="221" t="str" cm="1">
        <f t="array" ref="I796">_xlfn.TEXTJOIN(" ",1,IF(flistname=D796,foption,""))</f>
        <v>1: Yes 2: No, my household did not experience hunger that would make me do this 3: No, because I have already sold this asset in the last 12 months and cannot continue doing it 4: Not applicable – It is not possible for me to do this (I lost all of my animals more than one year ago, I have never owned these animals) 5: No, because I did not want to slaughter or sell any more cows and goats, even if I needed food</v>
      </c>
      <c r="J796" s="221" t="s">
        <v>5676</v>
      </c>
      <c r="K796" s="221" t="s">
        <v>5677</v>
      </c>
      <c r="L796" s="221" t="str">
        <f t="shared" si="117"/>
        <v>V03_08: In the last 30 days, did your household sell or slaughter the last of your cows and goats because of a lack of food or money to buy food?</v>
      </c>
      <c r="M796" s="221" t="s">
        <v>5678</v>
      </c>
      <c r="N796" s="221" t="s">
        <v>5679</v>
      </c>
      <c r="O796" s="221" t="s">
        <v>5680</v>
      </c>
      <c r="P796" s="221">
        <v>1</v>
      </c>
      <c r="S796" s="221" t="s">
        <v>2831</v>
      </c>
      <c r="V796" s="221">
        <v>1</v>
      </c>
      <c r="W796" s="221" t="s">
        <v>3865</v>
      </c>
      <c r="AB796" s="333"/>
    </row>
    <row r="797" spans="1:28" s="221" customFormat="1">
      <c r="A797" s="205"/>
      <c r="B797" s="194" t="s">
        <v>5681</v>
      </c>
      <c r="C797" s="194" t="str">
        <f t="shared" si="115"/>
        <v>select_one</v>
      </c>
      <c r="D797" s="194" t="str">
        <f t="shared" si="116"/>
        <v>N16</v>
      </c>
      <c r="E797" s="205"/>
      <c r="F797" s="194"/>
      <c r="G797" s="194" t="s">
        <v>2983</v>
      </c>
      <c r="H797" s="206"/>
      <c r="I797" s="221" t="str" cm="1">
        <f t="array" ref="I797">_xlfn.TEXTJOIN(" ",1,IF(flistname=D797,foption,""))</f>
        <v>1: Yes 2: No, my household did not experience hunger that would make me do this 3: No, because I have already engaged in this activity in the last 12 months and cannot continue doing it 4: Not applicable – It is not possible for me to do this (I am not physically able to travel, there are no other nearby villages, etc)</v>
      </c>
      <c r="J797" s="221" t="s">
        <v>5682</v>
      </c>
      <c r="K797" s="221" t="s">
        <v>5683</v>
      </c>
      <c r="L797" s="221" t="str">
        <f t="shared" si="117"/>
        <v>V03_09: In the last 30 days, did your household travel to another village to look for/ search for (begging) for food or other resources because of a lack of food or money to buy food?</v>
      </c>
      <c r="M797" s="221" t="s">
        <v>5684</v>
      </c>
      <c r="N797" s="221" t="s">
        <v>6346</v>
      </c>
      <c r="O797" s="221" t="s">
        <v>5686</v>
      </c>
      <c r="P797" s="221">
        <v>1</v>
      </c>
      <c r="S797" s="221" t="s">
        <v>2831</v>
      </c>
      <c r="V797" s="221">
        <v>1</v>
      </c>
      <c r="W797" s="221" t="s">
        <v>3865</v>
      </c>
      <c r="AB797" s="333"/>
    </row>
    <row r="798" spans="1:28" s="221" customFormat="1">
      <c r="A798" s="205"/>
      <c r="B798" s="194"/>
      <c r="C798" s="194" t="str">
        <f t="shared" si="115"/>
        <v>select_one</v>
      </c>
      <c r="D798" s="194" t="str">
        <f t="shared" si="116"/>
        <v>N17</v>
      </c>
      <c r="E798" s="205"/>
      <c r="F798" s="194"/>
      <c r="G798" s="194"/>
      <c r="H798" s="206"/>
      <c r="I798" s="221" t="str" cm="1">
        <f t="array" ref="I798">_xlfn.TEXTJOIN(" ",1,IF(flistname=D798,foption,""))</f>
        <v>1: Yes 2: No, my household did not experience hunger that would make me do this 3: No, because I have already engaged in this activity in the last 12 months and cannot continue doing it 4: No, because there was no court to hear the case (yes) 5: No, as I could not afford the fees for the court (yes) 6: No, because I did not have a claim to bring to the court (no) 7: No, because I did not think the court would rule in my favour (no) 8: No, for another reason</v>
      </c>
      <c r="J798" s="221" t="s">
        <v>5687</v>
      </c>
      <c r="K798" s="221" t="s">
        <v>5688</v>
      </c>
      <c r="L798" s="221" t="str">
        <f t="shared" si="117"/>
        <v>V03_10: In the last 30 days, did your household use community leaders or a local court to collect debts or bride wealth/dowry, or to gain a support of food or other resources from another community member because of a lack of food or money to buy food?</v>
      </c>
      <c r="M798" s="221" t="s">
        <v>5689</v>
      </c>
      <c r="N798" s="221" t="s">
        <v>5690</v>
      </c>
      <c r="S798" s="221" t="s">
        <v>2831</v>
      </c>
      <c r="V798" s="221">
        <v>1</v>
      </c>
      <c r="W798" s="221" t="s">
        <v>3865</v>
      </c>
      <c r="AB798" s="333"/>
    </row>
    <row r="799" spans="1:28" s="219" customFormat="1">
      <c r="A799" s="212"/>
      <c r="B799" s="199" t="s">
        <v>5691</v>
      </c>
      <c r="C799" s="199" t="str">
        <f t="shared" si="115"/>
        <v>No</v>
      </c>
      <c r="D799" s="199" t="str">
        <f t="shared" si="116"/>
        <v/>
      </c>
      <c r="E799" s="212"/>
      <c r="F799" s="199"/>
      <c r="G799" s="199" t="s">
        <v>2983</v>
      </c>
      <c r="H799" s="213"/>
      <c r="I799" s="219" t="str" cm="1">
        <f t="array" ref="I799">_xlfn.TEXTJOIN(" ",1,IF(flistname=D799,foption,""))</f>
        <v>0</v>
      </c>
      <c r="J799" s="219" t="s">
        <v>117</v>
      </c>
      <c r="K799" s="219" t="s">
        <v>5633</v>
      </c>
      <c r="L799" s="219" t="str">
        <f t="shared" si="117"/>
        <v/>
      </c>
      <c r="N799" s="219" t="s">
        <v>2988</v>
      </c>
      <c r="O799" s="219" t="s">
        <v>2988</v>
      </c>
      <c r="P799" s="219">
        <v>1</v>
      </c>
      <c r="AB799" s="286"/>
    </row>
    <row r="800" spans="1:28" s="219" customFormat="1">
      <c r="A800" s="212"/>
      <c r="B800" s="199" t="s">
        <v>5692</v>
      </c>
      <c r="C800" s="199" t="str">
        <f t="shared" si="115"/>
        <v>No</v>
      </c>
      <c r="D800" s="199" t="str">
        <f t="shared" si="116"/>
        <v/>
      </c>
      <c r="E800" s="212"/>
      <c r="F800" s="199"/>
      <c r="G800" s="199" t="s">
        <v>2983</v>
      </c>
      <c r="H800" s="213"/>
      <c r="I800" s="219" t="str" cm="1">
        <f t="array" ref="I800">_xlfn.TEXTJOIN(" ",1,IF(flistname=D800,foption,""))</f>
        <v>0</v>
      </c>
      <c r="J800" s="219" t="s">
        <v>117</v>
      </c>
      <c r="K800" s="219" t="s">
        <v>5568</v>
      </c>
      <c r="L800" s="219" t="str">
        <f t="shared" si="117"/>
        <v/>
      </c>
      <c r="N800" s="219" t="s">
        <v>2988</v>
      </c>
      <c r="O800" s="219" t="s">
        <v>2988</v>
      </c>
      <c r="P800" s="219">
        <v>1</v>
      </c>
      <c r="AB800" s="286"/>
    </row>
    <row r="801" spans="1:28" s="218" customFormat="1">
      <c r="A801" s="207"/>
      <c r="C801" s="218" t="str">
        <f t="shared" si="115"/>
        <v>No</v>
      </c>
      <c r="D801" s="218" t="str">
        <f t="shared" si="116"/>
        <v/>
      </c>
      <c r="E801" s="207"/>
      <c r="H801" s="209"/>
      <c r="I801" s="214" t="str" cm="1">
        <f t="array" ref="I801">_xlfn.TEXTJOIN(" ",1,IF(flistname=D801,foption,""))</f>
        <v>0</v>
      </c>
      <c r="L801" s="218" t="str">
        <f t="shared" si="117"/>
        <v/>
      </c>
      <c r="N801" s="218" t="s">
        <v>2988</v>
      </c>
      <c r="O801" s="218" t="s">
        <v>2988</v>
      </c>
      <c r="P801" s="218">
        <v>1</v>
      </c>
      <c r="S801" s="207"/>
      <c r="AB801" s="280"/>
    </row>
    <row r="802" spans="1:28" s="356" customFormat="1">
      <c r="A802" s="355"/>
      <c r="B802" s="356" t="s">
        <v>5693</v>
      </c>
      <c r="C802" s="356" t="str">
        <f t="shared" si="115"/>
        <v>No</v>
      </c>
      <c r="D802" s="356" t="str">
        <f t="shared" si="116"/>
        <v/>
      </c>
      <c r="E802" s="355" t="s">
        <v>5694</v>
      </c>
      <c r="F802" s="356" t="s">
        <v>246</v>
      </c>
      <c r="G802" s="356" t="s">
        <v>2983</v>
      </c>
      <c r="H802" s="357"/>
      <c r="I802" s="356" t="str" cm="1">
        <f t="array" ref="I802">_xlfn.TEXTJOIN(" ",1,IF(flistname=D802,foption,""))</f>
        <v>0</v>
      </c>
      <c r="J802" s="356" t="s">
        <v>26</v>
      </c>
      <c r="K802" s="356" t="s">
        <v>5695</v>
      </c>
      <c r="L802" s="356" t="str">
        <f t="shared" si="117"/>
        <v>W: HOUSEHOLD SHOCKS AND DIFFICULTIES</v>
      </c>
      <c r="M802" s="356" t="s">
        <v>5696</v>
      </c>
      <c r="N802" s="356" t="s">
        <v>5697</v>
      </c>
      <c r="O802" s="356" t="s">
        <v>5697</v>
      </c>
      <c r="P802" s="356">
        <v>1</v>
      </c>
      <c r="W802" s="356" t="s">
        <v>168</v>
      </c>
      <c r="AB802" s="358"/>
    </row>
    <row r="803" spans="1:28" s="221" customFormat="1">
      <c r="A803" s="205" t="s">
        <v>5698</v>
      </c>
      <c r="B803" s="194" t="s">
        <v>5699</v>
      </c>
      <c r="C803" s="194" t="str">
        <f t="shared" si="115"/>
        <v>select_multiple</v>
      </c>
      <c r="D803" s="194" t="str">
        <f t="shared" si="116"/>
        <v>shocks</v>
      </c>
      <c r="E803" s="205"/>
      <c r="F803" s="194" t="s">
        <v>246</v>
      </c>
      <c r="G803" s="194" t="s">
        <v>2983</v>
      </c>
      <c r="H803" s="206" t="s">
        <v>5700</v>
      </c>
      <c r="I803" s="221" t="str" cm="1">
        <f t="array" ref="I803">_xlfn.TEXTJOIN(" ",1,IF(flistname=D803,foption,""))</f>
        <v>1: Insecurity/violence 2: Lack of free movement 3: High food prices 4: Debts to reimburse 5: High fuel/transportation costs 6: Floods, heavy rains, landslides 7: Dry spell/delay of rains 8: Weeds/pest 9: Livestock diseases 10: Loss of employment/reduced salary 11: Human sickness/death 12: Returnees/IDPs living with household 13: Social event 14: Delayed assistance distributions 15: Lack of agro-inputs/tools 16: Food shortages/reduced distributions 17: COVID-19 and related restrictions 88: Other shock 0: No shock mentioned</v>
      </c>
      <c r="J803" s="221" t="s">
        <v>5701</v>
      </c>
      <c r="K803" s="221" t="s">
        <v>5702</v>
      </c>
      <c r="L803" s="221" t="str">
        <f t="shared" si="117"/>
        <v>W01: What were the household’s main shocks during the past 3 months? [Maximum three]</v>
      </c>
      <c r="M803" s="221" t="s">
        <v>5703</v>
      </c>
      <c r="N803" s="221" t="s">
        <v>5704</v>
      </c>
      <c r="O803" s="221" t="s">
        <v>5705</v>
      </c>
      <c r="P803" s="221">
        <v>1</v>
      </c>
      <c r="S803" s="221" t="s">
        <v>2759</v>
      </c>
      <c r="T803" s="221" t="s">
        <v>5706</v>
      </c>
      <c r="U803" s="221" t="s">
        <v>5707</v>
      </c>
      <c r="V803" s="221">
        <v>1</v>
      </c>
      <c r="AB803" s="333"/>
    </row>
    <row r="804" spans="1:28" s="221" customFormat="1">
      <c r="A804" s="205"/>
      <c r="B804" s="194"/>
      <c r="C804" s="194" t="str">
        <f t="shared" si="115"/>
        <v>No</v>
      </c>
      <c r="D804" s="194" t="str">
        <f t="shared" si="116"/>
        <v/>
      </c>
      <c r="E804" s="205"/>
      <c r="F804" s="194"/>
      <c r="G804" s="194"/>
      <c r="H804" s="206"/>
      <c r="I804" s="221" t="str" cm="1">
        <f t="array" ref="I804">_xlfn.TEXTJOIN(" ",1,IF(flistname=D804,foption,""))</f>
        <v>0</v>
      </c>
      <c r="J804" s="221" t="s">
        <v>5708</v>
      </c>
      <c r="K804" s="221" t="s">
        <v>5709</v>
      </c>
      <c r="L804" s="221" t="str">
        <f t="shared" si="117"/>
        <v>W02: Please rank these shocks by order of impact severity</v>
      </c>
      <c r="M804" s="221" t="s">
        <v>5710</v>
      </c>
      <c r="N804" s="221" t="s">
        <v>5711</v>
      </c>
      <c r="O804" s="221" t="s">
        <v>5712</v>
      </c>
      <c r="P804" s="221">
        <v>1</v>
      </c>
      <c r="R804" s="221" t="s">
        <v>5713</v>
      </c>
      <c r="V804" s="221">
        <v>1</v>
      </c>
      <c r="Z804" s="221" t="s">
        <v>5714</v>
      </c>
      <c r="AB804" s="333"/>
    </row>
    <row r="805" spans="1:28" s="221" customFormat="1">
      <c r="A805" s="205"/>
      <c r="B805" s="194"/>
      <c r="C805" s="194" t="str">
        <f t="shared" si="115"/>
        <v>select_one</v>
      </c>
      <c r="D805" s="194" t="str">
        <f t="shared" si="116"/>
        <v>recovery</v>
      </c>
      <c r="E805" s="205"/>
      <c r="F805" s="194"/>
      <c r="G805" s="194"/>
      <c r="H805" s="206"/>
      <c r="I805" s="221" t="str" cm="1">
        <f t="array" ref="I805">_xlfn.TEXTJOIN(" ",1,IF(flistname=D805,foption,""))</f>
        <v>1: Yes, fully recovered 2: Yes, partially recovered 3: Not at all</v>
      </c>
      <c r="J805" s="221" t="s">
        <v>5715</v>
      </c>
      <c r="K805" s="221" t="s">
        <v>5716</v>
      </c>
      <c r="L805" s="221" t="str">
        <f t="shared" si="117"/>
        <v>W03: Has your household recovered from impacts sustained from these shocks?</v>
      </c>
      <c r="M805" s="221" t="s">
        <v>5717</v>
      </c>
      <c r="N805" s="221" t="s">
        <v>5718</v>
      </c>
      <c r="O805" s="221" t="s">
        <v>5719</v>
      </c>
      <c r="P805" s="221">
        <v>1</v>
      </c>
      <c r="V805" s="221">
        <v>1</v>
      </c>
      <c r="Z805" s="221" t="s">
        <v>5720</v>
      </c>
      <c r="AB805" s="333"/>
    </row>
    <row r="806" spans="1:28" s="221" customFormat="1">
      <c r="A806" s="205" t="s">
        <v>5698</v>
      </c>
      <c r="B806" s="194" t="s">
        <v>5721</v>
      </c>
      <c r="C806" s="194" t="str">
        <f t="shared" si="115"/>
        <v>select_multiple</v>
      </c>
      <c r="D806" s="194" t="str">
        <f t="shared" si="116"/>
        <v>difficulty</v>
      </c>
      <c r="E806" s="205"/>
      <c r="F806" s="194" t="s">
        <v>246</v>
      </c>
      <c r="G806" s="194" t="s">
        <v>118</v>
      </c>
      <c r="H806" s="206"/>
      <c r="I806" s="221" t="str" cm="1">
        <f t="array" ref="I806">_xlfn.TEXTJOIN(" ",1,IF(flistname=D806,foption,""))</f>
        <v>1: Cannot afford education services 2: Cannot afford health services 3: Cannot access markets 4: Cannot access seeds/tools 5: Returnees/IDPs living with household 88: Other 0: None</v>
      </c>
      <c r="J806" s="221" t="s">
        <v>5722</v>
      </c>
      <c r="K806" s="221" t="s">
        <v>2764</v>
      </c>
      <c r="L806" s="221" t="str">
        <f t="shared" si="117"/>
        <v>W04: What were the household’s main difficulties/preoccupation during the past 3 months? [Maximum three]</v>
      </c>
      <c r="M806" s="221" t="s">
        <v>5723</v>
      </c>
      <c r="N806" s="221" t="s">
        <v>5724</v>
      </c>
      <c r="O806" s="221" t="s">
        <v>5725</v>
      </c>
      <c r="P806" s="221">
        <v>1</v>
      </c>
      <c r="S806" s="221" t="s">
        <v>2766</v>
      </c>
      <c r="T806" s="221" t="s">
        <v>5706</v>
      </c>
      <c r="V806" s="221">
        <v>1</v>
      </c>
      <c r="AB806" s="333"/>
    </row>
    <row r="807" spans="1:28" s="221" customFormat="1">
      <c r="A807" s="205"/>
      <c r="B807" s="194"/>
      <c r="C807" s="194" t="str">
        <f t="shared" si="115"/>
        <v>No</v>
      </c>
      <c r="D807" s="194" t="str">
        <f t="shared" si="116"/>
        <v/>
      </c>
      <c r="E807" s="205"/>
      <c r="F807" s="194"/>
      <c r="G807" s="194"/>
      <c r="H807" s="206"/>
      <c r="I807" s="221" t="str" cm="1">
        <f t="array" ref="I807">_xlfn.TEXTJOIN(" ",1,IF(flistname=D807,foption,""))</f>
        <v>0</v>
      </c>
      <c r="J807" s="221" t="s">
        <v>5726</v>
      </c>
      <c r="K807" s="221" t="s">
        <v>5727</v>
      </c>
      <c r="L807" s="221" t="str">
        <f t="shared" si="117"/>
        <v>W05: Please rank these difficulties by order of impact severity</v>
      </c>
      <c r="M807" s="221" t="s">
        <v>5728</v>
      </c>
      <c r="N807" s="221" t="s">
        <v>5729</v>
      </c>
      <c r="O807" s="221" t="s">
        <v>5730</v>
      </c>
      <c r="P807" s="221">
        <v>1</v>
      </c>
      <c r="R807" s="221" t="s">
        <v>5731</v>
      </c>
      <c r="V807" s="221">
        <v>1</v>
      </c>
      <c r="Z807" s="221" t="s">
        <v>5732</v>
      </c>
      <c r="AB807" s="333"/>
    </row>
    <row r="808" spans="1:28" s="356" customFormat="1">
      <c r="A808" s="355"/>
      <c r="B808" s="356" t="s">
        <v>5733</v>
      </c>
      <c r="C808" s="356" t="str">
        <f t="shared" si="115"/>
        <v>No</v>
      </c>
      <c r="D808" s="356" t="str">
        <f t="shared" si="116"/>
        <v/>
      </c>
      <c r="E808" s="355"/>
      <c r="F808" s="356" t="s">
        <v>246</v>
      </c>
      <c r="G808" s="356" t="s">
        <v>2983</v>
      </c>
      <c r="H808" s="357"/>
      <c r="I808" s="356" t="str" cm="1">
        <f t="array" ref="I808">_xlfn.TEXTJOIN(" ",1,IF(flistname=D808,foption,""))</f>
        <v>0</v>
      </c>
      <c r="J808" s="356" t="s">
        <v>117</v>
      </c>
      <c r="K808" s="356" t="s">
        <v>5695</v>
      </c>
      <c r="L808" s="356" t="str">
        <f t="shared" si="117"/>
        <v/>
      </c>
      <c r="N808" s="356" t="s">
        <v>2988</v>
      </c>
      <c r="O808" s="356" t="s">
        <v>2988</v>
      </c>
      <c r="P808" s="356">
        <v>1</v>
      </c>
      <c r="AB808" s="358"/>
    </row>
    <row r="809" spans="1:28" s="218" customFormat="1">
      <c r="A809" s="207"/>
      <c r="C809" s="218" t="str">
        <f t="shared" si="115"/>
        <v>No</v>
      </c>
      <c r="D809" s="218" t="str">
        <f t="shared" si="116"/>
        <v/>
      </c>
      <c r="E809" s="207"/>
      <c r="H809" s="209"/>
      <c r="I809" s="214" t="str" cm="1">
        <f t="array" ref="I809">_xlfn.TEXTJOIN(" ",1,IF(flistname=D809,foption,""))</f>
        <v>0</v>
      </c>
      <c r="L809" s="218" t="str">
        <f t="shared" si="117"/>
        <v/>
      </c>
      <c r="P809" s="218">
        <v>1</v>
      </c>
      <c r="S809" s="207"/>
      <c r="AB809" s="280"/>
    </row>
    <row r="810" spans="1:28" s="356" customFormat="1" ht="12">
      <c r="A810" s="355"/>
      <c r="C810" s="356" t="str">
        <f t="shared" si="115"/>
        <v>No</v>
      </c>
      <c r="D810" s="356" t="str">
        <f t="shared" si="116"/>
        <v/>
      </c>
      <c r="E810" s="355"/>
      <c r="H810" s="357"/>
      <c r="I810" s="356" t="str" cm="1">
        <f t="array" ref="I810">_xlfn.TEXTJOIN(" ",1,IF(flistname=D810,foption,""))</f>
        <v>0</v>
      </c>
      <c r="J810" s="361" t="s">
        <v>26</v>
      </c>
      <c r="K810" s="361" t="s">
        <v>5734</v>
      </c>
      <c r="L810" s="361" t="str">
        <f t="shared" si="117"/>
        <v>X: Subjectively-Evaluated Resilience Score</v>
      </c>
      <c r="M810" s="361" t="s">
        <v>5735</v>
      </c>
      <c r="N810" s="361" t="s">
        <v>5736</v>
      </c>
      <c r="O810" s="361" t="s">
        <v>5736</v>
      </c>
      <c r="W810" s="356" t="s">
        <v>168</v>
      </c>
      <c r="AB810" s="358"/>
    </row>
    <row r="811" spans="1:28" s="325" customFormat="1" ht="12">
      <c r="A811" s="240"/>
      <c r="B811" s="240"/>
      <c r="C811" s="240" t="str">
        <f t="shared" si="115"/>
        <v>No</v>
      </c>
      <c r="D811" s="240" t="str">
        <f t="shared" si="116"/>
        <v/>
      </c>
      <c r="E811" s="240"/>
      <c r="F811" s="240"/>
      <c r="G811" s="240"/>
      <c r="H811" s="240"/>
      <c r="I811" s="325" t="str" cm="1">
        <f t="array" ref="I811">_xlfn.TEXTJOIN(" ",1,IF(flistname=D811,foption,""))</f>
        <v>0</v>
      </c>
      <c r="J811" s="346" t="s">
        <v>20</v>
      </c>
      <c r="K811" s="346"/>
      <c r="L811" s="346" t="str">
        <f t="shared" si="117"/>
        <v>Preamble: ‘I am going to read out a series of statements and your household’s ability to deal with severe shocks (man made and natural). By severe shocks, I mean those that are likely to disrupt your way of making a living, or damage your household or possessions and limit your free movement disrupting access to basic services. Please tell me the extent to which you agree or disagree with each statement.’</v>
      </c>
      <c r="M811" s="346"/>
      <c r="N811" s="346" t="s">
        <v>5739</v>
      </c>
      <c r="O811" s="346" t="s">
        <v>5739</v>
      </c>
      <c r="P811" s="346"/>
      <c r="Q811" s="346"/>
      <c r="S811" s="325" t="s">
        <v>6347</v>
      </c>
      <c r="AB811" s="326"/>
    </row>
    <row r="812" spans="1:28" s="221" customFormat="1" ht="12">
      <c r="A812" s="205"/>
      <c r="B812" s="220"/>
      <c r="C812" s="220" t="str">
        <f t="shared" si="115"/>
        <v>select_one</v>
      </c>
      <c r="D812" s="220" t="str">
        <f t="shared" si="116"/>
        <v>sers</v>
      </c>
      <c r="E812" s="205"/>
      <c r="F812" s="205" t="s">
        <v>5741</v>
      </c>
      <c r="G812" s="221" t="s">
        <v>118</v>
      </c>
      <c r="H812" s="206"/>
      <c r="I812" s="221" t="str" cm="1">
        <f t="array" ref="I812">_xlfn.TEXTJOIN(" ",1,IF(flistname=D812,foption,""))</f>
        <v>1: Strongly disagree 2: Disagree 3: Neutral 4: Agree 5: Strngly agree</v>
      </c>
      <c r="J812" s="347" t="s">
        <v>5742</v>
      </c>
      <c r="K812" s="347" t="s">
        <v>5743</v>
      </c>
      <c r="L812" s="347" t="str">
        <f t="shared" si="117"/>
        <v xml:space="preserve">X02_01: Your household can bounce back from any challenge (including i.e. floods, COVID-19, conflicts) that life throws at it </v>
      </c>
      <c r="M812" s="347" t="s">
        <v>5744</v>
      </c>
      <c r="N812" s="347" t="s">
        <v>5745</v>
      </c>
      <c r="O812" s="347" t="s">
        <v>5746</v>
      </c>
      <c r="P812" s="347">
        <v>1</v>
      </c>
      <c r="Q812" s="347"/>
      <c r="S812" s="221" t="s">
        <v>5747</v>
      </c>
      <c r="V812" s="221">
        <v>1</v>
      </c>
      <c r="W812" s="221" t="s">
        <v>5748</v>
      </c>
      <c r="AB812" s="333"/>
    </row>
    <row r="813" spans="1:28" s="221" customFormat="1" ht="12">
      <c r="A813" s="205"/>
      <c r="B813" s="220"/>
      <c r="C813" s="220" t="str">
        <f t="shared" si="115"/>
        <v>select_one</v>
      </c>
      <c r="D813" s="220" t="str">
        <f t="shared" si="116"/>
        <v>sers</v>
      </c>
      <c r="E813" s="205"/>
      <c r="F813" s="205" t="s">
        <v>5741</v>
      </c>
      <c r="G813" s="221" t="s">
        <v>118</v>
      </c>
      <c r="H813" s="206"/>
      <c r="I813" s="221" t="str" cm="1">
        <f t="array" ref="I813">_xlfn.TEXTJOIN(" ",1,IF(flistname=D813,foption,""))</f>
        <v>1: Strongly disagree 2: Disagree 3: Neutral 4: Agree 5: Strngly agree</v>
      </c>
      <c r="J813" s="347" t="s">
        <v>5742</v>
      </c>
      <c r="K813" s="347" t="s">
        <v>5749</v>
      </c>
      <c r="L813" s="347" t="str">
        <f t="shared" si="117"/>
        <v xml:space="preserve">X02_02: During times of hardship (like i.e. floods, COVID-19, conflicts), your household can change its primary income or source of livelihood if needed </v>
      </c>
      <c r="M813" s="347" t="s">
        <v>5750</v>
      </c>
      <c r="N813" s="347" t="s">
        <v>5751</v>
      </c>
      <c r="O813" s="347" t="s">
        <v>5752</v>
      </c>
      <c r="P813" s="347">
        <v>1</v>
      </c>
      <c r="Q813" s="347"/>
      <c r="S813" s="221" t="s">
        <v>5753</v>
      </c>
      <c r="V813" s="221">
        <v>1</v>
      </c>
      <c r="W813" s="221" t="s">
        <v>5748</v>
      </c>
      <c r="AB813" s="333"/>
    </row>
    <row r="814" spans="1:28" s="221" customFormat="1" ht="12">
      <c r="A814" s="205"/>
      <c r="B814" s="220"/>
      <c r="C814" s="220" t="str">
        <f t="shared" ref="C814:C829" si="118">IF(IFERROR(FIND("select_one",J814),0)&gt;0,"select_one",IF(IFERROR(FIND("select_multiple",J814),0)&gt;0,"select_multiple","No"))</f>
        <v>select_one</v>
      </c>
      <c r="D814" s="220" t="str">
        <f t="shared" ref="D814:D829" si="119">IF(OR(C814="select_one",C814="select_multiple"),TRIM(RIGHT(J814,LEN(J814)-(LEN(C814)+1))),"")</f>
        <v>sers</v>
      </c>
      <c r="E814" s="205"/>
      <c r="F814" s="205" t="s">
        <v>5741</v>
      </c>
      <c r="G814" s="221" t="s">
        <v>118</v>
      </c>
      <c r="H814" s="206"/>
      <c r="I814" s="221" t="str" cm="1">
        <f t="array" ref="I814">_xlfn.TEXTJOIN(" ",1,IF(flistname=D814,foption,""))</f>
        <v>1: Strongly disagree 2: Disagree 3: Neutral 4: Agree 5: Strngly agree</v>
      </c>
      <c r="J814" s="347" t="s">
        <v>5742</v>
      </c>
      <c r="K814" s="347" t="s">
        <v>5754</v>
      </c>
      <c r="L814" s="347" t="str">
        <f t="shared" si="117"/>
        <v xml:space="preserve">X02_03: If threats (like i.e. floods, COVID-19, conflicts) to your household became more frequent and intense, you would still find a way to get by </v>
      </c>
      <c r="M814" s="347" t="s">
        <v>5755</v>
      </c>
      <c r="N814" s="347" t="s">
        <v>5756</v>
      </c>
      <c r="O814" s="347" t="s">
        <v>5757</v>
      </c>
      <c r="P814" s="347">
        <v>1</v>
      </c>
      <c r="Q814" s="347"/>
      <c r="S814" s="221" t="s">
        <v>5758</v>
      </c>
      <c r="V814" s="221">
        <v>1</v>
      </c>
      <c r="W814" s="221" t="s">
        <v>5748</v>
      </c>
      <c r="AB814" s="333"/>
    </row>
    <row r="815" spans="1:28" s="221" customFormat="1" ht="12">
      <c r="A815" s="205"/>
      <c r="B815" s="220"/>
      <c r="C815" s="220" t="str">
        <f t="shared" si="118"/>
        <v>select_one</v>
      </c>
      <c r="D815" s="220" t="str">
        <f t="shared" si="119"/>
        <v>sers</v>
      </c>
      <c r="E815" s="205"/>
      <c r="F815" s="205" t="s">
        <v>5741</v>
      </c>
      <c r="G815" s="221" t="s">
        <v>118</v>
      </c>
      <c r="H815" s="206"/>
      <c r="I815" s="221" t="str" cm="1">
        <f t="array" ref="I815">_xlfn.TEXTJOIN(" ",1,IF(flistname=D815,foption,""))</f>
        <v>1: Strongly disagree 2: Disagree 3: Neutral 4: Agree 5: Strngly agree</v>
      </c>
      <c r="J815" s="347" t="s">
        <v>5742</v>
      </c>
      <c r="K815" s="347" t="s">
        <v>5759</v>
      </c>
      <c r="L815" s="347" t="str">
        <f t="shared" si="117"/>
        <v xml:space="preserve">X02_04: During times of hardship(like i.e. floods, COVID-19, conflicts), your household can access the financial support you need </v>
      </c>
      <c r="M815" s="347" t="s">
        <v>5760</v>
      </c>
      <c r="N815" s="347" t="s">
        <v>5761</v>
      </c>
      <c r="O815" s="347" t="s">
        <v>5762</v>
      </c>
      <c r="P815" s="347">
        <v>1</v>
      </c>
      <c r="Q815" s="347"/>
      <c r="S815" s="221" t="s">
        <v>5763</v>
      </c>
      <c r="V815" s="221">
        <v>1</v>
      </c>
      <c r="W815" s="221" t="s">
        <v>5748</v>
      </c>
      <c r="AB815" s="333"/>
    </row>
    <row r="816" spans="1:28" s="221" customFormat="1" ht="12">
      <c r="A816" s="205"/>
      <c r="B816" s="220"/>
      <c r="C816" s="220" t="str">
        <f t="shared" si="118"/>
        <v>select_one</v>
      </c>
      <c r="D816" s="220" t="str">
        <f t="shared" si="119"/>
        <v>sers</v>
      </c>
      <c r="E816" s="205"/>
      <c r="F816" s="205" t="s">
        <v>5741</v>
      </c>
      <c r="G816" s="221" t="s">
        <v>118</v>
      </c>
      <c r="H816" s="206"/>
      <c r="I816" s="221" t="str" cm="1">
        <f t="array" ref="I816">_xlfn.TEXTJOIN(" ",1,IF(flistname=D816,foption,""))</f>
        <v>1: Strongly disagree 2: Disagree 3: Neutral 4: Agree 5: Strngly agree</v>
      </c>
      <c r="J816" s="347" t="s">
        <v>5742</v>
      </c>
      <c r="K816" s="347" t="s">
        <v>5764</v>
      </c>
      <c r="L816" s="347" t="str">
        <f t="shared" si="117"/>
        <v xml:space="preserve">X02_05: Your household can rely on the support of family and friends when you need help </v>
      </c>
      <c r="M816" s="347" t="s">
        <v>5765</v>
      </c>
      <c r="N816" s="347" t="s">
        <v>5766</v>
      </c>
      <c r="O816" s="347" t="s">
        <v>5767</v>
      </c>
      <c r="P816" s="347">
        <v>1</v>
      </c>
      <c r="Q816" s="347"/>
      <c r="S816" s="221" t="s">
        <v>5768</v>
      </c>
      <c r="V816" s="221">
        <v>1</v>
      </c>
      <c r="W816" s="221" t="s">
        <v>5748</v>
      </c>
      <c r="AB816" s="333"/>
    </row>
    <row r="817" spans="1:28" s="221" customFormat="1" ht="12">
      <c r="A817" s="205"/>
      <c r="B817" s="220"/>
      <c r="C817" s="220" t="str">
        <f t="shared" si="118"/>
        <v>select_one</v>
      </c>
      <c r="D817" s="220" t="str">
        <f t="shared" si="119"/>
        <v>sers</v>
      </c>
      <c r="E817" s="205"/>
      <c r="F817" s="205" t="s">
        <v>5741</v>
      </c>
      <c r="G817" s="221" t="s">
        <v>118</v>
      </c>
      <c r="H817" s="206"/>
      <c r="I817" s="221" t="str" cm="1">
        <f t="array" ref="I817">_xlfn.TEXTJOIN(" ",1,IF(flistname=D817,foption,""))</f>
        <v>1: Strongly disagree 2: Disagree 3: Neutral 4: Agree 5: Strngly agree</v>
      </c>
      <c r="J817" s="347" t="s">
        <v>5742</v>
      </c>
      <c r="K817" s="347" t="s">
        <v>5769</v>
      </c>
      <c r="L817" s="347" t="str">
        <f t="shared" si="117"/>
        <v xml:space="preserve">X02_06: Your household can rely on the support of politicians and government when you need help </v>
      </c>
      <c r="M817" s="347" t="s">
        <v>5770</v>
      </c>
      <c r="N817" s="347" t="s">
        <v>5771</v>
      </c>
      <c r="O817" s="347" t="s">
        <v>5772</v>
      </c>
      <c r="P817" s="347">
        <v>1</v>
      </c>
      <c r="Q817" s="347"/>
      <c r="S817" s="221" t="s">
        <v>5773</v>
      </c>
      <c r="V817" s="221">
        <v>1</v>
      </c>
      <c r="W817" s="221" t="s">
        <v>5748</v>
      </c>
      <c r="AB817" s="333"/>
    </row>
    <row r="818" spans="1:28" s="221" customFormat="1" ht="12">
      <c r="A818" s="205"/>
      <c r="B818" s="220"/>
      <c r="C818" s="220" t="str">
        <f t="shared" si="118"/>
        <v>select_one</v>
      </c>
      <c r="D818" s="220" t="str">
        <f t="shared" si="119"/>
        <v>sers</v>
      </c>
      <c r="E818" s="205"/>
      <c r="F818" s="205" t="s">
        <v>5741</v>
      </c>
      <c r="G818" s="221" t="s">
        <v>118</v>
      </c>
      <c r="H818" s="206"/>
      <c r="I818" s="221" t="str" cm="1">
        <f t="array" ref="I818">_xlfn.TEXTJOIN(" ",1,IF(flistname=D818,foption,""))</f>
        <v>1: Strongly disagree 2: Disagree 3: Neutral 4: Agree 5: Strngly agree</v>
      </c>
      <c r="J818" s="347" t="s">
        <v>5742</v>
      </c>
      <c r="K818" s="347" t="s">
        <v>5774</v>
      </c>
      <c r="L818" s="347" t="str">
        <f t="shared" si="117"/>
        <v xml:space="preserve">X02_07: Your household has learned important lessons from past hardships (including i.e. floods, COVID-19, conflicts) that will help you better prepare for future threats </v>
      </c>
      <c r="M818" s="347" t="s">
        <v>5775</v>
      </c>
      <c r="N818" s="347" t="s">
        <v>5776</v>
      </c>
      <c r="O818" s="347" t="s">
        <v>5777</v>
      </c>
      <c r="P818" s="347">
        <v>1</v>
      </c>
      <c r="Q818" s="347"/>
      <c r="S818" s="221" t="s">
        <v>5778</v>
      </c>
      <c r="V818" s="221">
        <v>1</v>
      </c>
      <c r="W818" s="221" t="s">
        <v>5748</v>
      </c>
      <c r="AB818" s="333"/>
    </row>
    <row r="819" spans="1:28" s="221" customFormat="1" ht="12">
      <c r="A819" s="205"/>
      <c r="B819" s="220"/>
      <c r="C819" s="220" t="str">
        <f t="shared" si="118"/>
        <v>select_one</v>
      </c>
      <c r="D819" s="220" t="str">
        <f t="shared" si="119"/>
        <v>sers</v>
      </c>
      <c r="E819" s="205"/>
      <c r="F819" s="205" t="s">
        <v>5741</v>
      </c>
      <c r="G819" s="221" t="s">
        <v>118</v>
      </c>
      <c r="H819" s="206"/>
      <c r="I819" s="221" t="str" cm="1">
        <f t="array" ref="I819">_xlfn.TEXTJOIN(" ",1,IF(flistname=D819,foption,""))</f>
        <v>1: Strongly disagree 2: Disagree 3: Neutral 4: Agree 5: Strngly agree</v>
      </c>
      <c r="J819" s="347" t="s">
        <v>5742</v>
      </c>
      <c r="K819" s="347" t="s">
        <v>5779</v>
      </c>
      <c r="L819" s="347" t="str">
        <f t="shared" si="117"/>
        <v xml:space="preserve">X02_08: Your household is fully prepared for any future natural disasters (i.e. floods, COVID-19, hunger, etc..) that may occur in your area </v>
      </c>
      <c r="M819" s="347" t="s">
        <v>5780</v>
      </c>
      <c r="N819" s="347" t="s">
        <v>5781</v>
      </c>
      <c r="O819" s="347" t="s">
        <v>5782</v>
      </c>
      <c r="P819" s="347">
        <v>1</v>
      </c>
      <c r="Q819" s="347"/>
      <c r="S819" s="221" t="s">
        <v>5783</v>
      </c>
      <c r="V819" s="221">
        <v>1</v>
      </c>
      <c r="W819" s="221" t="s">
        <v>5748</v>
      </c>
      <c r="AB819" s="333"/>
    </row>
    <row r="820" spans="1:28" s="221" customFormat="1" ht="12">
      <c r="A820" s="205"/>
      <c r="B820" s="220"/>
      <c r="C820" s="220" t="str">
        <f t="shared" si="118"/>
        <v>select_one</v>
      </c>
      <c r="D820" s="220" t="str">
        <f t="shared" si="119"/>
        <v>sers</v>
      </c>
      <c r="E820" s="205"/>
      <c r="F820" s="205" t="s">
        <v>5741</v>
      </c>
      <c r="G820" s="221" t="s">
        <v>118</v>
      </c>
      <c r="H820" s="206"/>
      <c r="I820" s="221" t="str" cm="1">
        <f t="array" ref="I820">_xlfn.TEXTJOIN(" ",1,IF(flistname=D820,foption,""))</f>
        <v>1: Strongly disagree 2: Disagree 3: Neutral 4: Agree 5: Strngly agree</v>
      </c>
      <c r="J820" s="347" t="s">
        <v>5742</v>
      </c>
      <c r="K820" s="347" t="s">
        <v>5784</v>
      </c>
      <c r="L820" s="347" t="str">
        <f t="shared" si="117"/>
        <v xml:space="preserve">X02_09: Your household receives useful information warning you about future risks (i.e. heavy rains, COVID-19, conflicts) in advance </v>
      </c>
      <c r="M820" s="347" t="s">
        <v>5785</v>
      </c>
      <c r="N820" s="347" t="s">
        <v>5786</v>
      </c>
      <c r="O820" s="347" t="s">
        <v>5787</v>
      </c>
      <c r="P820" s="347">
        <v>1</v>
      </c>
      <c r="Q820" s="347"/>
      <c r="S820" s="221" t="s">
        <v>5788</v>
      </c>
      <c r="V820" s="221">
        <v>1</v>
      </c>
      <c r="W820" s="221" t="s">
        <v>5748</v>
      </c>
      <c r="AB820" s="333"/>
    </row>
    <row r="821" spans="1:28" s="356" customFormat="1" ht="12">
      <c r="C821" s="356" t="str">
        <f t="shared" si="118"/>
        <v>No</v>
      </c>
      <c r="D821" s="356" t="str">
        <f t="shared" si="119"/>
        <v/>
      </c>
      <c r="I821" s="356" t="str" cm="1">
        <f t="array" ref="I821">_xlfn.TEXTJOIN(" ",1,IF(flistname=D821,foption,""))</f>
        <v>0</v>
      </c>
      <c r="J821" s="361" t="s">
        <v>117</v>
      </c>
      <c r="K821" s="361" t="s">
        <v>5734</v>
      </c>
      <c r="L821" s="361" t="str">
        <f t="shared" si="117"/>
        <v/>
      </c>
      <c r="M821" s="361"/>
      <c r="N821" s="361"/>
      <c r="O821" s="361"/>
      <c r="P821" s="361"/>
      <c r="Q821" s="361"/>
      <c r="AB821" s="358"/>
    </row>
    <row r="822" spans="1:28" s="218" customFormat="1">
      <c r="A822" s="207"/>
      <c r="C822" s="218" t="str">
        <f t="shared" si="118"/>
        <v>No</v>
      </c>
      <c r="D822" s="218" t="str">
        <f t="shared" si="119"/>
        <v/>
      </c>
      <c r="E822" s="207"/>
      <c r="H822" s="209"/>
      <c r="I822" s="214" t="str" cm="1">
        <f t="array" ref="I822">_xlfn.TEXTJOIN(" ",1,IF(flistname=D822,foption,""))</f>
        <v>0</v>
      </c>
      <c r="L822" s="218" t="str">
        <f t="shared" si="117"/>
        <v/>
      </c>
      <c r="N822" s="218" t="s">
        <v>2988</v>
      </c>
      <c r="O822" s="218" t="s">
        <v>2988</v>
      </c>
      <c r="P822" s="218">
        <v>1</v>
      </c>
      <c r="S822" s="207"/>
      <c r="AB822" s="280"/>
    </row>
    <row r="823" spans="1:28" s="356" customFormat="1">
      <c r="C823" s="356" t="str">
        <f t="shared" si="118"/>
        <v>No</v>
      </c>
      <c r="D823" s="356" t="str">
        <f t="shared" si="119"/>
        <v/>
      </c>
      <c r="F823" s="356" t="s">
        <v>5477</v>
      </c>
      <c r="G823" s="356" t="s">
        <v>2983</v>
      </c>
      <c r="I823" s="356" t="str" cm="1">
        <f t="array" ref="I823">_xlfn.TEXTJOIN(" ",1,IF(flistname=D823,foption,""))</f>
        <v>0</v>
      </c>
      <c r="J823" s="362" t="s">
        <v>26</v>
      </c>
      <c r="K823" s="362" t="s">
        <v>5789</v>
      </c>
      <c r="L823" s="362" t="str">
        <f t="shared" si="117"/>
        <v>Y: COVID-19 Response</v>
      </c>
      <c r="M823" s="362" t="s">
        <v>5790</v>
      </c>
      <c r="N823" s="362" t="s">
        <v>5791</v>
      </c>
      <c r="O823" s="362" t="s">
        <v>5791</v>
      </c>
      <c r="P823" s="362">
        <v>1</v>
      </c>
      <c r="Q823" s="362"/>
      <c r="W823" s="356" t="s">
        <v>168</v>
      </c>
      <c r="AB823" s="358"/>
    </row>
    <row r="824" spans="1:28" s="221" customFormat="1">
      <c r="A824" s="205"/>
      <c r="B824" s="220"/>
      <c r="C824" s="220" t="str">
        <f t="shared" si="118"/>
        <v>select_one</v>
      </c>
      <c r="D824" s="220" t="str">
        <f t="shared" si="119"/>
        <v>yes_no</v>
      </c>
      <c r="E824" s="205"/>
      <c r="F824" s="205" t="s">
        <v>5477</v>
      </c>
      <c r="G824" s="205" t="s">
        <v>2983</v>
      </c>
      <c r="H824" s="206"/>
      <c r="I824" s="221" t="str" cm="1">
        <f t="array" ref="I824">_xlfn.TEXTJOIN(" ",1,IF(flistname=D824,foption,""))</f>
        <v>0: No 1: Yes</v>
      </c>
      <c r="J824" s="348" t="s">
        <v>22</v>
      </c>
      <c r="K824" s="348" t="s">
        <v>5792</v>
      </c>
      <c r="L824" s="348" t="str">
        <f t="shared" si="117"/>
        <v>Y01: Have you received any information about COVID-19 (corona virus)?</v>
      </c>
      <c r="M824" s="348" t="s">
        <v>5793</v>
      </c>
      <c r="N824" s="348" t="s">
        <v>5794</v>
      </c>
      <c r="O824" s="348" t="s">
        <v>5795</v>
      </c>
      <c r="P824" s="348">
        <v>1</v>
      </c>
      <c r="Q824" s="348"/>
      <c r="V824" s="221">
        <v>1</v>
      </c>
      <c r="W824" s="221" t="s">
        <v>5748</v>
      </c>
      <c r="AB824" s="333"/>
    </row>
    <row r="825" spans="1:28" s="221" customFormat="1">
      <c r="A825" s="205"/>
      <c r="B825" s="220"/>
      <c r="C825" s="220" t="str">
        <f t="shared" si="118"/>
        <v>select_multiple</v>
      </c>
      <c r="D825" s="220" t="str">
        <f t="shared" si="119"/>
        <v>CORVID_from</v>
      </c>
      <c r="E825" s="205"/>
      <c r="F825" s="205" t="s">
        <v>5477</v>
      </c>
      <c r="G825" s="205" t="s">
        <v>2983</v>
      </c>
      <c r="H825" s="206"/>
      <c r="I825" s="221" t="str" cm="1">
        <f t="array" ref="I825">_xlfn.TEXTJOIN(" ",1,IF(flistname=D825,foption,""))</f>
        <v>1: Phone call and SMS 2: Radio and TV 3: Newspaper 4: From community 5: Project management committee (PMC) Member 6: Local authorities 7: Community Leader 8: NGO/UN</v>
      </c>
      <c r="J825" s="348" t="s">
        <v>5796</v>
      </c>
      <c r="K825" s="348" t="s">
        <v>5797</v>
      </c>
      <c r="L825" s="348" t="str">
        <f t="shared" si="117"/>
        <v>Y02: From whom you received the information from?</v>
      </c>
      <c r="M825" s="348" t="s">
        <v>5798</v>
      </c>
      <c r="N825" s="348" t="s">
        <v>5799</v>
      </c>
      <c r="O825" s="348" t="s">
        <v>5800</v>
      </c>
      <c r="P825" s="348">
        <v>1</v>
      </c>
      <c r="Q825" s="348"/>
      <c r="V825" s="221">
        <v>1</v>
      </c>
      <c r="Z825" s="221" t="s">
        <v>5801</v>
      </c>
      <c r="AB825" s="333"/>
    </row>
    <row r="826" spans="1:28" s="221" customFormat="1">
      <c r="A826" s="205"/>
      <c r="B826" s="220"/>
      <c r="C826" s="220" t="str">
        <f t="shared" si="118"/>
        <v>select_one</v>
      </c>
      <c r="D826" s="220" t="str">
        <f t="shared" si="119"/>
        <v>yes_no</v>
      </c>
      <c r="E826" s="205"/>
      <c r="F826" s="205" t="s">
        <v>5477</v>
      </c>
      <c r="G826" s="205" t="s">
        <v>2983</v>
      </c>
      <c r="H826" s="206"/>
      <c r="I826" s="221" t="str" cm="1">
        <f t="array" ref="I826">_xlfn.TEXTJOIN(" ",1,IF(flistname=D826,foption,""))</f>
        <v>0: No 1: Yes</v>
      </c>
      <c r="J826" s="348" t="s">
        <v>22</v>
      </c>
      <c r="K826" s="348" t="s">
        <v>5802</v>
      </c>
      <c r="L826" s="348" t="str">
        <f t="shared" si="117"/>
        <v>Y03: Have you heard any stories about people having difficulty accessing WFP assistance because of COVID?</v>
      </c>
      <c r="M826" s="348" t="s">
        <v>5803</v>
      </c>
      <c r="N826" s="348" t="s">
        <v>6348</v>
      </c>
      <c r="O826" s="348" t="s">
        <v>5805</v>
      </c>
      <c r="P826" s="348">
        <v>1</v>
      </c>
      <c r="Q826" s="348"/>
      <c r="V826" s="221">
        <v>1</v>
      </c>
      <c r="W826" s="221" t="s">
        <v>5748</v>
      </c>
      <c r="AB826" s="333"/>
    </row>
    <row r="827" spans="1:28" s="221" customFormat="1">
      <c r="A827" s="205"/>
      <c r="B827" s="220"/>
      <c r="C827" s="220" t="str">
        <f t="shared" si="118"/>
        <v>select_multiple</v>
      </c>
      <c r="D827" s="220" t="str">
        <f t="shared" si="119"/>
        <v>covid_why</v>
      </c>
      <c r="E827" s="205"/>
      <c r="F827" s="205" t="s">
        <v>5477</v>
      </c>
      <c r="G827" s="205" t="s">
        <v>2983</v>
      </c>
      <c r="H827" s="206"/>
      <c r="I827" s="221" t="str" cm="1">
        <f t="array" ref="I827">_xlfn.TEXTJOIN(" ",1,IF(flistname=D827,foption,""))</f>
        <v>1: Afraid to contract virus 2: Community leader/local authorities prohibit to go to the site/ crowded area 3: I have heard that there is a case in the community 4: I am afraid to go to the UN sites due to the high possibility of case 88: Other</v>
      </c>
      <c r="J827" s="348" t="s">
        <v>5806</v>
      </c>
      <c r="K827" s="348" t="s">
        <v>5807</v>
      </c>
      <c r="L827" s="348" t="str">
        <f t="shared" si="117"/>
        <v>Y04: What were the difficulties or COVID 19 related fears?</v>
      </c>
      <c r="M827" s="348" t="s">
        <v>5808</v>
      </c>
      <c r="N827" s="348" t="s">
        <v>5809</v>
      </c>
      <c r="O827" s="348" t="s">
        <v>5810</v>
      </c>
      <c r="P827" s="348">
        <v>1</v>
      </c>
      <c r="Q827" s="348"/>
      <c r="V827" s="221">
        <v>1</v>
      </c>
      <c r="Z827" s="221" t="s">
        <v>5811</v>
      </c>
      <c r="AB827" s="333"/>
    </row>
    <row r="828" spans="1:28" s="338" customFormat="1">
      <c r="A828" s="205"/>
      <c r="B828" s="220"/>
      <c r="C828" s="220" t="str">
        <f t="shared" si="118"/>
        <v>No</v>
      </c>
      <c r="D828" s="220" t="str">
        <f t="shared" si="119"/>
        <v/>
      </c>
      <c r="E828" s="205"/>
      <c r="F828" s="205" t="s">
        <v>5477</v>
      </c>
      <c r="G828" s="205" t="s">
        <v>2983</v>
      </c>
      <c r="H828" s="206"/>
      <c r="I828" s="338" t="str" cm="1">
        <f t="array" ref="I828">_xlfn.TEXTJOIN(" ",1,IF(flistname=D828,foption,""))</f>
        <v>0</v>
      </c>
      <c r="J828" s="349" t="s">
        <v>49</v>
      </c>
      <c r="K828" s="349" t="s">
        <v>5812</v>
      </c>
      <c r="L828" s="349" t="str">
        <f t="shared" si="117"/>
        <v>Y05: Specify</v>
      </c>
      <c r="M828" s="349" t="s">
        <v>5813</v>
      </c>
      <c r="N828" s="349" t="s">
        <v>1312</v>
      </c>
      <c r="O828" s="349" t="s">
        <v>5814</v>
      </c>
      <c r="P828" s="349">
        <v>1</v>
      </c>
      <c r="Q828" s="349"/>
      <c r="V828" s="338">
        <v>1</v>
      </c>
      <c r="Z828" s="338" t="s">
        <v>5815</v>
      </c>
      <c r="AB828" s="339"/>
    </row>
    <row r="829" spans="1:28" s="356" customFormat="1">
      <c r="C829" s="356" t="str">
        <f t="shared" si="118"/>
        <v>No</v>
      </c>
      <c r="D829" s="356" t="str">
        <f t="shared" si="119"/>
        <v/>
      </c>
      <c r="F829" s="356" t="s">
        <v>5477</v>
      </c>
      <c r="G829" s="356" t="s">
        <v>2983</v>
      </c>
      <c r="I829" s="356" t="str" cm="1">
        <f t="array" ref="I829">_xlfn.TEXTJOIN(" ",1,IF(flistname=D829,foption,""))</f>
        <v>0</v>
      </c>
      <c r="J829" s="362" t="s">
        <v>117</v>
      </c>
      <c r="K829" s="362" t="s">
        <v>5789</v>
      </c>
      <c r="L829" s="362" t="str">
        <f t="shared" si="117"/>
        <v/>
      </c>
      <c r="M829" s="362"/>
      <c r="N829" s="362" t="s">
        <v>2988</v>
      </c>
      <c r="O829" s="362" t="s">
        <v>2988</v>
      </c>
      <c r="P829" s="362">
        <v>1</v>
      </c>
      <c r="Q829" s="362"/>
      <c r="AB829" s="358"/>
    </row>
    <row r="830" spans="1:28" s="218" customFormat="1">
      <c r="J830" s="363"/>
      <c r="K830" s="363"/>
      <c r="L830" s="363"/>
      <c r="M830" s="363"/>
      <c r="N830" s="363"/>
      <c r="O830" s="363"/>
      <c r="P830" s="363"/>
      <c r="Q830" s="363"/>
      <c r="AB830" s="280"/>
    </row>
    <row r="831" spans="1:28" s="356" customFormat="1">
      <c r="A831" s="355"/>
      <c r="B831" s="356" t="s">
        <v>5816</v>
      </c>
      <c r="C831" s="356" t="str">
        <f t="shared" ref="C831:C852" si="120">IF(IFERROR(FIND("select_one",J831),0)&gt;0,"select_one",IF(IFERROR(FIND("select_multiple",J831),0)&gt;0,"select_multiple","No"))</f>
        <v>No</v>
      </c>
      <c r="D831" s="356" t="str">
        <f t="shared" ref="D831:D852" si="121">IF(OR(C831="select_one",C831="select_multiple"),TRIM(RIGHT(J831,LEN(J831)-(LEN(C831)+1))),"")</f>
        <v/>
      </c>
      <c r="E831" s="355"/>
      <c r="H831" s="357"/>
      <c r="I831" s="356" t="str" cm="1">
        <f t="array" ref="I831">_xlfn.TEXTJOIN(" ",1,IF(flistname=D831,foption,""))</f>
        <v>0</v>
      </c>
      <c r="J831" s="356" t="s">
        <v>117</v>
      </c>
      <c r="K831" s="356" t="s">
        <v>27</v>
      </c>
      <c r="L831" s="356" t="str">
        <f>IF(AND(ISBLANK(M831),ISBLANK(N831)),"",IF(ISBLANK(M831),N831,_xlfn.CONCAT(TRIM(M831),": ",N831)))</f>
        <v/>
      </c>
      <c r="N831" s="356" t="s">
        <v>2988</v>
      </c>
      <c r="O831" s="356" t="s">
        <v>2988</v>
      </c>
      <c r="P831" s="356">
        <v>1</v>
      </c>
      <c r="AB831" s="358"/>
    </row>
    <row r="832" spans="1:28" s="218" customFormat="1">
      <c r="A832" s="207"/>
      <c r="C832" s="218" t="str">
        <f t="shared" si="120"/>
        <v>No</v>
      </c>
      <c r="D832" s="218" t="str">
        <f t="shared" si="121"/>
        <v/>
      </c>
      <c r="E832" s="207"/>
      <c r="H832" s="209"/>
      <c r="I832" s="214"/>
      <c r="S832" s="207"/>
      <c r="AB832" s="280"/>
    </row>
    <row r="833" spans="1:28" s="356" customFormat="1">
      <c r="A833" s="355"/>
      <c r="B833" s="356" t="s">
        <v>5817</v>
      </c>
      <c r="C833" s="356" t="str">
        <f t="shared" si="120"/>
        <v>No</v>
      </c>
      <c r="D833" s="356" t="str">
        <f t="shared" si="121"/>
        <v/>
      </c>
      <c r="E833" s="355"/>
      <c r="G833" s="356" t="s">
        <v>2983</v>
      </c>
      <c r="H833" s="357"/>
      <c r="I833" s="356" t="str" cm="1">
        <f t="array" ref="I833">_xlfn.TEXTJOIN(" ",1,IF(flistname=D833,foption,""))</f>
        <v>0</v>
      </c>
      <c r="J833" s="356" t="s">
        <v>26</v>
      </c>
      <c r="K833" s="356" t="s">
        <v>5818</v>
      </c>
      <c r="L833" s="356" t="str">
        <f t="shared" ref="L833:L849" si="122">IF(AND(ISBLANK(M833),ISBLANK(N833)),"",IF(ISBLANK(M833),N833,_xlfn.CONCAT(TRIM(M833),": ",N833)))</f>
        <v>Z: COMMUNICATION</v>
      </c>
      <c r="M833" s="356" t="s">
        <v>5819</v>
      </c>
      <c r="N833" s="356" t="s">
        <v>5820</v>
      </c>
      <c r="O833" s="356" t="s">
        <v>5820</v>
      </c>
      <c r="P833" s="356">
        <v>1</v>
      </c>
      <c r="W833" s="356" t="s">
        <v>168</v>
      </c>
      <c r="Z833" s="356" t="s">
        <v>3102</v>
      </c>
      <c r="AB833" s="358"/>
    </row>
    <row r="834" spans="1:28" s="327" customFormat="1">
      <c r="A834" s="210"/>
      <c r="B834" s="198" t="s">
        <v>5821</v>
      </c>
      <c r="C834" s="198" t="str">
        <f t="shared" si="120"/>
        <v>No</v>
      </c>
      <c r="D834" s="198" t="str">
        <f t="shared" si="121"/>
        <v/>
      </c>
      <c r="E834" s="210"/>
      <c r="F834" s="198"/>
      <c r="G834" s="198" t="s">
        <v>2983</v>
      </c>
      <c r="H834" s="211"/>
      <c r="I834" s="327" t="str" cm="1">
        <f t="array" ref="I834">_xlfn.TEXTJOIN(" ",1,IF(flistname=D834,foption,""))</f>
        <v>0</v>
      </c>
      <c r="J834" s="327" t="s">
        <v>20</v>
      </c>
      <c r="L834" s="327" t="str">
        <f t="shared" si="122"/>
        <v>At times, WFP can't physically reach out to you due to many reasons. However, we would still want to hear from you in relation to our programmes, their implementations and how you perceive them. 
It is in that regard, we want to ask about other ways we can reach out to you including via mobile phones.</v>
      </c>
      <c r="N834" s="327" t="s">
        <v>5822</v>
      </c>
      <c r="O834" s="327" t="s">
        <v>5823</v>
      </c>
      <c r="P834" s="328">
        <v>1</v>
      </c>
      <c r="AB834" s="329"/>
    </row>
    <row r="835" spans="1:28" s="221" customFormat="1">
      <c r="A835" s="205"/>
      <c r="B835" s="194" t="s">
        <v>5824</v>
      </c>
      <c r="C835" s="194" t="str">
        <f t="shared" si="120"/>
        <v>select_one</v>
      </c>
      <c r="D835" s="194" t="str">
        <f t="shared" si="121"/>
        <v>yes_no</v>
      </c>
      <c r="E835" s="205"/>
      <c r="F835" s="194"/>
      <c r="G835" s="194" t="s">
        <v>2983</v>
      </c>
      <c r="H835" s="206"/>
      <c r="I835" s="221" t="str" cm="1">
        <f t="array" ref="I835">_xlfn.TEXTJOIN(" ",1,IF(flistname=D835,foption,""))</f>
        <v>0: No 1: Yes</v>
      </c>
      <c r="J835" s="221" t="s">
        <v>22</v>
      </c>
      <c r="K835" s="221" t="s">
        <v>2862</v>
      </c>
      <c r="L835" s="221" t="str">
        <f t="shared" si="122"/>
        <v>Z01: Do you have a mobile phone?</v>
      </c>
      <c r="M835" s="221" t="s">
        <v>5825</v>
      </c>
      <c r="N835" s="221" t="s">
        <v>5826</v>
      </c>
      <c r="O835" s="221" t="s">
        <v>5827</v>
      </c>
      <c r="P835" s="334">
        <v>1</v>
      </c>
      <c r="V835" s="221">
        <v>1</v>
      </c>
      <c r="W835" s="221" t="s">
        <v>5748</v>
      </c>
      <c r="AB835" s="333"/>
    </row>
    <row r="836" spans="1:28" s="221" customFormat="1">
      <c r="A836" s="205"/>
      <c r="B836" s="194" t="s">
        <v>5828</v>
      </c>
      <c r="C836" s="194" t="str">
        <f t="shared" si="120"/>
        <v>select_one</v>
      </c>
      <c r="D836" s="194" t="str">
        <f t="shared" si="121"/>
        <v>service_provider</v>
      </c>
      <c r="E836" s="205"/>
      <c r="F836" s="194"/>
      <c r="G836" s="194" t="s">
        <v>2983</v>
      </c>
      <c r="H836" s="206"/>
      <c r="I836" s="221" t="str" cm="1">
        <f t="array" ref="I836">_xlfn.TEXTJOIN(" ",1,IF(flistname=D836,foption,""))</f>
        <v>2: ZAIN 3: MTN</v>
      </c>
      <c r="J836" s="221" t="s">
        <v>2865</v>
      </c>
      <c r="K836" s="221" t="s">
        <v>2866</v>
      </c>
      <c r="L836" s="221" t="str">
        <f t="shared" si="122"/>
        <v>Z02: What's your main preferred service provider (MTN or ZAIN)</v>
      </c>
      <c r="M836" s="221" t="s">
        <v>5829</v>
      </c>
      <c r="N836" s="221" t="s">
        <v>5830</v>
      </c>
      <c r="O836" s="221" t="s">
        <v>5831</v>
      </c>
      <c r="P836" s="334">
        <v>1</v>
      </c>
      <c r="V836" s="221">
        <v>1</v>
      </c>
      <c r="Z836" s="221" t="s">
        <v>2868</v>
      </c>
      <c r="AB836" s="333"/>
    </row>
    <row r="837" spans="1:28" s="221" customFormat="1">
      <c r="A837" s="205"/>
      <c r="B837" s="194" t="s">
        <v>5832</v>
      </c>
      <c r="C837" s="194" t="str">
        <f t="shared" si="120"/>
        <v>select_one</v>
      </c>
      <c r="D837" s="194" t="str">
        <f t="shared" si="121"/>
        <v>yes_no</v>
      </c>
      <c r="E837" s="205" t="s">
        <v>5833</v>
      </c>
      <c r="F837" s="194"/>
      <c r="G837" s="194" t="s">
        <v>2983</v>
      </c>
      <c r="H837" s="206"/>
      <c r="I837" s="221" t="str" cm="1">
        <f t="array" ref="I837">_xlfn.TEXTJOIN(" ",1,IF(flistname=D837,foption,""))</f>
        <v>0: No 1: Yes</v>
      </c>
      <c r="J837" s="221" t="s">
        <v>22</v>
      </c>
      <c r="K837" s="221" t="s">
        <v>2869</v>
      </c>
      <c r="L837" s="221" t="str">
        <f t="shared" si="122"/>
        <v>Z03: Would you be willing to share your number with us?</v>
      </c>
      <c r="M837" s="221" t="s">
        <v>5834</v>
      </c>
      <c r="N837" s="221" t="s">
        <v>5835</v>
      </c>
      <c r="O837" s="221" t="s">
        <v>5836</v>
      </c>
      <c r="P837" s="334">
        <v>1</v>
      </c>
      <c r="S837" s="221" t="s">
        <v>5837</v>
      </c>
      <c r="V837" s="221">
        <v>1</v>
      </c>
      <c r="W837" s="221" t="s">
        <v>5748</v>
      </c>
      <c r="Z837" s="221" t="s">
        <v>2868</v>
      </c>
      <c r="AB837" s="333"/>
    </row>
    <row r="838" spans="1:28" s="221" customFormat="1">
      <c r="A838" s="205"/>
      <c r="B838" s="194" t="s">
        <v>5838</v>
      </c>
      <c r="C838" s="194" t="str">
        <f t="shared" si="120"/>
        <v>No</v>
      </c>
      <c r="D838" s="194" t="str">
        <f t="shared" si="121"/>
        <v/>
      </c>
      <c r="E838" s="205"/>
      <c r="F838" s="194"/>
      <c r="G838" s="194" t="s">
        <v>2983</v>
      </c>
      <c r="H838" s="206"/>
      <c r="I838" s="221" t="str" cm="1">
        <f t="array" ref="I838">_xlfn.TEXTJOIN(" ",1,IF(flistname=D838,foption,""))</f>
        <v>0</v>
      </c>
      <c r="J838" s="221" t="s">
        <v>151</v>
      </c>
      <c r="K838" s="221" t="s">
        <v>2871</v>
      </c>
      <c r="L838" s="221" t="str">
        <f t="shared" si="122"/>
        <v>Z04: What is your telephone number?</v>
      </c>
      <c r="M838" s="221" t="s">
        <v>5839</v>
      </c>
      <c r="N838" s="221" t="s">
        <v>5840</v>
      </c>
      <c r="O838" s="221" t="s">
        <v>5841</v>
      </c>
      <c r="P838" s="334">
        <v>1</v>
      </c>
      <c r="V838" s="221">
        <v>1</v>
      </c>
      <c r="Z838" s="221" t="s">
        <v>5842</v>
      </c>
      <c r="AB838" s="333"/>
    </row>
    <row r="839" spans="1:28" s="221" customFormat="1">
      <c r="A839" s="205"/>
      <c r="B839" s="194" t="s">
        <v>5843</v>
      </c>
      <c r="C839" s="194" t="str">
        <f t="shared" si="120"/>
        <v>No</v>
      </c>
      <c r="D839" s="194" t="str">
        <f t="shared" si="121"/>
        <v/>
      </c>
      <c r="E839" s="205"/>
      <c r="F839" s="194"/>
      <c r="G839" s="194" t="s">
        <v>2983</v>
      </c>
      <c r="H839" s="206"/>
      <c r="I839" s="221" t="str" cm="1">
        <f t="array" ref="I839">_xlfn.TEXTJOIN(" ",1,IF(flistname=D839,foption,""))</f>
        <v>0</v>
      </c>
      <c r="J839" s="221" t="s">
        <v>151</v>
      </c>
      <c r="K839" s="221" t="s">
        <v>2874</v>
      </c>
      <c r="L839" s="221" t="str">
        <f t="shared" si="122"/>
        <v>Z05: Do you have a second telephone number?</v>
      </c>
      <c r="M839" s="221" t="s">
        <v>5844</v>
      </c>
      <c r="N839" s="221" t="s">
        <v>5845</v>
      </c>
      <c r="O839" s="221" t="s">
        <v>5846</v>
      </c>
      <c r="P839" s="334">
        <v>1</v>
      </c>
      <c r="S839" s="221" t="s">
        <v>2876</v>
      </c>
      <c r="V839" s="221">
        <v>1</v>
      </c>
      <c r="Z839" s="221" t="s">
        <v>5842</v>
      </c>
      <c r="AB839" s="333"/>
    </row>
    <row r="840" spans="1:28" s="221" customFormat="1">
      <c r="A840" s="205"/>
      <c r="B840" s="194" t="s">
        <v>5847</v>
      </c>
      <c r="C840" s="194" t="str">
        <f t="shared" si="120"/>
        <v>select_one</v>
      </c>
      <c r="D840" s="194" t="str">
        <f t="shared" si="121"/>
        <v>timing</v>
      </c>
      <c r="E840" s="205" t="s">
        <v>5848</v>
      </c>
      <c r="F840" s="194"/>
      <c r="G840" s="194" t="s">
        <v>2983</v>
      </c>
      <c r="H840" s="206"/>
      <c r="I840" s="221" t="str" cm="1">
        <f t="array" ref="I840">_xlfn.TEXTJOIN(" ",1,IF(flistname=D840,foption,""))</f>
        <v>1: Morning 2: Afternoon 3: Evening 4: Anytime</v>
      </c>
      <c r="J840" s="221" t="s">
        <v>2877</v>
      </c>
      <c r="K840" s="221" t="s">
        <v>2878</v>
      </c>
      <c r="L840" s="221" t="str">
        <f t="shared" si="122"/>
        <v>Z06: Best time of the day to call you:</v>
      </c>
      <c r="M840" s="221" t="s">
        <v>5849</v>
      </c>
      <c r="N840" s="221" t="s">
        <v>5850</v>
      </c>
      <c r="O840" s="221" t="s">
        <v>5851</v>
      </c>
      <c r="P840" s="334">
        <v>1</v>
      </c>
      <c r="V840" s="221">
        <v>1</v>
      </c>
      <c r="Z840" s="221" t="s">
        <v>5842</v>
      </c>
      <c r="AB840" s="333"/>
    </row>
    <row r="841" spans="1:28" s="325" customFormat="1">
      <c r="A841" s="313"/>
      <c r="B841" s="314"/>
      <c r="C841" s="314" t="str">
        <f t="shared" si="120"/>
        <v>No</v>
      </c>
      <c r="D841" s="314" t="str">
        <f t="shared" si="121"/>
        <v/>
      </c>
      <c r="E841" s="313"/>
      <c r="F841" s="314"/>
      <c r="G841" s="314"/>
      <c r="H841" s="315"/>
      <c r="I841" s="325" t="str" cm="1">
        <f t="array" ref="I841">_xlfn.TEXTJOIN(" ",1,IF(flistname=D841,foption,""))</f>
        <v>0</v>
      </c>
      <c r="J841" s="325" t="s">
        <v>20</v>
      </c>
      <c r="L841" s="325" t="str">
        <f t="shared" si="122"/>
        <v>WFP takes your privacy seriously and would never share your information without your consent. You should also know that you can withdraw any data collected on you by contacting us on 0910682464 or 0910682465. WFP only share your data if the purpose is in your best interest or continuation of assistance</v>
      </c>
      <c r="N841" s="325" t="s">
        <v>5852</v>
      </c>
      <c r="P841" s="330"/>
      <c r="Z841" s="325" t="s">
        <v>5853</v>
      </c>
      <c r="AB841" s="326"/>
    </row>
    <row r="842" spans="1:28" s="221" customFormat="1">
      <c r="A842" s="205"/>
      <c r="B842" s="194"/>
      <c r="C842" s="194" t="str">
        <f t="shared" si="120"/>
        <v>select_multiple</v>
      </c>
      <c r="D842" s="194" t="str">
        <f t="shared" si="121"/>
        <v>consents</v>
      </c>
      <c r="E842" s="205"/>
      <c r="F842" s="194"/>
      <c r="G842" s="194"/>
      <c r="H842" s="206"/>
      <c r="I842" s="221" t="str" cm="1">
        <f t="array" ref="I842">_xlfn.TEXTJOIN(" ",1,IF(flistname=D842,foption,""))</f>
        <v>1: WFP Sharing your phone number with its implementing partners  2: WFP Sharing your phone number with other humanitarian actors 3: WFP Sharing your phone number with its contracted  companies 0: No consent for all the above</v>
      </c>
      <c r="J842" s="221" t="s">
        <v>5854</v>
      </c>
      <c r="K842" s="221" t="s">
        <v>5855</v>
      </c>
      <c r="L842" s="221" t="str">
        <f t="shared" si="122"/>
        <v>Z07: Apart from WFP authorized personnel who can use these numbers to contact you for phone based surveys, would you consent for:</v>
      </c>
      <c r="M842" s="221" t="s">
        <v>5856</v>
      </c>
      <c r="N842" s="221" t="s">
        <v>5857</v>
      </c>
      <c r="P842" s="334"/>
      <c r="T842" s="221" t="s">
        <v>5858</v>
      </c>
      <c r="U842" s="221" t="s">
        <v>5859</v>
      </c>
      <c r="V842" s="221">
        <v>1</v>
      </c>
      <c r="Z842" s="221" t="s">
        <v>5853</v>
      </c>
      <c r="AB842" s="333"/>
    </row>
    <row r="843" spans="1:28" s="356" customFormat="1">
      <c r="A843" s="355"/>
      <c r="B843" s="356" t="s">
        <v>5860</v>
      </c>
      <c r="C843" s="356" t="str">
        <f t="shared" si="120"/>
        <v>No</v>
      </c>
      <c r="D843" s="356" t="str">
        <f t="shared" si="121"/>
        <v/>
      </c>
      <c r="E843" s="355"/>
      <c r="G843" s="356" t="s">
        <v>2983</v>
      </c>
      <c r="H843" s="357"/>
      <c r="I843" s="356" t="str" cm="1">
        <f t="array" ref="I843">_xlfn.TEXTJOIN(" ",1,IF(flistname=D843,foption,""))</f>
        <v>0</v>
      </c>
      <c r="J843" s="356" t="s">
        <v>117</v>
      </c>
      <c r="K843" s="356" t="s">
        <v>5818</v>
      </c>
      <c r="L843" s="356" t="str">
        <f t="shared" si="122"/>
        <v/>
      </c>
      <c r="N843" s="356" t="s">
        <v>2988</v>
      </c>
      <c r="O843" s="356" t="s">
        <v>2988</v>
      </c>
      <c r="P843" s="356">
        <v>1</v>
      </c>
      <c r="AB843" s="358"/>
    </row>
    <row r="844" spans="1:28" s="218" customFormat="1">
      <c r="A844" s="207"/>
      <c r="C844" s="218" t="str">
        <f t="shared" si="120"/>
        <v>No</v>
      </c>
      <c r="D844" s="218" t="str">
        <f t="shared" si="121"/>
        <v/>
      </c>
      <c r="E844" s="207"/>
      <c r="H844" s="209"/>
      <c r="I844" s="214"/>
      <c r="S844" s="207"/>
      <c r="AB844" s="280"/>
    </row>
    <row r="845" spans="1:28" s="219" customFormat="1">
      <c r="A845" s="212"/>
      <c r="B845" s="199"/>
      <c r="C845" s="199" t="str">
        <f t="shared" si="120"/>
        <v>No</v>
      </c>
      <c r="D845" s="199" t="str">
        <f t="shared" si="121"/>
        <v/>
      </c>
      <c r="E845" s="212"/>
      <c r="F845" s="199"/>
      <c r="G845" s="199"/>
      <c r="H845" s="213"/>
      <c r="J845" s="219" t="s">
        <v>26</v>
      </c>
      <c r="K845" s="219" t="s">
        <v>5861</v>
      </c>
      <c r="L845" s="219" t="str">
        <f t="shared" si="122"/>
        <v>AA: CONCLUSION</v>
      </c>
      <c r="M845" s="219" t="s">
        <v>5862</v>
      </c>
      <c r="N845" s="219" t="s">
        <v>5863</v>
      </c>
      <c r="O845" s="219" t="s">
        <v>5863</v>
      </c>
      <c r="W845" s="219" t="s">
        <v>168</v>
      </c>
      <c r="Z845" s="219" t="s">
        <v>3102</v>
      </c>
      <c r="AB845" s="286"/>
    </row>
    <row r="846" spans="1:28" s="327" customFormat="1">
      <c r="A846" s="210"/>
      <c r="B846" s="198" t="s">
        <v>5864</v>
      </c>
      <c r="C846" s="198" t="str">
        <f t="shared" si="120"/>
        <v>No</v>
      </c>
      <c r="D846" s="198" t="str">
        <f t="shared" si="121"/>
        <v/>
      </c>
      <c r="E846" s="210"/>
      <c r="F846" s="198"/>
      <c r="G846" s="198" t="s">
        <v>2983</v>
      </c>
      <c r="H846" s="211"/>
      <c r="I846" s="327" t="str" cm="1">
        <f t="array" ref="I846">_xlfn.TEXTJOIN(" ",1,IF(flistname=D846,foption,""))</f>
        <v>0</v>
      </c>
      <c r="J846" s="327" t="s">
        <v>20</v>
      </c>
      <c r="L846" s="327" t="str">
        <f t="shared" si="122"/>
        <v/>
      </c>
      <c r="P846" s="327">
        <v>1</v>
      </c>
      <c r="S846" s="327" t="s">
        <v>5865</v>
      </c>
      <c r="AA846" s="327" t="s">
        <v>25</v>
      </c>
      <c r="AB846" s="329"/>
    </row>
    <row r="847" spans="1:28" s="338" customFormat="1">
      <c r="A847" s="205"/>
      <c r="B847" s="194" t="s">
        <v>5866</v>
      </c>
      <c r="C847" s="194" t="str">
        <f t="shared" si="120"/>
        <v>No</v>
      </c>
      <c r="D847" s="194" t="str">
        <f t="shared" si="121"/>
        <v/>
      </c>
      <c r="E847" s="205"/>
      <c r="F847" s="194"/>
      <c r="G847" s="194" t="s">
        <v>2983</v>
      </c>
      <c r="H847" s="206"/>
      <c r="I847" s="338" t="str" cm="1">
        <f t="array" ref="I847">_xlfn.TEXTJOIN(" ",1,IF(flistname=D847,foption,""))</f>
        <v>0</v>
      </c>
      <c r="J847" s="338" t="s">
        <v>49</v>
      </c>
      <c r="K847" s="338" t="s">
        <v>2882</v>
      </c>
      <c r="L847" s="338" t="str">
        <f t="shared" si="122"/>
        <v>AA01: Do you have any feedback you would like to share with us?</v>
      </c>
      <c r="M847" s="338" t="s">
        <v>5867</v>
      </c>
      <c r="N847" s="338" t="s">
        <v>5868</v>
      </c>
      <c r="O847" s="338" t="s">
        <v>5869</v>
      </c>
      <c r="P847" s="338">
        <v>1</v>
      </c>
      <c r="V847" s="338">
        <v>1</v>
      </c>
      <c r="AB847" s="339"/>
    </row>
    <row r="848" spans="1:28" s="338" customFormat="1">
      <c r="A848" s="205"/>
      <c r="B848" s="194" t="s">
        <v>5870</v>
      </c>
      <c r="C848" s="194" t="str">
        <f t="shared" si="120"/>
        <v>No</v>
      </c>
      <c r="D848" s="194" t="str">
        <f t="shared" si="121"/>
        <v/>
      </c>
      <c r="E848" s="205"/>
      <c r="F848" s="194"/>
      <c r="G848" s="194" t="s">
        <v>2983</v>
      </c>
      <c r="H848" s="206"/>
      <c r="I848" s="338" t="str" cm="1">
        <f t="array" ref="I848">_xlfn.TEXTJOIN(" ",1,IF(flistname=D848,foption,""))</f>
        <v>0</v>
      </c>
      <c r="J848" s="338" t="s">
        <v>49</v>
      </c>
      <c r="K848" s="338" t="s">
        <v>2884</v>
      </c>
      <c r="L848" s="338" t="str">
        <f t="shared" si="122"/>
        <v>AA02: Provide comments, observations or suggestions</v>
      </c>
      <c r="M848" s="338" t="s">
        <v>5871</v>
      </c>
      <c r="N848" s="338" t="s">
        <v>5872</v>
      </c>
      <c r="O848" s="338" t="s">
        <v>5873</v>
      </c>
      <c r="P848" s="338">
        <v>1</v>
      </c>
      <c r="V848" s="338">
        <v>1</v>
      </c>
      <c r="AB848" s="339"/>
    </row>
    <row r="849" spans="1:28" s="331" customFormat="1">
      <c r="A849" s="293"/>
      <c r="B849" s="294"/>
      <c r="C849" s="294" t="str">
        <f t="shared" si="120"/>
        <v>No</v>
      </c>
      <c r="D849" s="294" t="str">
        <f t="shared" si="121"/>
        <v/>
      </c>
      <c r="E849" s="293"/>
      <c r="F849" s="294"/>
      <c r="G849" s="294"/>
      <c r="H849" s="295"/>
      <c r="J849" s="219" t="s">
        <v>117</v>
      </c>
      <c r="K849" s="219" t="s">
        <v>5861</v>
      </c>
      <c r="L849" s="331" t="str">
        <f t="shared" si="122"/>
        <v/>
      </c>
      <c r="AB849" s="332"/>
    </row>
    <row r="850" spans="1:28" s="327" customFormat="1">
      <c r="A850" s="210"/>
      <c r="B850" s="198" t="s">
        <v>5874</v>
      </c>
      <c r="C850" s="198" t="str">
        <f t="shared" si="120"/>
        <v>No</v>
      </c>
      <c r="D850" s="198" t="str">
        <f t="shared" si="121"/>
        <v/>
      </c>
      <c r="E850" s="210"/>
      <c r="F850" s="198"/>
      <c r="G850" s="198" t="s">
        <v>2983</v>
      </c>
      <c r="H850" s="211"/>
      <c r="I850" s="327" t="str" cm="1">
        <f t="array" ref="I850">_xlfn.TEXTJOIN(" ",1,IF(flistname=D850,foption,""))</f>
        <v>0</v>
      </c>
      <c r="J850" s="327" t="s">
        <v>20</v>
      </c>
      <c r="L850" s="327" t="str">
        <f>IF(AND(ISBLANK(M850),ISBLANK(N850)),"",IF(ISBLANK(M850),N850,_xlfn.CONCAT(TRIM(M850),": ",N850)))</f>
        <v>&lt;span style="color:red"&gt;We thank you for your time. Good bye!&lt;/span&gt;</v>
      </c>
      <c r="N850" s="327" t="s">
        <v>2969</v>
      </c>
      <c r="O850" s="327" t="s">
        <v>2969</v>
      </c>
      <c r="P850" s="328">
        <v>1</v>
      </c>
      <c r="AB850" s="329"/>
    </row>
    <row r="851" spans="1:28" s="221" customFormat="1">
      <c r="A851" s="205"/>
      <c r="B851" s="194" t="s">
        <v>5875</v>
      </c>
      <c r="C851" s="194" t="str">
        <f t="shared" si="120"/>
        <v>No</v>
      </c>
      <c r="D851" s="194" t="str">
        <f t="shared" si="121"/>
        <v/>
      </c>
      <c r="E851" s="205"/>
      <c r="F851" s="194"/>
      <c r="G851" s="194" t="s">
        <v>2983</v>
      </c>
      <c r="H851" s="206"/>
      <c r="I851" s="221" t="str" cm="1">
        <f t="array" ref="I851">_xlfn.TEXTJOIN(" ",1,IF(flistname=D851,foption,""))</f>
        <v>0</v>
      </c>
      <c r="J851" s="221" t="s">
        <v>2962</v>
      </c>
      <c r="K851" s="221" t="s">
        <v>2963</v>
      </c>
      <c r="L851" s="221" t="str">
        <f t="shared" ref="L851" si="123">IF(AND(ISBLANK(M851),ISBLANK(N851)),"",IF(ISBLANK(M851),N851,_xlfn.CONCAT(TRIM(M851),": ",N851)))</f>
        <v>AA03: GPS Coordinates</v>
      </c>
      <c r="M851" s="221" t="s">
        <v>5876</v>
      </c>
      <c r="N851" s="221" t="s">
        <v>2964</v>
      </c>
      <c r="O851" s="221" t="s">
        <v>2964</v>
      </c>
      <c r="P851" s="221">
        <v>1</v>
      </c>
      <c r="S851" s="221" t="s">
        <v>5877</v>
      </c>
      <c r="V851" s="221">
        <v>1</v>
      </c>
      <c r="Z851" s="221" t="s">
        <v>3102</v>
      </c>
      <c r="AB851" s="333"/>
    </row>
    <row r="852" spans="1:28" s="327" customFormat="1">
      <c r="A852" s="210"/>
      <c r="B852" s="198" t="s">
        <v>5878</v>
      </c>
      <c r="C852" s="198" t="str">
        <f t="shared" si="120"/>
        <v>No</v>
      </c>
      <c r="D852" s="198" t="str">
        <f t="shared" si="121"/>
        <v/>
      </c>
      <c r="E852" s="210"/>
      <c r="F852" s="198"/>
      <c r="G852" s="198" t="s">
        <v>2983</v>
      </c>
      <c r="H852" s="211"/>
      <c r="I852" s="327" t="str" cm="1">
        <f t="array" ref="I852">_xlfn.TEXTJOIN(" ",1,IF(flistname=D852,foption,""))</f>
        <v>0</v>
      </c>
      <c r="J852" s="327" t="s">
        <v>20</v>
      </c>
      <c r="L852" s="327" t="str">
        <f>IF(AND(ISBLANK(M852),ISBLANK(N852)),"",IF(ISBLANK(M852),N852,_xlfn.CONCAT(TRIM(M852),": ",N852)))</f>
        <v>END OF INTERVIEW!</v>
      </c>
      <c r="N852" s="327" t="s">
        <v>2967</v>
      </c>
      <c r="O852" s="327" t="s">
        <v>2967</v>
      </c>
      <c r="P852" s="327">
        <v>1</v>
      </c>
      <c r="AA852" s="327" t="s">
        <v>25</v>
      </c>
      <c r="AB852" s="329"/>
    </row>
  </sheetData>
  <pageMargins left="0.7" right="0.7" top="0.75" bottom="0.75" header="0.3" footer="0.3"/>
  <pageSetup paperSize="9" scale="16"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E6AE3-DE2E-3543-811C-E6DEA01F746B}">
  <sheetPr>
    <pageSetUpPr fitToPage="1"/>
  </sheetPr>
  <dimension ref="A1:XFB1397"/>
  <sheetViews>
    <sheetView tabSelected="1" topLeftCell="J1" zoomScale="83" zoomScaleNormal="83" zoomScaleSheetLayoutView="100" workbookViewId="0">
      <pane ySplit="1" topLeftCell="A2" activePane="bottomLeft" state="frozen"/>
      <selection pane="bottomLeft" activeCell="L1371" sqref="L1371"/>
      <selection activeCell="R1" sqref="R1"/>
    </sheetView>
  </sheetViews>
  <sheetFormatPr defaultColWidth="6.140625" defaultRowHeight="11.1"/>
  <cols>
    <col min="1" max="1" width="6.140625" style="205"/>
    <col min="2" max="2" width="11.85546875" style="194" customWidth="1"/>
    <col min="3" max="3" width="14.5703125" style="194" customWidth="1"/>
    <col min="4" max="4" width="15.140625" style="194" customWidth="1"/>
    <col min="5" max="5" width="12.42578125" style="205" customWidth="1"/>
    <col min="6" max="6" width="18.140625" style="194" customWidth="1"/>
    <col min="7" max="7" width="22.140625" style="194" customWidth="1"/>
    <col min="8" max="8" width="6.140625" style="206"/>
    <col min="9" max="9" width="255.7109375" style="194" bestFit="1" customWidth="1"/>
    <col min="10" max="10" width="34" style="194" bestFit="1" customWidth="1"/>
    <col min="11" max="11" width="28.5703125" style="194" bestFit="1" customWidth="1"/>
    <col min="12" max="12" width="143.7109375" style="194" customWidth="1"/>
    <col min="13" max="13" width="11.7109375" style="194" bestFit="1" customWidth="1"/>
    <col min="14" max="15" width="255.7109375" style="194" bestFit="1" customWidth="1"/>
    <col min="16" max="17" width="6.140625" style="194"/>
    <col min="18" max="18" width="64.5703125" style="194" bestFit="1" customWidth="1"/>
    <col min="19" max="19" width="255.7109375" style="205" bestFit="1" customWidth="1"/>
    <col min="20" max="20" width="125.7109375" style="194" bestFit="1" customWidth="1"/>
    <col min="21" max="21" width="92.5703125" style="194" bestFit="1" customWidth="1"/>
    <col min="22" max="22" width="6.140625" style="194"/>
    <col min="23" max="23" width="19.28515625" style="194" bestFit="1" customWidth="1"/>
    <col min="24" max="24" width="7.42578125" style="194" customWidth="1"/>
    <col min="25" max="25" width="34" style="194" bestFit="1" customWidth="1"/>
    <col min="26" max="26" width="152.5703125" style="194" bestFit="1" customWidth="1"/>
    <col min="27" max="27" width="6.140625" style="194"/>
    <col min="28" max="28" width="255.7109375" style="271" bestFit="1" customWidth="1"/>
    <col min="29" max="16384" width="6.140625" style="194"/>
  </cols>
  <sheetData>
    <row r="1" spans="1:30" s="221" customFormat="1">
      <c r="A1" s="221" t="s">
        <v>2971</v>
      </c>
      <c r="B1" s="221" t="s">
        <v>2972</v>
      </c>
      <c r="E1" s="221" t="s">
        <v>2973</v>
      </c>
      <c r="F1" s="221" t="s">
        <v>0</v>
      </c>
      <c r="G1" s="221" t="s">
        <v>1</v>
      </c>
      <c r="H1" s="221" t="s">
        <v>2974</v>
      </c>
      <c r="I1" s="221" t="s">
        <v>2975</v>
      </c>
      <c r="J1" s="221" t="s">
        <v>2</v>
      </c>
      <c r="K1" s="221" t="s">
        <v>3</v>
      </c>
      <c r="L1" s="221" t="s">
        <v>5879</v>
      </c>
      <c r="M1" s="221" t="s">
        <v>2977</v>
      </c>
      <c r="N1" s="221" t="s">
        <v>2978</v>
      </c>
      <c r="O1" s="221" t="s">
        <v>2979</v>
      </c>
      <c r="P1" s="221" t="s">
        <v>2980</v>
      </c>
      <c r="Q1" s="221" t="s">
        <v>2981</v>
      </c>
      <c r="R1" s="221" t="s">
        <v>5</v>
      </c>
      <c r="S1" s="221" t="s">
        <v>6</v>
      </c>
      <c r="T1" s="221" t="s">
        <v>7</v>
      </c>
      <c r="U1" s="221" t="s">
        <v>8</v>
      </c>
      <c r="V1" s="221" t="s">
        <v>9</v>
      </c>
      <c r="W1" s="221" t="s">
        <v>10</v>
      </c>
      <c r="X1" s="221" t="s">
        <v>11</v>
      </c>
      <c r="Y1" s="221" t="s">
        <v>12</v>
      </c>
      <c r="Z1" s="221" t="s">
        <v>13</v>
      </c>
      <c r="AA1" s="221" t="s">
        <v>14</v>
      </c>
      <c r="AB1" s="333" t="s">
        <v>15</v>
      </c>
      <c r="AC1" s="221" t="s">
        <v>5947</v>
      </c>
      <c r="AD1" s="221" t="s">
        <v>6349</v>
      </c>
    </row>
    <row r="2" spans="1:30" s="208" customFormat="1" ht="18" customHeight="1">
      <c r="B2" s="208" t="s">
        <v>2982</v>
      </c>
      <c r="G2" s="208" t="s">
        <v>2983</v>
      </c>
      <c r="J2" s="208" t="s">
        <v>16</v>
      </c>
      <c r="K2" s="208" t="s">
        <v>16</v>
      </c>
      <c r="AB2" s="272"/>
      <c r="AD2" s="369"/>
    </row>
    <row r="3" spans="1:30" s="208" customFormat="1" ht="15" customHeight="1">
      <c r="B3" s="208" t="s">
        <v>2984</v>
      </c>
      <c r="G3" s="208" t="s">
        <v>2983</v>
      </c>
      <c r="J3" s="208" t="s">
        <v>17</v>
      </c>
      <c r="K3" s="208" t="s">
        <v>17</v>
      </c>
      <c r="AB3" s="272"/>
      <c r="AD3" s="369"/>
    </row>
    <row r="4" spans="1:30" s="208" customFormat="1" ht="18" customHeight="1">
      <c r="B4" s="208" t="s">
        <v>2985</v>
      </c>
      <c r="G4" s="208" t="s">
        <v>2983</v>
      </c>
      <c r="J4" s="208" t="s">
        <v>18</v>
      </c>
      <c r="K4" s="208" t="s">
        <v>18</v>
      </c>
      <c r="AB4" s="272"/>
      <c r="AD4" s="369"/>
    </row>
    <row r="5" spans="1:30" s="208" customFormat="1" ht="18" customHeight="1">
      <c r="B5" s="208" t="s">
        <v>2986</v>
      </c>
      <c r="G5" s="208" t="s">
        <v>2983</v>
      </c>
      <c r="J5" s="208" t="s">
        <v>19</v>
      </c>
      <c r="K5" s="208" t="s">
        <v>19</v>
      </c>
      <c r="AB5" s="272"/>
      <c r="AD5" s="208" t="s">
        <v>6350</v>
      </c>
    </row>
    <row r="6" spans="1:30" s="218" customFormat="1" ht="13.5" customHeight="1">
      <c r="C6" s="218" t="str">
        <f t="shared" ref="C6:C82" si="0">IF(IFERROR(FIND("select_one",J6),0)&gt;0,"select_one",IF(IFERROR(FIND("select_multiple",J6),0)&gt;0,"select_multiple","No"))</f>
        <v>No</v>
      </c>
      <c r="D6" s="218" t="str">
        <f t="shared" ref="D6:D81" si="1">IF(OR(C6="select_one",C6="select_multiple"),TRIM(RIGHT(J6,LEN(J6)-(LEN(C6)+1))),"")</f>
        <v/>
      </c>
      <c r="AB6" s="280"/>
    </row>
    <row r="7" spans="1:30" s="356" customFormat="1">
      <c r="C7" s="356" t="str">
        <f t="shared" si="0"/>
        <v>No</v>
      </c>
      <c r="D7" s="356" t="str">
        <f t="shared" si="1"/>
        <v/>
      </c>
      <c r="I7" s="356" t="str" cm="1">
        <f t="array" ref="I7">_xlfn.TEXTJOIN(" ",1,IF(flistname=D7,foption,""))</f>
        <v>0</v>
      </c>
      <c r="J7" s="356" t="s">
        <v>26</v>
      </c>
      <c r="K7" s="356" t="s">
        <v>3089</v>
      </c>
      <c r="L7" s="356" t="str">
        <f>IF(AND(ISBLANK(M7),ISBLANK(N7)),"",IF(ISBLANK(M7),N7,_xlfn.CONCAT(TRIM(M7),": ",N7)))</f>
        <v>CONSENT AND ELIGIBILITY</v>
      </c>
      <c r="N7" s="356" t="s">
        <v>3091</v>
      </c>
      <c r="O7" s="356" t="s">
        <v>3091</v>
      </c>
      <c r="P7" s="356">
        <v>1</v>
      </c>
      <c r="AB7" s="358"/>
    </row>
    <row r="8" spans="1:30" s="219" customFormat="1">
      <c r="A8" s="199"/>
      <c r="B8" s="199"/>
      <c r="C8" s="199" t="str">
        <f t="shared" si="0"/>
        <v>No</v>
      </c>
      <c r="D8" s="199" t="str">
        <f t="shared" si="1"/>
        <v/>
      </c>
      <c r="E8" s="199"/>
      <c r="F8" s="199"/>
      <c r="G8" s="199"/>
      <c r="H8" s="199"/>
      <c r="I8" s="219" t="str" cm="1">
        <f t="array" ref="I8">_xlfn.TEXTJOIN(" ",1,IF(flistname=D8,foption,""))</f>
        <v>0</v>
      </c>
      <c r="J8" s="219" t="s">
        <v>26</v>
      </c>
      <c r="K8" s="219" t="s">
        <v>3092</v>
      </c>
      <c r="L8" s="219" t="str">
        <f t="shared" ref="L8:L79" si="2">IF(AND(ISBLANK(M8),ISBLANK(N8)),"",IF(ISBLANK(M8),N8,_xlfn.CONCAT(TRIM(M8),": ",N8)))</f>
        <v>Consent</v>
      </c>
      <c r="N8" s="219" t="s">
        <v>3093</v>
      </c>
      <c r="O8" s="219" t="s">
        <v>3093</v>
      </c>
      <c r="P8" s="219">
        <v>1</v>
      </c>
      <c r="W8" s="219" t="s">
        <v>168</v>
      </c>
      <c r="AB8" s="286"/>
    </row>
    <row r="9" spans="1:30" s="327" customFormat="1" ht="24.75" customHeight="1">
      <c r="A9" s="210"/>
      <c r="B9" s="198" t="s">
        <v>2987</v>
      </c>
      <c r="C9" s="198"/>
      <c r="D9" s="198"/>
      <c r="E9" s="210"/>
      <c r="F9" s="198"/>
      <c r="G9" s="198" t="s">
        <v>2988</v>
      </c>
      <c r="H9" s="211"/>
      <c r="J9" s="327" t="s">
        <v>20</v>
      </c>
      <c r="L9" s="327" t="str">
        <f>IF(AND(ISBLANK(M9),ISBLANK(N9)),"",IF(ISBLANK(M9),N9,_xlfn.CONCAT(TRIM(M9),": ",N9)))</f>
        <v xml:space="preserve"> &lt;span style="font-family:monospace;color:#0A6EB4"&gt;SOUTH SUDAN POST-DISTRIBUTION AND OUTCOME MONITORING PDM-2022-Round 2 (NOV-DEC, 2022).&lt;/span&gt;</v>
      </c>
      <c r="N9" s="371" t="s">
        <v>6489</v>
      </c>
      <c r="O9" s="371" t="s">
        <v>6490</v>
      </c>
      <c r="P9" s="327">
        <v>1</v>
      </c>
      <c r="AB9" s="329"/>
    </row>
    <row r="10" spans="1:30" s="325" customFormat="1" ht="75" customHeight="1">
      <c r="A10" s="238"/>
      <c r="B10" s="238"/>
      <c r="C10" s="238" t="str">
        <f t="shared" si="0"/>
        <v>No</v>
      </c>
      <c r="D10" s="238" t="str">
        <f t="shared" si="1"/>
        <v/>
      </c>
      <c r="E10" s="238"/>
      <c r="F10" s="238"/>
      <c r="G10" s="238"/>
      <c r="H10" s="238"/>
      <c r="I10" s="325" t="str" cm="1">
        <f t="array" ref="I10">_xlfn.TEXTJOIN(" ",1,IF(flistname=D10,foption,""))</f>
        <v>0</v>
      </c>
      <c r="J10" s="325" t="s">
        <v>20</v>
      </c>
      <c r="L10" s="325" t="str">
        <f t="shared" si="2"/>
        <v xml:space="preserve"> &lt;span style="font-family:monospace;color:#0A6EB4"&gt;Informed consent (note): WFP is working on assessing the current practices for the programme you are participating in. These assessments are conducted to better understand the current situation, and to develop better ways of providing assistance to the community we serve. For this purpose, WFP is collecting data on selected households in your community, and I am assisting in the data collection. Therefore, I would like to have a detailed interview with you and shall be asking questions related to programme and other HH aspects. The interview takes approximately 1hour, with questions about you, the people in your household and your livelihoods sources. By accepting to respond to our interview questions, you are giving WFP, and any authorized person or entity acting on behalf of WFP, the permission to collect and use your personal data (gender, mobile phone number, institution) for purposes of monitoring and evaluation of the Programme.Your participation is voluntary and does not provide any monetary or other sort of rewards. You can choose not to answer any or all of the questions. However, we hope that you will participate since the information you will provide is important to improve WFP assistance that is currently being provided to you and or other members of your community.&lt;/span&gt;</v>
      </c>
      <c r="N10" s="373" t="s">
        <v>6491</v>
      </c>
      <c r="O10" s="373" t="s">
        <v>6492</v>
      </c>
      <c r="P10" s="325">
        <v>1</v>
      </c>
      <c r="AB10" s="326"/>
    </row>
    <row r="11" spans="1:30" s="221" customFormat="1" ht="14.45" customHeight="1">
      <c r="A11" s="205"/>
      <c r="B11" s="194" t="s">
        <v>3095</v>
      </c>
      <c r="C11" s="194" t="str">
        <f t="shared" si="0"/>
        <v>select_one</v>
      </c>
      <c r="D11" s="194" t="str">
        <f t="shared" si="1"/>
        <v>yes_no</v>
      </c>
      <c r="E11" s="205"/>
      <c r="F11" s="194"/>
      <c r="G11" s="194" t="s">
        <v>2983</v>
      </c>
      <c r="H11" s="206"/>
      <c r="I11" s="221" t="str" cm="1">
        <f t="array" ref="I11">_xlfn.TEXTJOIN(" ",1,IF(flistname=D11,foption,""))</f>
        <v>0: No 1: Yes</v>
      </c>
      <c r="J11" s="221" t="s">
        <v>22</v>
      </c>
      <c r="K11" s="221" t="s">
        <v>3096</v>
      </c>
      <c r="L11" s="221" t="str">
        <f t="shared" si="2"/>
        <v>Do you agree to be interviewed?</v>
      </c>
      <c r="N11" s="221" t="s">
        <v>3098</v>
      </c>
      <c r="O11" s="221" t="s">
        <v>3099</v>
      </c>
      <c r="P11" s="221">
        <v>1</v>
      </c>
      <c r="V11" s="221">
        <v>1</v>
      </c>
      <c r="W11" s="221" t="s">
        <v>5748</v>
      </c>
      <c r="AB11" s="333"/>
    </row>
    <row r="12" spans="1:30" s="219" customFormat="1">
      <c r="C12" s="219" t="str">
        <f t="shared" si="0"/>
        <v>No</v>
      </c>
      <c r="D12" s="219" t="str">
        <f t="shared" si="1"/>
        <v/>
      </c>
      <c r="I12" s="216" t="str" cm="1">
        <f t="array" ref="I12">_xlfn.TEXTJOIN(" ",1,IF(flistname=D12,foption,""))</f>
        <v>0</v>
      </c>
      <c r="J12" s="219" t="s">
        <v>117</v>
      </c>
      <c r="K12" s="219" t="s">
        <v>3092</v>
      </c>
      <c r="L12" s="219" t="str">
        <f t="shared" si="2"/>
        <v/>
      </c>
      <c r="P12" s="219">
        <v>1</v>
      </c>
      <c r="AB12" s="286"/>
    </row>
    <row r="13" spans="1:30" s="327" customFormat="1">
      <c r="A13" s="210"/>
      <c r="B13" s="198" t="s">
        <v>3180</v>
      </c>
      <c r="C13" s="198" t="str">
        <f>IF(IFERROR(FIND("select_one",J13),0)&gt;0,"select_one",IF(IFERROR(FIND("select_multiple",J13),0)&gt;0,"select_multiple","No"))</f>
        <v>No</v>
      </c>
      <c r="D13" s="198" t="str">
        <f>IF(OR(C13="select_one",C13="select_multiple"),TRIM(RIGHT(J13,LEN(J13)-(LEN(C13)+1))),"")</f>
        <v/>
      </c>
      <c r="E13" s="210"/>
      <c r="F13" s="198"/>
      <c r="G13" s="198" t="s">
        <v>3040</v>
      </c>
      <c r="H13" s="211"/>
      <c r="I13" s="327" t="str" cm="1">
        <f t="array" ref="I13">_xlfn.TEXTJOIN(" ",1,IF(flistname=D13,foption,""))</f>
        <v>0</v>
      </c>
      <c r="J13" s="327" t="s">
        <v>20</v>
      </c>
      <c r="L13" s="327" t="str">
        <f>IF(AND(ISBLANK(M13),ISBLANK(N13)),"",IF(ISBLANK(M13),N13,_xlfn.CONCAT(TRIM(M13),": ",N13)))</f>
        <v>&lt;span style="color:red"&gt;This interview ends here. Please read the note below to respondent&lt;/span&gt;</v>
      </c>
      <c r="N13" s="327" t="s">
        <v>3182</v>
      </c>
      <c r="O13" s="327" t="s">
        <v>3182</v>
      </c>
      <c r="P13" s="327">
        <v>1</v>
      </c>
      <c r="S13" s="327" t="s">
        <v>115</v>
      </c>
      <c r="V13" s="327" t="s">
        <v>25</v>
      </c>
      <c r="Z13" s="327" t="s">
        <v>3183</v>
      </c>
      <c r="AB13" s="329"/>
    </row>
    <row r="14" spans="1:30" s="356" customFormat="1" ht="21.6" customHeight="1">
      <c r="A14" s="355"/>
      <c r="B14" s="356" t="s">
        <v>3184</v>
      </c>
      <c r="C14" s="356" t="str">
        <f>IF(IFERROR(FIND("select_one",J14),0)&gt;0,"select_one",IF(IFERROR(FIND("select_multiple",J14),0)&gt;0,"select_multiple","No"))</f>
        <v>No</v>
      </c>
      <c r="D14" s="356" t="str">
        <f>IF(OR(C14="select_one",C14="select_multiple"),TRIM(RIGHT(J14,LEN(J14)-(LEN(C14)+1))),"")</f>
        <v/>
      </c>
      <c r="E14" s="355"/>
      <c r="G14" s="356" t="s">
        <v>2983</v>
      </c>
      <c r="H14" s="357"/>
      <c r="I14" s="359" t="str" cm="1">
        <f t="array" ref="I14">_xlfn.TEXTJOIN(" ",1,IF(flistname=D14,foption,""))</f>
        <v>0</v>
      </c>
      <c r="J14" s="356" t="s">
        <v>117</v>
      </c>
      <c r="K14" s="356" t="s">
        <v>3089</v>
      </c>
      <c r="L14" s="356" t="str">
        <f>IF(AND(ISBLANK(M14),ISBLANK(N14)),"",IF(ISBLANK(M14),N14,_xlfn.CONCAT(TRIM(M14),": ",N14)))</f>
        <v/>
      </c>
      <c r="N14" s="356" t="s">
        <v>2988</v>
      </c>
      <c r="O14" s="356" t="s">
        <v>2988</v>
      </c>
      <c r="P14" s="356">
        <v>1</v>
      </c>
      <c r="S14" s="355"/>
      <c r="AB14" s="358"/>
    </row>
    <row r="15" spans="1:30" s="214" customFormat="1" ht="14.45" customHeight="1">
      <c r="A15" s="207"/>
      <c r="C15" s="214" t="str">
        <f t="shared" si="0"/>
        <v>No</v>
      </c>
      <c r="D15" s="214" t="str">
        <f t="shared" si="1"/>
        <v/>
      </c>
      <c r="E15" s="207"/>
      <c r="H15" s="209"/>
      <c r="I15" s="214" t="str" cm="1">
        <f t="array" ref="I15">_xlfn.TEXTJOIN(" ",1,IF(flistname=D15,foption,""))</f>
        <v>0</v>
      </c>
      <c r="L15" s="214" t="str">
        <f t="shared" si="2"/>
        <v/>
      </c>
      <c r="P15" s="214">
        <v>1</v>
      </c>
      <c r="S15" s="207"/>
      <c r="AB15" s="278"/>
    </row>
    <row r="16" spans="1:30" s="208" customFormat="1">
      <c r="J16" s="208" t="s">
        <v>26</v>
      </c>
      <c r="K16" s="208" t="s">
        <v>6493</v>
      </c>
      <c r="L16" s="208" t="s">
        <v>6494</v>
      </c>
      <c r="Z16" s="208" t="s">
        <v>3102</v>
      </c>
      <c r="AB16" s="272"/>
    </row>
    <row r="17" spans="1:28" s="356" customFormat="1">
      <c r="A17" s="355"/>
      <c r="B17" s="356" t="s">
        <v>2990</v>
      </c>
      <c r="E17" s="355"/>
      <c r="G17" s="356" t="s">
        <v>2983</v>
      </c>
      <c r="H17" s="357"/>
      <c r="J17" s="356" t="s">
        <v>26</v>
      </c>
      <c r="K17" s="356" t="s">
        <v>5881</v>
      </c>
      <c r="L17" s="356" t="str">
        <f>IF(AND(ISBLANK(M17),ISBLANK(N17)),"",IF(ISBLANK(M17),N17,_xlfn.CONCAT(TRIM(M17),": ",N17)))</f>
        <v xml:space="preserve">A: GENERAL INFORMATION </v>
      </c>
      <c r="M17" s="356" t="s">
        <v>2992</v>
      </c>
      <c r="N17" s="356" t="s">
        <v>2993</v>
      </c>
      <c r="O17" s="356" t="s">
        <v>2993</v>
      </c>
      <c r="P17" s="356">
        <v>1</v>
      </c>
      <c r="S17" s="356" t="s">
        <v>2994</v>
      </c>
      <c r="W17" s="356" t="s">
        <v>168</v>
      </c>
      <c r="AB17" s="358"/>
    </row>
    <row r="18" spans="1:28" s="219" customFormat="1">
      <c r="A18" s="215"/>
      <c r="B18" s="216"/>
      <c r="C18" s="216" t="str">
        <f t="shared" ref="C18:C40" si="3">IF(IFERROR(FIND("select_one",J18),0)&gt;0,"select_one",IF(IFERROR(FIND("select_multiple",J18),0)&gt;0,"select_multiple","No"))</f>
        <v>No</v>
      </c>
      <c r="D18" s="216" t="str">
        <f t="shared" ref="D18:D40" si="4">IF(OR(C18="select_one",C18="select_multiple"),TRIM(RIGHT(J18,LEN(J18)-(LEN(C18)+1))),"")</f>
        <v/>
      </c>
      <c r="E18" s="215"/>
      <c r="F18" s="216"/>
      <c r="G18" s="216"/>
      <c r="H18" s="217"/>
      <c r="J18" s="219" t="s">
        <v>26</v>
      </c>
      <c r="K18" s="219" t="s">
        <v>2991</v>
      </c>
      <c r="N18" s="219" t="s">
        <v>5882</v>
      </c>
      <c r="W18" s="219" t="s">
        <v>168</v>
      </c>
      <c r="AB18" s="286"/>
    </row>
    <row r="19" spans="1:28" s="325" customFormat="1" ht="35.1" customHeight="1">
      <c r="A19" s="238"/>
      <c r="B19" s="238"/>
      <c r="C19" s="238" t="str">
        <f t="shared" si="3"/>
        <v>No</v>
      </c>
      <c r="D19" s="238" t="str">
        <f t="shared" si="4"/>
        <v/>
      </c>
      <c r="E19" s="238"/>
      <c r="F19" s="238"/>
      <c r="G19" s="238"/>
      <c r="H19" s="238"/>
      <c r="I19" s="325" t="str" cm="1">
        <f t="array" ref="I19">_xlfn.TEXTJOIN(" ",1,IF(flistname=D19,foption,""))</f>
        <v>0</v>
      </c>
      <c r="J19" s="325" t="s">
        <v>20</v>
      </c>
      <c r="L19" s="325" t="str">
        <f t="shared" ref="L19:L29" si="5">IF(AND(ISBLANK(M19),ISBLANK(N19)),"",IF(ISBLANK(M19),N19,_xlfn.CONCAT(TRIM(M19),": ",N19)))</f>
        <v>Information about interview</v>
      </c>
      <c r="N19" s="325" t="s">
        <v>2995</v>
      </c>
      <c r="O19" s="325" t="s">
        <v>2995</v>
      </c>
      <c r="P19" s="325">
        <v>1</v>
      </c>
      <c r="AB19" s="326"/>
    </row>
    <row r="20" spans="1:28" s="221" customFormat="1" ht="26.1" customHeight="1">
      <c r="A20" s="205"/>
      <c r="B20" s="194" t="s">
        <v>2996</v>
      </c>
      <c r="C20" s="194" t="str">
        <f t="shared" si="3"/>
        <v>No</v>
      </c>
      <c r="D20" s="194" t="str">
        <f t="shared" si="4"/>
        <v/>
      </c>
      <c r="E20" s="205"/>
      <c r="F20" s="194"/>
      <c r="G20" s="194" t="s">
        <v>2983</v>
      </c>
      <c r="H20" s="206"/>
      <c r="I20" s="221" t="str" cm="1">
        <f t="array" ref="I20">_xlfn.TEXTJOIN(" ",1,IF(flistname=D20,foption,""))</f>
        <v>0</v>
      </c>
      <c r="J20" s="221" t="s">
        <v>31</v>
      </c>
      <c r="K20" s="221" t="s">
        <v>32</v>
      </c>
      <c r="L20" s="221" t="str">
        <f t="shared" si="5"/>
        <v>A01: Interview date</v>
      </c>
      <c r="M20" s="221" t="s">
        <v>2997</v>
      </c>
      <c r="N20" s="221" t="s">
        <v>2998</v>
      </c>
      <c r="O20" s="221" t="s">
        <v>2998</v>
      </c>
      <c r="P20" s="221">
        <v>1</v>
      </c>
      <c r="U20" s="221" t="s">
        <v>6495</v>
      </c>
      <c r="V20" s="221">
        <v>1</v>
      </c>
      <c r="W20" s="221" t="s">
        <v>3001</v>
      </c>
      <c r="X20" s="221" t="s">
        <v>3002</v>
      </c>
      <c r="AB20" s="333" t="s">
        <v>3002</v>
      </c>
    </row>
    <row r="21" spans="1:28" s="221" customFormat="1" ht="26.1" customHeight="1">
      <c r="A21" s="205"/>
      <c r="B21" s="194" t="s">
        <v>3062</v>
      </c>
      <c r="C21" s="194" t="str">
        <f t="shared" si="3"/>
        <v>select_one</v>
      </c>
      <c r="D21" s="194" t="str">
        <f t="shared" si="4"/>
        <v>stateL</v>
      </c>
      <c r="E21" s="205"/>
      <c r="F21" s="194"/>
      <c r="G21" s="194" t="s">
        <v>2983</v>
      </c>
      <c r="H21" s="206"/>
      <c r="I21" s="221" t="str" cm="1">
        <f t="array" ref="I21">_xlfn.TEXTJOIN(" ",1,IF(flistname=D21,foption,""))</f>
        <v>1: Central Equatoria 2: Eastern Equatoria 3: Jonglei 4: Lakes 5: Northern Bahr el Ghazal 6: Unity 7: Upper Nile 8: Warrap 9: Western Bahr el Ghazal 10: Western Equatoria</v>
      </c>
      <c r="J21" s="221" t="s">
        <v>78</v>
      </c>
      <c r="K21" s="221" t="s">
        <v>79</v>
      </c>
      <c r="L21" s="221" t="str">
        <f t="shared" si="5"/>
        <v>A02: State</v>
      </c>
      <c r="M21" s="221" t="s">
        <v>3010</v>
      </c>
      <c r="N21" s="221" t="s">
        <v>3064</v>
      </c>
      <c r="O21" s="221" t="s">
        <v>3064</v>
      </c>
      <c r="P21" s="221">
        <v>1</v>
      </c>
      <c r="S21" s="221" t="s">
        <v>81</v>
      </c>
      <c r="V21" s="221">
        <v>1</v>
      </c>
      <c r="W21" s="221" t="s">
        <v>3007</v>
      </c>
      <c r="AB21" s="333"/>
    </row>
    <row r="22" spans="1:28" s="221" customFormat="1" ht="20.45" customHeight="1">
      <c r="A22" s="205"/>
      <c r="B22" s="194" t="s">
        <v>3065</v>
      </c>
      <c r="C22" s="194" t="str">
        <f t="shared" si="3"/>
        <v>select_one</v>
      </c>
      <c r="D22" s="194" t="str">
        <f t="shared" si="4"/>
        <v>countyL</v>
      </c>
      <c r="E22" s="205"/>
      <c r="F22" s="194"/>
      <c r="G22" s="194" t="s">
        <v>2983</v>
      </c>
      <c r="H22" s="206"/>
      <c r="I22" s="221" t="str" cm="1">
        <f t="array" ref="I22">_xlfn.TEXTJOIN(" ",1,IF(flistname=D22,foption,""))</f>
        <v>1: Juba 2: Kajo-keji 3: Lainya 4: Morobo 5: Terekeka 6: Yei 7: Budi 8: Ikotos 9: Kapoeta East 10: Kapoeta North 11: Kapoeta South 12: Magwi 13: Torit 14: Lafon 15: Akobo 16: Ayod 17: Bor South 18: Duk 19: Fangak 20: Khorflus 21: Nyirol 22: Pibor 23: Pochalla 24: Twic East 25: Uror 26: Awerial 27: Cueibet 28: Rumbek Center 29: Rumbek East 30: Rumbek North 31: Wulu 32: Yirol East 33: Yirol West 34: Aweil Centre 35: Aweil East 36: Aweil North 37: Aweil South 38: Aweil West 39: Abiemnhom 40: Guit 41: Koch 42: Leer 43: Mayendit 44: Mayom 45: Panyijar 46: Pariang 47: Rubkona 48: Baliet 49: Fashoda 50: Longochuk 51: Luakpiny/Nasir 52: Maban 53: Maiwut 54: Malakal 55: Manyo 56: Melut 57: Panyikang 58: Renk 59: Ulang 60: Abyei 61: Gogrial East 62: Gogrial West 63: Tonj East 64: Tonj North 65: Tonj South 66: Twic 67: Jur River 68: Raja 69: Wau 70: Ezo 71: Ibba 72: Maridi 73: Mundri East 74: Mundri West 75: Mvolo 76: Nagero 77: Nzara 78: Tambura 79: Yambio</v>
      </c>
      <c r="J22" s="221" t="s">
        <v>82</v>
      </c>
      <c r="K22" s="221" t="s">
        <v>83</v>
      </c>
      <c r="L22" s="221" t="str">
        <f t="shared" si="5"/>
        <v>A03: County</v>
      </c>
      <c r="M22" s="221" t="s">
        <v>3015</v>
      </c>
      <c r="N22" s="221" t="s">
        <v>3067</v>
      </c>
      <c r="O22" s="221" t="s">
        <v>3067</v>
      </c>
      <c r="P22" s="221">
        <v>1</v>
      </c>
      <c r="R22" s="221" t="s">
        <v>85</v>
      </c>
      <c r="V22" s="221">
        <v>1</v>
      </c>
      <c r="W22" s="221" t="s">
        <v>3007</v>
      </c>
      <c r="AB22" s="333"/>
    </row>
    <row r="23" spans="1:28" s="221" customFormat="1" ht="20.45" customHeight="1">
      <c r="A23" s="205"/>
      <c r="B23" s="194" t="s">
        <v>3068</v>
      </c>
      <c r="C23" s="194" t="str">
        <f t="shared" si="3"/>
        <v>select_one</v>
      </c>
      <c r="D23" s="194" t="str">
        <f t="shared" si="4"/>
        <v>PayamL</v>
      </c>
      <c r="E23" s="205"/>
      <c r="F23" s="194"/>
      <c r="G23" s="194" t="s">
        <v>2983</v>
      </c>
      <c r="H23" s="206"/>
      <c r="I23" s="221" t="str" cm="1">
        <f t="array" ref="I23">_xlfn.TEXTJOIN(" ",1,IF(flistname=D23,foption,""))</f>
        <v>1: Bungu 2: Dolo 3: Ganji 4: Gondokoro 5: Juba Town 6: Kator 7: Lirya 8: Lobonok 9: Lokiliri 10: Mangala 11: Munuki 12: Northern Bari 13: Rejaf 14: Rokon 15: Tijor 16: Wonduruba 17: Kangapo One 18: Kangapo Two 19: Lire 20: Liwolo 21: Nyepo 22: Kenyi 23: Kupera 24: Lainya 25: Mukaya 26: Wuji 27: Gulumbi 28: Kimba 29: Lujulo 30: Panyume 31: Wudabi 32: Gameiza 33: Muni 34: Nyori 35: Reggo 36: Rijong 37: Tali 38: Terekeka 39: Tindilo 40: Tombek 41: Lasu 42: Mugwo 43: Otogo 44: Tore 45: Yei Town 46: Kimotong 47: Komori 48: Loriyok 49: Lotukei 50: Loudo 51: Nagishot 52: Napak 53: Nauro 54: Hatire 55: Ikotos 56: Imotong 57: Lomohidang North 58: Lomohidang South 59: Losite 60: Jie 61: Katodori 62: Kauto 63: Lotimor 64: Mogos 65: Narus 66: Natinga 67: Chumakori 68: Karukomuge 69: Lomeyen 70: Mosingo 71: Najie 72: Paringa 73: Kapoeta Town 74: Longeleya 75: Machi One 76: Machi Two 77: Pwata 78: Lobone 79: Magwi 80: Mugali 81: Nimule 82: Pageri 83: Pajok 84: Bur 85: Himodonge 86: Hiyala 87: Ifwotu 88: Imurok 89: Kudo 90: Torit 91: Arihilo 92: Burgilo 93: Imehejek 94: Kurumi 95: Lohutok 96: Longiro 97: Marguna 98: Pachidi 99: Alali 100: Barmach 101: Bilkey 102: Buong 103: Dengjok 104: Diror 105: Nyandit 106: Walgak 107: Ayod 108: Korwai 109: Kuach-deng 110: Mogok 111: Pagil 112: Pajiek 113: Wau 114: Anyidi 115: Baidit 116: Bor 117: Jalle 118: Kolnyang 119: Makuach 120: Ageer 121: Dongchak 122: Padiet 123: Pagak 124: Panyang 125: Payuel 126: Manajang 127: Mareang 128: Old Fangak 129: Paguer 130: Phom 131: Alam 132: Atar 133: Belewach 134: Kadak 135: Korwai 136: Mareng 137: Nyainthokmalual 138: Wuonlam 139: Chuil 140: Nyambor 141: Pading 142: Pulturuk 143: Thol 144: Waat 145: Buma 146: Gumuruk 147: Kiziongora 148: Lekuangole 149: Marow 150: Miwono 151: Pibor 152: Verteth 153: Adongo 154: Akiela 155: Burator 156: Omiela 157: Pochalla 158: Ajuong 159: Kongor 160: Lith 161: Nyuak 162: Pakeer 163: Karam 164: Motot 165: Pathai 166: Payai 167: Pieri 168: Puolchuol 169: Tiam 170: Wuror 171: Abuyong 172: Bun-agok 173: Dor 174: Magok 175: Nile 176: Puluk 177: Abiriu 178: Citcok 179: Duony 180: Malon Pec 181: Ngap 182: Pagor 183: Amongpiny 184: Jiir 185: Malek 186: Matangai 187: Mayom 188: Akot 189: Atiaba 190: Cueicok 191: Maleng-agok 192: Pacong 193: Paloch 194: Aloor 195: Madol 196: Malueeth 197: Maper 198: Mayen 199: Wun-rieng 200: Bargel 201: Domoloto 202: Makundi 203: Wulu 204: Adior 205: Lekakedu 206: Malek 207: Pagarau 208: Tinagau 209: Yali 210: Abang 211: Aluakluak 212: Anuol 213: Geng-geng 214: Ghar 215: Mapuordit 216: Yirol 217: Abul 218: Achana 219: Aroyo 220: Bhar Mayen 221: Chel South 222: Nyalath 223: Baach 224: Madhol 225: Malual-bai 226: Mangar-tong I 227: Mangok 228: Wunlang 229: Yargot 230: Ariath 231: Malual Centre 232: Malual East 233: Malual North 234: Malual West 235: Ayai 236: Gakrol 237: Nyieth 238: Nyocawany I 239: Nyocawany II 240: Panthou 241: Tar-weng 242: Tiar-aleit 243: Wathmuok 244: Achana 245: Aweil Town 246: Ayat Centre 247: Ayat East 248: Ayat West 249: Gomjuer Centre 250: Gomjuer East 251: Gomjuer West 252: Mariem East 253: Mariem West 254: Abiemnhom 255: Aworpiny 256: Manjoga 257: Panyang 258: Guit 259: Kedad 260: Kuach 261: Kuerguini 262: Niemni 263: Nyathoar 264: Boaw 265: Gany 266: Jaak 267: Kuachlual 268: Ngony 269: Norbor 270: Pakur 271: Adok 272: Bou 273: Dok 274: Guat 275: Juong Kang 276: Padeah 277: Pilieny 278: Yang 279: Bor 280: Dablual 281: Luom 282: Maal 283: Pabuong 284: Rubkuay 285: Thaker 286: Tharjiath 287: Bieh 288: Kuerbuone 289: Kueryiek 290: Mankien 291: Ngop 292: Pup 293: Riak 294: Ruathnyibuol 295: Wangbuor I 296: Wangbuor II 297: Wangkei 298: Kol 299: Nyal 300: Pachienjok 301: Panyijiar 302: Ganyliel 303: Mayom 304: Pachaar 305: Pachak 306: Thoarnhoum 307: Tiap 308: Aliiny 309: Biu 310: Jamjang 311: Nyeel 312: Pariang 313: Yida 314: Wunkur 315: Bentiu Town 316: Budaang 317: Dhorbor 318: Ngop 319: Nhialdiu 320: Nhialdiubarkor 321: Panhiany 322: Rubkotne 323: Wathjaak 324: Abwong 325: Adong 326: Akoka 327: Akotweng 328: Gel Achiel 329: Nyongkuach 330: Nyongrial 331: Rom 332: Wunthow 333: Dethok 334: Kodok 335: Kodok Town 336: Lul 337: Dajo 338: Guelguk 339: Longochuk 340: Malual 341: Pamach 342: Wudier 343: Dingkar 344: Jikmir 345: Kiech Kuon 346: Kuerenge-Ke 347: Mading 348: Maker 349: Nasir 350: Roam 351: Banashowa 352: Boung 353: Jinkuata 354: Jinmakda 355: Khor El Amer 356: Jekow 357: Jotoma 358: Kigila 359: Maiwut 360: Olang 361: Pagak 362: Central Malakal 363: Eastern Malakal 364: Lelo 365: Northern Malakal 366: Ogot 367: Southern Malakal 368: Adhidwoi 369: Kaka 370: Magenist 371: Wedakona 372: Bimachuk 373: Galdora 374: Melut 375: Paloch 376: Panomdit 377: Wunamum 378: Anakdiar 379: Dheteim 380: Pakang 381: Panyidwoi 382: Panyikang 383: Tonga 384: Chemmedi 385: Geger 386: Jalhak 387: North Renk 388: South Renk 389: Doma 390: Kurmuot 391: Ulang 392: Yomding 393: Alel 394: Ameth-aguok 395: Mijak 396: Rumameer 397: Nyang 398: Pathuon East 399: Pathuon West 400: Toch East 401: Toch North 402: Toch West 403: Akon North 404: Akon South 405: Alek West 406: Gogrial 407: Kuac North 408: Kuac South 409: Riau 410: Ananatak 411: Makuac 412: Malual-cum 413: Maparah 414: Mayen 415: Pagor 416: Palaal 417: Paliang 418: Pan-nhial 419: Paweng 420: Wun-liit 421: Akop 422: Alabek 423: Aliek 424: Awuul 425: Kirik 426: Man-loor 427: Marial-lou 428: Pagol 429: Rual-bet 430: Warrap 431: Jak 432: Manyang-ngok 433: Thiet 434: Tonj 435: Wath-alel 436: Ajak-kuac 437: Akoc 438: Aweeng 439: Pannyok 440: Turalei 441: Wunrok 442: Kangi 443: Kuajena 444: Marial Bai 445: Rocrocdong 446: Udici 447: Wau Bai 448: Ere 449: Kafakengi 450: Raga 451: Ringi 452: Uyujuku 453: Bagari 454: Besselia 455: Kpaile 456: Wau North 457: Wau South 458: Andari 459: Bagidi 460: Bariguna 461: Ezo Centre 462: Naandi 463: Yangiri 464: Ibba Centre 465: Madebe 466: Manikakara 467: Maruko 468: Nabanga 469: Kozi 470: Landili 471: Mambe 472: Maridi 473: Ngamunde 474: Kediba 475: Lakamadi 476: Lozoh 477: Minga 478: Witto 479: Amadi 480: Bangolo 481: Kotobi 482: Mundri 483: Bagori 484: Bahr El Grindi 485: Dari 486: Kokori 487: Lessi 488: Mvolo 489: Yeri 490: Nagero 491: Basukangbi 492: Nzara Centre 493: Ringasi 494: Sakure 495: Sangua 496: Mupoi 497: Namutina 498: Source Yubu 499: Tambura 500: Bangasu 501: Gangura 502: Li_Rangu 503: Nadiangere 504: Yambio Town</v>
      </c>
      <c r="J23" s="221" t="s">
        <v>86</v>
      </c>
      <c r="K23" s="221" t="s">
        <v>87</v>
      </c>
      <c r="L23" s="221" t="str">
        <f t="shared" si="5"/>
        <v>A04: Payam</v>
      </c>
      <c r="M23" s="221" t="s">
        <v>3004</v>
      </c>
      <c r="N23" s="221" t="s">
        <v>3070</v>
      </c>
      <c r="O23" s="221" t="s">
        <v>3070</v>
      </c>
      <c r="P23" s="221">
        <v>1</v>
      </c>
      <c r="R23" s="221" t="s">
        <v>89</v>
      </c>
      <c r="V23" s="221">
        <v>1</v>
      </c>
      <c r="W23" s="221" t="s">
        <v>3007</v>
      </c>
      <c r="AB23" s="333"/>
    </row>
    <row r="24" spans="1:28" s="221" customFormat="1" ht="23.45" customHeight="1">
      <c r="A24" s="205"/>
      <c r="B24" s="194" t="s">
        <v>3003</v>
      </c>
      <c r="C24" s="194" t="str">
        <f t="shared" si="3"/>
        <v>select_one</v>
      </c>
      <c r="D24" s="194" t="str">
        <f t="shared" si="4"/>
        <v>suboffice</v>
      </c>
      <c r="E24" s="205"/>
      <c r="F24" s="194"/>
      <c r="G24" s="194" t="s">
        <v>2983</v>
      </c>
      <c r="H24" s="206"/>
      <c r="I24" s="221" t="str" cm="1">
        <f t="array" ref="I24">_xlfn.TEXTJOIN(" ",1,IF(flistname=D24,foption,""))</f>
        <v>W01: Abyei W02: Aweil W03: Bentiu W04: Bor W05: Juba W06: Kapoeta W07: Kuajok W08: Maban W09: Malakal 0 W10: Mingkaman W11: Rumbek W12: Torit W13: Wau W14: Yambio W15: Yida</v>
      </c>
      <c r="J24" s="221" t="s">
        <v>34</v>
      </c>
      <c r="K24" s="221" t="s">
        <v>35</v>
      </c>
      <c r="L24" s="221" t="str">
        <f t="shared" si="5"/>
        <v>A05: For which field office are you monitoring?</v>
      </c>
      <c r="M24" s="221" t="s">
        <v>3021</v>
      </c>
      <c r="N24" s="221" t="s">
        <v>3005</v>
      </c>
      <c r="O24" s="221" t="s">
        <v>3006</v>
      </c>
      <c r="P24" s="221">
        <v>1</v>
      </c>
      <c r="R24" s="221" t="s">
        <v>85</v>
      </c>
      <c r="V24" s="221">
        <v>1</v>
      </c>
      <c r="W24" s="221" t="s">
        <v>3007</v>
      </c>
      <c r="AB24" s="333"/>
    </row>
    <row r="25" spans="1:28" s="221" customFormat="1" ht="20.100000000000001" customHeight="1">
      <c r="A25" s="205"/>
      <c r="B25" s="194" t="s">
        <v>3008</v>
      </c>
      <c r="C25" s="194" t="str">
        <f t="shared" si="3"/>
        <v>select_one</v>
      </c>
      <c r="D25" s="194" t="str">
        <f t="shared" si="4"/>
        <v>enumerator</v>
      </c>
      <c r="E25" s="205"/>
      <c r="F25" s="194"/>
      <c r="G25" s="194" t="s">
        <v>2983</v>
      </c>
      <c r="H25" s="206" t="s">
        <v>3009</v>
      </c>
      <c r="I25" s="221" t="str" cm="1">
        <f t="array" ref="I25">_xlfn.TEXTJOIN(" ",1,IF(flistname=D25,foption,""))</f>
        <v>1: Machar Malok 2: Alexander Makuach 3: Gabriel Bior 4: Mark Maror 5: Martin Kiir 6: Peter Mori 7: Kou Dut 8: Rebecca Makith 9: Malong Michael 10: Mary Akoul 11: James Wieu 12: Peter Marial 13: William Arop 14: Sam Aping 15: Nhiel Mawien 16: Odongo Isaac 0 0 0 0 0 0 0 0 0 0 0 0 0 0 0 32: William Pasquale 33: James Onesimo 34: Abdenego Mondia 35: Amina Thabo 36: Ampeilia Gabriel 37: Concy Leunardo 38: Karlo Nuri 39: Raymond Lagos 40: Thomas Pio 41: Peter Bay 42: Openi Jame 43: Luel Jiel 0 0 0 0 0 0 0 0 0 0 0 0 0 0 0 59: Garang Yak 60: Mayen Deng 61: Ajang Deng 62: Angelo Wek 63: Deng Madut 64: Peter Dut 65: Malong Garang 66: Kon Anyar 67: Sida Joyce. 0 0 0 0 0 0 0 0 0 0 0 0 0 0 0 84: Nixon Sapana 85: Jok Nhial 86: Ihiju Margret 87: Santino Agany 88: John Lodiong 89: Gum Malek 91: Mercy Naji 0 0 0 0 0 0 0 0 0 0 0 0 0 0 0 107: Daniel Dictor Matur 108: Maluk Akoon 109: Awau Martha 110: James Malil 111: Mabior Makuek 112: Joyce Poni 113: Kuoc Makur 114: Paul Manyang 115: Phillip Mading 116: Hakima Monylang 117: Samuel Makol 0 0 0 0 0 0 0 0 0 0 0 0 0 0 0 133: Paska Anena 134: Peter Machar 135: David Marial 136: Reuben Ajok 137: Doru Gladys 138: Dhieu Deng 139: Deng Piol 140: James Malil 0 0 0 0 0 0 0 0 0 0 0 0 0 0 0 156: Makuey Tudeal 157: Annet Jokudu 158: Eric Lokujo 159: Lazarus Nhial 160: Mogga Simon 161: John Gatkuoth 162: Christopher Radio 163: Benson Tebere 0 0 0 0 0 0 0 0 0 0 0 0 0 0 0 179: Stephen Towongo 180: Eric Duwa 181: Jame Bosco 182: Monica Akello 183: Susan Weasley 0 0 0 0 0 0 0 0 0 0 0 0 0 0 0 0 0 201: Joseph Nyarakajo 202: Amulo Josephine 203: Henry Mario 204: Maurice Lokwang 205: Onek James 206: Mou Atak. 207: Tongidyang Julius 208: Nancy Benedict 209: Angelo Abariamoi 210: Angelo Ochang 211: Awau Martha 212: Khemis Robert 213: Nancy Poni Samuel 0 0 0 0 0 0 0 0 0 0 0 0 0 0 0 229: Julia Kiden 230: Isaac Azza 231: Gina Ceazar 232: Husahu Nelson 233: Ladu Emmanuel 234: Stephen Imoi 235: Wani Francis 236: Aling Margreth Emilio 0 0 0 0 0 0 0 0 0 0 0 0 0 0 0 252: Tereza Mariam 253: Simon Aruei 254: Maiku Charles 255: Aloro Joseph 256: Christa Hosea 0 0 0 0 0 0 0 0 0 0 0 0 0 0 0 272: Peter Lunyjok 273: Onorio Oyaha 274: Peter Ding 275: Mamuor Bul 276: Juma Rufas Yatta 277: Bol Malek Dhiew 278: Chol Gabriel 279: Christopher Knight 280: Elisabeth Yar 281: Gabriel Ajaak Matiop 282: David Elisa 283: Gabriel Kuereng 284: Namaru Florence Wayo 285: James Moses 0 0 0 0 0 0 0 0 0 0 0 0 0 0 0 301: Thow Bidit 302: Jamal Ahmed 303: Changkuoth Reath 304: Gak Mathok 305: Lwanyo Papiti 306: Viola Nawal 307: Akol Abiong 0 0 0 0 0 0 0 0 0 0 0 0 0 0 0 323: Andrea Ujang 324: Alfonse Anei 325: Mathew Deng 326: Harriet George 327: Julia Poni 0 0 0 0 0 0 0 0 0 0 0 0 0 0 0 343: Taban ABINA 344: Maneya YOSEKA 345: Rose EJURU 346: Monica Lomoi 347: Nancy Kara 348: Wani Sesnan 349: Gloria Gwoka 350: OlwenyMichael 351: Elia Henry 352: Sujin Pak 353: Agyili Wisdom 354: Emmanuel Sallah 355: Edward Nyilek 356: Chandia Hellen 357: Pandek Michael 358: Mikaya Ali 359: FlorenceLupe 360: James Obale 361: Ohisa Rueben 0 0 0 0 0 0 0 0 0 0 0 0 0 0 0 0 0 0 0 0 0 0 0 0 0 0 0 0 0 0 0 0 0 0 0 0 0 0 0 0 0 0 0 0 0 0 0 0 8888: Guest Monitor</v>
      </c>
      <c r="J25" s="221" t="s">
        <v>40</v>
      </c>
      <c r="K25" s="221" t="s">
        <v>41</v>
      </c>
      <c r="L25" s="221" t="str">
        <f t="shared" si="5"/>
        <v>A06: Monitor's name</v>
      </c>
      <c r="M25" s="221" t="s">
        <v>3027</v>
      </c>
      <c r="N25" s="221" t="s">
        <v>6496</v>
      </c>
      <c r="O25" s="221" t="s">
        <v>3012</v>
      </c>
      <c r="R25" s="221" t="s">
        <v>3013</v>
      </c>
      <c r="V25" s="221">
        <v>1</v>
      </c>
      <c r="W25" s="221" t="s">
        <v>3007</v>
      </c>
      <c r="AB25" s="333"/>
    </row>
    <row r="26" spans="1:28" s="335" customFormat="1" ht="31.5" customHeight="1">
      <c r="A26" s="205"/>
      <c r="B26" s="194" t="s">
        <v>3014</v>
      </c>
      <c r="C26" s="194" t="str">
        <f t="shared" si="3"/>
        <v>No</v>
      </c>
      <c r="D26" s="194" t="str">
        <f t="shared" si="4"/>
        <v/>
      </c>
      <c r="E26" s="205"/>
      <c r="F26" s="194"/>
      <c r="G26" s="194" t="s">
        <v>2983</v>
      </c>
      <c r="H26" s="206"/>
      <c r="I26" s="335" t="str" cm="1">
        <f t="array" ref="I26">_xlfn.TEXTJOIN(" ",1,IF(flistname=D26,foption,""))</f>
        <v>0</v>
      </c>
      <c r="J26" s="335" t="s">
        <v>49</v>
      </c>
      <c r="K26" s="335" t="s">
        <v>50</v>
      </c>
      <c r="L26" s="335" t="str">
        <f t="shared" si="5"/>
        <v>A07: Guest Monitor's name</v>
      </c>
      <c r="M26" s="221" t="s">
        <v>3033</v>
      </c>
      <c r="N26" s="335" t="s">
        <v>6497</v>
      </c>
      <c r="O26" s="335" t="s">
        <v>3017</v>
      </c>
      <c r="P26" s="335">
        <v>1</v>
      </c>
      <c r="S26" s="336"/>
      <c r="V26" s="335">
        <v>1</v>
      </c>
      <c r="Z26" s="335" t="s">
        <v>3018</v>
      </c>
      <c r="AB26" s="337"/>
    </row>
    <row r="27" spans="1:28" ht="31.5" customHeight="1">
      <c r="J27" s="194" t="s">
        <v>2564</v>
      </c>
      <c r="K27" s="194" t="s">
        <v>6498</v>
      </c>
      <c r="L27" s="194" t="s">
        <v>6499</v>
      </c>
      <c r="M27" s="221"/>
      <c r="AB27" s="271" t="s">
        <v>6500</v>
      </c>
    </row>
    <row r="28" spans="1:28" ht="31.5" customHeight="1">
      <c r="J28" s="194" t="s">
        <v>2564</v>
      </c>
      <c r="K28" s="194" t="s">
        <v>6501</v>
      </c>
      <c r="L28" s="194" t="s">
        <v>6502</v>
      </c>
      <c r="M28" s="221"/>
      <c r="AB28" s="271" t="s">
        <v>6503</v>
      </c>
    </row>
    <row r="29" spans="1:28" s="229" customFormat="1" ht="21.95" customHeight="1">
      <c r="A29" s="228"/>
      <c r="C29" s="229" t="str">
        <f t="shared" si="3"/>
        <v>No</v>
      </c>
      <c r="D29" s="229" t="str">
        <f t="shared" si="4"/>
        <v/>
      </c>
      <c r="E29" s="228"/>
      <c r="H29" s="230"/>
      <c r="I29" s="229" t="str" cm="1">
        <f t="array" ref="I29">_xlfn.TEXTJOIN(" ",1,IF(flistname=D29,foption,""))</f>
        <v>0</v>
      </c>
      <c r="L29" s="229" t="str">
        <f t="shared" si="5"/>
        <v/>
      </c>
      <c r="N29" s="229" t="s">
        <v>2988</v>
      </c>
      <c r="O29" s="229" t="s">
        <v>2988</v>
      </c>
      <c r="P29" s="229">
        <v>1</v>
      </c>
      <c r="S29" s="228"/>
      <c r="AB29" s="276"/>
    </row>
    <row r="30" spans="1:28" s="221" customFormat="1" ht="24.95" customHeight="1">
      <c r="A30" s="205"/>
      <c r="B30" s="194"/>
      <c r="C30" s="194" t="str">
        <f t="shared" si="3"/>
        <v>select_one</v>
      </c>
      <c r="D30" s="194" t="str">
        <f t="shared" si="4"/>
        <v>context</v>
      </c>
      <c r="E30" s="205"/>
      <c r="F30" s="194"/>
      <c r="G30" s="194"/>
      <c r="H30" s="206"/>
      <c r="I30" s="221" t="str" cm="1">
        <f t="array" ref="I30">_xlfn.TEXTJOIN(" ",1,IF(flistname=D30,foption,""))</f>
        <v>1: Camp (refugees, POC) 2: Community village (host/IDPs)</v>
      </c>
      <c r="J30" s="221" t="s">
        <v>75</v>
      </c>
      <c r="K30" s="221" t="s">
        <v>76</v>
      </c>
      <c r="L30" s="221" t="str">
        <f t="shared" ref="L30:L38" si="6">IF(AND(ISBLANK(M30),ISBLANK(N30)),"",IF(ISBLANK(M30),N30,_xlfn.CONCAT(TRIM(M30),": ",N30)))</f>
        <v>A08: Are you conducting this interview inside a community village or IDP/Refugee Camp?</v>
      </c>
      <c r="M30" s="221" t="s">
        <v>3042</v>
      </c>
      <c r="N30" s="221" t="s">
        <v>5883</v>
      </c>
      <c r="O30" s="221" t="s">
        <v>3060</v>
      </c>
      <c r="V30" s="221">
        <v>1</v>
      </c>
      <c r="AB30" s="333"/>
    </row>
    <row r="31" spans="1:28" s="221" customFormat="1" ht="24.95" customHeight="1">
      <c r="A31" s="205"/>
      <c r="B31" s="194" t="s">
        <v>3039</v>
      </c>
      <c r="C31" s="194" t="str">
        <f t="shared" si="3"/>
        <v>select_one</v>
      </c>
      <c r="D31" s="194" t="str">
        <f t="shared" si="4"/>
        <v>poptype</v>
      </c>
      <c r="E31" s="205"/>
      <c r="F31" s="194"/>
      <c r="G31" s="194" t="s">
        <v>3040</v>
      </c>
      <c r="H31" s="206" t="s">
        <v>3041</v>
      </c>
      <c r="I31" s="221" t="str" cm="1">
        <f t="array" ref="I31">_xlfn.TEXTJOIN(" ",1,IF(flistname=D31,foption,""))</f>
        <v>1: Refugees (REF) 2: Internally Displace People (IDP) 3: Community residents (RES)</v>
      </c>
      <c r="J31" s="221" t="s">
        <v>68</v>
      </c>
      <c r="K31" s="221" t="s">
        <v>69</v>
      </c>
      <c r="L31" s="221" t="str">
        <f>IF(AND(ISBLANK(M31),ISBLANK(N31)),"",IF(ISBLANK(M31),N31,_xlfn.CONCAT(TRIM(M31),": ",N31)))</f>
        <v>A09: Which population group will you be interviewing?</v>
      </c>
      <c r="M31" s="221" t="s">
        <v>3051</v>
      </c>
      <c r="N31" s="221" t="s">
        <v>5884</v>
      </c>
      <c r="O31" s="221" t="s">
        <v>3043</v>
      </c>
      <c r="P31" s="221">
        <v>1</v>
      </c>
      <c r="R31" s="221" t="s">
        <v>5885</v>
      </c>
      <c r="V31" s="221">
        <v>1</v>
      </c>
      <c r="Z31" s="221" t="s">
        <v>5886</v>
      </c>
      <c r="AB31" s="333"/>
    </row>
    <row r="32" spans="1:28" s="221" customFormat="1" ht="20.100000000000001" customHeight="1">
      <c r="A32" s="205"/>
      <c r="B32" s="194"/>
      <c r="C32" s="194" t="str">
        <f t="shared" si="3"/>
        <v>select_one</v>
      </c>
      <c r="D32" s="194" t="str">
        <f t="shared" si="4"/>
        <v>block</v>
      </c>
      <c r="E32" s="205"/>
      <c r="F32" s="194"/>
      <c r="G32" s="194"/>
      <c r="H32" s="206"/>
      <c r="I32" s="221" t="str" cm="1">
        <f t="array" ref="I32">_xlfn.TEXTJOIN(" ",1,IF(flistname=D32,foption,""))</f>
        <v/>
      </c>
      <c r="J32" s="221" t="s">
        <v>93</v>
      </c>
      <c r="K32" s="221" t="s">
        <v>3076</v>
      </c>
      <c r="L32" s="221" t="str">
        <f t="shared" si="6"/>
        <v>A10: Which IDP/Refugee camp/Location are you interviewing from?</v>
      </c>
      <c r="M32" s="221" t="s">
        <v>3058</v>
      </c>
      <c r="N32" s="221" t="s">
        <v>6355</v>
      </c>
      <c r="O32" s="221" t="s">
        <v>6356</v>
      </c>
      <c r="R32" s="221" t="s">
        <v>6504</v>
      </c>
      <c r="S32" s="221" t="s">
        <v>6505</v>
      </c>
      <c r="V32" s="221">
        <v>1</v>
      </c>
      <c r="W32" s="221" t="s">
        <v>3007</v>
      </c>
      <c r="AB32" s="333"/>
    </row>
    <row r="33" spans="1:28" s="221" customFormat="1" ht="20.45" customHeight="1">
      <c r="A33" s="205"/>
      <c r="B33" s="194"/>
      <c r="C33" s="194" t="str">
        <f t="shared" si="3"/>
        <v>No</v>
      </c>
      <c r="D33" s="194" t="str">
        <f t="shared" si="4"/>
        <v/>
      </c>
      <c r="E33" s="205"/>
      <c r="F33" s="194"/>
      <c r="G33" s="194"/>
      <c r="H33" s="206"/>
      <c r="J33" s="221" t="s">
        <v>49</v>
      </c>
      <c r="K33" s="221" t="s">
        <v>6358</v>
      </c>
      <c r="L33" s="221" t="str">
        <f t="shared" si="6"/>
        <v>A11: Specify other locations</v>
      </c>
      <c r="M33" s="221" t="s">
        <v>3063</v>
      </c>
      <c r="N33" s="221" t="s">
        <v>6360</v>
      </c>
      <c r="V33" s="221">
        <v>1</v>
      </c>
      <c r="Z33" s="221" t="s">
        <v>6361</v>
      </c>
      <c r="AB33" s="333"/>
    </row>
    <row r="34" spans="1:28" s="221" customFormat="1" ht="11.25" customHeight="1">
      <c r="A34" s="205"/>
      <c r="B34" s="194"/>
      <c r="C34" s="194" t="str">
        <f t="shared" si="3"/>
        <v>select_one</v>
      </c>
      <c r="D34" s="194" t="str">
        <f t="shared" si="4"/>
        <v>activity</v>
      </c>
      <c r="E34" s="200"/>
      <c r="F34" s="194"/>
      <c r="G34" s="194"/>
      <c r="H34" s="206"/>
      <c r="I34" s="221" t="str" cm="1">
        <f t="array" ref="I34">_xlfn.TEXTJOIN(" ",1,IF(flistname=D34,foption,""))</f>
        <v>1: GFD activities 2: FFA activities 3: SAMS activities</v>
      </c>
      <c r="J34" s="221" t="s">
        <v>3019</v>
      </c>
      <c r="K34" s="221" t="s">
        <v>3020</v>
      </c>
      <c r="L34" s="221" t="str">
        <f t="shared" si="6"/>
        <v>A12: Which activity are you monitoring?</v>
      </c>
      <c r="M34" s="221" t="s">
        <v>3066</v>
      </c>
      <c r="N34" s="221" t="s">
        <v>5890</v>
      </c>
      <c r="O34" s="221" t="s">
        <v>3023</v>
      </c>
      <c r="P34" s="221">
        <v>1</v>
      </c>
      <c r="R34" s="221" t="s">
        <v>6506</v>
      </c>
      <c r="V34" s="221">
        <v>1</v>
      </c>
      <c r="W34" s="221" t="s">
        <v>5748</v>
      </c>
      <c r="AB34" s="333"/>
    </row>
    <row r="35" spans="1:28" s="221" customFormat="1" ht="15" customHeight="1">
      <c r="A35" s="205"/>
      <c r="B35" s="194"/>
      <c r="C35" s="194" t="str">
        <f t="shared" si="3"/>
        <v>select_one</v>
      </c>
      <c r="D35" s="194" t="str">
        <f t="shared" si="4"/>
        <v>intmode</v>
      </c>
      <c r="E35" s="200"/>
      <c r="F35" s="194"/>
      <c r="G35" s="194"/>
      <c r="H35" s="206"/>
      <c r="I35" s="221" t="str" cm="1">
        <f t="array" ref="I35">_xlfn.TEXTJOIN(" ",1,IF(flistname=D35,foption,""))</f>
        <v/>
      </c>
      <c r="J35" s="221" t="s">
        <v>5948</v>
      </c>
      <c r="K35" s="221" t="s">
        <v>5949</v>
      </c>
      <c r="L35" s="221" t="str">
        <f t="shared" si="6"/>
        <v>A13: Select interview mode</v>
      </c>
      <c r="M35" s="221" t="s">
        <v>3069</v>
      </c>
      <c r="N35" s="221" t="s">
        <v>6362</v>
      </c>
      <c r="O35" s="221" t="s">
        <v>5951</v>
      </c>
      <c r="S35" s="221" t="s">
        <v>5952</v>
      </c>
      <c r="V35" s="221">
        <v>1</v>
      </c>
      <c r="Z35" s="221" t="s">
        <v>6507</v>
      </c>
      <c r="AB35" s="333"/>
    </row>
    <row r="36" spans="1:28" s="325" customFormat="1" ht="17.100000000000001" customHeight="1">
      <c r="C36" s="325" t="str">
        <f t="shared" si="3"/>
        <v>No</v>
      </c>
      <c r="D36" s="325" t="str">
        <f t="shared" si="4"/>
        <v/>
      </c>
      <c r="E36" s="326"/>
      <c r="J36" s="325" t="s">
        <v>20</v>
      </c>
      <c r="L36" s="325" t="str">
        <f t="shared" si="6"/>
        <v>&lt;span style="color:red"&gt; STOP!! ${name_details} No interviews for Non-Beneficiaries, swipe back and interview beneficiaries&lt;/span&gt;</v>
      </c>
      <c r="N36" s="325" t="s">
        <v>6508</v>
      </c>
      <c r="V36" s="325">
        <v>1</v>
      </c>
      <c r="Z36" s="325" t="s">
        <v>5956</v>
      </c>
      <c r="AB36" s="326"/>
    </row>
    <row r="37" spans="1:28" s="221" customFormat="1" ht="16.5" customHeight="1">
      <c r="A37" s="205"/>
      <c r="B37" s="194"/>
      <c r="C37" s="194" t="str">
        <f t="shared" si="3"/>
        <v>select_one</v>
      </c>
      <c r="D37" s="194" t="str">
        <f t="shared" si="4"/>
        <v>subactivity</v>
      </c>
      <c r="E37" s="200"/>
      <c r="F37" s="194"/>
      <c r="G37" s="194"/>
      <c r="H37" s="206" t="s">
        <v>3024</v>
      </c>
      <c r="I37" s="221" t="str" cm="1">
        <f t="array" ref="I37">_xlfn.TEXTJOIN(" ",1,IF(flistname=D37,foption,""))</f>
        <v>1: GFD for Refugees operations 2: GFD for Crisis-affected response 3: GFD for Urban programme</v>
      </c>
      <c r="J37" s="221" t="s">
        <v>3025</v>
      </c>
      <c r="K37" s="221" t="s">
        <v>3026</v>
      </c>
      <c r="L37" s="221" t="str">
        <f t="shared" si="6"/>
        <v>A13: Which specific GFD Activity are you monitoring?</v>
      </c>
      <c r="M37" s="221" t="s">
        <v>3069</v>
      </c>
      <c r="N37" s="221" t="s">
        <v>5892</v>
      </c>
      <c r="O37" s="221" t="s">
        <v>3029</v>
      </c>
      <c r="P37" s="221">
        <v>1</v>
      </c>
      <c r="R37" s="221" t="s">
        <v>5893</v>
      </c>
      <c r="T37" s="221" t="s">
        <v>6509</v>
      </c>
      <c r="U37" s="221" t="s">
        <v>6510</v>
      </c>
      <c r="V37" s="221">
        <v>1</v>
      </c>
      <c r="Z37" s="221" t="s">
        <v>5896</v>
      </c>
      <c r="AB37" s="333"/>
    </row>
    <row r="38" spans="1:28" s="221" customFormat="1" ht="12.95" customHeight="1">
      <c r="A38" s="205"/>
      <c r="B38" s="194" t="s">
        <v>3032</v>
      </c>
      <c r="C38" s="194" t="str">
        <f t="shared" si="3"/>
        <v>select_one</v>
      </c>
      <c r="D38" s="194" t="str">
        <f t="shared" si="4"/>
        <v>cp</v>
      </c>
      <c r="E38" s="205"/>
      <c r="F38" s="194"/>
      <c r="G38" s="194" t="s">
        <v>2983</v>
      </c>
      <c r="H38" s="206"/>
      <c r="I38" s="221" t="str" cm="1">
        <f t="array" ref="I38">_xlfn.TEXTJOIN(" ",1,IF(flistname=D38,foption,""))</f>
        <v>1: World Food Programme (WFP) 2: Abyai Communtiy Action for Development (ACAD) 3: ACROSS (ACROSS) 4: Action Against Hunger (ACF) 5: Action Africa Help International (AAHI) 6: Action for Development (AFOD) 7: Action for Recovery &amp; Transformation (ART) 8: ADRA South Sudan (ADRA) 9: Afro-Canadian Evangelical Mission (ACEM) 10: Agency for Technical Cooperation and Development (ACTED) 11: American Refugee Committee (ARC) 12: Andra Food South Sudan (AFSS) 13: Ark for Humanity (AFH) 14: Arkangelo Ali Association (AAA) 15: Association of Volunteers for International Service (AVSI) 16: Associtaion of People leaving with Aids (APLWHA) 17: Aweil Project for Agriculture Development (APAD) 18: CARE International (CARE) 19: Catholic Church Diocese of Wau (CCDOW) 20: Catholic Medical Mission Board (CMMB) 21: Catholic Organization for Relief and Development AID (CORDAID) 22: Catholic Relief Services (CRS) 23: Child Destiney's Development Organization (CHIDDO) 24: Christian Mission Aid (CMA) 25: Christian Mission for Development (CMD) 26: Comitato Collaborazione Medica (CCM) 27: Community Development Support Services (CDSS) 28: Concern Worldwide (CWW) 29: Danish Refugee Council (DRC) 30: Doctor With Africa (CUAMM) 31: DON-BOSCO (DONBOSCO) 32: DORCAS AID INTERNATIONAL (DORCAS) 33: Farmers' Life Development Agency (FLDA) 34: Food for Hungry (FH) 35: GOAL (GOAL) 36: Grassroot Empowerment &amp; Development Org. (GREDO) 37: Health Links (HLSS) 38: Help Germany (HG) 39: Hold the Child (HTC) 40: Impact Health Organization (IHO) 41: International Medical Corps (IMC) 42: International Organization for Migration (IOM) 43: International Rescue Committee (IRC) 44: Johanniter International Assistance (JIA) 45: John Dau Foundation (JDF) 46: Joint Aid Management (JAM) 47: MADA Women Development Association (MADA) 48: MEDAIR (MEDAIR) 49: Medicines Sans Frontieres - Holland (MSF-H) 50: Medicines Sans Frontieres - Spain (MSF-S) 51: Medicines Sans Frontieres - Switzerland (MSF-CH) 52: Mercy Corps (MC) 53: Mother and Child Development (MACDA) 54: Nile Hope Development Forum (NHDF) 55: Norwagian People Aid (NPA) 56: Norwegian Refugee Council (NRC) 57: Organismo di Volontariato per la Cooperazione Internazionale (OVCI) 58: Organization for Peace Relief and Development (OPRD) 59: Oxfam (OXFAM) 60: Peace Corps Organization (PCO) 61: Plan International (PI) 62: Premiere Urgence Intl (PUI) 63: Real Medicin Foundation (RMF) 64: Relief International (RI) 65: Rural Community Development Initiative (RCDI) 66: Rural Development Action Aid (RDAA) 67: Samaritan Purse (SP) 68: Sate Minister of Health (SMOH) 69: Save the African Child (SAC) 70: Save the Children (SCI) 71: Seeds and Agriculture Organization (SAO) 72: Smile Again Africa Development Organization (SAADO) 73: South Sudan Medical Relief (SSMR) 74: State Minister of Health (SMOH) 75: State Minister of Health Lakes (SMOH) 76: Tear Fund (TF) 77: The Carter Centre (TCC) 78: Unity Culture Development Centre (UCDC) 79: Universal Intervension Intervension for Development Organization (UNIDOR) 80: Welthungerhilfe (WHH) 81: World Relief (WR) 82: World Vision (WV) 83: Wungap Agriculture Development Agency (WADA) 0 88: Other</v>
      </c>
      <c r="J38" s="221" t="s">
        <v>53</v>
      </c>
      <c r="K38" s="221" t="s">
        <v>63</v>
      </c>
      <c r="L38" s="221" t="str">
        <f t="shared" si="6"/>
        <v>A14: Which partner is implementing this activity in this area?</v>
      </c>
      <c r="M38" s="221" t="s">
        <v>3072</v>
      </c>
      <c r="N38" s="221" t="s">
        <v>3034</v>
      </c>
      <c r="O38" s="221" t="s">
        <v>3035</v>
      </c>
      <c r="P38" s="221">
        <v>1</v>
      </c>
      <c r="V38" s="221">
        <v>1</v>
      </c>
      <c r="W38" s="221" t="s">
        <v>3007</v>
      </c>
      <c r="AB38" s="333"/>
    </row>
    <row r="39" spans="1:28" s="219" customFormat="1">
      <c r="C39" s="219" t="str">
        <f t="shared" si="3"/>
        <v>No</v>
      </c>
      <c r="D39" s="219" t="str">
        <f t="shared" si="4"/>
        <v/>
      </c>
      <c r="J39" s="219" t="s">
        <v>117</v>
      </c>
      <c r="K39" s="219" t="s">
        <v>2991</v>
      </c>
      <c r="AB39" s="286"/>
    </row>
    <row r="40" spans="1:28" s="356" customFormat="1">
      <c r="C40" s="356" t="str">
        <f t="shared" si="3"/>
        <v>No</v>
      </c>
      <c r="D40" s="356" t="str">
        <f t="shared" si="4"/>
        <v/>
      </c>
      <c r="I40" s="359" t="str" cm="1">
        <f t="array" ref="I40">_xlfn.TEXTJOIN(" ",1,IF(flistname=D40,foption,""))</f>
        <v>0</v>
      </c>
      <c r="J40" s="356" t="s">
        <v>117</v>
      </c>
      <c r="K40" s="356" t="s">
        <v>5881</v>
      </c>
      <c r="L40" s="356" t="str">
        <f>IF(AND(ISBLANK(M40),ISBLANK(N40)),"",IF(ISBLANK(M40),N40,_xlfn.CONCAT(TRIM(M40),": ",N40)))</f>
        <v/>
      </c>
      <c r="P40" s="356">
        <v>1</v>
      </c>
      <c r="AB40" s="358"/>
    </row>
    <row r="41" spans="1:28" s="224" customFormat="1">
      <c r="J41" s="224" t="s">
        <v>2564</v>
      </c>
      <c r="K41" s="224" t="s">
        <v>5955</v>
      </c>
      <c r="L41" s="224" t="str">
        <f t="shared" si="2"/>
        <v>Interview mode</v>
      </c>
      <c r="N41" s="224" t="s">
        <v>5951</v>
      </c>
      <c r="O41" s="224" t="s">
        <v>5951</v>
      </c>
      <c r="AB41" s="277" t="s">
        <v>5956</v>
      </c>
    </row>
    <row r="42" spans="1:28" s="219" customFormat="1">
      <c r="A42" s="199"/>
      <c r="B42" s="199"/>
      <c r="C42" s="199" t="str">
        <f t="shared" si="0"/>
        <v>No</v>
      </c>
      <c r="D42" s="199" t="str">
        <f t="shared" si="1"/>
        <v/>
      </c>
      <c r="E42" s="199"/>
      <c r="F42" s="199"/>
      <c r="G42" s="199"/>
      <c r="H42" s="199"/>
      <c r="I42" s="219" t="str" cm="1">
        <f t="array" ref="I42">_xlfn.TEXTJOIN(" ",1,IF(flistname=D42,foption,""))</f>
        <v>0</v>
      </c>
      <c r="J42" s="219" t="s">
        <v>26</v>
      </c>
      <c r="K42" s="219" t="s">
        <v>3100</v>
      </c>
      <c r="L42" s="219" t="str">
        <f t="shared" si="2"/>
        <v>B: Eligibility</v>
      </c>
      <c r="M42" s="219" t="s">
        <v>3090</v>
      </c>
      <c r="N42" s="219" t="s">
        <v>3101</v>
      </c>
      <c r="O42" s="219" t="s">
        <v>3101</v>
      </c>
      <c r="P42" s="219">
        <v>1</v>
      </c>
      <c r="W42" s="219" t="s">
        <v>168</v>
      </c>
      <c r="Z42" s="219" t="s">
        <v>3102</v>
      </c>
      <c r="AB42" s="286"/>
    </row>
    <row r="43" spans="1:28" s="221" customFormat="1">
      <c r="A43" s="205"/>
      <c r="B43" s="194"/>
      <c r="C43" s="194" t="str">
        <f t="shared" si="0"/>
        <v>select_one</v>
      </c>
      <c r="D43" s="194" t="str">
        <f t="shared" si="1"/>
        <v>sex</v>
      </c>
      <c r="E43" s="205"/>
      <c r="F43" s="194"/>
      <c r="G43" s="194"/>
      <c r="H43" s="206"/>
      <c r="I43" s="221" t="str" cm="1">
        <f t="array" ref="I43">_xlfn.TEXTJOIN(" ",1,IF(flistname=D43,foption,""))</f>
        <v>1: Male 2: Female</v>
      </c>
      <c r="J43" s="221" t="s">
        <v>139</v>
      </c>
      <c r="K43" s="221" t="s">
        <v>3103</v>
      </c>
      <c r="L43" s="221" t="str">
        <f t="shared" si="2"/>
        <v>B02: Sex of respondent</v>
      </c>
      <c r="M43" s="221" t="s">
        <v>3104</v>
      </c>
      <c r="N43" s="221" t="s">
        <v>3105</v>
      </c>
      <c r="O43" s="221" t="s">
        <v>3106</v>
      </c>
      <c r="P43" s="221">
        <v>1</v>
      </c>
      <c r="V43" s="221">
        <v>1</v>
      </c>
      <c r="AB43" s="333"/>
    </row>
    <row r="44" spans="1:28" s="221" customFormat="1">
      <c r="A44" s="194"/>
      <c r="B44" s="194"/>
      <c r="C44" s="194" t="str">
        <f t="shared" si="0"/>
        <v>select_one</v>
      </c>
      <c r="D44" s="194" t="str">
        <f t="shared" si="1"/>
        <v>yes_no</v>
      </c>
      <c r="E44" s="194"/>
      <c r="F44" s="194"/>
      <c r="G44" s="194" t="s">
        <v>2983</v>
      </c>
      <c r="H44" s="194"/>
      <c r="I44" s="221" t="str" cm="1">
        <f t="array" ref="I44">_xlfn.TEXTJOIN(" ",1,IF(flistname=D44,foption,""))</f>
        <v>0: No 1: Yes</v>
      </c>
      <c r="J44" s="221" t="s">
        <v>22</v>
      </c>
      <c r="K44" s="221" t="s">
        <v>3107</v>
      </c>
      <c r="L44" s="221" t="str">
        <f t="shared" si="2"/>
        <v>B03: Are you the head of your household?</v>
      </c>
      <c r="M44" s="221" t="s">
        <v>3108</v>
      </c>
      <c r="N44" s="221" t="s">
        <v>3109</v>
      </c>
      <c r="O44" s="221" t="s">
        <v>3110</v>
      </c>
      <c r="P44" s="221">
        <v>1</v>
      </c>
      <c r="V44" s="221">
        <v>1</v>
      </c>
      <c r="W44" s="221" t="s">
        <v>5748</v>
      </c>
      <c r="AB44" s="333"/>
    </row>
    <row r="45" spans="1:28" s="221" customFormat="1">
      <c r="A45" s="194"/>
      <c r="B45" s="194"/>
      <c r="C45" s="194" t="str">
        <f t="shared" si="0"/>
        <v>No</v>
      </c>
      <c r="D45" s="194" t="str">
        <f t="shared" si="1"/>
        <v/>
      </c>
      <c r="E45" s="194"/>
      <c r="F45" s="194"/>
      <c r="G45" s="194" t="s">
        <v>2983</v>
      </c>
      <c r="H45" s="194"/>
      <c r="I45" s="221" t="str" cm="1">
        <f t="array" ref="I45">_xlfn.TEXTJOIN(" ",1,IF(flistname=D45,foption,""))</f>
        <v>0</v>
      </c>
      <c r="J45" s="221" t="s">
        <v>151</v>
      </c>
      <c r="K45" s="221" t="s">
        <v>3111</v>
      </c>
      <c r="L45" s="221" t="str">
        <f t="shared" si="2"/>
        <v>B04: May I please ask how  old you are?</v>
      </c>
      <c r="M45" s="221" t="s">
        <v>3112</v>
      </c>
      <c r="N45" s="221" t="s">
        <v>3113</v>
      </c>
      <c r="O45" s="221" t="s">
        <v>3114</v>
      </c>
      <c r="P45" s="221">
        <v>1</v>
      </c>
      <c r="T45" s="221" t="s">
        <v>5958</v>
      </c>
      <c r="U45" s="221" t="s">
        <v>6511</v>
      </c>
      <c r="V45" s="221">
        <v>1</v>
      </c>
      <c r="AB45" s="333"/>
    </row>
    <row r="46" spans="1:28" s="221" customFormat="1">
      <c r="A46" s="205"/>
      <c r="B46" s="194" t="s">
        <v>3115</v>
      </c>
      <c r="C46" s="194" t="str">
        <f t="shared" si="0"/>
        <v>select_one</v>
      </c>
      <c r="D46" s="194" t="str">
        <f t="shared" si="1"/>
        <v>yes_no</v>
      </c>
      <c r="E46" s="205"/>
      <c r="F46" s="194" t="s">
        <v>246</v>
      </c>
      <c r="G46" s="194"/>
      <c r="H46" s="206"/>
      <c r="I46" s="221" t="str" cm="1">
        <f t="array" ref="I46">_xlfn.TEXTJOIN(" ",1,IF(flistname=D46,foption,""))</f>
        <v>0: No 1: Yes</v>
      </c>
      <c r="J46" s="221" t="s">
        <v>22</v>
      </c>
      <c r="K46" s="221" t="s">
        <v>790</v>
      </c>
      <c r="L46" s="221" t="str">
        <f t="shared" si="2"/>
        <v>B05: Did your household receive WFP assistance during the last three months?</v>
      </c>
      <c r="M46" s="221" t="s">
        <v>3116</v>
      </c>
      <c r="N46" s="221" t="s">
        <v>3117</v>
      </c>
      <c r="O46" s="221" t="s">
        <v>3118</v>
      </c>
      <c r="P46" s="221">
        <v>1</v>
      </c>
      <c r="S46" s="221" t="s">
        <v>3119</v>
      </c>
      <c r="V46" s="221">
        <v>1</v>
      </c>
      <c r="W46" s="221" t="s">
        <v>5748</v>
      </c>
      <c r="Z46" s="366" t="s">
        <v>3428</v>
      </c>
      <c r="AB46" s="333"/>
    </row>
    <row r="47" spans="1:28" s="221" customFormat="1">
      <c r="A47" s="205"/>
      <c r="B47" s="194" t="s">
        <v>3120</v>
      </c>
      <c r="C47" s="194" t="str">
        <f t="shared" si="0"/>
        <v>select_one</v>
      </c>
      <c r="D47" s="194" t="str">
        <f t="shared" si="1"/>
        <v>why_received</v>
      </c>
      <c r="E47" s="205"/>
      <c r="F47" s="194" t="s">
        <v>246</v>
      </c>
      <c r="G47" s="194"/>
      <c r="H47" s="206"/>
      <c r="I47" s="221" t="str" cm="1">
        <f t="array" ref="I47">_xlfn.TEXTJOIN(" ",1,IF(flistname=D47,foption,""))</f>
        <v>1: Never received an entitlement card 2: Lost the entitlement card 3: Community has yet to receive their food/cash assistance 4: Distance too far to collect food/cash assistance 5: Too much time required to collect food/cash assistance 6: Did not know they had to collect food/cash assistance 7: Busy with other works 8: Busy with other commitments 9: No longer beneficiary 88: Other (Specify) </v>
      </c>
      <c r="J47" s="221" t="s">
        <v>252</v>
      </c>
      <c r="K47" s="221" t="s">
        <v>3121</v>
      </c>
      <c r="L47" s="221" t="str">
        <f t="shared" si="2"/>
        <v>B06: Why did you not receive any assistance during the last three months?</v>
      </c>
      <c r="M47" s="221" t="s">
        <v>3122</v>
      </c>
      <c r="N47" s="221" t="s">
        <v>3123</v>
      </c>
      <c r="O47" s="221" t="s">
        <v>3124</v>
      </c>
      <c r="P47" s="221">
        <v>1</v>
      </c>
      <c r="V47" s="221">
        <v>1</v>
      </c>
      <c r="Z47" s="221" t="s">
        <v>3125</v>
      </c>
      <c r="AB47" s="333"/>
    </row>
    <row r="48" spans="1:28" s="338" customFormat="1">
      <c r="A48" s="205"/>
      <c r="B48" s="194" t="s">
        <v>3126</v>
      </c>
      <c r="C48" s="194" t="str">
        <f t="shared" si="0"/>
        <v>No</v>
      </c>
      <c r="D48" s="194" t="str">
        <f t="shared" si="1"/>
        <v/>
      </c>
      <c r="E48" s="205"/>
      <c r="F48" s="194" t="s">
        <v>246</v>
      </c>
      <c r="G48" s="194"/>
      <c r="H48" s="206"/>
      <c r="I48" s="338" t="str" cm="1">
        <f t="array" ref="I48">_xlfn.TEXTJOIN(" ",1,IF(flistname=D48,foption,""))</f>
        <v>0</v>
      </c>
      <c r="J48" s="338" t="s">
        <v>49</v>
      </c>
      <c r="K48" s="338" t="s">
        <v>3127</v>
      </c>
      <c r="L48" s="338" t="str">
        <f t="shared" si="2"/>
        <v>B07: Specify the reason</v>
      </c>
      <c r="M48" s="338" t="s">
        <v>3128</v>
      </c>
      <c r="N48" s="338" t="s">
        <v>3129</v>
      </c>
      <c r="O48" s="338" t="s">
        <v>3130</v>
      </c>
      <c r="P48" s="338">
        <v>1</v>
      </c>
      <c r="V48" s="338">
        <v>1</v>
      </c>
      <c r="Z48" s="338" t="s">
        <v>3131</v>
      </c>
      <c r="AB48" s="339"/>
    </row>
    <row r="49" spans="1:28" s="221" customFormat="1">
      <c r="A49" s="205"/>
      <c r="B49" s="194"/>
      <c r="C49" s="194" t="str">
        <f t="shared" si="0"/>
        <v>select_one</v>
      </c>
      <c r="D49" s="194" t="str">
        <f t="shared" si="1"/>
        <v>modality</v>
      </c>
      <c r="E49" s="205"/>
      <c r="F49" s="194"/>
      <c r="G49" s="194"/>
      <c r="H49" s="206"/>
      <c r="I49" s="221" t="str" cm="1">
        <f t="array" ref="I49">_xlfn.TEXTJOIN(" ",1,IF(flistname=D49,foption,""))</f>
        <v>1: In-kind food 2: Cash 3: E-Vouchers 4: Cash and Food 5: E-vouchers and Food</v>
      </c>
      <c r="J49" s="221" t="s">
        <v>3132</v>
      </c>
      <c r="K49" s="221" t="s">
        <v>3133</v>
      </c>
      <c r="L49" s="221" t="str">
        <f t="shared" si="2"/>
        <v>B08: Which assistance modality did you receive during the last distribution?</v>
      </c>
      <c r="M49" s="221" t="s">
        <v>3134</v>
      </c>
      <c r="N49" s="221" t="s">
        <v>3135</v>
      </c>
      <c r="O49" s="221" t="s">
        <v>3136</v>
      </c>
      <c r="P49" s="221">
        <v>1</v>
      </c>
      <c r="R49" s="221" t="s">
        <v>5897</v>
      </c>
      <c r="V49" s="221">
        <v>1</v>
      </c>
      <c r="Z49" s="221" t="s">
        <v>3138</v>
      </c>
      <c r="AB49" s="333"/>
    </row>
    <row r="50" spans="1:28" s="221" customFormat="1">
      <c r="A50" s="205"/>
      <c r="B50" s="194"/>
      <c r="C50" s="194" t="str">
        <f t="shared" si="0"/>
        <v>select_one</v>
      </c>
      <c r="D50" s="194" t="str">
        <f t="shared" si="1"/>
        <v>voucher_type</v>
      </c>
      <c r="E50" s="205"/>
      <c r="F50" s="194"/>
      <c r="G50" s="194"/>
      <c r="H50" s="206"/>
      <c r="I50" s="221" t="str" cm="1">
        <f t="array" ref="I50">_xlfn.TEXTJOIN(" ",1,IF(flistname=D50,foption,""))</f>
        <v>1: Commodity Voucher 2: Value Vouchers</v>
      </c>
      <c r="J50" s="221" t="s">
        <v>3139</v>
      </c>
      <c r="K50" s="221" t="s">
        <v>3140</v>
      </c>
      <c r="L50" s="221" t="str">
        <f t="shared" si="2"/>
        <v>B09: Type of e-vouchers received</v>
      </c>
      <c r="M50" s="221" t="s">
        <v>3141</v>
      </c>
      <c r="N50" s="221" t="s">
        <v>3142</v>
      </c>
      <c r="O50" s="221" t="s">
        <v>3143</v>
      </c>
      <c r="P50" s="221">
        <v>1</v>
      </c>
      <c r="V50" s="221">
        <v>1</v>
      </c>
      <c r="Z50" s="221" t="s">
        <v>5898</v>
      </c>
      <c r="AB50" s="333"/>
    </row>
    <row r="51" spans="1:28" s="221" customFormat="1">
      <c r="A51" s="205"/>
      <c r="B51" s="194"/>
      <c r="C51" s="194" t="str">
        <f t="shared" si="0"/>
        <v>select_one</v>
      </c>
      <c r="D51" s="194" t="str">
        <f t="shared" si="1"/>
        <v>millingtype</v>
      </c>
      <c r="E51" s="205"/>
      <c r="F51" s="194"/>
      <c r="G51" s="194"/>
      <c r="H51" s="206"/>
      <c r="I51" s="221" t="str" cm="1">
        <f t="array" ref="I51">_xlfn.TEXTJOIN(" ",1,IF(flistname=D51,foption,""))</f>
        <v>1: Yes, Milling voucher 2: Yes, Milling cash 0: No milling cash or voucher</v>
      </c>
      <c r="J51" s="221" t="s">
        <v>3145</v>
      </c>
      <c r="K51" s="221" t="s">
        <v>3146</v>
      </c>
      <c r="L51" s="221" t="str">
        <f t="shared" si="2"/>
        <v>B10: Did you also receive a milling top-up (cash or voucher)?</v>
      </c>
      <c r="M51" s="221" t="s">
        <v>3147</v>
      </c>
      <c r="N51" s="221" t="s">
        <v>3148</v>
      </c>
      <c r="O51" s="221" t="s">
        <v>3149</v>
      </c>
      <c r="P51" s="221">
        <v>1</v>
      </c>
      <c r="V51" s="221">
        <v>1</v>
      </c>
      <c r="Z51" s="221" t="s">
        <v>5959</v>
      </c>
      <c r="AB51" s="333"/>
    </row>
    <row r="52" spans="1:28" s="221" customFormat="1">
      <c r="A52" s="205"/>
      <c r="B52" s="194"/>
      <c r="C52" s="194" t="str">
        <f t="shared" si="0"/>
        <v>No</v>
      </c>
      <c r="D52" s="194" t="str">
        <f t="shared" si="1"/>
        <v/>
      </c>
      <c r="E52" s="205"/>
      <c r="F52" s="194"/>
      <c r="G52" s="194"/>
      <c r="H52" s="206"/>
      <c r="I52" s="221" t="str" cm="1">
        <f t="array" ref="I52">_xlfn.TEXTJOIN(" ",1,IF(flistname=D52,foption,""))</f>
        <v>0</v>
      </c>
      <c r="J52" s="221" t="s">
        <v>151</v>
      </c>
      <c r="K52" s="221" t="s">
        <v>3151</v>
      </c>
      <c r="L52" s="221" t="str">
        <f t="shared" si="2"/>
        <v>B11: Exactly since how many days did you receive your last distribution?</v>
      </c>
      <c r="M52" s="221" t="s">
        <v>3152</v>
      </c>
      <c r="N52" s="221" t="s">
        <v>5960</v>
      </c>
      <c r="O52" s="221" t="s">
        <v>3154</v>
      </c>
      <c r="P52" s="221">
        <v>1</v>
      </c>
      <c r="T52" s="221" t="s">
        <v>3155</v>
      </c>
      <c r="U52" s="221" t="s">
        <v>6512</v>
      </c>
      <c r="V52" s="221">
        <v>1</v>
      </c>
      <c r="Z52" s="221" t="s">
        <v>3138</v>
      </c>
      <c r="AB52" s="333"/>
    </row>
    <row r="53" spans="1:28" s="221" customFormat="1">
      <c r="A53" s="205"/>
      <c r="B53" s="194"/>
      <c r="C53" s="194" t="str">
        <f t="shared" si="0"/>
        <v>select_one</v>
      </c>
      <c r="D53" s="194" t="str">
        <f t="shared" si="1"/>
        <v>rationsize</v>
      </c>
      <c r="E53" s="205"/>
      <c r="F53" s="194"/>
      <c r="G53" s="194"/>
      <c r="H53" s="206"/>
      <c r="I53" s="221" t="str" cm="1">
        <f t="array" ref="I53">_xlfn.TEXTJOIN(" ",1,IF(flistname=D53,foption,""))</f>
        <v>1: Single ration 2: Double ration 77: Don’t remember/know</v>
      </c>
      <c r="J53" s="221" t="s">
        <v>5961</v>
      </c>
      <c r="K53" s="221" t="s">
        <v>5962</v>
      </c>
      <c r="L53" s="221" t="str">
        <f t="shared" si="2"/>
        <v>B12: Was the assistance you received recently a double or single ration?</v>
      </c>
      <c r="M53" s="221" t="s">
        <v>5963</v>
      </c>
      <c r="N53" s="221" t="s">
        <v>5964</v>
      </c>
      <c r="P53" s="221">
        <v>1</v>
      </c>
      <c r="V53" s="221">
        <v>1</v>
      </c>
      <c r="Z53" s="221" t="s">
        <v>3138</v>
      </c>
      <c r="AB53" s="333"/>
    </row>
    <row r="54" spans="1:28" s="221" customFormat="1">
      <c r="A54" s="205"/>
      <c r="B54" s="194"/>
      <c r="C54" s="194"/>
      <c r="D54" s="194"/>
      <c r="E54" s="205"/>
      <c r="F54" s="194"/>
      <c r="G54" s="194"/>
      <c r="H54" s="206"/>
      <c r="J54" s="221" t="s">
        <v>549</v>
      </c>
      <c r="K54" s="221" t="s">
        <v>6513</v>
      </c>
      <c r="L54" s="221" t="str">
        <f t="shared" si="2"/>
        <v>B13: Did all household members arrive to [camp name /country of asylum] at the same time? </v>
      </c>
      <c r="M54" s="221" t="s">
        <v>3158</v>
      </c>
      <c r="N54" s="221" t="s">
        <v>6514</v>
      </c>
      <c r="V54" s="221">
        <v>1</v>
      </c>
      <c r="W54" s="221" t="s">
        <v>5748</v>
      </c>
      <c r="Z54" s="221" t="s">
        <v>6515</v>
      </c>
      <c r="AB54" s="333"/>
    </row>
    <row r="55" spans="1:28" s="221" customFormat="1">
      <c r="A55" s="205"/>
      <c r="B55" s="194"/>
      <c r="C55" s="194"/>
      <c r="D55" s="194"/>
      <c r="E55" s="205"/>
      <c r="F55" s="194"/>
      <c r="G55" s="194"/>
      <c r="H55" s="206"/>
      <c r="J55" s="221" t="s">
        <v>6516</v>
      </c>
      <c r="K55" s="221" t="s">
        <v>6517</v>
      </c>
      <c r="L55" s="221" t="str">
        <f t="shared" si="2"/>
        <v>B14: When did the household arrive to [camp name / country of asylum]?</v>
      </c>
      <c r="M55" s="221" t="s">
        <v>3162</v>
      </c>
      <c r="N55" s="221" t="s">
        <v>6518</v>
      </c>
      <c r="V55" s="221">
        <v>1</v>
      </c>
      <c r="W55" s="221" t="s">
        <v>5748</v>
      </c>
      <c r="Z55" s="221" t="s">
        <v>6515</v>
      </c>
      <c r="AB55" s="333"/>
    </row>
    <row r="56" spans="1:28" s="447" customFormat="1">
      <c r="A56" s="224"/>
      <c r="B56" s="224"/>
      <c r="C56" s="224" t="str">
        <f t="shared" ref="C56:C65" si="7">IF(IFERROR(FIND("select_one",J56),0)&gt;0,"select_one",IF(IFERROR(FIND("select_multiple",J56),0)&gt;0,"select_multiple","No"))</f>
        <v>No</v>
      </c>
      <c r="D56" s="224" t="str">
        <f t="shared" ref="D56:D65" si="8">IF(OR(C56="select_one",C56="select_multiple"),TRIM(RIGHT(J56,LEN(J56)-(LEN(C56)+1))),"")</f>
        <v/>
      </c>
      <c r="E56" s="224"/>
      <c r="F56" s="224"/>
      <c r="G56" s="224"/>
      <c r="H56" s="224"/>
      <c r="I56" s="224" t="str" cm="1">
        <f t="array" ref="I56">_xlfn.TEXTJOIN(" ",1,IF(flistname=D56,foption,""))</f>
        <v>0</v>
      </c>
      <c r="J56" s="224" t="s">
        <v>2564</v>
      </c>
      <c r="K56" s="224" t="s">
        <v>3083</v>
      </c>
      <c r="L56" s="224" t="str">
        <f t="shared" ref="L56:L65" si="9">IF(AND(ISBLANK(M56),ISBLANK(N56)),"",IF(ISBLANK(M56),N56,_xlfn.CONCAT(TRIM(M56),": ",N56)))</f>
        <v>B13: GFD Filter</v>
      </c>
      <c r="M56" s="224" t="s">
        <v>3158</v>
      </c>
      <c r="N56" s="224" t="s">
        <v>3084</v>
      </c>
      <c r="O56" s="224" t="s">
        <v>3084</v>
      </c>
      <c r="P56" s="224">
        <v>1</v>
      </c>
      <c r="Q56" s="224"/>
      <c r="R56" s="224"/>
      <c r="S56" s="224"/>
      <c r="T56" s="224"/>
      <c r="U56" s="224"/>
      <c r="V56" s="224">
        <v>1</v>
      </c>
      <c r="W56" s="224"/>
      <c r="X56" s="224"/>
      <c r="Y56" s="224"/>
      <c r="Z56" s="224"/>
      <c r="AA56" s="224"/>
      <c r="AB56" s="224" t="s">
        <v>3085</v>
      </c>
    </row>
    <row r="57" spans="1:28" s="224" customFormat="1">
      <c r="C57" s="224" t="str">
        <f t="shared" si="7"/>
        <v>No</v>
      </c>
      <c r="D57" s="224" t="str">
        <f t="shared" si="8"/>
        <v/>
      </c>
      <c r="I57" s="224" t="str" cm="1">
        <f t="array" ref="I57">_xlfn.TEXTJOIN(" ",1,IF(flistname=D57,foption,""))</f>
        <v>0</v>
      </c>
      <c r="J57" s="224" t="s">
        <v>2564</v>
      </c>
      <c r="K57" s="224" t="s">
        <v>3086</v>
      </c>
      <c r="L57" s="224" t="str">
        <f t="shared" si="9"/>
        <v>B14: FFA Filter</v>
      </c>
      <c r="M57" s="224" t="s">
        <v>3162</v>
      </c>
      <c r="N57" s="224" t="s">
        <v>3087</v>
      </c>
      <c r="O57" s="224" t="s">
        <v>3087</v>
      </c>
      <c r="P57" s="224">
        <v>1</v>
      </c>
      <c r="V57" s="224">
        <v>1</v>
      </c>
      <c r="AB57" s="224" t="s">
        <v>3088</v>
      </c>
    </row>
    <row r="58" spans="1:28" s="224" customFormat="1">
      <c r="C58" s="224" t="str">
        <f t="shared" si="7"/>
        <v>No</v>
      </c>
      <c r="D58" s="224" t="str">
        <f t="shared" si="8"/>
        <v/>
      </c>
      <c r="J58" s="224" t="s">
        <v>2564</v>
      </c>
      <c r="K58" s="224" t="s">
        <v>6519</v>
      </c>
      <c r="L58" s="224" t="str">
        <f t="shared" si="9"/>
        <v>B15: SAMS</v>
      </c>
      <c r="M58" s="224" t="s">
        <v>3166</v>
      </c>
      <c r="N58" s="224" t="s">
        <v>6520</v>
      </c>
      <c r="O58" s="224" t="s">
        <v>6520</v>
      </c>
      <c r="P58" s="224">
        <v>1</v>
      </c>
      <c r="V58" s="224">
        <v>1</v>
      </c>
      <c r="AB58" s="224" t="s">
        <v>6521</v>
      </c>
    </row>
    <row r="59" spans="1:28" s="224" customFormat="1">
      <c r="A59" s="223"/>
      <c r="B59" s="246"/>
      <c r="C59" s="246" t="str">
        <f t="shared" si="7"/>
        <v>No</v>
      </c>
      <c r="D59" s="246" t="str">
        <f t="shared" si="8"/>
        <v/>
      </c>
      <c r="E59" s="223"/>
      <c r="F59" s="246"/>
      <c r="G59" s="246"/>
      <c r="H59" s="225"/>
      <c r="I59" s="224" t="str" cm="1">
        <f t="array" ref="I59">_xlfn.TEXTJOIN(" ",1,IF(flistname=D59,foption,""))</f>
        <v>0</v>
      </c>
      <c r="J59" s="224" t="s">
        <v>2564</v>
      </c>
      <c r="K59" s="224" t="s">
        <v>3157</v>
      </c>
      <c r="L59" s="224" t="str">
        <f t="shared" si="9"/>
        <v>B16: Food filter</v>
      </c>
      <c r="M59" s="224" t="s">
        <v>3170</v>
      </c>
      <c r="N59" s="224" t="s">
        <v>3159</v>
      </c>
      <c r="O59" s="224" t="s">
        <v>3159</v>
      </c>
      <c r="P59" s="224">
        <v>1</v>
      </c>
      <c r="V59" s="224">
        <v>1</v>
      </c>
      <c r="AB59" s="224" t="s">
        <v>5900</v>
      </c>
    </row>
    <row r="60" spans="1:28" s="224" customFormat="1">
      <c r="A60" s="223"/>
      <c r="B60" s="246"/>
      <c r="C60" s="246" t="str">
        <f t="shared" si="7"/>
        <v>No</v>
      </c>
      <c r="D60" s="246" t="str">
        <f t="shared" si="8"/>
        <v/>
      </c>
      <c r="E60" s="223"/>
      <c r="F60" s="246"/>
      <c r="G60" s="246"/>
      <c r="H60" s="225"/>
      <c r="I60" s="224" t="str" cm="1">
        <f t="array" ref="I60">_xlfn.TEXTJOIN(" ",1,IF(flistname=D60,foption,""))</f>
        <v>0</v>
      </c>
      <c r="J60" s="224" t="s">
        <v>2564</v>
      </c>
      <c r="K60" s="224" t="s">
        <v>3161</v>
      </c>
      <c r="L60" s="224" t="str">
        <f t="shared" si="9"/>
        <v>B17: Cash filter</v>
      </c>
      <c r="M60" s="224" t="s">
        <v>3174</v>
      </c>
      <c r="N60" s="224" t="s">
        <v>3163</v>
      </c>
      <c r="O60" s="224" t="s">
        <v>3163</v>
      </c>
      <c r="P60" s="224">
        <v>1</v>
      </c>
      <c r="V60" s="224">
        <v>1</v>
      </c>
      <c r="AB60" s="224" t="s">
        <v>5901</v>
      </c>
    </row>
    <row r="61" spans="1:28" s="224" customFormat="1">
      <c r="A61" s="223"/>
      <c r="B61" s="246"/>
      <c r="C61" s="246" t="str">
        <f t="shared" si="7"/>
        <v>No</v>
      </c>
      <c r="D61" s="246" t="str">
        <f t="shared" si="8"/>
        <v/>
      </c>
      <c r="E61" s="223"/>
      <c r="F61" s="246"/>
      <c r="G61" s="246"/>
      <c r="H61" s="225"/>
      <c r="I61" s="224" t="str" cm="1">
        <f t="array" ref="I61">_xlfn.TEXTJOIN(" ",1,IF(flistname=D61,foption,""))</f>
        <v>0</v>
      </c>
      <c r="J61" s="224" t="s">
        <v>2564</v>
      </c>
      <c r="K61" s="224" t="s">
        <v>3165</v>
      </c>
      <c r="L61" s="224" t="str">
        <f t="shared" si="9"/>
        <v>B18: Voucher filter</v>
      </c>
      <c r="M61" s="224" t="s">
        <v>3178</v>
      </c>
      <c r="N61" s="224" t="s">
        <v>3167</v>
      </c>
      <c r="O61" s="224" t="s">
        <v>3167</v>
      </c>
      <c r="P61" s="224">
        <v>1</v>
      </c>
      <c r="V61" s="224">
        <v>1</v>
      </c>
      <c r="AB61" s="224" t="s">
        <v>5902</v>
      </c>
    </row>
    <row r="62" spans="1:28" s="224" customFormat="1">
      <c r="A62" s="223"/>
      <c r="B62" s="246"/>
      <c r="C62" s="246" t="str">
        <f t="shared" si="7"/>
        <v>No</v>
      </c>
      <c r="D62" s="246" t="str">
        <f t="shared" si="8"/>
        <v/>
      </c>
      <c r="E62" s="223"/>
      <c r="F62" s="246"/>
      <c r="G62" s="246"/>
      <c r="H62" s="225"/>
      <c r="I62" s="224" t="str" cm="1">
        <f t="array" ref="I62">_xlfn.TEXTJOIN(" ",1,IF(flistname=D62,foption,""))</f>
        <v>0</v>
      </c>
      <c r="J62" s="224" t="s">
        <v>2564</v>
      </c>
      <c r="K62" s="224" t="s">
        <v>3169</v>
      </c>
      <c r="L62" s="224" t="str">
        <f t="shared" si="9"/>
        <v>B19: Milling voucher filter</v>
      </c>
      <c r="M62" s="224" t="s">
        <v>5966</v>
      </c>
      <c r="N62" s="224" t="s">
        <v>3171</v>
      </c>
      <c r="O62" s="224" t="s">
        <v>3171</v>
      </c>
      <c r="P62" s="224">
        <v>1</v>
      </c>
      <c r="V62" s="224">
        <v>1</v>
      </c>
      <c r="AB62" s="224" t="s">
        <v>5903</v>
      </c>
    </row>
    <row r="63" spans="1:28" s="224" customFormat="1">
      <c r="A63" s="223"/>
      <c r="B63" s="246"/>
      <c r="C63" s="246" t="str">
        <f t="shared" si="7"/>
        <v>No</v>
      </c>
      <c r="D63" s="246" t="str">
        <f t="shared" si="8"/>
        <v/>
      </c>
      <c r="E63" s="223"/>
      <c r="F63" s="246"/>
      <c r="G63" s="246"/>
      <c r="H63" s="225"/>
      <c r="I63" s="224" t="str" cm="1">
        <f t="array" ref="I63">_xlfn.TEXTJOIN(" ",1,IF(flistname=D63,foption,""))</f>
        <v>0</v>
      </c>
      <c r="J63" s="224" t="s">
        <v>2564</v>
      </c>
      <c r="K63" s="224" t="s">
        <v>3173</v>
      </c>
      <c r="L63" s="224" t="str">
        <f t="shared" si="9"/>
        <v>B20: Valid interview</v>
      </c>
      <c r="M63" s="224" t="s">
        <v>5968</v>
      </c>
      <c r="N63" s="224" t="s">
        <v>3175</v>
      </c>
      <c r="O63" s="224" t="s">
        <v>3175</v>
      </c>
      <c r="P63" s="224">
        <v>1</v>
      </c>
      <c r="V63" s="224">
        <v>1</v>
      </c>
      <c r="AB63" s="224" t="s">
        <v>5967</v>
      </c>
    </row>
    <row r="64" spans="1:28" s="224" customFormat="1">
      <c r="A64" s="223"/>
      <c r="B64" s="246"/>
      <c r="C64" s="246" t="str">
        <f t="shared" si="7"/>
        <v>No</v>
      </c>
      <c r="D64" s="246" t="str">
        <f t="shared" si="8"/>
        <v/>
      </c>
      <c r="E64" s="223"/>
      <c r="F64" s="246"/>
      <c r="G64" s="246"/>
      <c r="H64" s="225"/>
      <c r="I64" s="224" t="str" cm="1">
        <f t="array" ref="I64">_xlfn.TEXTJOIN(" ",1,IF(flistname=D64,foption,""))</f>
        <v>0</v>
      </c>
      <c r="J64" s="224" t="s">
        <v>2564</v>
      </c>
      <c r="K64" s="224" t="s">
        <v>3177</v>
      </c>
      <c r="L64" s="224" t="str">
        <f t="shared" si="9"/>
        <v>B21: RRM Locations filter</v>
      </c>
      <c r="M64" s="224" t="s">
        <v>6522</v>
      </c>
      <c r="N64" s="224" t="s">
        <v>3179</v>
      </c>
      <c r="O64" s="224" t="s">
        <v>3179</v>
      </c>
      <c r="P64" s="224">
        <v>1</v>
      </c>
      <c r="V64" s="224">
        <v>1</v>
      </c>
      <c r="AB64" s="224">
        <v>1</v>
      </c>
    </row>
    <row r="65" spans="1:28" s="245" customFormat="1">
      <c r="C65" s="245" t="str">
        <f t="shared" si="7"/>
        <v>No</v>
      </c>
      <c r="D65" s="245" t="str">
        <f t="shared" si="8"/>
        <v/>
      </c>
      <c r="I65" s="229" t="str" cm="1">
        <f t="array" ref="I65">_xlfn.TEXTJOIN(" ",1,IF(flistname=D65,foption,""))</f>
        <v>0</v>
      </c>
      <c r="L65" s="245" t="str">
        <f t="shared" si="9"/>
        <v/>
      </c>
      <c r="AB65" s="281"/>
    </row>
    <row r="66" spans="1:28" s="219" customFormat="1">
      <c r="C66" s="219" t="str">
        <f t="shared" si="0"/>
        <v>No</v>
      </c>
      <c r="D66" s="219" t="str">
        <f t="shared" si="1"/>
        <v/>
      </c>
      <c r="I66" s="216" t="str" cm="1">
        <f t="array" ref="I66">_xlfn.TEXTJOIN(" ",1,IF(flistname=D66,foption,""))</f>
        <v>0</v>
      </c>
      <c r="J66" s="219" t="s">
        <v>117</v>
      </c>
      <c r="K66" s="219" t="s">
        <v>3100</v>
      </c>
      <c r="L66" s="219" t="str">
        <f t="shared" si="2"/>
        <v/>
      </c>
      <c r="P66" s="219">
        <v>1</v>
      </c>
      <c r="AB66" s="286"/>
    </row>
    <row r="67" spans="1:28" s="218" customFormat="1">
      <c r="A67" s="207"/>
      <c r="C67" s="218" t="str">
        <f t="shared" si="0"/>
        <v>No</v>
      </c>
      <c r="D67" s="218" t="str">
        <f t="shared" si="1"/>
        <v/>
      </c>
      <c r="E67" s="207"/>
      <c r="H67" s="209"/>
      <c r="I67" s="214" t="str" cm="1">
        <f t="array" ref="I67">_xlfn.TEXTJOIN(" ",1,IF(flistname=D67,foption,""))</f>
        <v>0</v>
      </c>
      <c r="L67" s="218" t="str">
        <f t="shared" si="2"/>
        <v/>
      </c>
      <c r="P67" s="218">
        <v>1</v>
      </c>
      <c r="S67" s="207"/>
      <c r="AB67" s="280"/>
    </row>
    <row r="68" spans="1:28" s="356" customFormat="1">
      <c r="A68" s="355"/>
      <c r="B68" s="356" t="s">
        <v>3185</v>
      </c>
      <c r="C68" s="356" t="str">
        <f t="shared" si="0"/>
        <v>No</v>
      </c>
      <c r="D68" s="356" t="str">
        <f t="shared" si="1"/>
        <v/>
      </c>
      <c r="E68" s="355"/>
      <c r="H68" s="357"/>
      <c r="I68" s="356" t="str" cm="1">
        <f t="array" ref="I68">_xlfn.TEXTJOIN(" ",1,IF(flistname=D68,foption,""))</f>
        <v>0</v>
      </c>
      <c r="J68" s="356" t="s">
        <v>26</v>
      </c>
      <c r="K68" s="356" t="s">
        <v>27</v>
      </c>
      <c r="L68" s="356" t="str">
        <f t="shared" si="2"/>
        <v/>
      </c>
      <c r="N68" s="356" t="s">
        <v>2988</v>
      </c>
      <c r="O68" s="356" t="s">
        <v>2988</v>
      </c>
      <c r="P68" s="356">
        <v>1</v>
      </c>
      <c r="AB68" s="358"/>
    </row>
    <row r="69" spans="1:28" s="356" customFormat="1">
      <c r="A69" s="355"/>
      <c r="B69" s="356" t="s">
        <v>3187</v>
      </c>
      <c r="C69" s="356" t="str">
        <f t="shared" si="0"/>
        <v>No</v>
      </c>
      <c r="D69" s="356" t="str">
        <f t="shared" si="1"/>
        <v/>
      </c>
      <c r="E69" s="355"/>
      <c r="G69" s="356" t="s">
        <v>2983</v>
      </c>
      <c r="H69" s="357"/>
      <c r="I69" s="356" t="str" cm="1">
        <f t="array" ref="I69">_xlfn.TEXTJOIN(" ",1,IF(flistname=D69,foption,""))</f>
        <v>0</v>
      </c>
      <c r="J69" s="356" t="s">
        <v>26</v>
      </c>
      <c r="K69" s="356" t="s">
        <v>3188</v>
      </c>
      <c r="L69" s="356" t="str">
        <f t="shared" si="2"/>
        <v>C: RESPONDENT INFORMATION</v>
      </c>
      <c r="M69" s="356" t="s">
        <v>3189</v>
      </c>
      <c r="N69" s="356" t="s">
        <v>5969</v>
      </c>
      <c r="O69" s="356" t="s">
        <v>3190</v>
      </c>
      <c r="P69" s="356">
        <v>1</v>
      </c>
      <c r="AB69" s="358"/>
    </row>
    <row r="70" spans="1:28" s="245" customFormat="1">
      <c r="A70" s="228"/>
      <c r="C70" s="245" t="str">
        <f t="shared" si="0"/>
        <v>No</v>
      </c>
      <c r="D70" s="245" t="str">
        <f t="shared" si="1"/>
        <v/>
      </c>
      <c r="E70" s="228"/>
      <c r="H70" s="230"/>
      <c r="I70" s="229" t="str" cm="1">
        <f t="array" ref="I70">_xlfn.TEXTJOIN(" ",1,IF(flistname=D70,foption,""))</f>
        <v>0</v>
      </c>
      <c r="L70" s="245" t="str">
        <f t="shared" si="2"/>
        <v/>
      </c>
      <c r="P70" s="245">
        <v>1</v>
      </c>
      <c r="S70" s="228"/>
      <c r="AB70" s="281"/>
    </row>
    <row r="71" spans="1:28" s="219" customFormat="1">
      <c r="A71" s="231"/>
      <c r="B71" s="250"/>
      <c r="C71" s="250" t="str">
        <f t="shared" si="0"/>
        <v>No</v>
      </c>
      <c r="D71" s="250" t="str">
        <f t="shared" si="1"/>
        <v/>
      </c>
      <c r="E71" s="231"/>
      <c r="F71" s="250"/>
      <c r="G71" s="250"/>
      <c r="H71" s="233"/>
      <c r="I71" s="219" t="str" cm="1">
        <f t="array" ref="I71">_xlfn.TEXTJOIN(" ",1,IF(flistname=D71,foption,""))</f>
        <v>0</v>
      </c>
      <c r="J71" s="219" t="s">
        <v>26</v>
      </c>
      <c r="K71" s="219" t="s">
        <v>3191</v>
      </c>
      <c r="L71" s="219" t="str">
        <f t="shared" si="2"/>
        <v/>
      </c>
      <c r="P71" s="219">
        <v>1</v>
      </c>
      <c r="W71" s="219" t="s">
        <v>168</v>
      </c>
      <c r="AB71" s="286"/>
    </row>
    <row r="72" spans="1:28" s="325" customFormat="1">
      <c r="A72" s="240"/>
      <c r="B72" s="240"/>
      <c r="C72" s="240" t="str">
        <f t="shared" si="0"/>
        <v>No</v>
      </c>
      <c r="D72" s="240" t="str">
        <f t="shared" si="1"/>
        <v/>
      </c>
      <c r="E72" s="240"/>
      <c r="F72" s="240"/>
      <c r="G72" s="240"/>
      <c r="H72" s="240"/>
      <c r="I72" s="325" t="str" cm="1">
        <f t="array" ref="I72">_xlfn.TEXTJOIN(" ",1,IF(flistname=D72,foption,""))</f>
        <v>0</v>
      </c>
      <c r="J72" s="325" t="s">
        <v>20</v>
      </c>
      <c r="L72" s="325" t="str">
        <f t="shared" si="2"/>
        <v>Information of household members (head, main provider and FFA participant)</v>
      </c>
      <c r="N72" s="325" t="s">
        <v>3192</v>
      </c>
      <c r="O72" s="325" t="s">
        <v>3193</v>
      </c>
      <c r="P72" s="325">
        <v>1</v>
      </c>
      <c r="Z72" s="325" t="s">
        <v>3225</v>
      </c>
      <c r="AB72" s="326"/>
    </row>
    <row r="73" spans="1:28" s="221" customFormat="1">
      <c r="A73" s="205"/>
      <c r="B73" s="194" t="s">
        <v>3194</v>
      </c>
      <c r="C73" s="194" t="str">
        <f t="shared" si="0"/>
        <v>select_one</v>
      </c>
      <c r="D73" s="194" t="str">
        <f t="shared" si="1"/>
        <v>sex</v>
      </c>
      <c r="E73" s="205"/>
      <c r="F73" s="194"/>
      <c r="G73" s="194" t="s">
        <v>2983</v>
      </c>
      <c r="H73" s="206"/>
      <c r="I73" s="221" t="str" cm="1">
        <f t="array" ref="I73">_xlfn.TEXTJOIN(" ",1,IF(flistname=D73,foption,""))</f>
        <v>1: Male 2: Female</v>
      </c>
      <c r="J73" s="221" t="s">
        <v>139</v>
      </c>
      <c r="K73" s="221" t="s">
        <v>3195</v>
      </c>
      <c r="L73" s="221" t="str">
        <f t="shared" si="2"/>
        <v>C01: What is the sex of the head of household?</v>
      </c>
      <c r="M73" s="221" t="s">
        <v>3196</v>
      </c>
      <c r="N73" s="221" t="s">
        <v>3197</v>
      </c>
      <c r="O73" s="221" t="s">
        <v>3198</v>
      </c>
      <c r="P73" s="221">
        <v>1</v>
      </c>
      <c r="Q73" s="221">
        <v>1</v>
      </c>
      <c r="S73" s="221" t="s">
        <v>3199</v>
      </c>
      <c r="V73" s="221">
        <v>1</v>
      </c>
      <c r="Z73" s="221" t="s">
        <v>3200</v>
      </c>
      <c r="AB73" s="333"/>
    </row>
    <row r="74" spans="1:28" s="221" customFormat="1">
      <c r="A74" s="205"/>
      <c r="B74" s="194" t="s">
        <v>3201</v>
      </c>
      <c r="C74" s="194" t="str">
        <f t="shared" si="0"/>
        <v>No</v>
      </c>
      <c r="D74" s="194" t="str">
        <f t="shared" si="1"/>
        <v/>
      </c>
      <c r="E74" s="205"/>
      <c r="F74" s="194"/>
      <c r="G74" s="194" t="s">
        <v>2983</v>
      </c>
      <c r="H74" s="206"/>
      <c r="I74" s="221" t="str" cm="1">
        <f t="array" ref="I74">_xlfn.TEXTJOIN(" ",1,IF(flistname=D74,foption,""))</f>
        <v>0</v>
      </c>
      <c r="J74" s="221" t="s">
        <v>151</v>
      </c>
      <c r="K74" s="221" t="s">
        <v>3202</v>
      </c>
      <c r="L74" s="221" t="str">
        <f t="shared" si="2"/>
        <v>C02: What is the approximate age of the head of household?</v>
      </c>
      <c r="M74" s="221" t="s">
        <v>3203</v>
      </c>
      <c r="N74" s="221" t="s">
        <v>3204</v>
      </c>
      <c r="O74" s="221" t="s">
        <v>3205</v>
      </c>
      <c r="P74" s="221">
        <v>1</v>
      </c>
      <c r="S74" s="221" t="s">
        <v>154</v>
      </c>
      <c r="T74" s="221" t="s">
        <v>5970</v>
      </c>
      <c r="U74" s="221" t="s">
        <v>6523</v>
      </c>
      <c r="V74" s="221">
        <v>1</v>
      </c>
      <c r="Z74" s="221" t="s">
        <v>3200</v>
      </c>
      <c r="AB74" s="333"/>
    </row>
    <row r="75" spans="1:28" s="221" customFormat="1">
      <c r="A75" s="205"/>
      <c r="B75" s="194"/>
      <c r="C75" s="194" t="str">
        <f t="shared" si="0"/>
        <v>select_one</v>
      </c>
      <c r="D75" s="194" t="str">
        <f t="shared" si="1"/>
        <v>marital_status</v>
      </c>
      <c r="E75" s="205"/>
      <c r="F75" s="194"/>
      <c r="G75" s="194"/>
      <c r="H75" s="206"/>
      <c r="I75" s="221" t="str" cm="1">
        <f t="array" ref="I75">_xlfn.TEXTJOIN(" ",1,IF(flistname=D75,foption,""))</f>
        <v>1: Single 2: Married/Partner 3: Divorced/Separated 4: Widowed</v>
      </c>
      <c r="J75" s="221" t="s">
        <v>3206</v>
      </c>
      <c r="K75" s="221" t="s">
        <v>3207</v>
      </c>
      <c r="L75" s="221" t="str">
        <f t="shared" si="2"/>
        <v>C03: What is the household head's marital status?</v>
      </c>
      <c r="M75" s="221" t="s">
        <v>3208</v>
      </c>
      <c r="N75" s="221" t="s">
        <v>3209</v>
      </c>
      <c r="P75" s="334"/>
      <c r="V75" s="221">
        <v>1</v>
      </c>
      <c r="AB75" s="333"/>
    </row>
    <row r="76" spans="1:28" s="221" customFormat="1">
      <c r="A76" s="205"/>
      <c r="B76" s="194"/>
      <c r="C76" s="194" t="str">
        <f t="shared" si="0"/>
        <v>select_one</v>
      </c>
      <c r="D76" s="194" t="str">
        <f t="shared" si="1"/>
        <v>yes_no</v>
      </c>
      <c r="E76" s="205"/>
      <c r="F76" s="194"/>
      <c r="G76" s="194"/>
      <c r="H76" s="206"/>
      <c r="J76" s="221" t="s">
        <v>22</v>
      </c>
      <c r="K76" s="221" t="s">
        <v>3210</v>
      </c>
      <c r="L76" s="221" t="str">
        <f t="shared" si="2"/>
        <v>C04: Is the head of household also the main household provider (resources and means of living)?</v>
      </c>
      <c r="M76" s="221" t="s">
        <v>3211</v>
      </c>
      <c r="N76" s="221" t="s">
        <v>3212</v>
      </c>
      <c r="O76" s="221" t="s">
        <v>3213</v>
      </c>
      <c r="P76" s="221">
        <v>1</v>
      </c>
      <c r="Q76" s="221">
        <v>1</v>
      </c>
      <c r="V76" s="221">
        <v>1</v>
      </c>
      <c r="W76" s="221" t="s">
        <v>5748</v>
      </c>
      <c r="AB76" s="333"/>
    </row>
    <row r="77" spans="1:28" s="221" customFormat="1">
      <c r="A77" s="205"/>
      <c r="B77" s="194"/>
      <c r="C77" s="194" t="str">
        <f t="shared" si="0"/>
        <v>select_one</v>
      </c>
      <c r="D77" s="194" t="str">
        <f t="shared" si="1"/>
        <v>provider</v>
      </c>
      <c r="E77" s="205"/>
      <c r="F77" s="194"/>
      <c r="G77" s="194"/>
      <c r="H77" s="206"/>
      <c r="J77" s="221" t="s">
        <v>3214</v>
      </c>
      <c r="K77" s="221" t="s">
        <v>3215</v>
      </c>
      <c r="L77" s="221" t="str">
        <f t="shared" si="2"/>
        <v>C05: Who is the main household provider (resources and means of living)?</v>
      </c>
      <c r="M77" s="221" t="s">
        <v>3216</v>
      </c>
      <c r="N77" s="221" t="s">
        <v>3217</v>
      </c>
      <c r="O77" s="221" t="s">
        <v>3218</v>
      </c>
      <c r="P77" s="221">
        <v>1</v>
      </c>
      <c r="V77" s="221">
        <v>1</v>
      </c>
      <c r="Z77" s="221" t="s">
        <v>3219</v>
      </c>
      <c r="AB77" s="333"/>
    </row>
    <row r="78" spans="1:28" s="221" customFormat="1">
      <c r="A78" s="205"/>
      <c r="B78" s="194"/>
      <c r="C78" s="194" t="str">
        <f t="shared" si="0"/>
        <v>select_one</v>
      </c>
      <c r="D78" s="194" t="str">
        <f t="shared" si="1"/>
        <v>mainpart</v>
      </c>
      <c r="E78" s="205"/>
      <c r="F78" s="194"/>
      <c r="G78" s="194" t="s">
        <v>118</v>
      </c>
      <c r="H78" s="206"/>
      <c r="I78" s="221" t="str" cm="1">
        <f t="array" ref="I78">_xlfn.TEXTJOIN(" ",1,IF(flistname=D78,foption,""))</f>
        <v>1: Head of household 2: Other adult male member of HH 3: Other adult female member of HH</v>
      </c>
      <c r="J78" s="221" t="s">
        <v>3220</v>
      </c>
      <c r="K78" s="221" t="s">
        <v>3221</v>
      </c>
      <c r="L78" s="221" t="str">
        <f t="shared" si="2"/>
        <v>C06: Who is the main FFA participant in your household?</v>
      </c>
      <c r="M78" s="221" t="s">
        <v>3222</v>
      </c>
      <c r="N78" s="221" t="s">
        <v>3223</v>
      </c>
      <c r="O78" s="221" t="s">
        <v>3224</v>
      </c>
      <c r="P78" s="221">
        <v>1</v>
      </c>
      <c r="Q78" s="221">
        <v>1</v>
      </c>
      <c r="V78" s="221">
        <v>1</v>
      </c>
      <c r="Z78" s="221" t="s">
        <v>3225</v>
      </c>
      <c r="AB78" s="333"/>
    </row>
    <row r="79" spans="1:28" s="221" customFormat="1">
      <c r="A79" s="205"/>
      <c r="B79" s="194"/>
      <c r="C79" s="194" t="str">
        <f t="shared" si="0"/>
        <v>No</v>
      </c>
      <c r="D79" s="194" t="str">
        <f t="shared" si="1"/>
        <v/>
      </c>
      <c r="E79" s="205"/>
      <c r="F79" s="194"/>
      <c r="G79" s="194" t="s">
        <v>118</v>
      </c>
      <c r="H79" s="206"/>
      <c r="I79" s="221" t="str" cm="1">
        <f t="array" ref="I79">_xlfn.TEXTJOIN(" ",1,IF(flistname=D79,foption,""))</f>
        <v>0</v>
      </c>
      <c r="J79" s="221" t="s">
        <v>151</v>
      </c>
      <c r="K79" s="221" t="s">
        <v>3226</v>
      </c>
      <c r="L79" s="221" t="str">
        <f t="shared" si="2"/>
        <v>C07: How old is the main FFA participant?</v>
      </c>
      <c r="M79" s="221" t="s">
        <v>3227</v>
      </c>
      <c r="N79" s="221" t="s">
        <v>3228</v>
      </c>
      <c r="O79" s="221" t="s">
        <v>3229</v>
      </c>
      <c r="P79" s="221">
        <v>1</v>
      </c>
      <c r="V79" s="221">
        <v>1</v>
      </c>
      <c r="Z79" s="221" t="s">
        <v>5904</v>
      </c>
      <c r="AB79" s="333"/>
    </row>
    <row r="80" spans="1:28" s="221" customFormat="1">
      <c r="A80" s="205"/>
      <c r="B80" s="194"/>
      <c r="C80" s="194" t="str">
        <f t="shared" si="0"/>
        <v>select_one</v>
      </c>
      <c r="D80" s="194" t="str">
        <f t="shared" si="1"/>
        <v>benyears</v>
      </c>
      <c r="E80" s="205"/>
      <c r="F80" s="194"/>
      <c r="G80" s="194" t="s">
        <v>118</v>
      </c>
      <c r="H80" s="206"/>
      <c r="I80" s="221" t="str" cm="1">
        <f t="array" ref="I80">_xlfn.TEXTJOIN(" ",1,IF(flistname=D80,foption,""))</f>
        <v>1: 1 year 2: 2 years 3: 3 years 4: 4 years or more 77: don't know</v>
      </c>
      <c r="J80" s="221" t="s">
        <v>3230</v>
      </c>
      <c r="K80" s="221" t="s">
        <v>3231</v>
      </c>
      <c r="L80" s="221" t="str">
        <f t="shared" ref="L80:L177" si="10">IF(AND(ISBLANK(M80),ISBLANK(N80)),"",IF(ISBLANK(M80),N80,_xlfn.CONCAT(TRIM(M80),": ",N80)))</f>
        <v>C08: How many years have you (or main participant) been participating in FFA for?</v>
      </c>
      <c r="M80" s="221" t="s">
        <v>3232</v>
      </c>
      <c r="N80" s="221" t="s">
        <v>3233</v>
      </c>
      <c r="O80" s="221" t="s">
        <v>3234</v>
      </c>
      <c r="P80" s="221">
        <v>1</v>
      </c>
      <c r="Q80" s="221">
        <v>1</v>
      </c>
      <c r="V80" s="221">
        <v>1</v>
      </c>
      <c r="Z80" s="221" t="s">
        <v>3225</v>
      </c>
      <c r="AB80" s="333"/>
    </row>
    <row r="81" spans="1:28" s="221" customFormat="1">
      <c r="A81" s="205"/>
      <c r="B81" s="194" t="s">
        <v>3235</v>
      </c>
      <c r="C81" s="194" t="str">
        <f t="shared" si="0"/>
        <v>No</v>
      </c>
      <c r="D81" s="194" t="str">
        <f t="shared" si="1"/>
        <v/>
      </c>
      <c r="E81" s="205"/>
      <c r="F81" s="194"/>
      <c r="G81" s="194" t="s">
        <v>2983</v>
      </c>
      <c r="H81" s="206"/>
      <c r="I81" s="221" t="str" cm="1">
        <f t="array" ref="I81">_xlfn.TEXTJOIN(" ",1,IF(flistname=D81,foption,""))</f>
        <v>0</v>
      </c>
      <c r="J81" s="221" t="s">
        <v>151</v>
      </c>
      <c r="K81" s="221" t="s">
        <v>3236</v>
      </c>
      <c r="L81" s="221" t="str">
        <f t="shared" si="10"/>
        <v>C09: What is the size of the HH ?</v>
      </c>
      <c r="M81" s="221" t="s">
        <v>3237</v>
      </c>
      <c r="N81" s="221" t="s">
        <v>3238</v>
      </c>
      <c r="O81" s="221" t="s">
        <v>3239</v>
      </c>
      <c r="P81" s="221">
        <v>1</v>
      </c>
      <c r="T81" s="221" t="s">
        <v>3881</v>
      </c>
      <c r="U81" s="221" t="s">
        <v>6524</v>
      </c>
      <c r="V81" s="221">
        <v>1</v>
      </c>
      <c r="AB81" s="333"/>
    </row>
    <row r="82" spans="1:28" s="219" customFormat="1">
      <c r="A82" s="231"/>
      <c r="B82" s="232"/>
      <c r="C82" s="232" t="str">
        <f t="shared" si="0"/>
        <v>No</v>
      </c>
      <c r="D82" s="232" t="str">
        <f t="shared" ref="D82:D179" si="11">IF(OR(C82="select_one",C82="select_multiple"),TRIM(RIGHT(J82,LEN(J82)-(LEN(C82)+1))),"")</f>
        <v/>
      </c>
      <c r="E82" s="231"/>
      <c r="F82" s="232"/>
      <c r="G82" s="232"/>
      <c r="H82" s="233"/>
      <c r="I82" s="219" t="str" cm="1">
        <f t="array" ref="I82">_xlfn.TEXTJOIN(" ",1,IF(flistname=D82,foption,""))</f>
        <v>0</v>
      </c>
      <c r="J82" s="219" t="s">
        <v>117</v>
      </c>
      <c r="K82" s="219" t="s">
        <v>3191</v>
      </c>
      <c r="L82" s="219" t="str">
        <f t="shared" si="10"/>
        <v/>
      </c>
      <c r="P82" s="219">
        <v>1</v>
      </c>
      <c r="AB82" s="286"/>
    </row>
    <row r="83" spans="1:28" s="229" customFormat="1">
      <c r="A83" s="228"/>
      <c r="C83" s="229" t="str">
        <f t="shared" ref="C83:C180" si="12">IF(IFERROR(FIND("select_one",J83),0)&gt;0,"select_one",IF(IFERROR(FIND("select_multiple",J83),0)&gt;0,"select_multiple","No"))</f>
        <v>No</v>
      </c>
      <c r="D83" s="229" t="str">
        <f t="shared" si="11"/>
        <v/>
      </c>
      <c r="E83" s="228"/>
      <c r="H83" s="230"/>
      <c r="I83" s="229" t="str" cm="1">
        <f t="array" ref="I83">_xlfn.TEXTJOIN(" ",1,IF(flistname=D83,foption,""))</f>
        <v>0</v>
      </c>
      <c r="L83" s="229" t="str">
        <f t="shared" si="10"/>
        <v/>
      </c>
      <c r="P83" s="229">
        <v>1</v>
      </c>
      <c r="S83" s="228"/>
      <c r="AB83" s="276"/>
    </row>
    <row r="84" spans="1:28" s="219" customFormat="1">
      <c r="A84" s="231"/>
      <c r="B84" s="250" t="s">
        <v>3240</v>
      </c>
      <c r="C84" s="250" t="str">
        <f t="shared" si="12"/>
        <v>No</v>
      </c>
      <c r="D84" s="250" t="str">
        <f t="shared" si="11"/>
        <v/>
      </c>
      <c r="E84" s="231"/>
      <c r="F84" s="250"/>
      <c r="G84" s="250" t="s">
        <v>3040</v>
      </c>
      <c r="H84" s="233"/>
      <c r="I84" s="219" t="str" cm="1">
        <f t="array" ref="I84">_xlfn.TEXTJOIN(" ",1,IF(flistname=D84,foption,""))</f>
        <v>0</v>
      </c>
      <c r="J84" s="219" t="s">
        <v>26</v>
      </c>
      <c r="K84" s="219" t="s">
        <v>3241</v>
      </c>
      <c r="L84" s="219" t="str">
        <f t="shared" si="10"/>
        <v/>
      </c>
      <c r="P84" s="219">
        <v>1</v>
      </c>
      <c r="S84" s="219" t="s">
        <v>167</v>
      </c>
      <c r="W84" s="219" t="s">
        <v>168</v>
      </c>
      <c r="AB84" s="286"/>
    </row>
    <row r="85" spans="1:28" s="325" customFormat="1">
      <c r="A85" s="240"/>
      <c r="B85" s="240"/>
      <c r="C85" s="240" t="str">
        <f t="shared" si="12"/>
        <v>No</v>
      </c>
      <c r="D85" s="240" t="str">
        <f t="shared" si="11"/>
        <v/>
      </c>
      <c r="E85" s="240"/>
      <c r="F85" s="240"/>
      <c r="G85" s="240"/>
      <c r="H85" s="240"/>
      <c r="I85" s="325" t="str" cm="1">
        <f t="array" ref="I85">_xlfn.TEXTJOIN(" ",1,IF(flistname=D85,foption,""))</f>
        <v>0</v>
      </c>
      <c r="J85" s="325" t="s">
        <v>20</v>
      </c>
      <c r="L85" s="325" t="str">
        <f t="shared" si="10"/>
        <v>By sex and age, how many members are in your household?</v>
      </c>
      <c r="N85" s="325" t="s">
        <v>3242</v>
      </c>
      <c r="O85" s="325" t="s">
        <v>3242</v>
      </c>
      <c r="P85" s="325">
        <v>1</v>
      </c>
      <c r="AB85" s="326"/>
    </row>
    <row r="86" spans="1:28" s="221" customFormat="1">
      <c r="A86" s="205"/>
      <c r="B86" s="194" t="s">
        <v>3243</v>
      </c>
      <c r="C86" s="194" t="str">
        <f t="shared" si="12"/>
        <v>No</v>
      </c>
      <c r="D86" s="194" t="str">
        <f t="shared" si="11"/>
        <v/>
      </c>
      <c r="E86" s="205" t="s">
        <v>3244</v>
      </c>
      <c r="F86" s="194"/>
      <c r="G86" s="194" t="s">
        <v>2983</v>
      </c>
      <c r="H86" s="206"/>
      <c r="I86" s="221" t="str" cm="1">
        <f t="array" ref="I86">_xlfn.TEXTJOIN(" ",1,IF(flistname=D86,foption,""))</f>
        <v>0</v>
      </c>
      <c r="J86" s="221" t="s">
        <v>151</v>
      </c>
      <c r="K86" s="221" t="s">
        <v>3245</v>
      </c>
      <c r="L86" s="221" t="str">
        <f t="shared" si="10"/>
        <v>C10_01: Girls aged 0-2 years:</v>
      </c>
      <c r="M86" s="221" t="s">
        <v>3246</v>
      </c>
      <c r="N86" s="221" t="s">
        <v>3247</v>
      </c>
      <c r="O86" s="221" t="s">
        <v>3248</v>
      </c>
      <c r="P86" s="221">
        <v>1</v>
      </c>
      <c r="T86" s="221" t="s">
        <v>171</v>
      </c>
      <c r="V86" s="221">
        <v>1</v>
      </c>
      <c r="X86" s="221">
        <v>0</v>
      </c>
      <c r="AB86" s="333"/>
    </row>
    <row r="87" spans="1:28" s="221" customFormat="1">
      <c r="A87" s="205"/>
      <c r="B87" s="194" t="s">
        <v>3249</v>
      </c>
      <c r="C87" s="194" t="str">
        <f t="shared" si="12"/>
        <v>No</v>
      </c>
      <c r="D87" s="194" t="str">
        <f t="shared" si="11"/>
        <v/>
      </c>
      <c r="E87" s="205"/>
      <c r="F87" s="194"/>
      <c r="G87" s="194" t="s">
        <v>2983</v>
      </c>
      <c r="H87" s="206"/>
      <c r="I87" s="221" t="str" cm="1">
        <f t="array" ref="I87">_xlfn.TEXTJOIN(" ",1,IF(flistname=D87,foption,""))</f>
        <v>0</v>
      </c>
      <c r="J87" s="221" t="s">
        <v>151</v>
      </c>
      <c r="K87" s="221" t="s">
        <v>3250</v>
      </c>
      <c r="L87" s="221" t="str">
        <f t="shared" si="10"/>
        <v>C10_02: Boys aged 0-2 years:</v>
      </c>
      <c r="M87" s="221" t="s">
        <v>3251</v>
      </c>
      <c r="N87" s="221" t="s">
        <v>3252</v>
      </c>
      <c r="O87" s="221" t="s">
        <v>3253</v>
      </c>
      <c r="P87" s="221">
        <v>1</v>
      </c>
      <c r="T87" s="221" t="s">
        <v>171</v>
      </c>
      <c r="V87" s="221">
        <v>1</v>
      </c>
      <c r="X87" s="221">
        <v>0</v>
      </c>
      <c r="AB87" s="333"/>
    </row>
    <row r="88" spans="1:28" s="221" customFormat="1">
      <c r="A88" s="205"/>
      <c r="B88" s="194" t="s">
        <v>3254</v>
      </c>
      <c r="C88" s="194" t="str">
        <f t="shared" si="12"/>
        <v>No</v>
      </c>
      <c r="D88" s="194" t="str">
        <f t="shared" si="11"/>
        <v/>
      </c>
      <c r="E88" s="205"/>
      <c r="F88" s="194"/>
      <c r="G88" s="194" t="s">
        <v>2983</v>
      </c>
      <c r="H88" s="206"/>
      <c r="I88" s="221" t="str" cm="1">
        <f t="array" ref="I88">_xlfn.TEXTJOIN(" ",1,IF(flistname=D88,foption,""))</f>
        <v>0</v>
      </c>
      <c r="J88" s="221" t="s">
        <v>151</v>
      </c>
      <c r="K88" s="221" t="s">
        <v>3255</v>
      </c>
      <c r="L88" s="221" t="str">
        <f t="shared" si="10"/>
        <v>C10_03: Girls aged 3-5 years:</v>
      </c>
      <c r="M88" s="221" t="s">
        <v>3256</v>
      </c>
      <c r="N88" s="221" t="s">
        <v>3257</v>
      </c>
      <c r="O88" s="221" t="s">
        <v>3258</v>
      </c>
      <c r="P88" s="221">
        <v>1</v>
      </c>
      <c r="T88" s="221" t="s">
        <v>171</v>
      </c>
      <c r="V88" s="221">
        <v>1</v>
      </c>
      <c r="X88" s="221">
        <v>0</v>
      </c>
      <c r="AB88" s="333"/>
    </row>
    <row r="89" spans="1:28" s="221" customFormat="1">
      <c r="A89" s="205"/>
      <c r="B89" s="194" t="s">
        <v>3259</v>
      </c>
      <c r="C89" s="194" t="str">
        <f t="shared" si="12"/>
        <v>No</v>
      </c>
      <c r="D89" s="194" t="str">
        <f t="shared" si="11"/>
        <v/>
      </c>
      <c r="E89" s="205"/>
      <c r="F89" s="194"/>
      <c r="G89" s="194" t="s">
        <v>2983</v>
      </c>
      <c r="H89" s="206"/>
      <c r="I89" s="221" t="str" cm="1">
        <f t="array" ref="I89">_xlfn.TEXTJOIN(" ",1,IF(flistname=D89,foption,""))</f>
        <v>0</v>
      </c>
      <c r="J89" s="221" t="s">
        <v>151</v>
      </c>
      <c r="K89" s="221" t="s">
        <v>3260</v>
      </c>
      <c r="L89" s="221" t="str">
        <f t="shared" si="10"/>
        <v>C10_04: Boys aged 3-5 years:</v>
      </c>
      <c r="M89" s="221" t="s">
        <v>3261</v>
      </c>
      <c r="N89" s="221" t="s">
        <v>3262</v>
      </c>
      <c r="O89" s="221" t="s">
        <v>3263</v>
      </c>
      <c r="P89" s="221">
        <v>1</v>
      </c>
      <c r="T89" s="221" t="s">
        <v>171</v>
      </c>
      <c r="V89" s="221">
        <v>1</v>
      </c>
      <c r="X89" s="221">
        <v>0</v>
      </c>
      <c r="AB89" s="333"/>
    </row>
    <row r="90" spans="1:28" s="221" customFormat="1">
      <c r="A90" s="205"/>
      <c r="B90" s="194" t="s">
        <v>3264</v>
      </c>
      <c r="C90" s="194" t="str">
        <f t="shared" si="12"/>
        <v>No</v>
      </c>
      <c r="D90" s="194" t="str">
        <f t="shared" si="11"/>
        <v/>
      </c>
      <c r="E90" s="205"/>
      <c r="F90" s="194"/>
      <c r="G90" s="194" t="s">
        <v>2983</v>
      </c>
      <c r="H90" s="206"/>
      <c r="I90" s="221" t="str" cm="1">
        <f t="array" ref="I90">_xlfn.TEXTJOIN(" ",1,IF(flistname=D90,foption,""))</f>
        <v>0</v>
      </c>
      <c r="J90" s="221" t="s">
        <v>151</v>
      </c>
      <c r="K90" s="221" t="s">
        <v>3265</v>
      </c>
      <c r="L90" s="221" t="str">
        <f t="shared" si="10"/>
        <v>C10_05: Female aged 6-17 years:</v>
      </c>
      <c r="M90" s="221" t="s">
        <v>3266</v>
      </c>
      <c r="N90" s="221" t="s">
        <v>3267</v>
      </c>
      <c r="O90" s="221" t="s">
        <v>3268</v>
      </c>
      <c r="P90" s="221">
        <v>1</v>
      </c>
      <c r="T90" s="221" t="s">
        <v>171</v>
      </c>
      <c r="V90" s="221">
        <v>1</v>
      </c>
      <c r="X90" s="221">
        <v>0</v>
      </c>
      <c r="AB90" s="333"/>
    </row>
    <row r="91" spans="1:28" s="221" customFormat="1">
      <c r="A91" s="205"/>
      <c r="B91" s="194" t="s">
        <v>3269</v>
      </c>
      <c r="C91" s="194" t="str">
        <f t="shared" si="12"/>
        <v>No</v>
      </c>
      <c r="D91" s="194" t="str">
        <f t="shared" si="11"/>
        <v/>
      </c>
      <c r="E91" s="205"/>
      <c r="F91" s="194"/>
      <c r="G91" s="194" t="s">
        <v>2983</v>
      </c>
      <c r="H91" s="206"/>
      <c r="I91" s="221" t="str" cm="1">
        <f t="array" ref="I91">_xlfn.TEXTJOIN(" ",1,IF(flistname=D91,foption,""))</f>
        <v>0</v>
      </c>
      <c r="J91" s="221" t="s">
        <v>151</v>
      </c>
      <c r="K91" s="221" t="s">
        <v>3270</v>
      </c>
      <c r="L91" s="221" t="str">
        <f t="shared" si="10"/>
        <v>C10_06: Male aged 6-17 years:</v>
      </c>
      <c r="M91" s="221" t="s">
        <v>3271</v>
      </c>
      <c r="N91" s="221" t="s">
        <v>3272</v>
      </c>
      <c r="O91" s="221" t="s">
        <v>3273</v>
      </c>
      <c r="P91" s="221">
        <v>1</v>
      </c>
      <c r="T91" s="221" t="s">
        <v>171</v>
      </c>
      <c r="V91" s="221">
        <v>1</v>
      </c>
      <c r="X91" s="221">
        <v>0</v>
      </c>
      <c r="AB91" s="333"/>
    </row>
    <row r="92" spans="1:28" s="221" customFormat="1">
      <c r="A92" s="205"/>
      <c r="B92" s="194" t="s">
        <v>3274</v>
      </c>
      <c r="C92" s="194" t="str">
        <f t="shared" si="12"/>
        <v>No</v>
      </c>
      <c r="D92" s="194" t="str">
        <f t="shared" si="11"/>
        <v/>
      </c>
      <c r="E92" s="205"/>
      <c r="F92" s="194"/>
      <c r="G92" s="194" t="s">
        <v>2983</v>
      </c>
      <c r="H92" s="206"/>
      <c r="I92" s="221" t="str" cm="1">
        <f t="array" ref="I92">_xlfn.TEXTJOIN(" ",1,IF(flistname=D92,foption,""))</f>
        <v>0</v>
      </c>
      <c r="J92" s="221" t="s">
        <v>151</v>
      </c>
      <c r="K92" s="221" t="s">
        <v>3275</v>
      </c>
      <c r="L92" s="221" t="str">
        <f t="shared" si="10"/>
        <v>C10_07: Female aged 18-59 years:</v>
      </c>
      <c r="M92" s="221" t="s">
        <v>3276</v>
      </c>
      <c r="N92" s="221" t="s">
        <v>3277</v>
      </c>
      <c r="O92" s="221" t="s">
        <v>3278</v>
      </c>
      <c r="P92" s="221">
        <v>1</v>
      </c>
      <c r="T92" s="221" t="s">
        <v>171</v>
      </c>
      <c r="V92" s="221">
        <v>1</v>
      </c>
      <c r="X92" s="221">
        <v>0</v>
      </c>
      <c r="AB92" s="333"/>
    </row>
    <row r="93" spans="1:28" s="221" customFormat="1">
      <c r="A93" s="205"/>
      <c r="B93" s="194" t="s">
        <v>3279</v>
      </c>
      <c r="C93" s="194" t="str">
        <f t="shared" si="12"/>
        <v>No</v>
      </c>
      <c r="D93" s="194" t="str">
        <f t="shared" si="11"/>
        <v/>
      </c>
      <c r="E93" s="205"/>
      <c r="F93" s="194"/>
      <c r="G93" s="194" t="s">
        <v>2983</v>
      </c>
      <c r="H93" s="206"/>
      <c r="I93" s="221" t="str" cm="1">
        <f t="array" ref="I93">_xlfn.TEXTJOIN(" ",1,IF(flistname=D93,foption,""))</f>
        <v>0</v>
      </c>
      <c r="J93" s="221" t="s">
        <v>151</v>
      </c>
      <c r="K93" s="221" t="s">
        <v>3280</v>
      </c>
      <c r="L93" s="221" t="str">
        <f t="shared" si="10"/>
        <v>C10_08: Male aged 18-59 years:</v>
      </c>
      <c r="M93" s="221" t="s">
        <v>3281</v>
      </c>
      <c r="N93" s="221" t="s">
        <v>3282</v>
      </c>
      <c r="O93" s="221" t="s">
        <v>3283</v>
      </c>
      <c r="P93" s="221">
        <v>1</v>
      </c>
      <c r="T93" s="221" t="s">
        <v>171</v>
      </c>
      <c r="V93" s="221">
        <v>1</v>
      </c>
      <c r="X93" s="221">
        <v>0</v>
      </c>
      <c r="AB93" s="333"/>
    </row>
    <row r="94" spans="1:28" s="221" customFormat="1">
      <c r="A94" s="205"/>
      <c r="B94" s="194" t="s">
        <v>3284</v>
      </c>
      <c r="C94" s="194" t="str">
        <f t="shared" si="12"/>
        <v>No</v>
      </c>
      <c r="D94" s="194" t="str">
        <f t="shared" si="11"/>
        <v/>
      </c>
      <c r="E94" s="205"/>
      <c r="F94" s="194"/>
      <c r="G94" s="194" t="s">
        <v>2983</v>
      </c>
      <c r="H94" s="206"/>
      <c r="I94" s="221" t="str" cm="1">
        <f t="array" ref="I94">_xlfn.TEXTJOIN(" ",1,IF(flistname=D94,foption,""))</f>
        <v>0</v>
      </c>
      <c r="J94" s="221" t="s">
        <v>151</v>
      </c>
      <c r="K94" s="221" t="s">
        <v>3285</v>
      </c>
      <c r="L94" s="221" t="str">
        <f t="shared" si="10"/>
        <v>C10_09: Female over 60 years:</v>
      </c>
      <c r="M94" s="221" t="s">
        <v>3286</v>
      </c>
      <c r="N94" s="221" t="s">
        <v>187</v>
      </c>
      <c r="O94" s="221" t="s">
        <v>3287</v>
      </c>
      <c r="P94" s="221">
        <v>1</v>
      </c>
      <c r="T94" s="221" t="s">
        <v>171</v>
      </c>
      <c r="V94" s="221">
        <v>1</v>
      </c>
      <c r="X94" s="221">
        <v>0</v>
      </c>
      <c r="AB94" s="333"/>
    </row>
    <row r="95" spans="1:28" s="221" customFormat="1">
      <c r="A95" s="205"/>
      <c r="B95" s="194" t="s">
        <v>3288</v>
      </c>
      <c r="C95" s="194" t="str">
        <f t="shared" si="12"/>
        <v>No</v>
      </c>
      <c r="D95" s="194" t="str">
        <f t="shared" si="11"/>
        <v/>
      </c>
      <c r="E95" s="205"/>
      <c r="F95" s="194"/>
      <c r="G95" s="194" t="s">
        <v>2983</v>
      </c>
      <c r="H95" s="206"/>
      <c r="I95" s="221" t="str" cm="1">
        <f t="array" ref="I95">_xlfn.TEXTJOIN(" ",1,IF(flistname=D95,foption,""))</f>
        <v>0</v>
      </c>
      <c r="J95" s="221" t="s">
        <v>151</v>
      </c>
      <c r="K95" s="221" t="s">
        <v>3289</v>
      </c>
      <c r="L95" s="221" t="str">
        <f t="shared" si="10"/>
        <v>C10_10: Male over 60 years:</v>
      </c>
      <c r="M95" s="221" t="s">
        <v>3290</v>
      </c>
      <c r="N95" s="221" t="s">
        <v>189</v>
      </c>
      <c r="O95" s="221" t="s">
        <v>3291</v>
      </c>
      <c r="P95" s="221">
        <v>1</v>
      </c>
      <c r="T95" s="221" t="s">
        <v>6525</v>
      </c>
      <c r="U95" s="221" t="s">
        <v>6526</v>
      </c>
      <c r="V95" s="221">
        <v>1</v>
      </c>
      <c r="X95" s="221">
        <v>0</v>
      </c>
      <c r="AB95" s="333"/>
    </row>
    <row r="96" spans="1:28" s="219" customFormat="1">
      <c r="A96" s="231"/>
      <c r="B96" s="250" t="s">
        <v>3293</v>
      </c>
      <c r="C96" s="250" t="str">
        <f t="shared" si="12"/>
        <v>No</v>
      </c>
      <c r="D96" s="250" t="str">
        <f t="shared" si="11"/>
        <v/>
      </c>
      <c r="E96" s="231"/>
      <c r="F96" s="250"/>
      <c r="G96" s="250" t="s">
        <v>3040</v>
      </c>
      <c r="H96" s="233"/>
      <c r="I96" s="219" t="str" cm="1">
        <f t="array" ref="I96">_xlfn.TEXTJOIN(" ",1,IF(flistname=D96,foption,""))</f>
        <v>0</v>
      </c>
      <c r="J96" s="219" t="s">
        <v>117</v>
      </c>
      <c r="K96" s="219" t="s">
        <v>3241</v>
      </c>
      <c r="L96" s="219" t="str">
        <f t="shared" si="10"/>
        <v/>
      </c>
      <c r="N96" s="219" t="s">
        <v>2988</v>
      </c>
      <c r="O96" s="219" t="s">
        <v>2988</v>
      </c>
      <c r="P96" s="219">
        <v>1</v>
      </c>
      <c r="AB96" s="286"/>
    </row>
    <row r="97" spans="1:28" s="224" customFormat="1">
      <c r="A97" s="223"/>
      <c r="C97" s="224" t="str">
        <f t="shared" ref="C97" si="13">IF(IFERROR(FIND("select_one",J97),0)&gt;0,"select_one",IF(IFERROR(FIND("select_multiple",J97),0)&gt;0,"select_multiple","No"))</f>
        <v>No</v>
      </c>
      <c r="D97" s="224" t="str">
        <f t="shared" ref="D97" si="14">IF(OR(C97="select_one",C97="select_multiple"),TRIM(RIGHT(J97,LEN(J97)-(LEN(C97)+1))),"")</f>
        <v/>
      </c>
      <c r="E97" s="223"/>
      <c r="H97" s="225"/>
      <c r="I97" s="224" t="str" cm="1">
        <f t="array" ref="I97">_xlfn.TEXTJOIN(" ",1,IF(flistname=D97,foption,""))</f>
        <v>0</v>
      </c>
      <c r="J97" s="224" t="s">
        <v>2564</v>
      </c>
      <c r="K97" s="224" t="s">
        <v>5973</v>
      </c>
      <c r="L97" s="224" t="str">
        <f t="shared" ref="L97" si="15">IF(AND(ISBLANK(M97),ISBLANK(N97)),"",IF(ISBLANK(M97),N97,_xlfn.CONCAT(TRIM(M97),": ",N97)))</f>
        <v>Total number of Women 6-59years</v>
      </c>
      <c r="N97" s="224" t="s">
        <v>3295</v>
      </c>
      <c r="O97" s="224" t="s">
        <v>3295</v>
      </c>
      <c r="V97" s="224">
        <v>1</v>
      </c>
      <c r="AB97" s="277" t="s">
        <v>5974</v>
      </c>
    </row>
    <row r="98" spans="1:28" s="224" customFormat="1">
      <c r="C98" s="224" t="str">
        <f t="shared" si="12"/>
        <v>No</v>
      </c>
      <c r="D98" s="224" t="str">
        <f t="shared" si="11"/>
        <v/>
      </c>
      <c r="J98" s="224" t="s">
        <v>151</v>
      </c>
      <c r="K98" s="224" t="s">
        <v>5975</v>
      </c>
      <c r="L98" s="224" t="str">
        <f t="shared" ref="L98" si="16">IF(AND(ISBLANK(M98),ISBLANK(N98)),"",IF(ISBLANK(M98),N98,_xlfn.CONCAT(TRIM(M98),": ",N98)))</f>
        <v>C10_05_2: Of these (**${n_w659}**) girls and women between 6 to 59 years in your household, how many are actually between 15 to 49 years?</v>
      </c>
      <c r="M98" s="224" t="s">
        <v>5976</v>
      </c>
      <c r="N98" s="224" t="s">
        <v>5977</v>
      </c>
      <c r="S98" s="224" t="s">
        <v>5978</v>
      </c>
      <c r="T98" s="224" t="s">
        <v>5979</v>
      </c>
      <c r="U98" s="224" t="s">
        <v>6527</v>
      </c>
      <c r="V98" s="224">
        <v>1</v>
      </c>
      <c r="Z98" s="224" t="s">
        <v>5981</v>
      </c>
      <c r="AB98" s="277"/>
    </row>
    <row r="99" spans="1:28" s="224" customFormat="1">
      <c r="A99" s="223"/>
      <c r="C99" s="224" t="str">
        <f t="shared" si="12"/>
        <v>No</v>
      </c>
      <c r="D99" s="224" t="str">
        <f t="shared" si="11"/>
        <v/>
      </c>
      <c r="E99" s="223"/>
      <c r="H99" s="225"/>
      <c r="I99" s="224" t="str" cm="1">
        <f t="array" ref="I99">_xlfn.TEXTJOIN(" ",1,IF(flistname=D99,foption,""))</f>
        <v>0</v>
      </c>
      <c r="J99" s="224" t="s">
        <v>2564</v>
      </c>
      <c r="K99" s="224" t="s">
        <v>3294</v>
      </c>
      <c r="L99" s="224" t="str">
        <f t="shared" si="10"/>
        <v>Total number of Women 15-59years</v>
      </c>
      <c r="N99" s="224" t="s">
        <v>5982</v>
      </c>
      <c r="O99" s="224" t="s">
        <v>3295</v>
      </c>
      <c r="V99" s="224">
        <v>1</v>
      </c>
      <c r="AB99" s="277" t="s">
        <v>5983</v>
      </c>
    </row>
    <row r="100" spans="1:28" s="224" customFormat="1">
      <c r="A100" s="223"/>
      <c r="C100" s="224" t="str">
        <f t="shared" si="12"/>
        <v>No</v>
      </c>
      <c r="D100" s="224" t="str">
        <f t="shared" si="11"/>
        <v/>
      </c>
      <c r="E100" s="223"/>
      <c r="H100" s="225"/>
      <c r="I100" s="224" t="str" cm="1">
        <f t="array" ref="I100">_xlfn.TEXTJOIN(" ",1,IF(flistname=D100,foption,""))</f>
        <v>0</v>
      </c>
      <c r="J100" s="224" t="s">
        <v>2564</v>
      </c>
      <c r="K100" s="224" t="s">
        <v>3297</v>
      </c>
      <c r="L100" s="224" t="str">
        <f t="shared" si="10"/>
        <v>Total number of Children under 5years</v>
      </c>
      <c r="N100" s="224" t="s">
        <v>3298</v>
      </c>
      <c r="O100" s="224" t="s">
        <v>3298</v>
      </c>
      <c r="V100" s="224">
        <v>1</v>
      </c>
      <c r="AB100" s="277" t="s">
        <v>3296</v>
      </c>
    </row>
    <row r="101" spans="1:28" s="224" customFormat="1">
      <c r="A101" s="223"/>
      <c r="C101" s="224" t="str">
        <f t="shared" si="12"/>
        <v>No</v>
      </c>
      <c r="D101" s="224" t="str">
        <f t="shared" si="11"/>
        <v/>
      </c>
      <c r="E101" s="223"/>
      <c r="H101" s="225"/>
      <c r="I101" s="224" t="str" cm="1">
        <f t="array" ref="I101">_xlfn.TEXTJOIN(" ",1,IF(flistname=D101,foption,""))</f>
        <v>0</v>
      </c>
      <c r="J101" s="224" t="s">
        <v>2564</v>
      </c>
      <c r="K101" s="224" t="s">
        <v>3299</v>
      </c>
      <c r="L101" s="224" t="str">
        <f t="shared" si="10"/>
        <v>Total number of Children under 2years</v>
      </c>
      <c r="N101" s="224" t="s">
        <v>3300</v>
      </c>
      <c r="O101" s="224" t="s">
        <v>3300</v>
      </c>
      <c r="V101" s="224">
        <v>1</v>
      </c>
      <c r="AB101" s="277" t="s">
        <v>3301</v>
      </c>
    </row>
    <row r="102" spans="1:28" s="224" customFormat="1">
      <c r="A102" s="223"/>
      <c r="C102" s="224" t="str">
        <f t="shared" si="12"/>
        <v>No</v>
      </c>
      <c r="D102" s="224" t="str">
        <f t="shared" si="11"/>
        <v/>
      </c>
      <c r="E102" s="223"/>
      <c r="H102" s="225"/>
      <c r="J102" s="224" t="s">
        <v>2564</v>
      </c>
      <c r="K102" s="224" t="s">
        <v>5905</v>
      </c>
      <c r="L102" s="224" t="str">
        <f t="shared" si="10"/>
        <v>Total number of household male members</v>
      </c>
      <c r="N102" s="224" t="s">
        <v>5906</v>
      </c>
      <c r="O102" s="224" t="s">
        <v>5906</v>
      </c>
      <c r="V102" s="224">
        <v>1</v>
      </c>
      <c r="AB102" s="351" t="s">
        <v>5907</v>
      </c>
    </row>
    <row r="103" spans="1:28" s="224" customFormat="1">
      <c r="A103" s="223"/>
      <c r="C103" s="224" t="str">
        <f t="shared" si="12"/>
        <v>No</v>
      </c>
      <c r="D103" s="224" t="str">
        <f t="shared" si="11"/>
        <v/>
      </c>
      <c r="E103" s="223"/>
      <c r="H103" s="225"/>
      <c r="J103" s="224" t="s">
        <v>2564</v>
      </c>
      <c r="K103" s="224" t="s">
        <v>5908</v>
      </c>
      <c r="L103" s="224" t="str">
        <f t="shared" si="10"/>
        <v>Total number of household female members</v>
      </c>
      <c r="N103" s="224" t="s">
        <v>5909</v>
      </c>
      <c r="O103" s="224" t="s">
        <v>5909</v>
      </c>
      <c r="V103" s="224">
        <v>1</v>
      </c>
      <c r="AB103" s="351" t="s">
        <v>5910</v>
      </c>
    </row>
    <row r="104" spans="1:28" s="224" customFormat="1">
      <c r="A104" s="223"/>
      <c r="C104" s="224" t="str">
        <f t="shared" si="12"/>
        <v>No</v>
      </c>
      <c r="D104" s="224" t="str">
        <f t="shared" si="11"/>
        <v/>
      </c>
      <c r="E104" s="223"/>
      <c r="H104" s="225"/>
      <c r="I104" s="246" t="str" cm="1">
        <f t="array" ref="I104">_xlfn.TEXTJOIN(" ",1,IF(flistname=D104,foption,""))</f>
        <v>0</v>
      </c>
      <c r="J104" s="224" t="s">
        <v>2564</v>
      </c>
      <c r="K104" s="224" t="s">
        <v>5984</v>
      </c>
      <c r="L104" s="224" t="str">
        <f t="shared" si="10"/>
        <v>Total number of members under 18years</v>
      </c>
      <c r="N104" s="224" t="s">
        <v>5985</v>
      </c>
      <c r="O104" s="224" t="s">
        <v>5985</v>
      </c>
      <c r="P104" s="224">
        <v>1</v>
      </c>
      <c r="S104" s="223"/>
      <c r="AB104" s="277" t="s">
        <v>5986</v>
      </c>
    </row>
    <row r="105" spans="1:28" s="224" customFormat="1">
      <c r="A105" s="223"/>
      <c r="C105" s="224" t="str">
        <f t="shared" ref="C105:C107" si="17">IF(IFERROR(FIND("select_one",J105),0)&gt;0,"select_one",IF(IFERROR(FIND("select_multiple",J105),0)&gt;0,"select_multiple","No"))</f>
        <v>No</v>
      </c>
      <c r="D105" s="224" t="str">
        <f t="shared" ref="D105:D107" si="18">IF(OR(C105="select_one",C105="select_multiple"),TRIM(RIGHT(J105,LEN(J105)-(LEN(C105)+1))),"")</f>
        <v/>
      </c>
      <c r="E105" s="223"/>
      <c r="H105" s="225"/>
      <c r="J105" s="224" t="s">
        <v>2564</v>
      </c>
      <c r="K105" s="224" t="s">
        <v>5987</v>
      </c>
      <c r="L105" s="224" t="str">
        <f t="shared" ref="L105:L106" si="19">IF(AND(ISBLANK(M105),ISBLANK(N105)),"",IF(ISBLANK(M105),N105,_xlfn.CONCAT(TRIM(M105),": ",N105)))</f>
        <v>Total number of household male members</v>
      </c>
      <c r="N105" s="224" t="s">
        <v>5906</v>
      </c>
      <c r="O105" s="224" t="s">
        <v>5906</v>
      </c>
      <c r="V105" s="224">
        <v>1</v>
      </c>
      <c r="AB105" s="351" t="s">
        <v>5988</v>
      </c>
    </row>
    <row r="106" spans="1:28" s="224" customFormat="1">
      <c r="A106" s="223"/>
      <c r="C106" s="224" t="str">
        <f t="shared" si="17"/>
        <v>No</v>
      </c>
      <c r="D106" s="224" t="str">
        <f t="shared" si="18"/>
        <v/>
      </c>
      <c r="E106" s="223"/>
      <c r="H106" s="225"/>
      <c r="J106" s="224" t="s">
        <v>2564</v>
      </c>
      <c r="K106" s="224" t="s">
        <v>5989</v>
      </c>
      <c r="L106" s="224" t="str">
        <f t="shared" si="19"/>
        <v>Total number of household female members</v>
      </c>
      <c r="N106" s="224" t="s">
        <v>5909</v>
      </c>
      <c r="O106" s="224" t="s">
        <v>5909</v>
      </c>
      <c r="V106" s="224">
        <v>1</v>
      </c>
      <c r="AB106" s="351" t="s">
        <v>5990</v>
      </c>
    </row>
    <row r="107" spans="1:28" s="224" customFormat="1">
      <c r="A107" s="223"/>
      <c r="C107" s="224" t="str">
        <f t="shared" si="17"/>
        <v>No</v>
      </c>
      <c r="D107" s="224" t="str">
        <f t="shared" si="18"/>
        <v/>
      </c>
      <c r="E107" s="223"/>
      <c r="H107" s="225"/>
      <c r="J107" s="224" t="s">
        <v>2564</v>
      </c>
      <c r="K107" s="224" t="s">
        <v>6528</v>
      </c>
      <c r="L107" s="224" t="s">
        <v>6529</v>
      </c>
      <c r="AB107" s="351" t="s">
        <v>6530</v>
      </c>
    </row>
    <row r="108" spans="1:28" s="245" customFormat="1">
      <c r="A108" s="228"/>
      <c r="E108" s="228"/>
      <c r="H108" s="230"/>
      <c r="I108" s="229"/>
      <c r="S108" s="228"/>
      <c r="AB108" s="281"/>
    </row>
    <row r="109" spans="1:28" s="219" customFormat="1">
      <c r="A109" s="231"/>
      <c r="B109" s="250"/>
      <c r="C109" s="250" t="str">
        <f t="shared" si="12"/>
        <v>No</v>
      </c>
      <c r="D109" s="250" t="str">
        <f t="shared" si="11"/>
        <v/>
      </c>
      <c r="E109" s="231"/>
      <c r="F109" s="250"/>
      <c r="G109" s="250"/>
      <c r="H109" s="233"/>
      <c r="I109" s="219" t="str" cm="1">
        <f t="array" ref="I109">_xlfn.TEXTJOIN(" ",1,IF(flistname=D109,foption,""))</f>
        <v>0</v>
      </c>
      <c r="J109" s="219" t="s">
        <v>26</v>
      </c>
      <c r="K109" s="219" t="s">
        <v>3302</v>
      </c>
      <c r="L109" s="219" t="str">
        <f t="shared" si="10"/>
        <v/>
      </c>
      <c r="P109" s="219">
        <v>1</v>
      </c>
      <c r="W109" s="219" t="s">
        <v>168</v>
      </c>
      <c r="Z109" s="219" t="s">
        <v>6531</v>
      </c>
      <c r="AB109" s="286"/>
    </row>
    <row r="110" spans="1:28" s="325" customFormat="1">
      <c r="A110" s="240"/>
      <c r="B110" s="240"/>
      <c r="C110" s="240" t="str">
        <f t="shared" si="12"/>
        <v>No</v>
      </c>
      <c r="D110" s="240" t="str">
        <f t="shared" si="11"/>
        <v/>
      </c>
      <c r="E110" s="240"/>
      <c r="F110" s="240"/>
      <c r="G110" s="240"/>
      <c r="H110" s="240"/>
      <c r="I110" s="325" t="str" cm="1">
        <f t="array" ref="I110">_xlfn.TEXTJOIN(" ",1,IF(flistname=D110,foption,""))</f>
        <v>0</v>
      </c>
      <c r="J110" s="325" t="s">
        <v>20</v>
      </c>
      <c r="L110" s="325" t="str">
        <f t="shared" si="10"/>
        <v>Information of HH's entitlement/scope card</v>
      </c>
      <c r="N110" s="325" t="s">
        <v>3303</v>
      </c>
      <c r="O110" s="325" t="s">
        <v>3303</v>
      </c>
      <c r="AB110" s="326"/>
    </row>
    <row r="111" spans="1:28" s="221" customFormat="1">
      <c r="A111" s="205"/>
      <c r="B111" s="194" t="s">
        <v>3304</v>
      </c>
      <c r="C111" s="194" t="str">
        <f t="shared" si="12"/>
        <v>select_one</v>
      </c>
      <c r="D111" s="194" t="str">
        <f t="shared" si="11"/>
        <v>card</v>
      </c>
      <c r="E111" s="205"/>
      <c r="F111" s="194"/>
      <c r="G111" s="194" t="s">
        <v>2983</v>
      </c>
      <c r="H111" s="206"/>
      <c r="I111" s="221" t="str" cm="1">
        <f t="array" ref="I111">_xlfn.TEXTJOIN(" ",1,IF(flistname=D111,foption,""))</f>
        <v/>
      </c>
      <c r="J111" s="221" t="s">
        <v>6532</v>
      </c>
      <c r="K111" s="221" t="s">
        <v>156</v>
      </c>
      <c r="L111" s="221" t="str">
        <f t="shared" si="10"/>
        <v>C11: Does the household have an entitlement/scope card?</v>
      </c>
      <c r="M111" s="221" t="s">
        <v>3305</v>
      </c>
      <c r="N111" s="221" t="s">
        <v>3306</v>
      </c>
      <c r="O111" s="221" t="s">
        <v>3307</v>
      </c>
      <c r="P111" s="221">
        <v>1</v>
      </c>
      <c r="S111" s="221" t="s">
        <v>158</v>
      </c>
      <c r="V111" s="221">
        <v>1</v>
      </c>
      <c r="W111" s="221" t="s">
        <v>5748</v>
      </c>
      <c r="Z111" s="221" t="s">
        <v>3428</v>
      </c>
      <c r="AB111" s="333"/>
    </row>
    <row r="112" spans="1:28" s="221" customFormat="1">
      <c r="A112" s="205"/>
      <c r="B112" s="194" t="s">
        <v>3308</v>
      </c>
      <c r="C112" s="194" t="str">
        <f t="shared" si="12"/>
        <v>select_one</v>
      </c>
      <c r="D112" s="194" t="str">
        <f t="shared" si="11"/>
        <v>card_issue</v>
      </c>
      <c r="E112" s="205"/>
      <c r="F112" s="194"/>
      <c r="G112" s="194" t="s">
        <v>2983</v>
      </c>
      <c r="H112" s="206"/>
      <c r="I112" s="221" t="str" cm="1">
        <f t="array" ref="I112">_xlfn.TEXTJOIN(" ",1,IF(flistname=D112,foption,""))</f>
        <v>1: Deteriorated (water, termites, etc.) 2: Someone has it 3: Lost 4: Never given one 5: Stolen</v>
      </c>
      <c r="J112" s="221" t="s">
        <v>159</v>
      </c>
      <c r="K112" s="221" t="s">
        <v>160</v>
      </c>
      <c r="L112" s="221" t="str">
        <f t="shared" si="10"/>
        <v>C12: What happened to your card?</v>
      </c>
      <c r="M112" s="221" t="s">
        <v>3309</v>
      </c>
      <c r="N112" s="221" t="s">
        <v>3310</v>
      </c>
      <c r="O112" s="221" t="s">
        <v>3311</v>
      </c>
      <c r="P112" s="221">
        <v>1</v>
      </c>
      <c r="V112" s="221">
        <v>1</v>
      </c>
      <c r="Z112" s="221" t="s">
        <v>6533</v>
      </c>
      <c r="AB112" s="333"/>
    </row>
    <row r="113" spans="1:28" s="221" customFormat="1">
      <c r="A113" s="205"/>
      <c r="B113" s="194" t="s">
        <v>3312</v>
      </c>
      <c r="C113" s="194" t="str">
        <f t="shared" si="12"/>
        <v>select_one</v>
      </c>
      <c r="D113" s="194" t="str">
        <f t="shared" si="11"/>
        <v>yes_no</v>
      </c>
      <c r="E113" s="205"/>
      <c r="F113" s="194"/>
      <c r="G113" s="194" t="s">
        <v>2983</v>
      </c>
      <c r="H113" s="206"/>
      <c r="I113" s="221" t="str" cm="1">
        <f t="array" ref="I113">_xlfn.TEXTJOIN(" ",1,IF(flistname=D113,foption,""))</f>
        <v>0: No 1: Yes</v>
      </c>
      <c r="J113" s="221" t="s">
        <v>22</v>
      </c>
      <c r="K113" s="221" t="s">
        <v>191</v>
      </c>
      <c r="L113" s="221" t="str">
        <f>IF(AND(ISBLANK(M113),ISBLANK(N113)),"",IF(ISBLANK(M113),N113,_xlfn.CONCAT(TRIM(M113),": ",N113)))</f>
        <v>C13: Does the card match the household breakdown provided in previous section?</v>
      </c>
      <c r="M113" s="221" t="s">
        <v>3313</v>
      </c>
      <c r="N113" s="221" t="s">
        <v>3314</v>
      </c>
      <c r="O113" s="221" t="s">
        <v>3315</v>
      </c>
      <c r="P113" s="221">
        <v>1</v>
      </c>
      <c r="S113" s="221" t="s">
        <v>193</v>
      </c>
      <c r="V113" s="221">
        <v>1</v>
      </c>
      <c r="W113" s="221" t="s">
        <v>5748</v>
      </c>
      <c r="Z113" s="221" t="s">
        <v>6534</v>
      </c>
      <c r="AB113" s="333"/>
    </row>
    <row r="114" spans="1:28" s="221" customFormat="1">
      <c r="A114" s="205"/>
      <c r="B114" s="194" t="s">
        <v>3317</v>
      </c>
      <c r="C114" s="194" t="str">
        <f t="shared" si="12"/>
        <v>select_one</v>
      </c>
      <c r="D114" s="194" t="str">
        <f t="shared" si="11"/>
        <v>discrepancy</v>
      </c>
      <c r="E114" s="205"/>
      <c r="F114" s="194"/>
      <c r="G114" s="194" t="s">
        <v>2983</v>
      </c>
      <c r="H114" s="206"/>
      <c r="I114" s="221" t="str" cm="1">
        <f t="array" ref="I114">_xlfn.TEXTJOIN(" ",1,IF(flistname=D114,foption,""))</f>
        <v>1: More members in house than on card 2: More members on card than in house</v>
      </c>
      <c r="J114" s="221" t="s">
        <v>3318</v>
      </c>
      <c r="K114" s="221" t="s">
        <v>195</v>
      </c>
      <c r="L114" s="221" t="str">
        <f t="shared" si="10"/>
        <v>C14: What are the observed discrepancies</v>
      </c>
      <c r="M114" s="221" t="s">
        <v>3319</v>
      </c>
      <c r="N114" s="221" t="s">
        <v>3320</v>
      </c>
      <c r="O114" s="221" t="s">
        <v>3321</v>
      </c>
      <c r="P114" s="221">
        <v>1</v>
      </c>
      <c r="S114" s="221" t="s">
        <v>3322</v>
      </c>
      <c r="V114" s="221">
        <v>1</v>
      </c>
      <c r="Z114" s="221" t="s">
        <v>197</v>
      </c>
      <c r="AB114" s="333"/>
    </row>
    <row r="115" spans="1:28" s="219" customFormat="1">
      <c r="A115" s="231"/>
      <c r="B115" s="232"/>
      <c r="C115" s="232" t="str">
        <f t="shared" si="12"/>
        <v>No</v>
      </c>
      <c r="D115" s="232" t="str">
        <f t="shared" si="11"/>
        <v/>
      </c>
      <c r="E115" s="231"/>
      <c r="F115" s="232"/>
      <c r="G115" s="232"/>
      <c r="H115" s="233"/>
      <c r="I115" s="219" t="str" cm="1">
        <f t="array" ref="I115">_xlfn.TEXTJOIN(" ",1,IF(flistname=D115,foption,""))</f>
        <v>0</v>
      </c>
      <c r="J115" s="219" t="s">
        <v>117</v>
      </c>
      <c r="K115" s="219" t="s">
        <v>3302</v>
      </c>
      <c r="L115" s="219" t="str">
        <f t="shared" si="10"/>
        <v/>
      </c>
      <c r="P115" s="219">
        <v>1</v>
      </c>
      <c r="AB115" s="286"/>
    </row>
    <row r="116" spans="1:28" s="229" customFormat="1">
      <c r="A116" s="228"/>
      <c r="C116" s="229" t="str">
        <f t="shared" si="12"/>
        <v>No</v>
      </c>
      <c r="D116" s="229" t="str">
        <f t="shared" si="11"/>
        <v/>
      </c>
      <c r="E116" s="228"/>
      <c r="H116" s="230"/>
      <c r="I116" s="229" t="str" cm="1">
        <f t="array" ref="I116">_xlfn.TEXTJOIN(" ",1,IF(flistname=D116,foption,""))</f>
        <v>0</v>
      </c>
      <c r="L116" s="229" t="str">
        <f t="shared" si="10"/>
        <v/>
      </c>
      <c r="P116" s="229">
        <v>1</v>
      </c>
      <c r="S116" s="228"/>
      <c r="AB116" s="276"/>
    </row>
    <row r="117" spans="1:28" s="219" customFormat="1">
      <c r="A117" s="231"/>
      <c r="B117" s="232"/>
      <c r="C117" s="232" t="str">
        <f t="shared" si="12"/>
        <v>No</v>
      </c>
      <c r="D117" s="232" t="str">
        <f t="shared" si="11"/>
        <v/>
      </c>
      <c r="E117" s="231"/>
      <c r="F117" s="232"/>
      <c r="G117" s="232"/>
      <c r="H117" s="233"/>
      <c r="I117" s="219" t="str" cm="1">
        <f t="array" ref="I117">_xlfn.TEXTJOIN(" ",1,IF(flistname=D117,foption,""))</f>
        <v>0</v>
      </c>
      <c r="J117" s="219" t="s">
        <v>26</v>
      </c>
      <c r="K117" s="219" t="s">
        <v>3323</v>
      </c>
      <c r="L117" s="219" t="str">
        <f t="shared" si="10"/>
        <v/>
      </c>
      <c r="P117" s="219">
        <v>1</v>
      </c>
      <c r="W117" s="219" t="s">
        <v>168</v>
      </c>
      <c r="AB117" s="286"/>
    </row>
    <row r="118" spans="1:28" s="325" customFormat="1">
      <c r="A118" s="235"/>
      <c r="B118" s="240"/>
      <c r="C118" s="240" t="str">
        <f t="shared" si="12"/>
        <v>No</v>
      </c>
      <c r="D118" s="240" t="str">
        <f t="shared" si="11"/>
        <v/>
      </c>
      <c r="E118" s="235"/>
      <c r="F118" s="240"/>
      <c r="G118" s="240"/>
      <c r="H118" s="237"/>
      <c r="I118" s="325" t="str" cm="1">
        <f t="array" ref="I118">_xlfn.TEXTJOIN(" ",1,IF(flistname=D118,foption,""))</f>
        <v>0</v>
      </c>
      <c r="J118" s="325" t="s">
        <v>20</v>
      </c>
      <c r="L118" s="325" t="str">
        <f t="shared" si="10"/>
        <v>Information on chronically ill members of HHs</v>
      </c>
      <c r="N118" s="325" t="s">
        <v>3324</v>
      </c>
      <c r="O118" s="325" t="s">
        <v>3324</v>
      </c>
      <c r="P118" s="325">
        <v>1</v>
      </c>
      <c r="AB118" s="326"/>
    </row>
    <row r="119" spans="1:28" s="221" customFormat="1">
      <c r="A119" s="205"/>
      <c r="B119" s="194" t="s">
        <v>3325</v>
      </c>
      <c r="C119" s="194" t="str">
        <f>IF(IFERROR(FIND("select_one",J119),0)&gt;0,"select_one",IF(IFERROR(FIND("select_multiple",J119),0)&gt;0,"select_multiple","No"))</f>
        <v>select_one</v>
      </c>
      <c r="D119" s="194" t="str">
        <f>IF(OR(C119="select_one",C119="select_multiple"),TRIM(RIGHT(J119,LEN(J119)-(LEN(C119)+1))),"")</f>
        <v>yes_no</v>
      </c>
      <c r="E119" s="205"/>
      <c r="F119" s="194"/>
      <c r="G119" s="194" t="s">
        <v>2983</v>
      </c>
      <c r="H119" s="206"/>
      <c r="I119" s="221" t="str" cm="1">
        <f t="array" ref="I119">_xlfn.TEXTJOIN(" ",1,IF(flistname=D119,foption,""))</f>
        <v>0: No 1: Yes</v>
      </c>
      <c r="J119" s="221" t="s">
        <v>22</v>
      </c>
      <c r="K119" s="221" t="s">
        <v>198</v>
      </c>
      <c r="L119" s="221" t="str">
        <f>IF(AND(ISBLANK(M119),ISBLANK(N119)),"",IF(ISBLANK(M119),N119,_xlfn.CONCAT(TRIM(M119),": ",N119)))</f>
        <v>C15: Is any of your household members chronically ill?</v>
      </c>
      <c r="M119" s="221" t="s">
        <v>3411</v>
      </c>
      <c r="N119" s="221" t="s">
        <v>3326</v>
      </c>
      <c r="O119" s="221" t="s">
        <v>3327</v>
      </c>
      <c r="P119" s="221">
        <v>1</v>
      </c>
      <c r="Q119" s="221">
        <v>1</v>
      </c>
      <c r="V119" s="221">
        <v>1</v>
      </c>
      <c r="W119" s="221" t="s">
        <v>5748</v>
      </c>
      <c r="AB119" s="333"/>
    </row>
    <row r="120" spans="1:28" s="221" customFormat="1">
      <c r="A120" s="205"/>
      <c r="B120" s="194"/>
      <c r="C120" s="194" t="str">
        <f t="shared" si="12"/>
        <v>select_one</v>
      </c>
      <c r="D120" s="194" t="str">
        <f t="shared" si="11"/>
        <v>yes_no</v>
      </c>
      <c r="E120" s="205"/>
      <c r="F120" s="194"/>
      <c r="G120" s="194"/>
      <c r="H120" s="206"/>
      <c r="J120" s="221" t="s">
        <v>22</v>
      </c>
      <c r="K120" s="221" t="s">
        <v>3328</v>
      </c>
      <c r="L120" s="221" t="str">
        <f t="shared" si="10"/>
        <v>C15_01: Is the head of household among these people with chronic illness?</v>
      </c>
      <c r="M120" s="221" t="s">
        <v>5991</v>
      </c>
      <c r="N120" s="221" t="s">
        <v>5992</v>
      </c>
      <c r="O120" s="221" t="s">
        <v>3331</v>
      </c>
      <c r="Q120" s="221">
        <v>1</v>
      </c>
      <c r="V120" s="221">
        <v>1</v>
      </c>
      <c r="W120" s="221" t="s">
        <v>5748</v>
      </c>
      <c r="Z120" s="221" t="s">
        <v>3332</v>
      </c>
      <c r="AB120" s="333"/>
    </row>
    <row r="121" spans="1:28" s="221" customFormat="1">
      <c r="A121" s="205"/>
      <c r="B121" s="194"/>
      <c r="C121" s="194" t="str">
        <f t="shared" si="12"/>
        <v>select_one</v>
      </c>
      <c r="D121" s="194" t="str">
        <f t="shared" si="11"/>
        <v>yes_no</v>
      </c>
      <c r="E121" s="205"/>
      <c r="F121" s="194"/>
      <c r="G121" s="194"/>
      <c r="H121" s="206"/>
      <c r="J121" s="221" t="s">
        <v>22</v>
      </c>
      <c r="K121" s="221" t="s">
        <v>3333</v>
      </c>
      <c r="L121" s="221" t="str">
        <f t="shared" si="10"/>
        <v>C15_02: Is the household's primary provider among these people with chronic illness?</v>
      </c>
      <c r="M121" s="221" t="s">
        <v>5993</v>
      </c>
      <c r="N121" s="221" t="s">
        <v>5994</v>
      </c>
      <c r="O121" s="221" t="s">
        <v>3336</v>
      </c>
      <c r="Q121" s="221">
        <v>1</v>
      </c>
      <c r="V121" s="221">
        <v>1</v>
      </c>
      <c r="W121" s="221" t="s">
        <v>5748</v>
      </c>
      <c r="Z121" s="221" t="s">
        <v>3337</v>
      </c>
      <c r="AB121" s="333"/>
    </row>
    <row r="122" spans="1:28" s="221" customFormat="1">
      <c r="A122" s="205"/>
      <c r="B122" s="194" t="s">
        <v>3338</v>
      </c>
      <c r="C122" s="194" t="str">
        <f t="shared" si="12"/>
        <v>No</v>
      </c>
      <c r="D122" s="194" t="str">
        <f t="shared" si="11"/>
        <v/>
      </c>
      <c r="E122" s="205"/>
      <c r="F122" s="194"/>
      <c r="G122" s="194" t="s">
        <v>2983</v>
      </c>
      <c r="H122" s="206"/>
      <c r="I122" s="221" t="str" cm="1">
        <f t="array" ref="I122">_xlfn.TEXTJOIN(" ",1,IF(flistname=D122,foption,""))</f>
        <v>0</v>
      </c>
      <c r="J122" s="221" t="s">
        <v>151</v>
      </c>
      <c r="K122" s="221" t="s">
        <v>200</v>
      </c>
      <c r="L122" s="221" t="str">
        <f t="shared" si="10"/>
        <v>C15_03: If yes, How many "chronically ill" HH members are male:</v>
      </c>
      <c r="M122" s="221" t="s">
        <v>5995</v>
      </c>
      <c r="N122" s="221" t="s">
        <v>3340</v>
      </c>
      <c r="O122" s="221" t="s">
        <v>3341</v>
      </c>
      <c r="P122" s="221">
        <v>1</v>
      </c>
      <c r="S122" s="221" t="s">
        <v>202</v>
      </c>
      <c r="V122" s="221">
        <v>1</v>
      </c>
      <c r="Z122" s="221" t="s">
        <v>203</v>
      </c>
      <c r="AB122" s="333"/>
    </row>
    <row r="123" spans="1:28" s="221" customFormat="1">
      <c r="A123" s="205"/>
      <c r="B123" s="194" t="s">
        <v>3342</v>
      </c>
      <c r="C123" s="194" t="str">
        <f t="shared" si="12"/>
        <v>No</v>
      </c>
      <c r="D123" s="194" t="str">
        <f t="shared" si="11"/>
        <v/>
      </c>
      <c r="E123" s="205"/>
      <c r="F123" s="194"/>
      <c r="G123" s="194" t="s">
        <v>2983</v>
      </c>
      <c r="H123" s="206"/>
      <c r="I123" s="221" t="str" cm="1">
        <f t="array" ref="I123">_xlfn.TEXTJOIN(" ",1,IF(flistname=D123,foption,""))</f>
        <v>0</v>
      </c>
      <c r="J123" s="221" t="s">
        <v>151</v>
      </c>
      <c r="K123" s="221" t="s">
        <v>204</v>
      </c>
      <c r="L123" s="221" t="str">
        <f t="shared" si="10"/>
        <v>C15_04: If yes, How many "chronically ill" HH members are female:</v>
      </c>
      <c r="M123" s="221" t="s">
        <v>5996</v>
      </c>
      <c r="N123" s="221" t="s">
        <v>3344</v>
      </c>
      <c r="O123" s="221" t="s">
        <v>3345</v>
      </c>
      <c r="P123" s="221">
        <v>1</v>
      </c>
      <c r="S123" s="221" t="s">
        <v>206</v>
      </c>
      <c r="T123" s="221" t="s">
        <v>3346</v>
      </c>
      <c r="V123" s="221">
        <v>1</v>
      </c>
      <c r="Z123" s="221" t="s">
        <v>203</v>
      </c>
      <c r="AB123" s="333"/>
    </row>
    <row r="124" spans="1:28" s="219" customFormat="1">
      <c r="A124" s="231"/>
      <c r="B124" s="232"/>
      <c r="C124" s="232" t="str">
        <f t="shared" si="12"/>
        <v>No</v>
      </c>
      <c r="D124" s="232" t="str">
        <f t="shared" si="11"/>
        <v/>
      </c>
      <c r="E124" s="231"/>
      <c r="F124" s="232"/>
      <c r="G124" s="232"/>
      <c r="H124" s="233"/>
      <c r="I124" s="219" t="str" cm="1">
        <f t="array" ref="I124">_xlfn.TEXTJOIN(" ",1,IF(flistname=D124,foption,""))</f>
        <v>0</v>
      </c>
      <c r="J124" s="219" t="s">
        <v>117</v>
      </c>
      <c r="K124" s="219" t="s">
        <v>3323</v>
      </c>
      <c r="L124" s="219" t="str">
        <f t="shared" si="10"/>
        <v/>
      </c>
      <c r="P124" s="219">
        <v>1</v>
      </c>
      <c r="AB124" s="286"/>
    </row>
    <row r="125" spans="1:28" s="245" customFormat="1">
      <c r="A125" s="228"/>
      <c r="B125" s="229"/>
      <c r="C125" s="229"/>
      <c r="D125" s="229"/>
      <c r="E125" s="228"/>
      <c r="F125" s="229"/>
      <c r="G125" s="229"/>
      <c r="H125" s="230"/>
      <c r="AB125" s="281"/>
    </row>
    <row r="126" spans="1:28" s="356" customFormat="1">
      <c r="A126" s="355"/>
      <c r="B126" s="359"/>
      <c r="C126" s="359"/>
      <c r="D126" s="359"/>
      <c r="E126" s="355"/>
      <c r="F126" s="359"/>
      <c r="G126" s="359"/>
      <c r="H126" s="357"/>
      <c r="J126" s="356" t="s">
        <v>26</v>
      </c>
      <c r="K126" s="356" t="s">
        <v>3380</v>
      </c>
      <c r="AB126" s="358"/>
    </row>
    <row r="127" spans="1:28" s="219" customFormat="1">
      <c r="A127" s="231"/>
      <c r="B127" s="232"/>
      <c r="C127" s="232"/>
      <c r="D127" s="232"/>
      <c r="E127" s="231"/>
      <c r="F127" s="232"/>
      <c r="G127" s="232"/>
      <c r="H127" s="233"/>
      <c r="J127" s="219" t="s">
        <v>26</v>
      </c>
      <c r="K127" s="219" t="s">
        <v>5997</v>
      </c>
      <c r="W127" s="219" t="s">
        <v>168</v>
      </c>
      <c r="AB127" s="286"/>
    </row>
    <row r="128" spans="1:28" s="325" customFormat="1">
      <c r="A128" s="235"/>
      <c r="B128" s="240"/>
      <c r="C128" s="240" t="str">
        <f t="shared" ref="C128" si="20">IF(IFERROR(FIND("select_one",J128),0)&gt;0,"select_one",IF(IFERROR(FIND("select_multiple",J128),0)&gt;0,"select_multiple","No"))</f>
        <v>No</v>
      </c>
      <c r="D128" s="240" t="str">
        <f t="shared" ref="D128" si="21">IF(OR(C128="select_one",C128="select_multiple"),TRIM(RIGHT(J128,LEN(J128)-(LEN(C128)+1))),"")</f>
        <v/>
      </c>
      <c r="E128" s="235"/>
      <c r="F128" s="240"/>
      <c r="G128" s="240"/>
      <c r="H128" s="237"/>
      <c r="I128" s="325" t="str" cm="1">
        <f t="array" ref="I128">_xlfn.TEXTJOIN(" ",1,IF(flistname=D128,foption,""))</f>
        <v>0</v>
      </c>
      <c r="J128" s="325" t="s">
        <v>20</v>
      </c>
      <c r="L128" s="325" t="str">
        <f t="shared" ref="L128" si="22">IF(AND(ISBLANK(M128),ISBLANK(N128)),"",IF(ISBLANK(M128),N128,_xlfn.CONCAT(TRIM(M128),": ",N128)))</f>
        <v>Information on household members with long term difficulties</v>
      </c>
      <c r="N128" s="325" t="s">
        <v>5998</v>
      </c>
      <c r="O128" s="325" t="s">
        <v>3364</v>
      </c>
      <c r="AB128" s="326"/>
    </row>
    <row r="129" spans="1:28" s="221" customFormat="1">
      <c r="A129" s="205"/>
      <c r="B129" s="194" t="s">
        <v>3347</v>
      </c>
      <c r="C129" s="194" t="str">
        <f t="shared" si="12"/>
        <v>No</v>
      </c>
      <c r="D129" s="194" t="str">
        <f t="shared" si="11"/>
        <v/>
      </c>
      <c r="E129" s="205"/>
      <c r="F129" s="194"/>
      <c r="G129" s="194" t="s">
        <v>2983</v>
      </c>
      <c r="H129" s="206"/>
      <c r="I129" s="221" t="str" cm="1">
        <f t="array" ref="I129">_xlfn.TEXTJOIN(" ",1,IF(flistname=D129,foption,""))</f>
        <v>0</v>
      </c>
      <c r="J129" s="221" t="s">
        <v>151</v>
      </c>
      <c r="K129" s="221" t="s">
        <v>208</v>
      </c>
      <c r="L129" s="221" t="str">
        <f t="shared" si="10"/>
        <v>C16: How many member of your household need help due to long-term difficulties with any of the following? seeing, hearing, communication/ understanding, walking, climbing stairs, dressing or washing?</v>
      </c>
      <c r="M129" s="221" t="s">
        <v>5999</v>
      </c>
      <c r="N129" s="221" t="s">
        <v>3348</v>
      </c>
      <c r="O129" s="221" t="s">
        <v>3349</v>
      </c>
      <c r="P129" s="221">
        <v>1</v>
      </c>
      <c r="Q129" s="221">
        <v>1</v>
      </c>
      <c r="S129" s="221" t="s">
        <v>210</v>
      </c>
      <c r="T129" s="221" t="s">
        <v>3350</v>
      </c>
      <c r="U129" s="221" t="s">
        <v>6000</v>
      </c>
      <c r="V129" s="221">
        <v>1</v>
      </c>
      <c r="AB129" s="333"/>
    </row>
    <row r="130" spans="1:28" s="221" customFormat="1">
      <c r="A130" s="205"/>
      <c r="B130" s="194"/>
      <c r="C130" s="194" t="str">
        <f t="shared" si="12"/>
        <v>select_one</v>
      </c>
      <c r="D130" s="194" t="str">
        <f t="shared" si="11"/>
        <v>yes_no</v>
      </c>
      <c r="E130" s="205"/>
      <c r="F130" s="194"/>
      <c r="G130" s="194"/>
      <c r="H130" s="206"/>
      <c r="J130" s="221" t="s">
        <v>22</v>
      </c>
      <c r="K130" s="221" t="s">
        <v>3351</v>
      </c>
      <c r="L130" s="221" t="str">
        <f t="shared" si="10"/>
        <v>C16_01: Is the head of household among these people living with long-term difficulties?</v>
      </c>
      <c r="M130" s="221" t="s">
        <v>6001</v>
      </c>
      <c r="N130" s="221" t="s">
        <v>6002</v>
      </c>
      <c r="O130" s="221" t="s">
        <v>3354</v>
      </c>
      <c r="Q130" s="221">
        <v>1</v>
      </c>
      <c r="V130" s="221">
        <v>1</v>
      </c>
      <c r="W130" s="221" t="s">
        <v>5748</v>
      </c>
      <c r="Z130" s="221" t="s">
        <v>3355</v>
      </c>
      <c r="AB130" s="333"/>
    </row>
    <row r="131" spans="1:28" s="221" customFormat="1">
      <c r="A131" s="205"/>
      <c r="B131" s="194"/>
      <c r="C131" s="194" t="str">
        <f t="shared" si="12"/>
        <v>select_one</v>
      </c>
      <c r="D131" s="194" t="str">
        <f t="shared" si="11"/>
        <v>yes_no</v>
      </c>
      <c r="E131" s="205"/>
      <c r="F131" s="194"/>
      <c r="G131" s="194"/>
      <c r="H131" s="206"/>
      <c r="J131" s="221" t="s">
        <v>22</v>
      </c>
      <c r="K131" s="221" t="s">
        <v>3356</v>
      </c>
      <c r="L131" s="221" t="str">
        <f t="shared" si="10"/>
        <v>C16_02: Is the household's primary provider among these people living with long-term difficulties?</v>
      </c>
      <c r="M131" s="221" t="s">
        <v>6003</v>
      </c>
      <c r="N131" s="221" t="s">
        <v>3358</v>
      </c>
      <c r="O131" s="221" t="s">
        <v>3359</v>
      </c>
      <c r="V131" s="221">
        <v>1</v>
      </c>
      <c r="W131" s="221" t="s">
        <v>5748</v>
      </c>
      <c r="Z131" s="221" t="s">
        <v>3360</v>
      </c>
      <c r="AB131" s="333"/>
    </row>
    <row r="132" spans="1:28" s="219" customFormat="1">
      <c r="C132" s="219" t="str">
        <f t="shared" si="12"/>
        <v>No</v>
      </c>
      <c r="D132" s="219" t="str">
        <f t="shared" si="11"/>
        <v/>
      </c>
      <c r="J132" s="219" t="s">
        <v>117</v>
      </c>
      <c r="K132" s="219" t="s">
        <v>5997</v>
      </c>
      <c r="AB132" s="286"/>
    </row>
    <row r="133" spans="1:28" s="245" customFormat="1">
      <c r="AB133" s="281"/>
    </row>
    <row r="134" spans="1:28" s="219" customFormat="1">
      <c r="A134" s="215"/>
      <c r="B134" s="216" t="s">
        <v>3361</v>
      </c>
      <c r="C134" s="216" t="str">
        <f t="shared" si="12"/>
        <v>No</v>
      </c>
      <c r="D134" s="216" t="str">
        <f t="shared" si="11"/>
        <v/>
      </c>
      <c r="E134" s="215"/>
      <c r="F134" s="216"/>
      <c r="G134" s="216" t="s">
        <v>2983</v>
      </c>
      <c r="H134" s="217"/>
      <c r="I134" s="219" t="str" cm="1">
        <f t="array" ref="I134">_xlfn.TEXTJOIN(" ",1,IF(flistname=D134,foption,""))</f>
        <v>0</v>
      </c>
      <c r="J134" s="219" t="s">
        <v>212</v>
      </c>
      <c r="K134" s="219" t="s">
        <v>3362</v>
      </c>
      <c r="L134" s="219" t="str">
        <f t="shared" si="10"/>
        <v/>
      </c>
      <c r="N134" s="219" t="s">
        <v>2988</v>
      </c>
      <c r="O134" s="219" t="s">
        <v>2988</v>
      </c>
      <c r="P134" s="219">
        <v>1</v>
      </c>
      <c r="W134" s="219" t="s">
        <v>168</v>
      </c>
      <c r="Y134" s="219" t="s">
        <v>214</v>
      </c>
      <c r="Z134" s="219" t="s">
        <v>3363</v>
      </c>
      <c r="AB134" s="286"/>
    </row>
    <row r="135" spans="1:28" s="325" customFormat="1">
      <c r="A135" s="235"/>
      <c r="B135" s="240"/>
      <c r="C135" s="240" t="str">
        <f t="shared" si="12"/>
        <v>No</v>
      </c>
      <c r="D135" s="240" t="str">
        <f t="shared" si="11"/>
        <v/>
      </c>
      <c r="E135" s="235"/>
      <c r="F135" s="240"/>
      <c r="G135" s="240"/>
      <c r="H135" s="237"/>
      <c r="I135" s="325" t="str" cm="1">
        <f t="array" ref="I135">_xlfn.TEXTJOIN(" ",1,IF(flistname=D135,foption,""))</f>
        <v>0</v>
      </c>
      <c r="J135" s="325" t="s">
        <v>20</v>
      </c>
      <c r="L135" s="325" t="str">
        <f t="shared" si="10"/>
        <v>detailed information on   ${c_hh_disable} household members with difficulties (age, sex and type of disability)</v>
      </c>
      <c r="N135" s="325" t="s">
        <v>6004</v>
      </c>
      <c r="O135" s="325" t="s">
        <v>3364</v>
      </c>
      <c r="AB135" s="326"/>
    </row>
    <row r="136" spans="1:28" s="221" customFormat="1">
      <c r="A136" s="205"/>
      <c r="B136" s="194" t="s">
        <v>3365</v>
      </c>
      <c r="C136" s="194" t="str">
        <f t="shared" si="12"/>
        <v>select_one</v>
      </c>
      <c r="D136" s="194" t="str">
        <f t="shared" si="11"/>
        <v>diffuclties</v>
      </c>
      <c r="E136" s="205"/>
      <c r="F136" s="194"/>
      <c r="G136" s="194" t="s">
        <v>2983</v>
      </c>
      <c r="H136" s="206"/>
      <c r="I136" s="221" t="str" cm="1">
        <f t="array" ref="I136">_xlfn.TEXTJOIN(" ",1,IF(flistname=D136,foption,""))</f>
        <v>1: Seeing 2: Hearing 3: Communicating and/or understanding (comprehending) 4: Walking and/or climbing stairs 5: Dressing and/or washing</v>
      </c>
      <c r="J136" s="221" t="s">
        <v>215</v>
      </c>
      <c r="K136" s="221" t="s">
        <v>216</v>
      </c>
      <c r="L136" s="221" t="str">
        <f t="shared" si="10"/>
        <v>C16_03: Which difficulties?</v>
      </c>
      <c r="M136" s="221" t="s">
        <v>6005</v>
      </c>
      <c r="N136" s="221" t="s">
        <v>6006</v>
      </c>
      <c r="O136" s="221" t="s">
        <v>3368</v>
      </c>
      <c r="P136" s="221">
        <v>1</v>
      </c>
      <c r="V136" s="221">
        <v>1</v>
      </c>
      <c r="AB136" s="333"/>
    </row>
    <row r="137" spans="1:28" s="221" customFormat="1">
      <c r="A137" s="205"/>
      <c r="B137" s="194" t="s">
        <v>3369</v>
      </c>
      <c r="C137" s="194" t="str">
        <f t="shared" si="12"/>
        <v>select_one</v>
      </c>
      <c r="D137" s="194" t="str">
        <f t="shared" si="11"/>
        <v>sex</v>
      </c>
      <c r="E137" s="205"/>
      <c r="F137" s="194"/>
      <c r="G137" s="194" t="s">
        <v>2983</v>
      </c>
      <c r="H137" s="206"/>
      <c r="I137" s="221" t="str" cm="1">
        <f t="array" ref="I137">_xlfn.TEXTJOIN(" ",1,IF(flistname=D137,foption,""))</f>
        <v>1: Male 2: Female</v>
      </c>
      <c r="J137" s="221" t="s">
        <v>139</v>
      </c>
      <c r="K137" s="221" t="s">
        <v>218</v>
      </c>
      <c r="L137" s="221" t="str">
        <f t="shared" si="10"/>
        <v>C16_04: Gender</v>
      </c>
      <c r="M137" s="221" t="s">
        <v>6007</v>
      </c>
      <c r="N137" s="221" t="s">
        <v>3371</v>
      </c>
      <c r="O137" s="221" t="s">
        <v>3372</v>
      </c>
      <c r="P137" s="221">
        <v>1</v>
      </c>
      <c r="V137" s="221">
        <v>1</v>
      </c>
      <c r="AB137" s="333"/>
    </row>
    <row r="138" spans="1:28" s="221" customFormat="1" ht="54.95">
      <c r="A138" s="205"/>
      <c r="B138" s="194" t="s">
        <v>3373</v>
      </c>
      <c r="C138" s="194" t="str">
        <f t="shared" si="12"/>
        <v>select_one</v>
      </c>
      <c r="D138" s="194" t="str">
        <f t="shared" si="11"/>
        <v>age</v>
      </c>
      <c r="E138" s="205"/>
      <c r="F138" s="194"/>
      <c r="G138" s="194" t="s">
        <v>2983</v>
      </c>
      <c r="H138" s="206"/>
      <c r="I138" s="221" t="str" cm="1">
        <f t="array" ref="I138">_xlfn.TEXTJOIN(" ",1,IF(flistname=D138,foption,""))</f>
        <v>1: 0-23 months 2: 24 - 59 months 3: 6-17 years 4: 18-59 years 5: 60 years</v>
      </c>
      <c r="J138" s="221" t="s">
        <v>220</v>
      </c>
      <c r="K138" s="221" t="s">
        <v>221</v>
      </c>
      <c r="L138" s="221" t="str">
        <f t="shared" si="10"/>
        <v>C16_05: Age</v>
      </c>
      <c r="M138" s="221" t="s">
        <v>6008</v>
      </c>
      <c r="N138" s="221" t="s">
        <v>3375</v>
      </c>
      <c r="O138" s="221" t="s">
        <v>3376</v>
      </c>
      <c r="P138" s="221">
        <v>1</v>
      </c>
      <c r="T138" s="409" t="s">
        <v>3377</v>
      </c>
      <c r="U138" s="221" t="s">
        <v>6535</v>
      </c>
      <c r="V138" s="221">
        <v>1</v>
      </c>
      <c r="AB138" s="333"/>
    </row>
    <row r="139" spans="1:28" s="219" customFormat="1">
      <c r="A139" s="215"/>
      <c r="B139" s="216" t="s">
        <v>3379</v>
      </c>
      <c r="C139" s="216" t="str">
        <f t="shared" si="12"/>
        <v>No</v>
      </c>
      <c r="D139" s="216" t="str">
        <f t="shared" si="11"/>
        <v/>
      </c>
      <c r="E139" s="215"/>
      <c r="F139" s="216"/>
      <c r="G139" s="216" t="s">
        <v>2983</v>
      </c>
      <c r="H139" s="217"/>
      <c r="I139" s="219" t="str" cm="1">
        <f t="array" ref="I139">_xlfn.TEXTJOIN(" ",1,IF(flistname=D139,foption,""))</f>
        <v>0</v>
      </c>
      <c r="J139" s="219" t="s">
        <v>224</v>
      </c>
      <c r="K139" s="219" t="s">
        <v>3362</v>
      </c>
      <c r="L139" s="219" t="str">
        <f t="shared" si="10"/>
        <v/>
      </c>
      <c r="N139" s="219" t="s">
        <v>2988</v>
      </c>
      <c r="O139" s="219" t="s">
        <v>2988</v>
      </c>
      <c r="P139" s="219">
        <v>1</v>
      </c>
      <c r="AB139" s="286"/>
    </row>
    <row r="140" spans="1:28" s="356" customFormat="1">
      <c r="A140" s="355"/>
      <c r="B140" s="359"/>
      <c r="C140" s="359" t="str">
        <f t="shared" si="12"/>
        <v>No</v>
      </c>
      <c r="D140" s="359" t="str">
        <f t="shared" si="11"/>
        <v/>
      </c>
      <c r="E140" s="355"/>
      <c r="F140" s="359"/>
      <c r="G140" s="359"/>
      <c r="H140" s="357"/>
      <c r="J140" s="356" t="s">
        <v>117</v>
      </c>
      <c r="K140" s="356" t="s">
        <v>3380</v>
      </c>
      <c r="AB140" s="358"/>
    </row>
    <row r="141" spans="1:28" s="229" customFormat="1">
      <c r="A141" s="228"/>
      <c r="C141" s="229" t="str">
        <f t="shared" si="12"/>
        <v>No</v>
      </c>
      <c r="D141" s="229" t="str">
        <f t="shared" si="11"/>
        <v/>
      </c>
      <c r="E141" s="228"/>
      <c r="H141" s="230"/>
      <c r="I141" s="229" t="str" cm="1">
        <f t="array" ref="I141">_xlfn.TEXTJOIN(" ",1,IF(flistname=D141,foption,""))</f>
        <v>0</v>
      </c>
      <c r="L141" s="229" t="str">
        <f t="shared" si="10"/>
        <v/>
      </c>
      <c r="P141" s="229">
        <v>1</v>
      </c>
      <c r="S141" s="228"/>
      <c r="AB141" s="276"/>
    </row>
    <row r="142" spans="1:28" s="219" customFormat="1">
      <c r="A142" s="231"/>
      <c r="B142" s="232"/>
      <c r="C142" s="232" t="str">
        <f t="shared" si="12"/>
        <v>No</v>
      </c>
      <c r="D142" s="232" t="str">
        <f t="shared" si="11"/>
        <v/>
      </c>
      <c r="E142" s="231"/>
      <c r="F142" s="232"/>
      <c r="G142" s="232"/>
      <c r="H142" s="233"/>
      <c r="I142" s="219" t="str" cm="1">
        <f t="array" ref="I142">_xlfn.TEXTJOIN(" ",1,IF(flistname=D142,foption,""))</f>
        <v>0</v>
      </c>
      <c r="J142" s="219" t="s">
        <v>26</v>
      </c>
      <c r="K142" s="219" t="s">
        <v>3396</v>
      </c>
      <c r="L142" s="219" t="str">
        <f t="shared" si="10"/>
        <v/>
      </c>
      <c r="P142" s="219">
        <v>1</v>
      </c>
      <c r="W142" s="219" t="s">
        <v>168</v>
      </c>
      <c r="Z142" s="219" t="s">
        <v>6011</v>
      </c>
      <c r="AB142" s="286"/>
    </row>
    <row r="143" spans="1:28" s="325" customFormat="1">
      <c r="A143" s="235"/>
      <c r="B143" s="240"/>
      <c r="C143" s="240" t="str">
        <f t="shared" si="12"/>
        <v>No</v>
      </c>
      <c r="D143" s="240" t="str">
        <f t="shared" si="11"/>
        <v/>
      </c>
      <c r="E143" s="235"/>
      <c r="F143" s="240"/>
      <c r="G143" s="240"/>
      <c r="H143" s="237"/>
      <c r="I143" s="325" t="str" cm="1">
        <f t="array" ref="I143">_xlfn.TEXTJOIN(" ",1,IF(flistname=D143,foption,""))</f>
        <v>0</v>
      </c>
      <c r="J143" s="325" t="s">
        <v>20</v>
      </c>
      <c r="L143" s="325" t="str">
        <f t="shared" si="10"/>
        <v>Information on unaccompanied minors hosted in HH</v>
      </c>
      <c r="N143" s="325" t="s">
        <v>3381</v>
      </c>
      <c r="O143" s="325" t="s">
        <v>3381</v>
      </c>
      <c r="P143" s="325">
        <v>1</v>
      </c>
      <c r="AB143" s="326"/>
    </row>
    <row r="144" spans="1:28" s="221" customFormat="1">
      <c r="A144" s="205"/>
      <c r="B144" s="194" t="s">
        <v>3382</v>
      </c>
      <c r="C144" s="194" t="str">
        <f t="shared" si="12"/>
        <v>select_one</v>
      </c>
      <c r="D144" s="194" t="str">
        <f t="shared" si="11"/>
        <v>yes_no</v>
      </c>
      <c r="E144" s="205"/>
      <c r="F144" s="194"/>
      <c r="G144" s="194" t="s">
        <v>2983</v>
      </c>
      <c r="H144" s="206"/>
      <c r="I144" s="221" t="str" cm="1">
        <f t="array" ref="I144">_xlfn.TEXTJOIN(" ",1,IF(flistname=D144,foption,""))</f>
        <v>0: No 1: Yes</v>
      </c>
      <c r="J144" s="221" t="s">
        <v>22</v>
      </c>
      <c r="K144" s="221" t="s">
        <v>228</v>
      </c>
      <c r="L144" s="221" t="str">
        <f t="shared" si="10"/>
        <v>C17: Is there any unaccompanied minors in your household?</v>
      </c>
      <c r="M144" s="221" t="s">
        <v>6012</v>
      </c>
      <c r="N144" s="221" t="s">
        <v>3383</v>
      </c>
      <c r="O144" s="221" t="s">
        <v>3384</v>
      </c>
      <c r="P144" s="221">
        <v>1</v>
      </c>
      <c r="Q144" s="221">
        <v>1</v>
      </c>
      <c r="S144" s="221" t="s">
        <v>230</v>
      </c>
      <c r="V144" s="221">
        <v>1</v>
      </c>
      <c r="W144" s="221" t="s">
        <v>5748</v>
      </c>
      <c r="AB144" s="333"/>
    </row>
    <row r="145" spans="1:28" s="221" customFormat="1">
      <c r="A145" s="205"/>
      <c r="B145" s="194" t="s">
        <v>3386</v>
      </c>
      <c r="C145" s="194" t="str">
        <f t="shared" si="12"/>
        <v>No</v>
      </c>
      <c r="D145" s="194" t="str">
        <f t="shared" si="11"/>
        <v/>
      </c>
      <c r="E145" s="205"/>
      <c r="F145" s="194"/>
      <c r="G145" s="194" t="s">
        <v>2983</v>
      </c>
      <c r="H145" s="206"/>
      <c r="I145" s="221" t="str" cm="1">
        <f t="array" ref="I145">_xlfn.TEXTJOIN(" ",1,IF(flistname=D145,foption,""))</f>
        <v>0</v>
      </c>
      <c r="J145" s="221" t="s">
        <v>151</v>
      </c>
      <c r="K145" s="221" t="s">
        <v>232</v>
      </c>
      <c r="L145" s="221" t="str">
        <f t="shared" si="10"/>
        <v>C17_01: If yes, How many "unaccompanied minors" in the HH are male</v>
      </c>
      <c r="M145" s="221" t="s">
        <v>6013</v>
      </c>
      <c r="N145" s="221" t="s">
        <v>3388</v>
      </c>
      <c r="O145" s="221" t="s">
        <v>3389</v>
      </c>
      <c r="P145" s="221">
        <v>1</v>
      </c>
      <c r="S145" s="221" t="s">
        <v>202</v>
      </c>
      <c r="T145" s="221" t="s">
        <v>3390</v>
      </c>
      <c r="U145" s="221" t="s">
        <v>6536</v>
      </c>
      <c r="V145" s="221">
        <v>1</v>
      </c>
      <c r="Z145" s="221" t="s">
        <v>235</v>
      </c>
      <c r="AB145" s="333"/>
    </row>
    <row r="146" spans="1:28" s="221" customFormat="1">
      <c r="A146" s="205"/>
      <c r="B146" s="194" t="s">
        <v>3391</v>
      </c>
      <c r="C146" s="194" t="str">
        <f t="shared" si="12"/>
        <v>No</v>
      </c>
      <c r="D146" s="194" t="str">
        <f t="shared" si="11"/>
        <v/>
      </c>
      <c r="E146" s="205"/>
      <c r="F146" s="194"/>
      <c r="G146" s="194" t="s">
        <v>2983</v>
      </c>
      <c r="H146" s="206"/>
      <c r="I146" s="221" t="str" cm="1">
        <f t="array" ref="I146">_xlfn.TEXTJOIN(" ",1,IF(flistname=D146,foption,""))</f>
        <v>0</v>
      </c>
      <c r="J146" s="221" t="s">
        <v>151</v>
      </c>
      <c r="K146" s="221" t="s">
        <v>236</v>
      </c>
      <c r="L146" s="221" t="str">
        <f t="shared" si="10"/>
        <v>C17_02: If yes, How many "unaccompanied minors" in the HH are female</v>
      </c>
      <c r="M146" s="221" t="s">
        <v>6015</v>
      </c>
      <c r="N146" s="221" t="s">
        <v>3393</v>
      </c>
      <c r="O146" s="221" t="s">
        <v>3394</v>
      </c>
      <c r="P146" s="221">
        <v>1</v>
      </c>
      <c r="S146" s="221" t="s">
        <v>206</v>
      </c>
      <c r="T146" s="221" t="s">
        <v>3395</v>
      </c>
      <c r="U146" s="221" t="s">
        <v>6537</v>
      </c>
      <c r="V146" s="221">
        <v>1</v>
      </c>
      <c r="Z146" s="221" t="s">
        <v>235</v>
      </c>
      <c r="AB146" s="333"/>
    </row>
    <row r="147" spans="1:28" s="219" customFormat="1">
      <c r="A147" s="231"/>
      <c r="B147" s="232"/>
      <c r="C147" s="232" t="str">
        <f t="shared" si="12"/>
        <v>No</v>
      </c>
      <c r="D147" s="232" t="str">
        <f t="shared" si="11"/>
        <v/>
      </c>
      <c r="E147" s="231"/>
      <c r="F147" s="232"/>
      <c r="G147" s="232"/>
      <c r="H147" s="233"/>
      <c r="I147" s="219" t="str" cm="1">
        <f t="array" ref="I147">_xlfn.TEXTJOIN(" ",1,IF(flistname=D147,foption,""))</f>
        <v>0</v>
      </c>
      <c r="J147" s="219" t="s">
        <v>117</v>
      </c>
      <c r="K147" s="219" t="s">
        <v>3396</v>
      </c>
      <c r="L147" s="219" t="str">
        <f t="shared" si="10"/>
        <v/>
      </c>
      <c r="P147" s="219">
        <v>1</v>
      </c>
      <c r="AB147" s="286"/>
    </row>
    <row r="148" spans="1:28" s="229" customFormat="1">
      <c r="A148" s="228"/>
      <c r="C148" s="229" t="str">
        <f t="shared" si="12"/>
        <v>No</v>
      </c>
      <c r="D148" s="229" t="str">
        <f t="shared" si="11"/>
        <v/>
      </c>
      <c r="E148" s="228"/>
      <c r="H148" s="230"/>
      <c r="I148" s="229" t="str" cm="1">
        <f t="array" ref="I148">_xlfn.TEXTJOIN(" ",1,IF(flistname=D148,foption,""))</f>
        <v>0</v>
      </c>
      <c r="L148" s="229" t="str">
        <f t="shared" si="10"/>
        <v/>
      </c>
      <c r="P148" s="229">
        <v>1</v>
      </c>
      <c r="S148" s="228"/>
      <c r="AB148" s="276"/>
    </row>
    <row r="149" spans="1:28" s="219" customFormat="1">
      <c r="A149" s="231"/>
      <c r="B149" s="232"/>
      <c r="C149" s="232" t="str">
        <f t="shared" si="12"/>
        <v>No</v>
      </c>
      <c r="D149" s="232" t="str">
        <f t="shared" si="11"/>
        <v/>
      </c>
      <c r="E149" s="231"/>
      <c r="F149" s="232"/>
      <c r="G149" s="232"/>
      <c r="H149" s="233"/>
      <c r="I149" s="219" t="str" cm="1">
        <f t="array" ref="I149">_xlfn.TEXTJOIN(" ",1,IF(flistname=D149,foption,""))</f>
        <v>0</v>
      </c>
      <c r="J149" s="219" t="s">
        <v>26</v>
      </c>
      <c r="K149" s="219" t="s">
        <v>6017</v>
      </c>
      <c r="L149" s="219" t="str">
        <f t="shared" si="10"/>
        <v/>
      </c>
      <c r="P149" s="219">
        <v>1</v>
      </c>
      <c r="W149" s="219" t="s">
        <v>168</v>
      </c>
      <c r="Z149" s="219" t="s">
        <v>6011</v>
      </c>
      <c r="AB149" s="286"/>
    </row>
    <row r="150" spans="1:28" s="325" customFormat="1">
      <c r="A150" s="235"/>
      <c r="B150" s="240"/>
      <c r="C150" s="240" t="str">
        <f t="shared" si="12"/>
        <v>No</v>
      </c>
      <c r="D150" s="240" t="str">
        <f t="shared" si="11"/>
        <v/>
      </c>
      <c r="E150" s="235"/>
      <c r="F150" s="240"/>
      <c r="G150" s="240"/>
      <c r="H150" s="237"/>
      <c r="I150" s="325" t="str" cm="1">
        <f t="array" ref="I150">_xlfn.TEXTJOIN(" ",1,IF(flistname=D150,foption,""))</f>
        <v>0</v>
      </c>
      <c r="J150" s="325" t="s">
        <v>20</v>
      </c>
      <c r="L150" s="325" t="str">
        <f t="shared" si="10"/>
        <v>Information on orphans hosted by HH</v>
      </c>
      <c r="N150" s="325" t="s">
        <v>6018</v>
      </c>
      <c r="O150" s="325" t="s">
        <v>3398</v>
      </c>
      <c r="P150" s="325">
        <v>1</v>
      </c>
      <c r="AB150" s="326"/>
    </row>
    <row r="151" spans="1:28" s="221" customFormat="1">
      <c r="A151" s="205"/>
      <c r="B151" s="194" t="s">
        <v>3399</v>
      </c>
      <c r="C151" s="194" t="str">
        <f t="shared" si="12"/>
        <v>select_one</v>
      </c>
      <c r="D151" s="194" t="str">
        <f t="shared" si="11"/>
        <v>yes_no</v>
      </c>
      <c r="E151" s="205"/>
      <c r="F151" s="194"/>
      <c r="G151" s="194" t="s">
        <v>2983</v>
      </c>
      <c r="H151" s="206"/>
      <c r="I151" s="221" t="str" cm="1">
        <f t="array" ref="I151">_xlfn.TEXTJOIN(" ",1,IF(flistname=D151,foption,""))</f>
        <v>0: No 1: Yes</v>
      </c>
      <c r="J151" s="221" t="s">
        <v>22</v>
      </c>
      <c r="K151" s="221" t="s">
        <v>239</v>
      </c>
      <c r="L151" s="221" t="str">
        <f t="shared" si="10"/>
        <v>C18: Is there any "orphaned child" in the household?</v>
      </c>
      <c r="M151" s="221" t="s">
        <v>6019</v>
      </c>
      <c r="N151" s="221" t="s">
        <v>3400</v>
      </c>
      <c r="O151" s="221" t="s">
        <v>3401</v>
      </c>
      <c r="P151" s="221">
        <v>1</v>
      </c>
      <c r="Q151" s="221">
        <v>1</v>
      </c>
      <c r="V151" s="221">
        <v>1</v>
      </c>
      <c r="W151" s="221" t="s">
        <v>5748</v>
      </c>
      <c r="AB151" s="333"/>
    </row>
    <row r="152" spans="1:28" s="221" customFormat="1">
      <c r="A152" s="205"/>
      <c r="B152" s="194" t="s">
        <v>3402</v>
      </c>
      <c r="C152" s="194" t="str">
        <f t="shared" si="12"/>
        <v>No</v>
      </c>
      <c r="D152" s="194" t="str">
        <f t="shared" si="11"/>
        <v/>
      </c>
      <c r="E152" s="205"/>
      <c r="F152" s="194"/>
      <c r="G152" s="194" t="s">
        <v>2983</v>
      </c>
      <c r="H152" s="206"/>
      <c r="I152" s="221" t="str" cm="1">
        <f t="array" ref="I152">_xlfn.TEXTJOIN(" ",1,IF(flistname=D152,foption,""))</f>
        <v>0</v>
      </c>
      <c r="J152" s="221" t="s">
        <v>151</v>
      </c>
      <c r="K152" s="221" t="s">
        <v>241</v>
      </c>
      <c r="L152" s="221" t="str">
        <f t="shared" si="10"/>
        <v>C18_01: How many "orphaned children " in the HH are male?</v>
      </c>
      <c r="M152" s="221" t="s">
        <v>6020</v>
      </c>
      <c r="N152" s="221" t="s">
        <v>3404</v>
      </c>
      <c r="O152" s="221" t="s">
        <v>3405</v>
      </c>
      <c r="P152" s="221">
        <v>1</v>
      </c>
      <c r="S152" s="221" t="s">
        <v>202</v>
      </c>
      <c r="T152" s="221" t="s">
        <v>3390</v>
      </c>
      <c r="U152" s="221" t="s">
        <v>6536</v>
      </c>
      <c r="V152" s="221">
        <v>1</v>
      </c>
      <c r="Z152" s="221" t="s">
        <v>243</v>
      </c>
      <c r="AB152" s="333"/>
    </row>
    <row r="153" spans="1:28" s="221" customFormat="1">
      <c r="A153" s="205"/>
      <c r="B153" s="194" t="s">
        <v>3406</v>
      </c>
      <c r="C153" s="194" t="str">
        <f t="shared" si="12"/>
        <v>No</v>
      </c>
      <c r="D153" s="194" t="str">
        <f t="shared" si="11"/>
        <v/>
      </c>
      <c r="E153" s="205"/>
      <c r="F153" s="194"/>
      <c r="G153" s="194" t="s">
        <v>2983</v>
      </c>
      <c r="H153" s="206"/>
      <c r="I153" s="221" t="str" cm="1">
        <f t="array" ref="I153">_xlfn.TEXTJOIN(" ",1,IF(flistname=D153,foption,""))</f>
        <v>0</v>
      </c>
      <c r="J153" s="221" t="s">
        <v>151</v>
      </c>
      <c r="K153" s="221" t="s">
        <v>244</v>
      </c>
      <c r="L153" s="221" t="str">
        <f t="shared" si="10"/>
        <v>C18_02: How many "orphaned children " in the HH are female?</v>
      </c>
      <c r="M153" s="221" t="s">
        <v>6021</v>
      </c>
      <c r="N153" s="221" t="s">
        <v>3408</v>
      </c>
      <c r="O153" s="221" t="s">
        <v>3409</v>
      </c>
      <c r="P153" s="221">
        <v>1</v>
      </c>
      <c r="S153" s="221" t="s">
        <v>206</v>
      </c>
      <c r="T153" s="221" t="s">
        <v>3395</v>
      </c>
      <c r="U153" s="221" t="s">
        <v>6537</v>
      </c>
      <c r="V153" s="221">
        <v>1</v>
      </c>
      <c r="Z153" s="221" t="s">
        <v>243</v>
      </c>
      <c r="AB153" s="333"/>
    </row>
    <row r="154" spans="1:28" s="219" customFormat="1">
      <c r="A154" s="231"/>
      <c r="B154" s="232"/>
      <c r="C154" s="232" t="str">
        <f t="shared" si="12"/>
        <v>No</v>
      </c>
      <c r="D154" s="232" t="str">
        <f t="shared" si="11"/>
        <v/>
      </c>
      <c r="E154" s="231"/>
      <c r="F154" s="232"/>
      <c r="G154" s="232"/>
      <c r="H154" s="233"/>
      <c r="I154" s="219" t="str" cm="1">
        <f t="array" ref="I154">_xlfn.TEXTJOIN(" ",1,IF(flistname=D154,foption,""))</f>
        <v>0</v>
      </c>
      <c r="J154" s="219" t="s">
        <v>117</v>
      </c>
      <c r="K154" s="219" t="s">
        <v>6017</v>
      </c>
      <c r="L154" s="219" t="str">
        <f t="shared" si="10"/>
        <v/>
      </c>
      <c r="P154" s="219">
        <v>1</v>
      </c>
      <c r="AB154" s="286"/>
    </row>
    <row r="155" spans="1:28" s="245" customFormat="1">
      <c r="A155" s="228"/>
      <c r="B155" s="229"/>
      <c r="C155" s="229"/>
      <c r="D155" s="229"/>
      <c r="E155" s="228"/>
      <c r="F155" s="229"/>
      <c r="G155" s="229"/>
      <c r="H155" s="230"/>
      <c r="AB155" s="281"/>
    </row>
    <row r="156" spans="1:28" s="219" customFormat="1">
      <c r="A156" s="231"/>
      <c r="B156" s="232"/>
      <c r="C156" s="232"/>
      <c r="D156" s="232"/>
      <c r="E156" s="231"/>
      <c r="F156" s="232"/>
      <c r="G156" s="232"/>
      <c r="H156" s="233"/>
      <c r="J156" s="219" t="s">
        <v>26</v>
      </c>
      <c r="K156" s="219" t="s">
        <v>6022</v>
      </c>
      <c r="W156" s="219" t="s">
        <v>168</v>
      </c>
      <c r="Z156" s="219" t="s">
        <v>3414</v>
      </c>
      <c r="AB156" s="286"/>
    </row>
    <row r="157" spans="1:28" s="325" customFormat="1">
      <c r="A157" s="235"/>
      <c r="B157" s="240"/>
      <c r="C157" s="240" t="str">
        <f t="shared" ref="C157" si="23">IF(IFERROR(FIND("select_one",J157),0)&gt;0,"select_one",IF(IFERROR(FIND("select_multiple",J157),0)&gt;0,"select_multiple","No"))</f>
        <v>No</v>
      </c>
      <c r="D157" s="240" t="str">
        <f t="shared" ref="D157" si="24">IF(OR(C157="select_one",C157="select_multiple"),TRIM(RIGHT(J157,LEN(J157)-(LEN(C157)+1))),"")</f>
        <v/>
      </c>
      <c r="E157" s="235"/>
      <c r="F157" s="240"/>
      <c r="G157" s="240"/>
      <c r="H157" s="237"/>
      <c r="I157" s="325" t="str" cm="1">
        <f t="array" ref="I157">_xlfn.TEXTJOIN(" ",1,IF(flistname=D157,foption,""))</f>
        <v>0</v>
      </c>
      <c r="J157" s="325" t="s">
        <v>20</v>
      </c>
      <c r="L157" s="325" t="str">
        <f t="shared" ref="L157" si="25">IF(AND(ISBLANK(M157),ISBLANK(N157)),"",IF(ISBLANK(M157),N157,_xlfn.CONCAT(TRIM(M157),": ",N157)))</f>
        <v>Information on Pregnant and or Lactating Women in the household</v>
      </c>
      <c r="N157" s="325" t="s">
        <v>6023</v>
      </c>
      <c r="O157" s="325" t="s">
        <v>3398</v>
      </c>
      <c r="P157" s="325">
        <v>1</v>
      </c>
      <c r="AB157" s="326"/>
    </row>
    <row r="158" spans="1:28" s="221" customFormat="1">
      <c r="A158" s="205"/>
      <c r="B158" s="194" t="s">
        <v>3410</v>
      </c>
      <c r="C158" s="194" t="str">
        <f t="shared" si="12"/>
        <v>No</v>
      </c>
      <c r="D158" s="194" t="str">
        <f t="shared" si="11"/>
        <v/>
      </c>
      <c r="E158" s="205"/>
      <c r="F158" s="194"/>
      <c r="G158" s="194" t="s">
        <v>2983</v>
      </c>
      <c r="H158" s="206"/>
      <c r="I158" s="221" t="str" cm="1">
        <f t="array" ref="I158">_xlfn.TEXTJOIN(" ",1,IF(flistname=D158,foption,""))</f>
        <v>0</v>
      </c>
      <c r="J158" s="221" t="s">
        <v>151</v>
      </c>
      <c r="K158" s="221" t="s">
        <v>225</v>
      </c>
      <c r="L158" s="221" t="str">
        <f t="shared" si="10"/>
        <v>C19: How many of these [${n_plw}] [15-49 years] women in your household are currently pregnant and or lactating?</v>
      </c>
      <c r="M158" s="221" t="s">
        <v>6024</v>
      </c>
      <c r="N158" s="221" t="s">
        <v>6025</v>
      </c>
      <c r="O158" s="221" t="s">
        <v>3413</v>
      </c>
      <c r="P158" s="221">
        <v>1</v>
      </c>
      <c r="Q158" s="221">
        <v>1</v>
      </c>
      <c r="T158" s="221" t="s">
        <v>6538</v>
      </c>
      <c r="U158" s="221" t="s">
        <v>6539</v>
      </c>
      <c r="V158" s="221">
        <v>1</v>
      </c>
      <c r="AB158" s="333"/>
    </row>
    <row r="159" spans="1:28" s="221" customFormat="1">
      <c r="A159" s="205"/>
      <c r="B159" s="194"/>
      <c r="C159" s="194" t="str">
        <f t="shared" si="12"/>
        <v>select_one</v>
      </c>
      <c r="D159" s="194" t="str">
        <f t="shared" si="11"/>
        <v>yes_no</v>
      </c>
      <c r="E159" s="205"/>
      <c r="F159" s="194"/>
      <c r="G159" s="194"/>
      <c r="H159" s="206"/>
      <c r="J159" s="221" t="s">
        <v>22</v>
      </c>
      <c r="K159" s="221" t="s">
        <v>3415</v>
      </c>
      <c r="L159" s="221" t="str">
        <f t="shared" si="10"/>
        <v>C19_01: Is the head of household among these pregnant and or lactating women?</v>
      </c>
      <c r="M159" s="221" t="s">
        <v>6026</v>
      </c>
      <c r="N159" s="221" t="s">
        <v>3416</v>
      </c>
      <c r="O159" s="221" t="s">
        <v>3417</v>
      </c>
      <c r="V159" s="221">
        <v>1</v>
      </c>
      <c r="W159" s="221" t="s">
        <v>5748</v>
      </c>
      <c r="Z159" s="221" t="s">
        <v>6027</v>
      </c>
      <c r="AB159" s="333"/>
    </row>
    <row r="160" spans="1:28" s="221" customFormat="1">
      <c r="A160" s="205"/>
      <c r="B160" s="194"/>
      <c r="C160" s="194" t="str">
        <f t="shared" si="12"/>
        <v>select_one</v>
      </c>
      <c r="D160" s="194" t="str">
        <f t="shared" si="11"/>
        <v>yes_no</v>
      </c>
      <c r="E160" s="205"/>
      <c r="F160" s="194"/>
      <c r="G160" s="194"/>
      <c r="H160" s="206"/>
      <c r="J160" s="221" t="s">
        <v>22</v>
      </c>
      <c r="K160" s="221" t="s">
        <v>3419</v>
      </c>
      <c r="L160" s="221" t="str">
        <f t="shared" si="10"/>
        <v>C19_02: Is the household's primary provider among these pregnant and or lactating women?</v>
      </c>
      <c r="M160" s="221" t="s">
        <v>6028</v>
      </c>
      <c r="N160" s="221" t="s">
        <v>3420</v>
      </c>
      <c r="O160" s="221" t="s">
        <v>3421</v>
      </c>
      <c r="V160" s="221">
        <v>1</v>
      </c>
      <c r="W160" s="221" t="s">
        <v>5748</v>
      </c>
      <c r="Z160" s="221" t="s">
        <v>6029</v>
      </c>
      <c r="AB160" s="333"/>
    </row>
    <row r="161" spans="3:28" s="219" customFormat="1">
      <c r="C161" s="219" t="str">
        <f t="shared" si="12"/>
        <v>No</v>
      </c>
      <c r="D161" s="219" t="str">
        <f t="shared" si="11"/>
        <v/>
      </c>
      <c r="J161" s="219" t="s">
        <v>117</v>
      </c>
      <c r="K161" s="219" t="s">
        <v>6022</v>
      </c>
      <c r="AB161" s="286"/>
    </row>
    <row r="162" spans="3:28" s="219" customFormat="1">
      <c r="C162" s="219" t="str">
        <f t="shared" si="12"/>
        <v>No</v>
      </c>
      <c r="D162" s="219" t="str">
        <f t="shared" si="11"/>
        <v/>
      </c>
      <c r="J162" s="219" t="s">
        <v>26</v>
      </c>
      <c r="K162" s="219" t="s">
        <v>6540</v>
      </c>
      <c r="L162" s="219" t="str">
        <f t="shared" si="10"/>
        <v>C20: Schooling and School feeding</v>
      </c>
      <c r="M162" s="219" t="s">
        <v>6541</v>
      </c>
      <c r="N162" s="219" t="s">
        <v>6542</v>
      </c>
      <c r="W162" s="219" t="s">
        <v>168</v>
      </c>
    </row>
    <row r="163" spans="3:28" s="221" customFormat="1">
      <c r="J163" s="221" t="s">
        <v>22</v>
      </c>
      <c r="K163" s="221" t="s">
        <v>6543</v>
      </c>
      <c r="L163" s="221" t="str">
        <f t="shared" si="10"/>
        <v>C21: Are there schools in this community or surrounding community?</v>
      </c>
      <c r="M163" s="221" t="s">
        <v>6544</v>
      </c>
      <c r="N163" s="221" t="s">
        <v>6545</v>
      </c>
      <c r="V163" s="221">
        <v>1</v>
      </c>
      <c r="W163" s="221" t="s">
        <v>5748</v>
      </c>
      <c r="AB163" s="333"/>
    </row>
    <row r="164" spans="3:28" s="221" customFormat="1">
      <c r="J164" s="221" t="s">
        <v>22</v>
      </c>
      <c r="K164" s="221" t="s">
        <v>6546</v>
      </c>
      <c r="L164" s="221" t="str">
        <f t="shared" si="10"/>
        <v>C22: Are your children enrolled in any of the schools?</v>
      </c>
      <c r="M164" s="221" t="s">
        <v>6547</v>
      </c>
      <c r="N164" s="221" t="s">
        <v>6548</v>
      </c>
      <c r="V164" s="221">
        <v>1</v>
      </c>
      <c r="W164" s="221" t="s">
        <v>5748</v>
      </c>
      <c r="Z164" s="221" t="s">
        <v>6549</v>
      </c>
      <c r="AB164" s="333"/>
    </row>
    <row r="165" spans="3:28" s="221" customFormat="1">
      <c r="J165" s="221" t="s">
        <v>6550</v>
      </c>
      <c r="K165" s="221" t="s">
        <v>6551</v>
      </c>
      <c r="L165" s="221" t="str">
        <f t="shared" si="10"/>
        <v>C23: Why are the children not enrolled in school?</v>
      </c>
      <c r="M165" s="221" t="s">
        <v>6552</v>
      </c>
      <c r="N165" s="221" t="s">
        <v>6553</v>
      </c>
      <c r="V165" s="221">
        <v>1</v>
      </c>
      <c r="Z165" s="221" t="s">
        <v>6554</v>
      </c>
      <c r="AB165" s="333"/>
    </row>
    <row r="166" spans="3:28" s="221" customFormat="1">
      <c r="J166" s="221" t="s">
        <v>49</v>
      </c>
      <c r="K166" s="221" t="s">
        <v>6555</v>
      </c>
      <c r="L166" s="221" t="str">
        <f t="shared" si="10"/>
        <v>C23_1: Specify___</v>
      </c>
      <c r="M166" s="221" t="s">
        <v>6556</v>
      </c>
      <c r="N166" s="221" t="s">
        <v>6557</v>
      </c>
      <c r="V166" s="221">
        <v>1</v>
      </c>
      <c r="Z166" s="221" t="s">
        <v>6558</v>
      </c>
      <c r="AB166" s="333"/>
    </row>
    <row r="167" spans="3:28" s="221" customFormat="1">
      <c r="J167" s="221" t="s">
        <v>22</v>
      </c>
      <c r="K167" s="221" t="s">
        <v>6559</v>
      </c>
      <c r="L167" s="221" t="str">
        <f t="shared" si="10"/>
        <v>C24: Do your children regularly attend school during school days?</v>
      </c>
      <c r="M167" s="221" t="s">
        <v>6560</v>
      </c>
      <c r="N167" s="221" t="s">
        <v>6561</v>
      </c>
      <c r="V167" s="221">
        <v>1</v>
      </c>
      <c r="W167" s="221" t="s">
        <v>5748</v>
      </c>
      <c r="Z167" s="221" t="s">
        <v>6562</v>
      </c>
      <c r="AB167" s="333"/>
    </row>
    <row r="168" spans="3:28" s="221" customFormat="1">
      <c r="J168" s="221" t="s">
        <v>6550</v>
      </c>
      <c r="K168" s="221" t="s">
        <v>6563</v>
      </c>
      <c r="L168" s="221" t="str">
        <f t="shared" si="10"/>
        <v>C25: Why children not attending school?</v>
      </c>
      <c r="M168" s="221" t="s">
        <v>6564</v>
      </c>
      <c r="N168" s="221" t="s">
        <v>6565</v>
      </c>
      <c r="V168" s="221">
        <v>1</v>
      </c>
      <c r="Z168" s="221" t="s">
        <v>6566</v>
      </c>
      <c r="AB168" s="333"/>
    </row>
    <row r="169" spans="3:28" s="221" customFormat="1">
      <c r="J169" s="221" t="s">
        <v>49</v>
      </c>
      <c r="K169" s="221" t="s">
        <v>6567</v>
      </c>
      <c r="L169" s="221" t="str">
        <f t="shared" si="10"/>
        <v>C25_1: Specify___</v>
      </c>
      <c r="M169" s="221" t="s">
        <v>6568</v>
      </c>
      <c r="N169" s="221" t="s">
        <v>6557</v>
      </c>
      <c r="V169" s="221">
        <v>1</v>
      </c>
      <c r="Z169" s="221" t="s">
        <v>6569</v>
      </c>
      <c r="AB169" s="333"/>
    </row>
    <row r="170" spans="3:28" s="221" customFormat="1">
      <c r="J170" s="221" t="s">
        <v>22</v>
      </c>
      <c r="K170" s="221" t="s">
        <v>6570</v>
      </c>
      <c r="L170" s="221" t="str">
        <f t="shared" si="10"/>
        <v>C26: Do you think children benefit from schooling?</v>
      </c>
      <c r="M170" s="221" t="s">
        <v>6571</v>
      </c>
      <c r="N170" s="221" t="s">
        <v>6572</v>
      </c>
      <c r="V170" s="221">
        <v>1</v>
      </c>
      <c r="W170" s="221" t="s">
        <v>5748</v>
      </c>
      <c r="Z170" s="221" t="s">
        <v>6573</v>
      </c>
      <c r="AB170" s="333"/>
    </row>
    <row r="171" spans="3:28" s="221" customFormat="1">
      <c r="J171" s="221" t="s">
        <v>22</v>
      </c>
      <c r="K171" s="221" t="s">
        <v>6574</v>
      </c>
      <c r="L171" s="221" t="str">
        <f t="shared" si="10"/>
        <v>C27: Is there school feeding programme in this school where your children are enrolled?</v>
      </c>
      <c r="M171" s="221" t="s">
        <v>6575</v>
      </c>
      <c r="N171" s="221" t="s">
        <v>6576</v>
      </c>
      <c r="V171" s="221">
        <v>1</v>
      </c>
      <c r="W171" s="221" t="s">
        <v>5748</v>
      </c>
      <c r="Z171" s="221" t="s">
        <v>6549</v>
      </c>
      <c r="AB171" s="333"/>
    </row>
    <row r="172" spans="3:28" s="221" customFormat="1">
      <c r="J172" s="221" t="s">
        <v>22</v>
      </c>
      <c r="K172" s="221" t="s">
        <v>6577</v>
      </c>
      <c r="L172" s="221" t="str">
        <f t="shared" si="10"/>
        <v>C28: Do they partake in the school feeding programme?</v>
      </c>
      <c r="M172" s="221" t="s">
        <v>6578</v>
      </c>
      <c r="N172" s="221" t="s">
        <v>6579</v>
      </c>
      <c r="V172" s="221">
        <v>1</v>
      </c>
      <c r="W172" s="221" t="s">
        <v>5748</v>
      </c>
      <c r="Z172" s="221" t="s">
        <v>6580</v>
      </c>
      <c r="AB172" s="333"/>
    </row>
    <row r="173" spans="3:28" s="221" customFormat="1">
      <c r="J173" s="221" t="s">
        <v>22</v>
      </c>
      <c r="K173" s="221" t="s">
        <v>6581</v>
      </c>
      <c r="L173" s="221" t="str">
        <f t="shared" si="10"/>
        <v>C29: Do you think children benefit from the school feeding programe?</v>
      </c>
      <c r="M173" s="221" t="s">
        <v>6582</v>
      </c>
      <c r="N173" s="221" t="s">
        <v>6583</v>
      </c>
      <c r="V173" s="221">
        <v>1</v>
      </c>
      <c r="W173" s="221" t="s">
        <v>5748</v>
      </c>
      <c r="Z173" s="221" t="s">
        <v>6580</v>
      </c>
      <c r="AB173" s="333"/>
    </row>
    <row r="174" spans="3:28" s="221" customFormat="1">
      <c r="J174" s="221" t="s">
        <v>6584</v>
      </c>
      <c r="K174" s="221" t="s">
        <v>6585</v>
      </c>
      <c r="L174" s="221" t="str">
        <f t="shared" si="10"/>
        <v>C30: What benefits do they receive?</v>
      </c>
      <c r="M174" s="221" t="s">
        <v>6586</v>
      </c>
      <c r="N174" s="221" t="s">
        <v>6587</v>
      </c>
      <c r="V174" s="221">
        <v>1</v>
      </c>
      <c r="Z174" s="221" t="s">
        <v>6588</v>
      </c>
      <c r="AB174" s="333"/>
    </row>
    <row r="175" spans="3:28" s="221" customFormat="1">
      <c r="J175" s="221" t="s">
        <v>49</v>
      </c>
      <c r="K175" s="221" t="s">
        <v>6589</v>
      </c>
      <c r="L175" s="221" t="str">
        <f t="shared" si="10"/>
        <v>C31: Why no benefits?</v>
      </c>
      <c r="M175" s="221" t="s">
        <v>6590</v>
      </c>
      <c r="N175" s="221" t="s">
        <v>6591</v>
      </c>
      <c r="V175" s="221">
        <v>1</v>
      </c>
      <c r="Z175" s="221" t="s">
        <v>6592</v>
      </c>
      <c r="AB175" s="333"/>
    </row>
    <row r="176" spans="3:28" s="220" customFormat="1">
      <c r="J176" s="220" t="s">
        <v>117</v>
      </c>
      <c r="M176" s="221"/>
      <c r="V176" s="221"/>
      <c r="AB176" s="287"/>
    </row>
    <row r="177" spans="1:28" s="356" customFormat="1">
      <c r="A177" s="355"/>
      <c r="B177" s="356" t="s">
        <v>3422</v>
      </c>
      <c r="C177" s="356" t="str">
        <f t="shared" si="12"/>
        <v>No</v>
      </c>
      <c r="D177" s="356" t="str">
        <f t="shared" si="11"/>
        <v/>
      </c>
      <c r="E177" s="355"/>
      <c r="G177" s="356" t="s">
        <v>2983</v>
      </c>
      <c r="H177" s="357"/>
      <c r="I177" s="356" t="str" cm="1">
        <f t="array" ref="I177">_xlfn.TEXTJOIN(" ",1,IF(flistname=D177,foption,""))</f>
        <v>0</v>
      </c>
      <c r="J177" s="356" t="s">
        <v>117</v>
      </c>
      <c r="K177" s="356" t="s">
        <v>3188</v>
      </c>
      <c r="L177" s="356" t="str">
        <f t="shared" si="10"/>
        <v/>
      </c>
      <c r="N177" s="356" t="s">
        <v>2988</v>
      </c>
      <c r="O177" s="356" t="s">
        <v>2988</v>
      </c>
      <c r="P177" s="356">
        <v>1</v>
      </c>
      <c r="AB177" s="358"/>
    </row>
    <row r="178" spans="1:28" s="218" customFormat="1">
      <c r="A178" s="207"/>
      <c r="C178" s="218" t="str">
        <f t="shared" si="12"/>
        <v>No</v>
      </c>
      <c r="D178" s="218" t="str">
        <f t="shared" si="11"/>
        <v/>
      </c>
      <c r="E178" s="207"/>
      <c r="H178" s="209"/>
      <c r="I178" s="214" t="str" cm="1">
        <f t="array" ref="I178">_xlfn.TEXTJOIN(" ",1,IF(flistname=D178,foption,""))</f>
        <v>0</v>
      </c>
      <c r="L178" s="218" t="str">
        <f t="shared" ref="L178:L251" si="26">IF(AND(ISBLANK(M178),ISBLANK(N178)),"",IF(ISBLANK(M178),N178,_xlfn.CONCAT(TRIM(M178),": ",N178)))</f>
        <v/>
      </c>
      <c r="N178" s="218" t="s">
        <v>2988</v>
      </c>
      <c r="O178" s="218" t="s">
        <v>2988</v>
      </c>
      <c r="P178" s="218">
        <v>1</v>
      </c>
      <c r="S178" s="207"/>
      <c r="AB178" s="280"/>
    </row>
    <row r="179" spans="1:28" s="356" customFormat="1">
      <c r="A179" s="355"/>
      <c r="B179" s="356" t="s">
        <v>3423</v>
      </c>
      <c r="C179" s="356" t="str">
        <f t="shared" si="12"/>
        <v>No</v>
      </c>
      <c r="D179" s="356" t="str">
        <f t="shared" si="11"/>
        <v/>
      </c>
      <c r="E179" s="355"/>
      <c r="F179" s="356" t="s">
        <v>246</v>
      </c>
      <c r="G179" s="356" t="s">
        <v>2983</v>
      </c>
      <c r="H179" s="357"/>
      <c r="I179" s="356" t="str" cm="1">
        <f t="array" ref="I179">_xlfn.TEXTJOIN(" ",1,IF(flistname=D179,foption,""))</f>
        <v>0</v>
      </c>
      <c r="J179" s="356" t="s">
        <v>26</v>
      </c>
      <c r="K179" s="356" t="s">
        <v>3424</v>
      </c>
      <c r="L179" s="356" t="str">
        <f t="shared" si="26"/>
        <v>D: ADHERENCE and Programme Linkages</v>
      </c>
      <c r="M179" s="356" t="s">
        <v>3425</v>
      </c>
      <c r="N179" s="356" t="s">
        <v>3426</v>
      </c>
      <c r="O179" s="356" t="s">
        <v>3427</v>
      </c>
      <c r="P179" s="356">
        <v>1</v>
      </c>
      <c r="W179" s="356" t="s">
        <v>168</v>
      </c>
      <c r="Z179" s="356" t="s">
        <v>3428</v>
      </c>
      <c r="AB179" s="358"/>
    </row>
    <row r="180" spans="1:28" s="221" customFormat="1">
      <c r="A180" s="205" t="s">
        <v>3429</v>
      </c>
      <c r="B180" s="194" t="s">
        <v>3430</v>
      </c>
      <c r="C180" s="194" t="str">
        <f t="shared" si="12"/>
        <v>select_one</v>
      </c>
      <c r="D180" s="194" t="str">
        <f t="shared" ref="D180:D251" si="27">IF(OR(C180="select_one",C180="select_multiple"),TRIM(RIGHT(J180,LEN(J180)-(LEN(C180)+1))),"")</f>
        <v>plwnumber</v>
      </c>
      <c r="E180" s="205"/>
      <c r="F180" s="194"/>
      <c r="G180" s="194" t="s">
        <v>2983</v>
      </c>
      <c r="H180" s="206"/>
      <c r="I180" s="221" t="str" cm="1">
        <f t="array" ref="I180">_xlfn.TEXTJOIN(" ",1,IF(flistname=D180,foption,""))</f>
        <v>0: None of them 1: Yes all of them, 2: Yes, some of them</v>
      </c>
      <c r="J180" s="221" t="s">
        <v>3431</v>
      </c>
      <c r="K180" s="221" t="s">
        <v>3432</v>
      </c>
      <c r="L180" s="221" t="str">
        <f t="shared" si="26"/>
        <v>D01: Is any of these [${c_hh_plw}] pregnant and or lactating women currently receiving a special nutritious ration?</v>
      </c>
      <c r="M180" s="221" t="s">
        <v>3433</v>
      </c>
      <c r="N180" s="221" t="s">
        <v>3434</v>
      </c>
      <c r="O180" s="221" t="s">
        <v>3435</v>
      </c>
      <c r="P180" s="221">
        <v>1</v>
      </c>
      <c r="S180" s="221" t="s">
        <v>477</v>
      </c>
      <c r="V180" s="221">
        <v>1</v>
      </c>
      <c r="Z180" s="221" t="s">
        <v>3436</v>
      </c>
      <c r="AB180" s="333"/>
    </row>
    <row r="181" spans="1:28" s="221" customFormat="1">
      <c r="A181" s="205" t="s">
        <v>3429</v>
      </c>
      <c r="B181" s="194" t="s">
        <v>3437</v>
      </c>
      <c r="C181" s="194" t="str">
        <f t="shared" ref="C181:C252" si="28">IF(IFERROR(FIND("select_one",J181),0)&gt;0,"select_one",IF(IFERROR(FIND("select_multiple",J181),0)&gt;0,"select_multiple","No"))</f>
        <v>select_one</v>
      </c>
      <c r="D181" s="194" t="str">
        <f t="shared" si="27"/>
        <v>plwnumber</v>
      </c>
      <c r="E181" s="205"/>
      <c r="F181" s="194"/>
      <c r="G181" s="194" t="s">
        <v>2983</v>
      </c>
      <c r="H181" s="206"/>
      <c r="I181" s="221" t="str" cm="1">
        <f t="array" ref="I181">_xlfn.TEXTJOIN(" ",1,IF(flistname=D181,foption,""))</f>
        <v>0: None of them 1: Yes all of them, 2: Yes, some of them</v>
      </c>
      <c r="J181" s="221" t="s">
        <v>3431</v>
      </c>
      <c r="K181" s="221" t="s">
        <v>3438</v>
      </c>
      <c r="L181" s="221" t="str">
        <f t="shared" si="26"/>
        <v>D02: Is any of these [${n_u5}] children under 5years in your household currently receiving a special nutritious ration?</v>
      </c>
      <c r="M181" s="221" t="s">
        <v>3439</v>
      </c>
      <c r="N181" s="221" t="s">
        <v>3440</v>
      </c>
      <c r="O181" s="221" t="s">
        <v>3441</v>
      </c>
      <c r="P181" s="221">
        <v>1</v>
      </c>
      <c r="S181" s="221" t="s">
        <v>477</v>
      </c>
      <c r="V181" s="221">
        <v>1</v>
      </c>
      <c r="Z181" s="221" t="s">
        <v>3442</v>
      </c>
      <c r="AB181" s="333"/>
    </row>
    <row r="182" spans="1:28" s="221" customFormat="1">
      <c r="A182" s="205"/>
      <c r="B182" s="194"/>
      <c r="C182" s="194" t="str">
        <f t="shared" si="28"/>
        <v>No</v>
      </c>
      <c r="D182" s="194" t="str">
        <f t="shared" si="27"/>
        <v/>
      </c>
      <c r="E182" s="205"/>
      <c r="F182" s="194"/>
      <c r="G182" s="194"/>
      <c r="H182" s="206"/>
      <c r="I182" s="221" t="str" cm="1">
        <f t="array" ref="I182">_xlfn.TEXTJOIN(" ",1,IF(flistname=D182,foption,""))</f>
        <v>0</v>
      </c>
      <c r="J182" s="221" t="s">
        <v>151</v>
      </c>
      <c r="K182" s="221" t="s">
        <v>3443</v>
      </c>
      <c r="L182" s="221" t="str">
        <f t="shared" si="26"/>
        <v>D03: How many distribution were you told you will participate in?</v>
      </c>
      <c r="M182" s="221" t="s">
        <v>3444</v>
      </c>
      <c r="N182" s="221" t="s">
        <v>3445</v>
      </c>
      <c r="O182" s="221" t="s">
        <v>3446</v>
      </c>
      <c r="P182" s="221">
        <v>1</v>
      </c>
      <c r="V182" s="221">
        <v>1</v>
      </c>
      <c r="Z182" s="221" t="s">
        <v>3447</v>
      </c>
      <c r="AB182" s="333"/>
    </row>
    <row r="183" spans="1:28" s="221" customFormat="1">
      <c r="A183" s="205"/>
      <c r="B183" s="194"/>
      <c r="C183" s="194" t="str">
        <f t="shared" si="28"/>
        <v>No</v>
      </c>
      <c r="D183" s="194" t="str">
        <f t="shared" si="27"/>
        <v/>
      </c>
      <c r="E183" s="205"/>
      <c r="F183" s="194"/>
      <c r="G183" s="194"/>
      <c r="H183" s="206"/>
      <c r="I183" s="221" t="str" cm="1">
        <f t="array" ref="I183">_xlfn.TEXTJOIN(" ",1,IF(flistname=D183,foption,""))</f>
        <v>0</v>
      </c>
      <c r="J183" s="221" t="s">
        <v>151</v>
      </c>
      <c r="K183" s="221" t="s">
        <v>3448</v>
      </c>
      <c r="L183" s="221" t="str">
        <f t="shared" si="26"/>
        <v>D04: How many distribution have you participated in so far?</v>
      </c>
      <c r="M183" s="221" t="s">
        <v>3449</v>
      </c>
      <c r="N183" s="221" t="s">
        <v>3450</v>
      </c>
      <c r="O183" s="221" t="s">
        <v>3451</v>
      </c>
      <c r="P183" s="221">
        <v>1</v>
      </c>
      <c r="V183" s="221">
        <v>1</v>
      </c>
      <c r="Z183" s="221" t="s">
        <v>3447</v>
      </c>
      <c r="AB183" s="333"/>
    </row>
    <row r="184" spans="1:28" s="221" customFormat="1">
      <c r="A184" s="205" t="s">
        <v>3429</v>
      </c>
      <c r="B184" s="194" t="s">
        <v>3452</v>
      </c>
      <c r="C184" s="194" t="str">
        <f t="shared" si="28"/>
        <v>select_one</v>
      </c>
      <c r="D184" s="194" t="str">
        <f t="shared" si="27"/>
        <v>yes_no</v>
      </c>
      <c r="E184" s="205"/>
      <c r="F184" s="194"/>
      <c r="G184" s="194" t="s">
        <v>2983</v>
      </c>
      <c r="H184" s="206"/>
      <c r="I184" s="221" t="str" cm="1">
        <f t="array" ref="I184">_xlfn.TEXTJOIN(" ",1,IF(flistname=D184,foption,""))</f>
        <v>0: No 1: Yes</v>
      </c>
      <c r="J184" s="221" t="s">
        <v>22</v>
      </c>
      <c r="K184" s="221" t="s">
        <v>3453</v>
      </c>
      <c r="L184" s="221" t="str">
        <f t="shared" si="26"/>
        <v>D05: If you have a beneficiary ration card for the special nutritious ration, may I please see it?</v>
      </c>
      <c r="M184" s="221" t="s">
        <v>3454</v>
      </c>
      <c r="N184" s="221" t="s">
        <v>3455</v>
      </c>
      <c r="O184" s="221" t="s">
        <v>3456</v>
      </c>
      <c r="P184" s="221">
        <v>1</v>
      </c>
      <c r="S184" s="221" t="s">
        <v>484</v>
      </c>
      <c r="V184" s="221">
        <v>1</v>
      </c>
      <c r="W184" s="221" t="s">
        <v>5748</v>
      </c>
      <c r="Z184" s="221" t="s">
        <v>3447</v>
      </c>
      <c r="AB184" s="333"/>
    </row>
    <row r="185" spans="1:28" s="221" customFormat="1">
      <c r="A185" s="205"/>
      <c r="B185" s="194"/>
      <c r="C185" s="194" t="str">
        <f t="shared" si="28"/>
        <v>No</v>
      </c>
      <c r="D185" s="194" t="str">
        <f t="shared" si="27"/>
        <v/>
      </c>
      <c r="E185" s="205"/>
      <c r="F185" s="194"/>
      <c r="G185" s="194"/>
      <c r="H185" s="206"/>
      <c r="I185" s="221" t="str" cm="1">
        <f t="array" ref="I185">_xlfn.TEXTJOIN(" ",1,IF(flistname=D185,foption,""))</f>
        <v>0</v>
      </c>
      <c r="J185" s="221" t="s">
        <v>151</v>
      </c>
      <c r="K185" s="221" t="s">
        <v>3457</v>
      </c>
      <c r="L185" s="221" t="str">
        <f t="shared" si="26"/>
        <v>D06: [Enumerator] from the card record number of planned distributions</v>
      </c>
      <c r="M185" s="221" t="s">
        <v>3458</v>
      </c>
      <c r="N185" s="206" t="s">
        <v>3459</v>
      </c>
      <c r="O185" s="221" t="s">
        <v>3460</v>
      </c>
      <c r="P185" s="221">
        <v>1</v>
      </c>
      <c r="V185" s="221">
        <v>1</v>
      </c>
      <c r="Z185" s="221" t="s">
        <v>3461</v>
      </c>
      <c r="AB185" s="333"/>
    </row>
    <row r="186" spans="1:28" s="221" customFormat="1">
      <c r="A186" s="205"/>
      <c r="B186" s="194"/>
      <c r="C186" s="194" t="str">
        <f t="shared" si="28"/>
        <v>No</v>
      </c>
      <c r="D186" s="194" t="str">
        <f t="shared" si="27"/>
        <v/>
      </c>
      <c r="E186" s="205"/>
      <c r="F186" s="194"/>
      <c r="G186" s="194"/>
      <c r="H186" s="206"/>
      <c r="I186" s="221" t="str" cm="1">
        <f t="array" ref="I186">_xlfn.TEXTJOIN(" ",1,IF(flistname=D186,foption,""))</f>
        <v>0</v>
      </c>
      <c r="J186" s="221" t="s">
        <v>151</v>
      </c>
      <c r="K186" s="221" t="s">
        <v>3462</v>
      </c>
      <c r="L186" s="221" t="str">
        <f t="shared" si="26"/>
        <v>D07: [Enumerator] from the card record number of actual attended distributions</v>
      </c>
      <c r="M186" s="221" t="s">
        <v>3463</v>
      </c>
      <c r="N186" s="206" t="s">
        <v>3464</v>
      </c>
      <c r="O186" s="221" t="s">
        <v>3465</v>
      </c>
      <c r="P186" s="221">
        <v>1</v>
      </c>
      <c r="V186" s="221">
        <v>1</v>
      </c>
      <c r="Z186" s="221" t="s">
        <v>3461</v>
      </c>
      <c r="AB186" s="333"/>
    </row>
    <row r="187" spans="1:28" s="221" customFormat="1">
      <c r="A187" s="205" t="s">
        <v>3429</v>
      </c>
      <c r="B187" s="194" t="s">
        <v>3466</v>
      </c>
      <c r="C187" s="194" t="str">
        <f t="shared" si="28"/>
        <v>select_one</v>
      </c>
      <c r="D187" s="194" t="str">
        <f t="shared" si="27"/>
        <v>card_lost</v>
      </c>
      <c r="E187" s="205"/>
      <c r="F187" s="194"/>
      <c r="G187" s="194" t="s">
        <v>2983</v>
      </c>
      <c r="H187" s="206"/>
      <c r="I187" s="221" t="str" cm="1">
        <f t="array" ref="I187">_xlfn.TEXTJOIN(" ",1,IF(flistname=D187,foption,""))</f>
        <v>1: Not given one 2: Lost It 88: Others</v>
      </c>
      <c r="J187" s="221" t="s">
        <v>486</v>
      </c>
      <c r="K187" s="221" t="s">
        <v>3467</v>
      </c>
      <c r="L187" s="221" t="str">
        <f t="shared" si="26"/>
        <v>D08: Why do you not have a beneficiary ration/scope card?</v>
      </c>
      <c r="M187" s="221" t="s">
        <v>3468</v>
      </c>
      <c r="N187" s="221" t="s">
        <v>3469</v>
      </c>
      <c r="O187" s="221" t="s">
        <v>3470</v>
      </c>
      <c r="P187" s="221">
        <v>1</v>
      </c>
      <c r="V187" s="221">
        <v>1</v>
      </c>
      <c r="Z187" s="221" t="s">
        <v>3471</v>
      </c>
      <c r="AB187" s="333"/>
    </row>
    <row r="188" spans="1:28" s="338" customFormat="1">
      <c r="A188" s="205" t="s">
        <v>3429</v>
      </c>
      <c r="B188" s="194" t="s">
        <v>3472</v>
      </c>
      <c r="C188" s="194" t="str">
        <f t="shared" si="28"/>
        <v>No</v>
      </c>
      <c r="D188" s="194" t="str">
        <f t="shared" si="27"/>
        <v/>
      </c>
      <c r="E188" s="205"/>
      <c r="F188" s="194"/>
      <c r="G188" s="194" t="s">
        <v>2983</v>
      </c>
      <c r="H188" s="206"/>
      <c r="I188" s="338" t="str" cm="1">
        <f t="array" ref="I188">_xlfn.TEXTJOIN(" ",1,IF(flistname=D188,foption,""))</f>
        <v>0</v>
      </c>
      <c r="J188" s="338" t="s">
        <v>49</v>
      </c>
      <c r="K188" s="338" t="s">
        <v>3473</v>
      </c>
      <c r="L188" s="338" t="str">
        <f t="shared" si="26"/>
        <v>D09: Other reason household doesn’t have a ration card</v>
      </c>
      <c r="M188" s="338" t="s">
        <v>3474</v>
      </c>
      <c r="N188" s="338" t="s">
        <v>3475</v>
      </c>
      <c r="O188" s="338" t="s">
        <v>3476</v>
      </c>
      <c r="P188" s="338">
        <v>1</v>
      </c>
      <c r="V188" s="338">
        <v>1</v>
      </c>
      <c r="Z188" s="338" t="s">
        <v>3477</v>
      </c>
      <c r="AB188" s="339"/>
    </row>
    <row r="189" spans="1:28" s="221" customFormat="1">
      <c r="A189" s="205" t="s">
        <v>3429</v>
      </c>
      <c r="B189" s="194" t="s">
        <v>3478</v>
      </c>
      <c r="C189" s="194" t="str">
        <f t="shared" si="28"/>
        <v>select_one</v>
      </c>
      <c r="D189" s="194" t="str">
        <f t="shared" si="27"/>
        <v>yes_no</v>
      </c>
      <c r="E189" s="205"/>
      <c r="F189" s="194"/>
      <c r="G189" s="194" t="s">
        <v>2983</v>
      </c>
      <c r="H189" s="206"/>
      <c r="I189" s="221" t="str" cm="1">
        <f t="array" ref="I189">_xlfn.TEXTJOIN(" ",1,IF(flistname=D189,foption,""))</f>
        <v>0: No 1: Yes</v>
      </c>
      <c r="J189" s="221" t="s">
        <v>22</v>
      </c>
      <c r="K189" s="221" t="s">
        <v>3479</v>
      </c>
      <c r="L189" s="221" t="str">
        <f t="shared" si="26"/>
        <v>D10: Did you miss any planned distribution?</v>
      </c>
      <c r="M189" s="221" t="s">
        <v>3480</v>
      </c>
      <c r="N189" s="221" t="s">
        <v>3481</v>
      </c>
      <c r="O189" s="221" t="s">
        <v>3482</v>
      </c>
      <c r="P189" s="221">
        <v>1</v>
      </c>
      <c r="V189" s="221">
        <v>1</v>
      </c>
      <c r="W189" s="221" t="s">
        <v>5748</v>
      </c>
      <c r="Z189" s="221" t="s">
        <v>3447</v>
      </c>
      <c r="AB189" s="333"/>
    </row>
    <row r="190" spans="1:28" s="221" customFormat="1">
      <c r="A190" s="205" t="s">
        <v>3429</v>
      </c>
      <c r="B190" s="194" t="s">
        <v>3483</v>
      </c>
      <c r="C190" s="194" t="str">
        <f t="shared" si="28"/>
        <v>select_one</v>
      </c>
      <c r="D190" s="194" t="str">
        <f t="shared" si="27"/>
        <v>BSFP_participate</v>
      </c>
      <c r="E190" s="205"/>
      <c r="F190" s="194"/>
      <c r="G190" s="194" t="s">
        <v>2983</v>
      </c>
      <c r="H190" s="206"/>
      <c r="I190" s="221" t="str" cm="1">
        <f t="array" ref="I190">_xlfn.TEXTJOIN(" ",1,IF(flistname=D190,foption,""))</f>
        <v>1: Distance too far to collect specialized nutritious food 2: Too much time required to collect specialized nutritious food 3: Did not know I had to collect the specialized nutritious food 4: I had to work 5: I had other commitments 88: Other</v>
      </c>
      <c r="J190" s="221" t="s">
        <v>506</v>
      </c>
      <c r="K190" s="221" t="s">
        <v>3484</v>
      </c>
      <c r="L190" s="221" t="str">
        <f t="shared" si="26"/>
        <v>D11: What were the reasons of missing some of the planned distributions?</v>
      </c>
      <c r="M190" s="221" t="s">
        <v>3485</v>
      </c>
      <c r="N190" s="221" t="s">
        <v>3486</v>
      </c>
      <c r="O190" s="221" t="s">
        <v>3487</v>
      </c>
      <c r="P190" s="221">
        <v>1</v>
      </c>
      <c r="V190" s="221">
        <v>1</v>
      </c>
      <c r="Z190" s="221" t="s">
        <v>3488</v>
      </c>
      <c r="AB190" s="333"/>
    </row>
    <row r="191" spans="1:28" s="338" customFormat="1">
      <c r="A191" s="205" t="s">
        <v>3429</v>
      </c>
      <c r="B191" s="194" t="s">
        <v>3489</v>
      </c>
      <c r="C191" s="194" t="str">
        <f t="shared" si="28"/>
        <v>No</v>
      </c>
      <c r="D191" s="194" t="str">
        <f t="shared" si="27"/>
        <v/>
      </c>
      <c r="E191" s="205"/>
      <c r="F191" s="194"/>
      <c r="G191" s="194" t="s">
        <v>2983</v>
      </c>
      <c r="H191" s="206"/>
      <c r="I191" s="338" t="str" cm="1">
        <f t="array" ref="I191">_xlfn.TEXTJOIN(" ",1,IF(flistname=D191,foption,""))</f>
        <v>0</v>
      </c>
      <c r="J191" s="338" t="s">
        <v>49</v>
      </c>
      <c r="K191" s="338" t="s">
        <v>3490</v>
      </c>
      <c r="L191" s="338" t="str">
        <f t="shared" si="26"/>
        <v>D12: Please specify</v>
      </c>
      <c r="M191" s="338" t="s">
        <v>3491</v>
      </c>
      <c r="N191" s="338" t="s">
        <v>3492</v>
      </c>
      <c r="O191" s="338" t="s">
        <v>3493</v>
      </c>
      <c r="P191" s="338">
        <v>1</v>
      </c>
      <c r="V191" s="338">
        <v>1</v>
      </c>
      <c r="Z191" s="338" t="s">
        <v>3494</v>
      </c>
      <c r="AB191" s="339"/>
    </row>
    <row r="192" spans="1:28" s="221" customFormat="1">
      <c r="A192" s="205" t="s">
        <v>3429</v>
      </c>
      <c r="B192" s="194" t="s">
        <v>3495</v>
      </c>
      <c r="C192" s="194" t="str">
        <f t="shared" si="28"/>
        <v>select_one</v>
      </c>
      <c r="D192" s="194" t="str">
        <f t="shared" si="27"/>
        <v>yes_no_na</v>
      </c>
      <c r="E192" s="205"/>
      <c r="F192" s="194"/>
      <c r="G192" s="194" t="s">
        <v>2983</v>
      </c>
      <c r="H192" s="206"/>
      <c r="I192" s="221" t="str" cm="1">
        <f t="array" ref="I192">_xlfn.TEXTJOIN(" ",1,IF(flistname=D192,foption,""))</f>
        <v>0: No 1: Yes 2: N/A</v>
      </c>
      <c r="J192" s="221" t="s">
        <v>474</v>
      </c>
      <c r="K192" s="221" t="s">
        <v>3496</v>
      </c>
      <c r="L192" s="221" t="str">
        <f t="shared" si="26"/>
        <v>D13: Is any of the pregnant and or lactating women in your household currently benefiting from malnutrition treatment programme (TSFP)</v>
      </c>
      <c r="M192" s="221" t="s">
        <v>3497</v>
      </c>
      <c r="N192" s="221" t="s">
        <v>3498</v>
      </c>
      <c r="O192" s="221" t="s">
        <v>3499</v>
      </c>
      <c r="P192" s="221">
        <v>1</v>
      </c>
      <c r="S192" s="221" t="s">
        <v>515</v>
      </c>
      <c r="V192" s="221">
        <v>1</v>
      </c>
      <c r="W192" s="221" t="s">
        <v>5748</v>
      </c>
      <c r="Z192" s="221" t="s">
        <v>6507</v>
      </c>
      <c r="AB192" s="333"/>
    </row>
    <row r="193" spans="1:28" s="221" customFormat="1">
      <c r="A193" s="205" t="s">
        <v>3429</v>
      </c>
      <c r="B193" s="194" t="s">
        <v>3500</v>
      </c>
      <c r="C193" s="194" t="str">
        <f t="shared" si="28"/>
        <v>select_one</v>
      </c>
      <c r="D193" s="194" t="str">
        <f t="shared" si="27"/>
        <v>yes_no_na</v>
      </c>
      <c r="E193" s="205"/>
      <c r="F193" s="194"/>
      <c r="G193" s="194" t="s">
        <v>2983</v>
      </c>
      <c r="H193" s="206"/>
      <c r="I193" s="221" t="str" cm="1">
        <f t="array" ref="I193">_xlfn.TEXTJOIN(" ",1,IF(flistname=D193,foption,""))</f>
        <v>0: No 1: Yes 2: N/A</v>
      </c>
      <c r="J193" s="221" t="s">
        <v>474</v>
      </c>
      <c r="K193" s="221" t="s">
        <v>3501</v>
      </c>
      <c r="L193" s="221" t="str">
        <f t="shared" si="26"/>
        <v>D14: Is any of the U5 children in your household currently benefiting from malnutrition treatment programme (TSFP)</v>
      </c>
      <c r="M193" s="221" t="s">
        <v>3502</v>
      </c>
      <c r="N193" s="221" t="s">
        <v>3503</v>
      </c>
      <c r="O193" s="221" t="s">
        <v>3504</v>
      </c>
      <c r="P193" s="221">
        <v>1</v>
      </c>
      <c r="S193" s="221" t="s">
        <v>519</v>
      </c>
      <c r="V193" s="221">
        <v>1</v>
      </c>
      <c r="W193" s="221" t="s">
        <v>5748</v>
      </c>
      <c r="Z193" s="221" t="s">
        <v>6507</v>
      </c>
      <c r="AB193" s="333"/>
    </row>
    <row r="194" spans="1:28" s="221" customFormat="1">
      <c r="A194" s="205"/>
      <c r="B194" s="194"/>
      <c r="C194" s="194"/>
      <c r="D194" s="194"/>
      <c r="E194" s="205"/>
      <c r="F194" s="194"/>
      <c r="G194" s="194"/>
      <c r="H194" s="206"/>
      <c r="J194" s="221" t="s">
        <v>6593</v>
      </c>
      <c r="K194" s="221" t="s">
        <v>6594</v>
      </c>
      <c r="L194" s="221" t="str">
        <f>IF(AND(ISBLANK(M194),ISBLANK(N194)),"",IF(ISBLANK(M194),N194,_xlfn.CONCAT(TRIM(M194),": ",N194)))</f>
        <v>D15: Is there anyone from the household currently benefiting from below programmes?</v>
      </c>
      <c r="M194" s="221" t="s">
        <v>6595</v>
      </c>
      <c r="N194" s="221" t="s">
        <v>6596</v>
      </c>
      <c r="T194" s="221" t="s">
        <v>6597</v>
      </c>
      <c r="U194" s="221" t="s">
        <v>6598</v>
      </c>
      <c r="V194" s="221">
        <v>1</v>
      </c>
      <c r="Z194" s="221" t="s">
        <v>3085</v>
      </c>
      <c r="AB194" s="333"/>
    </row>
    <row r="195" spans="1:28" s="221" customFormat="1">
      <c r="A195" s="205"/>
      <c r="B195" s="194"/>
      <c r="C195" s="194"/>
      <c r="D195" s="194"/>
      <c r="E195" s="205"/>
      <c r="F195" s="194"/>
      <c r="G195" s="194"/>
      <c r="H195" s="206"/>
      <c r="J195" s="221" t="s">
        <v>6599</v>
      </c>
      <c r="K195" s="221" t="s">
        <v>6600</v>
      </c>
      <c r="L195" s="221" t="str">
        <f t="shared" si="26"/>
        <v>D16: Is there anyone from household currently from benefiting below programmes?</v>
      </c>
      <c r="M195" s="221" t="s">
        <v>6601</v>
      </c>
      <c r="N195" s="221" t="s">
        <v>6602</v>
      </c>
      <c r="T195" s="221" t="s">
        <v>6597</v>
      </c>
      <c r="U195" s="221" t="s">
        <v>6598</v>
      </c>
      <c r="V195" s="221">
        <v>1</v>
      </c>
      <c r="Z195" s="221" t="s">
        <v>3088</v>
      </c>
      <c r="AB195" s="333"/>
    </row>
    <row r="196" spans="1:28" s="221" customFormat="1">
      <c r="A196" s="205"/>
      <c r="B196" s="194"/>
      <c r="C196" s="194"/>
      <c r="D196" s="194"/>
      <c r="E196" s="205"/>
      <c r="F196" s="194"/>
      <c r="G196" s="194"/>
      <c r="H196" s="206"/>
      <c r="J196" s="221" t="s">
        <v>22</v>
      </c>
      <c r="K196" s="221" t="s">
        <v>6603</v>
      </c>
      <c r="L196" s="221" t="str">
        <f t="shared" si="26"/>
        <v>D17: Have you ever received any health or nutrition messages or attended health and nutrition messaging session  this year?</v>
      </c>
      <c r="M196" s="221" t="s">
        <v>6604</v>
      </c>
      <c r="N196" s="221" t="s">
        <v>6605</v>
      </c>
      <c r="V196" s="221">
        <v>1</v>
      </c>
      <c r="W196" s="221" t="s">
        <v>5748</v>
      </c>
      <c r="AB196" s="333"/>
    </row>
    <row r="197" spans="1:28" s="221" customFormat="1">
      <c r="A197" s="205"/>
      <c r="B197" s="194"/>
      <c r="C197" s="194"/>
      <c r="D197" s="194"/>
      <c r="E197" s="205"/>
      <c r="F197" s="194"/>
      <c r="G197" s="194"/>
      <c r="H197" s="206"/>
      <c r="J197" s="221" t="s">
        <v>6606</v>
      </c>
      <c r="K197" s="221" t="s">
        <v>6607</v>
      </c>
      <c r="L197" s="221" t="str">
        <f t="shared" si="26"/>
        <v>D18: Which health and nutrition messages were discussed?</v>
      </c>
      <c r="M197" s="221" t="s">
        <v>6608</v>
      </c>
      <c r="N197" s="221" t="s">
        <v>6609</v>
      </c>
      <c r="V197" s="221">
        <v>1</v>
      </c>
      <c r="Z197" s="221" t="s">
        <v>6610</v>
      </c>
      <c r="AB197" s="333"/>
    </row>
    <row r="198" spans="1:28" s="221" customFormat="1">
      <c r="A198" s="205"/>
      <c r="B198" s="194"/>
      <c r="C198" s="194"/>
      <c r="D198" s="194"/>
      <c r="E198" s="205"/>
      <c r="F198" s="194"/>
      <c r="G198" s="194"/>
      <c r="H198" s="206"/>
      <c r="J198" s="221" t="s">
        <v>49</v>
      </c>
      <c r="K198" s="221" t="s">
        <v>6611</v>
      </c>
      <c r="L198" s="221" t="str">
        <f t="shared" si="26"/>
        <v>D19: Specify___</v>
      </c>
      <c r="M198" s="221" t="s">
        <v>6612</v>
      </c>
      <c r="N198" s="221" t="s">
        <v>6557</v>
      </c>
      <c r="V198" s="221">
        <v>1</v>
      </c>
      <c r="Z198" s="221" t="s">
        <v>6613</v>
      </c>
      <c r="AB198" s="333"/>
    </row>
    <row r="199" spans="1:28" s="221" customFormat="1">
      <c r="A199" s="205"/>
      <c r="B199" s="194"/>
      <c r="C199" s="194"/>
      <c r="D199" s="194"/>
      <c r="E199" s="205"/>
      <c r="F199" s="194"/>
      <c r="G199" s="194"/>
      <c r="H199" s="206"/>
      <c r="J199" s="221" t="s">
        <v>6614</v>
      </c>
      <c r="K199" s="221" t="s">
        <v>6615</v>
      </c>
      <c r="L199" s="221" t="str">
        <f t="shared" si="26"/>
        <v>D20: Who provided receive messages? </v>
      </c>
      <c r="M199" s="221" t="s">
        <v>6616</v>
      </c>
      <c r="N199" s="221" t="s">
        <v>6617</v>
      </c>
      <c r="V199" s="221">
        <v>1</v>
      </c>
      <c r="Z199" s="221" t="s">
        <v>6618</v>
      </c>
      <c r="AB199" s="333"/>
    </row>
    <row r="200" spans="1:28" s="221" customFormat="1">
      <c r="A200" s="205"/>
      <c r="B200" s="194"/>
      <c r="C200" s="194"/>
      <c r="D200" s="194"/>
      <c r="E200" s="205"/>
      <c r="F200" s="194"/>
      <c r="G200" s="194"/>
      <c r="H200" s="206"/>
      <c r="J200" s="221" t="s">
        <v>49</v>
      </c>
      <c r="K200" s="221" t="s">
        <v>6619</v>
      </c>
      <c r="L200" s="221" t="str">
        <f t="shared" si="26"/>
        <v>D21: Specify___</v>
      </c>
      <c r="M200" s="221" t="s">
        <v>6620</v>
      </c>
      <c r="N200" s="221" t="s">
        <v>6557</v>
      </c>
      <c r="V200" s="221">
        <v>1</v>
      </c>
      <c r="Z200" s="221" t="s">
        <v>6621</v>
      </c>
      <c r="AB200" s="333"/>
    </row>
    <row r="201" spans="1:28" s="221" customFormat="1">
      <c r="A201" s="205"/>
      <c r="B201" s="194"/>
      <c r="C201" s="194"/>
      <c r="D201" s="194"/>
      <c r="E201" s="205"/>
      <c r="F201" s="194"/>
      <c r="G201" s="194"/>
      <c r="H201" s="206"/>
      <c r="J201" s="221" t="s">
        <v>22</v>
      </c>
      <c r="K201" s="221" t="s">
        <v>6622</v>
      </c>
      <c r="L201" s="221" t="str">
        <f t="shared" si="26"/>
        <v>D22: Have you ever used/applied the information received and mentioned above in your daily routines? </v>
      </c>
      <c r="M201" s="221" t="s">
        <v>6623</v>
      </c>
      <c r="N201" s="221" t="s">
        <v>6624</v>
      </c>
      <c r="V201" s="221">
        <v>1</v>
      </c>
      <c r="W201" s="221" t="s">
        <v>5748</v>
      </c>
      <c r="Z201" s="221" t="s">
        <v>6610</v>
      </c>
      <c r="AB201" s="333"/>
    </row>
    <row r="202" spans="1:28" s="221" customFormat="1">
      <c r="A202" s="205"/>
      <c r="B202" s="194"/>
      <c r="C202" s="194"/>
      <c r="D202" s="194"/>
      <c r="E202" s="205"/>
      <c r="F202" s="194"/>
      <c r="G202" s="194"/>
      <c r="H202" s="206"/>
      <c r="J202" s="221" t="s">
        <v>549</v>
      </c>
      <c r="K202" s="221" t="s">
        <v>6625</v>
      </c>
      <c r="L202" s="221" t="str">
        <f t="shared" si="26"/>
        <v>D23: Are there any improvements observed since you started applying these messages?</v>
      </c>
      <c r="M202" s="221" t="s">
        <v>6626</v>
      </c>
      <c r="N202" s="221" t="s">
        <v>6627</v>
      </c>
      <c r="V202" s="221">
        <v>1</v>
      </c>
      <c r="W202" s="221" t="s">
        <v>5748</v>
      </c>
      <c r="Z202" s="221" t="s">
        <v>6628</v>
      </c>
      <c r="AB202" s="333"/>
    </row>
    <row r="203" spans="1:28" s="221" customFormat="1">
      <c r="A203" s="205"/>
      <c r="B203" s="194"/>
      <c r="C203" s="194"/>
      <c r="D203" s="194"/>
      <c r="E203" s="205"/>
      <c r="F203" s="194"/>
      <c r="G203" s="194"/>
      <c r="H203" s="206"/>
      <c r="J203" s="221" t="s">
        <v>6629</v>
      </c>
      <c r="K203" s="221" t="s">
        <v>6630</v>
      </c>
      <c r="L203" s="221" t="str">
        <f t="shared" si="26"/>
        <v>D24: Why not?</v>
      </c>
      <c r="M203" s="221" t="s">
        <v>6631</v>
      </c>
      <c r="N203" s="221" t="s">
        <v>6632</v>
      </c>
      <c r="V203" s="221">
        <v>1</v>
      </c>
      <c r="Z203" s="221" t="s">
        <v>6633</v>
      </c>
      <c r="AB203" s="333"/>
    </row>
    <row r="204" spans="1:28" s="221" customFormat="1">
      <c r="A204" s="205"/>
      <c r="B204" s="194"/>
      <c r="C204" s="194"/>
      <c r="D204" s="194"/>
      <c r="E204" s="205"/>
      <c r="F204" s="194"/>
      <c r="G204" s="194"/>
      <c r="H204" s="206"/>
      <c r="J204" s="221" t="s">
        <v>49</v>
      </c>
      <c r="K204" s="221" t="s">
        <v>6634</v>
      </c>
      <c r="L204" s="221" t="str">
        <f t="shared" si="26"/>
        <v>D25: Specify other</v>
      </c>
      <c r="M204" s="221" t="s">
        <v>6635</v>
      </c>
      <c r="N204" s="221" t="s">
        <v>6636</v>
      </c>
      <c r="V204" s="221">
        <v>1</v>
      </c>
      <c r="Z204" s="221" t="s">
        <v>6637</v>
      </c>
      <c r="AB204" s="333"/>
    </row>
    <row r="205" spans="1:28" s="356" customFormat="1">
      <c r="A205" s="355"/>
      <c r="B205" s="356" t="s">
        <v>3506</v>
      </c>
      <c r="C205" s="356" t="str">
        <f t="shared" si="28"/>
        <v>No</v>
      </c>
      <c r="D205" s="356" t="str">
        <f t="shared" si="27"/>
        <v/>
      </c>
      <c r="E205" s="355"/>
      <c r="F205" s="356" t="s">
        <v>246</v>
      </c>
      <c r="G205" s="356" t="s">
        <v>2983</v>
      </c>
      <c r="H205" s="357"/>
      <c r="I205" s="356" t="str" cm="1">
        <f t="array" ref="I205">_xlfn.TEXTJOIN(" ",1,IF(flistname=D205,foption,""))</f>
        <v>0</v>
      </c>
      <c r="J205" s="356" t="s">
        <v>117</v>
      </c>
      <c r="K205" s="356" t="s">
        <v>3424</v>
      </c>
      <c r="L205" s="356" t="str">
        <f t="shared" si="26"/>
        <v/>
      </c>
      <c r="N205" s="356" t="s">
        <v>2988</v>
      </c>
      <c r="O205" s="356" t="s">
        <v>2988</v>
      </c>
      <c r="P205" s="356">
        <v>1</v>
      </c>
      <c r="AB205" s="358"/>
    </row>
    <row r="206" spans="1:28" s="218" customFormat="1">
      <c r="A206" s="207"/>
      <c r="C206" s="218" t="str">
        <f t="shared" si="28"/>
        <v>No</v>
      </c>
      <c r="D206" s="218" t="str">
        <f t="shared" si="27"/>
        <v/>
      </c>
      <c r="E206" s="207"/>
      <c r="H206" s="209"/>
      <c r="I206" s="214" t="str" cm="1">
        <f t="array" ref="I206">_xlfn.TEXTJOIN(" ",1,IF(flistname=D206,foption,""))</f>
        <v>0</v>
      </c>
      <c r="L206" s="218" t="str">
        <f t="shared" si="26"/>
        <v/>
      </c>
      <c r="S206" s="207"/>
      <c r="AB206" s="280"/>
    </row>
    <row r="207" spans="1:28" s="356" customFormat="1">
      <c r="A207" s="355"/>
      <c r="B207" s="356" t="s">
        <v>3507</v>
      </c>
      <c r="C207" s="356" t="str">
        <f t="shared" si="28"/>
        <v>No</v>
      </c>
      <c r="D207" s="356" t="str">
        <f t="shared" si="27"/>
        <v/>
      </c>
      <c r="E207" s="355"/>
      <c r="F207" s="356" t="s">
        <v>246</v>
      </c>
      <c r="G207" s="356" t="s">
        <v>118</v>
      </c>
      <c r="H207" s="357"/>
      <c r="I207" s="356" t="str" cm="1">
        <f t="array" ref="I207">_xlfn.TEXTJOIN(" ",1,IF(flistname=D207,foption,""))</f>
        <v>0</v>
      </c>
      <c r="J207" s="356" t="s">
        <v>26</v>
      </c>
      <c r="K207" s="356" t="s">
        <v>3508</v>
      </c>
      <c r="L207" s="356" t="str">
        <f t="shared" si="26"/>
        <v>E: FFA Participation</v>
      </c>
      <c r="M207" s="356" t="s">
        <v>3509</v>
      </c>
      <c r="N207" s="356" t="s">
        <v>3510</v>
      </c>
      <c r="O207" s="356" t="s">
        <v>3510</v>
      </c>
      <c r="P207" s="356">
        <v>1</v>
      </c>
      <c r="Z207" s="356" t="s">
        <v>6638</v>
      </c>
      <c r="AB207" s="358"/>
    </row>
    <row r="208" spans="1:28" s="221" customFormat="1">
      <c r="A208" s="205"/>
      <c r="B208" s="194" t="s">
        <v>3511</v>
      </c>
      <c r="C208" s="194" t="str">
        <f t="shared" si="28"/>
        <v>select_multiple</v>
      </c>
      <c r="D208" s="194" t="str">
        <f t="shared" si="27"/>
        <v>pillar_type</v>
      </c>
      <c r="E208" s="205"/>
      <c r="F208" s="194" t="s">
        <v>246</v>
      </c>
      <c r="G208" s="194" t="s">
        <v>118</v>
      </c>
      <c r="H208" s="206"/>
      <c r="I208" s="221" t="str" cm="1">
        <f t="array" ref="I208">_xlfn.TEXTJOIN(" ",1,IF(flistname=D208,foption,""))</f>
        <v>1: Pillar 1: Capacity of arable land 2: Pillar 2: Community infrastructure 3: Pillar 3: Natural resource management and climate adaptation 4: Pillar 4. Skills development</v>
      </c>
      <c r="J208" s="221" t="s">
        <v>343</v>
      </c>
      <c r="K208" s="221" t="s">
        <v>3512</v>
      </c>
      <c r="L208" s="221" t="str">
        <f t="shared" si="26"/>
        <v>E01: Under which pillar of F/CFA is this assets activity being implemented?</v>
      </c>
      <c r="M208" s="221" t="s">
        <v>3513</v>
      </c>
      <c r="N208" s="221" t="s">
        <v>3514</v>
      </c>
      <c r="O208" s="221" t="s">
        <v>3515</v>
      </c>
      <c r="P208" s="221">
        <v>1</v>
      </c>
      <c r="Q208" s="221">
        <v>1</v>
      </c>
      <c r="V208" s="221">
        <v>1</v>
      </c>
      <c r="AB208" s="333"/>
    </row>
    <row r="209" spans="1:28" s="219" customFormat="1">
      <c r="A209" s="231"/>
      <c r="B209" s="232"/>
      <c r="C209" s="232" t="str">
        <f t="shared" si="28"/>
        <v>No</v>
      </c>
      <c r="D209" s="232" t="str">
        <f t="shared" si="27"/>
        <v/>
      </c>
      <c r="E209" s="231"/>
      <c r="F209" s="232"/>
      <c r="G209" s="232"/>
      <c r="H209" s="233"/>
      <c r="I209" s="219" t="str" cm="1">
        <f t="array" ref="I209">_xlfn.TEXTJOIN(" ",1,IF(flistname=D209,foption,""))</f>
        <v>0</v>
      </c>
      <c r="J209" s="219" t="s">
        <v>26</v>
      </c>
      <c r="K209" s="219" t="s">
        <v>3516</v>
      </c>
      <c r="L209" s="219" t="str">
        <f t="shared" si="26"/>
        <v/>
      </c>
      <c r="W209" s="219" t="s">
        <v>168</v>
      </c>
      <c r="AB209" s="286"/>
    </row>
    <row r="210" spans="1:28" s="325" customFormat="1">
      <c r="A210" s="235"/>
      <c r="B210" s="240"/>
      <c r="C210" s="240" t="str">
        <f t="shared" si="28"/>
        <v>No</v>
      </c>
      <c r="D210" s="240" t="str">
        <f t="shared" si="27"/>
        <v/>
      </c>
      <c r="E210" s="235"/>
      <c r="F210" s="240"/>
      <c r="G210" s="240"/>
      <c r="H210" s="237"/>
      <c r="I210" s="325" t="str" cm="1">
        <f t="array" ref="I210">_xlfn.TEXTJOIN(" ",1,IF(flistname=D210,foption,""))</f>
        <v>0</v>
      </c>
      <c r="J210" s="325" t="s">
        <v>20</v>
      </c>
      <c r="L210" s="325" t="str">
        <f t="shared" si="26"/>
        <v>What is the exact activity / asset being implemented under the pillars you participated in?</v>
      </c>
      <c r="N210" s="325" t="s">
        <v>3517</v>
      </c>
      <c r="O210" s="325" t="s">
        <v>3517</v>
      </c>
      <c r="P210" s="325">
        <v>1</v>
      </c>
      <c r="AB210" s="326"/>
    </row>
    <row r="211" spans="1:28" s="221" customFormat="1">
      <c r="A211" s="205"/>
      <c r="B211" s="194" t="s">
        <v>3518</v>
      </c>
      <c r="C211" s="194" t="str">
        <f t="shared" si="28"/>
        <v>select_multiple</v>
      </c>
      <c r="D211" s="194" t="str">
        <f t="shared" si="27"/>
        <v>ffa_activity1</v>
      </c>
      <c r="E211" s="205"/>
      <c r="F211" s="194" t="s">
        <v>246</v>
      </c>
      <c r="G211" s="194" t="s">
        <v>118</v>
      </c>
      <c r="H211" s="206"/>
      <c r="I211" s="221" t="str" cm="1">
        <f t="array" ref="I211">_xlfn.TEXTJOIN(" ",1,IF(flistname=D211,foption,""))</f>
        <v>101: PI: Land clearing and plantation 102: PI: Vegetable gardening 103: PI: Compost preparation 104: PI: Construction of solar driers 105: PI: Construction of grain stores 106: PI: Beekeeping 188: PI: Other</v>
      </c>
      <c r="J211" s="221" t="s">
        <v>6639</v>
      </c>
      <c r="K211" s="221" t="s">
        <v>3519</v>
      </c>
      <c r="L211" s="221" t="str">
        <f t="shared" si="26"/>
        <v>E02: Restoration of productive capacity of arable lands (Pillar I)</v>
      </c>
      <c r="M211" s="221" t="s">
        <v>3520</v>
      </c>
      <c r="N211" s="221" t="s">
        <v>3521</v>
      </c>
      <c r="O211" s="221" t="s">
        <v>3522</v>
      </c>
      <c r="P211" s="221">
        <v>1</v>
      </c>
      <c r="Q211" s="221">
        <v>1</v>
      </c>
      <c r="V211" s="221">
        <v>1</v>
      </c>
      <c r="Z211" s="221" t="s">
        <v>3523</v>
      </c>
      <c r="AB211" s="333"/>
    </row>
    <row r="212" spans="1:28" s="221" customFormat="1">
      <c r="A212" s="205"/>
      <c r="B212" s="194" t="s">
        <v>3524</v>
      </c>
      <c r="C212" s="194" t="str">
        <f t="shared" si="28"/>
        <v>select_multiple</v>
      </c>
      <c r="D212" s="194" t="str">
        <f t="shared" si="27"/>
        <v>ffa_activity2</v>
      </c>
      <c r="E212" s="205"/>
      <c r="F212" s="194" t="s">
        <v>246</v>
      </c>
      <c r="G212" s="194" t="s">
        <v>118</v>
      </c>
      <c r="H212" s="206"/>
      <c r="I212" s="221" t="str" cm="1">
        <f t="array" ref="I212">_xlfn.TEXTJOIN(" ",1,IF(flistname=D212,foption,""))</f>
        <v>201: PII: Community access road construction 210: PII: Nutrition centre 202: PII: Dyke construction (roads) 203: PII: Multi-purpose water pond construction 204: PII: Fish pond construction 205: PII: Shallow wells construction 206: PII: School class room construction 207: PII: Youth centre 208: PII: Clinic 209: PII: Grain store 288: PII: Other</v>
      </c>
      <c r="J212" s="221" t="s">
        <v>6640</v>
      </c>
      <c r="K212" s="221" t="s">
        <v>3525</v>
      </c>
      <c r="L212" s="221" t="str">
        <f t="shared" si="26"/>
        <v>E03: Development of Community Infrastructure (Pillar II)</v>
      </c>
      <c r="M212" s="221" t="s">
        <v>3526</v>
      </c>
      <c r="N212" s="221" t="s">
        <v>3527</v>
      </c>
      <c r="O212" s="221" t="s">
        <v>3528</v>
      </c>
      <c r="P212" s="221">
        <v>1</v>
      </c>
      <c r="Q212" s="221">
        <v>1</v>
      </c>
      <c r="V212" s="221">
        <v>1</v>
      </c>
      <c r="Z212" s="221" t="s">
        <v>3529</v>
      </c>
      <c r="AB212" s="333"/>
    </row>
    <row r="213" spans="1:28" s="221" customFormat="1">
      <c r="A213" s="205"/>
      <c r="B213" s="194" t="s">
        <v>3530</v>
      </c>
      <c r="C213" s="194" t="str">
        <f t="shared" si="28"/>
        <v>select_multiple</v>
      </c>
      <c r="D213" s="194" t="str">
        <f t="shared" si="27"/>
        <v>ffa_activity3</v>
      </c>
      <c r="E213" s="205"/>
      <c r="F213" s="194" t="s">
        <v>246</v>
      </c>
      <c r="G213" s="194" t="s">
        <v>118</v>
      </c>
      <c r="H213" s="206"/>
      <c r="I213" s="221" t="str" cm="1">
        <f t="array" ref="I213">_xlfn.TEXTJOIN(" ",1,IF(flistname=D213,foption,""))</f>
        <v>301: PIII: Tree nursery - seedling production/plantation 302: PIII: Seedling pit excavation 303: PIII: Dyke construction (flood-control) 304: PIII: Vetiver multiplication 306: PIII: Water canal/drainage  305: PIII: Other</v>
      </c>
      <c r="J213" s="221" t="s">
        <v>6641</v>
      </c>
      <c r="K213" s="221" t="s">
        <v>3531</v>
      </c>
      <c r="L213" s="221" t="str">
        <f t="shared" si="26"/>
        <v>E04: Natural resource management for climate change adaptation (Pillar III)</v>
      </c>
      <c r="M213" s="221" t="s">
        <v>3532</v>
      </c>
      <c r="N213" s="221" t="s">
        <v>3533</v>
      </c>
      <c r="O213" s="221" t="s">
        <v>3534</v>
      </c>
      <c r="P213" s="221">
        <v>1</v>
      </c>
      <c r="Q213" s="221">
        <v>1</v>
      </c>
      <c r="V213" s="221">
        <v>1</v>
      </c>
      <c r="Z213" s="221" t="s">
        <v>3535</v>
      </c>
      <c r="AB213" s="333"/>
    </row>
    <row r="214" spans="1:28" s="221" customFormat="1">
      <c r="A214" s="205"/>
      <c r="B214" s="194" t="s">
        <v>3536</v>
      </c>
      <c r="C214" s="194" t="str">
        <f t="shared" si="28"/>
        <v>select_multiple</v>
      </c>
      <c r="D214" s="194" t="str">
        <f t="shared" si="27"/>
        <v>ffa_activity4</v>
      </c>
      <c r="E214" s="205"/>
      <c r="F214" s="194" t="s">
        <v>246</v>
      </c>
      <c r="G214" s="194" t="s">
        <v>118</v>
      </c>
      <c r="H214" s="206"/>
      <c r="I214" s="221" t="str" cm="1">
        <f t="array" ref="I214">_xlfn.TEXTJOIN(" ",1,IF(flistname=D214,foption,""))</f>
        <v>401: PIV: Training in Livelihood developmen 402: PIV: Training in Infrastructure development 403: PIV: Training in Environmental rehabilitation 404: PIV: Training in Cross-cutting issues 0 0 0 0 0 488: Other</v>
      </c>
      <c r="J214" s="221" t="s">
        <v>3537</v>
      </c>
      <c r="K214" s="221" t="s">
        <v>3538</v>
      </c>
      <c r="L214" s="221" t="str">
        <f t="shared" si="26"/>
        <v>E05: Skills development (Pillar IV)</v>
      </c>
      <c r="M214" s="221" t="s">
        <v>3539</v>
      </c>
      <c r="N214" s="221" t="s">
        <v>3540</v>
      </c>
      <c r="O214" s="221" t="s">
        <v>3541</v>
      </c>
      <c r="P214" s="221">
        <v>1</v>
      </c>
      <c r="Q214" s="221">
        <v>1</v>
      </c>
      <c r="V214" s="221">
        <v>1</v>
      </c>
      <c r="Z214" s="221" t="s">
        <v>3542</v>
      </c>
      <c r="AB214" s="333"/>
    </row>
    <row r="215" spans="1:28" s="219" customFormat="1">
      <c r="A215" s="231"/>
      <c r="B215" s="232"/>
      <c r="C215" s="232" t="str">
        <f t="shared" si="28"/>
        <v>No</v>
      </c>
      <c r="D215" s="232" t="str">
        <f t="shared" si="27"/>
        <v/>
      </c>
      <c r="E215" s="231"/>
      <c r="F215" s="232"/>
      <c r="G215" s="232"/>
      <c r="H215" s="233"/>
      <c r="I215" s="219" t="str" cm="1">
        <f t="array" ref="I215">_xlfn.TEXTJOIN(" ",1,IF(flistname=D215,foption,""))</f>
        <v>0</v>
      </c>
      <c r="J215" s="219" t="s">
        <v>117</v>
      </c>
      <c r="K215" s="219" t="s">
        <v>3516</v>
      </c>
      <c r="L215" s="219" t="str">
        <f t="shared" si="26"/>
        <v/>
      </c>
      <c r="AB215" s="286"/>
    </row>
    <row r="216" spans="1:28" s="325" customFormat="1">
      <c r="A216" s="235"/>
      <c r="B216" s="240"/>
      <c r="C216" s="240" t="str">
        <f t="shared" si="28"/>
        <v>No</v>
      </c>
      <c r="D216" s="240" t="str">
        <f t="shared" si="27"/>
        <v/>
      </c>
      <c r="E216" s="235"/>
      <c r="F216" s="240"/>
      <c r="G216" s="240"/>
      <c r="H216" s="237"/>
      <c r="I216" s="325" t="str" cm="1">
        <f t="array" ref="I216">_xlfn.TEXTJOIN(" ",1,IF(flistname=D216,foption,""))</f>
        <v>0</v>
      </c>
      <c r="J216" s="325" t="s">
        <v>20</v>
      </c>
      <c r="L216" s="325" t="str">
        <f t="shared" si="26"/>
        <v>Please tell me what you think about the following statement</v>
      </c>
      <c r="N216" s="325" t="s">
        <v>3543</v>
      </c>
      <c r="O216" s="325" t="s">
        <v>3543</v>
      </c>
      <c r="P216" s="325">
        <v>1</v>
      </c>
      <c r="AB216" s="326"/>
    </row>
    <row r="217" spans="1:28" s="219" customFormat="1">
      <c r="A217" s="231"/>
      <c r="B217" s="232"/>
      <c r="C217" s="232" t="str">
        <f t="shared" si="28"/>
        <v>No</v>
      </c>
      <c r="D217" s="232" t="str">
        <f t="shared" si="27"/>
        <v/>
      </c>
      <c r="E217" s="231"/>
      <c r="F217" s="232"/>
      <c r="G217" s="232"/>
      <c r="H217" s="233"/>
      <c r="I217" s="219" t="str" cm="1">
        <f t="array" ref="I217">_xlfn.TEXTJOIN(" ",1,IF(flistname=D217,foption,""))</f>
        <v>0</v>
      </c>
      <c r="J217" s="219" t="s">
        <v>26</v>
      </c>
      <c r="K217" s="219" t="s">
        <v>3544</v>
      </c>
      <c r="L217" s="219" t="str">
        <f t="shared" si="26"/>
        <v/>
      </c>
      <c r="W217" s="219" t="s">
        <v>168</v>
      </c>
      <c r="AB217" s="286"/>
    </row>
    <row r="218" spans="1:28" s="325" customFormat="1">
      <c r="A218" s="235"/>
      <c r="B218" s="240"/>
      <c r="C218" s="240" t="str">
        <f t="shared" si="28"/>
        <v>No</v>
      </c>
      <c r="D218" s="240" t="str">
        <f t="shared" si="27"/>
        <v/>
      </c>
      <c r="E218" s="235"/>
      <c r="F218" s="240"/>
      <c r="G218" s="240"/>
      <c r="H218" s="237"/>
      <c r="I218" s="325" t="str" cm="1">
        <f t="array" ref="I218">_xlfn.TEXTJOIN(" ",1,IF(flistname=D218,foption,""))</f>
        <v>0</v>
      </c>
      <c r="J218" s="325" t="s">
        <v>20</v>
      </c>
      <c r="L218" s="325" t="str">
        <f t="shared" si="26"/>
        <v>Do you think that "due to the assets that were built or rehabilitated in your community":</v>
      </c>
      <c r="N218" s="325" t="s">
        <v>3545</v>
      </c>
      <c r="O218" s="325" t="s">
        <v>3545</v>
      </c>
      <c r="P218" s="325">
        <v>1</v>
      </c>
      <c r="S218" s="325" t="s">
        <v>3546</v>
      </c>
      <c r="AB218" s="326"/>
    </row>
    <row r="219" spans="1:28" s="221" customFormat="1">
      <c r="A219" s="205"/>
      <c r="B219" s="194" t="s">
        <v>3547</v>
      </c>
      <c r="C219" s="194" t="str">
        <f t="shared" si="28"/>
        <v>select_one</v>
      </c>
      <c r="D219" s="194" t="str">
        <f t="shared" si="27"/>
        <v>ffa_think</v>
      </c>
      <c r="E219" s="205"/>
      <c r="F219" s="194" t="s">
        <v>246</v>
      </c>
      <c r="G219" s="194" t="s">
        <v>118</v>
      </c>
      <c r="H219" s="206"/>
      <c r="I219" s="221" t="str" cm="1">
        <f t="array" ref="I219">_xlfn.TEXTJOIN(" ",1,IF(flistname=D219,foption,""))</f>
        <v>0: No 1: Partially 2: Fully</v>
      </c>
      <c r="J219" s="221" t="s">
        <v>362</v>
      </c>
      <c r="K219" s="221" t="s">
        <v>3548</v>
      </c>
      <c r="L219" s="221" t="str">
        <f t="shared" si="26"/>
        <v>E06_01: are better protecting your household, its belongings and its production capacities (fields, equipment, etc.) from floods / drought / landslides / mudslides?</v>
      </c>
      <c r="M219" s="221" t="s">
        <v>3549</v>
      </c>
      <c r="N219" s="221" t="s">
        <v>3550</v>
      </c>
      <c r="O219" s="221" t="s">
        <v>3551</v>
      </c>
      <c r="P219" s="221">
        <v>1</v>
      </c>
      <c r="V219" s="221">
        <v>1</v>
      </c>
      <c r="W219" s="221" t="s">
        <v>5748</v>
      </c>
      <c r="AB219" s="333"/>
    </row>
    <row r="220" spans="1:28" s="221" customFormat="1">
      <c r="A220" s="205"/>
      <c r="B220" s="194" t="s">
        <v>3553</v>
      </c>
      <c r="C220" s="194" t="str">
        <f t="shared" si="28"/>
        <v>select_one</v>
      </c>
      <c r="D220" s="194" t="str">
        <f t="shared" si="27"/>
        <v>ffa_think</v>
      </c>
      <c r="E220" s="205"/>
      <c r="F220" s="194" t="s">
        <v>246</v>
      </c>
      <c r="G220" s="194" t="s">
        <v>118</v>
      </c>
      <c r="H220" s="206"/>
      <c r="I220" s="221" t="str" cm="1">
        <f t="array" ref="I220">_xlfn.TEXTJOIN(" ",1,IF(flistname=D220,foption,""))</f>
        <v>0: No 1: Partially 2: Fully</v>
      </c>
      <c r="J220" s="221" t="s">
        <v>362</v>
      </c>
      <c r="K220" s="221" t="s">
        <v>3554</v>
      </c>
      <c r="L220" s="221" t="str">
        <f t="shared" si="26"/>
        <v>E06_02: have allowed your household to increase or diversify its production (agriculture / livestock / other)?</v>
      </c>
      <c r="M220" s="221" t="s">
        <v>3555</v>
      </c>
      <c r="N220" s="221" t="s">
        <v>3556</v>
      </c>
      <c r="O220" s="221" t="s">
        <v>3557</v>
      </c>
      <c r="P220" s="221">
        <v>1</v>
      </c>
      <c r="V220" s="221">
        <v>1</v>
      </c>
      <c r="W220" s="221" t="s">
        <v>5748</v>
      </c>
      <c r="AB220" s="333"/>
    </row>
    <row r="221" spans="1:28" s="221" customFormat="1">
      <c r="A221" s="205"/>
      <c r="B221" s="194" t="s">
        <v>3558</v>
      </c>
      <c r="C221" s="194" t="str">
        <f t="shared" si="28"/>
        <v>select_one</v>
      </c>
      <c r="D221" s="194" t="str">
        <f t="shared" si="27"/>
        <v>ffa_think</v>
      </c>
      <c r="E221" s="205"/>
      <c r="F221" s="194" t="s">
        <v>246</v>
      </c>
      <c r="G221" s="194" t="s">
        <v>118</v>
      </c>
      <c r="H221" s="206"/>
      <c r="I221" s="221" t="str" cm="1">
        <f t="array" ref="I221">_xlfn.TEXTJOIN(" ",1,IF(flistname=D221,foption,""))</f>
        <v>0: No 1: Partially 2: Fully</v>
      </c>
      <c r="J221" s="221" t="s">
        <v>362</v>
      </c>
      <c r="K221" s="221" t="s">
        <v>3559</v>
      </c>
      <c r="L221" s="221" t="str">
        <f t="shared" si="26"/>
        <v>E06_03: have decreased the day-to-day hardship and released time for any of your family members (including women and children)?</v>
      </c>
      <c r="M221" s="221" t="s">
        <v>3560</v>
      </c>
      <c r="N221" s="221" t="s">
        <v>3561</v>
      </c>
      <c r="O221" s="221" t="s">
        <v>3562</v>
      </c>
      <c r="P221" s="221">
        <v>1</v>
      </c>
      <c r="V221" s="221">
        <v>1</v>
      </c>
      <c r="W221" s="221" t="s">
        <v>5748</v>
      </c>
      <c r="AB221" s="333"/>
    </row>
    <row r="222" spans="1:28" s="221" customFormat="1">
      <c r="A222" s="205"/>
      <c r="B222" s="194" t="s">
        <v>3563</v>
      </c>
      <c r="C222" s="194" t="str">
        <f t="shared" si="28"/>
        <v>select_one</v>
      </c>
      <c r="D222" s="194" t="str">
        <f t="shared" si="27"/>
        <v>ffa_think</v>
      </c>
      <c r="E222" s="205"/>
      <c r="F222" s="194" t="s">
        <v>246</v>
      </c>
      <c r="G222" s="194" t="s">
        <v>118</v>
      </c>
      <c r="H222" s="206"/>
      <c r="I222" s="221" t="str" cm="1">
        <f t="array" ref="I222">_xlfn.TEXTJOIN(" ",1,IF(flistname=D222,foption,""))</f>
        <v>0: No 1: Partially 2: Fully</v>
      </c>
      <c r="J222" s="221" t="s">
        <v>362</v>
      </c>
      <c r="K222" s="221" t="s">
        <v>3564</v>
      </c>
      <c r="L222" s="221" t="str">
        <f t="shared" si="26"/>
        <v>E06_04: have improved the ability of any of your household member to access markets and/or basic services ?</v>
      </c>
      <c r="M222" s="221" t="s">
        <v>3565</v>
      </c>
      <c r="N222" s="221" t="s">
        <v>3566</v>
      </c>
      <c r="O222" s="221" t="s">
        <v>3567</v>
      </c>
      <c r="P222" s="221">
        <v>1</v>
      </c>
      <c r="S222" s="221" t="s">
        <v>3568</v>
      </c>
      <c r="V222" s="221">
        <v>1</v>
      </c>
      <c r="W222" s="221" t="s">
        <v>5748</v>
      </c>
      <c r="AB222" s="333"/>
    </row>
    <row r="223" spans="1:28" s="221" customFormat="1">
      <c r="A223" s="205"/>
      <c r="B223" s="194" t="s">
        <v>3569</v>
      </c>
      <c r="C223" s="194" t="str">
        <f t="shared" si="28"/>
        <v>select_one</v>
      </c>
      <c r="D223" s="194" t="str">
        <f t="shared" si="27"/>
        <v>ffa_think</v>
      </c>
      <c r="E223" s="205"/>
      <c r="F223" s="194" t="s">
        <v>246</v>
      </c>
      <c r="G223" s="194" t="s">
        <v>118</v>
      </c>
      <c r="H223" s="206"/>
      <c r="I223" s="221" t="str" cm="1">
        <f t="array" ref="I223">_xlfn.TEXTJOIN(" ",1,IF(flistname=D223,foption,""))</f>
        <v>0: No 1: Partially 2: Fully</v>
      </c>
      <c r="J223" s="221" t="s">
        <v>362</v>
      </c>
      <c r="K223" s="221" t="s">
        <v>3570</v>
      </c>
      <c r="L223" s="221" t="str">
        <f t="shared" si="26"/>
        <v>E06_05: have improved your household’s ability to manage and maintain assets?</v>
      </c>
      <c r="M223" s="221" t="s">
        <v>3571</v>
      </c>
      <c r="N223" s="221" t="s">
        <v>3572</v>
      </c>
      <c r="O223" s="221" t="s">
        <v>3573</v>
      </c>
      <c r="P223" s="221">
        <v>1</v>
      </c>
      <c r="V223" s="221">
        <v>1</v>
      </c>
      <c r="W223" s="221" t="s">
        <v>5748</v>
      </c>
      <c r="AB223" s="333"/>
    </row>
    <row r="224" spans="1:28" s="221" customFormat="1">
      <c r="A224" s="205"/>
      <c r="B224" s="194" t="s">
        <v>3574</v>
      </c>
      <c r="C224" s="194" t="str">
        <f t="shared" si="28"/>
        <v>select_one</v>
      </c>
      <c r="D224" s="194" t="str">
        <f t="shared" si="27"/>
        <v>ffa_think</v>
      </c>
      <c r="E224" s="205"/>
      <c r="F224" s="194" t="s">
        <v>246</v>
      </c>
      <c r="G224" s="194" t="s">
        <v>118</v>
      </c>
      <c r="H224" s="206"/>
      <c r="I224" s="221" t="str" cm="1">
        <f t="array" ref="I224">_xlfn.TEXTJOIN(" ",1,IF(flistname=D224,foption,""))</f>
        <v>0: No 1: Partially 2: Fully</v>
      </c>
      <c r="J224" s="221" t="s">
        <v>362</v>
      </c>
      <c r="K224" s="221" t="s">
        <v>3575</v>
      </c>
      <c r="L224" s="221" t="str">
        <f t="shared" si="26"/>
        <v>E06_06: have improved your natural environment?</v>
      </c>
      <c r="M224" s="221" t="s">
        <v>3576</v>
      </c>
      <c r="N224" s="221" t="s">
        <v>3577</v>
      </c>
      <c r="O224" s="221" t="s">
        <v>3578</v>
      </c>
      <c r="P224" s="221">
        <v>1</v>
      </c>
      <c r="S224" s="221" t="s">
        <v>3579</v>
      </c>
      <c r="V224" s="221">
        <v>1</v>
      </c>
      <c r="W224" s="221" t="s">
        <v>5748</v>
      </c>
      <c r="AB224" s="333"/>
    </row>
    <row r="225" spans="1:28" s="221" customFormat="1">
      <c r="A225" s="205"/>
      <c r="B225" s="194" t="s">
        <v>3580</v>
      </c>
      <c r="C225" s="194" t="str">
        <f t="shared" si="28"/>
        <v>select_one</v>
      </c>
      <c r="D225" s="194" t="str">
        <f t="shared" si="27"/>
        <v>ffa_think_na</v>
      </c>
      <c r="E225" s="205"/>
      <c r="F225" s="194" t="s">
        <v>246</v>
      </c>
      <c r="G225" s="194" t="s">
        <v>118</v>
      </c>
      <c r="H225" s="206"/>
      <c r="I225" s="221" t="str" cm="1">
        <f t="array" ref="I225">_xlfn.TEXTJOIN(" ",1,IF(flistname=D225,foption,""))</f>
        <v>0: No 1: Partially 2: Fully 99: N/A</v>
      </c>
      <c r="J225" s="221" t="s">
        <v>365</v>
      </c>
      <c r="K225" s="221" t="s">
        <v>3581</v>
      </c>
      <c r="L225" s="221" t="str">
        <f t="shared" si="26"/>
        <v>E06_07: have allowed to increase agricultural potential due to greater water availability and/or soil fertility?</v>
      </c>
      <c r="M225" s="221" t="s">
        <v>3582</v>
      </c>
      <c r="N225" s="221" t="s">
        <v>3583</v>
      </c>
      <c r="O225" s="221" t="s">
        <v>3584</v>
      </c>
      <c r="P225" s="221">
        <v>1</v>
      </c>
      <c r="S225" s="221" t="s">
        <v>3585</v>
      </c>
      <c r="V225" s="221">
        <v>1</v>
      </c>
      <c r="W225" s="221" t="s">
        <v>5748</v>
      </c>
      <c r="AB225" s="333"/>
    </row>
    <row r="226" spans="1:28" s="221" customFormat="1">
      <c r="A226" s="205"/>
      <c r="B226" s="194" t="s">
        <v>3586</v>
      </c>
      <c r="C226" s="194" t="str">
        <f t="shared" si="28"/>
        <v>select_one</v>
      </c>
      <c r="D226" s="194" t="str">
        <f t="shared" si="27"/>
        <v>ffa_think_na</v>
      </c>
      <c r="E226" s="205"/>
      <c r="F226" s="194" t="s">
        <v>246</v>
      </c>
      <c r="G226" s="194" t="s">
        <v>118</v>
      </c>
      <c r="H226" s="206"/>
      <c r="I226" s="221" t="str" cm="1">
        <f t="array" ref="I226">_xlfn.TEXTJOIN(" ",1,IF(flistname=D226,foption,""))</f>
        <v>0: No 1: Partially 2: Fully 99: N/A</v>
      </c>
      <c r="J226" s="221" t="s">
        <v>365</v>
      </c>
      <c r="K226" s="221" t="s">
        <v>3587</v>
      </c>
      <c r="L226" s="221" t="str">
        <f t="shared" si="26"/>
        <v>E06_08: have improved natural environment due to land stabilization and restoration?</v>
      </c>
      <c r="M226" s="221" t="s">
        <v>3588</v>
      </c>
      <c r="N226" s="221" t="s">
        <v>3589</v>
      </c>
      <c r="O226" s="221" t="s">
        <v>3590</v>
      </c>
      <c r="P226" s="221">
        <v>1</v>
      </c>
      <c r="S226" s="221" t="s">
        <v>3591</v>
      </c>
      <c r="V226" s="221">
        <v>1</v>
      </c>
      <c r="W226" s="221" t="s">
        <v>5748</v>
      </c>
      <c r="AB226" s="333"/>
    </row>
    <row r="227" spans="1:28" s="221" customFormat="1">
      <c r="A227" s="205"/>
      <c r="B227" s="194" t="s">
        <v>3592</v>
      </c>
      <c r="C227" s="194" t="str">
        <f t="shared" si="28"/>
        <v>select_one</v>
      </c>
      <c r="D227" s="194" t="str">
        <f t="shared" si="27"/>
        <v>ffa_think_na</v>
      </c>
      <c r="E227" s="205"/>
      <c r="F227" s="194" t="s">
        <v>246</v>
      </c>
      <c r="G227" s="194" t="s">
        <v>118</v>
      </c>
      <c r="H227" s="206"/>
      <c r="I227" s="221" t="str" cm="1">
        <f t="array" ref="I227">_xlfn.TEXTJOIN(" ",1,IF(flistname=D227,foption,""))</f>
        <v>0: No 1: Partially 2: Fully 99: N/A</v>
      </c>
      <c r="J227" s="221" t="s">
        <v>365</v>
      </c>
      <c r="K227" s="221" t="s">
        <v>3593</v>
      </c>
      <c r="L227" s="221" t="str">
        <f t="shared" si="26"/>
        <v>E06_09: have improved environmental surroundings due to the enhanced water and sanitation measures?</v>
      </c>
      <c r="M227" s="221" t="s">
        <v>3594</v>
      </c>
      <c r="N227" s="221" t="s">
        <v>3595</v>
      </c>
      <c r="O227" s="221" t="s">
        <v>3596</v>
      </c>
      <c r="P227" s="221">
        <v>1</v>
      </c>
      <c r="S227" s="221" t="s">
        <v>3597</v>
      </c>
      <c r="V227" s="221">
        <v>1</v>
      </c>
      <c r="W227" s="221" t="s">
        <v>5748</v>
      </c>
      <c r="AB227" s="333"/>
    </row>
    <row r="228" spans="1:28" s="221" customFormat="1">
      <c r="A228" s="205"/>
      <c r="B228" s="194" t="s">
        <v>3592</v>
      </c>
      <c r="C228" s="194" t="str">
        <f t="shared" ref="C228" si="29">IF(IFERROR(FIND("select_one",J228),0)&gt;0,"select_one",IF(IFERROR(FIND("select_multiple",J228),0)&gt;0,"select_multiple","No"))</f>
        <v>select_one</v>
      </c>
      <c r="D228" s="194" t="str">
        <f t="shared" ref="D228" si="30">IF(OR(C228="select_one",C228="select_multiple"),TRIM(RIGHT(J228,LEN(J228)-(LEN(C228)+1))),"")</f>
        <v>ffa_think_shock</v>
      </c>
      <c r="E228" s="205"/>
      <c r="F228" s="194" t="s">
        <v>246</v>
      </c>
      <c r="G228" s="194" t="s">
        <v>118</v>
      </c>
      <c r="H228" s="206"/>
      <c r="I228" s="221" t="str" cm="1">
        <f t="array" ref="I228">_xlfn.TEXTJOIN(" ",1,IF(flistname=D228,foption,""))</f>
        <v/>
      </c>
      <c r="J228" s="221" t="s">
        <v>6642</v>
      </c>
      <c r="K228" s="221" t="s">
        <v>6643</v>
      </c>
      <c r="L228" s="221" t="str">
        <f t="shared" ref="L228" si="31">IF(AND(ISBLANK(M228),ISBLANK(N228)),"",IF(ISBLANK(M228),N228,_xlfn.CONCAT(TRIM(M228),": ",N228)))</f>
        <v>E06_10: have changed conflicts and violence at household level?</v>
      </c>
      <c r="M228" s="221" t="s">
        <v>6644</v>
      </c>
      <c r="N228" s="206" t="s">
        <v>6645</v>
      </c>
      <c r="O228" s="221" t="s">
        <v>6646</v>
      </c>
      <c r="P228" s="221">
        <v>1</v>
      </c>
      <c r="V228" s="221">
        <v>1</v>
      </c>
      <c r="W228" s="221" t="s">
        <v>5748</v>
      </c>
      <c r="AB228" s="333"/>
    </row>
    <row r="229" spans="1:28" s="221" customFormat="1">
      <c r="A229" s="205"/>
      <c r="B229" s="194" t="s">
        <v>3592</v>
      </c>
      <c r="C229" s="194" t="str">
        <f t="shared" ref="C229" si="32">IF(IFERROR(FIND("select_one",J229),0)&gt;0,"select_one",IF(IFERROR(FIND("select_multiple",J229),0)&gt;0,"select_multiple","No"))</f>
        <v>select_one</v>
      </c>
      <c r="D229" s="194" t="str">
        <f t="shared" ref="D229" si="33">IF(OR(C229="select_one",C229="select_multiple"),TRIM(RIGHT(J229,LEN(J229)-(LEN(C229)+1))),"")</f>
        <v>ffa_think_shock</v>
      </c>
      <c r="E229" s="205"/>
      <c r="F229" s="194" t="s">
        <v>246</v>
      </c>
      <c r="G229" s="194" t="s">
        <v>118</v>
      </c>
      <c r="H229" s="206"/>
      <c r="I229" s="221" t="str" cm="1">
        <f t="array" ref="I229">_xlfn.TEXTJOIN(" ",1,IF(flistname=D229,foption,""))</f>
        <v/>
      </c>
      <c r="J229" s="221" t="s">
        <v>6642</v>
      </c>
      <c r="K229" s="221" t="s">
        <v>6647</v>
      </c>
      <c r="L229" s="221" t="str">
        <f t="shared" ref="L229" si="34">IF(AND(ISBLANK(M229),ISBLANK(N229)),"",IF(ISBLANK(M229),N229,_xlfn.CONCAT(TRIM(M229),": ",N229)))</f>
        <v>E06_11: have changed conflicts and violence at community level?</v>
      </c>
      <c r="M229" s="221" t="s">
        <v>6648</v>
      </c>
      <c r="N229" s="206" t="s">
        <v>6649</v>
      </c>
      <c r="O229" s="221" t="s">
        <v>6650</v>
      </c>
      <c r="P229" s="221">
        <v>1</v>
      </c>
      <c r="V229" s="221">
        <v>1</v>
      </c>
      <c r="W229" s="221" t="s">
        <v>5748</v>
      </c>
      <c r="AB229" s="333"/>
    </row>
    <row r="230" spans="1:28" s="219" customFormat="1">
      <c r="A230" s="231"/>
      <c r="B230" s="232"/>
      <c r="C230" s="232" t="str">
        <f t="shared" si="28"/>
        <v>No</v>
      </c>
      <c r="D230" s="232" t="str">
        <f t="shared" si="27"/>
        <v/>
      </c>
      <c r="E230" s="231"/>
      <c r="F230" s="232"/>
      <c r="G230" s="232"/>
      <c r="H230" s="233"/>
      <c r="I230" s="219" t="str" cm="1">
        <f t="array" ref="I230">_xlfn.TEXTJOIN(" ",1,IF(flistname=D230,foption,""))</f>
        <v>0</v>
      </c>
      <c r="J230" s="219" t="s">
        <v>117</v>
      </c>
      <c r="K230" s="219" t="s">
        <v>3544</v>
      </c>
      <c r="L230" s="219" t="str">
        <f t="shared" si="26"/>
        <v/>
      </c>
      <c r="AB230" s="286"/>
    </row>
    <row r="231" spans="1:28" s="229" customFormat="1">
      <c r="A231" s="228"/>
      <c r="C231" s="229" t="str">
        <f t="shared" si="28"/>
        <v>No</v>
      </c>
      <c r="D231" s="229" t="str">
        <f t="shared" si="27"/>
        <v/>
      </c>
      <c r="E231" s="228"/>
      <c r="H231" s="230"/>
      <c r="I231" s="229" t="str" cm="1">
        <f t="array" ref="I231">_xlfn.TEXTJOIN(" ",1,IF(flistname=D231,foption,""))</f>
        <v>0</v>
      </c>
      <c r="L231" s="229" t="str">
        <f t="shared" si="26"/>
        <v/>
      </c>
      <c r="S231" s="228"/>
      <c r="AB231" s="276"/>
    </row>
    <row r="232" spans="1:28" s="219" customFormat="1">
      <c r="A232" s="231"/>
      <c r="B232" s="250" t="s">
        <v>3598</v>
      </c>
      <c r="C232" s="250" t="str">
        <f t="shared" si="28"/>
        <v>No</v>
      </c>
      <c r="D232" s="250" t="str">
        <f t="shared" si="27"/>
        <v/>
      </c>
      <c r="E232" s="231"/>
      <c r="F232" s="250" t="s">
        <v>246</v>
      </c>
      <c r="G232" s="250" t="s">
        <v>2983</v>
      </c>
      <c r="H232" s="233"/>
      <c r="I232" s="219" t="str" cm="1">
        <f t="array" ref="I232">_xlfn.TEXTJOIN(" ",1,IF(flistname=D232,foption,""))</f>
        <v>0</v>
      </c>
      <c r="J232" s="219" t="s">
        <v>26</v>
      </c>
      <c r="K232" s="219" t="s">
        <v>3599</v>
      </c>
      <c r="L232" s="219" t="str">
        <f t="shared" si="26"/>
        <v>FFA Training/hand-in-hand coaching</v>
      </c>
      <c r="N232" s="219" t="s">
        <v>3600</v>
      </c>
      <c r="O232" s="219" t="s">
        <v>3600</v>
      </c>
      <c r="P232" s="219">
        <v>1</v>
      </c>
      <c r="W232" s="219" t="s">
        <v>168</v>
      </c>
      <c r="AB232" s="286"/>
    </row>
    <row r="233" spans="1:28" s="325" customFormat="1">
      <c r="A233" s="238"/>
      <c r="B233" s="238"/>
      <c r="C233" s="238" t="str">
        <f t="shared" si="28"/>
        <v>No</v>
      </c>
      <c r="D233" s="238" t="str">
        <f t="shared" si="27"/>
        <v/>
      </c>
      <c r="E233" s="238"/>
      <c r="F233" s="238"/>
      <c r="G233" s="238"/>
      <c r="H233" s="238"/>
      <c r="I233" s="325" t="str" cm="1">
        <f t="array" ref="I233">_xlfn.TEXTJOIN(" ",1,IF(flistname=D233,foption,""))</f>
        <v>0</v>
      </c>
      <c r="J233" s="325" t="s">
        <v>20</v>
      </c>
      <c r="L233" s="325" t="str">
        <f t="shared" si="26"/>
        <v>Information on FFA trainings received by beneficiary</v>
      </c>
      <c r="N233" s="325" t="s">
        <v>3601</v>
      </c>
      <c r="O233" s="325" t="s">
        <v>3601</v>
      </c>
      <c r="P233" s="325">
        <v>1</v>
      </c>
      <c r="AB233" s="326"/>
    </row>
    <row r="234" spans="1:28" s="221" customFormat="1">
      <c r="A234" s="205"/>
      <c r="B234" s="194" t="s">
        <v>3602</v>
      </c>
      <c r="C234" s="194" t="str">
        <f t="shared" si="28"/>
        <v>select_one</v>
      </c>
      <c r="D234" s="194" t="str">
        <f t="shared" si="27"/>
        <v>yes_no</v>
      </c>
      <c r="E234" s="205"/>
      <c r="F234" s="194" t="s">
        <v>246</v>
      </c>
      <c r="G234" s="194" t="s">
        <v>118</v>
      </c>
      <c r="H234" s="206"/>
      <c r="I234" s="221" t="str" cm="1">
        <f t="array" ref="I234">_xlfn.TEXTJOIN(" ",1,IF(flistname=D234,foption,""))</f>
        <v>0: No 1: Yes</v>
      </c>
      <c r="J234" s="221" t="s">
        <v>22</v>
      </c>
      <c r="K234" s="221" t="s">
        <v>3603</v>
      </c>
      <c r="L234" s="221" t="str">
        <f t="shared" si="26"/>
        <v>E07: Have you received supplementary training on the FFA activity you participating in?</v>
      </c>
      <c r="M234" s="221" t="s">
        <v>3604</v>
      </c>
      <c r="N234" s="221" t="s">
        <v>3605</v>
      </c>
      <c r="O234" s="221" t="s">
        <v>3606</v>
      </c>
      <c r="P234" s="221">
        <v>1</v>
      </c>
      <c r="V234" s="221">
        <v>1</v>
      </c>
      <c r="W234" s="221" t="s">
        <v>5748</v>
      </c>
      <c r="AB234" s="333"/>
    </row>
    <row r="235" spans="1:28" s="221" customFormat="1">
      <c r="A235" s="205"/>
      <c r="B235" s="194" t="s">
        <v>3607</v>
      </c>
      <c r="C235" s="194" t="str">
        <f t="shared" si="28"/>
        <v>select_multiple</v>
      </c>
      <c r="D235" s="194" t="str">
        <f t="shared" si="27"/>
        <v>training</v>
      </c>
      <c r="E235" s="205"/>
      <c r="F235" s="194" t="s">
        <v>246</v>
      </c>
      <c r="G235" s="194" t="s">
        <v>118</v>
      </c>
      <c r="H235" s="206"/>
      <c r="I235" s="221" t="str" cm="1">
        <f t="array" ref="I235">_xlfn.TEXTJOIN(" ",1,IF(flistname=D235,foption,""))</f>
        <v>1: Establishment of nurseries and seedling production 2: Seedling planting including fruit trees 3: Development of flood control dykes 4: Improved technologies on livelihood activities 5: Environmental issues 6: Project management 88: Other</v>
      </c>
      <c r="J235" s="221" t="s">
        <v>729</v>
      </c>
      <c r="K235" s="221" t="s">
        <v>3608</v>
      </c>
      <c r="L235" s="221" t="str">
        <f t="shared" si="26"/>
        <v>E08: What type of training or skill development have you received</v>
      </c>
      <c r="M235" s="221" t="s">
        <v>3609</v>
      </c>
      <c r="N235" s="221" t="s">
        <v>3610</v>
      </c>
      <c r="O235" s="221" t="s">
        <v>3611</v>
      </c>
      <c r="P235" s="221">
        <v>1</v>
      </c>
      <c r="V235" s="221">
        <v>1</v>
      </c>
      <c r="Z235" s="221" t="s">
        <v>3612</v>
      </c>
      <c r="AB235" s="333"/>
    </row>
    <row r="236" spans="1:28" s="221" customFormat="1">
      <c r="A236" s="205"/>
      <c r="B236" s="194" t="s">
        <v>3613</v>
      </c>
      <c r="C236" s="194" t="str">
        <f t="shared" si="28"/>
        <v>select_one</v>
      </c>
      <c r="D236" s="194" t="str">
        <f t="shared" si="27"/>
        <v>training_improve</v>
      </c>
      <c r="E236" s="205"/>
      <c r="F236" s="194" t="s">
        <v>246</v>
      </c>
      <c r="G236" s="194" t="s">
        <v>118</v>
      </c>
      <c r="H236" s="206"/>
      <c r="I236" s="221" t="str" cm="1">
        <f t="array" ref="I236">_xlfn.TEXTJOIN(" ",1,IF(flistname=D236,foption,""))</f>
        <v>1: a complete change 2: improved slightly 3: improved 4: no change 0 6: improved and diversified</v>
      </c>
      <c r="J236" s="221" t="s">
        <v>733</v>
      </c>
      <c r="K236" s="221" t="s">
        <v>3614</v>
      </c>
      <c r="L236" s="221" t="str">
        <f t="shared" si="26"/>
        <v>E09: Has the training helped in improving your livelihoods, increasing and diversification of asset portfolie?</v>
      </c>
      <c r="M236" s="221" t="s">
        <v>3615</v>
      </c>
      <c r="N236" s="206" t="s">
        <v>6651</v>
      </c>
      <c r="O236" s="221" t="s">
        <v>3617</v>
      </c>
      <c r="P236" s="221">
        <v>1</v>
      </c>
      <c r="V236" s="221">
        <v>1</v>
      </c>
      <c r="Z236" s="221" t="s">
        <v>3612</v>
      </c>
      <c r="AB236" s="333"/>
    </row>
    <row r="237" spans="1:28" s="221" customFormat="1">
      <c r="A237" s="205"/>
      <c r="B237" s="194" t="s">
        <v>3618</v>
      </c>
      <c r="C237" s="194" t="str">
        <f t="shared" si="28"/>
        <v>select_one</v>
      </c>
      <c r="D237" s="194" t="str">
        <f t="shared" si="27"/>
        <v>assets_change</v>
      </c>
      <c r="E237" s="205"/>
      <c r="F237" s="194" t="s">
        <v>246</v>
      </c>
      <c r="G237" s="194" t="s">
        <v>118</v>
      </c>
      <c r="H237" s="206"/>
      <c r="I237" s="221" t="str" cm="1">
        <f t="array" ref="I237">_xlfn.TEXTJOIN(" ",1,IF(flistname=D237,foption,""))</f>
        <v>1: a complete change 2: improved slightly 3: improved 4: no change 5: deteriorated</v>
      </c>
      <c r="J237" s="221" t="s">
        <v>736</v>
      </c>
      <c r="K237" s="221" t="s">
        <v>3619</v>
      </c>
      <c r="L237" s="221" t="str">
        <f t="shared" si="26"/>
        <v>E10: How has the assets created through the activities changed your livelihoods</v>
      </c>
      <c r="M237" s="221" t="s">
        <v>3620</v>
      </c>
      <c r="N237" s="221" t="s">
        <v>3621</v>
      </c>
      <c r="O237" s="221" t="s">
        <v>3622</v>
      </c>
      <c r="P237" s="221">
        <v>1</v>
      </c>
      <c r="V237" s="221">
        <v>1</v>
      </c>
      <c r="Z237" s="221" t="s">
        <v>3612</v>
      </c>
      <c r="AB237" s="333"/>
    </row>
    <row r="238" spans="1:28" s="219" customFormat="1">
      <c r="A238" s="231"/>
      <c r="B238" s="250" t="s">
        <v>3623</v>
      </c>
      <c r="C238" s="250" t="str">
        <f t="shared" si="28"/>
        <v>No</v>
      </c>
      <c r="D238" s="250" t="str">
        <f t="shared" si="27"/>
        <v/>
      </c>
      <c r="E238" s="231"/>
      <c r="F238" s="250" t="s">
        <v>246</v>
      </c>
      <c r="G238" s="250" t="s">
        <v>2983</v>
      </c>
      <c r="H238" s="233"/>
      <c r="I238" s="219" t="str" cm="1">
        <f t="array" ref="I238">_xlfn.TEXTJOIN(" ",1,IF(flistname=D238,foption,""))</f>
        <v>0</v>
      </c>
      <c r="J238" s="219" t="s">
        <v>117</v>
      </c>
      <c r="K238" s="219" t="s">
        <v>3599</v>
      </c>
      <c r="L238" s="219" t="str">
        <f t="shared" si="26"/>
        <v/>
      </c>
      <c r="N238" s="219" t="s">
        <v>2988</v>
      </c>
      <c r="O238" s="219" t="s">
        <v>2988</v>
      </c>
      <c r="P238" s="219">
        <v>1</v>
      </c>
      <c r="AB238" s="286"/>
    </row>
    <row r="239" spans="1:28" s="245" customFormat="1">
      <c r="A239" s="228"/>
      <c r="C239" s="245" t="str">
        <f t="shared" si="28"/>
        <v>No</v>
      </c>
      <c r="D239" s="245" t="str">
        <f t="shared" si="27"/>
        <v/>
      </c>
      <c r="E239" s="228"/>
      <c r="H239" s="230"/>
      <c r="I239" s="229" t="str" cm="1">
        <f t="array" ref="I239">_xlfn.TEXTJOIN(" ",1,IF(flistname=D239,foption,""))</f>
        <v>0</v>
      </c>
      <c r="L239" s="245" t="str">
        <f t="shared" si="26"/>
        <v/>
      </c>
      <c r="P239" s="245">
        <v>1</v>
      </c>
      <c r="S239" s="228"/>
      <c r="AB239" s="281"/>
    </row>
    <row r="240" spans="1:28" s="219" customFormat="1">
      <c r="A240" s="231"/>
      <c r="B240" s="250" t="s">
        <v>3624</v>
      </c>
      <c r="C240" s="250" t="str">
        <f t="shared" si="28"/>
        <v>No</v>
      </c>
      <c r="D240" s="250" t="str">
        <f t="shared" si="27"/>
        <v/>
      </c>
      <c r="E240" s="231"/>
      <c r="F240" s="250" t="s">
        <v>246</v>
      </c>
      <c r="G240" s="250" t="s">
        <v>118</v>
      </c>
      <c r="H240" s="233"/>
      <c r="I240" s="219" t="str" cm="1">
        <f t="array" ref="I240">_xlfn.TEXTJOIN(" ",1,IF(flistname=D240,foption,""))</f>
        <v>0</v>
      </c>
      <c r="J240" s="219" t="s">
        <v>26</v>
      </c>
      <c r="K240" s="219" t="s">
        <v>3625</v>
      </c>
      <c r="L240" s="219" t="str">
        <f t="shared" si="26"/>
        <v/>
      </c>
      <c r="P240" s="219">
        <v>1</v>
      </c>
      <c r="W240" s="219" t="s">
        <v>168</v>
      </c>
      <c r="AB240" s="286"/>
    </row>
    <row r="241" spans="1:28" s="325" customFormat="1">
      <c r="A241" s="238"/>
      <c r="B241" s="238"/>
      <c r="C241" s="238" t="str">
        <f t="shared" si="28"/>
        <v>No</v>
      </c>
      <c r="D241" s="238" t="str">
        <f t="shared" si="27"/>
        <v/>
      </c>
      <c r="E241" s="238"/>
      <c r="F241" s="238"/>
      <c r="G241" s="238"/>
      <c r="H241" s="238"/>
      <c r="I241" s="325" t="str" cm="1">
        <f t="array" ref="I241">_xlfn.TEXTJOIN(" ",1,IF(flistname=D241,foption,""))</f>
        <v>0</v>
      </c>
      <c r="J241" s="325" t="s">
        <v>20</v>
      </c>
      <c r="L241" s="325" t="str">
        <f t="shared" si="26"/>
        <v>NEW SOCIAL NETWORKS AMONG FFA COMMUNITY</v>
      </c>
      <c r="N241" s="325" t="s">
        <v>3626</v>
      </c>
      <c r="O241" s="325" t="s">
        <v>3626</v>
      </c>
      <c r="P241" s="325">
        <v>1</v>
      </c>
      <c r="S241" s="325" t="s">
        <v>2054</v>
      </c>
      <c r="AB241" s="326"/>
    </row>
    <row r="242" spans="1:28" s="221" customFormat="1">
      <c r="A242" s="205"/>
      <c r="B242" s="194" t="s">
        <v>3627</v>
      </c>
      <c r="C242" s="194" t="str">
        <f t="shared" si="28"/>
        <v>select_one</v>
      </c>
      <c r="D242" s="194" t="str">
        <f t="shared" si="27"/>
        <v>relationship_other</v>
      </c>
      <c r="E242" s="205"/>
      <c r="F242" s="194" t="s">
        <v>246</v>
      </c>
      <c r="G242" s="194" t="s">
        <v>118</v>
      </c>
      <c r="H242" s="206"/>
      <c r="I242" s="221" t="str" cm="1">
        <f t="array" ref="I242">_xlfn.TEXTJOIN(" ",1,IF(flistname=D242,foption,""))</f>
        <v>1: Excellent, we collaborate well with no issues 2: Friendly, we can get along and work out our issues on our own 3: Acceptable, we can get along but would need mediation to work out our issues 4: Uncomfortable, we do not interact by choice</v>
      </c>
      <c r="J242" s="221" t="s">
        <v>2065</v>
      </c>
      <c r="K242" s="221" t="s">
        <v>2066</v>
      </c>
      <c r="L242" s="221" t="str">
        <f t="shared" si="26"/>
        <v>E11: How do you perceive your relationships with other groups?</v>
      </c>
      <c r="M242" s="221" t="s">
        <v>3628</v>
      </c>
      <c r="N242" s="221" t="s">
        <v>3629</v>
      </c>
      <c r="O242" s="221" t="s">
        <v>3630</v>
      </c>
      <c r="P242" s="221">
        <v>1</v>
      </c>
      <c r="V242" s="221">
        <v>1</v>
      </c>
      <c r="AB242" s="333"/>
    </row>
    <row r="243" spans="1:28" s="221" customFormat="1">
      <c r="A243" s="205"/>
      <c r="B243" s="194" t="s">
        <v>3631</v>
      </c>
      <c r="C243" s="194" t="str">
        <f t="shared" si="28"/>
        <v>select_one</v>
      </c>
      <c r="D243" s="194" t="str">
        <f t="shared" si="27"/>
        <v>incl_excl</v>
      </c>
      <c r="E243" s="205"/>
      <c r="F243" s="194" t="s">
        <v>246</v>
      </c>
      <c r="G243" s="194" t="s">
        <v>118</v>
      </c>
      <c r="H243" s="206"/>
      <c r="I243" s="221" t="str" cm="1">
        <f t="array" ref="I243">_xlfn.TEXTJOIN(" ",1,IF(flistname=D243,foption,""))</f>
        <v>1: Included 2: Excluded</v>
      </c>
      <c r="J243" s="221" t="s">
        <v>2068</v>
      </c>
      <c r="K243" s="221" t="s">
        <v>2069</v>
      </c>
      <c r="L243" s="221" t="str">
        <f t="shared" si="26"/>
        <v>E12: Do you feel you are included in or excluded from your community structure?</v>
      </c>
      <c r="M243" s="221" t="s">
        <v>3632</v>
      </c>
      <c r="N243" s="221" t="s">
        <v>3633</v>
      </c>
      <c r="O243" s="221" t="s">
        <v>3634</v>
      </c>
      <c r="P243" s="221">
        <v>1</v>
      </c>
      <c r="V243" s="221">
        <v>1</v>
      </c>
      <c r="AB243" s="333"/>
    </row>
    <row r="244" spans="1:28" s="221" customFormat="1">
      <c r="A244" s="205"/>
      <c r="B244" s="194" t="s">
        <v>3635</v>
      </c>
      <c r="C244" s="194" t="str">
        <f t="shared" si="28"/>
        <v>select_one</v>
      </c>
      <c r="D244" s="194" t="str">
        <f t="shared" si="27"/>
        <v>yes_no</v>
      </c>
      <c r="E244" s="205"/>
      <c r="F244" s="194" t="s">
        <v>246</v>
      </c>
      <c r="G244" s="194" t="s">
        <v>118</v>
      </c>
      <c r="H244" s="206"/>
      <c r="I244" s="221" t="str" cm="1">
        <f t="array" ref="I244">_xlfn.TEXTJOIN(" ",1,IF(flistname=D244,foption,""))</f>
        <v>0: No 1: Yes</v>
      </c>
      <c r="J244" s="221" t="s">
        <v>22</v>
      </c>
      <c r="K244" s="221" t="s">
        <v>2071</v>
      </c>
      <c r="L244" s="221" t="str">
        <f t="shared" si="26"/>
        <v>E13: Do you think the cooperation and inclusion of other groups would promote cooperation and better social relationships among the entire community?</v>
      </c>
      <c r="M244" s="221" t="s">
        <v>3636</v>
      </c>
      <c r="N244" s="221" t="s">
        <v>3637</v>
      </c>
      <c r="O244" s="221" t="s">
        <v>3638</v>
      </c>
      <c r="P244" s="221">
        <v>1</v>
      </c>
      <c r="V244" s="221">
        <v>1</v>
      </c>
      <c r="W244" s="221" t="s">
        <v>5748</v>
      </c>
      <c r="AB244" s="333"/>
    </row>
    <row r="245" spans="1:28" s="219" customFormat="1">
      <c r="A245" s="231"/>
      <c r="B245" s="250" t="s">
        <v>3651</v>
      </c>
      <c r="C245" s="250" t="str">
        <f t="shared" si="28"/>
        <v>No</v>
      </c>
      <c r="D245" s="250" t="str">
        <f t="shared" si="27"/>
        <v/>
      </c>
      <c r="E245" s="231"/>
      <c r="F245" s="250" t="s">
        <v>246</v>
      </c>
      <c r="G245" s="250" t="s">
        <v>118</v>
      </c>
      <c r="H245" s="233"/>
      <c r="I245" s="219" t="str" cm="1">
        <f t="array" ref="I245">_xlfn.TEXTJOIN(" ",1,IF(flistname=D245,foption,""))</f>
        <v>0</v>
      </c>
      <c r="J245" s="219" t="s">
        <v>117</v>
      </c>
      <c r="K245" s="219" t="s">
        <v>3625</v>
      </c>
      <c r="P245" s="219">
        <v>1</v>
      </c>
      <c r="AB245" s="286"/>
    </row>
    <row r="246" spans="1:28" s="356" customFormat="1">
      <c r="A246" s="355"/>
      <c r="C246" s="356" t="str">
        <f t="shared" si="28"/>
        <v>No</v>
      </c>
      <c r="D246" s="356" t="str">
        <f t="shared" si="27"/>
        <v/>
      </c>
      <c r="E246" s="355"/>
      <c r="H246" s="357"/>
      <c r="I246" s="356" t="str" cm="1">
        <f t="array" ref="I246">_xlfn.TEXTJOIN(" ",1,IF(flistname=D246,foption,""))</f>
        <v>0</v>
      </c>
      <c r="J246" s="356" t="s">
        <v>117</v>
      </c>
      <c r="K246" s="356" t="s">
        <v>3508</v>
      </c>
      <c r="L246" s="356" t="str">
        <f t="shared" si="26"/>
        <v/>
      </c>
      <c r="AB246" s="358"/>
    </row>
    <row r="247" spans="1:28" s="218" customFormat="1">
      <c r="A247" s="207"/>
      <c r="C247" s="218" t="str">
        <f t="shared" si="28"/>
        <v>No</v>
      </c>
      <c r="D247" s="218" t="str">
        <f t="shared" si="27"/>
        <v/>
      </c>
      <c r="E247" s="207"/>
      <c r="H247" s="209"/>
      <c r="I247" s="214" t="str" cm="1">
        <f t="array" ref="I247">_xlfn.TEXTJOIN(" ",1,IF(flistname=D247,foption,""))</f>
        <v>0</v>
      </c>
      <c r="L247" s="218" t="str">
        <f t="shared" si="26"/>
        <v/>
      </c>
      <c r="N247" s="218" t="s">
        <v>2988</v>
      </c>
      <c r="O247" s="218" t="s">
        <v>2988</v>
      </c>
      <c r="P247" s="218">
        <v>1</v>
      </c>
      <c r="S247" s="207"/>
      <c r="AB247" s="280"/>
    </row>
    <row r="248" spans="1:28" s="356" customFormat="1">
      <c r="A248" s="355"/>
      <c r="B248" s="356" t="s">
        <v>3652</v>
      </c>
      <c r="C248" s="356" t="str">
        <f t="shared" si="28"/>
        <v>No</v>
      </c>
      <c r="D248" s="356" t="str">
        <f t="shared" si="27"/>
        <v/>
      </c>
      <c r="E248" s="355"/>
      <c r="G248" s="356" t="s">
        <v>2983</v>
      </c>
      <c r="H248" s="357"/>
      <c r="I248" s="356" t="str" cm="1">
        <f t="array" ref="I248">_xlfn.TEXTJOIN(" ",1,IF(flistname=D248,foption,""))</f>
        <v>0</v>
      </c>
      <c r="J248" s="356" t="s">
        <v>26</v>
      </c>
      <c r="K248" s="356" t="s">
        <v>3653</v>
      </c>
      <c r="L248" s="356" t="str">
        <f t="shared" si="26"/>
        <v>F: BENEFICIARY SELECTION (TARGETING)</v>
      </c>
      <c r="M248" s="356" t="s">
        <v>3654</v>
      </c>
      <c r="N248" s="356" t="s">
        <v>3655</v>
      </c>
      <c r="O248" s="356" t="s">
        <v>3655</v>
      </c>
      <c r="P248" s="356">
        <v>1</v>
      </c>
      <c r="W248" s="356" t="s">
        <v>168</v>
      </c>
      <c r="Z248" s="356" t="s">
        <v>3428</v>
      </c>
      <c r="AB248" s="358"/>
    </row>
    <row r="249" spans="1:28" s="221" customFormat="1">
      <c r="A249" s="205"/>
      <c r="B249" s="194" t="s">
        <v>3656</v>
      </c>
      <c r="C249" s="194" t="str">
        <f t="shared" si="28"/>
        <v>select_one</v>
      </c>
      <c r="D249" s="194" t="str">
        <f t="shared" si="27"/>
        <v>yes_no</v>
      </c>
      <c r="E249" s="205"/>
      <c r="F249" s="194"/>
      <c r="G249" s="194" t="s">
        <v>3040</v>
      </c>
      <c r="H249" s="206"/>
      <c r="I249" s="221" t="str" cm="1">
        <f t="array" ref="I249">_xlfn.TEXTJOIN(" ",1,IF(flistname=D249,foption,""))</f>
        <v>0: No 1: Yes</v>
      </c>
      <c r="J249" s="221" t="s">
        <v>22</v>
      </c>
      <c r="K249" s="221" t="s">
        <v>533</v>
      </c>
      <c r="L249" s="221" t="str">
        <f t="shared" si="26"/>
        <v>F01: Do you know how people were chosen to receive assistance?</v>
      </c>
      <c r="M249" s="221" t="s">
        <v>3657</v>
      </c>
      <c r="N249" s="221" t="s">
        <v>3658</v>
      </c>
      <c r="O249" s="221" t="s">
        <v>3659</v>
      </c>
      <c r="P249" s="221">
        <v>1</v>
      </c>
      <c r="S249" s="221" t="s">
        <v>535</v>
      </c>
      <c r="V249" s="221">
        <v>1</v>
      </c>
      <c r="W249" s="221" t="s">
        <v>5748</v>
      </c>
      <c r="AB249" s="333"/>
    </row>
    <row r="250" spans="1:28" s="221" customFormat="1">
      <c r="A250" s="205"/>
      <c r="B250" s="194" t="s">
        <v>3660</v>
      </c>
      <c r="C250" s="194" t="str">
        <f t="shared" si="28"/>
        <v>select_multiple</v>
      </c>
      <c r="D250" s="194" t="str">
        <f t="shared" si="27"/>
        <v>bens_criteria</v>
      </c>
      <c r="E250" s="205"/>
      <c r="F250" s="194"/>
      <c r="G250" s="194" t="s">
        <v>3040</v>
      </c>
      <c r="H250" s="206"/>
      <c r="I250" s="221" t="str" cm="1">
        <f t="array" ref="I250">_xlfn.TEXTJOIN(" ",1,IF(flistname=D250,foption,""))</f>
        <v>101: Families with children under 5 years on malnutrition treatment 102: Families with pregnant and/or lactating Women on malnutrition treatment 103: Families headed by children 104: Families with low income or headed by vulnerables 105: Food insecure housheolds 106: Families with high dependency ratio or with very few income earning members 201: Households with a high dependency ratio 202: Female-headed households (recently widowed/abandoned) 203: Households a member discharged/cured from an OTP/TSFP 204: Households with chronically ill/disabled members 205: Split up households (food scarcity) 206: Households facing zero-sum coping 207: Households without access to productive assets 208: Daily wage-earners or households with no reliable income 88: Other CBPP defined criteria</v>
      </c>
      <c r="J250" s="221" t="s">
        <v>3661</v>
      </c>
      <c r="K250" s="221" t="s">
        <v>537</v>
      </c>
      <c r="L250" s="221" t="str">
        <f t="shared" si="26"/>
        <v>F02: Please explain how people were selected?</v>
      </c>
      <c r="M250" s="221" t="s">
        <v>3662</v>
      </c>
      <c r="N250" s="221" t="s">
        <v>5911</v>
      </c>
      <c r="O250" s="221" t="s">
        <v>3664</v>
      </c>
      <c r="P250" s="221">
        <v>1</v>
      </c>
      <c r="R250" s="221" t="s">
        <v>5912</v>
      </c>
      <c r="V250" s="221">
        <v>1</v>
      </c>
      <c r="Z250" s="221" t="s">
        <v>539</v>
      </c>
      <c r="AB250" s="333"/>
    </row>
    <row r="251" spans="1:28" s="338" customFormat="1">
      <c r="A251" s="205"/>
      <c r="B251" s="194" t="s">
        <v>3666</v>
      </c>
      <c r="C251" s="194" t="str">
        <f t="shared" si="28"/>
        <v>No</v>
      </c>
      <c r="D251" s="194" t="str">
        <f t="shared" si="27"/>
        <v/>
      </c>
      <c r="E251" s="205"/>
      <c r="F251" s="194"/>
      <c r="G251" s="194" t="s">
        <v>3040</v>
      </c>
      <c r="H251" s="206"/>
      <c r="I251" s="338" t="str" cm="1">
        <f t="array" ref="I251">_xlfn.TEXTJOIN(" ",1,IF(flistname=D251,foption,""))</f>
        <v>0</v>
      </c>
      <c r="J251" s="338" t="s">
        <v>49</v>
      </c>
      <c r="K251" s="338" t="s">
        <v>540</v>
      </c>
      <c r="L251" s="338" t="str">
        <f t="shared" si="26"/>
        <v>F03: Specify</v>
      </c>
      <c r="M251" s="338" t="s">
        <v>3667</v>
      </c>
      <c r="N251" s="338" t="s">
        <v>1312</v>
      </c>
      <c r="O251" s="338" t="s">
        <v>3668</v>
      </c>
      <c r="P251" s="338">
        <v>1</v>
      </c>
      <c r="V251" s="338">
        <v>1</v>
      </c>
      <c r="Z251" s="338" t="s">
        <v>3669</v>
      </c>
      <c r="AB251" s="339"/>
    </row>
    <row r="252" spans="1:28" s="221" customFormat="1">
      <c r="A252" s="205"/>
      <c r="B252" s="194" t="s">
        <v>3679</v>
      </c>
      <c r="C252" s="194" t="str">
        <f t="shared" si="28"/>
        <v>select_multiple</v>
      </c>
      <c r="D252" s="194" t="str">
        <f t="shared" ref="D252:D310" si="35">IF(OR(C252="select_one",C252="select_multiple"),TRIM(RIGHT(J252,LEN(J252)-(LEN(C252)+1))),"")</f>
        <v>bens_selection</v>
      </c>
      <c r="E252" s="205"/>
      <c r="F252" s="194"/>
      <c r="G252" s="194" t="s">
        <v>3040</v>
      </c>
      <c r="H252" s="206"/>
      <c r="I252" s="221" t="str" cm="1">
        <f t="array" ref="I252">_xlfn.TEXTJOIN(" ",1,IF(flistname=D252,foption,""))</f>
        <v>1: Community/traditional leader 2: Distribution staff 3: Local Authorities 4: Management committee 5: Partner 6: WFP 77: I do not know 88: Other</v>
      </c>
      <c r="J252" s="221" t="s">
        <v>3680</v>
      </c>
      <c r="K252" s="221" t="s">
        <v>544</v>
      </c>
      <c r="L252" s="221" t="str">
        <f t="shared" ref="L252:L307" si="36">IF(AND(ISBLANK(M252),ISBLANK(N252)),"",IF(ISBLANK(M252),N252,_xlfn.CONCAT(TRIM(M252),": ",N252)))</f>
        <v>F06: Who selected the people to receive assistance?</v>
      </c>
      <c r="M252" s="221" t="s">
        <v>3681</v>
      </c>
      <c r="N252" s="221" t="s">
        <v>5913</v>
      </c>
      <c r="O252" s="221" t="s">
        <v>3683</v>
      </c>
      <c r="P252" s="221">
        <v>1</v>
      </c>
      <c r="V252" s="221">
        <v>1</v>
      </c>
      <c r="Z252" s="221" t="s">
        <v>539</v>
      </c>
      <c r="AB252" s="333"/>
    </row>
    <row r="253" spans="1:28" s="338" customFormat="1">
      <c r="A253" s="205"/>
      <c r="B253" s="194" t="s">
        <v>3684</v>
      </c>
      <c r="C253" s="194" t="str">
        <f t="shared" ref="C253:C311" si="37">IF(IFERROR(FIND("select_one",J253),0)&gt;0,"select_one",IF(IFERROR(FIND("select_multiple",J253),0)&gt;0,"select_multiple","No"))</f>
        <v>No</v>
      </c>
      <c r="D253" s="194" t="str">
        <f t="shared" si="35"/>
        <v/>
      </c>
      <c r="E253" s="205"/>
      <c r="F253" s="194"/>
      <c r="G253" s="194" t="s">
        <v>3040</v>
      </c>
      <c r="H253" s="206"/>
      <c r="I253" s="338" t="str" cm="1">
        <f t="array" ref="I253">_xlfn.TEXTJOIN(" ",1,IF(flistname=D253,foption,""))</f>
        <v>0</v>
      </c>
      <c r="J253" s="338" t="s">
        <v>49</v>
      </c>
      <c r="K253" s="338" t="s">
        <v>546</v>
      </c>
      <c r="L253" s="338" t="str">
        <f t="shared" si="36"/>
        <v>F07: Specify</v>
      </c>
      <c r="M253" s="338" t="s">
        <v>3685</v>
      </c>
      <c r="N253" s="338" t="s">
        <v>1312</v>
      </c>
      <c r="O253" s="338" t="s">
        <v>3686</v>
      </c>
      <c r="P253" s="338">
        <v>1</v>
      </c>
      <c r="V253" s="338">
        <v>1</v>
      </c>
      <c r="Z253" s="338" t="s">
        <v>3687</v>
      </c>
      <c r="AB253" s="339"/>
    </row>
    <row r="254" spans="1:28" s="221" customFormat="1">
      <c r="A254" s="205"/>
      <c r="B254" s="194" t="s">
        <v>3688</v>
      </c>
      <c r="C254" s="194" t="str">
        <f t="shared" si="37"/>
        <v>select_one</v>
      </c>
      <c r="D254" s="194" t="str">
        <f t="shared" si="35"/>
        <v>yes_no</v>
      </c>
      <c r="E254" s="205"/>
      <c r="F254" s="194"/>
      <c r="G254" s="194" t="s">
        <v>3040</v>
      </c>
      <c r="H254" s="206"/>
      <c r="I254" s="221" t="str" cm="1">
        <f t="array" ref="I254">_xlfn.TEXTJOIN(" ",1,IF(flistname=D254,foption,""))</f>
        <v>0: No 1: Yes</v>
      </c>
      <c r="J254" s="221" t="s">
        <v>22</v>
      </c>
      <c r="K254" s="221" t="s">
        <v>550</v>
      </c>
      <c r="L254" s="221" t="str">
        <f t="shared" si="36"/>
        <v>F08: Do you know of people who were selected but did not merit to be assisted?</v>
      </c>
      <c r="M254" s="221" t="s">
        <v>3689</v>
      </c>
      <c r="N254" s="221" t="s">
        <v>5914</v>
      </c>
      <c r="O254" s="221" t="s">
        <v>3691</v>
      </c>
      <c r="P254" s="221">
        <v>1</v>
      </c>
      <c r="V254" s="221">
        <v>1</v>
      </c>
      <c r="W254" s="221" t="s">
        <v>5748</v>
      </c>
      <c r="AB254" s="333"/>
    </row>
    <row r="255" spans="1:28" s="338" customFormat="1">
      <c r="A255" s="205"/>
      <c r="B255" s="194" t="s">
        <v>3692</v>
      </c>
      <c r="C255" s="194" t="str">
        <f t="shared" si="37"/>
        <v>No</v>
      </c>
      <c r="D255" s="194" t="str">
        <f t="shared" si="35"/>
        <v/>
      </c>
      <c r="E255" s="205"/>
      <c r="F255" s="194"/>
      <c r="G255" s="194" t="s">
        <v>3040</v>
      </c>
      <c r="H255" s="206"/>
      <c r="I255" s="338" t="str" cm="1">
        <f t="array" ref="I255">_xlfn.TEXTJOIN(" ",1,IF(flistname=D255,foption,""))</f>
        <v>0</v>
      </c>
      <c r="J255" s="338" t="s">
        <v>49</v>
      </c>
      <c r="K255" s="338" t="s">
        <v>552</v>
      </c>
      <c r="L255" s="338" t="str">
        <f t="shared" si="36"/>
        <v>F09: Explain why</v>
      </c>
      <c r="M255" s="338" t="s">
        <v>3693</v>
      </c>
      <c r="N255" s="338" t="s">
        <v>3694</v>
      </c>
      <c r="O255" s="338" t="s">
        <v>3695</v>
      </c>
      <c r="P255" s="338">
        <v>1</v>
      </c>
      <c r="V255" s="338">
        <v>1</v>
      </c>
      <c r="Z255" s="338" t="s">
        <v>554</v>
      </c>
      <c r="AB255" s="339"/>
    </row>
    <row r="256" spans="1:28" s="221" customFormat="1">
      <c r="A256" s="205"/>
      <c r="B256" s="194" t="s">
        <v>3696</v>
      </c>
      <c r="C256" s="194" t="str">
        <f t="shared" si="37"/>
        <v>select_one</v>
      </c>
      <c r="D256" s="194" t="str">
        <f t="shared" si="35"/>
        <v>yes_no_dk</v>
      </c>
      <c r="E256" s="205"/>
      <c r="F256" s="194"/>
      <c r="G256" s="194" t="s">
        <v>3040</v>
      </c>
      <c r="H256" s="206"/>
      <c r="I256" s="221" t="str" cm="1">
        <f t="array" ref="I256">_xlfn.TEXTJOIN(" ",1,IF(flistname=D256,foption,""))</f>
        <v>0: No 1: Yes 98: Don’t know</v>
      </c>
      <c r="J256" s="221" t="s">
        <v>549</v>
      </c>
      <c r="K256" s="221" t="s">
        <v>555</v>
      </c>
      <c r="L256" s="221" t="str">
        <f t="shared" si="36"/>
        <v>F10: Do you know of people who deserved assistance but were not selected?</v>
      </c>
      <c r="M256" s="221" t="s">
        <v>3697</v>
      </c>
      <c r="N256" s="221" t="s">
        <v>5915</v>
      </c>
      <c r="O256" s="221" t="s">
        <v>3699</v>
      </c>
      <c r="P256" s="221">
        <v>1</v>
      </c>
      <c r="S256" s="221" t="s">
        <v>557</v>
      </c>
      <c r="V256" s="221">
        <v>1</v>
      </c>
      <c r="W256" s="221" t="s">
        <v>5748</v>
      </c>
      <c r="AB256" s="333"/>
    </row>
    <row r="257" spans="1:28" s="221" customFormat="1">
      <c r="A257" s="205"/>
      <c r="B257" s="194" t="s">
        <v>3703</v>
      </c>
      <c r="C257" s="194" t="str">
        <f t="shared" si="37"/>
        <v>select_multiple</v>
      </c>
      <c r="D257" s="194" t="str">
        <f t="shared" si="35"/>
        <v>reason_notselect</v>
      </c>
      <c r="E257" s="205"/>
      <c r="F257" s="194" t="s">
        <v>246</v>
      </c>
      <c r="G257" s="194" t="s">
        <v>118</v>
      </c>
      <c r="H257" s="206"/>
      <c r="I257" s="221" t="str" cm="1">
        <f t="array" ref="I257">_xlfn.TEXTJOIN(" ",1,IF(flistname=D257,foption,""))</f>
        <v>1: Low assistance coverage (more people in need) 2: The selection process was Corrupted, had to pay money 3: Because they did not meet the targeting requirements 4: Because they were absent during selection and registration 5: The area covered was too small to include all the vulnerable 6: Fewer registration cards provided 7: Because they are not farming households 8: Because they were not related to those who did the selection 9: Household did not have members who could participate in the work 10: Priority was given the most vulnerable 11: The selection criteria were not clear 77: Don’t know 88: Other</v>
      </c>
      <c r="J257" s="221" t="s">
        <v>3704</v>
      </c>
      <c r="K257" s="221" t="s">
        <v>600</v>
      </c>
      <c r="L257" s="221" t="str">
        <f t="shared" si="36"/>
        <v>F12: What are the reasons why they were not selected</v>
      </c>
      <c r="M257" s="221" t="s">
        <v>3705</v>
      </c>
      <c r="N257" s="221" t="s">
        <v>3706</v>
      </c>
      <c r="O257" s="221" t="s">
        <v>3707</v>
      </c>
      <c r="P257" s="221">
        <v>1</v>
      </c>
      <c r="V257" s="221">
        <v>1</v>
      </c>
      <c r="Z257" s="221" t="s">
        <v>560</v>
      </c>
      <c r="AB257" s="333"/>
    </row>
    <row r="258" spans="1:28" s="221" customFormat="1">
      <c r="A258" s="205"/>
      <c r="B258" s="194" t="s">
        <v>3709</v>
      </c>
      <c r="C258" s="194" t="str">
        <f t="shared" si="37"/>
        <v>select_one</v>
      </c>
      <c r="D258" s="194" t="str">
        <f t="shared" si="35"/>
        <v>yes_no</v>
      </c>
      <c r="E258" s="205"/>
      <c r="F258" s="194"/>
      <c r="G258" s="194" t="s">
        <v>3040</v>
      </c>
      <c r="H258" s="206"/>
      <c r="I258" s="221" t="str" cm="1">
        <f t="array" ref="I258">_xlfn.TEXTJOIN(" ",1,IF(flistname=D258,foption,""))</f>
        <v>0: No 1: Yes</v>
      </c>
      <c r="J258" s="221" t="s">
        <v>22</v>
      </c>
      <c r="K258" s="221" t="s">
        <v>561</v>
      </c>
      <c r="L258" s="221" t="str">
        <f t="shared" si="36"/>
        <v>F13: Did your household have to pay to be selected?</v>
      </c>
      <c r="M258" s="221" t="s">
        <v>3710</v>
      </c>
      <c r="N258" s="221" t="s">
        <v>5916</v>
      </c>
      <c r="O258" s="221" t="s">
        <v>3712</v>
      </c>
      <c r="P258" s="221">
        <v>1</v>
      </c>
      <c r="V258" s="221">
        <v>1</v>
      </c>
      <c r="W258" s="221" t="s">
        <v>5748</v>
      </c>
      <c r="AB258" s="333"/>
    </row>
    <row r="259" spans="1:28" s="221" customFormat="1">
      <c r="A259" s="205"/>
      <c r="B259" s="194" t="s">
        <v>3713</v>
      </c>
      <c r="C259" s="194" t="str">
        <f t="shared" si="37"/>
        <v>select_one</v>
      </c>
      <c r="D259" s="194" t="str">
        <f t="shared" si="35"/>
        <v>payment_recepient</v>
      </c>
      <c r="E259" s="205"/>
      <c r="F259" s="194"/>
      <c r="G259" s="194" t="s">
        <v>3040</v>
      </c>
      <c r="H259" s="206"/>
      <c r="I259" s="221" t="str" cm="1">
        <f t="array" ref="I259">_xlfn.TEXTJOIN(" ",1,IF(flistname=D259,foption,""))</f>
        <v>1: Community/traditional Leader 2: Local authorities 3: Project management committee (PMC) 4: Cooperating partner 5: WFP Staff 6: Armed actors 88: Other</v>
      </c>
      <c r="J259" s="221" t="s">
        <v>563</v>
      </c>
      <c r="K259" s="221" t="s">
        <v>564</v>
      </c>
      <c r="L259" s="221" t="str">
        <f t="shared" si="36"/>
        <v>F14: Who did you have to pay?</v>
      </c>
      <c r="M259" s="221" t="s">
        <v>3714</v>
      </c>
      <c r="N259" s="221" t="s">
        <v>3715</v>
      </c>
      <c r="O259" s="221" t="s">
        <v>3716</v>
      </c>
      <c r="P259" s="221">
        <v>1</v>
      </c>
      <c r="V259" s="221">
        <v>1</v>
      </c>
      <c r="Z259" s="221" t="s">
        <v>566</v>
      </c>
      <c r="AB259" s="333"/>
    </row>
    <row r="260" spans="1:28" s="221" customFormat="1">
      <c r="A260" s="205"/>
      <c r="B260" s="194" t="s">
        <v>3717</v>
      </c>
      <c r="C260" s="194" t="str">
        <f t="shared" si="37"/>
        <v>select_one</v>
      </c>
      <c r="D260" s="194" t="str">
        <f t="shared" si="35"/>
        <v>voluntary_forced</v>
      </c>
      <c r="E260" s="205"/>
      <c r="F260" s="194"/>
      <c r="G260" s="194" t="s">
        <v>3040</v>
      </c>
      <c r="H260" s="206"/>
      <c r="I260" s="221" t="str" cm="1">
        <f t="array" ref="I260">_xlfn.TEXTJOIN(" ",1,IF(flistname=D260,foption,""))</f>
        <v>1: Voluntary 2: Forced</v>
      </c>
      <c r="J260" s="221" t="s">
        <v>567</v>
      </c>
      <c r="K260" s="221" t="s">
        <v>568</v>
      </c>
      <c r="L260" s="221" t="str">
        <f t="shared" si="36"/>
        <v>F15: Was this payment made voluntarily or forced?</v>
      </c>
      <c r="M260" s="221" t="s">
        <v>3718</v>
      </c>
      <c r="N260" s="221" t="s">
        <v>5917</v>
      </c>
      <c r="O260" s="221" t="s">
        <v>3719</v>
      </c>
      <c r="P260" s="221">
        <v>1</v>
      </c>
      <c r="V260" s="221">
        <v>1</v>
      </c>
      <c r="Z260" s="221" t="s">
        <v>566</v>
      </c>
      <c r="AB260" s="333"/>
    </row>
    <row r="261" spans="1:28" s="221" customFormat="1">
      <c r="A261" s="205"/>
      <c r="B261" s="194" t="s">
        <v>3720</v>
      </c>
      <c r="C261" s="194" t="str">
        <f t="shared" si="37"/>
        <v>select_one</v>
      </c>
      <c r="D261" s="194" t="str">
        <f t="shared" si="35"/>
        <v>yes_no</v>
      </c>
      <c r="E261" s="205"/>
      <c r="F261" s="194"/>
      <c r="G261" s="194" t="s">
        <v>3040</v>
      </c>
      <c r="H261" s="206"/>
      <c r="I261" s="221" t="str" cm="1">
        <f t="array" ref="I261">_xlfn.TEXTJOIN(" ",1,IF(flistname=D261,foption,""))</f>
        <v>0: No 1: Yes</v>
      </c>
      <c r="J261" s="221" t="s">
        <v>22</v>
      </c>
      <c r="K261" s="221" t="s">
        <v>570</v>
      </c>
      <c r="L261" s="221" t="str">
        <f t="shared" si="36"/>
        <v>F16: Have you or any of your family members been harassed as a result of being selected?</v>
      </c>
      <c r="M261" s="221" t="s">
        <v>3721</v>
      </c>
      <c r="N261" s="221" t="s">
        <v>5918</v>
      </c>
      <c r="O261" s="221" t="s">
        <v>3723</v>
      </c>
      <c r="P261" s="221">
        <v>1</v>
      </c>
      <c r="V261" s="221">
        <v>1</v>
      </c>
      <c r="W261" s="221" t="s">
        <v>5748</v>
      </c>
      <c r="AB261" s="333"/>
    </row>
    <row r="262" spans="1:28" s="338" customFormat="1">
      <c r="A262" s="205"/>
      <c r="B262" s="194" t="s">
        <v>3724</v>
      </c>
      <c r="C262" s="194" t="str">
        <f t="shared" si="37"/>
        <v>No</v>
      </c>
      <c r="D262" s="194" t="str">
        <f t="shared" si="35"/>
        <v/>
      </c>
      <c r="E262" s="205"/>
      <c r="F262" s="194"/>
      <c r="G262" s="194" t="s">
        <v>3040</v>
      </c>
      <c r="H262" s="206"/>
      <c r="I262" s="338" t="str" cm="1">
        <f t="array" ref="I262">_xlfn.TEXTJOIN(" ",1,IF(flistname=D262,foption,""))</f>
        <v>0</v>
      </c>
      <c r="J262" s="338" t="s">
        <v>49</v>
      </c>
      <c r="K262" s="338" t="s">
        <v>572</v>
      </c>
      <c r="L262" s="338" t="str">
        <f t="shared" si="36"/>
        <v>F17: Please describe the incident.</v>
      </c>
      <c r="M262" s="338" t="s">
        <v>3725</v>
      </c>
      <c r="N262" s="338" t="s">
        <v>3726</v>
      </c>
      <c r="O262" s="338" t="s">
        <v>3727</v>
      </c>
      <c r="P262" s="338">
        <v>1</v>
      </c>
      <c r="V262" s="338">
        <v>1</v>
      </c>
      <c r="Z262" s="338" t="s">
        <v>574</v>
      </c>
      <c r="AB262" s="339"/>
    </row>
    <row r="263" spans="1:28" s="221" customFormat="1">
      <c r="A263" s="205"/>
      <c r="B263" s="194" t="s">
        <v>3728</v>
      </c>
      <c r="C263" s="194" t="str">
        <f t="shared" si="37"/>
        <v>select_one</v>
      </c>
      <c r="D263" s="194" t="str">
        <f t="shared" si="35"/>
        <v>yes_no</v>
      </c>
      <c r="E263" s="205"/>
      <c r="F263" s="194" t="s">
        <v>246</v>
      </c>
      <c r="G263" s="194" t="s">
        <v>118</v>
      </c>
      <c r="H263" s="206"/>
      <c r="I263" s="221" t="str" cm="1">
        <f t="array" ref="I263">_xlfn.TEXTJOIN(" ",1,IF(flistname=D263,foption,""))</f>
        <v>0: No 1: Yes</v>
      </c>
      <c r="J263" s="221" t="s">
        <v>22</v>
      </c>
      <c r="K263" s="221" t="s">
        <v>619</v>
      </c>
      <c r="L263" s="221" t="str">
        <f t="shared" si="36"/>
        <v>F18: Were the graduation criteria clearly communicated to you?</v>
      </c>
      <c r="M263" s="221" t="s">
        <v>3729</v>
      </c>
      <c r="N263" s="221" t="s">
        <v>3730</v>
      </c>
      <c r="O263" s="221" t="s">
        <v>3731</v>
      </c>
      <c r="P263" s="221">
        <v>1</v>
      </c>
      <c r="V263" s="221">
        <v>1</v>
      </c>
      <c r="W263" s="221" t="s">
        <v>5748</v>
      </c>
      <c r="Z263" s="221" t="s">
        <v>3225</v>
      </c>
      <c r="AB263" s="333"/>
    </row>
    <row r="264" spans="1:28" s="221" customFormat="1">
      <c r="A264" s="205"/>
      <c r="B264" s="194" t="s">
        <v>3732</v>
      </c>
      <c r="C264" s="194" t="str">
        <f t="shared" si="37"/>
        <v>select_multiple</v>
      </c>
      <c r="D264" s="194" t="str">
        <f t="shared" si="35"/>
        <v>grad_crite</v>
      </c>
      <c r="E264" s="205"/>
      <c r="F264" s="194" t="s">
        <v>246</v>
      </c>
      <c r="G264" s="194" t="s">
        <v>118</v>
      </c>
      <c r="H264" s="206"/>
      <c r="I264" s="221" t="str" cm="1">
        <f t="array" ref="I264">_xlfn.TEXTJOIN(" ",1,IF(flistname=D264,foption,""))</f>
        <v>1: Completed 3 years in the FFA programme 2: HH was food sufficient (able to withstand shocks without FFA assistance) 3: Created 2-3 feddans of crop farm on top of the farm around the homestead 4: Created 400 m2 of vegetable gardening that can be utilised 2-3 times a year.</v>
      </c>
      <c r="J264" s="221" t="s">
        <v>621</v>
      </c>
      <c r="K264" s="221" t="s">
        <v>622</v>
      </c>
      <c r="L264" s="221" t="str">
        <f t="shared" si="36"/>
        <v>F19: Please describe what was communicated about graduation criteria?</v>
      </c>
      <c r="M264" s="221" t="s">
        <v>3733</v>
      </c>
      <c r="N264" s="221" t="s">
        <v>3734</v>
      </c>
      <c r="O264" s="221" t="s">
        <v>3735</v>
      </c>
      <c r="P264" s="221">
        <v>1</v>
      </c>
      <c r="V264" s="221">
        <v>1</v>
      </c>
      <c r="Z264" s="221" t="s">
        <v>624</v>
      </c>
      <c r="AB264" s="333"/>
    </row>
    <row r="265" spans="1:28" s="221" customFormat="1">
      <c r="A265" s="205"/>
      <c r="B265" s="194" t="s">
        <v>3736</v>
      </c>
      <c r="C265" s="194" t="str">
        <f t="shared" si="37"/>
        <v>select_one</v>
      </c>
      <c r="D265" s="194" t="str">
        <f t="shared" si="35"/>
        <v>grad_who_comm</v>
      </c>
      <c r="E265" s="205"/>
      <c r="F265" s="194" t="s">
        <v>246</v>
      </c>
      <c r="G265" s="194" t="s">
        <v>118</v>
      </c>
      <c r="H265" s="206"/>
      <c r="I265" s="221" t="str" cm="1">
        <f t="array" ref="I265">_xlfn.TEXTJOIN(" ",1,IF(flistname=D265,foption,""))</f>
        <v>1: Cooperating Partner (CP) 2: WFP 3: Project Management Committee 4: Boma Chief 5: Agricultural Office 6: RRC</v>
      </c>
      <c r="J265" s="221" t="s">
        <v>625</v>
      </c>
      <c r="K265" s="221" t="s">
        <v>626</v>
      </c>
      <c r="L265" s="221" t="str">
        <f t="shared" si="36"/>
        <v>F20: Who provided you with this information?</v>
      </c>
      <c r="M265" s="221" t="s">
        <v>3737</v>
      </c>
      <c r="N265" s="221" t="s">
        <v>5919</v>
      </c>
      <c r="O265" s="221" t="s">
        <v>3739</v>
      </c>
      <c r="P265" s="221">
        <v>1</v>
      </c>
      <c r="V265" s="221">
        <v>1</v>
      </c>
      <c r="Z265" s="221" t="s">
        <v>624</v>
      </c>
      <c r="AB265" s="333"/>
    </row>
    <row r="266" spans="1:28" s="221" customFormat="1">
      <c r="A266" s="205"/>
      <c r="B266" s="194" t="s">
        <v>3740</v>
      </c>
      <c r="C266" s="194" t="str">
        <f t="shared" si="37"/>
        <v>select_one</v>
      </c>
      <c r="D266" s="194" t="str">
        <f t="shared" si="35"/>
        <v>grad_who_comm</v>
      </c>
      <c r="E266" s="205"/>
      <c r="F266" s="194" t="s">
        <v>246</v>
      </c>
      <c r="G266" s="194" t="s">
        <v>118</v>
      </c>
      <c r="H266" s="206"/>
      <c r="I266" s="221" t="str" cm="1">
        <f t="array" ref="I266">_xlfn.TEXTJOIN(" ",1,IF(flistname=D266,foption,""))</f>
        <v>1: Cooperating Partner (CP) 2: WFP 3: Project Management Committee 4: Boma Chief 5: Agricultural Office 6: RRC</v>
      </c>
      <c r="J266" s="221" t="s">
        <v>625</v>
      </c>
      <c r="K266" s="221" t="s">
        <v>628</v>
      </c>
      <c r="L266" s="221" t="str">
        <f t="shared" si="36"/>
        <v>F21: How would you have preferred to provide you with information on graduation?</v>
      </c>
      <c r="M266" s="221" t="s">
        <v>3741</v>
      </c>
      <c r="N266" s="221" t="s">
        <v>3742</v>
      </c>
      <c r="O266" s="221" t="s">
        <v>3743</v>
      </c>
      <c r="P266" s="221">
        <v>1</v>
      </c>
      <c r="V266" s="221">
        <v>1</v>
      </c>
      <c r="Z266" s="221" t="s">
        <v>624</v>
      </c>
      <c r="AB266" s="333"/>
    </row>
    <row r="267" spans="1:28" s="221" customFormat="1">
      <c r="A267" s="205"/>
      <c r="B267" s="194"/>
      <c r="C267" s="194"/>
      <c r="D267" s="194"/>
      <c r="E267" s="205"/>
      <c r="F267" s="194"/>
      <c r="G267" s="194"/>
      <c r="H267" s="206"/>
      <c r="J267" s="221" t="s">
        <v>22</v>
      </c>
      <c r="K267" s="221" t="s">
        <v>6652</v>
      </c>
      <c r="L267" s="221" t="s">
        <v>6653</v>
      </c>
      <c r="N267" s="221" t="s">
        <v>6653</v>
      </c>
      <c r="O267" s="221" t="s">
        <v>6654</v>
      </c>
      <c r="P267" s="221">
        <v>1</v>
      </c>
      <c r="V267" s="221">
        <v>1</v>
      </c>
      <c r="W267" s="221" t="s">
        <v>5748</v>
      </c>
      <c r="AB267" s="333"/>
    </row>
    <row r="268" spans="1:28" s="356" customFormat="1">
      <c r="A268" s="355"/>
      <c r="B268" s="356" t="s">
        <v>3744</v>
      </c>
      <c r="C268" s="356" t="str">
        <f t="shared" si="37"/>
        <v>No</v>
      </c>
      <c r="D268" s="356" t="str">
        <f t="shared" si="35"/>
        <v/>
      </c>
      <c r="E268" s="355"/>
      <c r="G268" s="356" t="s">
        <v>2983</v>
      </c>
      <c r="H268" s="357"/>
      <c r="I268" s="356" t="str" cm="1">
        <f t="array" ref="I268">_xlfn.TEXTJOIN(" ",1,IF(flistname=D268,foption,""))</f>
        <v>0</v>
      </c>
      <c r="J268" s="356" t="s">
        <v>117</v>
      </c>
      <c r="K268" s="356" t="s">
        <v>3653</v>
      </c>
      <c r="L268" s="356" t="str">
        <f t="shared" si="36"/>
        <v/>
      </c>
      <c r="N268" s="356" t="s">
        <v>2988</v>
      </c>
      <c r="O268" s="356" t="s">
        <v>2988</v>
      </c>
      <c r="P268" s="356">
        <v>1</v>
      </c>
      <c r="AB268" s="358"/>
    </row>
    <row r="269" spans="1:28" s="218" customFormat="1">
      <c r="A269" s="207"/>
      <c r="C269" s="218" t="str">
        <f t="shared" si="37"/>
        <v>No</v>
      </c>
      <c r="D269" s="218" t="str">
        <f t="shared" si="35"/>
        <v/>
      </c>
      <c r="E269" s="207"/>
      <c r="H269" s="209"/>
      <c r="I269" s="214" t="str" cm="1">
        <f t="array" ref="I269">_xlfn.TEXTJOIN(" ",1,IF(flistname=D269,foption,""))</f>
        <v>0</v>
      </c>
      <c r="L269" s="218" t="str">
        <f t="shared" si="36"/>
        <v/>
      </c>
      <c r="P269" s="218">
        <v>1</v>
      </c>
      <c r="S269" s="207"/>
      <c r="AB269" s="280"/>
    </row>
    <row r="270" spans="1:28" s="356" customFormat="1">
      <c r="A270" s="355"/>
      <c r="B270" s="356" t="s">
        <v>3745</v>
      </c>
      <c r="C270" s="356" t="str">
        <f t="shared" si="37"/>
        <v>No</v>
      </c>
      <c r="D270" s="356" t="str">
        <f t="shared" si="35"/>
        <v/>
      </c>
      <c r="E270" s="355"/>
      <c r="F270" s="356" t="s">
        <v>246</v>
      </c>
      <c r="G270" s="356" t="s">
        <v>2983</v>
      </c>
      <c r="H270" s="357"/>
      <c r="I270" s="356" t="str" cm="1">
        <f t="array" ref="I270">_xlfn.TEXTJOIN(" ",1,IF(flistname=D270,foption,""))</f>
        <v>0</v>
      </c>
      <c r="J270" s="356" t="s">
        <v>26</v>
      </c>
      <c r="K270" s="356" t="s">
        <v>3746</v>
      </c>
      <c r="L270" s="356" t="str">
        <f t="shared" si="36"/>
        <v>G: TRANSFER MODALITY SELECTION (TARGETING)</v>
      </c>
      <c r="M270" s="356" t="s">
        <v>3747</v>
      </c>
      <c r="N270" s="356" t="s">
        <v>3748</v>
      </c>
      <c r="O270" s="356" t="s">
        <v>3748</v>
      </c>
      <c r="P270" s="356">
        <v>1</v>
      </c>
      <c r="W270" s="356" t="s">
        <v>168</v>
      </c>
      <c r="Z270" s="356" t="s">
        <v>3428</v>
      </c>
      <c r="AB270" s="358"/>
    </row>
    <row r="271" spans="1:28" s="221" customFormat="1">
      <c r="A271" s="205"/>
      <c r="B271" s="194" t="s">
        <v>3749</v>
      </c>
      <c r="C271" s="194" t="str">
        <f t="shared" si="37"/>
        <v>select_one</v>
      </c>
      <c r="D271" s="194" t="str">
        <f t="shared" si="35"/>
        <v>mod_preferred</v>
      </c>
      <c r="E271" s="205"/>
      <c r="F271" s="194" t="s">
        <v>246</v>
      </c>
      <c r="G271" s="194" t="s">
        <v>2983</v>
      </c>
      <c r="H271" s="206"/>
      <c r="I271" s="221" t="str" cm="1">
        <f t="array" ref="I271">_xlfn.TEXTJOIN(" ",1,IF(flistname=D271,foption,""))</f>
        <v>1: Cash only 2: Cash and food 3: In-kind food only 4: Vouchers only 5: Vouchers and food</v>
      </c>
      <c r="J271" s="221" t="s">
        <v>652</v>
      </c>
      <c r="K271" s="221" t="s">
        <v>653</v>
      </c>
      <c r="L271" s="221" t="str">
        <f t="shared" si="36"/>
        <v>G01: If you were able to choose, in what form would you most prefer to receive your entitlement?</v>
      </c>
      <c r="M271" s="221" t="s">
        <v>3750</v>
      </c>
      <c r="N271" s="221" t="s">
        <v>3751</v>
      </c>
      <c r="O271" s="221" t="s">
        <v>3752</v>
      </c>
      <c r="P271" s="221">
        <v>1</v>
      </c>
      <c r="V271" s="221">
        <v>1</v>
      </c>
      <c r="AB271" s="333"/>
    </row>
    <row r="272" spans="1:28" s="221" customFormat="1">
      <c r="A272" s="205"/>
      <c r="B272" s="194" t="s">
        <v>3753</v>
      </c>
      <c r="C272" s="194" t="str">
        <f t="shared" si="37"/>
        <v>select_multiple</v>
      </c>
      <c r="D272" s="194" t="str">
        <f t="shared" si="35"/>
        <v>reason_inkind</v>
      </c>
      <c r="E272" s="205"/>
      <c r="F272" s="194" t="s">
        <v>246</v>
      </c>
      <c r="G272" s="194" t="s">
        <v>2983</v>
      </c>
      <c r="H272" s="206"/>
      <c r="I272" s="221" t="str" cm="1">
        <f t="array" ref="I272">_xlfn.TEXTJOIN(" ",1,IF(flistname=D272,foption,""))</f>
        <v>1: Food is better for nutrition 2: Food meets food shortage 3: Food prices are high in local market 4: Food is not available in the market 5: Better for children nutrition 6: Easy to share in case of need 7: Food is better controlled by women for household’s food needs 8: Market places for food commodities are too far 9: Quality of humanitarian food is better 10: Cash could be controlled/abused by men (drinking etc.) 11: Women have more control on food compared to cash 88: Other</v>
      </c>
      <c r="J272" s="221" t="s">
        <v>3754</v>
      </c>
      <c r="K272" s="221" t="s">
        <v>656</v>
      </c>
      <c r="L272" s="221" t="str">
        <f t="shared" si="36"/>
        <v>G02: Why would you prefer in-kind food over other modalities?</v>
      </c>
      <c r="M272" s="221" t="s">
        <v>3755</v>
      </c>
      <c r="N272" s="221" t="s">
        <v>6030</v>
      </c>
      <c r="O272" s="221" t="s">
        <v>3757</v>
      </c>
      <c r="P272" s="221">
        <v>1</v>
      </c>
      <c r="S272" s="221" t="s">
        <v>6031</v>
      </c>
      <c r="T272" s="221" t="s">
        <v>3758</v>
      </c>
      <c r="V272" s="221">
        <v>1</v>
      </c>
      <c r="Z272" s="221" t="s">
        <v>659</v>
      </c>
      <c r="AB272" s="333"/>
    </row>
    <row r="273" spans="1:28" s="221" customFormat="1">
      <c r="A273" s="205"/>
      <c r="B273" s="194" t="s">
        <v>3759</v>
      </c>
      <c r="C273" s="194" t="str">
        <f t="shared" si="37"/>
        <v>select_multiple</v>
      </c>
      <c r="D273" s="194" t="str">
        <f t="shared" si="35"/>
        <v>reason_cash</v>
      </c>
      <c r="E273" s="205"/>
      <c r="F273" s="194" t="s">
        <v>246</v>
      </c>
      <c r="G273" s="194" t="s">
        <v>2983</v>
      </c>
      <c r="H273" s="206"/>
      <c r="I273" s="221" t="str" cm="1">
        <f t="array" ref="I273">_xlfn.TEXTJOIN(" ",1,IF(flistname=D273,foption,""))</f>
        <v>1: Flexibility of cash 2: Ability to buy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73" s="221" t="s">
        <v>3760</v>
      </c>
      <c r="K273" s="221" t="s">
        <v>665</v>
      </c>
      <c r="L273" s="221" t="str">
        <f t="shared" si="36"/>
        <v>G03: Why would you prefer cash only over other modalities?</v>
      </c>
      <c r="M273" s="221" t="s">
        <v>3761</v>
      </c>
      <c r="N273" s="221" t="s">
        <v>6032</v>
      </c>
      <c r="O273" s="221" t="s">
        <v>3763</v>
      </c>
      <c r="P273" s="221">
        <v>1</v>
      </c>
      <c r="S273" s="221" t="s">
        <v>6031</v>
      </c>
      <c r="T273" s="221" t="s">
        <v>3758</v>
      </c>
      <c r="V273" s="221">
        <v>1</v>
      </c>
      <c r="Z273" s="221" t="s">
        <v>668</v>
      </c>
      <c r="AB273" s="333"/>
    </row>
    <row r="274" spans="1:28" s="221" customFormat="1">
      <c r="A274" s="205"/>
      <c r="B274" s="194" t="s">
        <v>3764</v>
      </c>
      <c r="C274" s="194" t="str">
        <f t="shared" si="37"/>
        <v>select_multiple</v>
      </c>
      <c r="D274" s="194" t="str">
        <f t="shared" si="35"/>
        <v>reason_voucher</v>
      </c>
      <c r="E274" s="205"/>
      <c r="F274" s="194" t="s">
        <v>246</v>
      </c>
      <c r="G274" s="194" t="s">
        <v>118</v>
      </c>
      <c r="H274" s="206"/>
      <c r="I274" s="221" t="str" cm="1">
        <f t="array" ref="I274">_xlfn.TEXTJOIN(" ",1,IF(flistname=D274,foption,""))</f>
        <v>1: Flexibility of Voucher 2: It can be used to get preferred types of food 3: Food prices are low in the local market 4: No transport costs as compared to food 5: It is not visible for others who seek sharing 6: It is better for dignity 7: Avoid sell of food at disadvantage prices 8: Encourags savings for future opportunities 88: Other</v>
      </c>
      <c r="J274" s="221" t="s">
        <v>3765</v>
      </c>
      <c r="K274" s="221" t="s">
        <v>702</v>
      </c>
      <c r="L274" s="221" t="str">
        <f t="shared" si="36"/>
        <v>G04: Why would you prefer E-vouchers only over other modalities?</v>
      </c>
      <c r="M274" s="221" t="s">
        <v>3766</v>
      </c>
      <c r="N274" s="221" t="s">
        <v>6033</v>
      </c>
      <c r="O274" s="221" t="s">
        <v>3768</v>
      </c>
      <c r="P274" s="221">
        <v>1</v>
      </c>
      <c r="S274" s="221" t="s">
        <v>6031</v>
      </c>
      <c r="T274" s="221" t="s">
        <v>3758</v>
      </c>
      <c r="V274" s="221">
        <v>1</v>
      </c>
      <c r="Z274" s="221" t="s">
        <v>704</v>
      </c>
      <c r="AB274" s="333"/>
    </row>
    <row r="275" spans="1:28" s="221" customFormat="1">
      <c r="A275" s="205"/>
      <c r="B275" s="194" t="s">
        <v>3769</v>
      </c>
      <c r="C275" s="194" t="str">
        <f t="shared" si="37"/>
        <v>select_multiple</v>
      </c>
      <c r="D275" s="194" t="str">
        <f t="shared" si="35"/>
        <v>reason_both</v>
      </c>
      <c r="E275" s="205"/>
      <c r="F275" s="194" t="s">
        <v>246</v>
      </c>
      <c r="G275" s="194" t="s">
        <v>2983</v>
      </c>
      <c r="H275" s="206"/>
      <c r="I275" s="221" t="str" cm="1">
        <f t="array" ref="I275">_xlfn.TEXTJOIN(" ",1,IF(flistname=D275,foption,""))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75" s="221" t="s">
        <v>3770</v>
      </c>
      <c r="K275" s="221" t="s">
        <v>674</v>
      </c>
      <c r="L275" s="221" t="str">
        <f t="shared" si="36"/>
        <v>G05: Why would you prefer both cash and food over other modalities?</v>
      </c>
      <c r="M275" s="221" t="s">
        <v>3771</v>
      </c>
      <c r="N275" s="221" t="s">
        <v>6034</v>
      </c>
      <c r="O275" s="221" t="s">
        <v>3773</v>
      </c>
      <c r="P275" s="221">
        <v>1</v>
      </c>
      <c r="S275" s="221" t="s">
        <v>6031</v>
      </c>
      <c r="T275" s="221" t="s">
        <v>3758</v>
      </c>
      <c r="V275" s="221">
        <v>1</v>
      </c>
      <c r="Z275" s="221" t="s">
        <v>676</v>
      </c>
      <c r="AB275" s="333"/>
    </row>
    <row r="276" spans="1:28" s="221" customFormat="1">
      <c r="A276" s="205"/>
      <c r="B276" s="194" t="s">
        <v>3774</v>
      </c>
      <c r="C276" s="194" t="str">
        <f t="shared" si="37"/>
        <v>select_multiple</v>
      </c>
      <c r="D276" s="194" t="str">
        <f t="shared" si="35"/>
        <v>reason_both</v>
      </c>
      <c r="E276" s="205"/>
      <c r="F276" s="194" t="s">
        <v>246</v>
      </c>
      <c r="G276" s="194" t="s">
        <v>118</v>
      </c>
      <c r="H276" s="206"/>
      <c r="I276" s="221" t="str" cm="1">
        <f t="array" ref="I276">_xlfn.TEXTJOIN(" ",1,IF(flistname=D276,foption,""))</f>
        <v>1: Both offer seasonal advantages 2: Minimize risks (losing all cash, poor quality food etc.) 3: Safer approach than only cash or only food 4: Controlled by both men and women, 5: It gives multiple options to diversify diets 6: Coping capacity improved and reduced reliance only on food 7: Other</v>
      </c>
      <c r="J276" s="221" t="s">
        <v>3770</v>
      </c>
      <c r="K276" s="221" t="s">
        <v>710</v>
      </c>
      <c r="L276" s="221" t="str">
        <f t="shared" si="36"/>
        <v>G06: Why would you prefer both food and vouchers over other modalities?</v>
      </c>
      <c r="M276" s="221" t="s">
        <v>3775</v>
      </c>
      <c r="N276" s="221" t="s">
        <v>6035</v>
      </c>
      <c r="O276" s="221" t="s">
        <v>3777</v>
      </c>
      <c r="P276" s="221">
        <v>1</v>
      </c>
      <c r="S276" s="221" t="s">
        <v>6031</v>
      </c>
      <c r="T276" s="221" t="s">
        <v>3758</v>
      </c>
      <c r="V276" s="221">
        <v>1</v>
      </c>
      <c r="Z276" s="221" t="s">
        <v>712</v>
      </c>
      <c r="AB276" s="333"/>
    </row>
    <row r="277" spans="1:28" s="221" customFormat="1">
      <c r="A277" s="205"/>
      <c r="B277" s="194" t="s">
        <v>3778</v>
      </c>
      <c r="C277" s="194" t="str">
        <f t="shared" si="37"/>
        <v>select_multiple</v>
      </c>
      <c r="D277" s="194" t="str">
        <f t="shared" si="35"/>
        <v>food_to_cash</v>
      </c>
      <c r="E277" s="205"/>
      <c r="F277" s="194" t="s">
        <v>246</v>
      </c>
      <c r="G277" s="194" t="s">
        <v>2983</v>
      </c>
      <c r="H277" s="206"/>
      <c r="I277" s="221" t="str" cm="1">
        <f t="array" ref="I277">_xlfn.TEXTJOIN(" ",1,IF(flistname=D277,foption,""))</f>
        <v>1: Cereal 2: Pulses 3: Cooking Oil 4: Salt</v>
      </c>
      <c r="J277" s="221" t="s">
        <v>3779</v>
      </c>
      <c r="K277" s="221" t="s">
        <v>680</v>
      </c>
      <c r="L277" s="221" t="str">
        <f t="shared" si="36"/>
        <v>G07: If you prefer cash and food combined,  which commodities would you like to receive in cash?</v>
      </c>
      <c r="M277" s="221" t="s">
        <v>3780</v>
      </c>
      <c r="N277" s="221" t="s">
        <v>3781</v>
      </c>
      <c r="O277" s="221" t="s">
        <v>3782</v>
      </c>
      <c r="P277" s="221">
        <v>1</v>
      </c>
      <c r="V277" s="221">
        <v>1</v>
      </c>
      <c r="Z277" s="221" t="s">
        <v>676</v>
      </c>
      <c r="AB277" s="333"/>
    </row>
    <row r="278" spans="1:28" s="221" customFormat="1">
      <c r="A278" s="205"/>
      <c r="B278" s="194" t="s">
        <v>3783</v>
      </c>
      <c r="C278" s="194" t="str">
        <f t="shared" si="37"/>
        <v>select_multiple</v>
      </c>
      <c r="D278" s="194" t="str">
        <f t="shared" si="35"/>
        <v>food_to_cash</v>
      </c>
      <c r="E278" s="205"/>
      <c r="F278" s="194" t="s">
        <v>246</v>
      </c>
      <c r="G278" s="194" t="s">
        <v>118</v>
      </c>
      <c r="H278" s="206"/>
      <c r="I278" s="221" t="str" cm="1">
        <f t="array" ref="I278">_xlfn.TEXTJOIN(" ",1,IF(flistname=D278,foption,""))</f>
        <v>1: Cereal 2: Pulses 3: Cooking Oil 4: Salt</v>
      </c>
      <c r="J278" s="221" t="s">
        <v>3779</v>
      </c>
      <c r="K278" s="221" t="s">
        <v>718</v>
      </c>
      <c r="L278" s="221" t="str">
        <f t="shared" si="36"/>
        <v>G08: If E-Voucher and food combined is the preference which commodity would you like to receive in E-Voucher?</v>
      </c>
      <c r="M278" s="221" t="s">
        <v>3784</v>
      </c>
      <c r="N278" s="221" t="s">
        <v>3785</v>
      </c>
      <c r="O278" s="221" t="s">
        <v>3786</v>
      </c>
      <c r="P278" s="221">
        <v>1</v>
      </c>
      <c r="V278" s="221">
        <v>1</v>
      </c>
      <c r="Z278" s="221" t="s">
        <v>712</v>
      </c>
      <c r="AB278" s="333"/>
    </row>
    <row r="279" spans="1:28" s="356" customFormat="1">
      <c r="A279" s="355"/>
      <c r="B279" s="356" t="s">
        <v>3787</v>
      </c>
      <c r="C279" s="356" t="str">
        <f t="shared" si="37"/>
        <v>No</v>
      </c>
      <c r="D279" s="356" t="str">
        <f t="shared" si="35"/>
        <v/>
      </c>
      <c r="E279" s="355"/>
      <c r="F279" s="356" t="s">
        <v>246</v>
      </c>
      <c r="G279" s="356" t="s">
        <v>2983</v>
      </c>
      <c r="H279" s="357"/>
      <c r="I279" s="356" t="str" cm="1">
        <f t="array" ref="I279">_xlfn.TEXTJOIN(" ",1,IF(flistname=D279,foption,""))</f>
        <v>0</v>
      </c>
      <c r="J279" s="356" t="s">
        <v>117</v>
      </c>
      <c r="K279" s="356" t="s">
        <v>3746</v>
      </c>
      <c r="L279" s="356" t="str">
        <f t="shared" si="36"/>
        <v/>
      </c>
      <c r="N279" s="356" t="s">
        <v>2988</v>
      </c>
      <c r="O279" s="356" t="s">
        <v>2988</v>
      </c>
      <c r="P279" s="356">
        <v>1</v>
      </c>
      <c r="AB279" s="358"/>
    </row>
    <row r="280" spans="1:28" s="214" customFormat="1">
      <c r="A280" s="207"/>
      <c r="C280" s="214" t="str">
        <f t="shared" si="37"/>
        <v>No</v>
      </c>
      <c r="D280" s="214" t="str">
        <f t="shared" si="35"/>
        <v/>
      </c>
      <c r="E280" s="207"/>
      <c r="H280" s="209"/>
      <c r="I280" s="214" t="str" cm="1">
        <f t="array" ref="I280">_xlfn.TEXTJOIN(" ",1,IF(flistname=D280,foption,""))</f>
        <v>0</v>
      </c>
      <c r="L280" s="214" t="str">
        <f t="shared" si="36"/>
        <v/>
      </c>
      <c r="P280" s="214">
        <v>1</v>
      </c>
      <c r="S280" s="207"/>
      <c r="AB280" s="278"/>
    </row>
    <row r="281" spans="1:28" s="356" customFormat="1">
      <c r="A281" s="355"/>
      <c r="B281" s="356" t="s">
        <v>3788</v>
      </c>
      <c r="C281" s="356" t="str">
        <f t="shared" si="37"/>
        <v>No</v>
      </c>
      <c r="D281" s="356" t="str">
        <f t="shared" si="35"/>
        <v/>
      </c>
      <c r="E281" s="355"/>
      <c r="G281" s="356" t="s">
        <v>2983</v>
      </c>
      <c r="H281" s="357"/>
      <c r="I281" s="356" t="str" cm="1">
        <f t="array" ref="I281">_xlfn.TEXTJOIN(" ",1,IF(flistname=D281,foption,""))</f>
        <v>0</v>
      </c>
      <c r="J281" s="356" t="s">
        <v>26</v>
      </c>
      <c r="K281" s="356" t="s">
        <v>6036</v>
      </c>
      <c r="L281" s="356" t="str">
        <f t="shared" si="36"/>
        <v>H: ACCESS TO ASSISTANCE AND UTILIZATION</v>
      </c>
      <c r="M281" s="356" t="s">
        <v>3790</v>
      </c>
      <c r="N281" s="356" t="s">
        <v>6037</v>
      </c>
      <c r="O281" s="356" t="s">
        <v>3791</v>
      </c>
      <c r="P281" s="356">
        <v>1</v>
      </c>
      <c r="T281" s="356" t="s">
        <v>3428</v>
      </c>
      <c r="Z281" s="356" t="s">
        <v>3428</v>
      </c>
      <c r="AB281" s="358"/>
    </row>
    <row r="282" spans="1:28" s="219" customFormat="1">
      <c r="A282" s="215"/>
      <c r="E282" s="215"/>
      <c r="H282" s="217"/>
      <c r="J282" s="219" t="s">
        <v>26</v>
      </c>
      <c r="K282" s="219" t="s">
        <v>3789</v>
      </c>
      <c r="W282" s="219" t="s">
        <v>168</v>
      </c>
      <c r="AB282" s="286"/>
    </row>
    <row r="283" spans="1:28" s="221" customFormat="1">
      <c r="A283" s="205"/>
      <c r="B283" s="194" t="s">
        <v>3792</v>
      </c>
      <c r="C283" s="194" t="str">
        <f t="shared" si="37"/>
        <v>select_one</v>
      </c>
      <c r="D283" s="194" t="str">
        <f t="shared" si="35"/>
        <v>yes_no</v>
      </c>
      <c r="E283" s="205"/>
      <c r="F283" s="194"/>
      <c r="G283" s="194" t="s">
        <v>2983</v>
      </c>
      <c r="H283" s="206"/>
      <c r="I283" s="221" t="str" cm="1">
        <f t="array" ref="I283">_xlfn.TEXTJOIN(" ",1,IF(flistname=D283,foption,""))</f>
        <v>0: No 1: Yes</v>
      </c>
      <c r="J283" s="221" t="s">
        <v>22</v>
      </c>
      <c r="K283" s="221" t="s">
        <v>740</v>
      </c>
      <c r="L283" s="221" t="str">
        <f t="shared" si="36"/>
        <v>H01: Have you been told exactly what you are entitled to receive?</v>
      </c>
      <c r="M283" s="221" t="s">
        <v>433</v>
      </c>
      <c r="N283" s="221" t="s">
        <v>3793</v>
      </c>
      <c r="O283" s="221" t="s">
        <v>3794</v>
      </c>
      <c r="P283" s="221">
        <v>1</v>
      </c>
      <c r="S283" s="221" t="s">
        <v>742</v>
      </c>
      <c r="V283" s="221">
        <v>1</v>
      </c>
      <c r="W283" s="221" t="s">
        <v>5748</v>
      </c>
      <c r="AB283" s="333"/>
    </row>
    <row r="284" spans="1:28" s="221" customFormat="1">
      <c r="A284" s="205"/>
      <c r="B284" s="194" t="s">
        <v>3795</v>
      </c>
      <c r="C284" s="194" t="str">
        <f t="shared" si="37"/>
        <v>select_one</v>
      </c>
      <c r="D284" s="194" t="str">
        <f t="shared" si="35"/>
        <v>yes_no</v>
      </c>
      <c r="E284" s="205"/>
      <c r="F284" s="194"/>
      <c r="G284" s="194" t="s">
        <v>2983</v>
      </c>
      <c r="H284" s="206"/>
      <c r="I284" s="221" t="str" cm="1">
        <f t="array" ref="I284">_xlfn.TEXTJOIN(" ",1,IF(flistname=D284,foption,""))</f>
        <v>0: No 1: Yes</v>
      </c>
      <c r="J284" s="221" t="s">
        <v>22</v>
      </c>
      <c r="K284" s="221" t="s">
        <v>743</v>
      </c>
      <c r="L284" s="221" t="str">
        <f t="shared" si="36"/>
        <v>H02: For the last distribution, were you able to collect your food and return home in one day?</v>
      </c>
      <c r="M284" s="221" t="s">
        <v>450</v>
      </c>
      <c r="N284" s="221" t="s">
        <v>3796</v>
      </c>
      <c r="O284" s="221" t="s">
        <v>3797</v>
      </c>
      <c r="P284" s="221">
        <v>1</v>
      </c>
      <c r="S284" s="221" t="s">
        <v>745</v>
      </c>
      <c r="V284" s="221">
        <v>1</v>
      </c>
      <c r="W284" s="221" t="s">
        <v>5748</v>
      </c>
      <c r="AB284" s="333"/>
    </row>
    <row r="285" spans="1:28" s="221" customFormat="1">
      <c r="A285" s="205"/>
      <c r="B285" s="194" t="s">
        <v>3798</v>
      </c>
      <c r="C285" s="194" t="str">
        <f t="shared" si="37"/>
        <v>select_one</v>
      </c>
      <c r="D285" s="194" t="str">
        <f t="shared" si="35"/>
        <v>yes_no</v>
      </c>
      <c r="E285" s="205"/>
      <c r="F285" s="194"/>
      <c r="G285" s="194" t="s">
        <v>2983</v>
      </c>
      <c r="H285" s="206"/>
      <c r="I285" s="221" t="str" cm="1">
        <f t="array" ref="I285">_xlfn.TEXTJOIN(" ",1,IF(flistname=D285,foption,""))</f>
        <v>0: No 1: Yes</v>
      </c>
      <c r="J285" s="221" t="s">
        <v>22</v>
      </c>
      <c r="K285" s="221" t="s">
        <v>747</v>
      </c>
      <c r="L285" s="221" t="str">
        <f t="shared" si="36"/>
        <v>H03: Were you informed when to go to collect your assistance?</v>
      </c>
      <c r="M285" s="221" t="s">
        <v>459</v>
      </c>
      <c r="N285" s="221" t="s">
        <v>3799</v>
      </c>
      <c r="O285" s="221" t="s">
        <v>3800</v>
      </c>
      <c r="P285" s="221">
        <v>1</v>
      </c>
      <c r="V285" s="221">
        <v>1</v>
      </c>
      <c r="W285" s="221" t="s">
        <v>5748</v>
      </c>
      <c r="AB285" s="333"/>
    </row>
    <row r="286" spans="1:28" s="221" customFormat="1">
      <c r="A286" s="205"/>
      <c r="B286" s="194" t="s">
        <v>3801</v>
      </c>
      <c r="C286" s="194" t="str">
        <f t="shared" si="37"/>
        <v>select_multiple</v>
      </c>
      <c r="D286" s="194" t="str">
        <f t="shared" si="35"/>
        <v>dist_info</v>
      </c>
      <c r="E286" s="205"/>
      <c r="F286" s="194"/>
      <c r="G286" s="194" t="s">
        <v>2983</v>
      </c>
      <c r="H286" s="206"/>
      <c r="I286" s="221" t="str" cm="1">
        <f t="array" ref="I286">_xlfn.TEXTJOIN(" ",1,IF(flistname=D286,foption,""))</f>
        <v>1: WFP directly 2: Cooperating Partners ( WVI, ACTED etc.) 3: Project Management Committee (PMC) 4: RRC 88: Other</v>
      </c>
      <c r="J286" s="221" t="s">
        <v>6038</v>
      </c>
      <c r="K286" s="221" t="s">
        <v>750</v>
      </c>
      <c r="L286" s="221" t="str">
        <f t="shared" si="36"/>
        <v>H04: By who were you informed of the distribution?</v>
      </c>
      <c r="M286" s="221" t="s">
        <v>462</v>
      </c>
      <c r="N286" s="221" t="s">
        <v>3802</v>
      </c>
      <c r="O286" s="221" t="s">
        <v>3803</v>
      </c>
      <c r="P286" s="221">
        <v>1</v>
      </c>
      <c r="S286" s="221" t="s">
        <v>6039</v>
      </c>
      <c r="T286" s="221" t="s">
        <v>5925</v>
      </c>
      <c r="U286" s="221" t="s">
        <v>6655</v>
      </c>
      <c r="V286" s="221">
        <v>1</v>
      </c>
      <c r="Z286" s="221" t="s">
        <v>752</v>
      </c>
      <c r="AB286" s="333"/>
    </row>
    <row r="287" spans="1:28" s="338" customFormat="1">
      <c r="A287" s="205"/>
      <c r="B287" s="194" t="s">
        <v>3804</v>
      </c>
      <c r="C287" s="194" t="str">
        <f t="shared" si="37"/>
        <v>No</v>
      </c>
      <c r="D287" s="194" t="str">
        <f t="shared" si="35"/>
        <v/>
      </c>
      <c r="E287" s="205"/>
      <c r="F287" s="194"/>
      <c r="G287" s="194" t="s">
        <v>2983</v>
      </c>
      <c r="H287" s="206"/>
      <c r="I287" s="338" t="str" cm="1">
        <f t="array" ref="I287">_xlfn.TEXTJOIN(" ",1,IF(flistname=D287,foption,""))</f>
        <v>0</v>
      </c>
      <c r="J287" s="338" t="s">
        <v>49</v>
      </c>
      <c r="K287" s="338" t="s">
        <v>753</v>
      </c>
      <c r="L287" s="338" t="str">
        <f t="shared" si="36"/>
        <v>H05: Specify</v>
      </c>
      <c r="M287" s="338" t="s">
        <v>467</v>
      </c>
      <c r="N287" s="338" t="s">
        <v>1312</v>
      </c>
      <c r="O287" s="338" t="s">
        <v>3805</v>
      </c>
      <c r="P287" s="338">
        <v>1</v>
      </c>
      <c r="V287" s="338">
        <v>1</v>
      </c>
      <c r="Z287" s="338" t="s">
        <v>6041</v>
      </c>
      <c r="AB287" s="339"/>
    </row>
    <row r="288" spans="1:28" s="221" customFormat="1">
      <c r="A288" s="205"/>
      <c r="B288" s="194" t="s">
        <v>3807</v>
      </c>
      <c r="C288" s="194" t="str">
        <f t="shared" si="37"/>
        <v>select_one</v>
      </c>
      <c r="D288" s="194" t="str">
        <f t="shared" si="35"/>
        <v>yes_no</v>
      </c>
      <c r="E288" s="205"/>
      <c r="F288" s="194"/>
      <c r="G288" s="194" t="s">
        <v>2983</v>
      </c>
      <c r="H288" s="206"/>
      <c r="I288" s="221" t="str" cm="1">
        <f t="array" ref="I288">_xlfn.TEXTJOIN(" ",1,IF(flistname=D288,foption,""))</f>
        <v>0: No 1: Yes</v>
      </c>
      <c r="J288" s="221" t="s">
        <v>22</v>
      </c>
      <c r="K288" s="221" t="s">
        <v>756</v>
      </c>
      <c r="L288" s="221" t="str">
        <f t="shared" si="36"/>
        <v>H06: Did you arrive on the day you were scheduled to receive your entitlement?</v>
      </c>
      <c r="M288" s="221" t="s">
        <v>469</v>
      </c>
      <c r="N288" s="221" t="s">
        <v>3808</v>
      </c>
      <c r="O288" s="221" t="s">
        <v>3809</v>
      </c>
      <c r="P288" s="221">
        <v>1</v>
      </c>
      <c r="V288" s="221">
        <v>1</v>
      </c>
      <c r="W288" s="221" t="s">
        <v>5748</v>
      </c>
      <c r="AB288" s="333"/>
    </row>
    <row r="289" spans="1:28" s="221" customFormat="1">
      <c r="A289" s="205"/>
      <c r="B289" s="194"/>
      <c r="C289" s="194" t="str">
        <f t="shared" si="37"/>
        <v>select_multiple</v>
      </c>
      <c r="D289" s="194" t="str">
        <f t="shared" si="35"/>
        <v>schedule</v>
      </c>
      <c r="E289" s="205"/>
      <c r="F289" s="194"/>
      <c r="G289" s="194"/>
      <c r="H289" s="206"/>
      <c r="I289" s="221" t="str" cm="1">
        <f t="array" ref="I289">_xlfn.TEXTJOIN(" ",1,IF(flistname=D289,foption,""))</f>
        <v>1: Due to heavy rains/flooding 2: Due to difficult terrains 3: Due to insecurity in the area 4: Due to COVID-19 restrictions 5: Due to long distances  6: Due to illness/mobility challenges 7: Due to late communication of distribution day 8: Due to other household routines 88: Other reasons</v>
      </c>
      <c r="J289" s="221" t="s">
        <v>6042</v>
      </c>
      <c r="K289" s="221" t="s">
        <v>6043</v>
      </c>
      <c r="L289" s="221" t="str">
        <f t="shared" si="36"/>
        <v>H06_2: Why didn't you manage to arrive on the scheduled day?</v>
      </c>
      <c r="M289" s="221" t="s">
        <v>6044</v>
      </c>
      <c r="N289" s="221" t="s">
        <v>6045</v>
      </c>
      <c r="S289" s="221" t="s">
        <v>6046</v>
      </c>
      <c r="T289" s="221" t="s">
        <v>5925</v>
      </c>
      <c r="U289" s="221" t="s">
        <v>6656</v>
      </c>
      <c r="V289" s="221">
        <v>1</v>
      </c>
      <c r="Z289" s="221" t="s">
        <v>6048</v>
      </c>
      <c r="AB289" s="333"/>
    </row>
    <row r="290" spans="1:28" s="338" customFormat="1">
      <c r="A290" s="205"/>
      <c r="B290" s="194" t="s">
        <v>3826</v>
      </c>
      <c r="C290" s="194" t="str">
        <f t="shared" ref="C290" si="38">IF(IFERROR(FIND("select_one",J290),0)&gt;0,"select_one",IF(IFERROR(FIND("select_multiple",J290),0)&gt;0,"select_multiple","No"))</f>
        <v>No</v>
      </c>
      <c r="D290" s="194" t="str">
        <f t="shared" ref="D290" si="39">IF(OR(C290="select_one",C290="select_multiple"),TRIM(RIGHT(J290,LEN(J290)-(LEN(C290)+1))),"")</f>
        <v/>
      </c>
      <c r="E290" s="205"/>
      <c r="F290" s="194"/>
      <c r="G290" s="194" t="s">
        <v>2983</v>
      </c>
      <c r="H290" s="206"/>
      <c r="I290" s="338" t="str" cm="1">
        <f t="array" ref="I290">_xlfn.TEXTJOIN(" ",1,IF(flistname=D290,foption,""))</f>
        <v>0</v>
      </c>
      <c r="J290" s="338" t="s">
        <v>49</v>
      </c>
      <c r="K290" s="338" t="s">
        <v>6049</v>
      </c>
      <c r="L290" s="338" t="str">
        <f t="shared" ref="L290" si="40">IF(AND(ISBLANK(M290),ISBLANK(N290)),"",IF(ISBLANK(M290),N290,_xlfn.CONCAT(TRIM(M290),": ",N290)))</f>
        <v>H12: Specify other reasons household missed a scheduled distribution day</v>
      </c>
      <c r="M290" s="338" t="s">
        <v>3827</v>
      </c>
      <c r="N290" s="338" t="s">
        <v>6050</v>
      </c>
      <c r="O290" s="338" t="s">
        <v>3828</v>
      </c>
      <c r="P290" s="338">
        <v>1</v>
      </c>
      <c r="V290" s="338">
        <v>1</v>
      </c>
      <c r="Z290" s="338" t="s">
        <v>6051</v>
      </c>
      <c r="AB290" s="339"/>
    </row>
    <row r="291" spans="1:28" s="221" customFormat="1">
      <c r="A291" s="205"/>
      <c r="B291" s="194" t="s">
        <v>3810</v>
      </c>
      <c r="C291" s="194" t="str">
        <f t="shared" si="37"/>
        <v>select_one</v>
      </c>
      <c r="D291" s="194" t="str">
        <f t="shared" si="35"/>
        <v>wait_time</v>
      </c>
      <c r="E291" s="205"/>
      <c r="F291" s="194"/>
      <c r="G291" s="194" t="s">
        <v>2983</v>
      </c>
      <c r="H291" s="206"/>
      <c r="I291" s="221" t="str" cm="1">
        <f t="array" ref="I291">_xlfn.TEXTJOIN(" ",1,IF(flistname=D291,foption,""))</f>
        <v>1: &lt; 1hour 2: 1-3 hours 3: 4-6 hour 4: 7-12 hours 5: &gt;24 hours</v>
      </c>
      <c r="J291" s="221" t="s">
        <v>758</v>
      </c>
      <c r="K291" s="221" t="s">
        <v>759</v>
      </c>
      <c r="L291" s="221" t="str">
        <f t="shared" si="36"/>
        <v>H07: Once the distribution began, how long did you have to wait to receive your entitlement/ration?</v>
      </c>
      <c r="M291" s="221" t="s">
        <v>3811</v>
      </c>
      <c r="N291" s="221" t="s">
        <v>3812</v>
      </c>
      <c r="O291" s="221" t="s">
        <v>3813</v>
      </c>
      <c r="P291" s="221">
        <v>1</v>
      </c>
      <c r="S291" s="221" t="s">
        <v>761</v>
      </c>
      <c r="V291" s="221">
        <v>1</v>
      </c>
      <c r="W291" s="221" t="s">
        <v>5748</v>
      </c>
      <c r="AB291" s="333"/>
    </row>
    <row r="292" spans="1:28" s="221" customFormat="1">
      <c r="A292" s="205"/>
      <c r="B292" s="194" t="s">
        <v>3814</v>
      </c>
      <c r="C292" s="194" t="str">
        <f t="shared" si="37"/>
        <v>select_one</v>
      </c>
      <c r="D292" s="194" t="str">
        <f t="shared" si="35"/>
        <v>wait_time</v>
      </c>
      <c r="E292" s="205"/>
      <c r="F292" s="194"/>
      <c r="G292" s="194" t="s">
        <v>2983</v>
      </c>
      <c r="H292" s="206"/>
      <c r="I292" s="221" t="str" cm="1">
        <f t="array" ref="I292">_xlfn.TEXTJOIN(" ",1,IF(flistname=D292,foption,""))</f>
        <v>1: &lt; 1hour 2: 1-3 hours 3: 4-6 hour 4: 7-12 hours 5: &gt;24 hours</v>
      </c>
      <c r="J292" s="221" t="s">
        <v>758</v>
      </c>
      <c r="K292" s="221" t="s">
        <v>762</v>
      </c>
      <c r="L292" s="221" t="str">
        <f t="shared" si="36"/>
        <v>H08: How long does it take to get from the distribution point to your home?</v>
      </c>
      <c r="M292" s="221" t="s">
        <v>3815</v>
      </c>
      <c r="N292" s="221" t="s">
        <v>3816</v>
      </c>
      <c r="O292" s="221" t="s">
        <v>3817</v>
      </c>
      <c r="P292" s="221">
        <v>1</v>
      </c>
      <c r="S292" s="221" t="s">
        <v>761</v>
      </c>
      <c r="V292" s="221">
        <v>1</v>
      </c>
      <c r="W292" s="221" t="s">
        <v>5748</v>
      </c>
      <c r="AB292" s="333"/>
    </row>
    <row r="293" spans="1:28" s="221" customFormat="1">
      <c r="A293" s="205"/>
      <c r="B293" s="194" t="s">
        <v>3818</v>
      </c>
      <c r="C293" s="194" t="str">
        <f t="shared" si="37"/>
        <v>select_one</v>
      </c>
      <c r="D293" s="194" t="str">
        <f t="shared" si="35"/>
        <v>yes_no</v>
      </c>
      <c r="E293" s="205"/>
      <c r="F293" s="194"/>
      <c r="G293" s="194" t="s">
        <v>2983</v>
      </c>
      <c r="H293" s="206"/>
      <c r="I293" s="221" t="str" cm="1">
        <f t="array" ref="I293">_xlfn.TEXTJOIN(" ",1,IF(flistname=D293,foption,""))</f>
        <v>0: No 1: Yes</v>
      </c>
      <c r="J293" s="221" t="s">
        <v>22</v>
      </c>
      <c r="K293" s="221" t="s">
        <v>767</v>
      </c>
      <c r="L293" s="221" t="str">
        <f t="shared" si="36"/>
        <v>H10: Did you or other family member who collects the entitlement experienced any difficulty in accessing the site?</v>
      </c>
      <c r="M293" s="221" t="s">
        <v>3819</v>
      </c>
      <c r="N293" s="221" t="s">
        <v>3820</v>
      </c>
      <c r="O293" s="221" t="s">
        <v>3821</v>
      </c>
      <c r="P293" s="221">
        <v>1</v>
      </c>
      <c r="V293" s="221">
        <v>1</v>
      </c>
      <c r="W293" s="221" t="s">
        <v>5748</v>
      </c>
      <c r="AB293" s="333"/>
    </row>
    <row r="294" spans="1:28" s="221" customFormat="1">
      <c r="A294" s="205"/>
      <c r="B294" s="194" t="s">
        <v>3822</v>
      </c>
      <c r="C294" s="194" t="str">
        <f t="shared" si="37"/>
        <v>select_multiple</v>
      </c>
      <c r="D294" s="194" t="str">
        <f t="shared" si="35"/>
        <v>site_difficult</v>
      </c>
      <c r="E294" s="205"/>
      <c r="F294" s="194"/>
      <c r="G294" s="194" t="s">
        <v>2983</v>
      </c>
      <c r="H294" s="206"/>
      <c r="I294" s="221" t="str" cm="1">
        <f t="array" ref="I294">_xlfn.TEXTJOIN(" ",1,IF(flistname=D294,foption,""))</f>
        <v>1: Children 2: Disabled 3: Elderly 4: Ill persons 5: Men 6: Women 88: Other</v>
      </c>
      <c r="J294" s="221" t="s">
        <v>6052</v>
      </c>
      <c r="K294" s="221" t="s">
        <v>770</v>
      </c>
      <c r="L294" s="221" t="str">
        <f t="shared" si="36"/>
        <v>H11: For whom is the site most difficult to access?</v>
      </c>
      <c r="M294" s="221" t="s">
        <v>3823</v>
      </c>
      <c r="N294" s="221" t="s">
        <v>3824</v>
      </c>
      <c r="O294" s="221" t="s">
        <v>3825</v>
      </c>
      <c r="P294" s="221">
        <v>1</v>
      </c>
      <c r="V294" s="221">
        <v>1</v>
      </c>
      <c r="Z294" s="221" t="s">
        <v>772</v>
      </c>
      <c r="AB294" s="333"/>
    </row>
    <row r="295" spans="1:28" s="338" customFormat="1">
      <c r="A295" s="205"/>
      <c r="B295" s="194" t="s">
        <v>3826</v>
      </c>
      <c r="C295" s="194" t="str">
        <f t="shared" si="37"/>
        <v>No</v>
      </c>
      <c r="D295" s="194" t="str">
        <f t="shared" si="35"/>
        <v/>
      </c>
      <c r="E295" s="205"/>
      <c r="F295" s="194"/>
      <c r="G295" s="194" t="s">
        <v>2983</v>
      </c>
      <c r="H295" s="206"/>
      <c r="I295" s="338" t="str" cm="1">
        <f t="array" ref="I295">_xlfn.TEXTJOIN(" ",1,IF(flistname=D295,foption,""))</f>
        <v>0</v>
      </c>
      <c r="J295" s="338" t="s">
        <v>49</v>
      </c>
      <c r="K295" s="338" t="s">
        <v>773</v>
      </c>
      <c r="L295" s="338" t="str">
        <f t="shared" si="36"/>
        <v>H12: Specify</v>
      </c>
      <c r="M295" s="338" t="s">
        <v>3827</v>
      </c>
      <c r="N295" s="338" t="s">
        <v>1312</v>
      </c>
      <c r="O295" s="338" t="s">
        <v>3828</v>
      </c>
      <c r="P295" s="338">
        <v>1</v>
      </c>
      <c r="V295" s="338">
        <v>1</v>
      </c>
      <c r="Z295" s="338" t="s">
        <v>6053</v>
      </c>
      <c r="AB295" s="339"/>
    </row>
    <row r="296" spans="1:28" s="221" customFormat="1">
      <c r="A296" s="205"/>
      <c r="B296" s="194" t="s">
        <v>3830</v>
      </c>
      <c r="C296" s="194" t="str">
        <f t="shared" si="37"/>
        <v>select_multiple</v>
      </c>
      <c r="D296" s="194" t="str">
        <f t="shared" si="35"/>
        <v>access_diff</v>
      </c>
      <c r="E296" s="205"/>
      <c r="F296" s="194"/>
      <c r="G296" s="194" t="s">
        <v>2983</v>
      </c>
      <c r="H296" s="206"/>
      <c r="I296" s="221" t="str" cm="1">
        <f t="array" ref="I296">_xlfn.TEXTJOIN(" ",1,IF(flistname=D296,foption,""))</f>
        <v>1: No shelter along the way 2: Site itself is not appropriate 3: Terrain is difficult 4: Too far 5: Unsafe 88: Other</v>
      </c>
      <c r="J296" s="221" t="s">
        <v>6054</v>
      </c>
      <c r="K296" s="221" t="s">
        <v>777</v>
      </c>
      <c r="L296" s="221" t="str">
        <f t="shared" si="36"/>
        <v>H13: What makes the site difficult to access?</v>
      </c>
      <c r="M296" s="221" t="s">
        <v>3831</v>
      </c>
      <c r="N296" s="221" t="s">
        <v>3832</v>
      </c>
      <c r="O296" s="221" t="s">
        <v>3833</v>
      </c>
      <c r="P296" s="221">
        <v>1</v>
      </c>
      <c r="V296" s="221">
        <v>1</v>
      </c>
      <c r="Z296" s="221" t="s">
        <v>772</v>
      </c>
      <c r="AB296" s="333"/>
    </row>
    <row r="297" spans="1:28" s="338" customFormat="1">
      <c r="A297" s="205"/>
      <c r="B297" s="194" t="s">
        <v>3834</v>
      </c>
      <c r="C297" s="194" t="str">
        <f t="shared" si="37"/>
        <v>No</v>
      </c>
      <c r="D297" s="194" t="str">
        <f t="shared" si="35"/>
        <v/>
      </c>
      <c r="E297" s="205"/>
      <c r="F297" s="194"/>
      <c r="G297" s="194" t="s">
        <v>2983</v>
      </c>
      <c r="H297" s="206"/>
      <c r="I297" s="338" t="str" cm="1">
        <f t="array" ref="I297">_xlfn.TEXTJOIN(" ",1,IF(flistname=D297,foption,""))</f>
        <v>0</v>
      </c>
      <c r="J297" s="338" t="s">
        <v>49</v>
      </c>
      <c r="K297" s="338" t="s">
        <v>779</v>
      </c>
      <c r="L297" s="338" t="str">
        <f t="shared" si="36"/>
        <v>H14: Specify</v>
      </c>
      <c r="M297" s="338" t="s">
        <v>3835</v>
      </c>
      <c r="N297" s="338" t="s">
        <v>1312</v>
      </c>
      <c r="O297" s="338" t="s">
        <v>3836</v>
      </c>
      <c r="P297" s="338">
        <v>1</v>
      </c>
      <c r="V297" s="338">
        <v>1</v>
      </c>
      <c r="Z297" s="338" t="s">
        <v>6055</v>
      </c>
      <c r="AB297" s="339"/>
    </row>
    <row r="298" spans="1:28" s="221" customFormat="1">
      <c r="A298" s="205" t="s">
        <v>3838</v>
      </c>
      <c r="B298" s="194" t="s">
        <v>3839</v>
      </c>
      <c r="C298" s="194" t="str">
        <f t="shared" si="37"/>
        <v>select_one</v>
      </c>
      <c r="D298" s="194" t="str">
        <f t="shared" si="35"/>
        <v>yes_no</v>
      </c>
      <c r="E298" s="205"/>
      <c r="F298" s="194" t="s">
        <v>246</v>
      </c>
      <c r="G298" s="194" t="s">
        <v>2983</v>
      </c>
      <c r="H298" s="206"/>
      <c r="I298" s="221" t="str" cm="1">
        <f t="array" ref="I298">_xlfn.TEXTJOIN(" ",1,IF(flistname=D298,foption,""))</f>
        <v>0: No 1: Yes</v>
      </c>
      <c r="J298" s="221" t="s">
        <v>22</v>
      </c>
      <c r="K298" s="221" t="s">
        <v>1116</v>
      </c>
      <c r="L298" s="221" t="str">
        <f t="shared" si="36"/>
        <v>H15: Do you know when the assistance and programme you are participating in will end?</v>
      </c>
      <c r="M298" s="221" t="s">
        <v>3840</v>
      </c>
      <c r="N298" s="221" t="s">
        <v>3841</v>
      </c>
      <c r="O298" s="221" t="s">
        <v>3842</v>
      </c>
      <c r="P298" s="221">
        <v>1</v>
      </c>
      <c r="V298" s="221">
        <v>1</v>
      </c>
      <c r="W298" s="221" t="s">
        <v>5748</v>
      </c>
      <c r="AB298" s="333"/>
    </row>
    <row r="299" spans="1:28" s="221" customFormat="1">
      <c r="A299" s="205" t="s">
        <v>3843</v>
      </c>
      <c r="B299" s="194" t="s">
        <v>3844</v>
      </c>
      <c r="C299" s="194" t="str">
        <f t="shared" si="37"/>
        <v>select_one</v>
      </c>
      <c r="D299" s="194" t="str">
        <f t="shared" si="35"/>
        <v>assist_endyear</v>
      </c>
      <c r="E299" s="205"/>
      <c r="F299" s="194" t="s">
        <v>246</v>
      </c>
      <c r="G299" s="194" t="s">
        <v>2983</v>
      </c>
      <c r="H299" s="206"/>
      <c r="I299" s="221" t="str" cm="1">
        <f t="array" ref="I299">_xlfn.TEXTJOIN(" ",1,IF(flistname=D299,foption,""))</f>
        <v>1: 2021 (this year) 2: 2022 (next year) 3: 2023 (the year after next)</v>
      </c>
      <c r="J299" s="221" t="s">
        <v>1118</v>
      </c>
      <c r="K299" s="221" t="s">
        <v>1119</v>
      </c>
      <c r="L299" s="221" t="str">
        <f t="shared" si="36"/>
        <v>H16: Please specify the year your participation in the programme will end?</v>
      </c>
      <c r="M299" s="221" t="s">
        <v>3845</v>
      </c>
      <c r="N299" s="221" t="s">
        <v>3846</v>
      </c>
      <c r="O299" s="221" t="s">
        <v>3847</v>
      </c>
      <c r="P299" s="221">
        <v>1</v>
      </c>
      <c r="V299" s="221">
        <v>1</v>
      </c>
      <c r="Z299" s="221" t="s">
        <v>5920</v>
      </c>
      <c r="AB299" s="333"/>
    </row>
    <row r="300" spans="1:28" s="219" customFormat="1">
      <c r="A300" s="212"/>
      <c r="B300" s="199" t="s">
        <v>3854</v>
      </c>
      <c r="C300" s="199" t="str">
        <f t="shared" si="37"/>
        <v>No</v>
      </c>
      <c r="D300" s="199" t="str">
        <f t="shared" si="35"/>
        <v/>
      </c>
      <c r="E300" s="212"/>
      <c r="F300" s="199"/>
      <c r="G300" s="199" t="s">
        <v>2983</v>
      </c>
      <c r="H300" s="213"/>
      <c r="I300" s="219" t="str" cm="1">
        <f t="array" ref="I300">_xlfn.TEXTJOIN(" ",1,IF(flistname=D300,foption,""))</f>
        <v>0</v>
      </c>
      <c r="J300" s="219" t="s">
        <v>117</v>
      </c>
      <c r="K300" s="219" t="s">
        <v>3789</v>
      </c>
      <c r="L300" s="219" t="str">
        <f t="shared" si="36"/>
        <v/>
      </c>
      <c r="N300" s="219" t="s">
        <v>2988</v>
      </c>
      <c r="O300" s="219" t="s">
        <v>2988</v>
      </c>
      <c r="P300" s="219">
        <v>1</v>
      </c>
      <c r="AB300" s="286"/>
    </row>
    <row r="301" spans="1:28" s="221" customFormat="1">
      <c r="A301" s="205"/>
      <c r="B301" s="194" t="s">
        <v>3848</v>
      </c>
      <c r="C301" s="194" t="str">
        <f>IF(IFERROR(FIND("select_one",J301),0)&gt;0,"select_one",IF(IFERROR(FIND("select_multiple",J301),0)&gt;0,"select_multiple","No"))</f>
        <v>select_multiple</v>
      </c>
      <c r="D301" s="194" t="str">
        <f>IF(OR(C301="select_one",C301="select_multiple"),TRIM(RIGHT(J301,LEN(J301)-(LEN(C301)+1))),"")</f>
        <v>commodity_type</v>
      </c>
      <c r="E301" s="205" t="s">
        <v>3849</v>
      </c>
      <c r="F301" s="194"/>
      <c r="G301" s="194" t="s">
        <v>2983</v>
      </c>
      <c r="H301" s="206"/>
      <c r="I301" s="221" t="str" cm="1">
        <f t="array" ref="I301">_xlfn.TEXTJOIN(" ",1,IF(flistname=D301,foption,""))</f>
        <v>1: Cereals 2: Pulses 3: Vegetable Oil 4: Salt 5: CSB++ 6: Plumpy Sup/Acha Mum 0</v>
      </c>
      <c r="J301" s="221" t="s">
        <v>782</v>
      </c>
      <c r="K301" s="221" t="s">
        <v>783</v>
      </c>
      <c r="L301" s="221" t="str">
        <f>IF(AND(ISBLANK(M301),ISBLANK(N301)),"",IF(ISBLANK(M301),N301,_xlfn.CONCAT(TRIM(M301),": ",N301)))</f>
        <v>H17: Which standard commodities were part of your last ration?</v>
      </c>
      <c r="M301" s="221" t="s">
        <v>3850</v>
      </c>
      <c r="N301" s="221" t="s">
        <v>6056</v>
      </c>
      <c r="O301" s="221" t="s">
        <v>3852</v>
      </c>
      <c r="P301" s="221">
        <v>1</v>
      </c>
      <c r="S301" s="221" t="s">
        <v>6057</v>
      </c>
      <c r="V301" s="221">
        <v>1</v>
      </c>
      <c r="Z301" s="221" t="s">
        <v>3853</v>
      </c>
      <c r="AB301" s="333"/>
    </row>
    <row r="302" spans="1:28" s="221" customFormat="1">
      <c r="A302" s="205"/>
      <c r="B302" s="194" t="s">
        <v>3848</v>
      </c>
      <c r="C302" s="194" t="str">
        <f>IF(IFERROR(FIND("select_one",J302),0)&gt;0,"select_one",IF(IFERROR(FIND("select_multiple",J302),0)&gt;0,"select_multiple","No"))</f>
        <v>select_one</v>
      </c>
      <c r="D302" s="194" t="str">
        <f>IF(OR(C302="select_one",C302="select_multiple"),TRIM(RIGHT(J302,LEN(J302)-(LEN(C302)+1))),"")</f>
        <v>assistance_effect</v>
      </c>
      <c r="E302" s="205" t="s">
        <v>3849</v>
      </c>
      <c r="F302" s="194"/>
      <c r="G302" s="194" t="s">
        <v>2983</v>
      </c>
      <c r="H302" s="206"/>
      <c r="I302" s="221" t="str" cm="1">
        <f t="array" ref="I302">_xlfn.TEXTJOIN(" ",1,IF(flistname=D302,foption,""))</f>
        <v/>
      </c>
      <c r="J302" s="221" t="s">
        <v>6657</v>
      </c>
      <c r="K302" s="221" t="s">
        <v>6658</v>
      </c>
      <c r="L302" s="221" t="str">
        <f>IF(AND(ISBLANK(M302),ISBLANK(N302)),"",IF(ISBLANK(M302),N302,_xlfn.CONCAT(TRIM(M302),": ",N302)))</f>
        <v>H18: How do you describe the impact/effect of the assistance you received through WFP and/or its partners over the years?</v>
      </c>
      <c r="M302" s="221" t="s">
        <v>3863</v>
      </c>
      <c r="N302" s="206" t="s">
        <v>6659</v>
      </c>
      <c r="O302" s="221" t="s">
        <v>6660</v>
      </c>
      <c r="P302" s="221">
        <v>1</v>
      </c>
      <c r="S302" s="221" t="s">
        <v>6057</v>
      </c>
      <c r="V302" s="221">
        <v>1</v>
      </c>
      <c r="Z302" s="221" t="s">
        <v>3853</v>
      </c>
      <c r="AB302" s="333"/>
    </row>
    <row r="303" spans="1:28" s="245" customFormat="1">
      <c r="A303" s="228"/>
      <c r="C303" s="245" t="str">
        <f t="shared" si="37"/>
        <v>No</v>
      </c>
      <c r="D303" s="245" t="str">
        <f t="shared" si="35"/>
        <v/>
      </c>
      <c r="E303" s="228"/>
      <c r="H303" s="230"/>
      <c r="I303" s="229" t="str" cm="1">
        <f t="array" ref="I303">_xlfn.TEXTJOIN(" ",1,IF(flistname=D303,foption,""))</f>
        <v>0</v>
      </c>
      <c r="L303" s="245" t="str">
        <f t="shared" si="36"/>
        <v/>
      </c>
      <c r="N303" s="245" t="s">
        <v>2988</v>
      </c>
      <c r="O303" s="245" t="s">
        <v>2988</v>
      </c>
      <c r="P303" s="245">
        <v>1</v>
      </c>
      <c r="S303" s="228"/>
      <c r="AB303" s="281"/>
    </row>
    <row r="304" spans="1:28" s="199" customFormat="1">
      <c r="A304" s="212"/>
      <c r="C304" s="199" t="str">
        <f t="shared" si="37"/>
        <v>No</v>
      </c>
      <c r="D304" s="199" t="str">
        <f t="shared" si="35"/>
        <v/>
      </c>
      <c r="E304" s="212"/>
      <c r="H304" s="213"/>
      <c r="I304" s="199" t="str" cm="1">
        <f t="array" ref="I304">_xlfn.TEXTJOIN(" ",1,IF(flistname=D304,foption,""))</f>
        <v>0</v>
      </c>
      <c r="J304" s="199" t="s">
        <v>212</v>
      </c>
      <c r="K304" s="199" t="s">
        <v>3855</v>
      </c>
      <c r="L304" s="199" t="str">
        <f t="shared" si="36"/>
        <v>Utilization of recent received food assistance</v>
      </c>
      <c r="N304" s="199" t="s">
        <v>6058</v>
      </c>
      <c r="O304" s="199" t="s">
        <v>2988</v>
      </c>
      <c r="P304" s="199">
        <v>1</v>
      </c>
      <c r="Y304" s="199" t="s">
        <v>3856</v>
      </c>
      <c r="Z304" s="199" t="s">
        <v>3853</v>
      </c>
      <c r="AB304" s="274"/>
    </row>
    <row r="305" spans="1:28" s="224" customFormat="1">
      <c r="A305" s="223"/>
      <c r="C305" s="224" t="str">
        <f t="shared" si="37"/>
        <v>No</v>
      </c>
      <c r="D305" s="224" t="str">
        <f t="shared" si="35"/>
        <v/>
      </c>
      <c r="E305" s="223"/>
      <c r="H305" s="225"/>
      <c r="I305" s="224" t="str" cm="1">
        <f t="array" ref="I305">_xlfn.TEXTJOIN(" ",1,IF(flistname=D305,foption,""))</f>
        <v>0</v>
      </c>
      <c r="J305" s="224" t="s">
        <v>2564</v>
      </c>
      <c r="K305" s="224" t="s">
        <v>3860</v>
      </c>
      <c r="L305" s="224" t="str">
        <f t="shared" si="36"/>
        <v/>
      </c>
      <c r="V305" s="224">
        <v>1</v>
      </c>
      <c r="AB305" s="277" t="s">
        <v>3861</v>
      </c>
    </row>
    <row r="306" spans="1:28" s="224" customFormat="1">
      <c r="C306" s="224" t="str">
        <f t="shared" si="37"/>
        <v>select_one</v>
      </c>
      <c r="D306" s="224" t="str">
        <f t="shared" si="35"/>
        <v>commodity_type</v>
      </c>
      <c r="I306" s="224" t="str" cm="1">
        <f t="array" ref="I306">_xlfn.TEXTJOIN(" ",1,IF(flistname=D306,foption,""))</f>
        <v>1: Cereals 2: Pulses 3: Vegetable Oil 4: Salt 5: CSB++ 6: Plumpy Sup/Acha Mum 0</v>
      </c>
      <c r="J306" s="224" t="s">
        <v>523</v>
      </c>
      <c r="K306" s="224" t="s">
        <v>3862</v>
      </c>
      <c r="L306" s="224" t="str">
        <f t="shared" si="36"/>
        <v/>
      </c>
      <c r="O306" s="224" t="s">
        <v>3864</v>
      </c>
      <c r="S306" s="224" t="s">
        <v>3864</v>
      </c>
      <c r="V306" s="224">
        <v>1</v>
      </c>
      <c r="W306" s="224" t="s">
        <v>3865</v>
      </c>
      <c r="AA306" s="224">
        <v>1</v>
      </c>
      <c r="AB306" s="277" t="s">
        <v>6059</v>
      </c>
    </row>
    <row r="307" spans="1:28" s="219" customFormat="1">
      <c r="A307" s="231"/>
      <c r="B307" s="250"/>
      <c r="C307" s="250" t="str">
        <f t="shared" si="37"/>
        <v>No</v>
      </c>
      <c r="D307" s="250" t="str">
        <f t="shared" si="35"/>
        <v/>
      </c>
      <c r="E307" s="231"/>
      <c r="F307" s="250"/>
      <c r="G307" s="232"/>
      <c r="H307" s="233"/>
      <c r="I307" s="219" t="str" cm="1">
        <f t="array" ref="I307">_xlfn.TEXTJOIN(" ",1,IF(flistname=D307,foption,""))</f>
        <v>0</v>
      </c>
      <c r="J307" s="219" t="s">
        <v>26</v>
      </c>
      <c r="K307" s="219" t="s">
        <v>3858</v>
      </c>
      <c r="L307" s="219" t="str">
        <f t="shared" si="36"/>
        <v/>
      </c>
      <c r="P307" s="219">
        <v>1</v>
      </c>
      <c r="W307" s="219" t="s">
        <v>168</v>
      </c>
      <c r="AB307" s="286"/>
    </row>
    <row r="308" spans="1:28" s="325" customFormat="1">
      <c r="A308" s="240"/>
      <c r="B308" s="240"/>
      <c r="C308" s="240" t="str">
        <f>IF(IFERROR(FIND("select_one",J308),0)&gt;0,"select_one",IF(IFERROR(FIND("select_multiple",J308),0)&gt;0,"select_multiple","No"))</f>
        <v>No</v>
      </c>
      <c r="D308" s="240" t="str">
        <f>IF(OR(C308="select_one",C308="select_multiple"),TRIM(RIGHT(J308,LEN(J308)-(LEN(C308)+1))),"")</f>
        <v/>
      </c>
      <c r="E308" s="240"/>
      <c r="F308" s="240"/>
      <c r="G308" s="240"/>
      <c r="H308" s="240"/>
      <c r="I308" s="325" t="str" cm="1">
        <f t="array" ref="I308">_xlfn.TEXTJOIN(" ",1,IF(flistname=D308,foption,""))</f>
        <v>0</v>
      </c>
      <c r="J308" s="325" t="s">
        <v>20</v>
      </c>
      <c r="L308" s="325" t="str">
        <f>IF(AND(ISBLANK(M308),ISBLANK(N308)),"",IF(ISBLANK(M308),N308,_xlfn.CONCAT(TRIM(M308),": ",N308)))</f>
        <v>Now I want to ask you few questions with regards to ${comname} you received the last distribution</v>
      </c>
      <c r="N308" s="325" t="s">
        <v>5922</v>
      </c>
      <c r="O308" s="325" t="s">
        <v>3859</v>
      </c>
      <c r="AB308" s="326"/>
    </row>
    <row r="309" spans="1:28" s="325" customFormat="1">
      <c r="A309" s="235"/>
      <c r="B309" s="236"/>
      <c r="C309" s="236" t="str">
        <f t="shared" si="37"/>
        <v>No</v>
      </c>
      <c r="D309" s="236" t="str">
        <f t="shared" si="35"/>
        <v/>
      </c>
      <c r="E309" s="235"/>
      <c r="F309" s="236"/>
      <c r="G309" s="240" t="s">
        <v>2983</v>
      </c>
      <c r="H309" s="237" t="s">
        <v>3867</v>
      </c>
      <c r="I309" s="325" t="str" cm="1">
        <f t="array" ref="I309">_xlfn.TEXTJOIN(" ",1,IF(flistname=D309,foption,""))</f>
        <v>0</v>
      </c>
      <c r="J309" s="327" t="s">
        <v>20</v>
      </c>
      <c r="K309" s="327" t="s">
        <v>497</v>
      </c>
      <c r="L309" s="327" t="str">
        <f t="shared" ref="L309:L371" si="41">IF(AND(ISBLANK(M309),ISBLANK(N309)),"",IF(ISBLANK(M309),N309,_xlfn.CONCAT(TRIM(M309),": ",N309)))</f>
        <v>From the last distribution, what proportion of your ${comname} entitlement was:</v>
      </c>
      <c r="M309" s="327"/>
      <c r="N309" s="327" t="s">
        <v>3897</v>
      </c>
      <c r="O309" s="327" t="s">
        <v>3897</v>
      </c>
      <c r="P309" s="327">
        <v>1</v>
      </c>
      <c r="Q309" s="327"/>
      <c r="S309" s="325" t="s">
        <v>3898</v>
      </c>
      <c r="AB309" s="326"/>
    </row>
    <row r="310" spans="1:28" s="221" customFormat="1">
      <c r="A310" s="194"/>
      <c r="B310" s="194"/>
      <c r="C310" s="194" t="str">
        <f t="shared" si="37"/>
        <v>No</v>
      </c>
      <c r="D310" s="194" t="str">
        <f t="shared" si="35"/>
        <v/>
      </c>
      <c r="E310" s="194" t="s">
        <v>3899</v>
      </c>
      <c r="F310" s="194"/>
      <c r="G310" s="194" t="s">
        <v>2983</v>
      </c>
      <c r="H310" s="194" t="s">
        <v>3867</v>
      </c>
      <c r="I310" s="221" t="str" cm="1">
        <f t="array" ref="I310">_xlfn.TEXTJOIN(" ",1,IF(flistname=D310,foption,""))</f>
        <v>0</v>
      </c>
      <c r="J310" s="221" t="s">
        <v>151</v>
      </c>
      <c r="K310" s="221" t="s">
        <v>3900</v>
      </c>
      <c r="L310" s="221" t="str">
        <f t="shared" si="41"/>
        <v>H18: % of Qty Eaten/consumed within the household</v>
      </c>
      <c r="M310" s="221" t="s">
        <v>3863</v>
      </c>
      <c r="N310" s="221" t="s">
        <v>6060</v>
      </c>
      <c r="O310" s="221" t="s">
        <v>3903</v>
      </c>
      <c r="P310" s="221">
        <v>1</v>
      </c>
      <c r="T310" s="221" t="s">
        <v>3904</v>
      </c>
      <c r="V310" s="221">
        <v>1</v>
      </c>
      <c r="AB310" s="333"/>
    </row>
    <row r="311" spans="1:28" s="221" customFormat="1">
      <c r="A311" s="194"/>
      <c r="B311" s="194"/>
      <c r="C311" s="194" t="str">
        <f t="shared" si="37"/>
        <v>No</v>
      </c>
      <c r="D311" s="194" t="str">
        <f t="shared" ref="D311:D372" si="42">IF(OR(C311="select_one",C311="select_multiple"),TRIM(RIGHT(J311,LEN(J311)-(LEN(C311)+1))),"")</f>
        <v/>
      </c>
      <c r="E311" s="194"/>
      <c r="F311" s="194"/>
      <c r="G311" s="194" t="s">
        <v>2983</v>
      </c>
      <c r="H311" s="194" t="s">
        <v>3867</v>
      </c>
      <c r="I311" s="221" t="str" cm="1">
        <f t="array" ref="I311">_xlfn.TEXTJOIN(" ",1,IF(flistname=D311,foption,""))</f>
        <v>0</v>
      </c>
      <c r="J311" s="221" t="s">
        <v>151</v>
      </c>
      <c r="K311" s="221" t="s">
        <v>3905</v>
      </c>
      <c r="L311" s="221" t="str">
        <f t="shared" si="41"/>
        <v>H19: % of Qty Sold in the market</v>
      </c>
      <c r="M311" s="221" t="s">
        <v>6061</v>
      </c>
      <c r="N311" s="221" t="s">
        <v>6062</v>
      </c>
      <c r="O311" s="221" t="s">
        <v>3908</v>
      </c>
      <c r="P311" s="221">
        <v>1</v>
      </c>
      <c r="T311" s="221" t="s">
        <v>3904</v>
      </c>
      <c r="V311" s="221">
        <v>1</v>
      </c>
      <c r="AB311" s="333"/>
    </row>
    <row r="312" spans="1:28" s="221" customFormat="1">
      <c r="A312" s="205"/>
      <c r="B312" s="194" t="s">
        <v>3963</v>
      </c>
      <c r="C312" s="194" t="str">
        <f>IF(IFERROR(FIND("select_one",J312),0)&gt;0,"select_one",IF(IFERROR(FIND("select_multiple",J312),0)&gt;0,"select_multiple","No"))</f>
        <v>select_one</v>
      </c>
      <c r="D312" s="194" t="str">
        <f>IF(OR(C312="select_one",C312="select_multiple"),TRIM(RIGHT(J312,LEN(J312)-(LEN(C312)+1))),"")</f>
        <v>pick_buyer</v>
      </c>
      <c r="E312" s="205" t="s">
        <v>3964</v>
      </c>
      <c r="F312" s="194"/>
      <c r="G312" s="194" t="s">
        <v>3040</v>
      </c>
      <c r="H312" s="206"/>
      <c r="I312" s="221" t="str" cm="1">
        <f t="array" ref="I312">_xlfn.TEXTJOIN(" ",1,IF(flistname=D312,foption,""))</f>
        <v>1: Assembler/collector at the distribution site 2: Traders in the near market 3: Consumers in the neighborhood 4: Trucks waiting at the distribution sites 88: Other buyers (specify)</v>
      </c>
      <c r="J312" s="221" t="s">
        <v>1210</v>
      </c>
      <c r="K312" s="221" t="s">
        <v>1211</v>
      </c>
      <c r="L312" s="221" t="str">
        <f>IF(AND(ISBLANK(M312),ISBLANK(N312)),"",IF(ISBLANK(M312),N312,_xlfn.CONCAT(TRIM(M312),": ",N312)))</f>
        <v>H20: Who were the main buyer of sold received ${comname}</v>
      </c>
      <c r="M312" s="221" t="s">
        <v>3938</v>
      </c>
      <c r="N312" s="221" t="s">
        <v>6063</v>
      </c>
      <c r="O312" s="221" t="s">
        <v>3967</v>
      </c>
      <c r="P312" s="221">
        <v>1</v>
      </c>
      <c r="V312" s="221">
        <v>1</v>
      </c>
      <c r="Z312" s="221" t="s">
        <v>3962</v>
      </c>
      <c r="AB312" s="333"/>
    </row>
    <row r="313" spans="1:28" s="338" customFormat="1">
      <c r="A313" s="205"/>
      <c r="B313" s="194" t="s">
        <v>3968</v>
      </c>
      <c r="C313" s="194" t="str">
        <f>IF(IFERROR(FIND("select_one",J313),0)&gt;0,"select_one",IF(IFERROR(FIND("select_multiple",J313),0)&gt;0,"select_multiple","No"))</f>
        <v>No</v>
      </c>
      <c r="D313" s="194" t="str">
        <f>IF(OR(C313="select_one",C313="select_multiple"),TRIM(RIGHT(J313,LEN(J313)-(LEN(C313)+1))),"")</f>
        <v/>
      </c>
      <c r="E313" s="205"/>
      <c r="F313" s="194"/>
      <c r="G313" s="194" t="s">
        <v>3040</v>
      </c>
      <c r="H313" s="206"/>
      <c r="I313" s="338" t="str" cm="1">
        <f t="array" ref="I313">_xlfn.TEXTJOIN(" ",1,IF(flistname=D313,foption,""))</f>
        <v>0</v>
      </c>
      <c r="J313" s="338" t="s">
        <v>49</v>
      </c>
      <c r="K313" s="338" t="s">
        <v>1214</v>
      </c>
      <c r="L313" s="338" t="str">
        <f>IF(AND(ISBLANK(M313),ISBLANK(N313)),"",IF(ISBLANK(M313),N313,_xlfn.CONCAT(TRIM(M313),": ",N313)))</f>
        <v>H21: Specify other buyers</v>
      </c>
      <c r="M313" s="221" t="s">
        <v>3945</v>
      </c>
      <c r="N313" s="338" t="s">
        <v>3970</v>
      </c>
      <c r="O313" s="338" t="s">
        <v>3971</v>
      </c>
      <c r="P313" s="338">
        <v>1</v>
      </c>
      <c r="V313" s="338">
        <v>1</v>
      </c>
      <c r="Z313" s="338" t="s">
        <v>3972</v>
      </c>
      <c r="AB313" s="339"/>
    </row>
    <row r="314" spans="1:28" s="221" customFormat="1">
      <c r="A314" s="205"/>
      <c r="B314" s="220"/>
      <c r="C314" s="220" t="str">
        <f>IF(IFERROR(FIND("select_one",J314),0)&gt;0,"select_one",IF(IFERROR(FIND("select_multiple",J314),0)&gt;0,"select_multiple","No"))</f>
        <v>select_multiple</v>
      </c>
      <c r="D314" s="220" t="str">
        <f>IF(OR(C314="select_one",C314="select_multiple"),TRIM(RIGHT(J314,LEN(J314)-(LEN(C314)+1))),"")</f>
        <v>sellexchange</v>
      </c>
      <c r="E314" s="205" t="s">
        <v>3956</v>
      </c>
      <c r="F314" s="220"/>
      <c r="G314" s="194" t="s">
        <v>2983</v>
      </c>
      <c r="H314" s="206" t="s">
        <v>3867</v>
      </c>
      <c r="I314" s="221" t="str" cm="1">
        <f t="array" ref="I314">_xlfn.TEXTJOIN(" ",1,IF(flistname=D314,foption,""))</f>
        <v>1: Sold, exchanged to pay debts 2: Sold, exchanged to pay services 3: Sold, exchanged to purchase other foods 4: Sold, exchanged to purchase goods/assets 5: Sold, exchanged to pay milling services</v>
      </c>
      <c r="J314" s="221" t="s">
        <v>3957</v>
      </c>
      <c r="K314" s="221" t="s">
        <v>3958</v>
      </c>
      <c r="L314" s="221" t="str">
        <f>IF(AND(ISBLANK(M314),ISBLANK(N314)),"",IF(ISBLANK(M314),N314,_xlfn.CONCAT(TRIM(M314),": ",N314)))</f>
        <v>H22: What's the main reason for selling or exchanging ${comname} received</v>
      </c>
      <c r="M314" s="221" t="s">
        <v>3951</v>
      </c>
      <c r="N314" s="221" t="s">
        <v>3960</v>
      </c>
      <c r="O314" s="221" t="s">
        <v>3961</v>
      </c>
      <c r="P314" s="221">
        <v>1</v>
      </c>
      <c r="V314" s="221">
        <v>1</v>
      </c>
      <c r="Z314" s="221" t="s">
        <v>3962</v>
      </c>
      <c r="AB314" s="333"/>
    </row>
    <row r="315" spans="1:28" s="221" customFormat="1">
      <c r="A315" s="194"/>
      <c r="B315" s="194"/>
      <c r="C315" s="194" t="str">
        <f t="shared" ref="C315:C373" si="43">IF(IFERROR(FIND("select_one",J315),0)&gt;0,"select_one",IF(IFERROR(FIND("select_multiple",J315),0)&gt;0,"select_multiple","No"))</f>
        <v>No</v>
      </c>
      <c r="D315" s="194" t="str">
        <f t="shared" si="42"/>
        <v/>
      </c>
      <c r="E315" s="194"/>
      <c r="F315" s="194"/>
      <c r="G315" s="194" t="s">
        <v>2983</v>
      </c>
      <c r="H315" s="194" t="s">
        <v>3867</v>
      </c>
      <c r="I315" s="221" t="str" cm="1">
        <f t="array" ref="I315">_xlfn.TEXTJOIN(" ",1,IF(flistname=D315,foption,""))</f>
        <v>0</v>
      </c>
      <c r="J315" s="221" t="s">
        <v>151</v>
      </c>
      <c r="K315" s="221" t="s">
        <v>3909</v>
      </c>
      <c r="L315" s="221" t="str">
        <f t="shared" si="41"/>
        <v>H23: % of Qty Exchanged for other foods or services</v>
      </c>
      <c r="M315" s="221" t="s">
        <v>3959</v>
      </c>
      <c r="N315" s="221" t="s">
        <v>6064</v>
      </c>
      <c r="O315" s="221" t="s">
        <v>3912</v>
      </c>
      <c r="P315" s="221">
        <v>1</v>
      </c>
      <c r="T315" s="221" t="s">
        <v>3904</v>
      </c>
      <c r="V315" s="221">
        <v>1</v>
      </c>
      <c r="AB315" s="333"/>
    </row>
    <row r="316" spans="1:28" s="221" customFormat="1">
      <c r="A316" s="194"/>
      <c r="B316" s="194"/>
      <c r="C316" s="194" t="str">
        <f t="shared" si="43"/>
        <v>No</v>
      </c>
      <c r="D316" s="194" t="str">
        <f t="shared" si="42"/>
        <v/>
      </c>
      <c r="E316" s="194"/>
      <c r="F316" s="194"/>
      <c r="G316" s="194" t="s">
        <v>2983</v>
      </c>
      <c r="H316" s="194" t="s">
        <v>3867</v>
      </c>
      <c r="I316" s="221" t="str" cm="1">
        <f t="array" ref="I316">_xlfn.TEXTJOIN(" ",1,IF(flistname=D316,foption,""))</f>
        <v>0</v>
      </c>
      <c r="J316" s="221" t="s">
        <v>151</v>
      </c>
      <c r="K316" s="221" t="s">
        <v>3913</v>
      </c>
      <c r="L316" s="221" t="str">
        <f t="shared" si="41"/>
        <v>H24: % of Qty Shared with relatives and or other households?</v>
      </c>
      <c r="M316" s="221" t="s">
        <v>3965</v>
      </c>
      <c r="N316" s="221" t="s">
        <v>6065</v>
      </c>
      <c r="O316" s="221" t="s">
        <v>3916</v>
      </c>
      <c r="P316" s="221">
        <v>1</v>
      </c>
      <c r="T316" s="221" t="s">
        <v>3904</v>
      </c>
      <c r="V316" s="221">
        <v>1</v>
      </c>
      <c r="AB316" s="333"/>
    </row>
    <row r="317" spans="1:28" s="221" customFormat="1">
      <c r="A317" s="194"/>
      <c r="B317" s="194"/>
      <c r="C317" s="194" t="str">
        <f t="shared" si="43"/>
        <v>No</v>
      </c>
      <c r="D317" s="194" t="str">
        <f t="shared" si="42"/>
        <v/>
      </c>
      <c r="E317" s="194"/>
      <c r="F317" s="194"/>
      <c r="G317" s="194" t="s">
        <v>2983</v>
      </c>
      <c r="H317" s="194" t="s">
        <v>3867</v>
      </c>
      <c r="I317" s="221" t="str" cm="1">
        <f t="array" ref="I317">_xlfn.TEXTJOIN(" ",1,IF(flistname=D317,foption,""))</f>
        <v>0</v>
      </c>
      <c r="J317" s="221" t="s">
        <v>151</v>
      </c>
      <c r="K317" s="221" t="s">
        <v>3917</v>
      </c>
      <c r="L317" s="221" t="str">
        <f t="shared" si="41"/>
        <v>H25: % of Qty Given to authorities (voluntarily of forced)</v>
      </c>
      <c r="M317" s="221" t="s">
        <v>3969</v>
      </c>
      <c r="N317" s="221" t="s">
        <v>6066</v>
      </c>
      <c r="O317" s="221" t="s">
        <v>3920</v>
      </c>
      <c r="P317" s="221">
        <v>1</v>
      </c>
      <c r="T317" s="221" t="s">
        <v>3904</v>
      </c>
      <c r="V317" s="221">
        <v>1</v>
      </c>
      <c r="AB317" s="333"/>
    </row>
    <row r="318" spans="1:28" s="224" customFormat="1">
      <c r="A318" s="223"/>
      <c r="C318" s="224" t="str">
        <f t="shared" si="43"/>
        <v>No</v>
      </c>
      <c r="D318" s="224" t="str">
        <f t="shared" si="42"/>
        <v/>
      </c>
      <c r="E318" s="223"/>
      <c r="G318" s="246"/>
      <c r="H318" s="225"/>
      <c r="I318" s="224" t="str" cm="1">
        <f t="array" ref="I318">_xlfn.TEXTJOIN(" ",1,IF(flistname=D318,foption,""))</f>
        <v>0</v>
      </c>
      <c r="J318" s="224" t="s">
        <v>2564</v>
      </c>
      <c r="K318" s="224" t="s">
        <v>3922</v>
      </c>
      <c r="L318" s="224" t="str">
        <f t="shared" si="41"/>
        <v>%s of reported food use</v>
      </c>
      <c r="N318" s="224" t="s">
        <v>3923</v>
      </c>
      <c r="O318" s="224" t="s">
        <v>3924</v>
      </c>
      <c r="V318" s="224">
        <v>1</v>
      </c>
      <c r="AB318" s="277" t="s">
        <v>3925</v>
      </c>
    </row>
    <row r="319" spans="1:28" s="224" customFormat="1">
      <c r="A319" s="223"/>
      <c r="C319" s="224" t="str">
        <f t="shared" si="43"/>
        <v>No</v>
      </c>
      <c r="D319" s="224" t="str">
        <f t="shared" si="42"/>
        <v/>
      </c>
      <c r="E319" s="223"/>
      <c r="G319" s="246"/>
      <c r="H319" s="225"/>
      <c r="I319" s="224" t="str" cm="1">
        <f t="array" ref="I319">_xlfn.TEXTJOIN(" ",1,IF(flistname=D319,foption,""))</f>
        <v>0</v>
      </c>
      <c r="J319" s="224" t="s">
        <v>2564</v>
      </c>
      <c r="K319" s="224" t="s">
        <v>3926</v>
      </c>
      <c r="L319" s="224" t="str">
        <f t="shared" si="41"/>
        <v>%s of reported remaining food</v>
      </c>
      <c r="N319" s="224" t="s">
        <v>6067</v>
      </c>
      <c r="O319" s="224" t="s">
        <v>3928</v>
      </c>
      <c r="V319" s="224">
        <v>1</v>
      </c>
      <c r="AB319" s="277" t="s">
        <v>3929</v>
      </c>
    </row>
    <row r="320" spans="1:28" s="325" customFormat="1">
      <c r="A320" s="240"/>
      <c r="B320" s="240"/>
      <c r="C320" s="240" t="str">
        <f>IF(IFERROR(FIND("select_one",J320),0)&gt;0,"select_one",IF(IFERROR(FIND("select_multiple",J320),0)&gt;0,"select_multiple","No"))</f>
        <v>No</v>
      </c>
      <c r="D320" s="240" t="str">
        <f>IF(OR(C320="select_one",C320="select_multiple"),TRIM(RIGHT(J320,LEN(J320)-(LEN(C320)+1))),"")</f>
        <v/>
      </c>
      <c r="E320" s="240"/>
      <c r="F320" s="240"/>
      <c r="G320" s="240"/>
      <c r="H320" s="240"/>
      <c r="I320" s="325" t="str" cm="1">
        <f t="array" ref="I320">_xlfn.TEXTJOIN(" ",1,IF(flistname=D320,foption,""))</f>
        <v>0</v>
      </c>
      <c r="J320" s="325" t="s">
        <v>20</v>
      </c>
      <c r="L320" s="325" t="str">
        <f>IF(AND(ISBLANK(M320),ISBLANK(N320)),"",IF(ISBLANK(M320),N320,_xlfn.CONCAT(TRIM(M320),": ",N320)))</f>
        <v>&lt;span style="color:red"&gt;The total use is ${totalfooduse}% while it should be less or equal to 100% Kindly correct before moving forward&lt;/span&gt;</v>
      </c>
      <c r="N320" s="325" t="s">
        <v>6068</v>
      </c>
      <c r="O320" s="325" t="s">
        <v>3933</v>
      </c>
      <c r="V320" s="325">
        <v>1</v>
      </c>
      <c r="Z320" s="325" t="s">
        <v>6069</v>
      </c>
      <c r="AB320" s="326"/>
    </row>
    <row r="321" spans="1:28" s="325" customFormat="1">
      <c r="A321" s="240"/>
      <c r="B321" s="240"/>
      <c r="C321" s="240" t="str">
        <f>IF(IFERROR(FIND("select_one",J321),0)&gt;0,"select_one",IF(IFERROR(FIND("select_multiple",J321),0)&gt;0,"select_multiple","No"))</f>
        <v>No</v>
      </c>
      <c r="D321" s="240" t="str">
        <f>IF(OR(C321="select_one",C321="select_multiple"),TRIM(RIGHT(J321,LEN(J321)-(LEN(C321)+1))),"")</f>
        <v/>
      </c>
      <c r="E321" s="240"/>
      <c r="F321" s="240"/>
      <c r="G321" s="240"/>
      <c r="H321" s="240"/>
      <c r="I321" s="325" t="str" cm="1">
        <f t="array" ref="I321">_xlfn.TEXTJOIN(" ",1,IF(flistname=D321,foption,""))</f>
        <v>0</v>
      </c>
      <c r="J321" s="325" t="s">
        <v>20</v>
      </c>
      <c r="L321" s="325" t="str">
        <f>IF(AND(ISBLANK(M321),ISBLANK(N321)),"",IF(ISBLANK(M321),N321,_xlfn.CONCAT(TRIM(M321),": ",N321)))</f>
        <v>&lt;span style="color:blue"&gt;It looks like the household still has ${totalfoodremainder}% of received ${comname} from last assistance. In the next section you ask them how they plan on using it&lt;/span&gt;</v>
      </c>
      <c r="N321" s="325" t="s">
        <v>6070</v>
      </c>
      <c r="O321" s="325" t="s">
        <v>3933</v>
      </c>
      <c r="Z321" s="325" t="s">
        <v>6071</v>
      </c>
      <c r="AB321" s="326"/>
    </row>
    <row r="322" spans="1:28" s="219" customFormat="1">
      <c r="A322" s="231"/>
      <c r="B322" s="250"/>
      <c r="C322" s="250" t="str">
        <f>IF(IFERROR(FIND("select_one",J322),0)&gt;0,"select_one",IF(IFERROR(FIND("select_multiple",J322),0)&gt;0,"select_multiple","No"))</f>
        <v>No</v>
      </c>
      <c r="D322" s="250" t="str">
        <f>IF(OR(C322="select_one",C322="select_multiple"),TRIM(RIGHT(J322,LEN(J322)-(LEN(C322)+1))),"")</f>
        <v/>
      </c>
      <c r="E322" s="231"/>
      <c r="F322" s="250"/>
      <c r="G322" s="232" t="s">
        <v>2983</v>
      </c>
      <c r="H322" s="233"/>
      <c r="I322" s="219" t="str" cm="1">
        <f t="array" ref="I322">_xlfn.TEXTJOIN(" ",1,IF(flistname=D322,foption,""))</f>
        <v>0</v>
      </c>
      <c r="J322" s="219" t="s">
        <v>117</v>
      </c>
      <c r="K322" s="219" t="s">
        <v>3858</v>
      </c>
      <c r="L322" s="219" t="str">
        <f>IF(AND(ISBLANK(M322),ISBLANK(N322)),"",IF(ISBLANK(M322),N322,_xlfn.CONCAT(TRIM(M322),": ",N322)))</f>
        <v/>
      </c>
      <c r="N322" s="219" t="s">
        <v>2988</v>
      </c>
      <c r="O322" s="219" t="s">
        <v>2988</v>
      </c>
      <c r="P322" s="219">
        <v>1</v>
      </c>
      <c r="AB322" s="286"/>
    </row>
    <row r="323" spans="1:28" s="245" customFormat="1">
      <c r="A323" s="228"/>
      <c r="E323" s="228"/>
      <c r="G323" s="229"/>
      <c r="H323" s="230"/>
      <c r="AB323" s="281"/>
    </row>
    <row r="324" spans="1:28" s="219" customFormat="1">
      <c r="A324" s="231"/>
      <c r="B324" s="250"/>
      <c r="C324" s="250" t="str">
        <f t="shared" si="43"/>
        <v>No</v>
      </c>
      <c r="D324" s="250" t="str">
        <f t="shared" si="42"/>
        <v/>
      </c>
      <c r="E324" s="231"/>
      <c r="F324" s="250"/>
      <c r="G324" s="232"/>
      <c r="H324" s="233"/>
      <c r="I324" s="219" t="str" cm="1">
        <f t="array" ref="I324">_xlfn.TEXTJOIN(" ",1,IF(flistname=D324,foption,""))</f>
        <v>0</v>
      </c>
      <c r="J324" s="219" t="s">
        <v>26</v>
      </c>
      <c r="K324" s="219" t="s">
        <v>3896</v>
      </c>
      <c r="L324" s="219" t="str">
        <f t="shared" si="41"/>
        <v/>
      </c>
      <c r="W324" s="219" t="s">
        <v>168</v>
      </c>
      <c r="AB324" s="286"/>
    </row>
    <row r="325" spans="1:28" s="221" customFormat="1">
      <c r="A325" s="205"/>
      <c r="B325" s="220"/>
      <c r="C325" s="220" t="str">
        <f>IF(IFERROR(FIND("select_one",J325),0)&gt;0,"select_one",IF(IFERROR(FIND("select_multiple",J325),0)&gt;0,"select_multiple","No"))</f>
        <v>No</v>
      </c>
      <c r="D325" s="220" t="str">
        <f>IF(OR(C325="select_one",C325="select_multiple"),TRIM(RIGHT(J325,LEN(J325)-(LEN(C325)+1))),"")</f>
        <v/>
      </c>
      <c r="E325" s="205"/>
      <c r="F325" s="220"/>
      <c r="G325" s="194" t="s">
        <v>2983</v>
      </c>
      <c r="H325" s="206" t="s">
        <v>3867</v>
      </c>
      <c r="I325" s="221" t="str" cm="1">
        <f t="array" ref="I325">_xlfn.TEXTJOIN(" ",1,IF(flistname=D325,foption,""))</f>
        <v>0</v>
      </c>
      <c r="J325" s="221" t="s">
        <v>151</v>
      </c>
      <c r="K325" s="221" t="s">
        <v>3872</v>
      </c>
      <c r="L325" s="221" t="str">
        <f>IF(AND(ISBLANK(M325),ISBLANK(N325)),"",IF(ISBLANK(M325),N325,_xlfn.CONCAT(TRIM(M325),": ",N325)))</f>
        <v>H26: How many days did the ${comname} ration last?</v>
      </c>
      <c r="M325" s="221" t="s">
        <v>3975</v>
      </c>
      <c r="N325" s="221" t="s">
        <v>3874</v>
      </c>
      <c r="O325" s="221" t="s">
        <v>3875</v>
      </c>
      <c r="P325" s="221">
        <v>1</v>
      </c>
      <c r="V325" s="221">
        <v>1</v>
      </c>
      <c r="Z325" s="221" t="s">
        <v>6072</v>
      </c>
      <c r="AB325" s="333"/>
    </row>
    <row r="326" spans="1:28" s="221" customFormat="1">
      <c r="A326" s="194"/>
      <c r="B326" s="194"/>
      <c r="C326" s="194" t="str">
        <f t="shared" si="43"/>
        <v>select_multiple</v>
      </c>
      <c r="D326" s="194" t="str">
        <f t="shared" si="42"/>
        <v>useofremainder</v>
      </c>
      <c r="E326" s="194" t="s">
        <v>3935</v>
      </c>
      <c r="F326" s="194"/>
      <c r="G326" s="194" t="s">
        <v>2983</v>
      </c>
      <c r="H326" s="194" t="s">
        <v>3867</v>
      </c>
      <c r="I326" s="221" t="str" cm="1">
        <f t="array" ref="I326">_xlfn.TEXTJOIN(" ",1,IF(flistname=D326,foption,""))</f>
        <v>1: Consume at home 2: Sell at market 3: Exchanged for other foods or services 4: Share with relatives and or other households 5: Kept for local authorities 88: Other</v>
      </c>
      <c r="J326" s="221" t="s">
        <v>3936</v>
      </c>
      <c r="K326" s="221" t="s">
        <v>3937</v>
      </c>
      <c r="L326" s="221" t="str">
        <f t="shared" si="41"/>
        <v>H27: What do you plan to do with the remainder of received ${comname}?</v>
      </c>
      <c r="M326" s="221" t="s">
        <v>3980</v>
      </c>
      <c r="N326" s="221" t="s">
        <v>3939</v>
      </c>
      <c r="O326" s="221" t="s">
        <v>3940</v>
      </c>
      <c r="P326" s="221">
        <v>1</v>
      </c>
      <c r="S326" s="221" t="s">
        <v>3941</v>
      </c>
      <c r="V326" s="221">
        <v>1</v>
      </c>
      <c r="Z326" s="221" t="s">
        <v>6073</v>
      </c>
      <c r="AB326" s="333"/>
    </row>
    <row r="327" spans="1:28" s="221" customFormat="1">
      <c r="A327" s="205"/>
      <c r="B327" s="220"/>
      <c r="C327" s="220" t="str">
        <f t="shared" ref="C327:C332" si="44">IF(IFERROR(FIND("select_one",J327),0)&gt;0,"select_one",IF(IFERROR(FIND("select_multiple",J327),0)&gt;0,"select_multiple","No"))</f>
        <v>No</v>
      </c>
      <c r="D327" s="220" t="str">
        <f t="shared" ref="D327:D332" si="45">IF(OR(C327="select_one",C327="select_multiple"),TRIM(RIGHT(J327,LEN(J327)-(LEN(C327)+1))),"")</f>
        <v/>
      </c>
      <c r="E327" s="205"/>
      <c r="F327" s="220"/>
      <c r="G327" s="194" t="s">
        <v>2983</v>
      </c>
      <c r="H327" s="206" t="s">
        <v>3867</v>
      </c>
      <c r="I327" s="221" t="str" cm="1">
        <f t="array" ref="I327">_xlfn.TEXTJOIN(" ",1,IF(flistname=D327,foption,""))</f>
        <v>0</v>
      </c>
      <c r="J327" s="221" t="s">
        <v>151</v>
      </c>
      <c r="K327" s="221" t="s">
        <v>3877</v>
      </c>
      <c r="L327" s="221" t="str">
        <f t="shared" ref="L327:L332" si="46">IF(AND(ISBLANK(M327),ISBLANK(N327)),"",IF(ISBLANK(M327),N327,_xlfn.CONCAT(TRIM(M327),": ",N327)))</f>
        <v>H28: From today, how many more days will you be able to use the ${comname} ration before it is finished?</v>
      </c>
      <c r="M327" s="221" t="s">
        <v>6074</v>
      </c>
      <c r="N327" s="221" t="s">
        <v>3879</v>
      </c>
      <c r="O327" s="221" t="s">
        <v>3880</v>
      </c>
      <c r="P327" s="221">
        <v>1</v>
      </c>
      <c r="T327" s="221" t="s">
        <v>3881</v>
      </c>
      <c r="V327" s="221">
        <v>1</v>
      </c>
      <c r="Z327" s="221" t="s">
        <v>6075</v>
      </c>
      <c r="AB327" s="333"/>
    </row>
    <row r="328" spans="1:28" s="221" customFormat="1">
      <c r="A328" s="205"/>
      <c r="B328" s="220"/>
      <c r="C328" s="220" t="str">
        <f t="shared" si="44"/>
        <v>select_one</v>
      </c>
      <c r="D328" s="220" t="str">
        <f t="shared" si="45"/>
        <v>yes_no</v>
      </c>
      <c r="E328" s="205"/>
      <c r="F328" s="220"/>
      <c r="G328" s="194" t="s">
        <v>2983</v>
      </c>
      <c r="H328" s="206" t="s">
        <v>3867</v>
      </c>
      <c r="I328" s="221" t="str" cm="1">
        <f t="array" ref="I328">_xlfn.TEXTJOIN(" ",1,IF(flistname=D328,foption,""))</f>
        <v>0: No 1: Yes</v>
      </c>
      <c r="J328" s="221" t="s">
        <v>22</v>
      </c>
      <c r="K328" s="221" t="s">
        <v>3883</v>
      </c>
      <c r="L328" s="221" t="str">
        <f t="shared" si="46"/>
        <v>H29: Were the ${comname} received in good condition?</v>
      </c>
      <c r="M328" s="221" t="s">
        <v>6076</v>
      </c>
      <c r="N328" s="221" t="s">
        <v>3885</v>
      </c>
      <c r="O328" s="221" t="s">
        <v>3886</v>
      </c>
      <c r="P328" s="221">
        <v>1</v>
      </c>
      <c r="V328" s="221">
        <v>1</v>
      </c>
      <c r="W328" s="221" t="s">
        <v>5748</v>
      </c>
      <c r="AB328" s="333"/>
    </row>
    <row r="329" spans="1:28" s="221" customFormat="1">
      <c r="A329" s="205"/>
      <c r="B329" s="220"/>
      <c r="C329" s="220" t="str">
        <f t="shared" si="44"/>
        <v>select_multiple</v>
      </c>
      <c r="D329" s="220" t="str">
        <f t="shared" si="45"/>
        <v>bad_condition</v>
      </c>
      <c r="E329" s="205"/>
      <c r="F329" s="220"/>
      <c r="G329" s="194" t="s">
        <v>2983</v>
      </c>
      <c r="H329" s="206" t="s">
        <v>3867</v>
      </c>
      <c r="I329" s="221" t="str" cm="1">
        <f t="array" ref="I329">_xlfn.TEXTJOIN(" ",1,IF(flistname=D329,foption,""))</f>
        <v>1: Excessive Moisture 2: Faulty Packaging 3: Foreign Matter 4: Infested 5: Past Expiry/Rotten</v>
      </c>
      <c r="J329" s="221" t="s">
        <v>822</v>
      </c>
      <c r="K329" s="221" t="s">
        <v>3887</v>
      </c>
      <c r="L329" s="221" t="str">
        <f t="shared" si="46"/>
        <v>H30: What was the issue with the condition of received ${comname}?</v>
      </c>
      <c r="M329" s="221" t="s">
        <v>6077</v>
      </c>
      <c r="N329" s="221" t="s">
        <v>3889</v>
      </c>
      <c r="O329" s="221" t="s">
        <v>3890</v>
      </c>
      <c r="P329" s="221">
        <v>1</v>
      </c>
      <c r="V329" s="221">
        <v>1</v>
      </c>
      <c r="Z329" s="221" t="s">
        <v>3891</v>
      </c>
      <c r="AB329" s="333"/>
    </row>
    <row r="330" spans="1:28" s="221" customFormat="1">
      <c r="A330" s="205"/>
      <c r="B330" s="220"/>
      <c r="C330" s="220" t="str">
        <f t="shared" si="44"/>
        <v>select_one</v>
      </c>
      <c r="D330" s="220" t="str">
        <f t="shared" si="45"/>
        <v>yes_no</v>
      </c>
      <c r="E330" s="205"/>
      <c r="F330" s="220"/>
      <c r="G330" s="194" t="s">
        <v>2983</v>
      </c>
      <c r="H330" s="206" t="s">
        <v>3867</v>
      </c>
      <c r="I330" s="221" t="str" cm="1">
        <f t="array" ref="I330">_xlfn.TEXTJOIN(" ",1,IF(flistname=D330,foption,""))</f>
        <v>0: No 1: Yes</v>
      </c>
      <c r="J330" s="221" t="s">
        <v>22</v>
      </c>
      <c r="K330" s="221" t="s">
        <v>3892</v>
      </c>
      <c r="L330" s="221" t="str">
        <f t="shared" si="46"/>
        <v>H31: Was the quantity of ${comname} received adequate for your household needs?</v>
      </c>
      <c r="M330" s="221" t="s">
        <v>6078</v>
      </c>
      <c r="N330" s="221" t="s">
        <v>3894</v>
      </c>
      <c r="O330" s="221" t="s">
        <v>3895</v>
      </c>
      <c r="P330" s="221">
        <v>1</v>
      </c>
      <c r="V330" s="221">
        <v>1</v>
      </c>
      <c r="W330" s="221" t="s">
        <v>5748</v>
      </c>
      <c r="AB330" s="333"/>
    </row>
    <row r="331" spans="1:28" s="221" customFormat="1">
      <c r="A331" s="194"/>
      <c r="B331" s="194"/>
      <c r="C331" s="194" t="str">
        <f t="shared" si="44"/>
        <v>select_one</v>
      </c>
      <c r="D331" s="194" t="str">
        <f t="shared" si="45"/>
        <v>Pref_CER</v>
      </c>
      <c r="E331" s="194"/>
      <c r="F331" s="194"/>
      <c r="G331" s="194" t="s">
        <v>2983</v>
      </c>
      <c r="H331" s="194" t="s">
        <v>3943</v>
      </c>
      <c r="I331" s="221" t="str" cm="1">
        <f t="array" ref="I331">_xlfn.TEXTJOIN(" ",1,IF(flistname=D331,foption,""))</f>
        <v>1: Red Sorghum 2: White Sorghum 3: Mixed Sorghum 4: Maize 5: Millet 6: Rice 7: Lentils 8: Cow peas 9: Split peas 10: beans 88: other</v>
      </c>
      <c r="J331" s="221" t="s">
        <v>846</v>
      </c>
      <c r="K331" s="221" t="s">
        <v>3944</v>
      </c>
      <c r="L331" s="221" t="str">
        <f t="shared" si="46"/>
        <v>H32: What is you household's most preferred ${comname} for consumption?</v>
      </c>
      <c r="M331" s="221" t="s">
        <v>6079</v>
      </c>
      <c r="N331" s="221" t="s">
        <v>6080</v>
      </c>
      <c r="O331" s="221" t="s">
        <v>3947</v>
      </c>
      <c r="P331" s="221">
        <v>1</v>
      </c>
      <c r="R331" s="221" t="s">
        <v>3948</v>
      </c>
      <c r="V331" s="221">
        <v>1</v>
      </c>
      <c r="Z331" s="221" t="s">
        <v>3949</v>
      </c>
      <c r="AB331" s="333"/>
    </row>
    <row r="332" spans="1:28" s="338" customFormat="1">
      <c r="A332" s="194"/>
      <c r="B332" s="194"/>
      <c r="C332" s="194" t="str">
        <f t="shared" si="44"/>
        <v>No</v>
      </c>
      <c r="D332" s="194" t="str">
        <f t="shared" si="45"/>
        <v/>
      </c>
      <c r="E332" s="194"/>
      <c r="F332" s="194"/>
      <c r="G332" s="194" t="s">
        <v>2983</v>
      </c>
      <c r="H332" s="194" t="s">
        <v>3943</v>
      </c>
      <c r="I332" s="338" t="str" cm="1">
        <f t="array" ref="I332">_xlfn.TEXTJOIN(" ",1,IF(flistname=D332,foption,""))</f>
        <v>0</v>
      </c>
      <c r="J332" s="338" t="s">
        <v>49</v>
      </c>
      <c r="K332" s="338" t="s">
        <v>3950</v>
      </c>
      <c r="L332" s="338" t="str">
        <f t="shared" si="46"/>
        <v>H33: If not listed, please specify other preference</v>
      </c>
      <c r="M332" s="221" t="s">
        <v>6081</v>
      </c>
      <c r="N332" s="338" t="s">
        <v>5923</v>
      </c>
      <c r="O332" s="338" t="s">
        <v>3953</v>
      </c>
      <c r="P332" s="338">
        <v>1</v>
      </c>
      <c r="V332" s="338">
        <v>1</v>
      </c>
      <c r="Z332" s="338" t="s">
        <v>3954</v>
      </c>
      <c r="AB332" s="339"/>
    </row>
    <row r="333" spans="1:28" s="221" customFormat="1">
      <c r="A333" s="194"/>
      <c r="B333" s="194"/>
      <c r="C333" s="194" t="str">
        <f t="shared" si="43"/>
        <v>select_one</v>
      </c>
      <c r="D333" s="194" t="str">
        <f t="shared" si="42"/>
        <v>yes_no</v>
      </c>
      <c r="E333" s="194"/>
      <c r="F333" s="194"/>
      <c r="G333" s="194" t="s">
        <v>2983</v>
      </c>
      <c r="H333" s="194" t="s">
        <v>3973</v>
      </c>
      <c r="I333" s="221" t="str" cm="1">
        <f t="array" ref="I333">_xlfn.TEXTJOIN(" ",1,IF(flistname=D333,foption,""))</f>
        <v>0: No 1: Yes</v>
      </c>
      <c r="J333" s="221" t="s">
        <v>22</v>
      </c>
      <c r="K333" s="221" t="s">
        <v>3974</v>
      </c>
      <c r="L333" s="221" t="str">
        <f t="shared" si="41"/>
        <v>H34: Was adequate instruction provided on ${comname} preparation?</v>
      </c>
      <c r="M333" s="221" t="s">
        <v>6082</v>
      </c>
      <c r="N333" s="221" t="s">
        <v>6083</v>
      </c>
      <c r="O333" s="221" t="s">
        <v>3977</v>
      </c>
      <c r="P333" s="221">
        <v>1</v>
      </c>
      <c r="V333" s="221">
        <v>1</v>
      </c>
      <c r="W333" s="221" t="s">
        <v>5748</v>
      </c>
      <c r="Z333" s="221" t="s">
        <v>3978</v>
      </c>
      <c r="AB333" s="333"/>
    </row>
    <row r="334" spans="1:28" s="221" customFormat="1">
      <c r="A334" s="194"/>
      <c r="B334" s="194"/>
      <c r="C334" s="194" t="str">
        <f t="shared" si="43"/>
        <v>select_one</v>
      </c>
      <c r="D334" s="194" t="str">
        <f t="shared" si="42"/>
        <v>whom_nut_prod</v>
      </c>
      <c r="E334" s="194"/>
      <c r="F334" s="194"/>
      <c r="G334" s="194" t="s">
        <v>2983</v>
      </c>
      <c r="H334" s="194" t="s">
        <v>3973</v>
      </c>
      <c r="I334" s="221" t="str" cm="1">
        <f t="array" ref="I334">_xlfn.TEXTJOIN(" ",1,IF(flistname=D334,foption,""))</f>
        <v>1: All children in the household 2: All children under 5 years 3: Only sick household members 4: Only pregnant/lactating women 5: All malnourished children U5/PLW 6: Entire household/anyone in the household</v>
      </c>
      <c r="J334" s="221" t="s">
        <v>994</v>
      </c>
      <c r="K334" s="221" t="s">
        <v>3979</v>
      </c>
      <c r="L334" s="221" t="str">
        <f t="shared" si="41"/>
        <v>H35: Of your household members, who eats the ${comname}?</v>
      </c>
      <c r="M334" s="221" t="s">
        <v>6084</v>
      </c>
      <c r="N334" s="221" t="s">
        <v>3981</v>
      </c>
      <c r="O334" s="221" t="s">
        <v>3982</v>
      </c>
      <c r="P334" s="221">
        <v>1</v>
      </c>
      <c r="V334" s="221">
        <v>1</v>
      </c>
      <c r="Z334" s="221" t="s">
        <v>3978</v>
      </c>
      <c r="AB334" s="333"/>
    </row>
    <row r="335" spans="1:28" s="219" customFormat="1">
      <c r="A335" s="231"/>
      <c r="B335" s="250"/>
      <c r="C335" s="250" t="str">
        <f t="shared" si="43"/>
        <v>No</v>
      </c>
      <c r="D335" s="250" t="str">
        <f t="shared" si="42"/>
        <v/>
      </c>
      <c r="E335" s="231"/>
      <c r="F335" s="250"/>
      <c r="G335" s="232"/>
      <c r="H335" s="233"/>
      <c r="I335" s="219" t="str" cm="1">
        <f t="array" ref="I335">_xlfn.TEXTJOIN(" ",1,IF(flistname=D335,foption,""))</f>
        <v>0</v>
      </c>
      <c r="J335" s="219" t="s">
        <v>117</v>
      </c>
      <c r="K335" s="219" t="s">
        <v>3896</v>
      </c>
      <c r="L335" s="219" t="str">
        <f t="shared" si="41"/>
        <v/>
      </c>
      <c r="AB335" s="286"/>
    </row>
    <row r="336" spans="1:28" s="199" customFormat="1">
      <c r="A336" s="212"/>
      <c r="C336" s="199" t="str">
        <f t="shared" si="43"/>
        <v>No</v>
      </c>
      <c r="D336" s="199" t="str">
        <f t="shared" si="42"/>
        <v/>
      </c>
      <c r="E336" s="212"/>
      <c r="H336" s="213"/>
      <c r="I336" s="199" t="str" cm="1">
        <f t="array" ref="I336">_xlfn.TEXTJOIN(" ",1,IF(flistname=D336,foption,""))</f>
        <v>0</v>
      </c>
      <c r="J336" s="199" t="s">
        <v>224</v>
      </c>
      <c r="K336" s="199" t="s">
        <v>3855</v>
      </c>
      <c r="L336" s="199" t="str">
        <f t="shared" si="41"/>
        <v/>
      </c>
      <c r="N336" s="199" t="s">
        <v>2988</v>
      </c>
      <c r="O336" s="199" t="s">
        <v>2988</v>
      </c>
      <c r="P336" s="199">
        <v>1</v>
      </c>
      <c r="AB336" s="274"/>
    </row>
    <row r="337" spans="1:28" s="218" customFormat="1">
      <c r="A337" s="207"/>
      <c r="C337" s="218" t="str">
        <f t="shared" si="43"/>
        <v>No</v>
      </c>
      <c r="D337" s="218" t="str">
        <f t="shared" si="42"/>
        <v/>
      </c>
      <c r="E337" s="207"/>
      <c r="H337" s="209"/>
      <c r="I337" s="214" t="str" cm="1">
        <f t="array" ref="I337">_xlfn.TEXTJOIN(" ",1,IF(flistname=D337,foption,""))</f>
        <v>0</v>
      </c>
      <c r="L337" s="218" t="str">
        <f t="shared" si="41"/>
        <v/>
      </c>
      <c r="N337" s="218" t="s">
        <v>2988</v>
      </c>
      <c r="O337" s="218" t="s">
        <v>2988</v>
      </c>
      <c r="P337" s="218">
        <v>1</v>
      </c>
      <c r="S337" s="207"/>
      <c r="AB337" s="280"/>
    </row>
    <row r="338" spans="1:28" s="356" customFormat="1">
      <c r="C338" s="356" t="str">
        <f t="shared" si="43"/>
        <v>No</v>
      </c>
      <c r="D338" s="356" t="str">
        <f t="shared" si="42"/>
        <v/>
      </c>
      <c r="I338" s="356" t="str" cm="1">
        <f t="array" ref="I338">_xlfn.TEXTJOIN(" ",1,IF(flistname=D338,foption,""))</f>
        <v>0</v>
      </c>
      <c r="J338" s="356" t="s">
        <v>26</v>
      </c>
      <c r="K338" s="356" t="s">
        <v>3921</v>
      </c>
      <c r="L338" s="356" t="str">
        <f t="shared" si="41"/>
        <v>${cashorv} Entitlement utilization</v>
      </c>
      <c r="N338" s="356" t="s">
        <v>5924</v>
      </c>
      <c r="O338" s="356" t="s">
        <v>3984</v>
      </c>
      <c r="Z338" s="356" t="s">
        <v>3985</v>
      </c>
      <c r="AB338" s="358"/>
    </row>
    <row r="339" spans="1:28" s="325" customFormat="1">
      <c r="A339" s="240"/>
      <c r="B339" s="240"/>
      <c r="C339" s="240" t="str">
        <f t="shared" si="43"/>
        <v>No</v>
      </c>
      <c r="D339" s="240" t="str">
        <f t="shared" si="42"/>
        <v/>
      </c>
      <c r="E339" s="240"/>
      <c r="F339" s="240"/>
      <c r="G339" s="240"/>
      <c r="H339" s="240"/>
      <c r="I339" s="325" t="str" cm="1">
        <f t="array" ref="I339">_xlfn.TEXTJOIN(" ",1,IF(flistname=D339,foption,""))</f>
        <v>0</v>
      </c>
      <c r="J339" s="325" t="s">
        <v>20</v>
      </c>
      <c r="L339" s="325" t="str">
        <f t="shared" si="41"/>
        <v>information of utilization of received ${cashorv}</v>
      </c>
      <c r="N339" s="325" t="s">
        <v>3986</v>
      </c>
      <c r="O339" s="325" t="s">
        <v>3986</v>
      </c>
      <c r="AB339" s="326"/>
    </row>
    <row r="340" spans="1:28" s="224" customFormat="1">
      <c r="A340" s="241"/>
      <c r="B340" s="242"/>
      <c r="C340" s="242" t="str">
        <f>IF(IFERROR(FIND("select_one",J340),0)&gt;0,"select_one",IF(IFERROR(FIND("select_multiple",J340),0)&gt;0,"select_multiple","No"))</f>
        <v>No</v>
      </c>
      <c r="D340" s="242" t="str">
        <f>IF(OR(C340="select_one",C340="select_multiple"),TRIM(RIGHT(J340,LEN(J340)-(LEN(C340)+1))),"")</f>
        <v/>
      </c>
      <c r="E340" s="241"/>
      <c r="F340" s="242"/>
      <c r="G340" s="242"/>
      <c r="H340" s="243"/>
      <c r="I340" s="224" t="str" cm="1">
        <f t="array" ref="I340">_xlfn.TEXTJOIN(" ",1,IF(flistname=D340,foption,""))</f>
        <v>0</v>
      </c>
      <c r="J340" s="224" t="s">
        <v>2564</v>
      </c>
      <c r="K340" s="224" t="s">
        <v>3989</v>
      </c>
      <c r="L340" s="224" t="str">
        <f>IF(AND(ISBLANK(M340),ISBLANK(N340)),"",IF(ISBLANK(M340),N340,_xlfn.CONCAT(TRIM(M340),": ",N340)))</f>
        <v>Received modality (cash or voucher)</v>
      </c>
      <c r="N340" s="224" t="s">
        <v>3990</v>
      </c>
      <c r="O340" s="224" t="s">
        <v>3990</v>
      </c>
      <c r="P340" s="224">
        <v>1</v>
      </c>
      <c r="V340" s="224">
        <v>1</v>
      </c>
      <c r="AB340" s="277" t="s">
        <v>3991</v>
      </c>
    </row>
    <row r="341" spans="1:28" s="219" customFormat="1">
      <c r="A341" s="231"/>
      <c r="B341" s="232"/>
      <c r="C341" s="232" t="str">
        <f t="shared" si="43"/>
        <v>No</v>
      </c>
      <c r="D341" s="232" t="str">
        <f t="shared" si="42"/>
        <v/>
      </c>
      <c r="E341" s="231"/>
      <c r="F341" s="232"/>
      <c r="G341" s="232"/>
      <c r="H341" s="233"/>
      <c r="I341" s="219" t="str" cm="1">
        <f t="array" ref="I341">_xlfn.TEXTJOIN(" ",1,IF(flistname=D341,foption,""))</f>
        <v>0</v>
      </c>
      <c r="J341" s="219" t="s">
        <v>26</v>
      </c>
      <c r="K341" s="219" t="s">
        <v>3955</v>
      </c>
      <c r="L341" s="219" t="str">
        <f t="shared" si="41"/>
        <v/>
      </c>
      <c r="W341" s="219" t="s">
        <v>168</v>
      </c>
      <c r="AB341" s="286"/>
    </row>
    <row r="342" spans="1:28" s="221" customFormat="1">
      <c r="A342" s="205"/>
      <c r="B342" s="194" t="s">
        <v>3992</v>
      </c>
      <c r="C342" s="194" t="str">
        <f>IF(IFERROR(FIND("select_one",J342),0)&gt;0,"select_one",IF(IFERROR(FIND("select_multiple",J342),0)&gt;0,"select_multiple","No"))</f>
        <v>No</v>
      </c>
      <c r="D342" s="194" t="str">
        <f>IF(OR(C342="select_one",C342="select_multiple"),TRIM(RIGHT(J342,LEN(J342)-(LEN(C342)+1))),"")</f>
        <v/>
      </c>
      <c r="E342" s="205"/>
      <c r="F342" s="194"/>
      <c r="G342" s="194" t="s">
        <v>2983</v>
      </c>
      <c r="H342" s="206"/>
      <c r="I342" s="221" t="str" cm="1">
        <f t="array" ref="I342">_xlfn.TEXTJOIN(" ",1,IF(flistname=D342,foption,""))</f>
        <v>0</v>
      </c>
      <c r="J342" s="221" t="s">
        <v>151</v>
      </c>
      <c r="K342" s="221" t="s">
        <v>3993</v>
      </c>
      <c r="L342" s="221" t="str">
        <f>IF(AND(ISBLANK(M342),ISBLANK(N342)),"",IF(ISBLANK(M342),N342,_xlfn.CONCAT(TRIM(M342),": ",N342)))</f>
        <v>H36: How much money in SSP did you receive as ${cashorv} assistance in the last distribution?</v>
      </c>
      <c r="M342" s="221" t="s">
        <v>6085</v>
      </c>
      <c r="N342" s="221" t="s">
        <v>6661</v>
      </c>
      <c r="O342" s="221" t="s">
        <v>3996</v>
      </c>
      <c r="P342" s="221">
        <v>1</v>
      </c>
      <c r="V342" s="221">
        <v>1</v>
      </c>
      <c r="AB342" s="333"/>
    </row>
    <row r="343" spans="1:28" s="327" customFormat="1">
      <c r="A343" s="210"/>
      <c r="B343" s="222"/>
      <c r="C343" s="222" t="str">
        <f t="shared" si="43"/>
        <v>No</v>
      </c>
      <c r="D343" s="222" t="str">
        <f t="shared" si="42"/>
        <v/>
      </c>
      <c r="E343" s="222"/>
      <c r="F343" s="222"/>
      <c r="G343" s="222"/>
      <c r="H343" s="222"/>
      <c r="I343" s="327" t="str" cm="1">
        <f t="array" ref="I343">_xlfn.TEXTJOIN(" ",1,IF(flistname=D343,foption,""))</f>
        <v>0</v>
      </c>
      <c r="J343" s="327" t="s">
        <v>20</v>
      </c>
      <c r="L343" s="327" t="str">
        <f t="shared" si="41"/>
        <v>Of all money equivalent received in ${cashorv}:</v>
      </c>
      <c r="N343" s="327" t="s">
        <v>4021</v>
      </c>
      <c r="O343" s="327" t="s">
        <v>4021</v>
      </c>
      <c r="P343" s="327">
        <v>1</v>
      </c>
      <c r="AB343" s="329"/>
    </row>
    <row r="344" spans="1:28" s="221" customFormat="1">
      <c r="A344" s="205"/>
      <c r="B344" s="194"/>
      <c r="C344" s="194" t="str">
        <f t="shared" si="43"/>
        <v>No</v>
      </c>
      <c r="D344" s="194" t="str">
        <f t="shared" si="42"/>
        <v/>
      </c>
      <c r="E344" s="205"/>
      <c r="F344" s="194"/>
      <c r="G344" s="194"/>
      <c r="H344" s="206"/>
      <c r="I344" s="221" t="str" cm="1">
        <f t="array" ref="I344">_xlfn.TEXTJOIN(" ",1,IF(flistname=D344,foption,""))</f>
        <v>0</v>
      </c>
      <c r="J344" s="221" t="s">
        <v>151</v>
      </c>
      <c r="K344" s="221" t="s">
        <v>4022</v>
      </c>
      <c r="L344" s="221" t="str">
        <f t="shared" si="41"/>
        <v>H37: How much was spent in buying food items for home consumptions?</v>
      </c>
      <c r="M344" s="221" t="s">
        <v>6087</v>
      </c>
      <c r="N344" s="221" t="s">
        <v>4024</v>
      </c>
      <c r="O344" s="221" t="s">
        <v>4025</v>
      </c>
      <c r="P344" s="221">
        <v>1</v>
      </c>
      <c r="V344" s="221">
        <v>1</v>
      </c>
      <c r="AB344" s="333"/>
    </row>
    <row r="345" spans="1:28" s="221" customFormat="1">
      <c r="A345" s="205"/>
      <c r="B345" s="194" t="s">
        <v>4026</v>
      </c>
      <c r="C345" s="194" t="str">
        <f t="shared" si="43"/>
        <v>select_multiple</v>
      </c>
      <c r="D345" s="194" t="str">
        <f t="shared" si="42"/>
        <v>main_comm</v>
      </c>
      <c r="E345" s="205"/>
      <c r="F345" s="194"/>
      <c r="G345" s="194" t="s">
        <v>2983</v>
      </c>
      <c r="H345" s="206"/>
      <c r="I345" s="221" t="str" cm="1">
        <f t="array" ref="I345">_xlfn.TEXTJOIN(" ",1,IF(flistname=D345,foption,""))</f>
        <v>1: Cereals grain or flour (maize, sorghum,…) 2: Rice 3: Pulses (lentils, beans, peas, groundnuts, etc.) 4: Vegetables (onions, tomatoes, okra...) or leafy vegetables 5: Fruits 6: Dairy (liquid or dry milk, youghurt, cheese) 7: Vegetable oil 8: Meat, fish, poultry, eggs 9: Sugar, honey 10: Condiments (tea, coffee, salt, herbs, etc.)</v>
      </c>
      <c r="J345" s="221" t="s">
        <v>4027</v>
      </c>
      <c r="K345" s="221" t="s">
        <v>4028</v>
      </c>
      <c r="L345" s="221" t="str">
        <f t="shared" si="41"/>
        <v>H38: Which three main food commodities did you purchase with received ${cashorv}?</v>
      </c>
      <c r="M345" s="221" t="s">
        <v>6088</v>
      </c>
      <c r="N345" s="221" t="s">
        <v>4030</v>
      </c>
      <c r="O345" s="221" t="s">
        <v>4031</v>
      </c>
      <c r="P345" s="221">
        <v>1</v>
      </c>
      <c r="T345" s="221" t="s">
        <v>5925</v>
      </c>
      <c r="V345" s="221">
        <v>1</v>
      </c>
      <c r="Z345" s="221" t="s">
        <v>4032</v>
      </c>
      <c r="AB345" s="333"/>
    </row>
    <row r="346" spans="1:28" s="221" customFormat="1">
      <c r="A346" s="205"/>
      <c r="B346" s="194"/>
      <c r="C346" s="194" t="str">
        <f t="shared" si="43"/>
        <v>No</v>
      </c>
      <c r="D346" s="194" t="str">
        <f t="shared" si="42"/>
        <v/>
      </c>
      <c r="E346" s="205"/>
      <c r="F346" s="194"/>
      <c r="G346" s="194"/>
      <c r="H346" s="206"/>
      <c r="I346" s="221" t="str" cm="1">
        <f t="array" ref="I346">_xlfn.TEXTJOIN(" ",1,IF(flistname=D346,foption,""))</f>
        <v>0</v>
      </c>
      <c r="J346" s="221" t="s">
        <v>151</v>
      </c>
      <c r="K346" s="221" t="s">
        <v>4033</v>
      </c>
      <c r="L346" s="221" t="str">
        <f t="shared" si="41"/>
        <v>H39: How much was spent in paying owed depts</v>
      </c>
      <c r="M346" s="221" t="s">
        <v>6089</v>
      </c>
      <c r="N346" s="221" t="s">
        <v>4035</v>
      </c>
      <c r="O346" s="221" t="s">
        <v>4036</v>
      </c>
      <c r="P346" s="221">
        <v>1</v>
      </c>
      <c r="V346" s="221">
        <v>1</v>
      </c>
      <c r="AB346" s="333"/>
    </row>
    <row r="347" spans="1:28" s="221" customFormat="1">
      <c r="A347" s="205"/>
      <c r="B347" s="194"/>
      <c r="C347" s="194" t="str">
        <f t="shared" si="43"/>
        <v>No</v>
      </c>
      <c r="D347" s="194" t="str">
        <f t="shared" si="42"/>
        <v/>
      </c>
      <c r="E347" s="205"/>
      <c r="F347" s="194"/>
      <c r="G347" s="194"/>
      <c r="H347" s="206"/>
      <c r="I347" s="221" t="str" cm="1">
        <f t="array" ref="I347">_xlfn.TEXTJOIN(" ",1,IF(flistname=D347,foption,""))</f>
        <v>0</v>
      </c>
      <c r="J347" s="221" t="s">
        <v>151</v>
      </c>
      <c r="K347" s="221" t="s">
        <v>4037</v>
      </c>
      <c r="L347" s="221" t="str">
        <f t="shared" si="41"/>
        <v>H40: How much did you spend in acquiring other non-food needs (goods and services)?</v>
      </c>
      <c r="M347" s="221" t="s">
        <v>6090</v>
      </c>
      <c r="N347" s="221" t="s">
        <v>4039</v>
      </c>
      <c r="O347" s="221" t="s">
        <v>4040</v>
      </c>
      <c r="P347" s="221">
        <v>1</v>
      </c>
      <c r="V347" s="221">
        <v>1</v>
      </c>
      <c r="AB347" s="333"/>
    </row>
    <row r="348" spans="1:28" s="221" customFormat="1">
      <c r="A348" s="205"/>
      <c r="B348" s="194"/>
      <c r="C348" s="194" t="str">
        <f t="shared" si="43"/>
        <v>No</v>
      </c>
      <c r="D348" s="194" t="str">
        <f t="shared" si="42"/>
        <v/>
      </c>
      <c r="E348" s="205"/>
      <c r="F348" s="194"/>
      <c r="G348" s="194"/>
      <c r="H348" s="206"/>
      <c r="I348" s="221" t="str" cm="1">
        <f t="array" ref="I348">_xlfn.TEXTJOIN(" ",1,IF(flistname=D348,foption,""))</f>
        <v>0</v>
      </c>
      <c r="J348" s="221" t="s">
        <v>151</v>
      </c>
      <c r="K348" s="221" t="s">
        <v>4041</v>
      </c>
      <c r="L348" s="221" t="str">
        <f t="shared" si="41"/>
        <v>H41: How much did you use/give/share to support your families or other households?</v>
      </c>
      <c r="M348" s="221" t="s">
        <v>6091</v>
      </c>
      <c r="N348" s="221" t="s">
        <v>4043</v>
      </c>
      <c r="O348" s="221" t="s">
        <v>4044</v>
      </c>
      <c r="P348" s="221">
        <v>1</v>
      </c>
      <c r="V348" s="221">
        <v>1</v>
      </c>
      <c r="AB348" s="333"/>
    </row>
    <row r="349" spans="1:28" s="221" customFormat="1">
      <c r="A349" s="205"/>
      <c r="B349" s="194"/>
      <c r="C349" s="194" t="str">
        <f t="shared" si="43"/>
        <v>No</v>
      </c>
      <c r="D349" s="194" t="str">
        <f t="shared" si="42"/>
        <v/>
      </c>
      <c r="E349" s="205"/>
      <c r="F349" s="194"/>
      <c r="G349" s="194"/>
      <c r="H349" s="206"/>
      <c r="I349" s="221" t="str" cm="1">
        <f t="array" ref="I349">_xlfn.TEXTJOIN(" ",1,IF(flistname=D349,foption,""))</f>
        <v>0</v>
      </c>
      <c r="J349" s="221" t="s">
        <v>151</v>
      </c>
      <c r="K349" s="221" t="s">
        <v>4045</v>
      </c>
      <c r="L349" s="221" t="str">
        <f t="shared" si="41"/>
        <v>H42: How much did you have to give to local authorities (voluntary or forced)</v>
      </c>
      <c r="M349" s="221" t="s">
        <v>6092</v>
      </c>
      <c r="N349" s="221" t="s">
        <v>4047</v>
      </c>
      <c r="O349" s="221" t="s">
        <v>4048</v>
      </c>
      <c r="P349" s="221">
        <v>1</v>
      </c>
      <c r="V349" s="221">
        <v>1</v>
      </c>
      <c r="AB349" s="333"/>
    </row>
    <row r="350" spans="1:28" s="224" customFormat="1">
      <c r="A350" s="223"/>
      <c r="B350" s="246"/>
      <c r="C350" s="246" t="str">
        <f t="shared" si="43"/>
        <v>No</v>
      </c>
      <c r="D350" s="246" t="str">
        <f t="shared" si="42"/>
        <v/>
      </c>
      <c r="E350" s="223"/>
      <c r="F350" s="246"/>
      <c r="G350" s="246"/>
      <c r="H350" s="225"/>
      <c r="I350" s="224" t="str" cm="1">
        <f t="array" ref="I350">_xlfn.TEXTJOIN(" ",1,IF(flistname=D350,foption,""))</f>
        <v>0</v>
      </c>
      <c r="J350" s="224" t="s">
        <v>2564</v>
      </c>
      <c r="K350" s="224" t="s">
        <v>4049</v>
      </c>
      <c r="L350" s="224" t="str">
        <f t="shared" si="41"/>
        <v>Total used cash or voucher value</v>
      </c>
      <c r="N350" s="224" t="s">
        <v>4050</v>
      </c>
      <c r="O350" s="224" t="s">
        <v>4050</v>
      </c>
      <c r="V350" s="224">
        <v>1</v>
      </c>
      <c r="AB350" s="277" t="s">
        <v>4051</v>
      </c>
    </row>
    <row r="351" spans="1:28" s="224" customFormat="1">
      <c r="A351" s="223"/>
      <c r="B351" s="246"/>
      <c r="C351" s="246" t="str">
        <f t="shared" si="43"/>
        <v>No</v>
      </c>
      <c r="D351" s="246" t="str">
        <f t="shared" si="42"/>
        <v/>
      </c>
      <c r="E351" s="223"/>
      <c r="F351" s="246"/>
      <c r="G351" s="246"/>
      <c r="H351" s="225"/>
      <c r="I351" s="224" t="str" cm="1">
        <f t="array" ref="I351">_xlfn.TEXTJOIN(" ",1,IF(flistname=D351,foption,""))</f>
        <v>0</v>
      </c>
      <c r="J351" s="224" t="s">
        <v>2564</v>
      </c>
      <c r="K351" s="224" t="s">
        <v>4052</v>
      </c>
      <c r="L351" s="224" t="str">
        <f t="shared" si="41"/>
        <v>Total remaining cash of voucher value</v>
      </c>
      <c r="N351" s="224" t="s">
        <v>4053</v>
      </c>
      <c r="O351" s="224" t="s">
        <v>4053</v>
      </c>
      <c r="V351" s="224">
        <v>1</v>
      </c>
      <c r="AB351" s="277" t="s">
        <v>4054</v>
      </c>
    </row>
    <row r="352" spans="1:28" s="325" customFormat="1">
      <c r="A352" s="240"/>
      <c r="B352" s="240"/>
      <c r="C352" s="240" t="str">
        <f t="shared" si="43"/>
        <v>No</v>
      </c>
      <c r="D352" s="240" t="str">
        <f t="shared" si="42"/>
        <v/>
      </c>
      <c r="E352" s="240"/>
      <c r="F352" s="240"/>
      <c r="G352" s="240"/>
      <c r="H352" s="240"/>
      <c r="I352" s="325" t="str" cm="1">
        <f t="array" ref="I352">_xlfn.TEXTJOIN(" ",1,IF(flistname=D352,foption,""))</f>
        <v>0</v>
      </c>
      <c r="J352" s="325" t="s">
        <v>20</v>
      </c>
      <c r="L352" s="325" t="str">
        <f t="shared" si="41"/>
        <v>&lt;span style="color:red"&gt;Pardon the interruption, it looks like cash or value spent [${totalcashvuse}] is more than the value of cash/voucher received [${cashv_value}]. Please revise before you proceed&lt;/span&gt;</v>
      </c>
      <c r="N352" s="325" t="s">
        <v>6093</v>
      </c>
      <c r="O352" s="325" t="s">
        <v>4055</v>
      </c>
      <c r="V352" s="325" t="s">
        <v>62</v>
      </c>
      <c r="Z352" s="325" t="s">
        <v>4056</v>
      </c>
      <c r="AB352" s="326"/>
    </row>
    <row r="353" spans="1:28" s="325" customFormat="1">
      <c r="A353" s="240"/>
      <c r="B353" s="240"/>
      <c r="C353" s="240" t="str">
        <f>IF(IFERROR(FIND("select_one",J353),0)&gt;0,"select_one",IF(IFERROR(FIND("select_multiple",J353),0)&gt;0,"select_multiple","No"))</f>
        <v>No</v>
      </c>
      <c r="D353" s="240" t="str">
        <f>IF(OR(C353="select_one",C353="select_multiple"),TRIM(RIGHT(J353,LEN(J353)-(LEN(C353)+1))),"")</f>
        <v/>
      </c>
      <c r="E353" s="240"/>
      <c r="F353" s="240"/>
      <c r="G353" s="240"/>
      <c r="H353" s="240"/>
      <c r="I353" s="325" t="str" cm="1">
        <f t="array" ref="I353">_xlfn.TEXTJOIN(" ",1,IF(flistname=D353,foption,""))</f>
        <v>0</v>
      </c>
      <c r="J353" s="325" t="s">
        <v>20</v>
      </c>
      <c r="L353" s="325" t="str">
        <f>IF(AND(ISBLANK(M353),ISBLANK(N353)),"",IF(ISBLANK(M353),N353,_xlfn.CONCAT(TRIM(M353),": ",N353)))</f>
        <v>&lt;span style="color:blue"&gt;It looks like the household still has ${totalcashvremainder} SSP/Voucher value from the last distributed assistance. In the next section you will ask them how they plan on using it&lt;/span&gt;</v>
      </c>
      <c r="N353" s="325" t="s">
        <v>6094</v>
      </c>
      <c r="O353" s="325" t="s">
        <v>3933</v>
      </c>
      <c r="Z353" s="325" t="s">
        <v>6095</v>
      </c>
      <c r="AB353" s="326"/>
    </row>
    <row r="354" spans="1:28" s="219" customFormat="1">
      <c r="A354" s="231"/>
      <c r="B354" s="232"/>
      <c r="C354" s="232" t="str">
        <f>IF(IFERROR(FIND("select_one",J354),0)&gt;0,"select_one",IF(IFERROR(FIND("select_multiple",J354),0)&gt;0,"select_multiple","No"))</f>
        <v>No</v>
      </c>
      <c r="D354" s="232" t="str">
        <f>IF(OR(C354="select_one",C354="select_multiple"),TRIM(RIGHT(J354,LEN(J354)-(LEN(C354)+1))),"")</f>
        <v/>
      </c>
      <c r="E354" s="231"/>
      <c r="F354" s="232"/>
      <c r="G354" s="232"/>
      <c r="H354" s="233"/>
      <c r="I354" s="219" t="str" cm="1">
        <f t="array" ref="I354">_xlfn.TEXTJOIN(" ",1,IF(flistname=D354,foption,""))</f>
        <v>0</v>
      </c>
      <c r="J354" s="219" t="s">
        <v>117</v>
      </c>
      <c r="K354" s="219" t="s">
        <v>3955</v>
      </c>
      <c r="L354" s="219" t="str">
        <f>IF(AND(ISBLANK(M354),ISBLANK(N354)),"",IF(ISBLANK(M354),N354,_xlfn.CONCAT(TRIM(M354),": ",N354)))</f>
        <v/>
      </c>
      <c r="AB354" s="286"/>
    </row>
    <row r="355" spans="1:28" s="219" customFormat="1">
      <c r="A355" s="232"/>
      <c r="B355" s="232"/>
      <c r="C355" s="232" t="str">
        <f t="shared" si="43"/>
        <v>No</v>
      </c>
      <c r="D355" s="232" t="str">
        <f t="shared" si="42"/>
        <v/>
      </c>
      <c r="E355" s="232"/>
      <c r="F355" s="232"/>
      <c r="G355" s="232"/>
      <c r="H355" s="232"/>
      <c r="I355" s="219" t="str" cm="1">
        <f t="array" ref="I355">_xlfn.TEXTJOIN(" ",1,IF(flistname=D355,foption,""))</f>
        <v>0</v>
      </c>
      <c r="J355" s="219" t="s">
        <v>26</v>
      </c>
      <c r="K355" s="219" t="s">
        <v>3983</v>
      </c>
      <c r="L355" s="219" t="str">
        <f t="shared" si="41"/>
        <v/>
      </c>
      <c r="W355" s="219" t="s">
        <v>168</v>
      </c>
      <c r="AB355" s="286"/>
    </row>
    <row r="356" spans="1:28" s="221" customFormat="1">
      <c r="A356" s="205"/>
      <c r="B356" s="194" t="s">
        <v>4058</v>
      </c>
      <c r="C356" s="194" t="str">
        <f t="shared" si="43"/>
        <v>select_one</v>
      </c>
      <c r="D356" s="194" t="str">
        <f t="shared" si="42"/>
        <v>cash_used</v>
      </c>
      <c r="E356" s="205"/>
      <c r="F356" s="194"/>
      <c r="G356" s="194" t="s">
        <v>2983</v>
      </c>
      <c r="H356" s="206"/>
      <c r="I356" s="221" t="str" cm="1">
        <f t="array" ref="I356">_xlfn.TEXTJOIN(" ",1,IF(flistname=D356,foption,""))</f>
        <v>1: Milling 2: Repay loans 3: Given outside household 4: Pay for services 5: Buy Non-food items 6: Buy Food items 88: Other</v>
      </c>
      <c r="J356" s="221" t="s">
        <v>1064</v>
      </c>
      <c r="K356" s="221" t="s">
        <v>4059</v>
      </c>
      <c r="L356" s="221" t="str">
        <f t="shared" si="41"/>
        <v>H43: What do you plan to use the remainder ${cashorv} for?</v>
      </c>
      <c r="M356" s="221" t="s">
        <v>6096</v>
      </c>
      <c r="N356" s="221" t="s">
        <v>4061</v>
      </c>
      <c r="O356" s="221" t="s">
        <v>4062</v>
      </c>
      <c r="P356" s="221">
        <v>1</v>
      </c>
      <c r="S356" s="221" t="s">
        <v>4063</v>
      </c>
      <c r="V356" s="221">
        <v>1</v>
      </c>
      <c r="Z356" s="221" t="s">
        <v>4064</v>
      </c>
      <c r="AB356" s="333"/>
    </row>
    <row r="357" spans="1:28" s="221" customFormat="1">
      <c r="A357" s="205"/>
      <c r="B357" s="194"/>
      <c r="C357" s="194" t="str">
        <f>IF(IFERROR(FIND("select_one",J357),0)&gt;0,"select_one",IF(IFERROR(FIND("select_multiple",J357),0)&gt;0,"select_multiple","No"))</f>
        <v>No</v>
      </c>
      <c r="D357" s="194" t="str">
        <f>IF(OR(C357="select_one",C357="select_multiple"),TRIM(RIGHT(J357,LEN(J357)-(LEN(C357)+1))),"")</f>
        <v/>
      </c>
      <c r="E357" s="205"/>
      <c r="F357" s="194"/>
      <c r="G357" s="194"/>
      <c r="H357" s="206"/>
      <c r="I357" s="221" t="str" cm="1">
        <f t="array" ref="I357">_xlfn.TEXTJOIN(" ",1,IF(flistname=D357,foption,""))</f>
        <v>0</v>
      </c>
      <c r="J357" s="221" t="s">
        <v>151</v>
      </c>
      <c r="K357" s="221" t="s">
        <v>4009</v>
      </c>
      <c r="L357" s="221" t="str">
        <f>IF(AND(ISBLANK(M357),ISBLANK(N357)),"",IF(ISBLANK(M357),N357,_xlfn.CONCAT(TRIM(M357),": ",N357)))</f>
        <v>H44: From today, how many more days will you be able to use the remaining ${cashorv} ration before it is finished?</v>
      </c>
      <c r="M357" s="221" t="s">
        <v>6097</v>
      </c>
      <c r="N357" s="221" t="s">
        <v>4011</v>
      </c>
      <c r="O357" s="221" t="s">
        <v>4012</v>
      </c>
      <c r="P357" s="221">
        <v>1</v>
      </c>
      <c r="V357" s="221">
        <v>1</v>
      </c>
      <c r="Z357" s="221" t="s">
        <v>4064</v>
      </c>
      <c r="AB357" s="333"/>
    </row>
    <row r="358" spans="1:28" s="221" customFormat="1">
      <c r="A358" s="205"/>
      <c r="B358" s="194" t="s">
        <v>4013</v>
      </c>
      <c r="C358" s="194" t="str">
        <f>IF(IFERROR(FIND("select_one",J358),0)&gt;0,"select_one",IF(IFERROR(FIND("select_multiple",J358),0)&gt;0,"select_multiple","No"))</f>
        <v>No</v>
      </c>
      <c r="D358" s="194" t="str">
        <f>IF(OR(C358="select_one",C358="select_multiple"),TRIM(RIGHT(J358,LEN(J358)-(LEN(C358)+1))),"")</f>
        <v/>
      </c>
      <c r="E358" s="205"/>
      <c r="F358" s="194"/>
      <c r="G358" s="194" t="s">
        <v>2983</v>
      </c>
      <c r="H358" s="206"/>
      <c r="I358" s="221" t="str" cm="1">
        <f t="array" ref="I358">_xlfn.TEXTJOIN(" ",1,IF(flistname=D358,foption,""))</f>
        <v>0</v>
      </c>
      <c r="J358" s="221" t="s">
        <v>151</v>
      </c>
      <c r="K358" s="221" t="s">
        <v>4014</v>
      </c>
      <c r="L358" s="221" t="str">
        <f>IF(AND(ISBLANK(M358),ISBLANK(N358)),"",IF(ISBLANK(M358),N358,_xlfn.CONCAT(TRIM(M358),": ",N358)))</f>
        <v>H45: How many days did the ${cashorv} received last?</v>
      </c>
      <c r="M358" s="221" t="s">
        <v>6098</v>
      </c>
      <c r="N358" s="221" t="s">
        <v>4016</v>
      </c>
      <c r="O358" s="221" t="s">
        <v>4017</v>
      </c>
      <c r="P358" s="221">
        <v>1</v>
      </c>
      <c r="T358" s="221" t="s">
        <v>4018</v>
      </c>
      <c r="V358" s="221">
        <v>1</v>
      </c>
      <c r="Z358" s="221" t="s">
        <v>6099</v>
      </c>
      <c r="AB358" s="333"/>
    </row>
    <row r="359" spans="1:28" s="221" customFormat="1">
      <c r="A359" s="205"/>
      <c r="B359" s="194" t="s">
        <v>4065</v>
      </c>
      <c r="C359" s="194" t="str">
        <f t="shared" si="43"/>
        <v>select_one</v>
      </c>
      <c r="D359" s="194" t="str">
        <f t="shared" si="42"/>
        <v>cashv_qtysatisfied</v>
      </c>
      <c r="E359" s="205"/>
      <c r="F359" s="194"/>
      <c r="G359" s="194" t="s">
        <v>2983</v>
      </c>
      <c r="H359" s="206"/>
      <c r="I359" s="221" t="str" cm="1">
        <f t="array" ref="I359">_xlfn.TEXTJOIN(" ",1,IF(flistname=D359,foption,""))</f>
        <v/>
      </c>
      <c r="J359" s="221" t="s">
        <v>6662</v>
      </c>
      <c r="K359" s="221" t="s">
        <v>4066</v>
      </c>
      <c r="L359" s="221" t="str">
        <f t="shared" si="41"/>
        <v>H46: How do you find the the amount of ${cashorv} received?</v>
      </c>
      <c r="M359" s="221" t="s">
        <v>6100</v>
      </c>
      <c r="N359" s="206" t="s">
        <v>6663</v>
      </c>
      <c r="O359" s="221" t="s">
        <v>4069</v>
      </c>
      <c r="P359" s="221">
        <v>1</v>
      </c>
      <c r="V359" s="221">
        <v>1</v>
      </c>
      <c r="W359" s="221" t="s">
        <v>5748</v>
      </c>
      <c r="AB359" s="333"/>
    </row>
    <row r="360" spans="1:28" s="221" customFormat="1">
      <c r="A360" s="205"/>
      <c r="B360" s="194" t="s">
        <v>4070</v>
      </c>
      <c r="C360" s="194" t="str">
        <f t="shared" si="43"/>
        <v>select_one</v>
      </c>
      <c r="D360" s="194" t="str">
        <f t="shared" si="42"/>
        <v>yes_no</v>
      </c>
      <c r="E360" s="205"/>
      <c r="F360" s="194"/>
      <c r="G360" s="194" t="s">
        <v>3040</v>
      </c>
      <c r="H360" s="206" t="s">
        <v>4071</v>
      </c>
      <c r="I360" s="221" t="str" cm="1">
        <f t="array" ref="I360">_xlfn.TEXTJOIN(" ",1,IF(flistname=D360,foption,""))</f>
        <v>0: No 1: Yes</v>
      </c>
      <c r="J360" s="221" t="s">
        <v>22</v>
      </c>
      <c r="K360" s="221" t="s">
        <v>4072</v>
      </c>
      <c r="L360" s="221" t="str">
        <f t="shared" si="41"/>
        <v>H47: Did you face any problems while redeeming receiving vouchers?</v>
      </c>
      <c r="M360" s="221" t="s">
        <v>6101</v>
      </c>
      <c r="N360" s="221" t="s">
        <v>4074</v>
      </c>
      <c r="O360" s="221" t="s">
        <v>4075</v>
      </c>
      <c r="P360" s="221">
        <v>1</v>
      </c>
      <c r="V360" s="221">
        <v>1</v>
      </c>
      <c r="W360" s="221" t="s">
        <v>5748</v>
      </c>
      <c r="Z360" s="221" t="s">
        <v>4076</v>
      </c>
      <c r="AB360" s="333"/>
    </row>
    <row r="361" spans="1:28" s="221" customFormat="1">
      <c r="A361" s="205"/>
      <c r="B361" s="194" t="s">
        <v>4077</v>
      </c>
      <c r="C361" s="194" t="str">
        <f t="shared" si="43"/>
        <v>select_multiple</v>
      </c>
      <c r="D361" s="194" t="str">
        <f t="shared" si="42"/>
        <v>problemVOU</v>
      </c>
      <c r="E361" s="205"/>
      <c r="F361" s="194"/>
      <c r="G361" s="194" t="s">
        <v>3040</v>
      </c>
      <c r="H361" s="206" t="s">
        <v>4071</v>
      </c>
      <c r="I361" s="221" t="str" cm="1">
        <f t="array" ref="I361">_xlfn.TEXTJOIN(" ",1,IF(flistname=D361,foption,""))</f>
        <v>1: Long wait 2: Non-voucher customers prioritized 3: Overcharging 4: Pay for transport 5: Poor service 6: Receipt not provided 7: Preferred commodities unavailable 8: Poor food quality 9: Trader not giving selected commodities 88: Other</v>
      </c>
      <c r="J361" s="221" t="s">
        <v>4078</v>
      </c>
      <c r="K361" s="221" t="s">
        <v>4079</v>
      </c>
      <c r="L361" s="221" t="str">
        <f t="shared" si="41"/>
        <v>H48: Please describe the main two challenges faced</v>
      </c>
      <c r="M361" s="221" t="s">
        <v>6102</v>
      </c>
      <c r="N361" s="221" t="s">
        <v>4081</v>
      </c>
      <c r="O361" s="221" t="s">
        <v>4082</v>
      </c>
      <c r="P361" s="221">
        <v>1</v>
      </c>
      <c r="V361" s="221">
        <v>1</v>
      </c>
      <c r="Z361" s="221" t="s">
        <v>4083</v>
      </c>
      <c r="AB361" s="333"/>
    </row>
    <row r="362" spans="1:28" s="219" customFormat="1">
      <c r="A362" s="231"/>
      <c r="B362" s="232"/>
      <c r="C362" s="232" t="str">
        <f t="shared" si="43"/>
        <v>No</v>
      </c>
      <c r="D362" s="232" t="str">
        <f t="shared" si="42"/>
        <v/>
      </c>
      <c r="E362" s="231"/>
      <c r="F362" s="232"/>
      <c r="G362" s="232"/>
      <c r="H362" s="233"/>
      <c r="I362" s="219" t="str" cm="1">
        <f t="array" ref="I362">_xlfn.TEXTJOIN(" ",1,IF(flistname=D362,foption,""))</f>
        <v>0</v>
      </c>
      <c r="J362" s="219" t="s">
        <v>117</v>
      </c>
      <c r="K362" s="219" t="s">
        <v>3983</v>
      </c>
      <c r="L362" s="219" t="str">
        <f t="shared" si="41"/>
        <v/>
      </c>
      <c r="AB362" s="286"/>
    </row>
    <row r="363" spans="1:28" s="356" customFormat="1">
      <c r="A363" s="355"/>
      <c r="B363" s="356" t="s">
        <v>4084</v>
      </c>
      <c r="C363" s="356" t="str">
        <f t="shared" si="43"/>
        <v>No</v>
      </c>
      <c r="D363" s="356" t="str">
        <f t="shared" si="42"/>
        <v/>
      </c>
      <c r="E363" s="355"/>
      <c r="G363" s="356" t="s">
        <v>2983</v>
      </c>
      <c r="H363" s="357"/>
      <c r="I363" s="356" t="str" cm="1">
        <f t="array" ref="I363">_xlfn.TEXTJOIN(" ",1,IF(flistname=D363,foption,""))</f>
        <v>0</v>
      </c>
      <c r="J363" s="356" t="s">
        <v>117</v>
      </c>
      <c r="K363" s="356" t="s">
        <v>3921</v>
      </c>
      <c r="L363" s="356" t="str">
        <f t="shared" si="41"/>
        <v/>
      </c>
      <c r="N363" s="356" t="s">
        <v>2988</v>
      </c>
      <c r="O363" s="356" t="s">
        <v>2988</v>
      </c>
      <c r="P363" s="356">
        <v>1</v>
      </c>
      <c r="AB363" s="358"/>
    </row>
    <row r="364" spans="1:28" s="356" customFormat="1">
      <c r="A364" s="355"/>
      <c r="C364" s="356" t="str">
        <f t="shared" si="43"/>
        <v>No</v>
      </c>
      <c r="D364" s="356" t="str">
        <f t="shared" si="42"/>
        <v/>
      </c>
      <c r="E364" s="355"/>
      <c r="H364" s="357"/>
      <c r="I364" s="359" t="str" cm="1">
        <f t="array" ref="I364">_xlfn.TEXTJOIN(" ",1,IF(flistname=D364,foption,""))</f>
        <v>0</v>
      </c>
      <c r="J364" s="356" t="s">
        <v>117</v>
      </c>
      <c r="K364" s="356" t="s">
        <v>6036</v>
      </c>
      <c r="L364" s="356" t="str">
        <f t="shared" si="41"/>
        <v/>
      </c>
      <c r="N364" s="356" t="s">
        <v>2988</v>
      </c>
      <c r="O364" s="356" t="s">
        <v>2988</v>
      </c>
      <c r="P364" s="356">
        <v>1</v>
      </c>
      <c r="S364" s="355"/>
      <c r="AB364" s="358"/>
    </row>
    <row r="365" spans="1:28" s="218" customFormat="1">
      <c r="A365" s="207"/>
      <c r="C365" s="218" t="str">
        <f t="shared" si="43"/>
        <v>No</v>
      </c>
      <c r="D365" s="218" t="str">
        <f t="shared" si="42"/>
        <v/>
      </c>
      <c r="E365" s="207"/>
      <c r="H365" s="209"/>
      <c r="I365" s="214" t="str" cm="1">
        <f t="array" ref="I365">_xlfn.TEXTJOIN(" ",1,IF(flistname=D365,foption,""))</f>
        <v>0</v>
      </c>
      <c r="L365" s="218" t="str">
        <f t="shared" si="41"/>
        <v/>
      </c>
      <c r="N365" s="218" t="s">
        <v>2988</v>
      </c>
      <c r="O365" s="218" t="s">
        <v>2988</v>
      </c>
      <c r="P365" s="218">
        <v>1</v>
      </c>
      <c r="S365" s="207"/>
      <c r="AB365" s="280"/>
    </row>
    <row r="366" spans="1:28" s="356" customFormat="1">
      <c r="A366" s="355"/>
      <c r="B366" s="356" t="s">
        <v>4085</v>
      </c>
      <c r="C366" s="356" t="str">
        <f t="shared" si="43"/>
        <v>No</v>
      </c>
      <c r="D366" s="356" t="str">
        <f t="shared" si="42"/>
        <v/>
      </c>
      <c r="E366" s="355"/>
      <c r="G366" s="356" t="s">
        <v>3040</v>
      </c>
      <c r="H366" s="357"/>
      <c r="I366" s="356" t="str" cm="1">
        <f t="array" ref="I366">_xlfn.TEXTJOIN(" ",1,IF(flistname=D366,foption,""))</f>
        <v>0</v>
      </c>
      <c r="J366" s="356" t="s">
        <v>26</v>
      </c>
      <c r="K366" s="356" t="s">
        <v>4086</v>
      </c>
      <c r="L366" s="356" t="str">
        <f t="shared" si="41"/>
        <v>H_g: MILLING VOUCHER ENTITLEMENT</v>
      </c>
      <c r="M366" s="356" t="s">
        <v>4087</v>
      </c>
      <c r="N366" s="356" t="s">
        <v>4088</v>
      </c>
      <c r="O366" s="356" t="s">
        <v>4088</v>
      </c>
      <c r="P366" s="356">
        <v>1</v>
      </c>
      <c r="W366" s="356" t="s">
        <v>168</v>
      </c>
      <c r="Z366" s="356" t="s">
        <v>4089</v>
      </c>
      <c r="AB366" s="358"/>
    </row>
    <row r="367" spans="1:28" s="325" customFormat="1">
      <c r="A367" s="240"/>
      <c r="B367" s="240"/>
      <c r="C367" s="240" t="str">
        <f t="shared" si="43"/>
        <v>No</v>
      </c>
      <c r="D367" s="240" t="str">
        <f t="shared" si="42"/>
        <v/>
      </c>
      <c r="E367" s="240"/>
      <c r="F367" s="240"/>
      <c r="G367" s="240"/>
      <c r="H367" s="240"/>
      <c r="I367" s="325" t="str" cm="1">
        <f t="array" ref="I367">_xlfn.TEXTJOIN(" ",1,IF(flistname=D367,foption,""))</f>
        <v>0</v>
      </c>
      <c r="J367" s="325" t="s">
        <v>20</v>
      </c>
      <c r="L367" s="325" t="str">
        <f t="shared" si="41"/>
        <v>Information of the use of received milling cash or vouchers</v>
      </c>
      <c r="N367" s="325" t="s">
        <v>4090</v>
      </c>
      <c r="O367" s="325" t="s">
        <v>4090</v>
      </c>
      <c r="AB367" s="326"/>
    </row>
    <row r="368" spans="1:28" s="221" customFormat="1">
      <c r="A368" s="205"/>
      <c r="B368" s="194" t="s">
        <v>4091</v>
      </c>
      <c r="C368" s="194" t="str">
        <f t="shared" si="43"/>
        <v>No</v>
      </c>
      <c r="D368" s="194" t="str">
        <f t="shared" si="42"/>
        <v/>
      </c>
      <c r="E368" s="205"/>
      <c r="F368" s="194"/>
      <c r="G368" s="194" t="s">
        <v>3040</v>
      </c>
      <c r="H368" s="206"/>
      <c r="I368" s="221" t="str" cm="1">
        <f t="array" ref="I368">_xlfn.TEXTJOIN(" ",1,IF(flistname=D368,foption,""))</f>
        <v>0</v>
      </c>
      <c r="J368" s="221" t="s">
        <v>151</v>
      </c>
      <c r="K368" s="221" t="s">
        <v>4092</v>
      </c>
      <c r="L368" s="221" t="str">
        <f t="shared" si="41"/>
        <v>H56: What's the equivalent SSP did you receive in milling vouchers?</v>
      </c>
      <c r="M368" s="221" t="s">
        <v>6110</v>
      </c>
      <c r="N368" s="221" t="s">
        <v>4094</v>
      </c>
      <c r="O368" s="221" t="s">
        <v>4095</v>
      </c>
      <c r="P368" s="221">
        <v>1</v>
      </c>
      <c r="S368" s="221" t="s">
        <v>1174</v>
      </c>
      <c r="V368" s="221">
        <v>1</v>
      </c>
      <c r="AB368" s="333"/>
    </row>
    <row r="369" spans="1:28" s="221" customFormat="1">
      <c r="A369" s="205"/>
      <c r="B369" s="194" t="s">
        <v>4096</v>
      </c>
      <c r="C369" s="194" t="str">
        <f t="shared" si="43"/>
        <v>select_one</v>
      </c>
      <c r="D369" s="194" t="str">
        <f t="shared" si="42"/>
        <v>yes_no</v>
      </c>
      <c r="E369" s="205"/>
      <c r="F369" s="194"/>
      <c r="G369" s="194" t="s">
        <v>3040</v>
      </c>
      <c r="H369" s="206"/>
      <c r="I369" s="221" t="str" cm="1">
        <f t="array" ref="I369">_xlfn.TEXTJOIN(" ",1,IF(flistname=D369,foption,""))</f>
        <v>0: No 1: Yes</v>
      </c>
      <c r="J369" s="221" t="s">
        <v>22</v>
      </c>
      <c r="K369" s="221" t="s">
        <v>4097</v>
      </c>
      <c r="L369" s="221" t="str">
        <f t="shared" si="41"/>
        <v>H57: In the past two months, has the miller increased the price for milling?</v>
      </c>
      <c r="M369" s="221" t="s">
        <v>6111</v>
      </c>
      <c r="N369" s="221" t="s">
        <v>4099</v>
      </c>
      <c r="O369" s="221" t="s">
        <v>4099</v>
      </c>
      <c r="P369" s="221">
        <v>1</v>
      </c>
      <c r="V369" s="221">
        <v>1</v>
      </c>
      <c r="W369" s="221" t="s">
        <v>5748</v>
      </c>
      <c r="AB369" s="333"/>
    </row>
    <row r="370" spans="1:28" s="221" customFormat="1">
      <c r="A370" s="205"/>
      <c r="B370" s="194" t="s">
        <v>4100</v>
      </c>
      <c r="C370" s="194" t="str">
        <f t="shared" si="43"/>
        <v>select_one</v>
      </c>
      <c r="D370" s="194" t="str">
        <f t="shared" si="42"/>
        <v>yes_no</v>
      </c>
      <c r="E370" s="205"/>
      <c r="F370" s="194"/>
      <c r="G370" s="194" t="s">
        <v>3040</v>
      </c>
      <c r="H370" s="206"/>
      <c r="I370" s="221" t="str" cm="1">
        <f t="array" ref="I370">_xlfn.TEXTJOIN(" ",1,IF(flistname=D370,foption,""))</f>
        <v>0: No 1: Yes</v>
      </c>
      <c r="J370" s="221" t="s">
        <v>22</v>
      </c>
      <c r="K370" s="221" t="s">
        <v>4101</v>
      </c>
      <c r="L370" s="221" t="str">
        <f t="shared" si="41"/>
        <v>H58: Was the number and value of milling vouchers or top-up milling cash received sufficient to mill your entire cereals entitlement?</v>
      </c>
      <c r="M370" s="221" t="s">
        <v>6112</v>
      </c>
      <c r="N370" s="221" t="s">
        <v>4103</v>
      </c>
      <c r="O370" s="221" t="s">
        <v>4103</v>
      </c>
      <c r="P370" s="221">
        <v>1</v>
      </c>
      <c r="V370" s="221">
        <v>1</v>
      </c>
      <c r="W370" s="221" t="s">
        <v>5748</v>
      </c>
      <c r="AB370" s="333"/>
    </row>
    <row r="371" spans="1:28" s="221" customFormat="1">
      <c r="A371" s="205"/>
      <c r="B371" s="194" t="s">
        <v>4104</v>
      </c>
      <c r="C371" s="194" t="str">
        <f t="shared" si="43"/>
        <v>select_one</v>
      </c>
      <c r="D371" s="194" t="str">
        <f t="shared" si="42"/>
        <v>pay_milling</v>
      </c>
      <c r="E371" s="205"/>
      <c r="F371" s="194"/>
      <c r="G371" s="194" t="s">
        <v>3040</v>
      </c>
      <c r="H371" s="206"/>
      <c r="I371" s="221" t="str" cm="1">
        <f t="array" ref="I371">_xlfn.TEXTJOIN(" ",1,IF(flistname=D371,foption,""))</f>
        <v>1: In-kind food 2: Cash 88: Other</v>
      </c>
      <c r="J371" s="221" t="s">
        <v>1182</v>
      </c>
      <c r="K371" s="221" t="s">
        <v>4105</v>
      </c>
      <c r="L371" s="221" t="str">
        <f t="shared" si="41"/>
        <v>H59: How did you pay for the milling costs that was not covered?</v>
      </c>
      <c r="M371" s="221" t="s">
        <v>6664</v>
      </c>
      <c r="N371" s="221" t="s">
        <v>4107</v>
      </c>
      <c r="O371" s="221" t="s">
        <v>4107</v>
      </c>
      <c r="P371" s="221">
        <v>1</v>
      </c>
      <c r="V371" s="221">
        <v>1</v>
      </c>
      <c r="Z371" s="221" t="s">
        <v>4108</v>
      </c>
      <c r="AB371" s="333"/>
    </row>
    <row r="372" spans="1:28" s="221" customFormat="1">
      <c r="A372" s="205"/>
      <c r="B372" s="194" t="s">
        <v>4109</v>
      </c>
      <c r="C372" s="194" t="str">
        <f t="shared" si="43"/>
        <v>No</v>
      </c>
      <c r="D372" s="194" t="str">
        <f t="shared" si="42"/>
        <v/>
      </c>
      <c r="E372" s="205"/>
      <c r="F372" s="194"/>
      <c r="G372" s="194" t="s">
        <v>3040</v>
      </c>
      <c r="H372" s="206"/>
      <c r="I372" s="221" t="str" cm="1">
        <f t="array" ref="I372">_xlfn.TEXTJOIN(" ",1,IF(flistname=D372,foption,""))</f>
        <v>0</v>
      </c>
      <c r="J372" s="221" t="s">
        <v>151</v>
      </c>
      <c r="K372" s="221" t="s">
        <v>4110</v>
      </c>
      <c r="L372" s="221" t="str">
        <f t="shared" ref="L372:L424" si="47">IF(AND(ISBLANK(M372),ISBLANK(N372)),"",IF(ISBLANK(M372),N372,_xlfn.CONCAT(TRIM(M372),": ",N372)))</f>
        <v>H60: How much did you pay in SSP for milling out of your own pocket?</v>
      </c>
      <c r="M372" s="221" t="s">
        <v>6665</v>
      </c>
      <c r="N372" s="221" t="s">
        <v>4112</v>
      </c>
      <c r="O372" s="221" t="s">
        <v>4112</v>
      </c>
      <c r="P372" s="221">
        <v>1</v>
      </c>
      <c r="S372" s="221" t="s">
        <v>1188</v>
      </c>
      <c r="V372" s="221">
        <v>1</v>
      </c>
      <c r="Z372" s="221" t="s">
        <v>4113</v>
      </c>
      <c r="AB372" s="333"/>
    </row>
    <row r="373" spans="1:28" s="221" customFormat="1">
      <c r="A373" s="205"/>
      <c r="B373" s="194" t="s">
        <v>4114</v>
      </c>
      <c r="C373" s="194" t="str">
        <f t="shared" si="43"/>
        <v>No</v>
      </c>
      <c r="D373" s="194" t="str">
        <f t="shared" ref="D373:D429" si="48">IF(OR(C373="select_one",C373="select_multiple"),TRIM(RIGHT(J373,LEN(J373)-(LEN(C373)+1))),"")</f>
        <v/>
      </c>
      <c r="E373" s="205"/>
      <c r="F373" s="194"/>
      <c r="G373" s="194" t="s">
        <v>3040</v>
      </c>
      <c r="H373" s="206"/>
      <c r="I373" s="221" t="str" cm="1">
        <f t="array" ref="I373">_xlfn.TEXTJOIN(" ",1,IF(flistname=D373,foption,""))</f>
        <v>0</v>
      </c>
      <c r="J373" s="221" t="s">
        <v>151</v>
      </c>
      <c r="K373" s="221" t="s">
        <v>4115</v>
      </c>
      <c r="L373" s="221" t="str">
        <f t="shared" si="47"/>
        <v>H61: How much from your food entitlement did you pay for milling?</v>
      </c>
      <c r="M373" s="221" t="s">
        <v>6666</v>
      </c>
      <c r="N373" s="221" t="s">
        <v>4117</v>
      </c>
      <c r="O373" s="221" t="s">
        <v>4117</v>
      </c>
      <c r="P373" s="221">
        <v>1</v>
      </c>
      <c r="S373" s="221" t="s">
        <v>1192</v>
      </c>
      <c r="V373" s="221">
        <v>1</v>
      </c>
      <c r="Z373" s="221" t="s">
        <v>4118</v>
      </c>
      <c r="AB373" s="333"/>
    </row>
    <row r="374" spans="1:28" s="221" customFormat="1">
      <c r="A374" s="205"/>
      <c r="B374" s="194" t="s">
        <v>4119</v>
      </c>
      <c r="C374" s="194" t="str">
        <f t="shared" ref="C374:C430" si="49">IF(IFERROR(FIND("select_one",J374),0)&gt;0,"select_one",IF(IFERROR(FIND("select_multiple",J374),0)&gt;0,"select_multiple","No"))</f>
        <v>No</v>
      </c>
      <c r="D374" s="194" t="str">
        <f t="shared" si="48"/>
        <v/>
      </c>
      <c r="E374" s="205"/>
      <c r="F374" s="194"/>
      <c r="G374" s="194" t="s">
        <v>3040</v>
      </c>
      <c r="H374" s="206"/>
      <c r="I374" s="221" t="str" cm="1">
        <f t="array" ref="I374">_xlfn.TEXTJOIN(" ",1,IF(flistname=D374,foption,""))</f>
        <v>0</v>
      </c>
      <c r="J374" s="221" t="s">
        <v>151</v>
      </c>
      <c r="K374" s="221" t="s">
        <v>4120</v>
      </c>
      <c r="L374" s="221" t="str">
        <f t="shared" si="47"/>
        <v>H62: In SSP, how much does it cost to mill one malwa of grains?</v>
      </c>
      <c r="M374" s="221" t="s">
        <v>6667</v>
      </c>
      <c r="N374" s="221" t="s">
        <v>4122</v>
      </c>
      <c r="O374" s="221" t="s">
        <v>4122</v>
      </c>
      <c r="P374" s="221">
        <v>1</v>
      </c>
      <c r="S374" s="221" t="s">
        <v>1196</v>
      </c>
      <c r="V374" s="221">
        <v>1</v>
      </c>
      <c r="AB374" s="333"/>
    </row>
    <row r="375" spans="1:28" s="221" customFormat="1">
      <c r="A375" s="205"/>
      <c r="B375" s="194" t="s">
        <v>4123</v>
      </c>
      <c r="C375" s="194" t="str">
        <f t="shared" si="49"/>
        <v>select_one</v>
      </c>
      <c r="D375" s="194" t="str">
        <f t="shared" si="48"/>
        <v>voucher_premilled</v>
      </c>
      <c r="E375" s="205"/>
      <c r="F375" s="194"/>
      <c r="G375" s="194" t="s">
        <v>3040</v>
      </c>
      <c r="H375" s="206"/>
      <c r="I375" s="221" t="str" cm="1">
        <f t="array" ref="I375">_xlfn.TEXTJOIN(" ",1,IF(flistname=D375,foption,""))</f>
        <v>1: Voucher 2: Cereal flour 3: Doesn’t matter</v>
      </c>
      <c r="J375" s="221" t="s">
        <v>1197</v>
      </c>
      <c r="K375" s="221" t="s">
        <v>4124</v>
      </c>
      <c r="L375" s="221" t="str">
        <f t="shared" si="47"/>
        <v>H63: Would you rather receive a milling voucher or cereal flour?</v>
      </c>
      <c r="M375" s="221" t="s">
        <v>6668</v>
      </c>
      <c r="N375" s="221" t="s">
        <v>4126</v>
      </c>
      <c r="O375" s="221" t="s">
        <v>4126</v>
      </c>
      <c r="P375" s="221">
        <v>1</v>
      </c>
      <c r="V375" s="221">
        <v>1</v>
      </c>
      <c r="AB375" s="333"/>
    </row>
    <row r="376" spans="1:28" s="221" customFormat="1">
      <c r="A376" s="205"/>
      <c r="B376" s="194" t="s">
        <v>4127</v>
      </c>
      <c r="C376" s="194" t="str">
        <f t="shared" si="49"/>
        <v>select_one</v>
      </c>
      <c r="D376" s="194" t="str">
        <f t="shared" si="48"/>
        <v>yes_no</v>
      </c>
      <c r="E376" s="205"/>
      <c r="F376" s="194"/>
      <c r="G376" s="194" t="s">
        <v>3040</v>
      </c>
      <c r="H376" s="206"/>
      <c r="I376" s="221" t="str" cm="1">
        <f t="array" ref="I376">_xlfn.TEXTJOIN(" ",1,IF(flistname=D376,foption,""))</f>
        <v>0: No 1: Yes</v>
      </c>
      <c r="J376" s="221" t="s">
        <v>22</v>
      </c>
      <c r="K376" s="221" t="s">
        <v>4128</v>
      </c>
      <c r="L376" s="221" t="str">
        <f t="shared" si="47"/>
        <v>H64: Did you face any problems while redeeming the milling vouchers?</v>
      </c>
      <c r="M376" s="221" t="s">
        <v>6669</v>
      </c>
      <c r="N376" s="221" t="s">
        <v>4130</v>
      </c>
      <c r="O376" s="221" t="s">
        <v>4130</v>
      </c>
      <c r="P376" s="221">
        <v>1</v>
      </c>
      <c r="V376" s="221">
        <v>1</v>
      </c>
      <c r="W376" s="221" t="s">
        <v>5748</v>
      </c>
      <c r="AB376" s="333"/>
    </row>
    <row r="377" spans="1:28" s="221" customFormat="1">
      <c r="A377" s="205"/>
      <c r="B377" s="194" t="s">
        <v>4131</v>
      </c>
      <c r="C377" s="194" t="str">
        <f t="shared" si="49"/>
        <v>select_multiple</v>
      </c>
      <c r="D377" s="194" t="str">
        <f t="shared" si="48"/>
        <v>prob_MV</v>
      </c>
      <c r="E377" s="205"/>
      <c r="F377" s="194"/>
      <c r="G377" s="194" t="s">
        <v>3040</v>
      </c>
      <c r="H377" s="206"/>
      <c r="I377" s="221" t="str" cm="1">
        <f t="array" ref="I377">_xlfn.TEXTJOIN(" ",1,IF(flistname=D377,foption,""))</f>
        <v>1: Long wait 2: Non-voucher customers prioritized 3: Overcharging 4: Pay for transport 5: Poor service 6: Receipt not provided 7: Deduction of grains for miller's own use 88: Other</v>
      </c>
      <c r="J377" s="221" t="s">
        <v>4132</v>
      </c>
      <c r="K377" s="221" t="s">
        <v>4133</v>
      </c>
      <c r="L377" s="221" t="str">
        <f t="shared" si="47"/>
        <v>H65: Describe the two main problems faced while redeeming the milling vouchers</v>
      </c>
      <c r="M377" s="221" t="s">
        <v>6670</v>
      </c>
      <c r="N377" s="221" t="s">
        <v>4135</v>
      </c>
      <c r="O377" s="221" t="s">
        <v>4135</v>
      </c>
      <c r="P377" s="221">
        <v>1</v>
      </c>
      <c r="V377" s="221">
        <v>1</v>
      </c>
      <c r="Z377" s="221" t="s">
        <v>4136</v>
      </c>
      <c r="AB377" s="333"/>
    </row>
    <row r="378" spans="1:28" s="356" customFormat="1">
      <c r="A378" s="355"/>
      <c r="B378" s="356" t="s">
        <v>4137</v>
      </c>
      <c r="C378" s="356" t="str">
        <f t="shared" si="49"/>
        <v>No</v>
      </c>
      <c r="D378" s="356" t="str">
        <f t="shared" si="48"/>
        <v/>
      </c>
      <c r="E378" s="355"/>
      <c r="G378" s="356" t="s">
        <v>3040</v>
      </c>
      <c r="H378" s="357"/>
      <c r="I378" s="356" t="str" cm="1">
        <f t="array" ref="I378">_xlfn.TEXTJOIN(" ",1,IF(flistname=D378,foption,""))</f>
        <v>0</v>
      </c>
      <c r="J378" s="356" t="s">
        <v>117</v>
      </c>
      <c r="K378" s="356" t="s">
        <v>4086</v>
      </c>
      <c r="L378" s="356" t="str">
        <f t="shared" si="47"/>
        <v/>
      </c>
      <c r="N378" s="356" t="s">
        <v>2988</v>
      </c>
      <c r="O378" s="356" t="s">
        <v>2988</v>
      </c>
      <c r="P378" s="356">
        <v>1</v>
      </c>
      <c r="AB378" s="358"/>
    </row>
    <row r="379" spans="1:28" s="214" customFormat="1">
      <c r="A379" s="207"/>
      <c r="C379" s="214" t="str">
        <f t="shared" si="49"/>
        <v>No</v>
      </c>
      <c r="D379" s="214" t="str">
        <f t="shared" si="48"/>
        <v/>
      </c>
      <c r="E379" s="207"/>
      <c r="H379" s="209"/>
      <c r="I379" s="214" t="str" cm="1">
        <f t="array" ref="I379">_xlfn.TEXTJOIN(" ",1,IF(flistname=D379,foption,""))</f>
        <v>0</v>
      </c>
      <c r="L379" s="214" t="str">
        <f t="shared" si="47"/>
        <v/>
      </c>
      <c r="N379" s="214" t="s">
        <v>2988</v>
      </c>
      <c r="O379" s="214" t="s">
        <v>2988</v>
      </c>
      <c r="P379" s="214">
        <v>1</v>
      </c>
      <c r="S379" s="207"/>
      <c r="AB379" s="278"/>
    </row>
    <row r="380" spans="1:28" s="356" customFormat="1">
      <c r="C380" s="356" t="str">
        <f t="shared" si="49"/>
        <v>No</v>
      </c>
      <c r="D380" s="356" t="str">
        <f t="shared" si="48"/>
        <v/>
      </c>
      <c r="I380" s="356" t="str" cm="1">
        <f t="array" ref="I380">_xlfn.TEXTJOIN(" ",1,IF(flistname=D380,foption,""))</f>
        <v>0</v>
      </c>
      <c r="J380" s="356" t="s">
        <v>26</v>
      </c>
      <c r="K380" s="356" t="s">
        <v>4138</v>
      </c>
      <c r="L380" s="356" t="str">
        <f t="shared" si="47"/>
        <v>I: OTHER FORMS OF ASSISTANCE</v>
      </c>
      <c r="M380" s="356" t="s">
        <v>4139</v>
      </c>
      <c r="N380" s="356" t="s">
        <v>4140</v>
      </c>
      <c r="O380" s="356" t="s">
        <v>4140</v>
      </c>
      <c r="W380" s="356" t="s">
        <v>168</v>
      </c>
      <c r="Z380" s="356" t="s">
        <v>3428</v>
      </c>
      <c r="AB380" s="358"/>
    </row>
    <row r="381" spans="1:28" s="325" customFormat="1">
      <c r="A381" s="240"/>
      <c r="B381" s="240"/>
      <c r="C381" s="240" t="str">
        <f t="shared" si="49"/>
        <v>No</v>
      </c>
      <c r="D381" s="240" t="str">
        <f t="shared" si="48"/>
        <v/>
      </c>
      <c r="E381" s="240"/>
      <c r="F381" s="240"/>
      <c r="G381" s="240"/>
      <c r="H381" s="240"/>
      <c r="I381" s="325" t="str" cm="1">
        <f t="array" ref="I381">_xlfn.TEXTJOIN(" ",1,IF(flistname=D381,foption,""))</f>
        <v>0</v>
      </c>
      <c r="J381" s="325" t="s">
        <v>20</v>
      </c>
      <c r="L381" s="325" t="str">
        <f t="shared" si="47"/>
        <v xml:space="preserve">Information of other assistance HH receives from other HHs and organizations </v>
      </c>
      <c r="N381" s="325" t="s">
        <v>4144</v>
      </c>
      <c r="O381" s="325" t="s">
        <v>4144</v>
      </c>
      <c r="AB381" s="326"/>
    </row>
    <row r="382" spans="1:28" s="221" customFormat="1">
      <c r="A382" s="205"/>
      <c r="B382" s="194" t="s">
        <v>4145</v>
      </c>
      <c r="C382" s="194" t="str">
        <f t="shared" si="49"/>
        <v>select_one</v>
      </c>
      <c r="D382" s="194" t="str">
        <f t="shared" si="48"/>
        <v>yes_no</v>
      </c>
      <c r="E382" s="205"/>
      <c r="F382" s="194" t="s">
        <v>246</v>
      </c>
      <c r="G382" s="194" t="s">
        <v>2983</v>
      </c>
      <c r="H382" s="206"/>
      <c r="I382" s="221" t="str" cm="1">
        <f t="array" ref="I382">_xlfn.TEXTJOIN(" ",1,IF(flistname=D382,foption,""))</f>
        <v>0: No 1: Yes</v>
      </c>
      <c r="J382" s="221" t="s">
        <v>22</v>
      </c>
      <c r="K382" s="221" t="s">
        <v>4146</v>
      </c>
      <c r="L382" s="221" t="str">
        <f t="shared" si="47"/>
        <v>I01: Did your household receive food assistance from any other households?</v>
      </c>
      <c r="M382" s="221" t="s">
        <v>4147</v>
      </c>
      <c r="N382" s="221" t="s">
        <v>4148</v>
      </c>
      <c r="O382" s="221" t="s">
        <v>4149</v>
      </c>
      <c r="P382" s="221">
        <v>1</v>
      </c>
      <c r="V382" s="221">
        <v>1</v>
      </c>
      <c r="W382" s="221" t="s">
        <v>5748</v>
      </c>
      <c r="AB382" s="333"/>
    </row>
    <row r="383" spans="1:28" s="221" customFormat="1">
      <c r="A383" s="205"/>
      <c r="B383" s="194"/>
      <c r="C383" s="194" t="str">
        <f t="shared" si="49"/>
        <v>select_multiple</v>
      </c>
      <c r="D383" s="194" t="str">
        <f t="shared" si="48"/>
        <v>otherassist</v>
      </c>
      <c r="E383" s="205"/>
      <c r="F383" s="194"/>
      <c r="G383" s="194" t="s">
        <v>2983</v>
      </c>
      <c r="H383" s="206" t="s">
        <v>4150</v>
      </c>
      <c r="I383" s="221" t="str" cm="1">
        <f t="array" ref="I383">_xlfn.TEXTJOIN(" ",1,IF(flistname=D383,foption,""))</f>
        <v>1: Cereals 2: Pulses 3: Oil 4: Salt 5: CSB/CSB++ 6: Cash</v>
      </c>
      <c r="J383" s="221" t="s">
        <v>4151</v>
      </c>
      <c r="K383" s="221" t="s">
        <v>4152</v>
      </c>
      <c r="L383" s="221" t="str">
        <f t="shared" si="47"/>
        <v>I02: What do other households share with your household the most?</v>
      </c>
      <c r="M383" s="221" t="s">
        <v>4153</v>
      </c>
      <c r="N383" s="221" t="s">
        <v>4154</v>
      </c>
      <c r="O383" s="221" t="s">
        <v>4155</v>
      </c>
      <c r="P383" s="221">
        <v>1</v>
      </c>
      <c r="V383" s="221">
        <v>1</v>
      </c>
      <c r="W383" s="221" t="s">
        <v>5748</v>
      </c>
      <c r="Z383" s="221" t="s">
        <v>4156</v>
      </c>
      <c r="AB383" s="333"/>
    </row>
    <row r="384" spans="1:28" s="221" customFormat="1">
      <c r="A384" s="205"/>
      <c r="B384" s="194" t="s">
        <v>4157</v>
      </c>
      <c r="C384" s="194" t="str">
        <f t="shared" si="49"/>
        <v>select_one</v>
      </c>
      <c r="D384" s="194" t="str">
        <f t="shared" si="48"/>
        <v>yes_no</v>
      </c>
      <c r="E384" s="205"/>
      <c r="F384" s="194"/>
      <c r="G384" s="194" t="s">
        <v>2983</v>
      </c>
      <c r="H384" s="206"/>
      <c r="I384" s="221" t="str" cm="1">
        <f t="array" ref="I384">_xlfn.TEXTJOIN(" ",1,IF(flistname=D384,foption,""))</f>
        <v>0: No 1: Yes</v>
      </c>
      <c r="J384" s="221" t="s">
        <v>22</v>
      </c>
      <c r="K384" s="221" t="s">
        <v>4158</v>
      </c>
      <c r="L384" s="221" t="str">
        <f t="shared" si="47"/>
        <v xml:space="preserve">I03: Did your household receive assistance from any other sources (not WFP) ? </v>
      </c>
      <c r="M384" s="221" t="s">
        <v>4159</v>
      </c>
      <c r="N384" s="221" t="s">
        <v>6671</v>
      </c>
      <c r="O384" s="221" t="s">
        <v>4161</v>
      </c>
      <c r="P384" s="221">
        <v>1</v>
      </c>
      <c r="V384" s="221">
        <v>1</v>
      </c>
      <c r="W384" s="221" t="s">
        <v>5748</v>
      </c>
      <c r="AB384" s="333"/>
    </row>
    <row r="385" spans="1:28" s="221" customFormat="1">
      <c r="J385" s="221" t="s">
        <v>6672</v>
      </c>
      <c r="K385" s="221" t="s">
        <v>6673</v>
      </c>
      <c r="L385" s="221" t="str">
        <f>IF(AND(ISBLANK(M385),ISBLANK(N385)),"",IF(ISBLANK(M385),N385,_xlfn.CONCAT(TRIM(M385),": ",N385)))</f>
        <v>I04: Please indicate  the sources</v>
      </c>
      <c r="M385" s="221" t="s">
        <v>4164</v>
      </c>
      <c r="N385" s="221" t="s">
        <v>6674</v>
      </c>
      <c r="V385" s="221">
        <v>1</v>
      </c>
      <c r="Z385" s="221" t="s">
        <v>4166</v>
      </c>
      <c r="AB385" s="333"/>
    </row>
    <row r="386" spans="1:28" s="221" customFormat="1">
      <c r="J386" s="221" t="s">
        <v>49</v>
      </c>
      <c r="K386" s="221" t="s">
        <v>6675</v>
      </c>
      <c r="L386" s="221" t="str">
        <f>IF(AND(ISBLANK(M386),ISBLANK(N386)),"",IF(ISBLANK(M386),N386,_xlfn.CONCAT(TRIM(M386),": ",N386)))</f>
        <v>I05: Specify others_____________</v>
      </c>
      <c r="M386" s="221" t="s">
        <v>4169</v>
      </c>
      <c r="N386" s="221" t="s">
        <v>6676</v>
      </c>
      <c r="V386" s="221">
        <v>1</v>
      </c>
      <c r="Z386" s="221" t="s">
        <v>6677</v>
      </c>
      <c r="AB386" s="333"/>
    </row>
    <row r="387" spans="1:28" s="221" customFormat="1" ht="12">
      <c r="J387" s="221" t="s">
        <v>151</v>
      </c>
      <c r="K387" s="221" t="s">
        <v>6678</v>
      </c>
      <c r="L387" s="221" t="str">
        <f>IF(AND(ISBLANK(M387),ISBLANK(N387)),"",IF(ISBLANK(M387),N387,_xlfn.CONCAT(TRIM(M387),": ",N387)))</f>
        <v xml:space="preserve">I06: How much cash assistance have you received over the last 6 months from any other sources (not WFP) ?  </v>
      </c>
      <c r="M387" s="221" t="s">
        <v>6679</v>
      </c>
      <c r="N387" s="221" t="s">
        <v>6680</v>
      </c>
      <c r="V387" s="221">
        <v>1</v>
      </c>
      <c r="Z387" s="221" t="s">
        <v>4166</v>
      </c>
      <c r="AB387" s="333"/>
    </row>
    <row r="388" spans="1:28" s="221" customFormat="1">
      <c r="A388" s="205"/>
      <c r="B388" s="194" t="s">
        <v>4162</v>
      </c>
      <c r="C388" s="194" t="str">
        <f t="shared" ref="C388" si="50">IF(IFERROR(FIND("select_one",J388),0)&gt;0,"select_one",IF(IFERROR(FIND("select_multiple",J388),0)&gt;0,"select_multiple","No"))</f>
        <v>select_multiple</v>
      </c>
      <c r="D388" s="194" t="str">
        <f t="shared" ref="D388" si="51">IF(OR(C388="select_one",C388="select_multiple"),TRIM(RIGHT(J388,LEN(J388)-(LEN(C388)+1))),"")</f>
        <v>org_assistance</v>
      </c>
      <c r="E388" s="205"/>
      <c r="F388" s="194"/>
      <c r="G388" s="194" t="s">
        <v>2983</v>
      </c>
      <c r="H388" s="206"/>
      <c r="I388" s="221" t="str" cm="1">
        <f t="array" ref="I388">_xlfn.TEXTJOIN(" ",1,IF(flistname=D388,foption,""))</f>
        <v>1: Blankets 2: Cooking utensils 3: Medicines 4: Plastic sheeting 5: Seeds/garden tools 6: Soap 7: Water containers 8: Food assistance 88: Other</v>
      </c>
      <c r="J388" s="221" t="s">
        <v>1221</v>
      </c>
      <c r="K388" s="221" t="s">
        <v>4163</v>
      </c>
      <c r="L388" s="221" t="str">
        <f>IF(AND(ISBLANK(M388),ISBLANK(N388)),"",IF(ISBLANK(M388),N388,_xlfn.CONCAT(TRIM(M388),": ",N388)))</f>
        <v>I07: What types of assistance did you receive from other organizations?</v>
      </c>
      <c r="M388" s="221" t="s">
        <v>6681</v>
      </c>
      <c r="N388" s="221" t="s">
        <v>6682</v>
      </c>
      <c r="O388" s="221" t="s">
        <v>6682</v>
      </c>
      <c r="P388" s="221">
        <v>1</v>
      </c>
      <c r="S388" s="221" t="s">
        <v>1224</v>
      </c>
      <c r="V388" s="221">
        <v>1</v>
      </c>
      <c r="Z388" s="221" t="s">
        <v>4166</v>
      </c>
      <c r="AB388" s="333"/>
    </row>
    <row r="389" spans="1:28" s="221" customFormat="1">
      <c r="B389" s="221" t="s">
        <v>4167</v>
      </c>
      <c r="C389" s="221" t="str">
        <f t="shared" si="49"/>
        <v>No</v>
      </c>
      <c r="D389" s="221" t="str">
        <f t="shared" si="48"/>
        <v/>
      </c>
      <c r="G389" s="221" t="s">
        <v>2983</v>
      </c>
      <c r="I389" s="221" t="str" cm="1">
        <f t="array" ref="I389">_xlfn.TEXTJOIN(" ",1,IF(flistname=D389,foption,""))</f>
        <v>0</v>
      </c>
      <c r="J389" s="221" t="s">
        <v>49</v>
      </c>
      <c r="K389" s="221" t="s">
        <v>4168</v>
      </c>
      <c r="L389" s="221" t="str">
        <f t="shared" si="47"/>
        <v>I08: Specify other assistance received from organizations</v>
      </c>
      <c r="M389" s="221" t="s">
        <v>6683</v>
      </c>
      <c r="N389" s="221" t="s">
        <v>4170</v>
      </c>
      <c r="O389" s="221" t="s">
        <v>4170</v>
      </c>
      <c r="P389" s="221">
        <v>1</v>
      </c>
      <c r="V389" s="221">
        <v>1</v>
      </c>
      <c r="Z389" s="221" t="s">
        <v>4171</v>
      </c>
    </row>
    <row r="390" spans="1:28" s="221" customFormat="1">
      <c r="J390" s="221" t="s">
        <v>22</v>
      </c>
      <c r="K390" s="221" t="s">
        <v>6684</v>
      </c>
      <c r="L390" s="221" t="str">
        <f t="shared" ref="L390:L391" si="52">IF(AND(ISBLANK(M390),ISBLANK(N390)),"",IF(ISBLANK(M390),N390,_xlfn.CONCAT(TRIM(M390),": ",N390)))</f>
        <v>I09: Did your household receive WFP cash assistance over the last 6 months ?</v>
      </c>
      <c r="M390" s="221" t="s">
        <v>6685</v>
      </c>
      <c r="N390" s="221" t="s">
        <v>6686</v>
      </c>
      <c r="S390" s="221" t="s">
        <v>6687</v>
      </c>
      <c r="V390" s="221">
        <v>1</v>
      </c>
      <c r="W390" s="221" t="s">
        <v>5748</v>
      </c>
      <c r="AB390" s="333"/>
    </row>
    <row r="391" spans="1:28" s="221" customFormat="1">
      <c r="J391" s="221" t="s">
        <v>151</v>
      </c>
      <c r="K391" s="221" t="s">
        <v>6688</v>
      </c>
      <c r="L391" s="221" t="str">
        <f t="shared" si="52"/>
        <v xml:space="preserve">I10: How much cash assistance have you received over the last 6 months ?  </v>
      </c>
      <c r="M391" s="221" t="s">
        <v>6689</v>
      </c>
      <c r="N391" s="221" t="s">
        <v>6690</v>
      </c>
      <c r="S391" s="221" t="s">
        <v>6691</v>
      </c>
      <c r="V391" s="221">
        <v>1</v>
      </c>
      <c r="Z391" s="221" t="s">
        <v>6692</v>
      </c>
      <c r="AB391" s="333"/>
    </row>
    <row r="392" spans="1:28" s="356" customFormat="1">
      <c r="A392" s="355"/>
      <c r="C392" s="356" t="str">
        <f t="shared" si="49"/>
        <v>No</v>
      </c>
      <c r="D392" s="356" t="str">
        <f t="shared" si="48"/>
        <v/>
      </c>
      <c r="E392" s="355"/>
      <c r="H392" s="357"/>
      <c r="I392" s="356" t="str" cm="1">
        <f t="array" ref="I392">_xlfn.TEXTJOIN(" ",1,IF(flistname=D392,foption,""))</f>
        <v>0</v>
      </c>
      <c r="J392" s="356" t="s">
        <v>117</v>
      </c>
      <c r="K392" s="356" t="s">
        <v>4138</v>
      </c>
      <c r="L392" s="356" t="str">
        <f t="shared" si="47"/>
        <v/>
      </c>
      <c r="AB392" s="358"/>
    </row>
    <row r="393" spans="1:28" s="218" customFormat="1">
      <c r="A393" s="207"/>
      <c r="C393" s="218" t="str">
        <f t="shared" si="49"/>
        <v>No</v>
      </c>
      <c r="D393" s="218" t="str">
        <f t="shared" si="48"/>
        <v/>
      </c>
      <c r="E393" s="207"/>
      <c r="H393" s="209"/>
      <c r="I393" s="214" t="str" cm="1">
        <f t="array" ref="I393">_xlfn.TEXTJOIN(" ",1,IF(flistname=D393,foption,""))</f>
        <v>0</v>
      </c>
      <c r="L393" s="218" t="str">
        <f t="shared" si="47"/>
        <v/>
      </c>
      <c r="N393" s="218" t="s">
        <v>2988</v>
      </c>
      <c r="O393" s="218" t="s">
        <v>2988</v>
      </c>
      <c r="P393" s="218">
        <v>1</v>
      </c>
      <c r="S393" s="207"/>
      <c r="AB393" s="280"/>
    </row>
    <row r="394" spans="1:28" s="356" customFormat="1">
      <c r="A394" s="355"/>
      <c r="B394" s="356" t="s">
        <v>4205</v>
      </c>
      <c r="C394" s="356" t="str">
        <f t="shared" si="49"/>
        <v>No</v>
      </c>
      <c r="D394" s="356" t="str">
        <f t="shared" si="48"/>
        <v/>
      </c>
      <c r="E394" s="355"/>
      <c r="G394" s="356" t="s">
        <v>2983</v>
      </c>
      <c r="H394" s="357"/>
      <c r="I394" s="356" t="str" cm="1">
        <f t="array" ref="I394">_xlfn.TEXTJOIN(" ",1,IF(flistname=D394,foption,""))</f>
        <v>0</v>
      </c>
      <c r="J394" s="356" t="s">
        <v>26</v>
      </c>
      <c r="K394" s="356" t="s">
        <v>4206</v>
      </c>
      <c r="L394" s="356" t="str">
        <f t="shared" si="47"/>
        <v>J: PROTECTION</v>
      </c>
      <c r="M394" s="356" t="s">
        <v>4207</v>
      </c>
      <c r="N394" s="356" t="s">
        <v>5926</v>
      </c>
      <c r="O394" s="356" t="s">
        <v>1772</v>
      </c>
      <c r="P394" s="356">
        <v>1</v>
      </c>
      <c r="S394" s="356" t="s">
        <v>1773</v>
      </c>
      <c r="Z394" s="356" t="s">
        <v>3428</v>
      </c>
      <c r="AB394" s="358"/>
    </row>
    <row r="395" spans="1:28" s="219" customFormat="1">
      <c r="A395" s="212"/>
      <c r="B395" s="199"/>
      <c r="C395" s="199"/>
      <c r="D395" s="199"/>
      <c r="E395" s="212"/>
      <c r="F395" s="199"/>
      <c r="G395" s="199"/>
      <c r="H395" s="213"/>
      <c r="J395" s="219" t="s">
        <v>26</v>
      </c>
      <c r="K395" s="219" t="s">
        <v>4303</v>
      </c>
      <c r="L395" s="219" t="str">
        <f t="shared" si="47"/>
        <v>Safety Concerns</v>
      </c>
      <c r="N395" s="219" t="s">
        <v>6693</v>
      </c>
      <c r="W395" s="219" t="s">
        <v>168</v>
      </c>
      <c r="AB395" s="286"/>
    </row>
    <row r="396" spans="1:28" s="221" customFormat="1">
      <c r="A396" s="205"/>
      <c r="B396" s="194" t="s">
        <v>4208</v>
      </c>
      <c r="C396" s="194" t="str">
        <f t="shared" si="49"/>
        <v>select_one</v>
      </c>
      <c r="D396" s="194" t="str">
        <f t="shared" si="48"/>
        <v>pay_entitlement</v>
      </c>
      <c r="E396" s="205"/>
      <c r="F396" s="194"/>
      <c r="G396" s="194" t="s">
        <v>2983</v>
      </c>
      <c r="H396" s="206"/>
      <c r="I396" s="221" t="str" cm="1">
        <f t="array" ref="I396">_xlfn.TEXTJOIN(" ",1,IF(flistname=D396,foption,""))</f>
        <v>0: No 1: Yes, in kind 2: Yes, in cash 3: Yes, with vouchers 4: Yes, but I paid using other means</v>
      </c>
      <c r="J396" s="221" t="s">
        <v>1774</v>
      </c>
      <c r="K396" s="221" t="s">
        <v>1775</v>
      </c>
      <c r="L396" s="221" t="str">
        <f t="shared" si="47"/>
        <v>J01: Did you or anyone in your household have to give away part of your ration after receiving it?</v>
      </c>
      <c r="M396" s="221" t="s">
        <v>4209</v>
      </c>
      <c r="N396" s="221" t="s">
        <v>4210</v>
      </c>
      <c r="O396" s="221" t="s">
        <v>4211</v>
      </c>
      <c r="P396" s="221">
        <v>1</v>
      </c>
      <c r="V396" s="221">
        <v>1</v>
      </c>
      <c r="AB396" s="333"/>
    </row>
    <row r="397" spans="1:28" s="221" customFormat="1">
      <c r="A397" s="205"/>
      <c r="B397" s="194" t="s">
        <v>4212</v>
      </c>
      <c r="C397" s="194" t="str">
        <f t="shared" si="49"/>
        <v>select_one</v>
      </c>
      <c r="D397" s="194" t="str">
        <f t="shared" si="48"/>
        <v>payment_purpose</v>
      </c>
      <c r="E397" s="205"/>
      <c r="F397" s="194"/>
      <c r="G397" s="194" t="s">
        <v>2983</v>
      </c>
      <c r="H397" s="206"/>
      <c r="I397" s="221" t="str" cm="1">
        <f t="array" ref="I397">_xlfn.TEXTJOIN(" ",1,IF(flistname=D397,foption,""))</f>
        <v>1: Forced taxation payment 2: Voluntary taxation payment 3: Shared it with a neighbour/family 4: Payment for services (food transport, etc..) 88: Other</v>
      </c>
      <c r="J397" s="221" t="s">
        <v>1777</v>
      </c>
      <c r="K397" s="221" t="s">
        <v>1778</v>
      </c>
      <c r="L397" s="221" t="str">
        <f t="shared" si="47"/>
        <v>J02: What was the purpose of giving this part of your ration away?</v>
      </c>
      <c r="M397" s="221" t="s">
        <v>4213</v>
      </c>
      <c r="N397" s="221" t="s">
        <v>4214</v>
      </c>
      <c r="O397" s="221" t="s">
        <v>4215</v>
      </c>
      <c r="P397" s="221">
        <v>1</v>
      </c>
      <c r="V397" s="221">
        <v>1</v>
      </c>
      <c r="Z397" s="221" t="s">
        <v>4216</v>
      </c>
      <c r="AB397" s="333"/>
    </row>
    <row r="398" spans="1:28" s="338" customFormat="1">
      <c r="A398" s="205"/>
      <c r="B398" s="194" t="s">
        <v>4217</v>
      </c>
      <c r="C398" s="194" t="str">
        <f t="shared" si="49"/>
        <v>No</v>
      </c>
      <c r="D398" s="194" t="str">
        <f t="shared" si="48"/>
        <v/>
      </c>
      <c r="E398" s="205"/>
      <c r="F398" s="194"/>
      <c r="G398" s="194" t="s">
        <v>2983</v>
      </c>
      <c r="H398" s="206"/>
      <c r="I398" s="338" t="str" cm="1">
        <f t="array" ref="I398">_xlfn.TEXTJOIN(" ",1,IF(flistname=D398,foption,""))</f>
        <v>0</v>
      </c>
      <c r="J398" s="338" t="s">
        <v>49</v>
      </c>
      <c r="K398" s="338" t="s">
        <v>1781</v>
      </c>
      <c r="L398" s="338" t="str">
        <f t="shared" si="47"/>
        <v>J03: Specify</v>
      </c>
      <c r="M398" s="338" t="s">
        <v>4218</v>
      </c>
      <c r="N398" s="338" t="s">
        <v>1312</v>
      </c>
      <c r="O398" s="338" t="s">
        <v>4219</v>
      </c>
      <c r="P398" s="338">
        <v>1</v>
      </c>
      <c r="V398" s="338">
        <v>1</v>
      </c>
      <c r="Z398" s="338" t="s">
        <v>4220</v>
      </c>
      <c r="AB398" s="339"/>
    </row>
    <row r="399" spans="1:28" s="221" customFormat="1">
      <c r="A399" s="205" t="s">
        <v>4221</v>
      </c>
      <c r="B399" s="194" t="s">
        <v>4222</v>
      </c>
      <c r="C399" s="194" t="str">
        <f t="shared" si="49"/>
        <v>select_one</v>
      </c>
      <c r="D399" s="194" t="str">
        <f t="shared" si="48"/>
        <v>who_pay</v>
      </c>
      <c r="E399" s="205"/>
      <c r="F399" s="194"/>
      <c r="G399" s="194" t="s">
        <v>2983</v>
      </c>
      <c r="H399" s="206"/>
      <c r="I399" s="221" t="str" cm="1">
        <f t="array" ref="I399">_xlfn.TEXTJOIN(" ",1,IF(flistname=D399,foption,""))</f>
        <v>1: IDPs 2: Local community 3: Refugees 4: Vulnerble groups 5: All of the above</v>
      </c>
      <c r="J399" s="221" t="s">
        <v>1784</v>
      </c>
      <c r="K399" s="221" t="s">
        <v>1785</v>
      </c>
      <c r="L399" s="221" t="str">
        <f t="shared" si="47"/>
        <v>J04: If taxation (forced or voluntary), who is expected to pay this contribution?</v>
      </c>
      <c r="M399" s="221" t="s">
        <v>4223</v>
      </c>
      <c r="N399" s="221" t="s">
        <v>4224</v>
      </c>
      <c r="O399" s="221" t="s">
        <v>4225</v>
      </c>
      <c r="P399" s="221">
        <v>1</v>
      </c>
      <c r="V399" s="221">
        <v>1</v>
      </c>
      <c r="Z399" s="221" t="s">
        <v>4226</v>
      </c>
      <c r="AB399" s="333"/>
    </row>
    <row r="400" spans="1:28" s="221" customFormat="1">
      <c r="A400" s="205"/>
      <c r="B400" s="194" t="s">
        <v>4227</v>
      </c>
      <c r="C400" s="194" t="str">
        <f t="shared" si="49"/>
        <v>select_one</v>
      </c>
      <c r="D400" s="194" t="str">
        <f t="shared" si="48"/>
        <v>payment_frequently</v>
      </c>
      <c r="E400" s="205"/>
      <c r="F400" s="194"/>
      <c r="G400" s="194" t="s">
        <v>2983</v>
      </c>
      <c r="H400" s="206"/>
      <c r="I400" s="221" t="str" cm="1">
        <f t="array" ref="I400">_xlfn.TEXTJOIN(" ",1,IF(flistname=D400,foption,""))</f>
        <v>1: At every distribution 2: It is once-off 3: Every month regardless of distributions 88: Other</v>
      </c>
      <c r="J400" s="221" t="s">
        <v>1788</v>
      </c>
      <c r="K400" s="221" t="s">
        <v>1789</v>
      </c>
      <c r="L400" s="221" t="str">
        <f t="shared" si="47"/>
        <v>J05: How often do you have to pay this contribution?</v>
      </c>
      <c r="M400" s="221" t="s">
        <v>4228</v>
      </c>
      <c r="N400" s="221" t="s">
        <v>4229</v>
      </c>
      <c r="O400" s="221" t="s">
        <v>4230</v>
      </c>
      <c r="P400" s="221">
        <v>1</v>
      </c>
      <c r="V400" s="221">
        <v>1</v>
      </c>
      <c r="Z400" s="221" t="s">
        <v>4226</v>
      </c>
      <c r="AB400" s="333"/>
    </row>
    <row r="401" spans="1:28" s="221" customFormat="1">
      <c r="A401" s="205"/>
      <c r="B401" s="194" t="s">
        <v>4231</v>
      </c>
      <c r="C401" s="194" t="str">
        <f t="shared" si="49"/>
        <v>select_one</v>
      </c>
      <c r="D401" s="194" t="str">
        <f t="shared" si="48"/>
        <v>payment_recepient</v>
      </c>
      <c r="E401" s="205"/>
      <c r="F401" s="194"/>
      <c r="G401" s="194" t="s">
        <v>2983</v>
      </c>
      <c r="H401" s="206"/>
      <c r="I401" s="221" t="str" cm="1">
        <f t="array" ref="I401">_xlfn.TEXTJOIN(" ",1,IF(flistname=D401,foption,""))</f>
        <v>1: Community/traditional Leader 2: Local authorities 3: Project management committee (PMC) 4: Cooperating partner 5: WFP Staff 6: Armed actors 88: Other</v>
      </c>
      <c r="J401" s="221" t="s">
        <v>563</v>
      </c>
      <c r="K401" s="221" t="s">
        <v>1792</v>
      </c>
      <c r="L401" s="221" t="str">
        <f t="shared" si="47"/>
        <v>J06: Who did you have to give/pay the contribution to?</v>
      </c>
      <c r="M401" s="221" t="s">
        <v>4232</v>
      </c>
      <c r="N401" s="221" t="s">
        <v>4233</v>
      </c>
      <c r="O401" s="221" t="s">
        <v>4234</v>
      </c>
      <c r="P401" s="221">
        <v>1</v>
      </c>
      <c r="V401" s="221">
        <v>1</v>
      </c>
      <c r="Z401" s="221" t="s">
        <v>4226</v>
      </c>
      <c r="AB401" s="333"/>
    </row>
    <row r="402" spans="1:28" s="221" customFormat="1">
      <c r="A402" s="205"/>
      <c r="B402" s="194" t="s">
        <v>4235</v>
      </c>
      <c r="C402" s="194" t="str">
        <f t="shared" si="49"/>
        <v>select_one</v>
      </c>
      <c r="D402" s="194" t="str">
        <f t="shared" si="48"/>
        <v>contribution_usage</v>
      </c>
      <c r="E402" s="205"/>
      <c r="F402" s="194"/>
      <c r="G402" s="194" t="s">
        <v>2983</v>
      </c>
      <c r="H402" s="206"/>
      <c r="I402" s="221" t="str" cm="1">
        <f t="array" ref="I402">_xlfn.TEXTJOIN(" ",1,IF(flistname=D402,foption,""))</f>
        <v>1: Towards a community activity 2: For local authority 88: Other 97: Not applicable 98: Don’t know</v>
      </c>
      <c r="J402" s="221" t="s">
        <v>1794</v>
      </c>
      <c r="K402" s="221" t="s">
        <v>1795</v>
      </c>
      <c r="L402" s="221" t="str">
        <f t="shared" si="47"/>
        <v>J07: Do you know what your contribution/payment is used for?</v>
      </c>
      <c r="M402" s="221" t="s">
        <v>4236</v>
      </c>
      <c r="N402" s="221" t="s">
        <v>4237</v>
      </c>
      <c r="O402" s="221" t="s">
        <v>4238</v>
      </c>
      <c r="P402" s="221">
        <v>1</v>
      </c>
      <c r="V402" s="221">
        <v>1</v>
      </c>
      <c r="Z402" s="221" t="s">
        <v>4226</v>
      </c>
      <c r="AB402" s="333"/>
    </row>
    <row r="403" spans="1:28" s="338" customFormat="1">
      <c r="A403" s="205"/>
      <c r="B403" s="194" t="s">
        <v>4239</v>
      </c>
      <c r="C403" s="194" t="str">
        <f t="shared" si="49"/>
        <v>No</v>
      </c>
      <c r="D403" s="194" t="str">
        <f t="shared" si="48"/>
        <v/>
      </c>
      <c r="E403" s="205"/>
      <c r="F403" s="194"/>
      <c r="G403" s="194" t="s">
        <v>2983</v>
      </c>
      <c r="H403" s="206"/>
      <c r="I403" s="338" t="str" cm="1">
        <f t="array" ref="I403">_xlfn.TEXTJOIN(" ",1,IF(flistname=D403,foption,""))</f>
        <v>0</v>
      </c>
      <c r="J403" s="338" t="s">
        <v>49</v>
      </c>
      <c r="K403" s="338" t="s">
        <v>1797</v>
      </c>
      <c r="L403" s="338" t="str">
        <f t="shared" si="47"/>
        <v>J08: Other usage, please specify?</v>
      </c>
      <c r="M403" s="338" t="s">
        <v>4240</v>
      </c>
      <c r="N403" s="338" t="s">
        <v>4241</v>
      </c>
      <c r="O403" s="338" t="s">
        <v>4242</v>
      </c>
      <c r="P403" s="338">
        <v>1</v>
      </c>
      <c r="V403" s="338">
        <v>1</v>
      </c>
      <c r="Z403" s="338" t="s">
        <v>4243</v>
      </c>
      <c r="AB403" s="339"/>
    </row>
    <row r="404" spans="1:28" s="221" customFormat="1">
      <c r="A404" s="205"/>
      <c r="B404" s="194" t="s">
        <v>4244</v>
      </c>
      <c r="C404" s="194" t="str">
        <f t="shared" si="49"/>
        <v>select_one</v>
      </c>
      <c r="D404" s="194" t="str">
        <f t="shared" si="48"/>
        <v>yes_no</v>
      </c>
      <c r="E404" s="205"/>
      <c r="F404" s="194"/>
      <c r="G404" s="194" t="s">
        <v>2983</v>
      </c>
      <c r="H404" s="206"/>
      <c r="I404" s="221" t="str" cm="1">
        <f t="array" ref="I404">_xlfn.TEXTJOIN(" ",1,IF(flistname=D404,foption,""))</f>
        <v>0: No 1: Yes</v>
      </c>
      <c r="J404" s="221" t="s">
        <v>22</v>
      </c>
      <c r="K404" s="221" t="s">
        <v>1800</v>
      </c>
      <c r="L404" s="221" t="str">
        <f t="shared" si="47"/>
        <v>J09: If no, were you ever asked to contribute any of your entitlement?</v>
      </c>
      <c r="M404" s="221" t="s">
        <v>4245</v>
      </c>
      <c r="N404" s="221" t="s">
        <v>4246</v>
      </c>
      <c r="O404" s="221" t="s">
        <v>4247</v>
      </c>
      <c r="P404" s="221">
        <v>1</v>
      </c>
      <c r="V404" s="221">
        <v>1</v>
      </c>
      <c r="W404" s="221" t="s">
        <v>5748</v>
      </c>
      <c r="Z404" s="221" t="s">
        <v>4248</v>
      </c>
      <c r="AB404" s="333"/>
    </row>
    <row r="405" spans="1:28" s="338" customFormat="1">
      <c r="A405" s="205"/>
      <c r="B405" s="194" t="s">
        <v>4249</v>
      </c>
      <c r="C405" s="194" t="str">
        <f t="shared" si="49"/>
        <v>No</v>
      </c>
      <c r="D405" s="194" t="str">
        <f t="shared" si="48"/>
        <v/>
      </c>
      <c r="E405" s="205"/>
      <c r="F405" s="194"/>
      <c r="G405" s="194" t="s">
        <v>2983</v>
      </c>
      <c r="H405" s="206"/>
      <c r="I405" s="338" t="str" cm="1">
        <f t="array" ref="I405">_xlfn.TEXTJOIN(" ",1,IF(flistname=D405,foption,""))</f>
        <v>0</v>
      </c>
      <c r="J405" s="338" t="s">
        <v>49</v>
      </c>
      <c r="K405" s="338" t="s">
        <v>1803</v>
      </c>
      <c r="L405" s="338" t="str">
        <f t="shared" si="47"/>
        <v>J10: What were the consequences when you or a member of your household refused to contribute/pay?</v>
      </c>
      <c r="M405" s="338" t="s">
        <v>4250</v>
      </c>
      <c r="N405" s="338" t="s">
        <v>4251</v>
      </c>
      <c r="O405" s="338" t="s">
        <v>4252</v>
      </c>
      <c r="P405" s="338">
        <v>1</v>
      </c>
      <c r="V405" s="338">
        <v>1</v>
      </c>
      <c r="Z405" s="338" t="s">
        <v>1805</v>
      </c>
      <c r="AB405" s="339"/>
    </row>
    <row r="406" spans="1:28" s="221" customFormat="1">
      <c r="A406" s="205"/>
      <c r="B406" s="194" t="s">
        <v>4253</v>
      </c>
      <c r="C406" s="194" t="str">
        <f t="shared" si="49"/>
        <v>select_one</v>
      </c>
      <c r="D406" s="194" t="str">
        <f t="shared" si="48"/>
        <v>safety_level</v>
      </c>
      <c r="E406" s="205"/>
      <c r="F406" s="194"/>
      <c r="G406" s="194" t="s">
        <v>2983</v>
      </c>
      <c r="H406" s="206"/>
      <c r="I406" s="221" t="str" cm="1">
        <f t="array" ref="I406">_xlfn.TEXTJOIN(" ",1,IF(flistname=D406,foption,""))</f>
        <v>1: Very safe 2: Safe 3: Unsafe</v>
      </c>
      <c r="J406" s="221" t="s">
        <v>1806</v>
      </c>
      <c r="K406" s="221" t="s">
        <v>1807</v>
      </c>
      <c r="L406" s="221" t="str">
        <f t="shared" si="47"/>
        <v>J11: How would you rate the level of safety you experienced when traveling to and from, or taking part in WFP’s programmes?</v>
      </c>
      <c r="M406" s="221" t="s">
        <v>4254</v>
      </c>
      <c r="N406" s="221" t="s">
        <v>4255</v>
      </c>
      <c r="O406" s="221" t="s">
        <v>4256</v>
      </c>
      <c r="P406" s="221">
        <v>1</v>
      </c>
      <c r="V406" s="221">
        <v>1</v>
      </c>
      <c r="AB406" s="333"/>
    </row>
    <row r="407" spans="1:28" s="221" customFormat="1">
      <c r="A407" s="205"/>
      <c r="B407" s="194" t="s">
        <v>4257</v>
      </c>
      <c r="C407" s="194" t="str">
        <f t="shared" si="49"/>
        <v>select_one</v>
      </c>
      <c r="D407" s="194" t="str">
        <f t="shared" si="48"/>
        <v>yes_no</v>
      </c>
      <c r="E407" s="205"/>
      <c r="F407" s="194"/>
      <c r="G407" s="194" t="s">
        <v>2983</v>
      </c>
      <c r="H407" s="206"/>
      <c r="I407" s="221" t="str" cm="1">
        <f t="array" ref="I407">_xlfn.TEXTJOIN(" ",1,IF(flistname=D407,foption,""))</f>
        <v>0: No 1: Yes</v>
      </c>
      <c r="J407" s="221" t="s">
        <v>22</v>
      </c>
      <c r="K407" s="221" t="s">
        <v>1809</v>
      </c>
      <c r="L407" s="221" t="str">
        <f t="shared" si="47"/>
        <v>J12: Have you heard of safety problems experienced by your community on the way to and from, or at WFP programme sites?</v>
      </c>
      <c r="M407" s="221" t="s">
        <v>4258</v>
      </c>
      <c r="N407" s="221" t="s">
        <v>4259</v>
      </c>
      <c r="O407" s="221" t="s">
        <v>4260</v>
      </c>
      <c r="P407" s="221">
        <v>1</v>
      </c>
      <c r="V407" s="221">
        <v>1</v>
      </c>
      <c r="W407" s="221" t="s">
        <v>5748</v>
      </c>
      <c r="AB407" s="333"/>
    </row>
    <row r="408" spans="1:28" s="221" customFormat="1">
      <c r="A408" s="205"/>
      <c r="B408" s="194" t="s">
        <v>4261</v>
      </c>
      <c r="C408" s="194" t="str">
        <f t="shared" si="49"/>
        <v>select_multiple</v>
      </c>
      <c r="D408" s="194" t="str">
        <f t="shared" si="48"/>
        <v>commun_saf_conc</v>
      </c>
      <c r="E408" s="205"/>
      <c r="F408" s="194"/>
      <c r="G408" s="194" t="s">
        <v>2983</v>
      </c>
      <c r="H408" s="206"/>
      <c r="I408" s="221" t="str" cm="1">
        <f t="array" ref="I408">_xlfn.TEXTJOIN(" ",1,IF(flistname=D408,foption,""))</f>
        <v>1: Physical violence, harassment or threats 2: Assault in connection with theft of assistance that has been received 3: Injuries or casualties at programme sites while engaging in WFP activities 4: Abductions 5: Obstruction or restriction of access to assistance 6: Deliberate or unintentional attack by parties to a conflict 7: Forced recruitment into armed group 8: Lack of crowd control measures 9: Transactional sex 88: Other (Specify)</v>
      </c>
      <c r="J408" s="221" t="s">
        <v>6115</v>
      </c>
      <c r="K408" s="221" t="s">
        <v>1812</v>
      </c>
      <c r="L408" s="221" t="str">
        <f t="shared" si="47"/>
        <v>J13: What are the main safety problems you have heard of?</v>
      </c>
      <c r="M408" s="221" t="s">
        <v>4262</v>
      </c>
      <c r="N408" s="221" t="s">
        <v>4263</v>
      </c>
      <c r="O408" s="221" t="s">
        <v>4264</v>
      </c>
      <c r="P408" s="221">
        <v>1</v>
      </c>
      <c r="V408" s="221">
        <v>1</v>
      </c>
      <c r="Z408" s="221" t="s">
        <v>1814</v>
      </c>
      <c r="AB408" s="333"/>
    </row>
    <row r="409" spans="1:28" s="338" customFormat="1">
      <c r="A409" s="205"/>
      <c r="B409" s="194" t="s">
        <v>4265</v>
      </c>
      <c r="C409" s="194" t="str">
        <f t="shared" si="49"/>
        <v>No</v>
      </c>
      <c r="D409" s="194" t="str">
        <f t="shared" si="48"/>
        <v/>
      </c>
      <c r="E409" s="205"/>
      <c r="F409" s="194"/>
      <c r="G409" s="194" t="s">
        <v>2983</v>
      </c>
      <c r="H409" s="206"/>
      <c r="I409" s="338" t="str" cm="1">
        <f t="array" ref="I409">_xlfn.TEXTJOIN(" ",1,IF(flistname=D409,foption,""))</f>
        <v>0</v>
      </c>
      <c r="J409" s="338" t="s">
        <v>49</v>
      </c>
      <c r="K409" s="338" t="s">
        <v>1815</v>
      </c>
      <c r="L409" s="338" t="str">
        <f t="shared" si="47"/>
        <v>J14: Please specify</v>
      </c>
      <c r="M409" s="338" t="s">
        <v>4266</v>
      </c>
      <c r="N409" s="338" t="s">
        <v>3492</v>
      </c>
      <c r="O409" s="338" t="s">
        <v>4267</v>
      </c>
      <c r="P409" s="338">
        <v>1</v>
      </c>
      <c r="V409" s="338">
        <v>1</v>
      </c>
      <c r="Z409" s="338" t="s">
        <v>6116</v>
      </c>
      <c r="AB409" s="339"/>
    </row>
    <row r="410" spans="1:28" s="221" customFormat="1">
      <c r="A410" s="205"/>
      <c r="B410" s="194" t="s">
        <v>4269</v>
      </c>
      <c r="C410" s="194" t="str">
        <f t="shared" si="49"/>
        <v>select_multiple</v>
      </c>
      <c r="D410" s="194" t="str">
        <f t="shared" si="48"/>
        <v>security_where</v>
      </c>
      <c r="E410" s="205"/>
      <c r="F410" s="194"/>
      <c r="G410" s="194" t="s">
        <v>2983</v>
      </c>
      <c r="H410" s="206"/>
      <c r="I410" s="221" t="str" cm="1">
        <f t="array" ref="I410">_xlfn.TEXTJOIN(" ",1,IF(flistname=D410,foption,""))</f>
        <v>1: Going to the WFP programme site 2: At the WFP programme site 3: Returnig from the WFP programme sit 88: Elsewhere (Specify)</v>
      </c>
      <c r="J410" s="221" t="s">
        <v>1818</v>
      </c>
      <c r="K410" s="221" t="s">
        <v>1819</v>
      </c>
      <c r="L410" s="221" t="str">
        <f t="shared" si="47"/>
        <v>J15: Could you tell where these problems occurred from?</v>
      </c>
      <c r="M410" s="221" t="s">
        <v>4270</v>
      </c>
      <c r="N410" s="221" t="s">
        <v>5927</v>
      </c>
      <c r="O410" s="221" t="s">
        <v>4272</v>
      </c>
      <c r="P410" s="221">
        <v>1</v>
      </c>
      <c r="S410" s="221" t="s">
        <v>4273</v>
      </c>
      <c r="V410" s="221">
        <v>1</v>
      </c>
      <c r="Z410" s="221" t="s">
        <v>1814</v>
      </c>
      <c r="AB410" s="333"/>
    </row>
    <row r="411" spans="1:28" s="338" customFormat="1">
      <c r="A411" s="205"/>
      <c r="B411" s="194" t="s">
        <v>4274</v>
      </c>
      <c r="C411" s="194" t="str">
        <f t="shared" si="49"/>
        <v>No</v>
      </c>
      <c r="D411" s="194" t="str">
        <f t="shared" si="48"/>
        <v/>
      </c>
      <c r="E411" s="205"/>
      <c r="F411" s="194"/>
      <c r="G411" s="194" t="s">
        <v>2983</v>
      </c>
      <c r="H411" s="206"/>
      <c r="I411" s="338" t="str" cm="1">
        <f t="array" ref="I411">_xlfn.TEXTJOIN(" ",1,IF(flistname=D411,foption,""))</f>
        <v>0</v>
      </c>
      <c r="J411" s="338" t="s">
        <v>49</v>
      </c>
      <c r="K411" s="338" t="s">
        <v>1821</v>
      </c>
      <c r="L411" s="338" t="str">
        <f t="shared" si="47"/>
        <v>J16: Please specify</v>
      </c>
      <c r="M411" s="338" t="s">
        <v>4275</v>
      </c>
      <c r="N411" s="338" t="s">
        <v>3492</v>
      </c>
      <c r="O411" s="338" t="s">
        <v>4276</v>
      </c>
      <c r="P411" s="338">
        <v>1</v>
      </c>
      <c r="V411" s="338">
        <v>1</v>
      </c>
      <c r="Z411" s="338" t="s">
        <v>4277</v>
      </c>
      <c r="AB411" s="339"/>
    </row>
    <row r="412" spans="1:28" s="219" customFormat="1">
      <c r="C412" s="219" t="str">
        <f t="shared" si="49"/>
        <v>No</v>
      </c>
      <c r="D412" s="219" t="str">
        <f t="shared" si="48"/>
        <v/>
      </c>
      <c r="J412" s="219" t="s">
        <v>117</v>
      </c>
      <c r="K412" s="219" t="s">
        <v>4303</v>
      </c>
      <c r="AB412" s="286"/>
    </row>
    <row r="413" spans="1:28" s="247" customFormat="1">
      <c r="A413" s="228"/>
      <c r="B413" s="229"/>
      <c r="C413" s="229"/>
      <c r="D413" s="229"/>
      <c r="E413" s="228"/>
      <c r="F413" s="229"/>
      <c r="G413" s="229"/>
      <c r="H413" s="230"/>
      <c r="AB413" s="350"/>
    </row>
    <row r="414" spans="1:28" s="219" customFormat="1">
      <c r="A414" s="231"/>
      <c r="B414" s="250" t="s">
        <v>4302</v>
      </c>
      <c r="C414" s="250" t="str">
        <f>IF(IFERROR(FIND("select_one",J414),0)&gt;0,"select_one",IF(IFERROR(FIND("select_multiple",J414),0)&gt;0,"select_multiple","No"))</f>
        <v>No</v>
      </c>
      <c r="D414" s="250" t="str">
        <f>IF(OR(C414="select_one",C414="select_multiple"),TRIM(RIGHT(J414,LEN(J414)-(LEN(C414)+1))),"")</f>
        <v/>
      </c>
      <c r="E414" s="231"/>
      <c r="F414" s="250"/>
      <c r="G414" s="250" t="s">
        <v>3040</v>
      </c>
      <c r="H414" s="233"/>
      <c r="I414" s="219" t="str" cm="1">
        <f t="array" ref="I414">_xlfn.TEXTJOIN(" ",1,IF(flistname=D414,foption,""))</f>
        <v>0</v>
      </c>
      <c r="J414" s="219" t="s">
        <v>26</v>
      </c>
      <c r="K414" s="219" t="s">
        <v>4370</v>
      </c>
      <c r="L414" s="219" t="str">
        <f>IF(AND(ISBLANK(M414),ISBLANK(N414)),"",IF(ISBLANK(M414),N414,_xlfn.CONCAT(TRIM(M414),": ",N414)))</f>
        <v>Site access issues</v>
      </c>
      <c r="N414" s="219" t="s">
        <v>6117</v>
      </c>
      <c r="O414" s="219" t="s">
        <v>2988</v>
      </c>
      <c r="P414" s="219">
        <v>1</v>
      </c>
      <c r="W414" s="219" t="s">
        <v>168</v>
      </c>
      <c r="AB414" s="286"/>
    </row>
    <row r="415" spans="1:28" s="221" customFormat="1">
      <c r="A415" s="205"/>
      <c r="B415" s="194" t="s">
        <v>4278</v>
      </c>
      <c r="C415" s="194" t="str">
        <f t="shared" si="49"/>
        <v>select_one</v>
      </c>
      <c r="D415" s="194" t="str">
        <f t="shared" si="48"/>
        <v>yes_no</v>
      </c>
      <c r="E415" s="205"/>
      <c r="F415" s="194"/>
      <c r="G415" s="194" t="s">
        <v>2983</v>
      </c>
      <c r="H415" s="206"/>
      <c r="I415" s="221" t="str" cm="1">
        <f t="array" ref="I415">_xlfn.TEXTJOIN(" ",1,IF(flistname=D415,foption,""))</f>
        <v>0: No 1: Yes</v>
      </c>
      <c r="J415" s="221" t="s">
        <v>22</v>
      </c>
      <c r="K415" s="221" t="s">
        <v>1824</v>
      </c>
      <c r="L415" s="221" t="str">
        <f t="shared" si="47"/>
        <v>J17: Has anyone from your household experienced issues of insecurity due to receiving the food/distribution?</v>
      </c>
      <c r="M415" s="221" t="s">
        <v>4279</v>
      </c>
      <c r="N415" s="221" t="s">
        <v>4280</v>
      </c>
      <c r="O415" s="221" t="s">
        <v>4281</v>
      </c>
      <c r="P415" s="221">
        <v>1</v>
      </c>
      <c r="V415" s="221">
        <v>1</v>
      </c>
      <c r="W415" s="221" t="s">
        <v>5748</v>
      </c>
      <c r="AB415" s="333"/>
    </row>
    <row r="416" spans="1:28" s="221" customFormat="1">
      <c r="A416" s="205"/>
      <c r="B416" s="194" t="s">
        <v>4282</v>
      </c>
      <c r="C416" s="194" t="str">
        <f t="shared" si="49"/>
        <v>select_one</v>
      </c>
      <c r="D416" s="194" t="str">
        <f t="shared" si="48"/>
        <v>insecurity_pepetrator</v>
      </c>
      <c r="E416" s="205"/>
      <c r="F416" s="194"/>
      <c r="G416" s="194" t="s">
        <v>2983</v>
      </c>
      <c r="H416" s="206"/>
      <c r="I416" s="221" t="str" cm="1">
        <f t="array" ref="I416">_xlfn.TEXTJOIN(" ",1,IF(flistname=D416,foption,""))</f>
        <v>1: Armed actors 2: Community leaders 3: Criminals 88: Other</v>
      </c>
      <c r="J416" s="221" t="s">
        <v>1826</v>
      </c>
      <c r="K416" s="221" t="s">
        <v>1827</v>
      </c>
      <c r="L416" s="221" t="str">
        <f t="shared" si="47"/>
        <v>J18: Who was the perpetrator of the insecurity?</v>
      </c>
      <c r="M416" s="221" t="s">
        <v>4283</v>
      </c>
      <c r="N416" s="221" t="s">
        <v>5928</v>
      </c>
      <c r="O416" s="221" t="s">
        <v>4285</v>
      </c>
      <c r="P416" s="221">
        <v>1</v>
      </c>
      <c r="V416" s="221">
        <v>1</v>
      </c>
      <c r="Z416" s="221" t="s">
        <v>1829</v>
      </c>
      <c r="AB416" s="333"/>
    </row>
    <row r="417" spans="1:28" s="338" customFormat="1">
      <c r="A417" s="205"/>
      <c r="B417" s="194" t="s">
        <v>4286</v>
      </c>
      <c r="C417" s="194" t="str">
        <f t="shared" si="49"/>
        <v>No</v>
      </c>
      <c r="D417" s="194" t="str">
        <f t="shared" si="48"/>
        <v/>
      </c>
      <c r="E417" s="205"/>
      <c r="F417" s="194"/>
      <c r="G417" s="194" t="s">
        <v>2983</v>
      </c>
      <c r="H417" s="206"/>
      <c r="I417" s="338" t="str" cm="1">
        <f t="array" ref="I417">_xlfn.TEXTJOIN(" ",1,IF(flistname=D417,foption,""))</f>
        <v>0</v>
      </c>
      <c r="J417" s="338" t="s">
        <v>49</v>
      </c>
      <c r="K417" s="338" t="s">
        <v>1830</v>
      </c>
      <c r="L417" s="338" t="str">
        <f t="shared" si="47"/>
        <v>J19: Specify</v>
      </c>
      <c r="M417" s="338" t="s">
        <v>4287</v>
      </c>
      <c r="N417" s="338" t="s">
        <v>1312</v>
      </c>
      <c r="O417" s="338" t="s">
        <v>4288</v>
      </c>
      <c r="P417" s="338">
        <v>1</v>
      </c>
      <c r="V417" s="338">
        <v>1</v>
      </c>
      <c r="Z417" s="338" t="s">
        <v>4289</v>
      </c>
      <c r="AB417" s="339"/>
    </row>
    <row r="418" spans="1:28" s="221" customFormat="1">
      <c r="A418" s="205"/>
      <c r="B418" s="194" t="s">
        <v>4290</v>
      </c>
      <c r="C418" s="194" t="str">
        <f t="shared" si="49"/>
        <v>select_one</v>
      </c>
      <c r="D418" s="194" t="str">
        <f t="shared" si="48"/>
        <v>incidenttime</v>
      </c>
      <c r="E418" s="205"/>
      <c r="F418" s="194"/>
      <c r="G418" s="194" t="s">
        <v>2983</v>
      </c>
      <c r="H418" s="206"/>
      <c r="I418" s="221" t="str" cm="1">
        <f t="array" ref="I418">_xlfn.TEXTJOIN(" ",1,IF(flistname=D418,foption,""))</f>
        <v>1: Within last 6 months 2: More than 6 months ago</v>
      </c>
      <c r="J418" s="221" t="s">
        <v>6118</v>
      </c>
      <c r="K418" s="221" t="s">
        <v>1833</v>
      </c>
      <c r="L418" s="221" t="str">
        <f t="shared" si="47"/>
        <v>J20: When did the incident occur?</v>
      </c>
      <c r="M418" s="221" t="s">
        <v>4291</v>
      </c>
      <c r="N418" s="221" t="s">
        <v>4292</v>
      </c>
      <c r="O418" s="221" t="s">
        <v>4293</v>
      </c>
      <c r="P418" s="221">
        <v>1</v>
      </c>
      <c r="V418" s="221">
        <v>1</v>
      </c>
      <c r="Z418" s="221" t="s">
        <v>1829</v>
      </c>
      <c r="AB418" s="333"/>
    </row>
    <row r="419" spans="1:28" s="221" customFormat="1">
      <c r="A419" s="205"/>
      <c r="B419" s="194" t="s">
        <v>4294</v>
      </c>
      <c r="C419" s="194" t="str">
        <f t="shared" si="49"/>
        <v>select_one</v>
      </c>
      <c r="D419" s="194" t="str">
        <f t="shared" si="48"/>
        <v>security_issue</v>
      </c>
      <c r="E419" s="205"/>
      <c r="F419" s="194"/>
      <c r="G419" s="194" t="s">
        <v>2983</v>
      </c>
      <c r="H419" s="206"/>
      <c r="I419" s="221" t="str" cm="1">
        <f t="array" ref="I419">_xlfn.TEXTJOIN(" ",1,IF(flistname=D419,foption,""))</f>
        <v>1: At the site 2: From the site 3: To the site 4: Elsewhere</v>
      </c>
      <c r="J419" s="221" t="s">
        <v>1835</v>
      </c>
      <c r="K419" s="221" t="s">
        <v>1836</v>
      </c>
      <c r="L419" s="221" t="str">
        <f t="shared" si="47"/>
        <v>J21: Where exactly did your household member experience these issues of insecurity?</v>
      </c>
      <c r="M419" s="221" t="s">
        <v>4295</v>
      </c>
      <c r="N419" s="221" t="s">
        <v>4296</v>
      </c>
      <c r="O419" s="221" t="s">
        <v>4297</v>
      </c>
      <c r="P419" s="221">
        <v>1</v>
      </c>
      <c r="S419" s="221" t="s">
        <v>1838</v>
      </c>
      <c r="V419" s="221">
        <v>1</v>
      </c>
      <c r="Z419" s="221" t="s">
        <v>1829</v>
      </c>
      <c r="AB419" s="333"/>
    </row>
    <row r="420" spans="1:28" s="338" customFormat="1">
      <c r="A420" s="205"/>
      <c r="B420" s="194" t="s">
        <v>4298</v>
      </c>
      <c r="C420" s="194" t="str">
        <f t="shared" si="49"/>
        <v>No</v>
      </c>
      <c r="D420" s="194" t="str">
        <f t="shared" si="48"/>
        <v/>
      </c>
      <c r="E420" s="205"/>
      <c r="F420" s="194"/>
      <c r="G420" s="194" t="s">
        <v>2983</v>
      </c>
      <c r="H420" s="206"/>
      <c r="I420" s="338" t="str" cm="1">
        <f t="array" ref="I420">_xlfn.TEXTJOIN(" ",1,IF(flistname=D420,foption,""))</f>
        <v>0</v>
      </c>
      <c r="J420" s="338" t="s">
        <v>49</v>
      </c>
      <c r="K420" s="338" t="s">
        <v>1839</v>
      </c>
      <c r="L420" s="338" t="str">
        <f t="shared" si="47"/>
        <v>J22: If elsewhere, please specify:</v>
      </c>
      <c r="M420" s="338" t="s">
        <v>4299</v>
      </c>
      <c r="N420" s="338" t="s">
        <v>4300</v>
      </c>
      <c r="O420" s="338" t="s">
        <v>4301</v>
      </c>
      <c r="P420" s="338">
        <v>1</v>
      </c>
      <c r="V420" s="338">
        <v>1</v>
      </c>
      <c r="Z420" s="338" t="s">
        <v>1841</v>
      </c>
      <c r="AB420" s="339"/>
    </row>
    <row r="421" spans="1:28" s="247" customFormat="1">
      <c r="A421" s="228"/>
      <c r="B421" s="229"/>
      <c r="C421" s="229"/>
      <c r="D421" s="229"/>
      <c r="E421" s="228"/>
      <c r="F421" s="229"/>
      <c r="G421" s="229"/>
      <c r="H421" s="230"/>
      <c r="AB421" s="350"/>
    </row>
    <row r="422" spans="1:28" s="327" customFormat="1">
      <c r="A422" s="210"/>
      <c r="B422" s="198" t="s">
        <v>4304</v>
      </c>
      <c r="C422" s="198" t="str">
        <f t="shared" si="49"/>
        <v>No</v>
      </c>
      <c r="D422" s="198" t="str">
        <f t="shared" si="48"/>
        <v/>
      </c>
      <c r="E422" s="210"/>
      <c r="F422" s="198"/>
      <c r="G422" s="198" t="s">
        <v>2988</v>
      </c>
      <c r="H422" s="211"/>
      <c r="I422" s="327" t="str" cm="1">
        <f t="array" ref="I422">_xlfn.TEXTJOIN(" ",1,IF(flistname=D422,foption,""))</f>
        <v>0</v>
      </c>
      <c r="J422" s="327" t="s">
        <v>20</v>
      </c>
      <c r="L422" s="327" t="str">
        <f t="shared" si="47"/>
        <v>How many members of your household were victims in this incident?</v>
      </c>
      <c r="N422" s="327" t="s">
        <v>6119</v>
      </c>
      <c r="O422" s="327" t="s">
        <v>4305</v>
      </c>
      <c r="P422" s="327">
        <v>1</v>
      </c>
      <c r="Z422" s="327" t="s">
        <v>1829</v>
      </c>
      <c r="AB422" s="329"/>
    </row>
    <row r="423" spans="1:28" s="221" customFormat="1">
      <c r="B423" s="221" t="s">
        <v>4306</v>
      </c>
      <c r="C423" s="221" t="str">
        <f t="shared" si="49"/>
        <v>No</v>
      </c>
      <c r="D423" s="221" t="str">
        <f t="shared" si="48"/>
        <v/>
      </c>
      <c r="G423" s="221" t="s">
        <v>2983</v>
      </c>
      <c r="I423" s="221" t="str" cm="1">
        <f t="array" ref="I423">_xlfn.TEXTJOIN(" ",1,IF(flistname=D423,foption,""))</f>
        <v>0</v>
      </c>
      <c r="J423" s="221" t="s">
        <v>151</v>
      </c>
      <c r="K423" s="221" t="s">
        <v>6120</v>
      </c>
      <c r="L423" s="221" t="str">
        <f>IF(AND(ISBLANK(M423),ISBLANK(N423)),"",IF(ISBLANK(M423),N423,_xlfn.CONCAT(TRIM(M423),": ",N423)))</f>
        <v>J23_01: Number of Women victims</v>
      </c>
      <c r="M423" s="221" t="s">
        <v>4307</v>
      </c>
      <c r="N423" s="221" t="s">
        <v>6694</v>
      </c>
      <c r="O423" s="221" t="s">
        <v>4309</v>
      </c>
      <c r="P423" s="221">
        <v>1</v>
      </c>
      <c r="T423" s="221" t="s">
        <v>6122</v>
      </c>
      <c r="U423" s="221" t="s">
        <v>6695</v>
      </c>
      <c r="V423" s="221">
        <v>1</v>
      </c>
      <c r="Z423" s="221" t="s">
        <v>6123</v>
      </c>
      <c r="AB423" s="333"/>
    </row>
    <row r="424" spans="1:28" s="221" customFormat="1">
      <c r="B424" s="221" t="s">
        <v>4312</v>
      </c>
      <c r="C424" s="221" t="str">
        <f t="shared" si="49"/>
        <v>No</v>
      </c>
      <c r="D424" s="221" t="str">
        <f t="shared" si="48"/>
        <v/>
      </c>
      <c r="G424" s="221" t="s">
        <v>2983</v>
      </c>
      <c r="I424" s="221" t="str" cm="1">
        <f t="array" ref="I424">_xlfn.TEXTJOIN(" ",1,IF(flistname=D424,foption,""))</f>
        <v>0</v>
      </c>
      <c r="J424" s="221" t="s">
        <v>151</v>
      </c>
      <c r="K424" s="221" t="s">
        <v>6124</v>
      </c>
      <c r="L424" s="221" t="str">
        <f t="shared" si="47"/>
        <v>J23_02: Number of Men victims</v>
      </c>
      <c r="M424" s="221" t="s">
        <v>4313</v>
      </c>
      <c r="N424" s="221" t="s">
        <v>6696</v>
      </c>
      <c r="O424" s="221" t="s">
        <v>4315</v>
      </c>
      <c r="P424" s="221">
        <v>1</v>
      </c>
      <c r="T424" s="221" t="s">
        <v>6122</v>
      </c>
      <c r="U424" s="221" t="s">
        <v>6695</v>
      </c>
      <c r="V424" s="221">
        <v>1</v>
      </c>
      <c r="Z424" s="221" t="s">
        <v>6126</v>
      </c>
      <c r="AB424" s="333"/>
    </row>
    <row r="425" spans="1:28" s="221" customFormat="1">
      <c r="N425" s="221" t="s">
        <v>6697</v>
      </c>
      <c r="AB425" s="333"/>
    </row>
    <row r="426" spans="1:28" s="221" customFormat="1">
      <c r="N426" s="221" t="s">
        <v>6698</v>
      </c>
      <c r="AB426" s="333"/>
    </row>
    <row r="427" spans="1:28" s="327" customFormat="1">
      <c r="A427" s="210"/>
      <c r="B427" s="198" t="s">
        <v>4355</v>
      </c>
      <c r="C427" s="198" t="str">
        <f>IF(IFERROR(FIND("select_one",J427),0)&gt;0,"select_one",IF(IFERROR(FIND("select_multiple",J427),0)&gt;0,"select_multiple","No"))</f>
        <v>No</v>
      </c>
      <c r="D427" s="198" t="str">
        <f>IF(OR(C427="select_one",C427="select_multiple"),TRIM(RIGHT(J427,LEN(J427)-(LEN(C427)+1))),"")</f>
        <v/>
      </c>
      <c r="E427" s="210"/>
      <c r="F427" s="198"/>
      <c r="G427" s="198" t="s">
        <v>3040</v>
      </c>
      <c r="H427" s="211"/>
      <c r="I427" s="327" t="str" cm="1">
        <f t="array" ref="I427">_xlfn.TEXTJOIN(" ",1,IF(flistname=D427,foption,""))</f>
        <v>0</v>
      </c>
      <c r="J427" s="327" t="s">
        <v>20</v>
      </c>
      <c r="L427" s="327" t="str">
        <f>IF(AND(ISBLANK(M427),ISBLANK(N427)),"",IF(ISBLANK(M427),N427,_xlfn.CONCAT(TRIM(M427),": ",N427)))</f>
        <v>&lt;span style="color:red"&gt;The total number of victims of the incident is ZERO. Please review your answers and report a number more than zero or change previous answers&lt;/span&gt;</v>
      </c>
      <c r="N427" s="327" t="s">
        <v>6127</v>
      </c>
      <c r="O427" s="327" t="s">
        <v>4356</v>
      </c>
      <c r="P427" s="327">
        <v>1</v>
      </c>
      <c r="V427" s="327" t="s">
        <v>25</v>
      </c>
      <c r="Z427" s="327" t="s">
        <v>6128</v>
      </c>
      <c r="AB427" s="329"/>
    </row>
    <row r="428" spans="1:28" s="229" customFormat="1">
      <c r="A428" s="228"/>
      <c r="E428" s="228"/>
      <c r="H428" s="230"/>
      <c r="S428" s="228"/>
      <c r="AB428" s="276"/>
    </row>
    <row r="429" spans="1:28" s="221" customFormat="1">
      <c r="A429" s="205"/>
      <c r="B429" s="194" t="s">
        <v>4357</v>
      </c>
      <c r="C429" s="194" t="str">
        <f t="shared" si="49"/>
        <v>select_one</v>
      </c>
      <c r="D429" s="194" t="str">
        <f t="shared" si="48"/>
        <v>incident</v>
      </c>
      <c r="E429" s="205"/>
      <c r="F429" s="194"/>
      <c r="G429" s="194" t="s">
        <v>2983</v>
      </c>
      <c r="H429" s="206"/>
      <c r="I429" s="221" t="str" cm="1">
        <f t="array" ref="I429">_xlfn.TEXTJOIN(" ",1,IF(flistname=D429,foption,""))</f>
        <v>1: Bribery to gain assistance 2: Forced conscription to gain assistance 3: Forced labour to gain assistance 4: Physical violence 5: Sexual favour to gain assistance 6: Sexual/gender based violence 7: Verbal harassment 88: Other</v>
      </c>
      <c r="J429" s="221" t="s">
        <v>1864</v>
      </c>
      <c r="K429" s="221" t="s">
        <v>1865</v>
      </c>
      <c r="L429" s="221" t="str">
        <f t="shared" ref="L429:L495" si="53">IF(AND(ISBLANK(M429),ISBLANK(N429)),"",IF(ISBLANK(M429),N429,_xlfn.CONCAT(TRIM(M429),": ",N429)))</f>
        <v>J24: Please describe the incident.</v>
      </c>
      <c r="M429" s="221" t="s">
        <v>4358</v>
      </c>
      <c r="N429" s="221" t="s">
        <v>3726</v>
      </c>
      <c r="O429" s="221" t="s">
        <v>4359</v>
      </c>
      <c r="P429" s="221">
        <v>1</v>
      </c>
      <c r="V429" s="221">
        <v>1</v>
      </c>
      <c r="Z429" s="221" t="s">
        <v>1829</v>
      </c>
      <c r="AB429" s="333"/>
    </row>
    <row r="430" spans="1:28" s="338" customFormat="1">
      <c r="A430" s="205"/>
      <c r="B430" s="194" t="s">
        <v>4360</v>
      </c>
      <c r="C430" s="194" t="str">
        <f t="shared" si="49"/>
        <v>No</v>
      </c>
      <c r="D430" s="194" t="str">
        <f t="shared" ref="D430:D496" si="54">IF(OR(C430="select_one",C430="select_multiple"),TRIM(RIGHT(J430,LEN(J430)-(LEN(C430)+1))),"")</f>
        <v/>
      </c>
      <c r="E430" s="205"/>
      <c r="F430" s="194"/>
      <c r="G430" s="194" t="s">
        <v>2983</v>
      </c>
      <c r="H430" s="206"/>
      <c r="I430" s="338" t="str" cm="1">
        <f t="array" ref="I430">_xlfn.TEXTJOIN(" ",1,IF(flistname=D430,foption,""))</f>
        <v>0</v>
      </c>
      <c r="J430" s="338" t="s">
        <v>49</v>
      </c>
      <c r="K430" s="338" t="s">
        <v>1867</v>
      </c>
      <c r="L430" s="338" t="str">
        <f t="shared" si="53"/>
        <v>J25: Specify the incident.</v>
      </c>
      <c r="M430" s="338" t="s">
        <v>4361</v>
      </c>
      <c r="N430" s="338" t="s">
        <v>4362</v>
      </c>
      <c r="O430" s="338" t="s">
        <v>4363</v>
      </c>
      <c r="P430" s="338">
        <v>1</v>
      </c>
      <c r="V430" s="338">
        <v>1</v>
      </c>
      <c r="Z430" s="338" t="s">
        <v>4364</v>
      </c>
      <c r="AB430" s="339"/>
    </row>
    <row r="431" spans="1:28" s="221" customFormat="1">
      <c r="A431" s="205"/>
      <c r="B431" s="194" t="s">
        <v>4365</v>
      </c>
      <c r="C431" s="194" t="str">
        <f t="shared" ref="C431:C497" si="55">IF(IFERROR(FIND("select_one",J431),0)&gt;0,"select_one",IF(IFERROR(FIND("select_multiple",J431),0)&gt;0,"select_multiple","No"))</f>
        <v>select_one</v>
      </c>
      <c r="D431" s="194" t="str">
        <f t="shared" si="54"/>
        <v>yes_no</v>
      </c>
      <c r="E431" s="205"/>
      <c r="F431" s="194"/>
      <c r="G431" s="194" t="s">
        <v>2983</v>
      </c>
      <c r="H431" s="206"/>
      <c r="I431" s="221" t="str" cm="1">
        <f t="array" ref="I431">_xlfn.TEXTJOIN(" ",1,IF(flistname=D431,foption,""))</f>
        <v>0: No 1: Yes</v>
      </c>
      <c r="J431" s="221" t="s">
        <v>22</v>
      </c>
      <c r="K431" s="221" t="s">
        <v>1870</v>
      </c>
      <c r="L431" s="221" t="str">
        <f t="shared" si="53"/>
        <v>J26: Did the incident/problem result in some household members being unable to access the site during the last two months?</v>
      </c>
      <c r="M431" s="221" t="s">
        <v>4366</v>
      </c>
      <c r="N431" s="221" t="s">
        <v>4367</v>
      </c>
      <c r="O431" s="221" t="s">
        <v>4368</v>
      </c>
      <c r="P431" s="221">
        <v>1</v>
      </c>
      <c r="V431" s="221">
        <v>1</v>
      </c>
      <c r="W431" s="221" t="s">
        <v>5748</v>
      </c>
      <c r="Z431" s="221" t="s">
        <v>1829</v>
      </c>
      <c r="AB431" s="333"/>
    </row>
    <row r="432" spans="1:28" s="327" customFormat="1">
      <c r="A432" s="210"/>
      <c r="B432" s="198" t="s">
        <v>4371</v>
      </c>
      <c r="C432" s="198" t="str">
        <f t="shared" si="55"/>
        <v>No</v>
      </c>
      <c r="D432" s="198" t="str">
        <f t="shared" si="54"/>
        <v/>
      </c>
      <c r="E432" s="210"/>
      <c r="F432" s="198"/>
      <c r="G432" s="198" t="s">
        <v>2988</v>
      </c>
      <c r="H432" s="211"/>
      <c r="I432" s="327" t="str" cm="1">
        <f t="array" ref="I432">_xlfn.TEXTJOIN(" ",1,IF(flistname=D432,foption,""))</f>
        <v>0</v>
      </c>
      <c r="J432" s="327" t="s">
        <v>20</v>
      </c>
      <c r="L432" s="327" t="str">
        <f t="shared" si="53"/>
        <v>How many members of your household who no longer can access the site as a result of the incident?</v>
      </c>
      <c r="N432" s="327" t="s">
        <v>6129</v>
      </c>
      <c r="O432" s="327" t="s">
        <v>1874</v>
      </c>
      <c r="P432" s="327">
        <v>1</v>
      </c>
      <c r="Z432" s="327" t="s">
        <v>1873</v>
      </c>
      <c r="AB432" s="329"/>
    </row>
    <row r="433" spans="1:28" s="221" customFormat="1">
      <c r="A433" s="221" t="s">
        <v>4372</v>
      </c>
      <c r="B433" s="221" t="s">
        <v>4373</v>
      </c>
      <c r="C433" s="221" t="str">
        <f t="shared" si="55"/>
        <v>No</v>
      </c>
      <c r="D433" s="221" t="str">
        <f t="shared" si="54"/>
        <v/>
      </c>
      <c r="G433" s="221" t="s">
        <v>2983</v>
      </c>
      <c r="I433" s="221" t="str" cm="1">
        <f t="array" ref="I433">_xlfn.TEXTJOIN(" ",1,IF(flistname=D433,foption,""))</f>
        <v>0</v>
      </c>
      <c r="J433" s="221" t="s">
        <v>151</v>
      </c>
      <c r="K433" s="221" t="s">
        <v>6130</v>
      </c>
      <c r="L433" s="221" t="str">
        <f t="shared" si="53"/>
        <v>J27_01: Number of males who no longer have access to site</v>
      </c>
      <c r="M433" s="221" t="s">
        <v>4374</v>
      </c>
      <c r="N433" s="221" t="s">
        <v>6131</v>
      </c>
      <c r="O433" s="221" t="s">
        <v>4375</v>
      </c>
      <c r="P433" s="221">
        <v>1</v>
      </c>
      <c r="T433" s="221" t="s">
        <v>6122</v>
      </c>
      <c r="U433" s="221" t="s">
        <v>6695</v>
      </c>
      <c r="V433" s="221">
        <v>1</v>
      </c>
      <c r="Z433" s="221" t="s">
        <v>6132</v>
      </c>
      <c r="AB433" s="333"/>
    </row>
    <row r="434" spans="1:28" s="221" customFormat="1">
      <c r="B434" s="221" t="s">
        <v>4376</v>
      </c>
      <c r="C434" s="221" t="str">
        <f t="shared" si="55"/>
        <v>No</v>
      </c>
      <c r="D434" s="221" t="str">
        <f t="shared" si="54"/>
        <v/>
      </c>
      <c r="G434" s="221" t="s">
        <v>2983</v>
      </c>
      <c r="I434" s="221" t="str" cm="1">
        <f t="array" ref="I434">_xlfn.TEXTJOIN(" ",1,IF(flistname=D434,foption,""))</f>
        <v>0</v>
      </c>
      <c r="J434" s="221" t="s">
        <v>151</v>
      </c>
      <c r="K434" s="221" t="s">
        <v>6133</v>
      </c>
      <c r="L434" s="221" t="str">
        <f t="shared" si="53"/>
        <v>J27_02: Number of females who no longer have access to site</v>
      </c>
      <c r="M434" s="221" t="s">
        <v>4377</v>
      </c>
      <c r="N434" s="221" t="s">
        <v>6134</v>
      </c>
      <c r="O434" s="221" t="s">
        <v>4378</v>
      </c>
      <c r="P434" s="221">
        <v>1</v>
      </c>
      <c r="T434" s="221" t="s">
        <v>6122</v>
      </c>
      <c r="U434" s="221" t="s">
        <v>6695</v>
      </c>
      <c r="V434" s="221">
        <v>1</v>
      </c>
      <c r="Z434" s="221" t="s">
        <v>6135</v>
      </c>
      <c r="AB434" s="333"/>
    </row>
    <row r="435" spans="1:28" s="327" customFormat="1">
      <c r="A435" s="210"/>
      <c r="B435" s="198" t="s">
        <v>4355</v>
      </c>
      <c r="C435" s="198" t="str">
        <f>IF(IFERROR(FIND("select_one",J435),0)&gt;0,"select_one",IF(IFERROR(FIND("select_multiple",J435),0)&gt;0,"select_multiple","No"))</f>
        <v>No</v>
      </c>
      <c r="D435" s="198" t="str">
        <f>IF(OR(C435="select_one",C435="select_multiple"),TRIM(RIGHT(J435,LEN(J435)-(LEN(C435)+1))),"")</f>
        <v/>
      </c>
      <c r="E435" s="210"/>
      <c r="F435" s="198"/>
      <c r="G435" s="198" t="s">
        <v>3040</v>
      </c>
      <c r="H435" s="211"/>
      <c r="I435" s="327" t="str" cm="1">
        <f t="array" ref="I435">_xlfn.TEXTJOIN(" ",1,IF(flistname=D435,foption,""))</f>
        <v>0</v>
      </c>
      <c r="J435" s="327" t="s">
        <v>20</v>
      </c>
      <c r="L435" s="327" t="str">
        <f>IF(AND(ISBLANK(M435),ISBLANK(N435)),"",IF(ISBLANK(M435),N435,_xlfn.CONCAT(TRIM(M435),": ",N435)))</f>
        <v>&lt;span style="color:red"&gt;The total number of members who can't access site is Zero.. Please review your answers and report a number more than zero or change answers to previous questions&lt;/span&gt;</v>
      </c>
      <c r="N435" s="327" t="s">
        <v>6136</v>
      </c>
      <c r="O435" s="327" t="s">
        <v>4400</v>
      </c>
      <c r="P435" s="327">
        <v>1</v>
      </c>
      <c r="V435" s="327" t="s">
        <v>25</v>
      </c>
      <c r="Z435" s="327" t="s">
        <v>6137</v>
      </c>
      <c r="AB435" s="329"/>
    </row>
    <row r="436" spans="1:28" s="221" customFormat="1">
      <c r="A436" s="205"/>
      <c r="B436" s="194" t="s">
        <v>4402</v>
      </c>
      <c r="C436" s="194" t="str">
        <f t="shared" si="55"/>
        <v>select_one</v>
      </c>
      <c r="D436" s="194" t="str">
        <f t="shared" si="54"/>
        <v>random</v>
      </c>
      <c r="E436" s="205"/>
      <c r="F436" s="194"/>
      <c r="G436" s="194" t="s">
        <v>2983</v>
      </c>
      <c r="H436" s="206"/>
      <c r="I436" s="221" t="str" cm="1">
        <f t="array" ref="I436">_xlfn.TEXTJOIN(" ",1,IF(flistname=D436,foption,""))</f>
        <v>1: Random 2: Targeted 3: Don't know</v>
      </c>
      <c r="J436" s="221" t="s">
        <v>1900</v>
      </c>
      <c r="K436" s="221" t="s">
        <v>1901</v>
      </c>
      <c r="L436" s="221" t="str">
        <f t="shared" si="53"/>
        <v>J28: Do you feel this was a random incident or was your household member specifically targeted?</v>
      </c>
      <c r="M436" s="221" t="s">
        <v>4403</v>
      </c>
      <c r="N436" s="221" t="s">
        <v>4404</v>
      </c>
      <c r="O436" s="221" t="s">
        <v>4405</v>
      </c>
      <c r="P436" s="221">
        <v>1</v>
      </c>
      <c r="V436" s="221">
        <v>1</v>
      </c>
      <c r="Z436" s="221" t="s">
        <v>1829</v>
      </c>
      <c r="AB436" s="333"/>
    </row>
    <row r="437" spans="1:28" s="221" customFormat="1">
      <c r="A437" s="205"/>
      <c r="B437" s="194" t="s">
        <v>4406</v>
      </c>
      <c r="C437" s="194" t="str">
        <f t="shared" si="55"/>
        <v>select_one</v>
      </c>
      <c r="D437" s="194" t="str">
        <f t="shared" si="54"/>
        <v>targeted_incident</v>
      </c>
      <c r="E437" s="205"/>
      <c r="F437" s="194"/>
      <c r="G437" s="194" t="s">
        <v>2983</v>
      </c>
      <c r="H437" s="206"/>
      <c r="I437" s="221" t="str" cm="1">
        <f t="array" ref="I437">_xlfn.TEXTJOIN(" ",1,IF(flistname=D437,foption,""))</f>
        <v>1: Age 2: Disabled 3: Was carrying food 4: Ethnicity 5: Illness 6: Sex 88: Other</v>
      </c>
      <c r="J437" s="221" t="s">
        <v>1903</v>
      </c>
      <c r="K437" s="221" t="s">
        <v>1904</v>
      </c>
      <c r="L437" s="221" t="str">
        <f t="shared" si="53"/>
        <v>J29: Why do you think this was a targeted incident?</v>
      </c>
      <c r="M437" s="221" t="s">
        <v>4407</v>
      </c>
      <c r="N437" s="221" t="s">
        <v>4408</v>
      </c>
      <c r="O437" s="221" t="s">
        <v>4409</v>
      </c>
      <c r="P437" s="221">
        <v>1</v>
      </c>
      <c r="V437" s="221">
        <v>1</v>
      </c>
      <c r="Z437" s="221" t="s">
        <v>1906</v>
      </c>
      <c r="AB437" s="333"/>
    </row>
    <row r="438" spans="1:28" s="338" customFormat="1">
      <c r="A438" s="205"/>
      <c r="B438" s="194" t="s">
        <v>4410</v>
      </c>
      <c r="C438" s="194" t="str">
        <f t="shared" si="55"/>
        <v>No</v>
      </c>
      <c r="D438" s="194" t="str">
        <f t="shared" si="54"/>
        <v/>
      </c>
      <c r="E438" s="205"/>
      <c r="F438" s="194"/>
      <c r="G438" s="194" t="s">
        <v>2983</v>
      </c>
      <c r="H438" s="206"/>
      <c r="I438" s="338" t="str" cm="1">
        <f t="array" ref="I438">_xlfn.TEXTJOIN(" ",1,IF(flistname=D438,foption,""))</f>
        <v>0</v>
      </c>
      <c r="J438" s="338" t="s">
        <v>49</v>
      </c>
      <c r="K438" s="338" t="s">
        <v>1907</v>
      </c>
      <c r="L438" s="338" t="str">
        <f t="shared" si="53"/>
        <v>J30: Specify</v>
      </c>
      <c r="M438" s="338" t="s">
        <v>4411</v>
      </c>
      <c r="N438" s="338" t="s">
        <v>1312</v>
      </c>
      <c r="O438" s="338" t="s">
        <v>4412</v>
      </c>
      <c r="P438" s="338">
        <v>1</v>
      </c>
      <c r="V438" s="338">
        <v>1</v>
      </c>
      <c r="Z438" s="338" t="s">
        <v>4413</v>
      </c>
      <c r="AB438" s="339"/>
    </row>
    <row r="439" spans="1:28" s="221" customFormat="1">
      <c r="A439" s="205"/>
      <c r="B439" s="194" t="s">
        <v>4414</v>
      </c>
      <c r="C439" s="194" t="str">
        <f t="shared" si="55"/>
        <v>select_one</v>
      </c>
      <c r="D439" s="194" t="str">
        <f t="shared" si="54"/>
        <v>yes_no</v>
      </c>
      <c r="E439" s="205"/>
      <c r="F439" s="194"/>
      <c r="G439" s="194" t="s">
        <v>2983</v>
      </c>
      <c r="H439" s="206"/>
      <c r="I439" s="221" t="str" cm="1">
        <f t="array" ref="I439">_xlfn.TEXTJOIN(" ",1,IF(flistname=D439,foption,""))</f>
        <v>0: No 1: Yes</v>
      </c>
      <c r="J439" s="221" t="s">
        <v>22</v>
      </c>
      <c r="K439" s="221" t="s">
        <v>1910</v>
      </c>
      <c r="L439" s="221" t="str">
        <f t="shared" si="53"/>
        <v>J31: Did you officially report this incident?</v>
      </c>
      <c r="M439" s="221" t="s">
        <v>4415</v>
      </c>
      <c r="N439" s="221" t="s">
        <v>4416</v>
      </c>
      <c r="O439" s="221" t="s">
        <v>4417</v>
      </c>
      <c r="P439" s="221">
        <v>1</v>
      </c>
      <c r="V439" s="221">
        <v>1</v>
      </c>
      <c r="W439" s="221" t="s">
        <v>5748</v>
      </c>
      <c r="Z439" s="221" t="s">
        <v>1829</v>
      </c>
      <c r="AB439" s="333"/>
    </row>
    <row r="440" spans="1:28" s="221" customFormat="1">
      <c r="A440" s="205"/>
      <c r="B440" s="194" t="s">
        <v>4418</v>
      </c>
      <c r="C440" s="194" t="str">
        <f t="shared" si="55"/>
        <v>select_one</v>
      </c>
      <c r="D440" s="194" t="str">
        <f t="shared" si="54"/>
        <v>report_incident</v>
      </c>
      <c r="E440" s="205"/>
      <c r="F440" s="194"/>
      <c r="G440" s="194" t="s">
        <v>2983</v>
      </c>
      <c r="H440" s="206"/>
      <c r="I440" s="221" t="str" cm="1">
        <f t="array" ref="I440">_xlfn.TEXTJOIN(" ",1,IF(flistname=D440,foption,""))</f>
        <v>1: Afraid to complain 2: No anonymity 3: No neutrality 4: No resolutions 5: Not accessible 88: Other</v>
      </c>
      <c r="J440" s="221" t="s">
        <v>1912</v>
      </c>
      <c r="K440" s="221" t="s">
        <v>1913</v>
      </c>
      <c r="L440" s="221" t="str">
        <f t="shared" si="53"/>
        <v xml:space="preserve">J32: Please provide the main reason why you have not reported this incident? 
</v>
      </c>
      <c r="M440" s="221" t="s">
        <v>4419</v>
      </c>
      <c r="N440" s="221" t="s">
        <v>4420</v>
      </c>
      <c r="O440" s="221" t="s">
        <v>4421</v>
      </c>
      <c r="P440" s="221">
        <v>1</v>
      </c>
      <c r="V440" s="221">
        <v>1</v>
      </c>
      <c r="Z440" s="221" t="s">
        <v>1915</v>
      </c>
      <c r="AB440" s="333"/>
    </row>
    <row r="441" spans="1:28" s="338" customFormat="1">
      <c r="A441" s="205"/>
      <c r="B441" s="194" t="s">
        <v>4422</v>
      </c>
      <c r="C441" s="194" t="str">
        <f t="shared" si="55"/>
        <v>No</v>
      </c>
      <c r="D441" s="194" t="str">
        <f t="shared" si="54"/>
        <v/>
      </c>
      <c r="E441" s="205"/>
      <c r="F441" s="194"/>
      <c r="G441" s="194" t="s">
        <v>2983</v>
      </c>
      <c r="H441" s="206"/>
      <c r="I441" s="338" t="str" cm="1">
        <f t="array" ref="I441">_xlfn.TEXTJOIN(" ",1,IF(flistname=D441,foption,""))</f>
        <v>0</v>
      </c>
      <c r="J441" s="338" t="s">
        <v>49</v>
      </c>
      <c r="K441" s="338" t="s">
        <v>1916</v>
      </c>
      <c r="L441" s="338" t="str">
        <f>IF(AND(ISBLANK(M441),ISBLANK(N441)),"",IF(ISBLANK(M441),N441,_xlfn.CONCAT(TRIM(M441),": ",N441)))</f>
        <v>J33: Specify</v>
      </c>
      <c r="M441" s="338" t="s">
        <v>4423</v>
      </c>
      <c r="N441" s="338" t="s">
        <v>1312</v>
      </c>
      <c r="O441" s="338" t="s">
        <v>4424</v>
      </c>
      <c r="P441" s="338">
        <v>1</v>
      </c>
      <c r="V441" s="338">
        <v>1</v>
      </c>
      <c r="Z441" s="338" t="s">
        <v>4425</v>
      </c>
      <c r="AB441" s="339"/>
    </row>
    <row r="442" spans="1:28" s="221" customFormat="1">
      <c r="A442" s="205"/>
      <c r="B442" s="194" t="s">
        <v>4426</v>
      </c>
      <c r="C442" s="194" t="str">
        <f t="shared" si="55"/>
        <v>select_one</v>
      </c>
      <c r="D442" s="194" t="str">
        <f t="shared" si="54"/>
        <v>report_whom</v>
      </c>
      <c r="E442" s="205"/>
      <c r="F442" s="194"/>
      <c r="G442" s="194" t="s">
        <v>2983</v>
      </c>
      <c r="H442" s="206"/>
      <c r="I442" s="221" t="str" cm="1">
        <f t="array" ref="I442">_xlfn.TEXTJOIN(" ",1,IF(flistname=D442,foption,""))</f>
        <v>1: Community/traditional leader 2: WFP Hotline 3: Project management committee (PMC) 4: Local authorities 5: Cooperating partner 6: WFP 88: Other</v>
      </c>
      <c r="J442" s="221" t="s">
        <v>1919</v>
      </c>
      <c r="K442" s="221" t="s">
        <v>1920</v>
      </c>
      <c r="L442" s="221" t="str">
        <f t="shared" si="53"/>
        <v>J34: To whom did you report this incident?</v>
      </c>
      <c r="M442" s="221" t="s">
        <v>4427</v>
      </c>
      <c r="N442" s="221" t="s">
        <v>4428</v>
      </c>
      <c r="O442" s="221" t="s">
        <v>4429</v>
      </c>
      <c r="P442" s="221">
        <v>1</v>
      </c>
      <c r="V442" s="221">
        <v>1</v>
      </c>
      <c r="Z442" s="221" t="s">
        <v>1922</v>
      </c>
      <c r="AB442" s="333"/>
    </row>
    <row r="443" spans="1:28" s="338" customFormat="1">
      <c r="A443" s="205"/>
      <c r="B443" s="194" t="s">
        <v>4430</v>
      </c>
      <c r="C443" s="194" t="str">
        <f t="shared" si="55"/>
        <v>No</v>
      </c>
      <c r="D443" s="194" t="str">
        <f t="shared" si="54"/>
        <v/>
      </c>
      <c r="E443" s="205"/>
      <c r="F443" s="194"/>
      <c r="G443" s="194" t="s">
        <v>2983</v>
      </c>
      <c r="H443" s="206"/>
      <c r="I443" s="338" t="str" cm="1">
        <f t="array" ref="I443">_xlfn.TEXTJOIN(" ",1,IF(flistname=D443,foption,""))</f>
        <v>0</v>
      </c>
      <c r="J443" s="338" t="s">
        <v>49</v>
      </c>
      <c r="K443" s="338" t="s">
        <v>1923</v>
      </c>
      <c r="L443" s="338" t="str">
        <f t="shared" si="53"/>
        <v>J35: Specify</v>
      </c>
      <c r="M443" s="338" t="s">
        <v>4431</v>
      </c>
      <c r="N443" s="338" t="s">
        <v>1312</v>
      </c>
      <c r="O443" s="338" t="s">
        <v>4432</v>
      </c>
      <c r="P443" s="338">
        <v>1</v>
      </c>
      <c r="V443" s="338">
        <v>1</v>
      </c>
      <c r="Z443" s="338" t="s">
        <v>4433</v>
      </c>
      <c r="AB443" s="339"/>
    </row>
    <row r="444" spans="1:28" s="221" customFormat="1">
      <c r="A444" s="205"/>
      <c r="B444" s="194" t="s">
        <v>4434</v>
      </c>
      <c r="C444" s="194" t="str">
        <f t="shared" si="55"/>
        <v>select_one</v>
      </c>
      <c r="D444" s="194" t="str">
        <f t="shared" si="54"/>
        <v>yes_no</v>
      </c>
      <c r="E444" s="205"/>
      <c r="F444" s="194"/>
      <c r="G444" s="194" t="s">
        <v>2983</v>
      </c>
      <c r="H444" s="206"/>
      <c r="I444" s="221" t="str" cm="1">
        <f t="array" ref="I444">_xlfn.TEXTJOIN(" ",1,IF(flistname=D444,foption,""))</f>
        <v>0: No 1: Yes</v>
      </c>
      <c r="J444" s="221" t="s">
        <v>22</v>
      </c>
      <c r="K444" s="221" t="s">
        <v>1926</v>
      </c>
      <c r="L444" s="221" t="str">
        <f t="shared" si="53"/>
        <v>J36: Has this incident been adequately resolved?</v>
      </c>
      <c r="M444" s="221" t="s">
        <v>4435</v>
      </c>
      <c r="N444" s="221" t="s">
        <v>4436</v>
      </c>
      <c r="O444" s="221" t="s">
        <v>4437</v>
      </c>
      <c r="P444" s="221">
        <v>1</v>
      </c>
      <c r="S444" s="221" t="s">
        <v>1928</v>
      </c>
      <c r="V444" s="221">
        <v>1</v>
      </c>
      <c r="W444" s="221" t="s">
        <v>5748</v>
      </c>
      <c r="Z444" s="221" t="s">
        <v>1922</v>
      </c>
      <c r="AB444" s="333"/>
    </row>
    <row r="445" spans="1:28" s="338" customFormat="1">
      <c r="A445" s="205"/>
      <c r="B445" s="194" t="s">
        <v>4438</v>
      </c>
      <c r="C445" s="194" t="str">
        <f t="shared" si="55"/>
        <v>No</v>
      </c>
      <c r="D445" s="194" t="str">
        <f t="shared" si="54"/>
        <v/>
      </c>
      <c r="E445" s="205"/>
      <c r="F445" s="194"/>
      <c r="G445" s="194" t="s">
        <v>2983</v>
      </c>
      <c r="H445" s="206"/>
      <c r="I445" s="338" t="str" cm="1">
        <f t="array" ref="I445">_xlfn.TEXTJOIN(" ",1,IF(flistname=D445,foption,""))</f>
        <v>0</v>
      </c>
      <c r="J445" s="338" t="s">
        <v>49</v>
      </c>
      <c r="K445" s="338" t="s">
        <v>1929</v>
      </c>
      <c r="L445" s="338" t="str">
        <f t="shared" si="53"/>
        <v>J37: What could be done to make it safer or easier for you or other members of your household to access WFP programme sites?</v>
      </c>
      <c r="M445" s="338" t="s">
        <v>4439</v>
      </c>
      <c r="N445" s="338" t="s">
        <v>4440</v>
      </c>
      <c r="O445" s="338" t="s">
        <v>4441</v>
      </c>
      <c r="P445" s="338">
        <v>1</v>
      </c>
      <c r="V445" s="338">
        <v>1</v>
      </c>
      <c r="Z445" s="338" t="s">
        <v>1931</v>
      </c>
      <c r="AB445" s="339"/>
    </row>
    <row r="446" spans="1:28" s="221" customFormat="1">
      <c r="A446" s="205"/>
      <c r="B446" s="194" t="s">
        <v>4442</v>
      </c>
      <c r="C446" s="194" t="str">
        <f t="shared" si="55"/>
        <v>select_one</v>
      </c>
      <c r="D446" s="194" t="str">
        <f t="shared" si="54"/>
        <v>yes_no</v>
      </c>
      <c r="E446" s="205"/>
      <c r="F446" s="194"/>
      <c r="G446" s="194" t="s">
        <v>2983</v>
      </c>
      <c r="H446" s="206"/>
      <c r="I446" s="221" t="str" cm="1">
        <f t="array" ref="I446">_xlfn.TEXTJOIN(" ",1,IF(flistname=D446,foption,""))</f>
        <v>0: No 1: Yes</v>
      </c>
      <c r="J446" s="221" t="s">
        <v>22</v>
      </c>
      <c r="K446" s="221" t="s">
        <v>1932</v>
      </c>
      <c r="L446" s="221" t="str">
        <f t="shared" si="53"/>
        <v>J38: Was anyone observed collecting food, vouchers, or cash as a form of tax from beneficiaries?</v>
      </c>
      <c r="M446" s="221" t="s">
        <v>4443</v>
      </c>
      <c r="N446" s="221" t="s">
        <v>4444</v>
      </c>
      <c r="O446" s="221" t="s">
        <v>4445</v>
      </c>
      <c r="P446" s="221">
        <v>1</v>
      </c>
      <c r="V446" s="221">
        <v>1</v>
      </c>
      <c r="W446" s="221" t="s">
        <v>5748</v>
      </c>
      <c r="AB446" s="333"/>
    </row>
    <row r="447" spans="1:28" s="221" customFormat="1">
      <c r="A447" s="205"/>
      <c r="B447" s="194" t="s">
        <v>4446</v>
      </c>
      <c r="C447" s="194" t="str">
        <f t="shared" si="55"/>
        <v>select_multiple</v>
      </c>
      <c r="D447" s="194" t="str">
        <f t="shared" si="54"/>
        <v>taxing_authority</v>
      </c>
      <c r="E447" s="205"/>
      <c r="F447" s="194"/>
      <c r="G447" s="194" t="s">
        <v>2983</v>
      </c>
      <c r="H447" s="206"/>
      <c r="I447" s="221" t="str" cm="1">
        <f t="array" ref="I447">_xlfn.TEXTJOIN(" ",1,IF(flistname=D447,foption,""))</f>
        <v>1: Local authorities 2: Traditional leaders 3: Armed actors 4: Cooperating partner 88: Other (specify)</v>
      </c>
      <c r="J447" s="221" t="s">
        <v>6138</v>
      </c>
      <c r="K447" s="221" t="s">
        <v>1935</v>
      </c>
      <c r="L447" s="221" t="str">
        <f t="shared" si="53"/>
        <v>J39: Who was observed to have collected the tax?</v>
      </c>
      <c r="M447" s="221" t="s">
        <v>4447</v>
      </c>
      <c r="N447" s="221" t="s">
        <v>4448</v>
      </c>
      <c r="O447" s="221" t="s">
        <v>4449</v>
      </c>
      <c r="P447" s="221">
        <v>1</v>
      </c>
      <c r="V447" s="221">
        <v>1</v>
      </c>
      <c r="Z447" s="221" t="s">
        <v>1937</v>
      </c>
      <c r="AB447" s="333"/>
    </row>
    <row r="448" spans="1:28" s="219" customFormat="1">
      <c r="A448" s="231"/>
      <c r="B448" s="250" t="s">
        <v>4399</v>
      </c>
      <c r="C448" s="250" t="str">
        <f>IF(IFERROR(FIND("select_one",J448),0)&gt;0,"select_one",IF(IFERROR(FIND("select_multiple",J448),0)&gt;0,"select_multiple","No"))</f>
        <v>No</v>
      </c>
      <c r="D448" s="250" t="str">
        <f>IF(OR(C448="select_one",C448="select_multiple"),TRIM(RIGHT(J448,LEN(J448)-(LEN(C448)+1))),"")</f>
        <v/>
      </c>
      <c r="E448" s="231"/>
      <c r="F448" s="250"/>
      <c r="G448" s="250" t="s">
        <v>3040</v>
      </c>
      <c r="H448" s="233"/>
      <c r="I448" s="219" t="str" cm="1">
        <f t="array" ref="I448">_xlfn.TEXTJOIN(" ",1,IF(flistname=D448,foption,""))</f>
        <v>0</v>
      </c>
      <c r="J448" s="219" t="s">
        <v>117</v>
      </c>
      <c r="K448" s="219" t="s">
        <v>4370</v>
      </c>
      <c r="L448" s="219" t="str">
        <f>IF(AND(ISBLANK(M448),ISBLANK(N448)),"",IF(ISBLANK(M448),N448,_xlfn.CONCAT(TRIM(M448),": ",N448)))</f>
        <v/>
      </c>
      <c r="N448" s="219" t="s">
        <v>2988</v>
      </c>
      <c r="O448" s="219" t="s">
        <v>2988</v>
      </c>
      <c r="P448" s="219">
        <v>1</v>
      </c>
      <c r="AB448" s="286"/>
    </row>
    <row r="449" spans="1:28" s="356" customFormat="1">
      <c r="A449" s="355"/>
      <c r="B449" s="356" t="s">
        <v>4450</v>
      </c>
      <c r="C449" s="356" t="str">
        <f t="shared" si="55"/>
        <v>No</v>
      </c>
      <c r="D449" s="356" t="str">
        <f t="shared" si="54"/>
        <v/>
      </c>
      <c r="E449" s="355"/>
      <c r="G449" s="356" t="s">
        <v>2983</v>
      </c>
      <c r="H449" s="357"/>
      <c r="I449" s="356" t="str" cm="1">
        <f t="array" ref="I449">_xlfn.TEXTJOIN(" ",1,IF(flistname=D449,foption,""))</f>
        <v>0</v>
      </c>
      <c r="J449" s="356" t="s">
        <v>117</v>
      </c>
      <c r="K449" s="356" t="s">
        <v>4206</v>
      </c>
      <c r="L449" s="356" t="str">
        <f t="shared" si="53"/>
        <v/>
      </c>
      <c r="N449" s="356" t="s">
        <v>2988</v>
      </c>
      <c r="O449" s="356" t="s">
        <v>2988</v>
      </c>
      <c r="P449" s="356">
        <v>1</v>
      </c>
      <c r="AB449" s="358"/>
    </row>
    <row r="450" spans="1:28" s="218" customFormat="1">
      <c r="A450" s="207"/>
      <c r="C450" s="218" t="str">
        <f t="shared" si="55"/>
        <v>No</v>
      </c>
      <c r="D450" s="218" t="str">
        <f t="shared" si="54"/>
        <v/>
      </c>
      <c r="E450" s="207"/>
      <c r="H450" s="209"/>
      <c r="I450" s="214" t="str" cm="1">
        <f t="array" ref="I450">_xlfn.TEXTJOIN(" ",1,IF(flistname=D450,foption,""))</f>
        <v>0</v>
      </c>
      <c r="L450" s="218" t="str">
        <f t="shared" si="53"/>
        <v/>
      </c>
      <c r="N450" s="218" t="s">
        <v>2988</v>
      </c>
      <c r="O450" s="218" t="s">
        <v>2988</v>
      </c>
      <c r="P450" s="218">
        <v>1</v>
      </c>
      <c r="S450" s="207"/>
      <c r="AB450" s="280"/>
    </row>
    <row r="451" spans="1:28" s="356" customFormat="1">
      <c r="A451" s="355"/>
      <c r="B451" s="356" t="s">
        <v>4451</v>
      </c>
      <c r="C451" s="356" t="str">
        <f t="shared" si="55"/>
        <v>No</v>
      </c>
      <c r="D451" s="356" t="str">
        <f t="shared" si="54"/>
        <v/>
      </c>
      <c r="E451" s="355"/>
      <c r="G451" s="356" t="s">
        <v>2983</v>
      </c>
      <c r="H451" s="357"/>
      <c r="I451" s="356" t="str" cm="1">
        <f t="array" ref="I451">_xlfn.TEXTJOIN(" ",1,IF(flistname=D451,foption,""))</f>
        <v>0</v>
      </c>
      <c r="J451" s="356" t="s">
        <v>26</v>
      </c>
      <c r="K451" s="356" t="s">
        <v>4452</v>
      </c>
      <c r="L451" s="356" t="str">
        <f t="shared" si="53"/>
        <v>K: ACCOUNTABILITY TO AFFECTED POPULATIONS</v>
      </c>
      <c r="M451" s="356" t="s">
        <v>4453</v>
      </c>
      <c r="N451" s="356" t="s">
        <v>4454</v>
      </c>
      <c r="O451" s="356" t="s">
        <v>4454</v>
      </c>
      <c r="P451" s="356">
        <v>1</v>
      </c>
      <c r="Z451" s="356" t="s">
        <v>3428</v>
      </c>
      <c r="AB451" s="358"/>
    </row>
    <row r="452" spans="1:28" s="219" customFormat="1">
      <c r="A452" s="212"/>
      <c r="B452" s="199"/>
      <c r="C452" s="199"/>
      <c r="D452" s="199"/>
      <c r="E452" s="212"/>
      <c r="F452" s="199"/>
      <c r="G452" s="199"/>
      <c r="H452" s="213"/>
      <c r="J452" s="219" t="s">
        <v>26</v>
      </c>
      <c r="K452" s="219" t="s">
        <v>6142</v>
      </c>
      <c r="W452" s="219" t="s">
        <v>168</v>
      </c>
      <c r="AB452" s="286"/>
    </row>
    <row r="453" spans="1:28" s="221" customFormat="1">
      <c r="A453" s="205"/>
      <c r="B453" s="194" t="s">
        <v>4455</v>
      </c>
      <c r="C453" s="194" t="str">
        <f t="shared" si="55"/>
        <v>select_one</v>
      </c>
      <c r="D453" s="194" t="str">
        <f t="shared" si="54"/>
        <v>yes_no</v>
      </c>
      <c r="E453" s="205"/>
      <c r="F453" s="194"/>
      <c r="G453" s="194" t="s">
        <v>2983</v>
      </c>
      <c r="H453" s="206"/>
      <c r="I453" s="221" t="str" cm="1">
        <f t="array" ref="I453">_xlfn.TEXTJOIN(" ",1,IF(flistname=D453,foption,""))</f>
        <v>0: No 1: Yes</v>
      </c>
      <c r="J453" s="221" t="s">
        <v>22</v>
      </c>
      <c r="K453" s="221" t="s">
        <v>1940</v>
      </c>
      <c r="L453" s="221" t="str">
        <f t="shared" si="53"/>
        <v>K01: Were you informed about the quantities of each commodity / cash / vouchers you received and for how long it should last?</v>
      </c>
      <c r="M453" s="221" t="s">
        <v>4456</v>
      </c>
      <c r="N453" s="221" t="s">
        <v>4457</v>
      </c>
      <c r="O453" s="221" t="s">
        <v>4458</v>
      </c>
      <c r="P453" s="221">
        <v>1</v>
      </c>
      <c r="V453" s="221">
        <v>1</v>
      </c>
      <c r="W453" s="221" t="s">
        <v>5748</v>
      </c>
      <c r="AB453" s="333"/>
    </row>
    <row r="454" spans="1:28" s="221" customFormat="1">
      <c r="A454" s="205"/>
      <c r="B454" s="194" t="s">
        <v>4459</v>
      </c>
      <c r="C454" s="194" t="str">
        <f t="shared" si="55"/>
        <v>select_one</v>
      </c>
      <c r="D454" s="194" t="str">
        <f t="shared" si="54"/>
        <v>yes_no</v>
      </c>
      <c r="E454" s="205"/>
      <c r="F454" s="194"/>
      <c r="G454" s="194" t="s">
        <v>2983</v>
      </c>
      <c r="H454" s="206"/>
      <c r="I454" s="221" t="str" cm="1">
        <f t="array" ref="I454">_xlfn.TEXTJOIN(" ",1,IF(flistname=D454,foption,""))</f>
        <v>0: No 1: Yes</v>
      </c>
      <c r="J454" s="221" t="s">
        <v>22</v>
      </c>
      <c r="K454" s="221" t="s">
        <v>1942</v>
      </c>
      <c r="L454" s="221" t="str">
        <f t="shared" si="53"/>
        <v>K02: Have you been asked how you prefer to receive news of the distribution or other information?</v>
      </c>
      <c r="M454" s="221" t="s">
        <v>4460</v>
      </c>
      <c r="N454" s="221" t="s">
        <v>4461</v>
      </c>
      <c r="O454" s="221" t="s">
        <v>4462</v>
      </c>
      <c r="P454" s="221">
        <v>1</v>
      </c>
      <c r="V454" s="221">
        <v>1</v>
      </c>
      <c r="W454" s="221" t="s">
        <v>5748</v>
      </c>
      <c r="AB454" s="333"/>
    </row>
    <row r="455" spans="1:28" s="221" customFormat="1">
      <c r="A455" s="205"/>
      <c r="B455" s="194" t="s">
        <v>4463</v>
      </c>
      <c r="C455" s="194" t="str">
        <f t="shared" si="55"/>
        <v>select_one</v>
      </c>
      <c r="D455" s="194" t="str">
        <f t="shared" si="54"/>
        <v>yes_no</v>
      </c>
      <c r="E455" s="205"/>
      <c r="F455" s="194"/>
      <c r="G455" s="194" t="s">
        <v>2983</v>
      </c>
      <c r="H455" s="206"/>
      <c r="I455" s="221" t="str" cm="1">
        <f t="array" ref="I455">_xlfn.TEXTJOIN(" ",1,IF(flistname=D455,foption,""))</f>
        <v>0: No 1: Yes</v>
      </c>
      <c r="J455" s="221" t="s">
        <v>22</v>
      </c>
      <c r="K455" s="221" t="s">
        <v>6143</v>
      </c>
      <c r="L455" s="221" t="str">
        <f t="shared" si="53"/>
        <v>K03: Do you know where to complain or provide feedback regarding the food assistance?</v>
      </c>
      <c r="M455" s="221" t="s">
        <v>4464</v>
      </c>
      <c r="N455" s="221" t="s">
        <v>4465</v>
      </c>
      <c r="O455" s="221" t="s">
        <v>4466</v>
      </c>
      <c r="P455" s="221">
        <v>1</v>
      </c>
      <c r="V455" s="221">
        <v>1</v>
      </c>
      <c r="W455" s="221" t="s">
        <v>5748</v>
      </c>
      <c r="AB455" s="333"/>
    </row>
    <row r="456" spans="1:28" s="364" customFormat="1">
      <c r="C456" s="364" t="str">
        <f t="shared" si="55"/>
        <v>No</v>
      </c>
      <c r="D456" s="364" t="str">
        <f t="shared" si="54"/>
        <v/>
      </c>
      <c r="J456" s="364" t="s">
        <v>20</v>
      </c>
      <c r="L456" s="364" t="str">
        <f t="shared" si="53"/>
        <v>&lt;span style="color:blue"&gt;Happy to remind you that WFP has a telephone line for you to call for free and provide your feedback or complaints. It's reliable and confidential. Should you ever need to, please flash 0910682464 or 0910682465 and one of our operators will call you right back &lt;/span&gt;</v>
      </c>
      <c r="N456" s="364" t="s">
        <v>6144</v>
      </c>
      <c r="AB456" s="365"/>
    </row>
    <row r="457" spans="1:28" s="221" customFormat="1">
      <c r="A457" s="205"/>
      <c r="B457" s="194" t="s">
        <v>4467</v>
      </c>
      <c r="C457" s="194" t="str">
        <f t="shared" si="55"/>
        <v>select_multiple</v>
      </c>
      <c r="D457" s="194" t="str">
        <f t="shared" si="54"/>
        <v>complaint_whom</v>
      </c>
      <c r="E457" s="205"/>
      <c r="F457" s="194"/>
      <c r="G457" s="194" t="s">
        <v>2983</v>
      </c>
      <c r="H457" s="206"/>
      <c r="I457" s="221" t="str" cm="1">
        <f t="array" ref="I457">_xlfn.TEXTJOIN(" ",1,IF(flistname=D457,foption,""))</f>
        <v>1: Community/traditional leader 2: Hotline 3: Project management committee (PMC) 4: Help desk at site 5: Local authorities 6: Cooperating partner 7: WFP 88: Other</v>
      </c>
      <c r="J457" s="221" t="s">
        <v>6145</v>
      </c>
      <c r="K457" s="221" t="s">
        <v>6146</v>
      </c>
      <c r="L457" s="221" t="str">
        <f t="shared" si="53"/>
        <v>K04: If you were to give feedback or complain about any aspect of the assistance, what would be your preferred mechanism?</v>
      </c>
      <c r="M457" s="221" t="s">
        <v>4468</v>
      </c>
      <c r="N457" s="221" t="s">
        <v>4469</v>
      </c>
      <c r="O457" s="221" t="s">
        <v>4470</v>
      </c>
      <c r="P457" s="221">
        <v>1</v>
      </c>
      <c r="S457" s="221" t="s">
        <v>6147</v>
      </c>
      <c r="T457" s="221" t="s">
        <v>5925</v>
      </c>
      <c r="U457" s="221" t="s">
        <v>6699</v>
      </c>
      <c r="V457" s="221">
        <v>1</v>
      </c>
      <c r="Z457" s="221" t="s">
        <v>6149</v>
      </c>
      <c r="AB457" s="333"/>
    </row>
    <row r="458" spans="1:28" s="338" customFormat="1">
      <c r="A458" s="205"/>
      <c r="B458" s="194" t="s">
        <v>4471</v>
      </c>
      <c r="C458" s="194" t="str">
        <f t="shared" si="55"/>
        <v>No</v>
      </c>
      <c r="D458" s="194" t="str">
        <f t="shared" si="54"/>
        <v/>
      </c>
      <c r="E458" s="205"/>
      <c r="F458" s="194"/>
      <c r="G458" s="194" t="s">
        <v>2983</v>
      </c>
      <c r="H458" s="206"/>
      <c r="I458" s="338" t="str" cm="1">
        <f t="array" ref="I458">_xlfn.TEXTJOIN(" ",1,IF(flistname=D458,foption,""))</f>
        <v>0</v>
      </c>
      <c r="J458" s="338" t="s">
        <v>49</v>
      </c>
      <c r="K458" s="338" t="s">
        <v>1950</v>
      </c>
      <c r="L458" s="338" t="str">
        <f t="shared" si="53"/>
        <v>K05: Specify</v>
      </c>
      <c r="M458" s="338" t="s">
        <v>4472</v>
      </c>
      <c r="N458" s="338" t="s">
        <v>1312</v>
      </c>
      <c r="O458" s="338" t="s">
        <v>4473</v>
      </c>
      <c r="P458" s="338">
        <v>1</v>
      </c>
      <c r="V458" s="338">
        <v>1</v>
      </c>
      <c r="Z458" s="338" t="s">
        <v>6150</v>
      </c>
      <c r="AB458" s="339"/>
    </row>
    <row r="459" spans="1:28" s="221" customFormat="1">
      <c r="A459" s="205"/>
      <c r="B459" s="194" t="s">
        <v>4475</v>
      </c>
      <c r="C459" s="194" t="str">
        <f t="shared" si="55"/>
        <v>select_one</v>
      </c>
      <c r="D459" s="194" t="str">
        <f t="shared" si="54"/>
        <v>yes_no</v>
      </c>
      <c r="E459" s="205"/>
      <c r="F459" s="194"/>
      <c r="G459" s="194" t="s">
        <v>2983</v>
      </c>
      <c r="H459" s="206"/>
      <c r="I459" s="221" t="str" cm="1">
        <f t="array" ref="I459">_xlfn.TEXTJOIN(" ",1,IF(flistname=D459,foption,""))</f>
        <v>0: No 1: Yes</v>
      </c>
      <c r="J459" s="221" t="s">
        <v>22</v>
      </c>
      <c r="K459" s="221" t="s">
        <v>1953</v>
      </c>
      <c r="L459" s="221" t="str">
        <f t="shared" si="53"/>
        <v>K06: Have you ever provided feedback or complained about any aspect of the assistance?</v>
      </c>
      <c r="M459" s="221" t="s">
        <v>4476</v>
      </c>
      <c r="N459" s="221" t="s">
        <v>4477</v>
      </c>
      <c r="O459" s="221" t="s">
        <v>4478</v>
      </c>
      <c r="P459" s="221">
        <v>1</v>
      </c>
      <c r="V459" s="221">
        <v>1</v>
      </c>
      <c r="W459" s="221" t="s">
        <v>5748</v>
      </c>
      <c r="Z459" s="221" t="s">
        <v>6149</v>
      </c>
      <c r="AB459" s="333"/>
    </row>
    <row r="460" spans="1:28" s="221" customFormat="1">
      <c r="A460" s="205"/>
      <c r="B460" s="194" t="s">
        <v>4479</v>
      </c>
      <c r="C460" s="194" t="str">
        <f t="shared" si="55"/>
        <v>select_multiple</v>
      </c>
      <c r="D460" s="194" t="str">
        <f t="shared" si="54"/>
        <v>feedback_why</v>
      </c>
      <c r="E460" s="205"/>
      <c r="F460" s="194"/>
      <c r="G460" s="194" t="s">
        <v>2983</v>
      </c>
      <c r="H460" s="206"/>
      <c r="I460" s="221" t="str" cm="1">
        <f t="array" ref="I460">_xlfn.TEXTJOIN(" ",1,IF(flistname=D460,foption,""))</f>
        <v>1: Afraid to complain 2: No anonymity: Everyone will know I went 3: No neutrality: I may get into trouble 4: No resolutions to complaining / Nothing will be done even if I complain 5: Not accessible: It is too far to go to complain 6: Nothing to complain about 8: As a female, I do not feel comfortable complaining? 88: Other</v>
      </c>
      <c r="J460" s="221" t="s">
        <v>6151</v>
      </c>
      <c r="K460" s="221" t="s">
        <v>1956</v>
      </c>
      <c r="L460" s="221" t="str">
        <f t="shared" si="53"/>
        <v>K07: Why haven't you provided feedback or complained?</v>
      </c>
      <c r="M460" s="221" t="s">
        <v>4480</v>
      </c>
      <c r="N460" s="221" t="s">
        <v>6152</v>
      </c>
      <c r="O460" s="221" t="s">
        <v>4482</v>
      </c>
      <c r="P460" s="221">
        <v>1</v>
      </c>
      <c r="V460" s="221">
        <v>1</v>
      </c>
      <c r="Z460" s="221" t="s">
        <v>1958</v>
      </c>
      <c r="AB460" s="333"/>
    </row>
    <row r="461" spans="1:28" s="338" customFormat="1">
      <c r="A461" s="205"/>
      <c r="B461" s="194" t="s">
        <v>4483</v>
      </c>
      <c r="C461" s="194" t="str">
        <f t="shared" si="55"/>
        <v>No</v>
      </c>
      <c r="D461" s="194" t="str">
        <f t="shared" si="54"/>
        <v/>
      </c>
      <c r="E461" s="205"/>
      <c r="F461" s="194"/>
      <c r="G461" s="194" t="s">
        <v>2983</v>
      </c>
      <c r="H461" s="206"/>
      <c r="I461" s="338" t="str" cm="1">
        <f t="array" ref="I461">_xlfn.TEXTJOIN(" ",1,IF(flistname=D461,foption,""))</f>
        <v>0</v>
      </c>
      <c r="J461" s="338" t="s">
        <v>49</v>
      </c>
      <c r="K461" s="338" t="s">
        <v>6153</v>
      </c>
      <c r="L461" s="338" t="str">
        <f t="shared" si="53"/>
        <v>K08: Specify</v>
      </c>
      <c r="M461" s="338" t="s">
        <v>4484</v>
      </c>
      <c r="N461" s="338" t="s">
        <v>1312</v>
      </c>
      <c r="O461" s="338" t="s">
        <v>4485</v>
      </c>
      <c r="P461" s="338">
        <v>1</v>
      </c>
      <c r="V461" s="338">
        <v>1</v>
      </c>
      <c r="Z461" s="338" t="s">
        <v>6154</v>
      </c>
      <c r="AB461" s="339"/>
    </row>
    <row r="462" spans="1:28" s="221" customFormat="1">
      <c r="A462" s="205"/>
      <c r="B462" s="194" t="s">
        <v>4487</v>
      </c>
      <c r="C462" s="194" t="str">
        <f t="shared" si="55"/>
        <v>select_multiple</v>
      </c>
      <c r="D462" s="194" t="str">
        <f t="shared" si="54"/>
        <v>complaint</v>
      </c>
      <c r="E462" s="205"/>
      <c r="F462" s="194"/>
      <c r="G462" s="194" t="s">
        <v>2983</v>
      </c>
      <c r="H462" s="206"/>
      <c r="I462" s="221" t="str" cm="1">
        <f t="array" ref="I462">_xlfn.TEXTJOIN(" ",1,IF(flistname=D462,foption,""))</f>
        <v>1: Abuse/coercion by authorities 2: Abuse/coercion by community or traditional Leader 3: Abuse/coercion by management committee 4: Abuse/coercion by partners 5: Distribution schedule communicated late or not at all 6: Site too far 7: Less entitlement received 8: Lost/stolen entitlement card 9: Not registered 10: Poor commodity condition 11: Poor activity management 88: Other</v>
      </c>
      <c r="J462" s="221" t="s">
        <v>1962</v>
      </c>
      <c r="K462" s="221" t="s">
        <v>1963</v>
      </c>
      <c r="L462" s="221" t="str">
        <f t="shared" si="53"/>
        <v>K09: Please describe your most recent feedback/complaint</v>
      </c>
      <c r="M462" s="221" t="s">
        <v>4488</v>
      </c>
      <c r="N462" s="221" t="s">
        <v>6155</v>
      </c>
      <c r="O462" s="221" t="s">
        <v>4490</v>
      </c>
      <c r="P462" s="221">
        <v>1</v>
      </c>
      <c r="V462" s="221">
        <v>1</v>
      </c>
      <c r="Z462" s="221" t="s">
        <v>1965</v>
      </c>
      <c r="AB462" s="333"/>
    </row>
    <row r="463" spans="1:28" s="338" customFormat="1">
      <c r="A463" s="205"/>
      <c r="B463" s="194" t="s">
        <v>4491</v>
      </c>
      <c r="C463" s="194" t="str">
        <f t="shared" si="55"/>
        <v>No</v>
      </c>
      <c r="D463" s="194" t="str">
        <f t="shared" si="54"/>
        <v/>
      </c>
      <c r="E463" s="205"/>
      <c r="F463" s="194"/>
      <c r="G463" s="194" t="s">
        <v>2983</v>
      </c>
      <c r="H463" s="206"/>
      <c r="I463" s="338" t="str" cm="1">
        <f t="array" ref="I463">_xlfn.TEXTJOIN(" ",1,IF(flistname=D463,foption,""))</f>
        <v>0</v>
      </c>
      <c r="J463" s="338" t="s">
        <v>49</v>
      </c>
      <c r="K463" s="338" t="s">
        <v>1966</v>
      </c>
      <c r="L463" s="338" t="str">
        <f t="shared" si="53"/>
        <v>K10: Specify</v>
      </c>
      <c r="M463" s="338" t="s">
        <v>4492</v>
      </c>
      <c r="N463" s="338" t="s">
        <v>1312</v>
      </c>
      <c r="O463" s="338" t="s">
        <v>4493</v>
      </c>
      <c r="P463" s="338">
        <v>1</v>
      </c>
      <c r="V463" s="338">
        <v>1</v>
      </c>
      <c r="Z463" s="338" t="s">
        <v>4494</v>
      </c>
      <c r="AB463" s="339"/>
    </row>
    <row r="464" spans="1:28" s="221" customFormat="1">
      <c r="A464" s="205"/>
      <c r="B464" s="194" t="s">
        <v>4495</v>
      </c>
      <c r="C464" s="194" t="str">
        <f t="shared" si="55"/>
        <v>select_one</v>
      </c>
      <c r="D464" s="194" t="str">
        <f t="shared" si="54"/>
        <v>yes_no</v>
      </c>
      <c r="E464" s="205"/>
      <c r="F464" s="194"/>
      <c r="G464" s="194" t="s">
        <v>2983</v>
      </c>
      <c r="H464" s="206"/>
      <c r="I464" s="221" t="str" cm="1">
        <f t="array" ref="I464">_xlfn.TEXTJOIN(" ",1,IF(flistname=D464,foption,""))</f>
        <v>0: No 1: Yes</v>
      </c>
      <c r="J464" s="221" t="s">
        <v>22</v>
      </c>
      <c r="K464" s="221" t="s">
        <v>1968</v>
      </c>
      <c r="L464" s="221" t="str">
        <f t="shared" si="53"/>
        <v>K11: Did you receive a response?</v>
      </c>
      <c r="M464" s="221" t="s">
        <v>4496</v>
      </c>
      <c r="N464" s="221" t="s">
        <v>4497</v>
      </c>
      <c r="O464" s="221" t="s">
        <v>4498</v>
      </c>
      <c r="P464" s="221">
        <v>1</v>
      </c>
      <c r="V464" s="221">
        <v>1</v>
      </c>
      <c r="W464" s="221" t="s">
        <v>5748</v>
      </c>
      <c r="Z464" s="221" t="s">
        <v>1965</v>
      </c>
      <c r="AB464" s="333"/>
    </row>
    <row r="465" spans="1:28" s="221" customFormat="1">
      <c r="A465" s="205"/>
      <c r="B465" s="194" t="s">
        <v>4499</v>
      </c>
      <c r="C465" s="194" t="str">
        <f t="shared" si="55"/>
        <v>select_one</v>
      </c>
      <c r="D465" s="194" t="str">
        <f t="shared" si="54"/>
        <v>yes_no</v>
      </c>
      <c r="E465" s="205"/>
      <c r="F465" s="194"/>
      <c r="G465" s="194" t="s">
        <v>2983</v>
      </c>
      <c r="H465" s="206"/>
      <c r="I465" s="221" t="str" cm="1">
        <f t="array" ref="I465">_xlfn.TEXTJOIN(" ",1,IF(flistname=D465,foption,""))</f>
        <v>0: No 1: Yes</v>
      </c>
      <c r="J465" s="221" t="s">
        <v>22</v>
      </c>
      <c r="K465" s="221" t="s">
        <v>1970</v>
      </c>
      <c r="L465" s="221" t="str">
        <f t="shared" si="53"/>
        <v>K12: Were you provided with an immediate response</v>
      </c>
      <c r="M465" s="221" t="s">
        <v>4500</v>
      </c>
      <c r="N465" s="221" t="s">
        <v>6156</v>
      </c>
      <c r="O465" s="221" t="s">
        <v>4502</v>
      </c>
      <c r="P465" s="221">
        <v>1</v>
      </c>
      <c r="S465" s="221" t="s">
        <v>6157</v>
      </c>
      <c r="V465" s="221">
        <v>1</v>
      </c>
      <c r="W465" s="221" t="s">
        <v>5748</v>
      </c>
      <c r="Z465" s="221" t="s">
        <v>1972</v>
      </c>
      <c r="AB465" s="333"/>
    </row>
    <row r="466" spans="1:28" s="221" customFormat="1">
      <c r="A466" s="205"/>
      <c r="B466" s="194" t="s">
        <v>4503</v>
      </c>
      <c r="C466" s="194" t="str">
        <f t="shared" si="55"/>
        <v>No</v>
      </c>
      <c r="D466" s="194" t="str">
        <f t="shared" si="54"/>
        <v/>
      </c>
      <c r="E466" s="205"/>
      <c r="F466" s="194"/>
      <c r="G466" s="194" t="s">
        <v>2983</v>
      </c>
      <c r="H466" s="206"/>
      <c r="I466" s="221" t="str" cm="1">
        <f t="array" ref="I466">_xlfn.TEXTJOIN(" ",1,IF(flistname=D466,foption,""))</f>
        <v>0</v>
      </c>
      <c r="J466" s="221" t="s">
        <v>151</v>
      </c>
      <c r="K466" s="221" t="s">
        <v>1973</v>
      </c>
      <c r="L466" s="221" t="str">
        <f t="shared" si="53"/>
        <v>K13: In how many days did you receive a response?</v>
      </c>
      <c r="M466" s="221" t="s">
        <v>4504</v>
      </c>
      <c r="N466" s="221" t="s">
        <v>4505</v>
      </c>
      <c r="O466" s="221" t="s">
        <v>4506</v>
      </c>
      <c r="P466" s="221">
        <v>1</v>
      </c>
      <c r="T466" s="221" t="s">
        <v>6158</v>
      </c>
      <c r="U466" s="221" t="s">
        <v>6700</v>
      </c>
      <c r="V466" s="221">
        <v>1</v>
      </c>
      <c r="Z466" s="221" t="s">
        <v>1975</v>
      </c>
      <c r="AB466" s="333"/>
    </row>
    <row r="467" spans="1:28" s="221" customFormat="1">
      <c r="A467" s="205"/>
      <c r="B467" s="194" t="s">
        <v>4507</v>
      </c>
      <c r="C467" s="194" t="str">
        <f t="shared" si="55"/>
        <v>select_one</v>
      </c>
      <c r="D467" s="194" t="str">
        <f t="shared" si="54"/>
        <v>yes_no</v>
      </c>
      <c r="E467" s="205"/>
      <c r="F467" s="194"/>
      <c r="G467" s="194" t="s">
        <v>2983</v>
      </c>
      <c r="H467" s="206"/>
      <c r="I467" s="221" t="str" cm="1">
        <f t="array" ref="I467">_xlfn.TEXTJOIN(" ",1,IF(flistname=D467,foption,""))</f>
        <v>0: No 1: Yes</v>
      </c>
      <c r="J467" s="221" t="s">
        <v>22</v>
      </c>
      <c r="K467" s="221" t="s">
        <v>1976</v>
      </c>
      <c r="L467" s="221" t="str">
        <f t="shared" si="53"/>
        <v>K14: Was your feedback/complaint adequately resolved by WFP or its Cooperating Partners (NGOs).</v>
      </c>
      <c r="M467" s="221" t="s">
        <v>4508</v>
      </c>
      <c r="N467" s="221" t="s">
        <v>4509</v>
      </c>
      <c r="O467" s="221" t="s">
        <v>4510</v>
      </c>
      <c r="P467" s="221">
        <v>1</v>
      </c>
      <c r="S467" s="221" t="s">
        <v>1928</v>
      </c>
      <c r="V467" s="221">
        <v>1</v>
      </c>
      <c r="W467" s="221" t="s">
        <v>5748</v>
      </c>
      <c r="Z467" s="221" t="s">
        <v>1972</v>
      </c>
      <c r="AB467" s="333"/>
    </row>
    <row r="468" spans="1:28" s="221" customFormat="1">
      <c r="A468" s="205"/>
      <c r="B468" s="194" t="s">
        <v>4511</v>
      </c>
      <c r="C468" s="194" t="str">
        <f t="shared" si="55"/>
        <v>select_one</v>
      </c>
      <c r="D468" s="194" t="str">
        <f t="shared" si="54"/>
        <v>yes_no</v>
      </c>
      <c r="E468" s="205"/>
      <c r="F468" s="194"/>
      <c r="G468" s="194" t="s">
        <v>2983</v>
      </c>
      <c r="H468" s="206"/>
      <c r="I468" s="221" t="str" cm="1">
        <f t="array" ref="I468">_xlfn.TEXTJOIN(" ",1,IF(flistname=D468,foption,""))</f>
        <v>0: No 1: Yes</v>
      </c>
      <c r="J468" s="221" t="s">
        <v>22</v>
      </c>
      <c r="K468" s="221" t="s">
        <v>1978</v>
      </c>
      <c r="L468" s="221" t="str">
        <f t="shared" si="53"/>
        <v>K15: Are topics related to communications methods and preferences or protection discussed at the site?</v>
      </c>
      <c r="M468" s="221" t="s">
        <v>4512</v>
      </c>
      <c r="N468" s="221" t="s">
        <v>4513</v>
      </c>
      <c r="O468" s="221" t="s">
        <v>4514</v>
      </c>
      <c r="P468" s="221">
        <v>1</v>
      </c>
      <c r="V468" s="221">
        <v>1</v>
      </c>
      <c r="W468" s="221" t="s">
        <v>5748</v>
      </c>
      <c r="AB468" s="333"/>
    </row>
    <row r="469" spans="1:28" s="219" customFormat="1">
      <c r="C469" s="219" t="str">
        <f t="shared" si="55"/>
        <v>No</v>
      </c>
      <c r="D469" s="219" t="str">
        <f t="shared" si="54"/>
        <v/>
      </c>
      <c r="J469" s="219" t="s">
        <v>117</v>
      </c>
      <c r="K469" s="219" t="s">
        <v>6142</v>
      </c>
      <c r="AB469" s="286"/>
    </row>
    <row r="470" spans="1:28" s="247" customFormat="1">
      <c r="A470" s="228"/>
      <c r="B470" s="229"/>
      <c r="C470" s="229"/>
      <c r="D470" s="229"/>
      <c r="E470" s="228"/>
      <c r="F470" s="229"/>
      <c r="G470" s="229"/>
      <c r="H470" s="230"/>
      <c r="AB470" s="350"/>
    </row>
    <row r="471" spans="1:28" s="219" customFormat="1">
      <c r="J471" s="219" t="s">
        <v>26</v>
      </c>
      <c r="K471" s="219" t="s">
        <v>6160</v>
      </c>
      <c r="W471" s="219" t="s">
        <v>168</v>
      </c>
      <c r="AB471" s="286"/>
    </row>
    <row r="472" spans="1:28" s="221" customFormat="1">
      <c r="A472" s="205"/>
      <c r="B472" s="194" t="s">
        <v>4515</v>
      </c>
      <c r="C472" s="194" t="str">
        <f t="shared" si="55"/>
        <v>select_one</v>
      </c>
      <c r="D472" s="194" t="str">
        <f t="shared" si="54"/>
        <v>yes_no</v>
      </c>
      <c r="E472" s="205"/>
      <c r="F472" s="194"/>
      <c r="G472" s="194" t="s">
        <v>2983</v>
      </c>
      <c r="H472" s="206"/>
      <c r="I472" s="221" t="str" cm="1">
        <f t="array" ref="I472">_xlfn.TEXTJOIN(" ",1,IF(flistname=D472,foption,""))</f>
        <v>0: No 1: Yes</v>
      </c>
      <c r="J472" s="221" t="s">
        <v>22</v>
      </c>
      <c r="K472" s="221" t="s">
        <v>1980</v>
      </c>
      <c r="L472" s="221" t="str">
        <f t="shared" si="53"/>
        <v>K16: Do you think WFP and/or partner staff have treated you and members of your household respectfully?</v>
      </c>
      <c r="M472" s="221" t="s">
        <v>4516</v>
      </c>
      <c r="N472" s="221" t="s">
        <v>4517</v>
      </c>
      <c r="O472" s="221" t="s">
        <v>4518</v>
      </c>
      <c r="P472" s="221">
        <v>1</v>
      </c>
      <c r="V472" s="221">
        <v>1</v>
      </c>
      <c r="W472" s="221" t="s">
        <v>5748</v>
      </c>
      <c r="AB472" s="333"/>
    </row>
    <row r="473" spans="1:28" s="221" customFormat="1">
      <c r="A473" s="205"/>
      <c r="B473" s="194" t="s">
        <v>4519</v>
      </c>
      <c r="C473" s="194" t="str">
        <f t="shared" si="55"/>
        <v>select_multiple</v>
      </c>
      <c r="D473" s="194" t="str">
        <f t="shared" si="54"/>
        <v>treatment_FDP</v>
      </c>
      <c r="E473" s="205"/>
      <c r="F473" s="194"/>
      <c r="G473" s="194" t="s">
        <v>2983</v>
      </c>
      <c r="H473" s="206"/>
      <c r="I473" s="221" t="str" cm="1">
        <f t="array" ref="I473">_xlfn.TEXTJOIN(" ",1,IF(flistname=D473,foption,""))</f>
        <v>1: Ill treatment by WFP 2: Ill treatment by CP personnel 3: Ill treatment by shop owners/assistants 4: ill treatment financial providers e.g. Galaxy 88: Other</v>
      </c>
      <c r="J473" s="221" t="s">
        <v>6161</v>
      </c>
      <c r="K473" s="221" t="s">
        <v>1983</v>
      </c>
      <c r="L473" s="221" t="str">
        <f t="shared" si="53"/>
        <v>K17: If No, please indicate the problem</v>
      </c>
      <c r="M473" s="221" t="s">
        <v>4520</v>
      </c>
      <c r="N473" s="221" t="s">
        <v>4521</v>
      </c>
      <c r="O473" s="221" t="s">
        <v>4522</v>
      </c>
      <c r="P473" s="221">
        <v>1</v>
      </c>
      <c r="V473" s="221">
        <v>1</v>
      </c>
      <c r="Z473" s="221" t="s">
        <v>1985</v>
      </c>
      <c r="AB473" s="333"/>
    </row>
    <row r="474" spans="1:28" s="338" customFormat="1">
      <c r="A474" s="205"/>
      <c r="B474" s="194" t="s">
        <v>4523</v>
      </c>
      <c r="C474" s="194" t="str">
        <f t="shared" si="55"/>
        <v>No</v>
      </c>
      <c r="D474" s="194" t="str">
        <f t="shared" si="54"/>
        <v/>
      </c>
      <c r="E474" s="205"/>
      <c r="F474" s="194"/>
      <c r="G474" s="194" t="s">
        <v>2983</v>
      </c>
      <c r="H474" s="206"/>
      <c r="I474" s="338" t="str" cm="1">
        <f t="array" ref="I474">_xlfn.TEXTJOIN(" ",1,IF(flistname=D474,foption,""))</f>
        <v>0</v>
      </c>
      <c r="J474" s="338" t="s">
        <v>49</v>
      </c>
      <c r="K474" s="338" t="s">
        <v>1986</v>
      </c>
      <c r="L474" s="338" t="str">
        <f t="shared" si="53"/>
        <v>K18: Other</v>
      </c>
      <c r="M474" s="338" t="s">
        <v>4524</v>
      </c>
      <c r="N474" s="338" t="s">
        <v>4525</v>
      </c>
      <c r="O474" s="338" t="s">
        <v>4526</v>
      </c>
      <c r="P474" s="338">
        <v>1</v>
      </c>
      <c r="V474" s="338">
        <v>1</v>
      </c>
      <c r="Z474" s="338" t="s">
        <v>6162</v>
      </c>
      <c r="AB474" s="339"/>
    </row>
    <row r="475" spans="1:28" s="221" customFormat="1">
      <c r="A475" s="205"/>
      <c r="B475" s="194" t="s">
        <v>4528</v>
      </c>
      <c r="C475" s="194" t="str">
        <f t="shared" si="55"/>
        <v>No</v>
      </c>
      <c r="D475" s="194" t="str">
        <f t="shared" si="54"/>
        <v/>
      </c>
      <c r="E475" s="205"/>
      <c r="F475" s="194"/>
      <c r="G475" s="194" t="s">
        <v>2983</v>
      </c>
      <c r="H475" s="206"/>
      <c r="I475" s="221" t="str" cm="1">
        <f t="array" ref="I475">_xlfn.TEXTJOIN(" ",1,IF(flistname=D475,foption,""))</f>
        <v>0</v>
      </c>
      <c r="J475" s="221" t="s">
        <v>151</v>
      </c>
      <c r="K475" s="221" t="s">
        <v>1989</v>
      </c>
      <c r="L475" s="221" t="str">
        <f t="shared" si="53"/>
        <v>K19: How many members of your household were directly affected by this ill treatment?</v>
      </c>
      <c r="M475" s="221" t="s">
        <v>4529</v>
      </c>
      <c r="N475" s="221" t="s">
        <v>6163</v>
      </c>
      <c r="O475" s="221" t="s">
        <v>4531</v>
      </c>
      <c r="P475" s="221">
        <v>1</v>
      </c>
      <c r="T475" s="221" t="s">
        <v>3350</v>
      </c>
      <c r="U475" s="221" t="s">
        <v>6701</v>
      </c>
      <c r="V475" s="221">
        <v>1</v>
      </c>
      <c r="Z475" s="221" t="s">
        <v>1985</v>
      </c>
      <c r="AB475" s="333"/>
    </row>
    <row r="476" spans="1:28" s="219" customFormat="1">
      <c r="A476" s="215"/>
      <c r="B476" s="216" t="s">
        <v>4532</v>
      </c>
      <c r="C476" s="216" t="str">
        <f t="shared" si="55"/>
        <v>No</v>
      </c>
      <c r="D476" s="216" t="str">
        <f t="shared" si="54"/>
        <v/>
      </c>
      <c r="E476" s="215"/>
      <c r="F476" s="216"/>
      <c r="G476" s="216" t="s">
        <v>3040</v>
      </c>
      <c r="H476" s="217"/>
      <c r="I476" s="219" t="str" cm="1">
        <f t="array" ref="I476">_xlfn.TEXTJOIN(" ",1,IF(flistname=D476,foption,""))</f>
        <v>0</v>
      </c>
      <c r="J476" s="219" t="s">
        <v>26</v>
      </c>
      <c r="K476" s="219" t="s">
        <v>6165</v>
      </c>
      <c r="L476" s="219" t="str">
        <f t="shared" si="53"/>
        <v/>
      </c>
      <c r="P476" s="219">
        <v>1</v>
      </c>
      <c r="Z476" s="219" t="s">
        <v>4535</v>
      </c>
      <c r="AB476" s="286"/>
    </row>
    <row r="477" spans="1:28" s="325" customFormat="1">
      <c r="A477" s="352"/>
      <c r="B477" s="353"/>
      <c r="C477" s="353" t="str">
        <f t="shared" si="55"/>
        <v>No</v>
      </c>
      <c r="D477" s="353" t="str">
        <f t="shared" si="54"/>
        <v/>
      </c>
      <c r="E477" s="352"/>
      <c r="F477" s="353"/>
      <c r="G477" s="353"/>
      <c r="H477" s="354"/>
      <c r="J477" s="325" t="s">
        <v>20</v>
      </c>
      <c r="L477" s="325" t="str">
        <f t="shared" si="53"/>
        <v>Please tell me by sex, all household members who were directly affected by ill treatment</v>
      </c>
      <c r="N477" s="325" t="s">
        <v>6166</v>
      </c>
      <c r="O477" s="325" t="s">
        <v>6166</v>
      </c>
      <c r="AB477" s="326"/>
    </row>
    <row r="478" spans="1:28" s="221" customFormat="1">
      <c r="A478" s="205"/>
      <c r="B478" s="194" t="s">
        <v>4536</v>
      </c>
      <c r="C478" s="194" t="str">
        <f t="shared" si="55"/>
        <v>No</v>
      </c>
      <c r="D478" s="194" t="str">
        <f t="shared" si="54"/>
        <v/>
      </c>
      <c r="E478" s="205"/>
      <c r="F478" s="194"/>
      <c r="G478" s="194" t="s">
        <v>2983</v>
      </c>
      <c r="H478" s="206"/>
      <c r="I478" s="221" t="str" cm="1">
        <f t="array" ref="I478">_xlfn.TEXTJOIN(" ",1,IF(flistname=D478,foption,""))</f>
        <v>0</v>
      </c>
      <c r="J478" s="221" t="s">
        <v>151</v>
      </c>
      <c r="K478" s="221" t="s">
        <v>6167</v>
      </c>
      <c r="L478" s="221" t="str">
        <f t="shared" si="53"/>
        <v>K19_01: Male members who face ill treatment</v>
      </c>
      <c r="M478" s="221" t="s">
        <v>4537</v>
      </c>
      <c r="N478" s="221" t="s">
        <v>6168</v>
      </c>
      <c r="O478" s="221" t="s">
        <v>6169</v>
      </c>
      <c r="P478" s="221">
        <v>1</v>
      </c>
      <c r="T478" s="221" t="s">
        <v>6170</v>
      </c>
      <c r="U478" s="221" t="s">
        <v>6702</v>
      </c>
      <c r="V478" s="221">
        <v>1</v>
      </c>
      <c r="Z478" s="221" t="s">
        <v>6172</v>
      </c>
      <c r="AB478" s="333"/>
    </row>
    <row r="479" spans="1:28" s="221" customFormat="1">
      <c r="A479" s="205"/>
      <c r="B479" s="194" t="s">
        <v>4539</v>
      </c>
      <c r="C479" s="194" t="str">
        <f t="shared" si="55"/>
        <v>No</v>
      </c>
      <c r="D479" s="194" t="str">
        <f t="shared" si="54"/>
        <v/>
      </c>
      <c r="E479" s="205"/>
      <c r="F479" s="194"/>
      <c r="G479" s="194" t="s">
        <v>2983</v>
      </c>
      <c r="H479" s="206"/>
      <c r="I479" s="221" t="str" cm="1">
        <f t="array" ref="I479">_xlfn.TEXTJOIN(" ",1,IF(flistname=D479,foption,""))</f>
        <v>0</v>
      </c>
      <c r="J479" s="221" t="s">
        <v>151</v>
      </c>
      <c r="K479" s="221" t="s">
        <v>6173</v>
      </c>
      <c r="L479" s="221" t="str">
        <f t="shared" si="53"/>
        <v>K19_02: Female members who face ill treatment</v>
      </c>
      <c r="M479" s="221" t="s">
        <v>4540</v>
      </c>
      <c r="N479" s="221" t="s">
        <v>6174</v>
      </c>
      <c r="O479" s="221" t="s">
        <v>6175</v>
      </c>
      <c r="P479" s="221">
        <v>1</v>
      </c>
      <c r="T479" s="221" t="s">
        <v>6176</v>
      </c>
      <c r="U479" s="221" t="s">
        <v>6703</v>
      </c>
      <c r="V479" s="221">
        <v>1</v>
      </c>
      <c r="Z479" s="221" t="s">
        <v>6178</v>
      </c>
      <c r="AB479" s="333"/>
    </row>
    <row r="480" spans="1:28" s="219" customFormat="1">
      <c r="A480" s="215"/>
      <c r="B480" s="216" t="s">
        <v>4543</v>
      </c>
      <c r="C480" s="216" t="str">
        <f t="shared" si="55"/>
        <v>No</v>
      </c>
      <c r="D480" s="216" t="str">
        <f t="shared" si="54"/>
        <v/>
      </c>
      <c r="E480" s="215"/>
      <c r="F480" s="216"/>
      <c r="G480" s="216" t="s">
        <v>3040</v>
      </c>
      <c r="H480" s="217"/>
      <c r="I480" s="219" t="str" cm="1">
        <f t="array" ref="I480">_xlfn.TEXTJOIN(" ",1,IF(flistname=D480,foption,""))</f>
        <v>0</v>
      </c>
      <c r="J480" s="219" t="s">
        <v>117</v>
      </c>
      <c r="K480" s="219" t="s">
        <v>6165</v>
      </c>
      <c r="L480" s="219" t="str">
        <f t="shared" si="53"/>
        <v/>
      </c>
      <c r="N480" s="219" t="s">
        <v>2988</v>
      </c>
      <c r="O480" s="219" t="s">
        <v>2988</v>
      </c>
      <c r="P480" s="219">
        <v>1</v>
      </c>
      <c r="AB480" s="286"/>
    </row>
    <row r="481" spans="1:28" s="219" customFormat="1">
      <c r="A481" s="215"/>
      <c r="B481" s="216"/>
      <c r="C481" s="216"/>
      <c r="D481" s="216"/>
      <c r="E481" s="215"/>
      <c r="F481" s="216"/>
      <c r="G481" s="216"/>
      <c r="H481" s="217"/>
      <c r="J481" s="219" t="s">
        <v>117</v>
      </c>
      <c r="K481" s="219" t="s">
        <v>6160</v>
      </c>
      <c r="AB481" s="286"/>
    </row>
    <row r="482" spans="1:28" s="245" customFormat="1">
      <c r="A482" s="228"/>
      <c r="B482" s="229"/>
      <c r="C482" s="229"/>
      <c r="D482" s="229"/>
      <c r="E482" s="228"/>
      <c r="F482" s="229"/>
      <c r="G482" s="229"/>
      <c r="H482" s="230"/>
      <c r="AB482" s="281"/>
    </row>
    <row r="483" spans="1:28" s="219" customFormat="1">
      <c r="A483" s="215"/>
      <c r="B483" s="216"/>
      <c r="C483" s="216"/>
      <c r="D483" s="216"/>
      <c r="E483" s="215"/>
      <c r="F483" s="216"/>
      <c r="G483" s="216"/>
      <c r="H483" s="217"/>
      <c r="J483" s="219" t="s">
        <v>26</v>
      </c>
      <c r="K483" s="219" t="s">
        <v>6179</v>
      </c>
      <c r="W483" s="219" t="s">
        <v>168</v>
      </c>
      <c r="AB483" s="286"/>
    </row>
    <row r="484" spans="1:28" s="221" customFormat="1">
      <c r="A484" s="205"/>
      <c r="B484" s="194" t="s">
        <v>4544</v>
      </c>
      <c r="C484" s="194" t="str">
        <f t="shared" si="55"/>
        <v>select_one</v>
      </c>
      <c r="D484" s="194" t="str">
        <f t="shared" si="54"/>
        <v>yes_no</v>
      </c>
      <c r="E484" s="205"/>
      <c r="F484" s="194"/>
      <c r="G484" s="194" t="s">
        <v>2983</v>
      </c>
      <c r="H484" s="206"/>
      <c r="I484" s="221" t="str" cm="1">
        <f t="array" ref="I484">_xlfn.TEXTJOIN(" ",1,IF(flistname=D484,foption,""))</f>
        <v>0: No 1: Yes</v>
      </c>
      <c r="J484" s="221" t="s">
        <v>22</v>
      </c>
      <c r="K484" s="221" t="s">
        <v>1998</v>
      </c>
      <c r="L484" s="221" t="str">
        <f t="shared" si="53"/>
        <v>K20: Do you think the conditions of WFP programme sites are dignified?</v>
      </c>
      <c r="M484" s="221" t="s">
        <v>4545</v>
      </c>
      <c r="N484" s="221" t="s">
        <v>4546</v>
      </c>
      <c r="O484" s="221" t="s">
        <v>4547</v>
      </c>
      <c r="P484" s="221">
        <v>1</v>
      </c>
      <c r="S484" s="221" t="s">
        <v>2000</v>
      </c>
      <c r="V484" s="221">
        <v>1</v>
      </c>
      <c r="W484" s="221" t="s">
        <v>5748</v>
      </c>
      <c r="AB484" s="333"/>
    </row>
    <row r="485" spans="1:28" s="221" customFormat="1">
      <c r="A485" s="205"/>
      <c r="B485" s="194" t="s">
        <v>4548</v>
      </c>
      <c r="C485" s="194" t="str">
        <f t="shared" si="55"/>
        <v>select_multiple</v>
      </c>
      <c r="D485" s="194" t="str">
        <f t="shared" si="54"/>
        <v>sites_issues</v>
      </c>
      <c r="E485" s="205"/>
      <c r="F485" s="194"/>
      <c r="G485" s="194" t="s">
        <v>2983</v>
      </c>
      <c r="H485" s="206"/>
      <c r="I485" s="221" t="str" cm="1">
        <f t="array" ref="I485">_xlfn.TEXTJOIN(" ",1,IF(flistname=D485,foption,""))</f>
        <v>1: Lack of shade 2: Lack of toilet facilities 3: Lack of private spaces for lactating mothers 4: Lack of crowd control measures 5: Long waiting time 6: Long travel times 7: Timing 88: Other</v>
      </c>
      <c r="J485" s="221" t="s">
        <v>2001</v>
      </c>
      <c r="K485" s="221" t="s">
        <v>2002</v>
      </c>
      <c r="L485" s="221" t="str">
        <f t="shared" si="53"/>
        <v>K21: If No, please indicate the problem(s)</v>
      </c>
      <c r="M485" s="221" t="s">
        <v>4549</v>
      </c>
      <c r="N485" s="221" t="s">
        <v>4550</v>
      </c>
      <c r="O485" s="221" t="s">
        <v>4551</v>
      </c>
      <c r="P485" s="221">
        <v>1</v>
      </c>
      <c r="V485" s="221">
        <v>1</v>
      </c>
      <c r="Z485" s="221" t="s">
        <v>2004</v>
      </c>
      <c r="AB485" s="333"/>
    </row>
    <row r="486" spans="1:28" s="338" customFormat="1">
      <c r="A486" s="205"/>
      <c r="B486" s="194" t="s">
        <v>4552</v>
      </c>
      <c r="C486" s="194" t="str">
        <f t="shared" si="55"/>
        <v>No</v>
      </c>
      <c r="D486" s="194" t="str">
        <f t="shared" si="54"/>
        <v/>
      </c>
      <c r="E486" s="205"/>
      <c r="F486" s="194"/>
      <c r="G486" s="194" t="s">
        <v>2983</v>
      </c>
      <c r="H486" s="206"/>
      <c r="I486" s="338" t="str" cm="1">
        <f t="array" ref="I486">_xlfn.TEXTJOIN(" ",1,IF(flistname=D486,foption,""))</f>
        <v>0</v>
      </c>
      <c r="J486" s="338" t="s">
        <v>49</v>
      </c>
      <c r="K486" s="338" t="s">
        <v>2005</v>
      </c>
      <c r="L486" s="338" t="str">
        <f t="shared" si="53"/>
        <v>K22: Please specify</v>
      </c>
      <c r="M486" s="338" t="s">
        <v>4553</v>
      </c>
      <c r="N486" s="338" t="s">
        <v>3492</v>
      </c>
      <c r="O486" s="338" t="s">
        <v>4554</v>
      </c>
      <c r="P486" s="338">
        <v>1</v>
      </c>
      <c r="V486" s="338">
        <v>1</v>
      </c>
      <c r="Z486" s="338" t="s">
        <v>6704</v>
      </c>
      <c r="AB486" s="339"/>
    </row>
    <row r="487" spans="1:28" s="221" customFormat="1">
      <c r="A487" s="205"/>
      <c r="B487" s="194" t="s">
        <v>4555</v>
      </c>
      <c r="C487" s="194" t="str">
        <f t="shared" si="55"/>
        <v>select_one</v>
      </c>
      <c r="D487" s="194" t="str">
        <f t="shared" si="54"/>
        <v>yes_no</v>
      </c>
      <c r="E487" s="205"/>
      <c r="F487" s="194"/>
      <c r="G487" s="194" t="s">
        <v>2983</v>
      </c>
      <c r="H487" s="206"/>
      <c r="I487" s="221" t="str" cm="1">
        <f t="array" ref="I487">_xlfn.TEXTJOIN(" ",1,IF(flistname=D487,foption,""))</f>
        <v>0: No 1: Yes</v>
      </c>
      <c r="J487" s="221" t="s">
        <v>22</v>
      </c>
      <c r="K487" s="221" t="s">
        <v>2008</v>
      </c>
      <c r="L487" s="221" t="str">
        <f t="shared" si="53"/>
        <v>K23: Have WFP and/or its partners already taken measures to try to resolve the problem?</v>
      </c>
      <c r="M487" s="221" t="s">
        <v>4556</v>
      </c>
      <c r="N487" s="221" t="s">
        <v>4557</v>
      </c>
      <c r="O487" s="221" t="s">
        <v>4558</v>
      </c>
      <c r="P487" s="221">
        <v>1</v>
      </c>
      <c r="V487" s="221">
        <v>1</v>
      </c>
      <c r="W487" s="221" t="s">
        <v>5748</v>
      </c>
      <c r="Z487" s="221" t="s">
        <v>2004</v>
      </c>
      <c r="AB487" s="333"/>
    </row>
    <row r="488" spans="1:28" s="338" customFormat="1">
      <c r="A488" s="205"/>
      <c r="B488" s="194" t="s">
        <v>4559</v>
      </c>
      <c r="C488" s="194" t="str">
        <f t="shared" si="55"/>
        <v>No</v>
      </c>
      <c r="D488" s="194" t="str">
        <f t="shared" si="54"/>
        <v/>
      </c>
      <c r="E488" s="205"/>
      <c r="F488" s="194"/>
      <c r="G488" s="194" t="s">
        <v>2983</v>
      </c>
      <c r="H488" s="206"/>
      <c r="I488" s="338" t="str" cm="1">
        <f t="array" ref="I488">_xlfn.TEXTJOIN(" ",1,IF(flistname=D488,foption,""))</f>
        <v>0</v>
      </c>
      <c r="J488" s="338" t="s">
        <v>49</v>
      </c>
      <c r="K488" s="338" t="s">
        <v>2010</v>
      </c>
      <c r="L488" s="338" t="str">
        <f t="shared" si="53"/>
        <v>K24: What could be done to make WFP programmes more dignified?</v>
      </c>
      <c r="M488" s="338" t="s">
        <v>4560</v>
      </c>
      <c r="N488" s="338" t="s">
        <v>4561</v>
      </c>
      <c r="O488" s="338" t="s">
        <v>4562</v>
      </c>
      <c r="P488" s="338">
        <v>1</v>
      </c>
      <c r="V488" s="338">
        <v>1</v>
      </c>
      <c r="Z488" s="338" t="s">
        <v>2004</v>
      </c>
      <c r="AB488" s="339"/>
    </row>
    <row r="489" spans="1:28" s="219" customFormat="1">
      <c r="C489" s="219" t="str">
        <f t="shared" si="55"/>
        <v>No</v>
      </c>
      <c r="D489" s="219" t="str">
        <f t="shared" si="54"/>
        <v/>
      </c>
      <c r="J489" s="219" t="s">
        <v>117</v>
      </c>
      <c r="K489" s="219" t="s">
        <v>6179</v>
      </c>
      <c r="AB489" s="286"/>
    </row>
    <row r="490" spans="1:28" s="356" customFormat="1">
      <c r="A490" s="355"/>
      <c r="B490" s="356" t="s">
        <v>4563</v>
      </c>
      <c r="C490" s="356" t="str">
        <f t="shared" si="55"/>
        <v>No</v>
      </c>
      <c r="D490" s="356" t="str">
        <f t="shared" si="54"/>
        <v/>
      </c>
      <c r="E490" s="355"/>
      <c r="G490" s="356" t="s">
        <v>2983</v>
      </c>
      <c r="H490" s="357"/>
      <c r="I490" s="356" t="str" cm="1">
        <f t="array" ref="I490">_xlfn.TEXTJOIN(" ",1,IF(flistname=D490,foption,""))</f>
        <v>0</v>
      </c>
      <c r="J490" s="356" t="s">
        <v>117</v>
      </c>
      <c r="K490" s="356" t="s">
        <v>4452</v>
      </c>
      <c r="L490" s="356" t="str">
        <f t="shared" si="53"/>
        <v/>
      </c>
      <c r="N490" s="356" t="s">
        <v>2988</v>
      </c>
      <c r="O490" s="356" t="s">
        <v>2988</v>
      </c>
      <c r="P490" s="356">
        <v>1</v>
      </c>
      <c r="AB490" s="358"/>
    </row>
    <row r="491" spans="1:28" s="218" customFormat="1">
      <c r="A491" s="207"/>
      <c r="C491" s="218" t="str">
        <f t="shared" si="55"/>
        <v>No</v>
      </c>
      <c r="D491" s="218" t="str">
        <f t="shared" si="54"/>
        <v/>
      </c>
      <c r="E491" s="207"/>
      <c r="H491" s="209"/>
      <c r="I491" s="214" t="str" cm="1">
        <f t="array" ref="I491">_xlfn.TEXTJOIN(" ",1,IF(flistname=D491,foption,""))</f>
        <v>0</v>
      </c>
      <c r="L491" s="218" t="str">
        <f t="shared" si="53"/>
        <v/>
      </c>
      <c r="N491" s="218" t="s">
        <v>2988</v>
      </c>
      <c r="O491" s="218" t="s">
        <v>2988</v>
      </c>
      <c r="P491" s="218">
        <v>1</v>
      </c>
      <c r="S491" s="207"/>
      <c r="AB491" s="280"/>
    </row>
    <row r="492" spans="1:28" s="356" customFormat="1">
      <c r="A492" s="355"/>
      <c r="B492" s="356" t="s">
        <v>4564</v>
      </c>
      <c r="C492" s="356" t="str">
        <f t="shared" si="55"/>
        <v>No</v>
      </c>
      <c r="D492" s="356" t="str">
        <f t="shared" si="54"/>
        <v/>
      </c>
      <c r="E492" s="355"/>
      <c r="G492" s="356" t="s">
        <v>2983</v>
      </c>
      <c r="H492" s="357"/>
      <c r="I492" s="356" t="str" cm="1">
        <f t="array" ref="I492">_xlfn.TEXTJOIN(" ",1,IF(flistname=D492,foption,""))</f>
        <v>0</v>
      </c>
      <c r="J492" s="356" t="s">
        <v>26</v>
      </c>
      <c r="K492" s="356" t="s">
        <v>4565</v>
      </c>
      <c r="L492" s="356" t="str">
        <f t="shared" si="53"/>
        <v>L: PROJECT MANAGEMENT COMMITTEE</v>
      </c>
      <c r="M492" s="356" t="s">
        <v>4566</v>
      </c>
      <c r="N492" s="356" t="s">
        <v>4567</v>
      </c>
      <c r="O492" s="356" t="s">
        <v>4567</v>
      </c>
      <c r="P492" s="356">
        <v>1</v>
      </c>
      <c r="W492" s="356" t="s">
        <v>168</v>
      </c>
      <c r="Z492" s="356" t="s">
        <v>3428</v>
      </c>
      <c r="AB492" s="358"/>
    </row>
    <row r="493" spans="1:28" s="221" customFormat="1">
      <c r="A493" s="205"/>
      <c r="B493" s="194" t="s">
        <v>4568</v>
      </c>
      <c r="C493" s="194" t="str">
        <f t="shared" si="55"/>
        <v>select_one</v>
      </c>
      <c r="D493" s="194" t="str">
        <f t="shared" si="54"/>
        <v>yes_no_dk</v>
      </c>
      <c r="E493" s="205"/>
      <c r="F493" s="194"/>
      <c r="G493" s="194" t="s">
        <v>2983</v>
      </c>
      <c r="H493" s="206"/>
      <c r="I493" s="221" t="str" cm="1">
        <f t="array" ref="I493">_xlfn.TEXTJOIN(" ",1,IF(flistname=D493,foption,""))</f>
        <v>0: No 1: Yes 98: Don’t know</v>
      </c>
      <c r="J493" s="221" t="s">
        <v>549</v>
      </c>
      <c r="K493" s="221" t="s">
        <v>2083</v>
      </c>
      <c r="L493" s="221" t="str">
        <f>IF(AND(ISBLANK(M493),ISBLANK(N493)),"",IF(ISBLANK(M493),N493,_xlfn.CONCAT(TRIM(M493),": ",N493)))</f>
        <v>L01: Is there a project management committee (PMC) for the assistance provided?</v>
      </c>
      <c r="M493" s="221" t="s">
        <v>4569</v>
      </c>
      <c r="N493" s="221" t="s">
        <v>4570</v>
      </c>
      <c r="O493" s="221" t="s">
        <v>4571</v>
      </c>
      <c r="P493" s="221">
        <v>1</v>
      </c>
      <c r="S493" s="221" t="s">
        <v>2085</v>
      </c>
      <c r="V493" s="221">
        <v>1</v>
      </c>
      <c r="W493" s="221" t="s">
        <v>5748</v>
      </c>
      <c r="AB493" s="333"/>
    </row>
    <row r="494" spans="1:28" s="221" customFormat="1">
      <c r="A494" s="205"/>
      <c r="B494" s="194" t="s">
        <v>4572</v>
      </c>
      <c r="C494" s="194" t="str">
        <f t="shared" si="55"/>
        <v>select_one</v>
      </c>
      <c r="D494" s="194" t="str">
        <f t="shared" si="54"/>
        <v>yes_no</v>
      </c>
      <c r="E494" s="205"/>
      <c r="F494" s="194"/>
      <c r="G494" s="194" t="s">
        <v>2983</v>
      </c>
      <c r="H494" s="206"/>
      <c r="I494" s="221" t="str" cm="1">
        <f t="array" ref="I494">_xlfn.TEXTJOIN(" ",1,IF(flistname=D494,foption,""))</f>
        <v>0: No 1: Yes</v>
      </c>
      <c r="J494" s="221" t="s">
        <v>22</v>
      </c>
      <c r="K494" s="221" t="s">
        <v>2086</v>
      </c>
      <c r="L494" s="221" t="str">
        <f t="shared" si="53"/>
        <v>L02: Do you know how many members are there in the PMC?</v>
      </c>
      <c r="M494" s="221" t="s">
        <v>4573</v>
      </c>
      <c r="N494" s="221" t="s">
        <v>4574</v>
      </c>
      <c r="O494" s="221" t="s">
        <v>4575</v>
      </c>
      <c r="P494" s="221">
        <v>1</v>
      </c>
      <c r="V494" s="221">
        <v>1</v>
      </c>
      <c r="W494" s="221" t="s">
        <v>5748</v>
      </c>
      <c r="Z494" s="221" t="s">
        <v>2088</v>
      </c>
      <c r="AB494" s="333"/>
    </row>
    <row r="495" spans="1:28" s="221" customFormat="1">
      <c r="A495" s="205"/>
      <c r="B495" s="194" t="s">
        <v>4576</v>
      </c>
      <c r="C495" s="194" t="str">
        <f t="shared" si="55"/>
        <v>No</v>
      </c>
      <c r="D495" s="194" t="str">
        <f t="shared" si="54"/>
        <v/>
      </c>
      <c r="E495" s="205"/>
      <c r="F495" s="194"/>
      <c r="G495" s="194" t="s">
        <v>2983</v>
      </c>
      <c r="H495" s="206"/>
      <c r="I495" s="221" t="str" cm="1">
        <f t="array" ref="I495">_xlfn.TEXTJOIN(" ",1,IF(flistname=D495,foption,""))</f>
        <v>0</v>
      </c>
      <c r="J495" s="221" t="s">
        <v>151</v>
      </c>
      <c r="K495" s="221" t="s">
        <v>2089</v>
      </c>
      <c r="L495" s="221" t="str">
        <f t="shared" si="53"/>
        <v>L03: If yes, how many members are there in the PMC men?</v>
      </c>
      <c r="M495" s="221" t="s">
        <v>4577</v>
      </c>
      <c r="N495" s="221" t="s">
        <v>4578</v>
      </c>
      <c r="O495" s="221" t="s">
        <v>4579</v>
      </c>
      <c r="P495" s="221">
        <v>1</v>
      </c>
      <c r="T495" s="221" t="s">
        <v>2091</v>
      </c>
      <c r="V495" s="221">
        <v>1</v>
      </c>
      <c r="Z495" s="221" t="s">
        <v>2092</v>
      </c>
      <c r="AB495" s="333"/>
    </row>
    <row r="496" spans="1:28" s="221" customFormat="1">
      <c r="A496" s="205"/>
      <c r="B496" s="194" t="s">
        <v>4580</v>
      </c>
      <c r="C496" s="194" t="str">
        <f t="shared" si="55"/>
        <v>No</v>
      </c>
      <c r="D496" s="194" t="str">
        <f t="shared" si="54"/>
        <v/>
      </c>
      <c r="E496" s="205"/>
      <c r="F496" s="194"/>
      <c r="G496" s="194" t="s">
        <v>2983</v>
      </c>
      <c r="H496" s="206"/>
      <c r="I496" s="221" t="str" cm="1">
        <f t="array" ref="I496">_xlfn.TEXTJOIN(" ",1,IF(flistname=D496,foption,""))</f>
        <v>0</v>
      </c>
      <c r="J496" s="221" t="s">
        <v>151</v>
      </c>
      <c r="K496" s="221" t="s">
        <v>2093</v>
      </c>
      <c r="L496" s="221" t="str">
        <f t="shared" ref="L496:L587" si="56">IF(AND(ISBLANK(M496),ISBLANK(N496)),"",IF(ISBLANK(M496),N496,_xlfn.CONCAT(TRIM(M496),": ",N496)))</f>
        <v>L04: If yes, how many members of the PMC are women?</v>
      </c>
      <c r="M496" s="221" t="s">
        <v>4581</v>
      </c>
      <c r="N496" s="221" t="s">
        <v>2094</v>
      </c>
      <c r="O496" s="221" t="s">
        <v>4582</v>
      </c>
      <c r="P496" s="221">
        <v>1</v>
      </c>
      <c r="T496" s="221" t="s">
        <v>2095</v>
      </c>
      <c r="V496" s="221">
        <v>1</v>
      </c>
      <c r="Z496" s="221" t="s">
        <v>2092</v>
      </c>
      <c r="AB496" s="333"/>
    </row>
    <row r="497" spans="1:28" s="221" customFormat="1">
      <c r="A497" s="205"/>
      <c r="B497" s="194" t="s">
        <v>4583</v>
      </c>
      <c r="C497" s="194" t="str">
        <f t="shared" si="55"/>
        <v>select_one</v>
      </c>
      <c r="D497" s="194" t="str">
        <f t="shared" ref="D497:D588" si="57">IF(OR(C497="select_one",C497="select_multiple"),TRIM(RIGHT(J497,LEN(J497)-(LEN(C497)+1))),"")</f>
        <v>No_PMC</v>
      </c>
      <c r="E497" s="205"/>
      <c r="F497" s="194"/>
      <c r="G497" s="194" t="s">
        <v>2983</v>
      </c>
      <c r="H497" s="206"/>
      <c r="I497" s="221" t="str" cm="1">
        <f t="array" ref="I497">_xlfn.TEXTJOIN(" ",1,IF(flistname=D497,foption,""))</f>
        <v>1: It has not been created 2: A new PMC is being formed (the old PMC membership term has expired) 3: Don't know</v>
      </c>
      <c r="J497" s="221" t="s">
        <v>2096</v>
      </c>
      <c r="K497" s="221" t="s">
        <v>2097</v>
      </c>
      <c r="L497" s="221" t="str">
        <f t="shared" si="56"/>
        <v>L05: If not, why is there not a project management committee?</v>
      </c>
      <c r="M497" s="221" t="s">
        <v>4584</v>
      </c>
      <c r="N497" s="221" t="s">
        <v>4585</v>
      </c>
      <c r="O497" s="221" t="s">
        <v>4586</v>
      </c>
      <c r="P497" s="221">
        <v>1</v>
      </c>
      <c r="V497" s="221">
        <v>1</v>
      </c>
      <c r="Z497" s="221" t="s">
        <v>2099</v>
      </c>
      <c r="AB497" s="333"/>
    </row>
    <row r="498" spans="1:28" s="221" customFormat="1">
      <c r="A498" s="205"/>
      <c r="B498" s="194" t="s">
        <v>4587</v>
      </c>
      <c r="C498" s="194" t="str">
        <f t="shared" ref="C498:C589" si="58">IF(IFERROR(FIND("select_one",J498),0)&gt;0,"select_one",IF(IFERROR(FIND("select_multiple",J498),0)&gt;0,"select_multiple","No"))</f>
        <v>select_one</v>
      </c>
      <c r="D498" s="194" t="str">
        <f t="shared" si="57"/>
        <v>yes_no</v>
      </c>
      <c r="E498" s="205"/>
      <c r="F498" s="194"/>
      <c r="G498" s="194" t="s">
        <v>2983</v>
      </c>
      <c r="H498" s="206"/>
      <c r="I498" s="221" t="str" cm="1">
        <f t="array" ref="I498">_xlfn.TEXTJOIN(" ",1,IF(flistname=D498,foption,""))</f>
        <v>0: No 1: Yes</v>
      </c>
      <c r="J498" s="221" t="s">
        <v>22</v>
      </c>
      <c r="K498" s="221" t="s">
        <v>2100</v>
      </c>
      <c r="L498" s="221" t="str">
        <f t="shared" si="56"/>
        <v>L06: Does the PMC report back to the beneficiaries and/or community?</v>
      </c>
      <c r="M498" s="221" t="s">
        <v>4588</v>
      </c>
      <c r="N498" s="221" t="s">
        <v>4589</v>
      </c>
      <c r="O498" s="221" t="s">
        <v>4590</v>
      </c>
      <c r="P498" s="221">
        <v>1</v>
      </c>
      <c r="V498" s="221">
        <v>1</v>
      </c>
      <c r="W498" s="221" t="s">
        <v>5748</v>
      </c>
      <c r="Z498" s="221" t="s">
        <v>2088</v>
      </c>
      <c r="AB498" s="333"/>
    </row>
    <row r="499" spans="1:28" s="221" customFormat="1">
      <c r="A499" s="205"/>
      <c r="B499" s="194" t="s">
        <v>4591</v>
      </c>
      <c r="C499" s="194" t="str">
        <f t="shared" si="58"/>
        <v>select_one</v>
      </c>
      <c r="D499" s="194" t="str">
        <f t="shared" si="57"/>
        <v>yes_no_dk</v>
      </c>
      <c r="E499" s="205"/>
      <c r="F499" s="194"/>
      <c r="G499" s="194" t="s">
        <v>2983</v>
      </c>
      <c r="H499" s="206"/>
      <c r="I499" s="221" t="str" cm="1">
        <f t="array" ref="I499">_xlfn.TEXTJOIN(" ",1,IF(flistname=D499,foption,""))</f>
        <v>0: No 1: Yes 98: Don’t know</v>
      </c>
      <c r="J499" s="221" t="s">
        <v>549</v>
      </c>
      <c r="K499" s="221" t="s">
        <v>2102</v>
      </c>
      <c r="L499" s="221" t="str">
        <f t="shared" si="56"/>
        <v>L07: Is it easy for the PMC members to take additional food/cash/vouchers (beyond the entitlement)?</v>
      </c>
      <c r="M499" s="221" t="s">
        <v>4592</v>
      </c>
      <c r="N499" s="221" t="s">
        <v>4593</v>
      </c>
      <c r="O499" s="221" t="s">
        <v>4594</v>
      </c>
      <c r="P499" s="221">
        <v>1</v>
      </c>
      <c r="V499" s="221">
        <v>1</v>
      </c>
      <c r="W499" s="221" t="s">
        <v>5748</v>
      </c>
      <c r="Z499" s="221" t="s">
        <v>2088</v>
      </c>
      <c r="AB499" s="333"/>
    </row>
    <row r="500" spans="1:28" s="221" customFormat="1">
      <c r="A500" s="205"/>
      <c r="B500" s="194"/>
      <c r="C500" s="194" t="str">
        <f t="shared" si="58"/>
        <v>No</v>
      </c>
      <c r="D500" s="194" t="str">
        <f t="shared" si="57"/>
        <v/>
      </c>
      <c r="E500" s="205"/>
      <c r="F500" s="194"/>
      <c r="G500" s="194"/>
      <c r="H500" s="206"/>
      <c r="J500" s="221" t="s">
        <v>49</v>
      </c>
      <c r="K500" s="221" t="s">
        <v>6705</v>
      </c>
      <c r="L500" s="221" t="str">
        <f t="shared" si="56"/>
        <v>L07_1: Briefly explain how they take additional food/cash/vouchers (beyond the entitlement)?</v>
      </c>
      <c r="M500" s="221" t="s">
        <v>6706</v>
      </c>
      <c r="N500" s="221" t="s">
        <v>6707</v>
      </c>
      <c r="P500" s="221">
        <v>1</v>
      </c>
      <c r="V500" s="221">
        <v>1</v>
      </c>
      <c r="Z500" s="221" t="s">
        <v>6708</v>
      </c>
      <c r="AB500" s="333"/>
    </row>
    <row r="501" spans="1:28" s="221" customFormat="1">
      <c r="A501" s="205"/>
      <c r="B501" s="194" t="s">
        <v>4595</v>
      </c>
      <c r="C501" s="194" t="str">
        <f t="shared" si="58"/>
        <v>select_one</v>
      </c>
      <c r="D501" s="194" t="str">
        <f t="shared" si="57"/>
        <v>yes_no</v>
      </c>
      <c r="E501" s="205"/>
      <c r="F501" s="194"/>
      <c r="G501" s="194" t="s">
        <v>2983</v>
      </c>
      <c r="H501" s="206"/>
      <c r="I501" s="221" t="str" cm="1">
        <f t="array" ref="I501">_xlfn.TEXTJOIN(" ",1,IF(flistname=D501,foption,""))</f>
        <v>0: No 1: Yes</v>
      </c>
      <c r="J501" s="221" t="s">
        <v>22</v>
      </c>
      <c r="K501" s="221" t="s">
        <v>2104</v>
      </c>
      <c r="L501" s="221" t="str">
        <f t="shared" si="56"/>
        <v>L08: Do you feel the PMC represents you well?</v>
      </c>
      <c r="M501" s="221" t="s">
        <v>4596</v>
      </c>
      <c r="N501" s="221" t="s">
        <v>4597</v>
      </c>
      <c r="O501" s="221" t="s">
        <v>4598</v>
      </c>
      <c r="P501" s="221">
        <v>1</v>
      </c>
      <c r="S501" s="221" t="s">
        <v>2106</v>
      </c>
      <c r="V501" s="221">
        <v>1</v>
      </c>
      <c r="W501" s="221" t="s">
        <v>5748</v>
      </c>
      <c r="Z501" s="221" t="s">
        <v>2088</v>
      </c>
      <c r="AB501" s="333"/>
    </row>
    <row r="502" spans="1:28" s="221" customFormat="1">
      <c r="A502" s="205"/>
      <c r="B502" s="194" t="s">
        <v>4595</v>
      </c>
      <c r="C502" s="194" t="str">
        <f t="shared" ref="C502" si="59">IF(IFERROR(FIND("select_one",J502),0)&gt;0,"select_one",IF(IFERROR(FIND("select_multiple",J502),0)&gt;0,"select_multiple","No"))</f>
        <v>select_one</v>
      </c>
      <c r="D502" s="194" t="str">
        <f t="shared" ref="D502" si="60">IF(OR(C502="select_one",C502="select_multiple"),TRIM(RIGHT(J502,LEN(J502)-(LEN(C502)+1))),"")</f>
        <v>yes_no_ns</v>
      </c>
      <c r="E502" s="205"/>
      <c r="F502" s="194"/>
      <c r="G502" s="194" t="s">
        <v>2983</v>
      </c>
      <c r="H502" s="206"/>
      <c r="I502" s="221" t="str" cm="1">
        <f t="array" ref="I502">_xlfn.TEXTJOIN(" ",1,IF(flistname=D502,foption,""))</f>
        <v/>
      </c>
      <c r="J502" s="221" t="s">
        <v>6709</v>
      </c>
      <c r="K502" s="221" t="s">
        <v>6710</v>
      </c>
      <c r="L502" s="221" t="str">
        <f t="shared" ref="L502" si="61">IF(AND(ISBLANK(M502),ISBLANK(N502)),"",IF(ISBLANK(M502),N502,_xlfn.CONCAT(TRIM(M502),": ",N502)))</f>
        <v xml:space="preserve">L08.1: Do you feel other socio-economic groups interests (such as youth and local interest groups) are well represented in the PMC? </v>
      </c>
      <c r="M502" s="221" t="s">
        <v>6711</v>
      </c>
      <c r="N502" s="206" t="s">
        <v>6712</v>
      </c>
      <c r="O502" s="221" t="s">
        <v>4598</v>
      </c>
      <c r="P502" s="221">
        <v>1</v>
      </c>
      <c r="S502" s="221" t="s">
        <v>2106</v>
      </c>
      <c r="V502" s="221">
        <v>1</v>
      </c>
      <c r="W502" s="221" t="s">
        <v>5748</v>
      </c>
      <c r="Z502" s="221" t="s">
        <v>2088</v>
      </c>
      <c r="AB502" s="333"/>
    </row>
    <row r="503" spans="1:28" s="221" customFormat="1">
      <c r="A503" s="205"/>
      <c r="B503" s="194" t="s">
        <v>4599</v>
      </c>
      <c r="C503" s="194" t="str">
        <f t="shared" si="58"/>
        <v>select_multiple</v>
      </c>
      <c r="D503" s="194" t="str">
        <f t="shared" si="57"/>
        <v>mc_activities</v>
      </c>
      <c r="E503" s="205"/>
      <c r="F503" s="194"/>
      <c r="G503" s="194" t="s">
        <v>2983</v>
      </c>
      <c r="H503" s="206"/>
      <c r="I503" s="221" t="str" cm="1">
        <f t="array" ref="I503">_xlfn.TEXTJOIN(" ",1,IF(flistname=D503,foption,""))</f>
        <v>1: Communication of distribution schedule 2: Complaints/ feedback management (neutral, independent, anonymous) 3: Help Desk at Site 4: Distribution organization 5: Sourcing porters 6: Recipient verification 7: Identifying vulnerable people 8: Posting entitlements 9: Sensitization on entitlements 10: Sensitization on targeting 88: Other 77: Don't know</v>
      </c>
      <c r="J503" s="221" t="s">
        <v>2107</v>
      </c>
      <c r="K503" s="221" t="s">
        <v>2108</v>
      </c>
      <c r="L503" s="221" t="str">
        <f t="shared" si="56"/>
        <v>L09: Which activity is the PMC responsible for?</v>
      </c>
      <c r="M503" s="221" t="s">
        <v>4600</v>
      </c>
      <c r="N503" s="221" t="s">
        <v>4601</v>
      </c>
      <c r="O503" s="221" t="s">
        <v>4602</v>
      </c>
      <c r="P503" s="221">
        <v>1</v>
      </c>
      <c r="S503" s="221" t="s">
        <v>1236</v>
      </c>
      <c r="T503" s="221" t="s">
        <v>4897</v>
      </c>
      <c r="U503" s="221" t="s">
        <v>6713</v>
      </c>
      <c r="V503" s="221">
        <v>1</v>
      </c>
      <c r="Z503" s="221" t="s">
        <v>2088</v>
      </c>
      <c r="AB503" s="333"/>
    </row>
    <row r="504" spans="1:28" s="338" customFormat="1">
      <c r="A504" s="205"/>
      <c r="B504" s="194" t="s">
        <v>4603</v>
      </c>
      <c r="C504" s="194" t="str">
        <f t="shared" si="58"/>
        <v>No</v>
      </c>
      <c r="D504" s="194" t="str">
        <f t="shared" si="57"/>
        <v/>
      </c>
      <c r="E504" s="205"/>
      <c r="F504" s="194"/>
      <c r="G504" s="194" t="s">
        <v>2983</v>
      </c>
      <c r="H504" s="206"/>
      <c r="I504" s="338" t="str" cm="1">
        <f t="array" ref="I504">_xlfn.TEXTJOIN(" ",1,IF(flistname=D504,foption,""))</f>
        <v>0</v>
      </c>
      <c r="J504" s="338" t="s">
        <v>49</v>
      </c>
      <c r="K504" s="338" t="s">
        <v>2110</v>
      </c>
      <c r="L504" s="338" t="str">
        <f t="shared" si="56"/>
        <v>L10: Specify</v>
      </c>
      <c r="M504" s="338" t="s">
        <v>4604</v>
      </c>
      <c r="N504" s="338" t="s">
        <v>1312</v>
      </c>
      <c r="O504" s="338" t="s">
        <v>4605</v>
      </c>
      <c r="P504" s="338">
        <v>1</v>
      </c>
      <c r="V504" s="338">
        <v>1</v>
      </c>
      <c r="Z504" s="338" t="s">
        <v>4606</v>
      </c>
      <c r="AB504" s="339"/>
    </row>
    <row r="505" spans="1:28" s="338" customFormat="1">
      <c r="A505" s="205"/>
      <c r="B505" s="194"/>
      <c r="C505" s="194" t="str">
        <f t="shared" si="58"/>
        <v>select_one</v>
      </c>
      <c r="D505" s="194" t="str">
        <f t="shared" si="57"/>
        <v>yes_no</v>
      </c>
      <c r="E505" s="205"/>
      <c r="F505" s="194"/>
      <c r="G505" s="194" t="s">
        <v>2983</v>
      </c>
      <c r="H505" s="206"/>
      <c r="J505" s="338" t="s">
        <v>22</v>
      </c>
      <c r="K505" s="338" t="s">
        <v>6714</v>
      </c>
      <c r="L505" s="338" t="str">
        <f t="shared" si="56"/>
        <v>Are you a project management committee member?</v>
      </c>
      <c r="N505" s="383" t="s">
        <v>6715</v>
      </c>
      <c r="O505" s="338" t="s">
        <v>6714</v>
      </c>
      <c r="P505" s="338">
        <v>1</v>
      </c>
      <c r="V505" s="338">
        <v>1</v>
      </c>
      <c r="W505" s="338" t="s">
        <v>5748</v>
      </c>
      <c r="Z505" s="338" t="s">
        <v>2088</v>
      </c>
      <c r="AB505" s="339"/>
    </row>
    <row r="506" spans="1:28" s="338" customFormat="1">
      <c r="A506" s="205"/>
      <c r="B506" s="194"/>
      <c r="C506" s="194" t="str">
        <f t="shared" si="58"/>
        <v>select_one</v>
      </c>
      <c r="D506" s="194" t="str">
        <f t="shared" si="57"/>
        <v>yes_no</v>
      </c>
      <c r="E506" s="205"/>
      <c r="F506" s="194"/>
      <c r="G506" s="194" t="s">
        <v>2983</v>
      </c>
      <c r="H506" s="206"/>
      <c r="J506" s="338" t="s">
        <v>22</v>
      </c>
      <c r="K506" s="338" t="s">
        <v>6716</v>
      </c>
      <c r="L506" s="338" t="str">
        <f t="shared" si="56"/>
        <v>Do you feel satisfied with PMCs decision-making roles?</v>
      </c>
      <c r="N506" s="383" t="s">
        <v>6717</v>
      </c>
      <c r="O506" s="338" t="s">
        <v>6718</v>
      </c>
      <c r="P506" s="338">
        <v>1</v>
      </c>
      <c r="V506" s="338">
        <v>1</v>
      </c>
      <c r="W506" s="338" t="s">
        <v>5748</v>
      </c>
      <c r="Z506" s="338" t="s">
        <v>6719</v>
      </c>
      <c r="AB506" s="339"/>
    </row>
    <row r="507" spans="1:28" s="338" customFormat="1">
      <c r="A507" s="205"/>
      <c r="B507" s="194"/>
      <c r="C507" s="194" t="str">
        <f t="shared" si="58"/>
        <v>select_one</v>
      </c>
      <c r="D507" s="194" t="str">
        <f t="shared" si="57"/>
        <v>yes_no_ns</v>
      </c>
      <c r="E507" s="205"/>
      <c r="F507" s="194"/>
      <c r="G507" s="194" t="s">
        <v>2983</v>
      </c>
      <c r="H507" s="206"/>
      <c r="J507" s="338" t="s">
        <v>6709</v>
      </c>
      <c r="K507" s="338" t="s">
        <v>6720</v>
      </c>
      <c r="L507" s="338" t="str">
        <f t="shared" ref="L507" si="62">IF(AND(ISBLANK(M507),ISBLANK(N507)),"",IF(ISBLANK(M507),N507,_xlfn.CONCAT(TRIM(M507),": ",N507)))</f>
        <v>Should the future role of the PMCs be maintained (remain the same) or be improved in the future?</v>
      </c>
      <c r="N507" s="383" t="s">
        <v>6721</v>
      </c>
      <c r="O507" s="338" t="s">
        <v>6718</v>
      </c>
      <c r="P507" s="338">
        <v>1</v>
      </c>
      <c r="V507" s="338">
        <v>1</v>
      </c>
      <c r="W507" s="338" t="s">
        <v>5748</v>
      </c>
      <c r="Z507" s="338" t="s">
        <v>6719</v>
      </c>
      <c r="AB507" s="339"/>
    </row>
    <row r="508" spans="1:28" s="356" customFormat="1">
      <c r="A508" s="355"/>
      <c r="B508" s="356" t="s">
        <v>4607</v>
      </c>
      <c r="C508" s="356" t="str">
        <f t="shared" si="58"/>
        <v>No</v>
      </c>
      <c r="D508" s="356" t="str">
        <f t="shared" si="57"/>
        <v/>
      </c>
      <c r="E508" s="355"/>
      <c r="G508" s="356" t="s">
        <v>2983</v>
      </c>
      <c r="H508" s="357"/>
      <c r="I508" s="356" t="str" cm="1">
        <f t="array" ref="I508">_xlfn.TEXTJOIN(" ",1,IF(flistname=D508,foption,""))</f>
        <v>0</v>
      </c>
      <c r="J508" s="356" t="s">
        <v>117</v>
      </c>
      <c r="K508" s="356" t="s">
        <v>4565</v>
      </c>
      <c r="L508" s="356" t="str">
        <f t="shared" si="56"/>
        <v/>
      </c>
      <c r="N508" s="356" t="s">
        <v>2988</v>
      </c>
      <c r="O508" s="356" t="s">
        <v>2988</v>
      </c>
      <c r="P508" s="356">
        <v>1</v>
      </c>
      <c r="AB508" s="358"/>
    </row>
    <row r="509" spans="1:28" s="218" customFormat="1">
      <c r="A509" s="207"/>
      <c r="C509" s="218" t="str">
        <f t="shared" si="58"/>
        <v>No</v>
      </c>
      <c r="D509" s="218" t="str">
        <f t="shared" si="57"/>
        <v/>
      </c>
      <c r="E509" s="207"/>
      <c r="H509" s="209"/>
      <c r="I509" s="214" t="str" cm="1">
        <f t="array" ref="I509">_xlfn.TEXTJOIN(" ",1,IF(flistname=D509,foption,""))</f>
        <v>0</v>
      </c>
      <c r="L509" s="218" t="str">
        <f t="shared" si="56"/>
        <v/>
      </c>
      <c r="N509" s="218" t="s">
        <v>2988</v>
      </c>
      <c r="O509" s="218" t="s">
        <v>2988</v>
      </c>
      <c r="P509" s="218">
        <v>1</v>
      </c>
      <c r="S509" s="207"/>
      <c r="AB509" s="280"/>
    </row>
    <row r="510" spans="1:28" s="356" customFormat="1">
      <c r="A510" s="355"/>
      <c r="B510" s="356" t="s">
        <v>4608</v>
      </c>
      <c r="C510" s="356" t="str">
        <f t="shared" si="58"/>
        <v>No</v>
      </c>
      <c r="D510" s="356" t="str">
        <f t="shared" si="57"/>
        <v/>
      </c>
      <c r="E510" s="355"/>
      <c r="F510" s="356" t="s">
        <v>246</v>
      </c>
      <c r="G510" s="356" t="s">
        <v>2983</v>
      </c>
      <c r="H510" s="357"/>
      <c r="I510" s="356" t="str" cm="1">
        <f t="array" ref="I510">_xlfn.TEXTJOIN(" ",1,IF(flistname=D510,foption,""))</f>
        <v>0</v>
      </c>
      <c r="J510" s="356" t="s">
        <v>26</v>
      </c>
      <c r="K510" s="356" t="s">
        <v>4609</v>
      </c>
      <c r="L510" s="356" t="str">
        <f t="shared" si="56"/>
        <v>M: DECISION MAKING (GENDER)</v>
      </c>
      <c r="M510" s="356" t="s">
        <v>4610</v>
      </c>
      <c r="N510" s="356" t="s">
        <v>4611</v>
      </c>
      <c r="O510" s="356" t="s">
        <v>4611</v>
      </c>
      <c r="P510" s="356">
        <v>1</v>
      </c>
      <c r="W510" s="356" t="s">
        <v>168</v>
      </c>
      <c r="Z510" s="356" t="s">
        <v>497</v>
      </c>
      <c r="AB510" s="358"/>
    </row>
    <row r="511" spans="1:28" s="221" customFormat="1">
      <c r="A511" s="205"/>
      <c r="B511" s="194" t="s">
        <v>4612</v>
      </c>
      <c r="C511" s="194" t="str">
        <f t="shared" si="58"/>
        <v>select_one</v>
      </c>
      <c r="D511" s="194" t="str">
        <f t="shared" si="57"/>
        <v>decision_making</v>
      </c>
      <c r="E511" s="205"/>
      <c r="F511" s="194" t="s">
        <v>246</v>
      </c>
      <c r="G511" s="194" t="s">
        <v>2983</v>
      </c>
      <c r="H511" s="206"/>
      <c r="I511" s="221" t="str" cm="1">
        <f t="array" ref="I511">_xlfn.TEXTJOIN(" ",1,IF(flistname=D511,foption,""))</f>
        <v>1: Female 2: Male 3: Both male and female</v>
      </c>
      <c r="J511" s="221" t="s">
        <v>2126</v>
      </c>
      <c r="K511" s="221" t="s">
        <v>2127</v>
      </c>
      <c r="L511" s="221" t="str">
        <f t="shared" si="56"/>
        <v>M01: Who decides how to use the **cash** assistance received such as when, where and what to buy?</v>
      </c>
      <c r="M511" s="221" t="s">
        <v>4613</v>
      </c>
      <c r="N511" s="221" t="s">
        <v>4614</v>
      </c>
      <c r="O511" s="221" t="s">
        <v>4615</v>
      </c>
      <c r="P511" s="221">
        <v>1</v>
      </c>
      <c r="V511" s="221">
        <v>1</v>
      </c>
      <c r="Z511" s="221" t="s">
        <v>6181</v>
      </c>
      <c r="AB511" s="333"/>
    </row>
    <row r="512" spans="1:28" s="221" customFormat="1">
      <c r="A512" s="205"/>
      <c r="B512" s="194" t="s">
        <v>4617</v>
      </c>
      <c r="C512" s="194" t="str">
        <f t="shared" si="58"/>
        <v>select_one</v>
      </c>
      <c r="D512" s="194" t="str">
        <f t="shared" si="57"/>
        <v>decision_making</v>
      </c>
      <c r="E512" s="205"/>
      <c r="F512" s="194" t="s">
        <v>246</v>
      </c>
      <c r="G512" s="194" t="s">
        <v>2983</v>
      </c>
      <c r="H512" s="206"/>
      <c r="I512" s="221" t="str" cm="1">
        <f t="array" ref="I512">_xlfn.TEXTJOIN(" ",1,IF(flistname=D512,foption,""))</f>
        <v>1: Female 2: Male 3: Both male and female</v>
      </c>
      <c r="J512" s="221" t="s">
        <v>2126</v>
      </c>
      <c r="K512" s="221" t="s">
        <v>2130</v>
      </c>
      <c r="L512" s="221" t="str">
        <f t="shared" si="56"/>
        <v>M02: Who decides how to use the **food** assistance given by WFP, such as whether to sell, trade, lend or share a portion of it?</v>
      </c>
      <c r="M512" s="221" t="s">
        <v>4618</v>
      </c>
      <c r="N512" s="221" t="s">
        <v>4619</v>
      </c>
      <c r="O512" s="221" t="s">
        <v>4620</v>
      </c>
      <c r="P512" s="221">
        <v>1</v>
      </c>
      <c r="V512" s="221">
        <v>1</v>
      </c>
      <c r="Z512" s="221" t="s">
        <v>6182</v>
      </c>
      <c r="AB512" s="333"/>
    </row>
    <row r="513" spans="1:28" s="221" customFormat="1">
      <c r="A513" s="205"/>
      <c r="B513" s="194" t="s">
        <v>4621</v>
      </c>
      <c r="C513" s="194" t="str">
        <f t="shared" si="58"/>
        <v>select_one</v>
      </c>
      <c r="D513" s="194" t="str">
        <f t="shared" si="57"/>
        <v>yes_no</v>
      </c>
      <c r="E513" s="205"/>
      <c r="F513" s="194" t="s">
        <v>246</v>
      </c>
      <c r="G513" s="194" t="s">
        <v>2983</v>
      </c>
      <c r="H513" s="206"/>
      <c r="I513" s="221" t="str" cm="1">
        <f t="array" ref="I513">_xlfn.TEXTJOIN(" ",1,IF(flistname=D513,foption,""))</f>
        <v>0: No 1: Yes</v>
      </c>
      <c r="J513" s="221" t="s">
        <v>22</v>
      </c>
      <c r="K513" s="221" t="s">
        <v>2135</v>
      </c>
      <c r="L513" s="221" t="str">
        <f t="shared" si="56"/>
        <v>M03: Are topics related to gender equality discussed at the site?</v>
      </c>
      <c r="M513" s="221" t="s">
        <v>4622</v>
      </c>
      <c r="N513" s="221" t="s">
        <v>4623</v>
      </c>
      <c r="O513" s="221" t="s">
        <v>4624</v>
      </c>
      <c r="P513" s="221">
        <v>1</v>
      </c>
      <c r="V513" s="221">
        <v>1</v>
      </c>
      <c r="W513" s="221" t="s">
        <v>5748</v>
      </c>
      <c r="AB513" s="333"/>
    </row>
    <row r="514" spans="1:28" s="221" customFormat="1">
      <c r="A514" s="205"/>
      <c r="B514" s="194" t="s">
        <v>4625</v>
      </c>
      <c r="C514" s="194" t="str">
        <f t="shared" si="58"/>
        <v>select_one</v>
      </c>
      <c r="D514" s="194" t="str">
        <f t="shared" si="57"/>
        <v>yes_no</v>
      </c>
      <c r="E514" s="205"/>
      <c r="F514" s="194" t="s">
        <v>246</v>
      </c>
      <c r="G514" s="194" t="s">
        <v>2983</v>
      </c>
      <c r="H514" s="206"/>
      <c r="I514" s="221" t="str" cm="1">
        <f t="array" ref="I514">_xlfn.TEXTJOIN(" ",1,IF(flistname=D514,foption,""))</f>
        <v>0: No 1: Yes</v>
      </c>
      <c r="J514" s="221" t="s">
        <v>22</v>
      </c>
      <c r="K514" s="221" t="s">
        <v>2137</v>
      </c>
      <c r="L514" s="221" t="str">
        <f t="shared" si="56"/>
        <v>M04: Are you participating in any meetings or discussions of how to use community assets?</v>
      </c>
      <c r="M514" s="221" t="s">
        <v>4626</v>
      </c>
      <c r="N514" s="221" t="s">
        <v>4627</v>
      </c>
      <c r="O514" s="221" t="s">
        <v>4628</v>
      </c>
      <c r="P514" s="221">
        <v>1</v>
      </c>
      <c r="V514" s="221">
        <v>1</v>
      </c>
      <c r="W514" s="221" t="s">
        <v>5748</v>
      </c>
      <c r="Z514" s="221" t="s">
        <v>3225</v>
      </c>
      <c r="AB514" s="333"/>
    </row>
    <row r="515" spans="1:28" s="221" customFormat="1" ht="36.950000000000003" customHeight="1">
      <c r="A515" s="205"/>
      <c r="B515" s="194" t="s">
        <v>4629</v>
      </c>
      <c r="C515" s="194" t="str">
        <f t="shared" si="58"/>
        <v>select_one</v>
      </c>
      <c r="D515" s="194" t="str">
        <f t="shared" si="57"/>
        <v>yes_no</v>
      </c>
      <c r="E515" s="205"/>
      <c r="F515" s="194" t="s">
        <v>246</v>
      </c>
      <c r="G515" s="194" t="s">
        <v>2983</v>
      </c>
      <c r="H515" s="206"/>
      <c r="I515" s="221" t="str" cm="1">
        <f t="array" ref="I515">_xlfn.TEXTJOIN(" ",1,IF(flistname=D515,foption,""))</f>
        <v>0: No 1: Yes</v>
      </c>
      <c r="J515" s="221" t="s">
        <v>22</v>
      </c>
      <c r="K515" s="221" t="s">
        <v>2140</v>
      </c>
      <c r="L515" s="221" t="str">
        <f t="shared" si="56"/>
        <v xml:space="preserve">M05: Have you been consulted or involved in project decision-making throughout or at any point during the project cycle? </v>
      </c>
      <c r="M515" s="221" t="s">
        <v>4630</v>
      </c>
      <c r="N515" s="386" t="s">
        <v>6722</v>
      </c>
      <c r="O515" s="221" t="s">
        <v>4632</v>
      </c>
      <c r="P515" s="221">
        <v>1</v>
      </c>
      <c r="V515" s="221">
        <v>1</v>
      </c>
      <c r="W515" s="221" t="s">
        <v>5748</v>
      </c>
      <c r="Z515" s="206"/>
      <c r="AB515" s="333"/>
    </row>
    <row r="516" spans="1:28" s="221" customFormat="1">
      <c r="A516" s="205"/>
      <c r="B516" s="194" t="s">
        <v>4633</v>
      </c>
      <c r="C516" s="194" t="str">
        <f t="shared" si="58"/>
        <v>select_one</v>
      </c>
      <c r="D516" s="194" t="str">
        <f t="shared" si="57"/>
        <v>yes_no</v>
      </c>
      <c r="E516" s="205"/>
      <c r="F516" s="194" t="s">
        <v>246</v>
      </c>
      <c r="G516" s="194" t="s">
        <v>2983</v>
      </c>
      <c r="H516" s="206"/>
      <c r="I516" s="221" t="str" cm="1">
        <f t="array" ref="I516">_xlfn.TEXTJOIN(" ",1,IF(flistname=D516,foption,""))</f>
        <v>0: No 1: Yes</v>
      </c>
      <c r="J516" s="221" t="s">
        <v>22</v>
      </c>
      <c r="K516" s="221" t="s">
        <v>2142</v>
      </c>
      <c r="L516" s="221" t="str">
        <f t="shared" si="56"/>
        <v>M06: Are you able to make use of community assets?</v>
      </c>
      <c r="M516" s="221" t="s">
        <v>4634</v>
      </c>
      <c r="N516" s="206" t="s">
        <v>4635</v>
      </c>
      <c r="O516" s="221" t="s">
        <v>4636</v>
      </c>
      <c r="P516" s="221">
        <v>1</v>
      </c>
      <c r="V516" s="221">
        <v>1</v>
      </c>
      <c r="W516" s="221" t="s">
        <v>5748</v>
      </c>
      <c r="Z516" s="221" t="s">
        <v>3225</v>
      </c>
      <c r="AB516" s="333"/>
    </row>
    <row r="517" spans="1:28" s="221" customFormat="1">
      <c r="A517" s="205"/>
      <c r="B517" s="194" t="s">
        <v>4637</v>
      </c>
      <c r="C517" s="194" t="str">
        <f t="shared" si="58"/>
        <v>select_one</v>
      </c>
      <c r="D517" s="194" t="str">
        <f t="shared" si="57"/>
        <v>yes_no</v>
      </c>
      <c r="E517" s="205"/>
      <c r="F517" s="194" t="s">
        <v>246</v>
      </c>
      <c r="G517" s="194" t="s">
        <v>2983</v>
      </c>
      <c r="H517" s="206"/>
      <c r="I517" s="221" t="str" cm="1">
        <f t="array" ref="I517">_xlfn.TEXTJOIN(" ",1,IF(flistname=D517,foption,""))</f>
        <v>0: No 1: Yes</v>
      </c>
      <c r="J517" s="221" t="s">
        <v>22</v>
      </c>
      <c r="K517" s="221" t="s">
        <v>2144</v>
      </c>
      <c r="L517" s="221" t="str">
        <f t="shared" si="56"/>
        <v>M07: Do you feel you have a voice to contribute to positive changes in your community?</v>
      </c>
      <c r="M517" s="221" t="s">
        <v>4638</v>
      </c>
      <c r="N517" s="206" t="s">
        <v>4639</v>
      </c>
      <c r="O517" s="221" t="s">
        <v>4640</v>
      </c>
      <c r="P517" s="221">
        <v>1</v>
      </c>
      <c r="V517" s="221">
        <v>1</v>
      </c>
      <c r="W517" s="221" t="s">
        <v>5748</v>
      </c>
      <c r="AB517" s="333"/>
    </row>
    <row r="518" spans="1:28" s="338" customFormat="1">
      <c r="A518" s="205"/>
      <c r="B518" s="194" t="s">
        <v>4641</v>
      </c>
      <c r="C518" s="194" t="str">
        <f t="shared" si="58"/>
        <v>No</v>
      </c>
      <c r="D518" s="194" t="str">
        <f t="shared" si="57"/>
        <v/>
      </c>
      <c r="E518" s="205"/>
      <c r="F518" s="194" t="s">
        <v>246</v>
      </c>
      <c r="G518" s="194" t="s">
        <v>2983</v>
      </c>
      <c r="H518" s="206"/>
      <c r="I518" s="338" t="str" cm="1">
        <f t="array" ref="I518">_xlfn.TEXTJOIN(" ",1,IF(flistname=D518,foption,""))</f>
        <v>0</v>
      </c>
      <c r="J518" s="338" t="s">
        <v>49</v>
      </c>
      <c r="K518" s="338" t="s">
        <v>2146</v>
      </c>
      <c r="L518" s="338" t="str">
        <f t="shared" si="56"/>
        <v>M08: What are the challenges in being able to participate in decision-making?</v>
      </c>
      <c r="M518" s="338" t="s">
        <v>4642</v>
      </c>
      <c r="N518" s="383" t="s">
        <v>4643</v>
      </c>
      <c r="O518" s="338" t="s">
        <v>4644</v>
      </c>
      <c r="P518" s="338">
        <v>1</v>
      </c>
      <c r="V518" s="338">
        <v>1</v>
      </c>
      <c r="Z518" s="338" t="s">
        <v>4645</v>
      </c>
      <c r="AB518" s="339"/>
    </row>
    <row r="519" spans="1:28" s="356" customFormat="1">
      <c r="A519" s="355"/>
      <c r="B519" s="356" t="s">
        <v>4646</v>
      </c>
      <c r="C519" s="356" t="str">
        <f t="shared" si="58"/>
        <v>No</v>
      </c>
      <c r="D519" s="356" t="str">
        <f t="shared" si="57"/>
        <v/>
      </c>
      <c r="E519" s="355"/>
      <c r="F519" s="356" t="s">
        <v>246</v>
      </c>
      <c r="G519" s="356" t="s">
        <v>2983</v>
      </c>
      <c r="H519" s="357"/>
      <c r="I519" s="356" t="str" cm="1">
        <f t="array" ref="I519">_xlfn.TEXTJOIN(" ",1,IF(flistname=D519,foption,""))</f>
        <v>0</v>
      </c>
      <c r="J519" s="356" t="s">
        <v>117</v>
      </c>
      <c r="K519" s="356" t="s">
        <v>4609</v>
      </c>
      <c r="L519" s="356" t="str">
        <f t="shared" si="56"/>
        <v/>
      </c>
      <c r="N519" s="356" t="s">
        <v>2988</v>
      </c>
      <c r="O519" s="356" t="s">
        <v>2988</v>
      </c>
      <c r="P519" s="356">
        <v>1</v>
      </c>
      <c r="AB519" s="358"/>
    </row>
    <row r="520" spans="1:28" s="218" customFormat="1">
      <c r="A520" s="207"/>
      <c r="C520" s="218" t="str">
        <f t="shared" si="58"/>
        <v>No</v>
      </c>
      <c r="D520" s="218" t="str">
        <f t="shared" si="57"/>
        <v/>
      </c>
      <c r="E520" s="207"/>
      <c r="H520" s="209"/>
      <c r="I520" s="214" t="str" cm="1">
        <f t="array" ref="I520">_xlfn.TEXTJOIN(" ",1,IF(flistname=D520,foption,""))</f>
        <v>0</v>
      </c>
      <c r="L520" s="218" t="str">
        <f t="shared" si="56"/>
        <v/>
      </c>
      <c r="O520" s="218" t="s">
        <v>2988</v>
      </c>
      <c r="P520" s="218">
        <v>1</v>
      </c>
      <c r="S520" s="207"/>
      <c r="AB520" s="280"/>
    </row>
    <row r="521" spans="1:28" s="356" customFormat="1">
      <c r="A521" s="355"/>
      <c r="B521" s="356" t="s">
        <v>4647</v>
      </c>
      <c r="C521" s="356" t="str">
        <f t="shared" si="58"/>
        <v>No</v>
      </c>
      <c r="D521" s="356" t="str">
        <f t="shared" si="57"/>
        <v/>
      </c>
      <c r="E521" s="355"/>
      <c r="G521" s="356" t="s">
        <v>2983</v>
      </c>
      <c r="H521" s="357"/>
      <c r="I521" s="356" t="str" cm="1">
        <f t="array" ref="I521">_xlfn.TEXTJOIN(" ",1,IF(flistname=D521,foption,""))</f>
        <v>0</v>
      </c>
      <c r="J521" s="356" t="s">
        <v>26</v>
      </c>
      <c r="K521" s="356" t="s">
        <v>4648</v>
      </c>
      <c r="L521" s="356" t="str">
        <f t="shared" si="56"/>
        <v>N: HEALTH AND NUTRITION SERVICES</v>
      </c>
      <c r="M521" s="356" t="s">
        <v>4649</v>
      </c>
      <c r="N521" s="356" t="s">
        <v>4650</v>
      </c>
      <c r="O521" s="356" t="s">
        <v>4650</v>
      </c>
      <c r="P521" s="356">
        <v>1</v>
      </c>
      <c r="W521" s="356" t="s">
        <v>168</v>
      </c>
      <c r="Z521" s="356" t="s">
        <v>3428</v>
      </c>
      <c r="AB521" s="358"/>
    </row>
    <row r="522" spans="1:28" s="221" customFormat="1">
      <c r="A522" s="205" t="s">
        <v>4651</v>
      </c>
      <c r="B522" s="194" t="s">
        <v>4652</v>
      </c>
      <c r="C522" s="194" t="str">
        <f t="shared" si="58"/>
        <v>select_one</v>
      </c>
      <c r="D522" s="194" t="str">
        <f t="shared" si="57"/>
        <v>yes_no</v>
      </c>
      <c r="E522" s="205"/>
      <c r="F522" s="194"/>
      <c r="G522" s="194" t="s">
        <v>2983</v>
      </c>
      <c r="H522" s="206"/>
      <c r="I522" s="221" t="str" cm="1">
        <f t="array" ref="I522">_xlfn.TEXTJOIN(" ",1,IF(flistname=D522,foption,""))</f>
        <v>0: No 1: Yes</v>
      </c>
      <c r="J522" s="221" t="s">
        <v>22</v>
      </c>
      <c r="K522" s="221" t="s">
        <v>2223</v>
      </c>
      <c r="L522" s="221" t="str">
        <f t="shared" si="56"/>
        <v>N01: Do you have access to health services and medicines?</v>
      </c>
      <c r="M522" s="221" t="s">
        <v>4653</v>
      </c>
      <c r="N522" s="221" t="s">
        <v>4654</v>
      </c>
      <c r="O522" s="221" t="s">
        <v>4655</v>
      </c>
      <c r="P522" s="221">
        <v>1</v>
      </c>
      <c r="V522" s="221">
        <v>1</v>
      </c>
      <c r="W522" s="221" t="s">
        <v>5748</v>
      </c>
      <c r="AB522" s="333"/>
    </row>
    <row r="523" spans="1:28" s="221" customFormat="1">
      <c r="A523" s="205"/>
      <c r="B523" s="194"/>
      <c r="C523" s="194"/>
      <c r="D523" s="194"/>
      <c r="E523" s="205"/>
      <c r="F523" s="194"/>
      <c r="G523" s="194"/>
      <c r="H523" s="206"/>
      <c r="J523" s="221" t="s">
        <v>6723</v>
      </c>
      <c r="K523" s="221" t="s">
        <v>6724</v>
      </c>
      <c r="L523" s="221" t="str">
        <f t="shared" si="56"/>
        <v>N01_1: Where do you access health services and medicinces.</v>
      </c>
      <c r="M523" s="221" t="s">
        <v>6725</v>
      </c>
      <c r="N523" s="221" t="s">
        <v>6726</v>
      </c>
      <c r="P523" s="221">
        <v>1</v>
      </c>
      <c r="V523" s="221">
        <v>1</v>
      </c>
      <c r="W523" s="221" t="s">
        <v>5748</v>
      </c>
      <c r="AB523" s="333"/>
    </row>
    <row r="524" spans="1:28" s="221" customFormat="1">
      <c r="A524" s="205"/>
      <c r="B524" s="194" t="s">
        <v>4656</v>
      </c>
      <c r="C524" s="194" t="str">
        <f t="shared" si="58"/>
        <v>select_one</v>
      </c>
      <c r="D524" s="194" t="str">
        <f t="shared" si="57"/>
        <v>yes_no</v>
      </c>
      <c r="E524" s="205"/>
      <c r="F524" s="194"/>
      <c r="G524" s="194" t="s">
        <v>2983</v>
      </c>
      <c r="H524" s="206"/>
      <c r="I524" s="221" t="str" cm="1">
        <f t="array" ref="I524">_xlfn.TEXTJOIN(" ",1,IF(flistname=D524,foption,""))</f>
        <v>0: No 1: Yes</v>
      </c>
      <c r="J524" s="221" t="s">
        <v>22</v>
      </c>
      <c r="K524" s="221" t="s">
        <v>2225</v>
      </c>
      <c r="L524" s="221" t="str">
        <f t="shared" si="56"/>
        <v>N02: Are topics related to nutrition, health, or maternal/child feeding discussed at the site?</v>
      </c>
      <c r="M524" s="221" t="s">
        <v>4657</v>
      </c>
      <c r="N524" s="221" t="s">
        <v>4658</v>
      </c>
      <c r="O524" s="221" t="s">
        <v>4659</v>
      </c>
      <c r="P524" s="221">
        <v>1</v>
      </c>
      <c r="V524" s="221">
        <v>1</v>
      </c>
      <c r="W524" s="221" t="s">
        <v>5748</v>
      </c>
      <c r="AB524" s="333"/>
    </row>
    <row r="525" spans="1:28" s="221" customFormat="1">
      <c r="A525" s="205"/>
      <c r="B525" s="194" t="s">
        <v>4660</v>
      </c>
      <c r="C525" s="194" t="str">
        <f t="shared" si="58"/>
        <v>select_one</v>
      </c>
      <c r="D525" s="194" t="str">
        <f t="shared" si="57"/>
        <v>yes_no</v>
      </c>
      <c r="E525" s="205"/>
      <c r="F525" s="194"/>
      <c r="G525" s="194" t="s">
        <v>2983</v>
      </c>
      <c r="H525" s="206"/>
      <c r="I525" s="221" t="str" cm="1">
        <f t="array" ref="I525">_xlfn.TEXTJOIN(" ",1,IF(flistname=D525,foption,""))</f>
        <v>0: No 1: Yes</v>
      </c>
      <c r="J525" s="221" t="s">
        <v>22</v>
      </c>
      <c r="K525" s="221" t="s">
        <v>2227</v>
      </c>
      <c r="L525" s="221" t="str">
        <f t="shared" si="56"/>
        <v>N03: Has a community nutrition volunteer (CNV) assisted you in the past month?</v>
      </c>
      <c r="M525" s="221" t="s">
        <v>4661</v>
      </c>
      <c r="N525" s="221" t="s">
        <v>4662</v>
      </c>
      <c r="O525" s="221" t="s">
        <v>4663</v>
      </c>
      <c r="P525" s="221">
        <v>1</v>
      </c>
      <c r="V525" s="221">
        <v>1</v>
      </c>
      <c r="W525" s="221" t="s">
        <v>5748</v>
      </c>
      <c r="AB525" s="333"/>
    </row>
    <row r="526" spans="1:28" s="221" customFormat="1">
      <c r="A526" s="205"/>
      <c r="B526" s="194" t="s">
        <v>4664</v>
      </c>
      <c r="C526" s="194" t="str">
        <f t="shared" si="58"/>
        <v>select_one</v>
      </c>
      <c r="D526" s="194" t="str">
        <f t="shared" si="57"/>
        <v>cnv_assistance</v>
      </c>
      <c r="E526" s="205"/>
      <c r="F526" s="194"/>
      <c r="G526" s="194" t="s">
        <v>2983</v>
      </c>
      <c r="H526" s="206"/>
      <c r="I526" s="221" t="str" cm="1">
        <f t="array" ref="I526">_xlfn.TEXTJOIN(" ",1,IF(flistname=D526,foption,""))</f>
        <v>1: Site 2: Home 3: Both</v>
      </c>
      <c r="J526" s="221" t="s">
        <v>2229</v>
      </c>
      <c r="K526" s="221" t="s">
        <v>2230</v>
      </c>
      <c r="L526" s="221" t="str">
        <f t="shared" si="56"/>
        <v>N04: Where did the CNV assist you?</v>
      </c>
      <c r="M526" s="221" t="s">
        <v>4665</v>
      </c>
      <c r="N526" s="221" t="s">
        <v>4666</v>
      </c>
      <c r="O526" s="221" t="s">
        <v>4667</v>
      </c>
      <c r="P526" s="221">
        <v>1</v>
      </c>
      <c r="V526" s="221">
        <v>1</v>
      </c>
      <c r="Z526" s="221" t="s">
        <v>2232</v>
      </c>
      <c r="AB526" s="333"/>
    </row>
    <row r="527" spans="1:28" s="221" customFormat="1">
      <c r="A527" s="205"/>
      <c r="B527" s="194" t="s">
        <v>4668</v>
      </c>
      <c r="C527" s="194" t="str">
        <f t="shared" si="58"/>
        <v>select_multiple</v>
      </c>
      <c r="D527" s="194" t="str">
        <f t="shared" si="57"/>
        <v>vol_assist</v>
      </c>
      <c r="E527" s="205"/>
      <c r="F527" s="194"/>
      <c r="G527" s="194" t="s">
        <v>2983</v>
      </c>
      <c r="H527" s="206"/>
      <c r="I527" s="221" t="str" cm="1">
        <f t="array" ref="I527">_xlfn.TEXTJOIN(" ",1,IF(flistname=D527,foption,""))</f>
        <v>1: Anthropological measurements for screening 2: Communication of distribution schedule 3: Complaints/ feedback management 4: Identifying vulnerable people 5: Sensitization on entitlements 6: Sensitization on health, nutrition, hygiene 7: Sensitization on targeting 88: Other</v>
      </c>
      <c r="J527" s="221" t="s">
        <v>2233</v>
      </c>
      <c r="K527" s="221" t="s">
        <v>2234</v>
      </c>
      <c r="L527" s="221" t="str">
        <f t="shared" si="56"/>
        <v>N05: With what did the CNV/outreach worker assist you?</v>
      </c>
      <c r="M527" s="221" t="s">
        <v>4669</v>
      </c>
      <c r="N527" s="221" t="s">
        <v>4670</v>
      </c>
      <c r="O527" s="221" t="s">
        <v>4671</v>
      </c>
      <c r="P527" s="221">
        <v>1</v>
      </c>
      <c r="S527" s="221" t="s">
        <v>1224</v>
      </c>
      <c r="V527" s="221">
        <v>1</v>
      </c>
      <c r="Z527" s="221" t="s">
        <v>2232</v>
      </c>
      <c r="AB527" s="333"/>
    </row>
    <row r="528" spans="1:28" s="221" customFormat="1">
      <c r="A528" s="205"/>
      <c r="B528" s="194" t="s">
        <v>4672</v>
      </c>
      <c r="C528" s="194" t="str">
        <f t="shared" si="58"/>
        <v>select_one</v>
      </c>
      <c r="D528" s="194" t="str">
        <f t="shared" si="57"/>
        <v>yes_no</v>
      </c>
      <c r="E528" s="205"/>
      <c r="F528" s="194"/>
      <c r="G528" s="194" t="s">
        <v>2983</v>
      </c>
      <c r="H528" s="206"/>
      <c r="I528" s="221" t="str" cm="1">
        <f t="array" ref="I528">_xlfn.TEXTJOIN(" ",1,IF(flistname=D528,foption,""))</f>
        <v>0: No 1: Yes</v>
      </c>
      <c r="J528" s="221" t="s">
        <v>22</v>
      </c>
      <c r="K528" s="221" t="s">
        <v>2236</v>
      </c>
      <c r="L528" s="221" t="str">
        <f t="shared" si="56"/>
        <v>N06: Was the assistance adequate?</v>
      </c>
      <c r="M528" s="221" t="s">
        <v>4673</v>
      </c>
      <c r="N528" s="221" t="s">
        <v>4674</v>
      </c>
      <c r="O528" s="221" t="s">
        <v>4675</v>
      </c>
      <c r="P528" s="221">
        <v>1</v>
      </c>
      <c r="V528" s="221">
        <v>1</v>
      </c>
      <c r="W528" s="221" t="s">
        <v>5748</v>
      </c>
      <c r="Z528" s="221" t="s">
        <v>2232</v>
      </c>
      <c r="AB528" s="333"/>
    </row>
    <row r="529" spans="1:39" s="221" customFormat="1">
      <c r="A529" s="205"/>
      <c r="B529" s="194" t="s">
        <v>4676</v>
      </c>
      <c r="C529" s="194" t="str">
        <f t="shared" si="58"/>
        <v>select_one</v>
      </c>
      <c r="D529" s="194" t="str">
        <f t="shared" si="57"/>
        <v>not_adequate</v>
      </c>
      <c r="E529" s="205"/>
      <c r="F529" s="194"/>
      <c r="G529" s="194" t="s">
        <v>2983</v>
      </c>
      <c r="H529" s="206"/>
      <c r="I529" s="221" t="str" cm="1">
        <f t="array" ref="I529">_xlfn.TEXTJOIN(" ",1,IF(flistname=D529,foption,""))</f>
        <v>1: Was not well trained 2: Treated me poorly 88: Other</v>
      </c>
      <c r="J529" s="221" t="s">
        <v>2238</v>
      </c>
      <c r="K529" s="221" t="s">
        <v>2239</v>
      </c>
      <c r="L529" s="221" t="str">
        <f t="shared" si="56"/>
        <v>N07: Why was the assistance inadequate?</v>
      </c>
      <c r="M529" s="221" t="s">
        <v>4677</v>
      </c>
      <c r="N529" s="221" t="s">
        <v>4678</v>
      </c>
      <c r="O529" s="221" t="s">
        <v>4679</v>
      </c>
      <c r="P529" s="221">
        <v>1</v>
      </c>
      <c r="V529" s="221">
        <v>1</v>
      </c>
      <c r="Z529" s="221" t="s">
        <v>2241</v>
      </c>
      <c r="AB529" s="333"/>
    </row>
    <row r="530" spans="1:39" s="338" customFormat="1">
      <c r="A530" s="205"/>
      <c r="B530" s="194" t="s">
        <v>4680</v>
      </c>
      <c r="C530" s="194" t="str">
        <f t="shared" si="58"/>
        <v>No</v>
      </c>
      <c r="D530" s="194" t="str">
        <f t="shared" si="57"/>
        <v/>
      </c>
      <c r="E530" s="205"/>
      <c r="F530" s="194"/>
      <c r="G530" s="194" t="s">
        <v>2983</v>
      </c>
      <c r="H530" s="206"/>
      <c r="I530" s="338" t="str" cm="1">
        <f t="array" ref="I530">_xlfn.TEXTJOIN(" ",1,IF(flistname=D530,foption,""))</f>
        <v>0</v>
      </c>
      <c r="J530" s="338" t="s">
        <v>49</v>
      </c>
      <c r="K530" s="338" t="s">
        <v>2242</v>
      </c>
      <c r="L530" s="338" t="str">
        <f t="shared" si="56"/>
        <v>N08: Specify</v>
      </c>
      <c r="M530" s="338" t="s">
        <v>4681</v>
      </c>
      <c r="N530" s="338" t="s">
        <v>1312</v>
      </c>
      <c r="O530" s="338" t="s">
        <v>4682</v>
      </c>
      <c r="P530" s="338">
        <v>1</v>
      </c>
      <c r="V530" s="338">
        <v>1</v>
      </c>
      <c r="Z530" s="338" t="s">
        <v>4683</v>
      </c>
      <c r="AB530" s="339"/>
    </row>
    <row r="531" spans="1:39" s="221" customFormat="1">
      <c r="A531" s="205"/>
      <c r="B531" s="194" t="s">
        <v>4684</v>
      </c>
      <c r="C531" s="194" t="str">
        <f t="shared" si="58"/>
        <v>select_one</v>
      </c>
      <c r="D531" s="194" t="str">
        <f t="shared" si="57"/>
        <v>yes_no</v>
      </c>
      <c r="E531" s="205"/>
      <c r="F531" s="194"/>
      <c r="G531" s="194" t="s">
        <v>2983</v>
      </c>
      <c r="H531" s="206"/>
      <c r="I531" s="221" t="str" cm="1">
        <f t="array" ref="I531">_xlfn.TEXTJOIN(" ",1,IF(flistname=D531,foption,""))</f>
        <v>0: No 1: Yes</v>
      </c>
      <c r="J531" s="221" t="s">
        <v>22</v>
      </c>
      <c r="K531" s="221" t="s">
        <v>2245</v>
      </c>
      <c r="L531" s="221" t="str">
        <f t="shared" si="56"/>
        <v>N09: During the last distribution, were CNVs present at the site?</v>
      </c>
      <c r="M531" s="221" t="s">
        <v>4685</v>
      </c>
      <c r="N531" s="221" t="s">
        <v>4686</v>
      </c>
      <c r="O531" s="221" t="s">
        <v>4687</v>
      </c>
      <c r="P531" s="221">
        <v>1</v>
      </c>
      <c r="S531" s="221" t="s">
        <v>2247</v>
      </c>
      <c r="V531" s="221">
        <v>1</v>
      </c>
      <c r="W531" s="221" t="s">
        <v>5748</v>
      </c>
      <c r="AB531" s="333"/>
    </row>
    <row r="532" spans="1:39" s="221" customFormat="1">
      <c r="A532" s="205"/>
      <c r="B532" s="194" t="s">
        <v>4656</v>
      </c>
      <c r="C532" s="194" t="str">
        <f t="shared" ref="C532:C535" si="63">IF(IFERROR(FIND("select_one",J532),0)&gt;0,"select_one",IF(IFERROR(FIND("select_multiple",J532),0)&gt;0,"select_multiple","No"))</f>
        <v>select_one</v>
      </c>
      <c r="D532" s="194" t="str">
        <f t="shared" ref="D532:D535" si="64">IF(OR(C532="select_one",C532="select_multiple"),TRIM(RIGHT(J532,LEN(J532)-(LEN(C532)+1))),"")</f>
        <v>yes_no</v>
      </c>
      <c r="E532" s="205"/>
      <c r="F532" s="194"/>
      <c r="G532" s="194" t="s">
        <v>2983</v>
      </c>
      <c r="H532" s="206"/>
      <c r="I532" s="221" t="str" cm="1">
        <f t="array" ref="I532">_xlfn.TEXTJOIN(" ",1,IF(flistname=D532,foption,""))</f>
        <v>0: No 1: Yes</v>
      </c>
      <c r="J532" s="221" t="s">
        <v>22</v>
      </c>
      <c r="K532" s="221" t="s">
        <v>6727</v>
      </c>
      <c r="L532" s="221" t="str">
        <f t="shared" ref="L532:L535" si="65">IF(AND(ISBLANK(M532),ISBLANK(N532)),"",IF(ISBLANK(M532),N532,_xlfn.CONCAT(TRIM(M532),": ",N532)))</f>
        <v>N10: Did you receive any health or nutrition messages this year?</v>
      </c>
      <c r="M532" s="221" t="s">
        <v>5647</v>
      </c>
      <c r="N532" s="206" t="s">
        <v>6728</v>
      </c>
      <c r="O532" s="206" t="s">
        <v>6729</v>
      </c>
      <c r="P532" s="221">
        <v>1</v>
      </c>
      <c r="V532" s="221">
        <v>1</v>
      </c>
      <c r="W532" s="221" t="s">
        <v>5748</v>
      </c>
      <c r="AB532" s="333"/>
    </row>
    <row r="533" spans="1:39" s="221" customFormat="1">
      <c r="A533" s="205"/>
      <c r="B533" s="194" t="s">
        <v>4660</v>
      </c>
      <c r="C533" s="194" t="str">
        <f t="shared" si="63"/>
        <v>select_multiple</v>
      </c>
      <c r="D533" s="194" t="str">
        <f t="shared" si="64"/>
        <v>msg_nh_who</v>
      </c>
      <c r="E533" s="205"/>
      <c r="F533" s="194"/>
      <c r="G533" s="194" t="s">
        <v>2983</v>
      </c>
      <c r="H533" s="206"/>
      <c r="I533" s="221" t="str" cm="1">
        <f t="array" ref="I533">_xlfn.TEXTJOIN(" ",1,IF(flistname=D533,foption,""))</f>
        <v/>
      </c>
      <c r="J533" s="221" t="s">
        <v>6730</v>
      </c>
      <c r="K533" s="221" t="s">
        <v>6731</v>
      </c>
      <c r="L533" s="221" t="str">
        <f t="shared" si="65"/>
        <v xml:space="preserve">N11: Who provided receive messages? </v>
      </c>
      <c r="M533" s="221" t="s">
        <v>5653</v>
      </c>
      <c r="N533" s="221" t="s">
        <v>6732</v>
      </c>
      <c r="O533" s="221" t="s">
        <v>6733</v>
      </c>
      <c r="P533" s="221">
        <v>1</v>
      </c>
      <c r="V533" s="221">
        <v>1</v>
      </c>
      <c r="Z533" s="221" t="s">
        <v>6734</v>
      </c>
      <c r="AB533" s="333"/>
    </row>
    <row r="534" spans="1:39" s="221" customFormat="1">
      <c r="A534" s="205"/>
      <c r="B534" s="194" t="s">
        <v>4664</v>
      </c>
      <c r="C534" s="194" t="str">
        <f t="shared" si="63"/>
        <v>No</v>
      </c>
      <c r="D534" s="194" t="str">
        <f t="shared" si="64"/>
        <v/>
      </c>
      <c r="E534" s="205"/>
      <c r="F534" s="194"/>
      <c r="G534" s="194" t="s">
        <v>2983</v>
      </c>
      <c r="H534" s="206"/>
      <c r="I534" s="221" t="str" cm="1">
        <f t="array" ref="I534">_xlfn.TEXTJOIN(" ",1,IF(flistname=D534,foption,""))</f>
        <v>0</v>
      </c>
      <c r="J534" s="338" t="s">
        <v>49</v>
      </c>
      <c r="K534" s="221" t="s">
        <v>6735</v>
      </c>
      <c r="L534" s="221" t="str">
        <f t="shared" si="65"/>
        <v>N12: specify</v>
      </c>
      <c r="M534" s="221" t="s">
        <v>5659</v>
      </c>
      <c r="N534" s="221" t="s">
        <v>6736</v>
      </c>
      <c r="V534" s="221">
        <v>1</v>
      </c>
      <c r="Z534" s="221" t="s">
        <v>6737</v>
      </c>
      <c r="AB534" s="333"/>
    </row>
    <row r="535" spans="1:39" s="221" customFormat="1">
      <c r="A535" s="205"/>
      <c r="B535" s="194" t="s">
        <v>4668</v>
      </c>
      <c r="C535" s="194" t="str">
        <f t="shared" si="63"/>
        <v>select_multiple</v>
      </c>
      <c r="D535" s="194" t="str">
        <f t="shared" si="64"/>
        <v>msg_nh_top</v>
      </c>
      <c r="E535" s="205"/>
      <c r="F535" s="194"/>
      <c r="G535" s="194" t="s">
        <v>2983</v>
      </c>
      <c r="H535" s="206"/>
      <c r="I535" s="221" t="str" cm="1">
        <f t="array" ref="I535">_xlfn.TEXTJOIN(" ",1,IF(flistname=D535,foption,""))</f>
        <v/>
      </c>
      <c r="J535" s="221" t="s">
        <v>6738</v>
      </c>
      <c r="K535" s="221" t="s">
        <v>6739</v>
      </c>
      <c r="L535" s="221" t="str">
        <f t="shared" si="65"/>
        <v>N13: On which topics did you receive nutrition related messages or education?</v>
      </c>
      <c r="M535" s="221" t="s">
        <v>5665</v>
      </c>
      <c r="N535" s="221" t="s">
        <v>6740</v>
      </c>
      <c r="O535" s="221" t="s">
        <v>6741</v>
      </c>
      <c r="V535" s="221">
        <v>1</v>
      </c>
      <c r="Z535" s="221" t="s">
        <v>6734</v>
      </c>
      <c r="AB535" s="333"/>
    </row>
    <row r="536" spans="1:39" s="356" customFormat="1">
      <c r="A536" s="355"/>
      <c r="B536" s="356" t="s">
        <v>4688</v>
      </c>
      <c r="C536" s="356" t="str">
        <f t="shared" si="58"/>
        <v>No</v>
      </c>
      <c r="D536" s="356" t="str">
        <f t="shared" si="57"/>
        <v/>
      </c>
      <c r="E536" s="355"/>
      <c r="G536" s="356" t="s">
        <v>2983</v>
      </c>
      <c r="H536" s="357"/>
      <c r="I536" s="356" t="str" cm="1">
        <f t="array" ref="I536">_xlfn.TEXTJOIN(" ",1,IF(flistname=D536,foption,""))</f>
        <v>0</v>
      </c>
      <c r="J536" s="356" t="s">
        <v>117</v>
      </c>
      <c r="K536" s="356" t="s">
        <v>4648</v>
      </c>
      <c r="L536" s="356" t="str">
        <f t="shared" si="56"/>
        <v/>
      </c>
      <c r="N536" s="356" t="s">
        <v>2988</v>
      </c>
      <c r="O536" s="356" t="s">
        <v>2988</v>
      </c>
      <c r="P536" s="356">
        <v>1</v>
      </c>
      <c r="AB536" s="358"/>
      <c r="AM536" s="356" t="s">
        <v>497</v>
      </c>
    </row>
    <row r="537" spans="1:39" s="218" customFormat="1">
      <c r="A537" s="207"/>
      <c r="C537" s="218" t="str">
        <f t="shared" si="58"/>
        <v>No</v>
      </c>
      <c r="D537" s="218" t="str">
        <f t="shared" si="57"/>
        <v/>
      </c>
      <c r="E537" s="207"/>
      <c r="H537" s="209"/>
      <c r="I537" s="214" t="str" cm="1">
        <f t="array" ref="I537">_xlfn.TEXTJOIN(" ",1,IF(flistname=D537,foption,""))</f>
        <v>0</v>
      </c>
      <c r="L537" s="218" t="str">
        <f t="shared" si="56"/>
        <v/>
      </c>
      <c r="N537" s="218" t="s">
        <v>2988</v>
      </c>
      <c r="O537" s="218" t="s">
        <v>2988</v>
      </c>
      <c r="P537" s="218">
        <v>1</v>
      </c>
      <c r="S537" s="207"/>
      <c r="AB537" s="280"/>
    </row>
    <row r="538" spans="1:39" s="356" customFormat="1">
      <c r="A538" s="355"/>
      <c r="B538" s="356" t="s">
        <v>4689</v>
      </c>
      <c r="C538" s="356" t="str">
        <f t="shared" si="58"/>
        <v>No</v>
      </c>
      <c r="D538" s="356" t="str">
        <f t="shared" si="57"/>
        <v/>
      </c>
      <c r="E538" s="355"/>
      <c r="G538" s="356" t="s">
        <v>2983</v>
      </c>
      <c r="H538" s="357"/>
      <c r="I538" s="356" t="str" cm="1">
        <f t="array" ref="I538">_xlfn.TEXTJOIN(" ",1,IF(flistname=D538,foption,""))</f>
        <v>0</v>
      </c>
      <c r="J538" s="356" t="s">
        <v>26</v>
      </c>
      <c r="K538" s="356" t="s">
        <v>4690</v>
      </c>
      <c r="L538" s="356" t="str">
        <f t="shared" si="56"/>
        <v>O: ACCESS TO WATER, SANITATION AND HYGIENE</v>
      </c>
      <c r="M538" s="356" t="s">
        <v>4691</v>
      </c>
      <c r="N538" s="356" t="s">
        <v>4692</v>
      </c>
      <c r="O538" s="356" t="s">
        <v>4692</v>
      </c>
      <c r="P538" s="356">
        <v>1</v>
      </c>
      <c r="W538" s="356" t="s">
        <v>168</v>
      </c>
      <c r="AB538" s="358"/>
    </row>
    <row r="539" spans="1:39" s="221" customFormat="1">
      <c r="A539" s="205"/>
      <c r="B539" s="194" t="s">
        <v>4693</v>
      </c>
      <c r="C539" s="194" t="str">
        <f t="shared" si="58"/>
        <v>select_one</v>
      </c>
      <c r="D539" s="194" t="str">
        <f t="shared" si="57"/>
        <v>yes_no</v>
      </c>
      <c r="E539" s="205"/>
      <c r="F539" s="194"/>
      <c r="G539" s="194" t="s">
        <v>2983</v>
      </c>
      <c r="H539" s="206"/>
      <c r="I539" s="221" t="str" cm="1">
        <f t="array" ref="I539">_xlfn.TEXTJOIN(" ",1,IF(flistname=D539,foption,""))</f>
        <v>0: No 1: Yes</v>
      </c>
      <c r="J539" s="221" t="s">
        <v>22</v>
      </c>
      <c r="K539" s="221" t="s">
        <v>1749</v>
      </c>
      <c r="L539" s="221" t="str">
        <f t="shared" si="56"/>
        <v>O01: Is messaging related to water, sanitation, or hygiene provided at the site?</v>
      </c>
      <c r="M539" s="221" t="s">
        <v>4694</v>
      </c>
      <c r="N539" s="221" t="s">
        <v>4695</v>
      </c>
      <c r="O539" s="221" t="s">
        <v>4696</v>
      </c>
      <c r="P539" s="221">
        <v>1</v>
      </c>
      <c r="V539" s="221">
        <v>1</v>
      </c>
      <c r="W539" s="221" t="s">
        <v>5748</v>
      </c>
      <c r="AB539" s="333"/>
    </row>
    <row r="540" spans="1:39" s="221" customFormat="1">
      <c r="A540" s="205"/>
      <c r="B540" s="194" t="s">
        <v>4697</v>
      </c>
      <c r="C540" s="194" t="str">
        <f t="shared" si="58"/>
        <v>select_one</v>
      </c>
      <c r="D540" s="194" t="str">
        <f t="shared" si="57"/>
        <v>yes_no</v>
      </c>
      <c r="E540" s="205"/>
      <c r="F540" s="194"/>
      <c r="G540" s="194" t="s">
        <v>2983</v>
      </c>
      <c r="H540" s="206"/>
      <c r="I540" s="221" t="str" cm="1">
        <f t="array" ref="I540">_xlfn.TEXTJOIN(" ",1,IF(flistname=D540,foption,""))</f>
        <v>0: No 1: Yes</v>
      </c>
      <c r="J540" s="221" t="s">
        <v>22</v>
      </c>
      <c r="K540" s="221" t="s">
        <v>1751</v>
      </c>
      <c r="L540" s="221" t="str">
        <f t="shared" si="56"/>
        <v>O02: Are you able to access a clean and safe water source?</v>
      </c>
      <c r="M540" s="221" t="s">
        <v>4698</v>
      </c>
      <c r="N540" s="221" t="s">
        <v>4699</v>
      </c>
      <c r="O540" s="221" t="s">
        <v>4700</v>
      </c>
      <c r="P540" s="221">
        <v>1</v>
      </c>
      <c r="V540" s="221">
        <v>1</v>
      </c>
      <c r="W540" s="221" t="s">
        <v>5748</v>
      </c>
      <c r="AB540" s="333"/>
    </row>
    <row r="541" spans="1:39" s="221" customFormat="1">
      <c r="A541" s="205"/>
      <c r="B541" s="194" t="s">
        <v>4701</v>
      </c>
      <c r="C541" s="194" t="str">
        <f t="shared" si="58"/>
        <v>No</v>
      </c>
      <c r="D541" s="194" t="str">
        <f t="shared" si="57"/>
        <v/>
      </c>
      <c r="E541" s="205"/>
      <c r="F541" s="194"/>
      <c r="G541" s="194" t="s">
        <v>2983</v>
      </c>
      <c r="H541" s="206"/>
      <c r="I541" s="221" t="str" cm="1">
        <f t="array" ref="I541">_xlfn.TEXTJOIN(" ",1,IF(flistname=D541,foption,""))</f>
        <v>0</v>
      </c>
      <c r="J541" s="221" t="s">
        <v>151</v>
      </c>
      <c r="K541" s="221" t="s">
        <v>1753</v>
      </c>
      <c r="L541" s="221" t="str">
        <f t="shared" si="56"/>
        <v>O03: In minutes, how long does it take to walk to the nearest clean and safe water source?</v>
      </c>
      <c r="M541" s="221" t="s">
        <v>4702</v>
      </c>
      <c r="N541" s="221" t="s">
        <v>4703</v>
      </c>
      <c r="O541" s="221" t="s">
        <v>4704</v>
      </c>
      <c r="P541" s="221">
        <v>1</v>
      </c>
      <c r="T541" s="221" t="s">
        <v>1755</v>
      </c>
      <c r="V541" s="221">
        <v>1</v>
      </c>
      <c r="Z541" s="221" t="s">
        <v>1756</v>
      </c>
      <c r="AB541" s="333"/>
    </row>
    <row r="542" spans="1:39" s="221" customFormat="1">
      <c r="A542" s="205"/>
      <c r="B542" s="194" t="s">
        <v>4705</v>
      </c>
      <c r="C542" s="194" t="str">
        <f t="shared" si="58"/>
        <v>select_one</v>
      </c>
      <c r="D542" s="194" t="str">
        <f t="shared" si="57"/>
        <v>yes_no</v>
      </c>
      <c r="E542" s="205"/>
      <c r="F542" s="194"/>
      <c r="G542" s="194" t="s">
        <v>2983</v>
      </c>
      <c r="H542" s="206"/>
      <c r="I542" s="221" t="str" cm="1">
        <f t="array" ref="I542">_xlfn.TEXTJOIN(" ",1,IF(flistname=D542,foption,""))</f>
        <v>0: No 1: Yes</v>
      </c>
      <c r="J542" s="221" t="s">
        <v>22</v>
      </c>
      <c r="K542" s="221" t="s">
        <v>1757</v>
      </c>
      <c r="L542" s="221" t="str">
        <f t="shared" si="56"/>
        <v>O04: Are all your family members able to access a clean and safe latrine?</v>
      </c>
      <c r="M542" s="221" t="s">
        <v>4706</v>
      </c>
      <c r="N542" s="221" t="s">
        <v>4707</v>
      </c>
      <c r="O542" s="221" t="s">
        <v>4708</v>
      </c>
      <c r="P542" s="221">
        <v>1</v>
      </c>
      <c r="V542" s="221">
        <v>1</v>
      </c>
      <c r="W542" s="221" t="s">
        <v>5748</v>
      </c>
      <c r="AB542" s="333"/>
    </row>
    <row r="543" spans="1:39" s="221" customFormat="1">
      <c r="A543" s="205"/>
      <c r="B543" s="194" t="s">
        <v>4709</v>
      </c>
      <c r="C543" s="194" t="str">
        <f t="shared" si="58"/>
        <v>No</v>
      </c>
      <c r="D543" s="194" t="str">
        <f t="shared" si="57"/>
        <v/>
      </c>
      <c r="E543" s="205"/>
      <c r="F543" s="194"/>
      <c r="G543" s="194" t="s">
        <v>2983</v>
      </c>
      <c r="H543" s="206"/>
      <c r="I543" s="221" t="str" cm="1">
        <f t="array" ref="I543">_xlfn.TEXTJOIN(" ",1,IF(flistname=D543,foption,""))</f>
        <v>0</v>
      </c>
      <c r="J543" s="221" t="s">
        <v>151</v>
      </c>
      <c r="K543" s="221" t="s">
        <v>1759</v>
      </c>
      <c r="L543" s="221" t="str">
        <f t="shared" si="56"/>
        <v>O05: In minutes, how long does it take to walk to the nearest clean and safe latrine?</v>
      </c>
      <c r="M543" s="221" t="s">
        <v>4710</v>
      </c>
      <c r="N543" s="221" t="s">
        <v>4711</v>
      </c>
      <c r="O543" s="221" t="s">
        <v>4712</v>
      </c>
      <c r="P543" s="221">
        <v>1</v>
      </c>
      <c r="T543" s="221" t="s">
        <v>1755</v>
      </c>
      <c r="V543" s="221">
        <v>1</v>
      </c>
      <c r="Z543" s="221" t="s">
        <v>1761</v>
      </c>
      <c r="AB543" s="333"/>
    </row>
    <row r="544" spans="1:39" s="221" customFormat="1">
      <c r="A544" s="205"/>
      <c r="B544" s="194" t="s">
        <v>4713</v>
      </c>
      <c r="C544" s="194" t="str">
        <f t="shared" si="58"/>
        <v>select_one</v>
      </c>
      <c r="D544" s="194" t="str">
        <f t="shared" si="57"/>
        <v>yes_no</v>
      </c>
      <c r="E544" s="205"/>
      <c r="F544" s="194"/>
      <c r="G544" s="194" t="s">
        <v>2983</v>
      </c>
      <c r="H544" s="206"/>
      <c r="I544" s="221" t="str" cm="1">
        <f t="array" ref="I544">_xlfn.TEXTJOIN(" ",1,IF(flistname=D544,foption,""))</f>
        <v>0: No 1: Yes</v>
      </c>
      <c r="J544" s="221" t="s">
        <v>22</v>
      </c>
      <c r="K544" s="221" t="s">
        <v>1762</v>
      </c>
      <c r="L544" s="221" t="str">
        <f t="shared" si="56"/>
        <v>O06: Is accessing these latrines an issue for any particular household member?</v>
      </c>
      <c r="M544" s="221" t="s">
        <v>4714</v>
      </c>
      <c r="N544" s="221" t="s">
        <v>4715</v>
      </c>
      <c r="O544" s="221" t="s">
        <v>4716</v>
      </c>
      <c r="P544" s="221">
        <v>1</v>
      </c>
      <c r="V544" s="221">
        <v>1</v>
      </c>
      <c r="W544" s="221" t="s">
        <v>5748</v>
      </c>
      <c r="Z544" s="221" t="s">
        <v>1761</v>
      </c>
      <c r="AB544" s="333"/>
    </row>
    <row r="545" spans="1:28" s="221" customFormat="1">
      <c r="A545" s="205"/>
      <c r="B545" s="194" t="s">
        <v>4717</v>
      </c>
      <c r="C545" s="194" t="str">
        <f t="shared" si="58"/>
        <v>select_one</v>
      </c>
      <c r="D545" s="194" t="str">
        <f t="shared" si="57"/>
        <v>latrine_access</v>
      </c>
      <c r="E545" s="205"/>
      <c r="F545" s="194"/>
      <c r="G545" s="194" t="s">
        <v>2983</v>
      </c>
      <c r="H545" s="206"/>
      <c r="I545" s="221" t="str" cm="1">
        <f t="array" ref="I545">_xlfn.TEXTJOIN(" ",1,IF(flistname=D545,foption,""))</f>
        <v>1: Children 2: Disabled 3: Elderly 4: Ill (sick) 5: Men 6: Pregnant women 7: Non-pregnant women 88: Other</v>
      </c>
      <c r="J545" s="221" t="s">
        <v>1764</v>
      </c>
      <c r="K545" s="221" t="s">
        <v>1765</v>
      </c>
      <c r="L545" s="221" t="str">
        <f t="shared" si="56"/>
        <v>O07: For whom is access to the latrines most difficult?</v>
      </c>
      <c r="M545" s="221" t="s">
        <v>4718</v>
      </c>
      <c r="N545" s="221" t="s">
        <v>4719</v>
      </c>
      <c r="O545" s="221" t="s">
        <v>4720</v>
      </c>
      <c r="P545" s="221">
        <v>1</v>
      </c>
      <c r="S545" s="221" t="s">
        <v>1767</v>
      </c>
      <c r="V545" s="221">
        <v>1</v>
      </c>
      <c r="Z545" s="221" t="s">
        <v>1768</v>
      </c>
      <c r="AB545" s="333"/>
    </row>
    <row r="546" spans="1:28" s="221" customFormat="1">
      <c r="A546" s="205"/>
      <c r="B546" s="194" t="s">
        <v>4721</v>
      </c>
      <c r="C546" s="194" t="str">
        <f t="shared" si="58"/>
        <v>select_one</v>
      </c>
      <c r="D546" s="194" t="str">
        <f t="shared" si="57"/>
        <v>yes_no</v>
      </c>
      <c r="E546" s="205"/>
      <c r="F546" s="194"/>
      <c r="G546" s="194" t="s">
        <v>2983</v>
      </c>
      <c r="H546" s="206"/>
      <c r="I546" s="221" t="str" cm="1">
        <f t="array" ref="I546">_xlfn.TEXTJOIN(" ",1,IF(flistname=D546,foption,""))</f>
        <v>0: No 1: Yes</v>
      </c>
      <c r="J546" s="221" t="s">
        <v>22</v>
      </c>
      <c r="K546" s="221" t="s">
        <v>1769</v>
      </c>
      <c r="L546" s="221" t="str">
        <f t="shared" si="56"/>
        <v>O08: Do you have access to soap as you need it?</v>
      </c>
      <c r="M546" s="221" t="s">
        <v>4722</v>
      </c>
      <c r="N546" s="221" t="s">
        <v>4723</v>
      </c>
      <c r="O546" s="221" t="s">
        <v>4724</v>
      </c>
      <c r="P546" s="221">
        <v>1</v>
      </c>
      <c r="V546" s="221">
        <v>1</v>
      </c>
      <c r="W546" s="221" t="s">
        <v>5748</v>
      </c>
      <c r="AB546" s="333"/>
    </row>
    <row r="547" spans="1:28" s="356" customFormat="1">
      <c r="A547" s="355"/>
      <c r="B547" s="356" t="s">
        <v>4725</v>
      </c>
      <c r="C547" s="356" t="str">
        <f t="shared" si="58"/>
        <v>No</v>
      </c>
      <c r="D547" s="356" t="str">
        <f t="shared" si="57"/>
        <v/>
      </c>
      <c r="E547" s="355"/>
      <c r="G547" s="356" t="s">
        <v>2983</v>
      </c>
      <c r="H547" s="357"/>
      <c r="I547" s="356" t="str" cm="1">
        <f t="array" ref="I547">_xlfn.TEXTJOIN(" ",1,IF(flistname=D547,foption,""))</f>
        <v>0</v>
      </c>
      <c r="J547" s="356" t="s">
        <v>117</v>
      </c>
      <c r="K547" s="356" t="s">
        <v>4690</v>
      </c>
      <c r="L547" s="356" t="str">
        <f t="shared" si="56"/>
        <v/>
      </c>
      <c r="N547" s="356" t="s">
        <v>2988</v>
      </c>
      <c r="O547" s="356" t="s">
        <v>2988</v>
      </c>
      <c r="P547" s="356">
        <v>1</v>
      </c>
      <c r="AB547" s="358"/>
    </row>
    <row r="548" spans="1:28" s="218" customFormat="1">
      <c r="A548" s="207"/>
      <c r="C548" s="218" t="str">
        <f t="shared" si="58"/>
        <v>No</v>
      </c>
      <c r="D548" s="218" t="str">
        <f t="shared" si="57"/>
        <v/>
      </c>
      <c r="E548" s="207"/>
      <c r="H548" s="209"/>
      <c r="I548" s="214" t="str" cm="1">
        <f t="array" ref="I548">_xlfn.TEXTJOIN(" ",1,IF(flistname=D548,foption,""))</f>
        <v>0</v>
      </c>
      <c r="L548" s="218" t="str">
        <f t="shared" si="56"/>
        <v/>
      </c>
      <c r="N548" s="218" t="s">
        <v>2988</v>
      </c>
      <c r="O548" s="218" t="s">
        <v>2988</v>
      </c>
      <c r="P548" s="218">
        <v>1</v>
      </c>
      <c r="S548" s="207"/>
      <c r="AB548" s="280"/>
    </row>
    <row r="549" spans="1:28" s="356" customFormat="1">
      <c r="A549" s="355"/>
      <c r="B549" s="356" t="s">
        <v>4726</v>
      </c>
      <c r="C549" s="356" t="str">
        <f t="shared" si="58"/>
        <v>No</v>
      </c>
      <c r="D549" s="356" t="str">
        <f t="shared" si="57"/>
        <v/>
      </c>
      <c r="E549" s="355"/>
      <c r="F549" s="356" t="s">
        <v>246</v>
      </c>
      <c r="G549" s="356" t="s">
        <v>118</v>
      </c>
      <c r="H549" s="357"/>
      <c r="I549" s="356" t="str" cm="1">
        <f t="array" ref="I549">_xlfn.TEXTJOIN(" ",1,IF(flistname=D549,foption,""))</f>
        <v>0</v>
      </c>
      <c r="J549" s="356" t="s">
        <v>26</v>
      </c>
      <c r="K549" s="356" t="s">
        <v>6183</v>
      </c>
      <c r="L549" s="356" t="str">
        <f t="shared" si="56"/>
        <v>P: Livelihood, Vegetable gardens, Animal and Assets Ownership</v>
      </c>
      <c r="M549" s="356" t="s">
        <v>4728</v>
      </c>
      <c r="N549" s="356" t="s">
        <v>4730</v>
      </c>
      <c r="O549" s="356" t="s">
        <v>4730</v>
      </c>
      <c r="P549" s="356">
        <v>1</v>
      </c>
      <c r="AB549" s="358"/>
    </row>
    <row r="550" spans="1:28" s="219" customFormat="1">
      <c r="A550" s="212"/>
      <c r="B550" s="199"/>
      <c r="C550" s="199"/>
      <c r="D550" s="199"/>
      <c r="E550" s="212"/>
      <c r="F550" s="199"/>
      <c r="G550" s="199"/>
      <c r="H550" s="213"/>
      <c r="J550" s="219" t="s">
        <v>26</v>
      </c>
      <c r="K550" s="219" t="s">
        <v>4727</v>
      </c>
      <c r="L550" s="219" t="str">
        <f t="shared" si="56"/>
        <v>Household livelihoods</v>
      </c>
      <c r="N550" s="219" t="s">
        <v>6184</v>
      </c>
      <c r="W550" s="219" t="s">
        <v>168</v>
      </c>
      <c r="AB550" s="286"/>
    </row>
    <row r="551" spans="1:28" s="221" customFormat="1">
      <c r="A551" s="205"/>
      <c r="B551" s="194" t="s">
        <v>4748</v>
      </c>
      <c r="C551" s="194" t="str">
        <f t="shared" si="58"/>
        <v>select_one</v>
      </c>
      <c r="D551" s="194" t="str">
        <f t="shared" si="57"/>
        <v>livelihood_sources2</v>
      </c>
      <c r="E551" s="205"/>
      <c r="F551" s="194" t="s">
        <v>246</v>
      </c>
      <c r="G551" s="194" t="s">
        <v>2983</v>
      </c>
      <c r="H551" s="206"/>
      <c r="I551" s="221" t="str" cm="1">
        <f t="array" ref="I551">_xlfn.TEXTJOIN(" ",1,IF(flistname=D551,foption,""))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51" s="221" t="s">
        <v>438</v>
      </c>
      <c r="K551" s="221" t="s">
        <v>433</v>
      </c>
      <c r="L551" s="221" t="str">
        <f t="shared" si="56"/>
        <v>P01: In the last three months, what was your household’s most important activity for getting food and income?</v>
      </c>
      <c r="M551" s="221" t="s">
        <v>4732</v>
      </c>
      <c r="N551" s="221" t="s">
        <v>4750</v>
      </c>
      <c r="O551" s="221" t="s">
        <v>4751</v>
      </c>
      <c r="P551" s="221">
        <v>1</v>
      </c>
      <c r="R551" s="221" t="s">
        <v>6185</v>
      </c>
      <c r="V551" s="221">
        <v>1</v>
      </c>
      <c r="W551" s="221" t="s">
        <v>3865</v>
      </c>
      <c r="AB551" s="333"/>
    </row>
    <row r="552" spans="1:28" s="338" customFormat="1">
      <c r="A552" s="205"/>
      <c r="B552" s="194" t="s">
        <v>4752</v>
      </c>
      <c r="C552" s="194" t="str">
        <f t="shared" si="58"/>
        <v>No</v>
      </c>
      <c r="D552" s="194" t="str">
        <f t="shared" si="57"/>
        <v/>
      </c>
      <c r="E552" s="205"/>
      <c r="F552" s="194" t="s">
        <v>246</v>
      </c>
      <c r="G552" s="194" t="s">
        <v>2983</v>
      </c>
      <c r="H552" s="206"/>
      <c r="I552" s="338" t="str" cm="1">
        <f t="array" ref="I552">_xlfn.TEXTJOIN(" ",1,IF(flistname=D552,foption,""))</f>
        <v>0</v>
      </c>
      <c r="J552" s="338" t="s">
        <v>49</v>
      </c>
      <c r="K552" s="338" t="s">
        <v>435</v>
      </c>
      <c r="L552" s="338" t="str">
        <f t="shared" si="56"/>
        <v>P02: Specify Others</v>
      </c>
      <c r="M552" s="221" t="s">
        <v>4736</v>
      </c>
      <c r="N552" s="338" t="s">
        <v>4754</v>
      </c>
      <c r="O552" s="338" t="s">
        <v>4755</v>
      </c>
      <c r="P552" s="338">
        <v>1</v>
      </c>
      <c r="V552" s="338">
        <v>1</v>
      </c>
      <c r="Z552" s="338" t="s">
        <v>6186</v>
      </c>
      <c r="AB552" s="339"/>
    </row>
    <row r="553" spans="1:28" s="221" customFormat="1">
      <c r="A553" s="205"/>
      <c r="B553" s="194" t="s">
        <v>4756</v>
      </c>
      <c r="C553" s="194" t="str">
        <f t="shared" si="58"/>
        <v>select_one</v>
      </c>
      <c r="D553" s="194" t="str">
        <f t="shared" si="57"/>
        <v>livelihood_sources2</v>
      </c>
      <c r="E553" s="205"/>
      <c r="F553" s="194" t="s">
        <v>246</v>
      </c>
      <c r="G553" s="194" t="s">
        <v>2983</v>
      </c>
      <c r="H553" s="206"/>
      <c r="I553" s="221" t="str" cm="1">
        <f t="array" ref="I553">_xlfn.TEXTJOIN(" ",1,IF(flistname=D553,foption,""))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53" s="221" t="s">
        <v>438</v>
      </c>
      <c r="K553" s="221" t="s">
        <v>439</v>
      </c>
      <c r="L553" s="221" t="str">
        <f t="shared" si="56"/>
        <v xml:space="preserve">P03: In the last three months, what was your household’s second most important activity for getting food and income?
</v>
      </c>
      <c r="M553" s="221" t="s">
        <v>4740</v>
      </c>
      <c r="N553" s="221" t="s">
        <v>4758</v>
      </c>
      <c r="O553" s="221" t="s">
        <v>4759</v>
      </c>
      <c r="P553" s="221">
        <v>1</v>
      </c>
      <c r="R553" s="221" t="s">
        <v>6187</v>
      </c>
      <c r="T553" s="221" t="s">
        <v>441</v>
      </c>
      <c r="U553" s="221" t="s">
        <v>6742</v>
      </c>
      <c r="V553" s="221">
        <v>1</v>
      </c>
      <c r="W553" s="221" t="s">
        <v>3865</v>
      </c>
      <c r="AB553" s="333"/>
    </row>
    <row r="554" spans="1:28" s="338" customFormat="1">
      <c r="A554" s="205"/>
      <c r="B554" s="194" t="s">
        <v>4760</v>
      </c>
      <c r="C554" s="194" t="str">
        <f t="shared" si="58"/>
        <v>No</v>
      </c>
      <c r="D554" s="194" t="str">
        <f t="shared" si="57"/>
        <v/>
      </c>
      <c r="E554" s="205"/>
      <c r="F554" s="194" t="s">
        <v>246</v>
      </c>
      <c r="G554" s="194" t="s">
        <v>2983</v>
      </c>
      <c r="H554" s="206"/>
      <c r="I554" s="338" t="str" cm="1">
        <f t="array" ref="I554">_xlfn.TEXTJOIN(" ",1,IF(flistname=D554,foption,""))</f>
        <v>0</v>
      </c>
      <c r="J554" s="338" t="s">
        <v>49</v>
      </c>
      <c r="K554" s="338" t="s">
        <v>443</v>
      </c>
      <c r="L554" s="338" t="str">
        <f t="shared" si="56"/>
        <v>P04: Specify Others</v>
      </c>
      <c r="M554" s="221" t="s">
        <v>4745</v>
      </c>
      <c r="N554" s="338" t="s">
        <v>4754</v>
      </c>
      <c r="O554" s="338" t="s">
        <v>4762</v>
      </c>
      <c r="P554" s="338">
        <v>1</v>
      </c>
      <c r="T554" s="338" t="s">
        <v>445</v>
      </c>
      <c r="U554" s="338" t="s">
        <v>6742</v>
      </c>
      <c r="V554" s="338">
        <v>1</v>
      </c>
      <c r="Z554" s="338" t="s">
        <v>6188</v>
      </c>
      <c r="AB554" s="339"/>
    </row>
    <row r="555" spans="1:28" s="221" customFormat="1">
      <c r="A555" s="205"/>
      <c r="B555" s="194" t="s">
        <v>4763</v>
      </c>
      <c r="C555" s="194" t="str">
        <f t="shared" si="58"/>
        <v>select_multiple</v>
      </c>
      <c r="D555" s="194" t="str">
        <f t="shared" si="57"/>
        <v>livelihood_sources2</v>
      </c>
      <c r="E555" s="205"/>
      <c r="F555" s="194" t="s">
        <v>246</v>
      </c>
      <c r="G555" s="194" t="s">
        <v>118</v>
      </c>
      <c r="H555" s="206"/>
      <c r="I555" s="221" t="str" cm="1">
        <f t="array" ref="I555">_xlfn.TEXTJOIN(" ",1,IF(flistname=D555,foption,""))</f>
        <v>1: Agriculture, including my own production or the sale of cereals, vegetables and other crops 2: Livestock and the sale of livestock or livestock products and poultry 3: Sale of alcoholic beverages/brewing 4: Unskilled casual labor, like for agriculture, basic construction, etc 5: Skilled labor 6: Trader/shop owner/small trading/sale of crafts, etc. 7: Salaried work (public/private) 8: Sale of firewood/poles, charcoal, grass, stones, and other natural resources 9: Borrowing food, cash, or other resources 10: Fishing or sale of fish 11: Support from family, friends, the community, etc 12: Begging 13: Food assistance/Sale of food assistance 14: Gathering of wild foods 15: Hunting 88: Other, specify 17: No second source of income</v>
      </c>
      <c r="J555" s="221" t="s">
        <v>6743</v>
      </c>
      <c r="K555" s="221" t="s">
        <v>447</v>
      </c>
      <c r="L555" s="221" t="str">
        <f t="shared" si="56"/>
        <v>P05: What were your two main livelihood sources before joining FFA the activity</v>
      </c>
      <c r="M555" s="221" t="s">
        <v>4749</v>
      </c>
      <c r="N555" s="221" t="s">
        <v>6189</v>
      </c>
      <c r="O555" s="221" t="s">
        <v>4765</v>
      </c>
      <c r="P555" s="221">
        <v>1</v>
      </c>
      <c r="R555" s="221" t="s">
        <v>6190</v>
      </c>
      <c r="T555" s="221" t="s">
        <v>3758</v>
      </c>
      <c r="U555" s="221" t="s">
        <v>6744</v>
      </c>
      <c r="V555" s="221">
        <v>1</v>
      </c>
      <c r="Z555" s="221" t="s">
        <v>3225</v>
      </c>
      <c r="AB555" s="333"/>
    </row>
    <row r="556" spans="1:28" s="221" customFormat="1">
      <c r="A556" s="205"/>
      <c r="B556" s="194" t="s">
        <v>4766</v>
      </c>
      <c r="C556" s="194" t="str">
        <f t="shared" si="58"/>
        <v>select_one</v>
      </c>
      <c r="D556" s="194" t="str">
        <f t="shared" si="57"/>
        <v>H02</v>
      </c>
      <c r="E556" s="205"/>
      <c r="F556" s="194" t="s">
        <v>246</v>
      </c>
      <c r="G556" s="194" t="s">
        <v>2983</v>
      </c>
      <c r="H556" s="206"/>
      <c r="I556" s="221" t="str" cm="1">
        <f t="array" ref="I556">_xlfn.TEXTJOIN(" ",1,IF(flistname=D556,foption,""))</f>
        <v>1: No change 2: Increased 3: Decreased 4: Don’t know</v>
      </c>
      <c r="J556" s="221" t="s">
        <v>449</v>
      </c>
      <c r="K556" s="221" t="s">
        <v>450</v>
      </c>
      <c r="L556" s="221" t="str">
        <f t="shared" si="56"/>
        <v>P06: Has your household’s income changed over the past year?</v>
      </c>
      <c r="M556" s="221" t="s">
        <v>4753</v>
      </c>
      <c r="N556" s="221" t="s">
        <v>4768</v>
      </c>
      <c r="O556" s="221" t="s">
        <v>4768</v>
      </c>
      <c r="P556" s="221">
        <v>1</v>
      </c>
      <c r="V556" s="221">
        <v>1</v>
      </c>
      <c r="AB556" s="333"/>
    </row>
    <row r="557" spans="1:28" s="221" customFormat="1">
      <c r="A557" s="205"/>
      <c r="B557" s="194" t="s">
        <v>4769</v>
      </c>
      <c r="C557" s="194" t="str">
        <f t="shared" si="58"/>
        <v>select_one</v>
      </c>
      <c r="D557" s="194" t="str">
        <f t="shared" si="57"/>
        <v>H03</v>
      </c>
      <c r="E557" s="205"/>
      <c r="F557" s="194" t="s">
        <v>246</v>
      </c>
      <c r="G557" s="194" t="s">
        <v>2983</v>
      </c>
      <c r="H557" s="206"/>
      <c r="I557" s="221" t="str" cm="1">
        <f t="array" ref="I557">_xlfn.TEXTJOIN(" ",1,IF(flistname=D557,foption,""))</f>
        <v>1: Income source completely lost 2: Some of income source lost 3: Market conditions changed 4: Work place closed 5: Cannot access location of livelihood activity 6: Getting less money due to inflation 7: Other</v>
      </c>
      <c r="J557" s="221" t="s">
        <v>452</v>
      </c>
      <c r="K557" s="221" t="s">
        <v>453</v>
      </c>
      <c r="L557" s="221" t="str">
        <f t="shared" si="56"/>
        <v>P07: What is the main reason that your income decreased?</v>
      </c>
      <c r="M557" s="221" t="s">
        <v>4757</v>
      </c>
      <c r="N557" s="221" t="s">
        <v>4771</v>
      </c>
      <c r="O557" s="221" t="s">
        <v>4771</v>
      </c>
      <c r="P557" s="221">
        <v>1</v>
      </c>
      <c r="V557" s="221">
        <v>1</v>
      </c>
      <c r="Z557" s="221" t="s">
        <v>455</v>
      </c>
      <c r="AB557" s="333"/>
    </row>
    <row r="558" spans="1:28" s="338" customFormat="1">
      <c r="A558" s="205"/>
      <c r="B558" s="194" t="s">
        <v>4772</v>
      </c>
      <c r="C558" s="194" t="str">
        <f t="shared" si="58"/>
        <v>No</v>
      </c>
      <c r="D558" s="194" t="str">
        <f t="shared" si="57"/>
        <v/>
      </c>
      <c r="E558" s="205"/>
      <c r="F558" s="194" t="s">
        <v>246</v>
      </c>
      <c r="G558" s="194" t="s">
        <v>2983</v>
      </c>
      <c r="H558" s="206"/>
      <c r="I558" s="338" t="str" cm="1">
        <f t="array" ref="I558">_xlfn.TEXTJOIN(" ",1,IF(flistname=D558,foption,""))</f>
        <v>0</v>
      </c>
      <c r="J558" s="338" t="s">
        <v>49</v>
      </c>
      <c r="K558" s="338" t="s">
        <v>456</v>
      </c>
      <c r="L558" s="338" t="str">
        <f t="shared" si="56"/>
        <v>P08: Specify Others</v>
      </c>
      <c r="M558" s="221" t="s">
        <v>4761</v>
      </c>
      <c r="N558" s="338" t="s">
        <v>4754</v>
      </c>
      <c r="O558" s="338" t="s">
        <v>4754</v>
      </c>
      <c r="P558" s="338">
        <v>1</v>
      </c>
      <c r="V558" s="338">
        <v>1</v>
      </c>
      <c r="Z558" s="338" t="s">
        <v>458</v>
      </c>
      <c r="AB558" s="339"/>
    </row>
    <row r="559" spans="1:28" s="221" customFormat="1">
      <c r="A559" s="205"/>
      <c r="B559" s="194" t="s">
        <v>4774</v>
      </c>
      <c r="C559" s="194" t="str">
        <f t="shared" si="58"/>
        <v>select_one</v>
      </c>
      <c r="D559" s="194" t="str">
        <f t="shared" si="57"/>
        <v>yes_no</v>
      </c>
      <c r="E559" s="205"/>
      <c r="F559" s="194" t="s">
        <v>246</v>
      </c>
      <c r="G559" s="194" t="s">
        <v>2983</v>
      </c>
      <c r="H559" s="206"/>
      <c r="I559" s="221" t="str" cm="1">
        <f t="array" ref="I559">_xlfn.TEXTJOIN(" ",1,IF(flistname=D559,foption,""))</f>
        <v>0: No 1: Yes</v>
      </c>
      <c r="J559" s="221" t="s">
        <v>22</v>
      </c>
      <c r="K559" s="221" t="s">
        <v>459</v>
      </c>
      <c r="L559" s="221" t="str">
        <f t="shared" si="56"/>
        <v>P09: Does your household regularly receive any money or non-food items from family members working in another part of the country or outside of the country?</v>
      </c>
      <c r="M559" s="221" t="s">
        <v>4764</v>
      </c>
      <c r="N559" s="221" t="s">
        <v>4776</v>
      </c>
      <c r="O559" s="221" t="s">
        <v>4776</v>
      </c>
      <c r="P559" s="221">
        <v>1</v>
      </c>
      <c r="V559" s="221">
        <v>1</v>
      </c>
      <c r="W559" s="221" t="s">
        <v>5748</v>
      </c>
      <c r="AB559" s="333"/>
    </row>
    <row r="560" spans="1:28" s="219" customFormat="1">
      <c r="A560" s="212"/>
      <c r="B560" s="199" t="s">
        <v>4786</v>
      </c>
      <c r="C560" s="199" t="str">
        <f>IF(IFERROR(FIND("select_one",J560),0)&gt;0,"select_one",IF(IFERROR(FIND("select_multiple",J560),0)&gt;0,"select_multiple","No"))</f>
        <v>No</v>
      </c>
      <c r="D560" s="199" t="str">
        <f>IF(OR(C560="select_one",C560="select_multiple"),TRIM(RIGHT(J560,LEN(J560)-(LEN(C560)+1))),"")</f>
        <v/>
      </c>
      <c r="E560" s="212"/>
      <c r="F560" s="199" t="s">
        <v>246</v>
      </c>
      <c r="G560" s="199" t="s">
        <v>118</v>
      </c>
      <c r="H560" s="213"/>
      <c r="I560" s="219" t="str" cm="1">
        <f t="array" ref="I560">_xlfn.TEXTJOIN(" ",1,IF(flistname=D560,foption,""))</f>
        <v>0</v>
      </c>
      <c r="J560" s="219" t="s">
        <v>117</v>
      </c>
      <c r="K560" s="219" t="s">
        <v>4727</v>
      </c>
      <c r="L560" s="219" t="str">
        <f>IF(AND(ISBLANK(M560),ISBLANK(N560)),"",IF(ISBLANK(M560),N560,_xlfn.CONCAT(TRIM(M560),": ",N560)))</f>
        <v/>
      </c>
      <c r="N560" s="219" t="s">
        <v>2988</v>
      </c>
      <c r="O560" s="219" t="s">
        <v>2988</v>
      </c>
      <c r="P560" s="219">
        <v>1</v>
      </c>
      <c r="AB560" s="286"/>
    </row>
    <row r="561" spans="1:28" s="219" customFormat="1">
      <c r="A561" s="212"/>
      <c r="B561" s="199"/>
      <c r="C561" s="199"/>
      <c r="D561" s="199"/>
      <c r="E561" s="212"/>
      <c r="F561" s="199"/>
      <c r="G561" s="199"/>
      <c r="H561" s="213"/>
      <c r="J561" s="219" t="s">
        <v>26</v>
      </c>
      <c r="K561" s="219" t="s">
        <v>6745</v>
      </c>
      <c r="L561" s="219" t="str">
        <f t="shared" ref="L561" si="66">IF(AND(ISBLANK(M561),ISBLANK(N561)),"",IF(ISBLANK(M561),N561,_xlfn.CONCAT(TRIM(M561),": ",N561)))</f>
        <v>HOUSING MODULE</v>
      </c>
      <c r="N561" s="219" t="s">
        <v>6746</v>
      </c>
      <c r="W561" s="219" t="s">
        <v>168</v>
      </c>
      <c r="Z561" s="219" t="s">
        <v>3428</v>
      </c>
      <c r="AB561" s="286"/>
    </row>
    <row r="562" spans="1:28" s="221" customFormat="1">
      <c r="A562" s="205"/>
      <c r="B562" s="194" t="s">
        <v>4731</v>
      </c>
      <c r="C562" s="194" t="str">
        <f>IF(IFERROR(FIND("select_one",J562),0)&gt;0,"select_one",IF(IFERROR(FIND("select_multiple",J562),0)&gt;0,"select_multiple","No"))</f>
        <v>select_one</v>
      </c>
      <c r="D562" s="194" t="str">
        <f>IF(OR(C562="select_one",C562="select_multiple"),TRIM(RIGHT(J562,LEN(J562)-(LEN(C562)+1))),"")</f>
        <v>house_structure</v>
      </c>
      <c r="E562" s="205"/>
      <c r="F562" s="194" t="s">
        <v>246</v>
      </c>
      <c r="G562" s="194" t="s">
        <v>2983</v>
      </c>
      <c r="H562" s="206"/>
      <c r="I562" s="221" t="str" cm="1">
        <f t="array" ref="I562">_xlfn.TEXTJOIN(" ",1,IF(flistname=D562,foption,""))</f>
        <v>1: Tukul 2: Rakooba/Improvised Shelter 3: Semi/Concrete building 0 0 0 0 0 9: Community/Collective building 10: No Shelter 88: Other</v>
      </c>
      <c r="J562" s="221" t="s">
        <v>310</v>
      </c>
      <c r="K562" s="221" t="s">
        <v>311</v>
      </c>
      <c r="L562" s="221" t="str">
        <f t="shared" ref="L562:L571" si="67">IF(AND(ISBLANK(M562),ISBLANK(N562)),"",IF(ISBLANK(M562),N562,_xlfn.CONCAT(TRIM(M562),": ",N562)))</f>
        <v>P10: What type of structure do you normally sleep in now?</v>
      </c>
      <c r="M562" s="221" t="s">
        <v>4767</v>
      </c>
      <c r="N562" s="221" t="s">
        <v>4733</v>
      </c>
      <c r="O562" s="221" t="s">
        <v>4734</v>
      </c>
      <c r="P562" s="221">
        <v>1</v>
      </c>
      <c r="V562" s="221">
        <v>1</v>
      </c>
      <c r="AB562" s="333"/>
    </row>
    <row r="563" spans="1:28" s="338" customFormat="1">
      <c r="A563" s="205"/>
      <c r="B563" s="194" t="s">
        <v>4735</v>
      </c>
      <c r="C563" s="194" t="str">
        <f>IF(IFERROR(FIND("select_one",J563),0)&gt;0,"select_one",IF(IFERROR(FIND("select_multiple",J563),0)&gt;0,"select_multiple","No"))</f>
        <v>No</v>
      </c>
      <c r="D563" s="194" t="str">
        <f>IF(OR(C563="select_one",C563="select_multiple"),TRIM(RIGHT(J563,LEN(J563)-(LEN(C563)+1))),"")</f>
        <v/>
      </c>
      <c r="E563" s="205"/>
      <c r="F563" s="194" t="s">
        <v>246</v>
      </c>
      <c r="G563" s="194" t="s">
        <v>2983</v>
      </c>
      <c r="H563" s="206"/>
      <c r="I563" s="338" t="str" cm="1">
        <f t="array" ref="I563">_xlfn.TEXTJOIN(" ",1,IF(flistname=D563,foption,""))</f>
        <v>0</v>
      </c>
      <c r="J563" s="338" t="s">
        <v>49</v>
      </c>
      <c r="K563" s="338" t="s">
        <v>313</v>
      </c>
      <c r="L563" s="338" t="str">
        <f t="shared" si="67"/>
        <v>P11: Specify</v>
      </c>
      <c r="M563" s="221" t="s">
        <v>4770</v>
      </c>
      <c r="N563" s="338" t="s">
        <v>1312</v>
      </c>
      <c r="O563" s="338" t="s">
        <v>4737</v>
      </c>
      <c r="P563" s="338">
        <v>1</v>
      </c>
      <c r="V563" s="338">
        <v>1</v>
      </c>
      <c r="Z563" s="338" t="s">
        <v>4738</v>
      </c>
      <c r="AB563" s="339"/>
    </row>
    <row r="564" spans="1:28" s="221" customFormat="1">
      <c r="A564" s="205"/>
      <c r="B564" s="194" t="s">
        <v>4739</v>
      </c>
      <c r="C564" s="194" t="str">
        <f>IF(IFERROR(FIND("select_one",J564),0)&gt;0,"select_one",IF(IFERROR(FIND("select_multiple",J564),0)&gt;0,"select_multiple","No"))</f>
        <v>select_one</v>
      </c>
      <c r="D564" s="194" t="str">
        <f>IF(OR(C564="select_one",C564="select_multiple"),TRIM(RIGHT(J564,LEN(J564)-(LEN(C564)+1))),"")</f>
        <v>house_own</v>
      </c>
      <c r="E564" s="205"/>
      <c r="F564" s="194" t="s">
        <v>246</v>
      </c>
      <c r="G564" s="194" t="s">
        <v>2983</v>
      </c>
      <c r="H564" s="206"/>
      <c r="I564" s="221" t="str" cm="1">
        <f t="array" ref="I564">_xlfn.TEXTJOIN(" ",1,IF(flistname=D564,foption,""))</f>
        <v>1: Owned 2: Rent 3: Hosted 4: Free access 5: Don't know 0 0 0 0 0 0 0 88: Other</v>
      </c>
      <c r="J564" s="221" t="s">
        <v>316</v>
      </c>
      <c r="K564" s="221" t="s">
        <v>317</v>
      </c>
      <c r="L564" s="221" t="str">
        <f t="shared" si="67"/>
        <v>P12: Do you own this structure?</v>
      </c>
      <c r="M564" s="221" t="s">
        <v>4773</v>
      </c>
      <c r="N564" s="221" t="s">
        <v>4741</v>
      </c>
      <c r="O564" s="221" t="s">
        <v>4742</v>
      </c>
      <c r="P564" s="221">
        <v>1</v>
      </c>
      <c r="V564" s="221">
        <v>1</v>
      </c>
      <c r="Z564" s="221" t="s">
        <v>6747</v>
      </c>
      <c r="AB564" s="333"/>
    </row>
    <row r="565" spans="1:28" s="338" customFormat="1">
      <c r="A565" s="205"/>
      <c r="B565" s="194" t="s">
        <v>4744</v>
      </c>
      <c r="C565" s="194" t="str">
        <f>IF(IFERROR(FIND("select_one",J565),0)&gt;0,"select_one",IF(IFERROR(FIND("select_multiple",J565),0)&gt;0,"select_multiple","No"))</f>
        <v>No</v>
      </c>
      <c r="D565" s="194" t="str">
        <f>IF(OR(C565="select_one",C565="select_multiple"),TRIM(RIGHT(J565,LEN(J565)-(LEN(C565)+1))),"")</f>
        <v/>
      </c>
      <c r="E565" s="205"/>
      <c r="F565" s="194" t="s">
        <v>246</v>
      </c>
      <c r="G565" s="194" t="s">
        <v>2983</v>
      </c>
      <c r="H565" s="206"/>
      <c r="I565" s="338" t="str" cm="1">
        <f t="array" ref="I565">_xlfn.TEXTJOIN(" ",1,IF(flistname=D565,foption,""))</f>
        <v>0</v>
      </c>
      <c r="J565" s="338" t="s">
        <v>49</v>
      </c>
      <c r="K565" s="338" t="s">
        <v>320</v>
      </c>
      <c r="L565" s="221" t="str">
        <f t="shared" si="67"/>
        <v>P13: Specify</v>
      </c>
      <c r="M565" s="221" t="s">
        <v>4775</v>
      </c>
      <c r="N565" s="338" t="s">
        <v>1312</v>
      </c>
      <c r="O565" s="338" t="s">
        <v>4746</v>
      </c>
      <c r="P565" s="338">
        <v>1</v>
      </c>
      <c r="V565" s="338">
        <v>1</v>
      </c>
      <c r="Z565" s="338" t="s">
        <v>4747</v>
      </c>
      <c r="AB565" s="339"/>
    </row>
    <row r="566" spans="1:28" s="221" customFormat="1">
      <c r="J566" s="221" t="s">
        <v>151</v>
      </c>
      <c r="K566" s="221" t="s">
        <v>6748</v>
      </c>
      <c r="L566" s="221" t="str">
        <f t="shared" si="67"/>
        <v>P14: How many rooms does the house or apartment have that your household occupies?  Exclude kitchen and bathrooms.</v>
      </c>
      <c r="M566" s="221" t="s">
        <v>4778</v>
      </c>
      <c r="N566" s="221" t="s">
        <v>6749</v>
      </c>
      <c r="P566" s="221">
        <v>1</v>
      </c>
      <c r="V566" s="221">
        <v>1</v>
      </c>
      <c r="Z566" s="221" t="s">
        <v>6747</v>
      </c>
      <c r="AB566" s="333"/>
    </row>
    <row r="567" spans="1:28" s="221" customFormat="1">
      <c r="J567" s="221" t="s">
        <v>31</v>
      </c>
      <c r="K567" s="221" t="s">
        <v>6750</v>
      </c>
      <c r="L567" s="221" t="str">
        <f>IF(AND(ISBLANK(M567),ISBLANK(N567)),"",IF(ISBLANK(M567),N567,_xlfn.CONCAT(TRIM(M567),": ",N567)))</f>
        <v xml:space="preserve">P15: When was your house built? </v>
      </c>
      <c r="M567" s="221" t="s">
        <v>4781</v>
      </c>
      <c r="N567" s="221" t="s">
        <v>6751</v>
      </c>
      <c r="V567" s="221">
        <v>1</v>
      </c>
      <c r="W567" s="221" t="s">
        <v>6752</v>
      </c>
      <c r="Z567" s="221" t="s">
        <v>6753</v>
      </c>
      <c r="AB567" s="333"/>
    </row>
    <row r="568" spans="1:28" s="221" customFormat="1">
      <c r="J568" s="221" t="s">
        <v>22</v>
      </c>
      <c r="K568" s="221" t="s">
        <v>6754</v>
      </c>
      <c r="L568" s="221" t="str">
        <f t="shared" si="67"/>
        <v>P16: Does your house have windows?</v>
      </c>
      <c r="M568" s="221" t="s">
        <v>4784</v>
      </c>
      <c r="N568" s="221" t="s">
        <v>6755</v>
      </c>
      <c r="V568" s="221">
        <v>1</v>
      </c>
      <c r="W568" s="221" t="s">
        <v>5748</v>
      </c>
      <c r="Z568" s="221" t="s">
        <v>6753</v>
      </c>
      <c r="AB568" s="333"/>
    </row>
    <row r="569" spans="1:28" s="221" customFormat="1">
      <c r="J569" s="221" t="s">
        <v>6756</v>
      </c>
      <c r="K569" s="221" t="s">
        <v>6757</v>
      </c>
      <c r="L569" s="221" t="str">
        <f t="shared" si="67"/>
        <v xml:space="preserve">P17: why not? </v>
      </c>
      <c r="M569" s="221" t="s">
        <v>4792</v>
      </c>
      <c r="N569" s="221" t="s">
        <v>6758</v>
      </c>
      <c r="V569" s="221">
        <v>1</v>
      </c>
      <c r="W569" s="221" t="s">
        <v>3865</v>
      </c>
      <c r="Z569" s="221" t="s">
        <v>6759</v>
      </c>
      <c r="AB569" s="333"/>
    </row>
    <row r="570" spans="1:28" s="221" customFormat="1">
      <c r="J570" s="221" t="s">
        <v>6760</v>
      </c>
      <c r="K570" s="221" t="s">
        <v>6761</v>
      </c>
      <c r="L570" s="221" t="str">
        <f t="shared" si="67"/>
        <v>P18: What is the major construction material of the exterior walls?</v>
      </c>
      <c r="M570" s="221" t="s">
        <v>4796</v>
      </c>
      <c r="N570" s="221" t="s">
        <v>6762</v>
      </c>
      <c r="P570" s="221">
        <v>1</v>
      </c>
      <c r="V570" s="221">
        <v>1</v>
      </c>
      <c r="W570" s="221" t="s">
        <v>3865</v>
      </c>
      <c r="Z570" s="221" t="s">
        <v>6747</v>
      </c>
      <c r="AB570" s="333"/>
    </row>
    <row r="571" spans="1:28" s="221" customFormat="1">
      <c r="J571" s="221" t="s">
        <v>6763</v>
      </c>
      <c r="K571" s="221" t="s">
        <v>6764</v>
      </c>
      <c r="L571" s="221" t="str">
        <f t="shared" si="67"/>
        <v xml:space="preserve">P19: What is the major material of the roof? </v>
      </c>
      <c r="M571" s="221" t="s">
        <v>4800</v>
      </c>
      <c r="N571" s="221" t="s">
        <v>6765</v>
      </c>
      <c r="P571" s="221">
        <v>1</v>
      </c>
      <c r="V571" s="221">
        <v>1</v>
      </c>
      <c r="W571" s="221" t="s">
        <v>3865</v>
      </c>
      <c r="Z571" s="221" t="s">
        <v>6747</v>
      </c>
      <c r="AB571" s="333"/>
    </row>
    <row r="572" spans="1:28" s="221" customFormat="1">
      <c r="J572" s="221" t="s">
        <v>6766</v>
      </c>
      <c r="K572" s="221" t="s">
        <v>6767</v>
      </c>
      <c r="L572" s="221" t="str">
        <f t="shared" ref="L572:L579" si="68">IF(AND(ISBLANK(M572),ISBLANK(N572)),"",IF(ISBLANK(M572),N572,_xlfn.CONCAT(TRIM(M572),": ",N572)))</f>
        <v xml:space="preserve">P20: What is the main source of energy for cooking? </v>
      </c>
      <c r="M572" s="221" t="s">
        <v>4804</v>
      </c>
      <c r="N572" s="221" t="s">
        <v>6768</v>
      </c>
      <c r="P572" s="221">
        <v>1</v>
      </c>
      <c r="V572" s="221">
        <v>1</v>
      </c>
      <c r="W572" s="221" t="s">
        <v>3865</v>
      </c>
      <c r="Z572" s="221" t="s">
        <v>6747</v>
      </c>
      <c r="AB572" s="333"/>
    </row>
    <row r="573" spans="1:28" s="221" customFormat="1">
      <c r="J573" s="221" t="s">
        <v>6769</v>
      </c>
      <c r="K573" s="221" t="s">
        <v>6770</v>
      </c>
      <c r="L573" s="221" t="str">
        <f t="shared" si="68"/>
        <v>P21: What is the main source of lighting for this house?</v>
      </c>
      <c r="M573" s="221" t="s">
        <v>4808</v>
      </c>
      <c r="N573" s="221" t="s">
        <v>6771</v>
      </c>
      <c r="P573" s="221">
        <v>1</v>
      </c>
      <c r="V573" s="221">
        <v>1</v>
      </c>
      <c r="W573" s="221" t="s">
        <v>3865</v>
      </c>
      <c r="Z573" s="221" t="s">
        <v>6747</v>
      </c>
      <c r="AB573" s="333"/>
    </row>
    <row r="574" spans="1:28" s="221" customFormat="1">
      <c r="J574" s="221" t="s">
        <v>6772</v>
      </c>
      <c r="K574" s="221" t="s">
        <v>6773</v>
      </c>
      <c r="L574" s="221" t="str">
        <f t="shared" si="68"/>
        <v>P22: Where do members of your household normally go for toilet?</v>
      </c>
      <c r="M574" s="221" t="s">
        <v>4815</v>
      </c>
      <c r="N574" s="221" t="s">
        <v>6774</v>
      </c>
      <c r="P574" s="221">
        <v>1</v>
      </c>
      <c r="V574" s="221">
        <v>1</v>
      </c>
      <c r="W574" s="221" t="s">
        <v>3865</v>
      </c>
      <c r="AB574" s="333"/>
    </row>
    <row r="575" spans="1:28" s="338" customFormat="1">
      <c r="A575" s="205"/>
      <c r="B575" s="194" t="s">
        <v>4744</v>
      </c>
      <c r="C575" s="194" t="str">
        <f>IF(IFERROR(FIND("select_one",J575),0)&gt;0,"select_one",IF(IFERROR(FIND("select_multiple",J575),0)&gt;0,"select_multiple","No"))</f>
        <v>No</v>
      </c>
      <c r="D575" s="194" t="str">
        <f>IF(OR(C575="select_one",C575="select_multiple"),TRIM(RIGHT(J575,LEN(J575)-(LEN(C575)+1))),"")</f>
        <v/>
      </c>
      <c r="E575" s="205"/>
      <c r="F575" s="194" t="s">
        <v>246</v>
      </c>
      <c r="G575" s="194" t="s">
        <v>2983</v>
      </c>
      <c r="H575" s="206"/>
      <c r="I575" s="338" t="str" cm="1">
        <f t="array" ref="I575">_xlfn.TEXTJOIN(" ",1,IF(flistname=D575,foption,""))</f>
        <v>0</v>
      </c>
      <c r="J575" s="338" t="s">
        <v>49</v>
      </c>
      <c r="K575" s="221" t="s">
        <v>6775</v>
      </c>
      <c r="L575" s="221" t="str">
        <f t="shared" si="68"/>
        <v>P22_1: Specify</v>
      </c>
      <c r="M575" s="221" t="s">
        <v>6776</v>
      </c>
      <c r="N575" s="338" t="s">
        <v>1312</v>
      </c>
      <c r="O575" s="338" t="s">
        <v>4746</v>
      </c>
      <c r="P575" s="338">
        <v>1</v>
      </c>
      <c r="V575" s="338">
        <v>1</v>
      </c>
      <c r="Z575" s="338" t="s">
        <v>6777</v>
      </c>
      <c r="AB575" s="339"/>
    </row>
    <row r="576" spans="1:28" s="221" customFormat="1">
      <c r="J576" s="221" t="s">
        <v>6778</v>
      </c>
      <c r="K576" s="221" t="s">
        <v>6779</v>
      </c>
      <c r="L576" s="221" t="str">
        <f t="shared" si="68"/>
        <v>P23: Who uses this toilet usually?</v>
      </c>
      <c r="M576" s="221" t="s">
        <v>4819</v>
      </c>
      <c r="N576" s="221" t="s">
        <v>6780</v>
      </c>
      <c r="P576" s="221">
        <v>1</v>
      </c>
      <c r="V576" s="221">
        <v>1</v>
      </c>
      <c r="Z576" s="221" t="s">
        <v>6781</v>
      </c>
      <c r="AB576" s="333"/>
    </row>
    <row r="577" spans="1:28" s="221" customFormat="1">
      <c r="J577" s="221" t="s">
        <v>6782</v>
      </c>
      <c r="K577" s="221" t="s">
        <v>6783</v>
      </c>
      <c r="L577" s="221" t="str">
        <f t="shared" si="68"/>
        <v>P24: What is the MAIN source of drinking water for your household?</v>
      </c>
      <c r="M577" s="221" t="s">
        <v>4858</v>
      </c>
      <c r="N577" s="221" t="s">
        <v>6784</v>
      </c>
      <c r="P577" s="221">
        <v>1</v>
      </c>
      <c r="V577" s="221">
        <v>1</v>
      </c>
      <c r="AB577" s="333"/>
    </row>
    <row r="578" spans="1:28" s="338" customFormat="1">
      <c r="A578" s="205"/>
      <c r="B578" s="194" t="s">
        <v>4744</v>
      </c>
      <c r="C578" s="194" t="str">
        <f>IF(IFERROR(FIND("select_one",J578),0)&gt;0,"select_one",IF(IFERROR(FIND("select_multiple",J578),0)&gt;0,"select_multiple","No"))</f>
        <v>No</v>
      </c>
      <c r="D578" s="194" t="str">
        <f>IF(OR(C578="select_one",C578="select_multiple"),TRIM(RIGHT(J578,LEN(J578)-(LEN(C578)+1))),"")</f>
        <v/>
      </c>
      <c r="E578" s="205"/>
      <c r="F578" s="194" t="s">
        <v>246</v>
      </c>
      <c r="G578" s="194" t="s">
        <v>2983</v>
      </c>
      <c r="H578" s="206"/>
      <c r="I578" s="338" t="str" cm="1">
        <f t="array" ref="I578">_xlfn.TEXTJOIN(" ",1,IF(flistname=D578,foption,""))</f>
        <v>0</v>
      </c>
      <c r="J578" s="338" t="s">
        <v>49</v>
      </c>
      <c r="K578" s="221" t="s">
        <v>6785</v>
      </c>
      <c r="L578" s="221" t="str">
        <f t="shared" ref="L578" si="69">IF(AND(ISBLANK(M578),ISBLANK(N578)),"",IF(ISBLANK(M578),N578,_xlfn.CONCAT(TRIM(M578),": ",N578)))</f>
        <v>P24_1: Specify</v>
      </c>
      <c r="M578" s="221" t="s">
        <v>6786</v>
      </c>
      <c r="N578" s="338" t="s">
        <v>1312</v>
      </c>
      <c r="O578" s="338" t="s">
        <v>4746</v>
      </c>
      <c r="P578" s="338">
        <v>1</v>
      </c>
      <c r="V578" s="338">
        <v>1</v>
      </c>
      <c r="Z578" s="338" t="s">
        <v>6787</v>
      </c>
      <c r="AB578" s="339"/>
    </row>
    <row r="579" spans="1:28" s="219" customFormat="1">
      <c r="J579" s="219" t="s">
        <v>117</v>
      </c>
      <c r="K579" s="219" t="s">
        <v>6745</v>
      </c>
      <c r="L579" s="219" t="str">
        <f t="shared" si="68"/>
        <v/>
      </c>
    </row>
    <row r="580" spans="1:28" s="245" customFormat="1">
      <c r="A580" s="228"/>
      <c r="E580" s="228"/>
      <c r="H580" s="230"/>
      <c r="AB580" s="281"/>
    </row>
    <row r="581" spans="1:28" s="219" customFormat="1">
      <c r="A581" s="212"/>
      <c r="B581" s="199"/>
      <c r="C581" s="199" t="str">
        <f>IF(IFERROR(FIND("select_one",J581),0)&gt;0,"select_one",IF(IFERROR(FIND("select_multiple",J581),0)&gt;0,"select_multiple","No"))</f>
        <v>No</v>
      </c>
      <c r="D581" s="199" t="str">
        <f>IF(OR(C581="select_one",C581="select_multiple"),TRIM(RIGHT(J581,LEN(J581)-(LEN(C581)+1))),"")</f>
        <v/>
      </c>
      <c r="E581" s="212"/>
      <c r="F581" s="199"/>
      <c r="G581" s="199"/>
      <c r="H581" s="213"/>
      <c r="J581" s="219" t="s">
        <v>26</v>
      </c>
      <c r="K581" s="219" t="s">
        <v>4788</v>
      </c>
      <c r="L581" s="219" t="str">
        <f t="shared" si="56"/>
        <v>Household assets ownership</v>
      </c>
      <c r="N581" s="219" t="s">
        <v>6192</v>
      </c>
      <c r="W581" s="219" t="s">
        <v>168</v>
      </c>
      <c r="AB581" s="286"/>
    </row>
    <row r="582" spans="1:28" s="221" customFormat="1">
      <c r="B582" s="221" t="s">
        <v>4777</v>
      </c>
      <c r="C582" s="221" t="str">
        <f t="shared" si="58"/>
        <v>select_multiple</v>
      </c>
      <c r="D582" s="221" t="str">
        <f t="shared" si="57"/>
        <v>assets</v>
      </c>
      <c r="F582" s="221" t="s">
        <v>246</v>
      </c>
      <c r="G582" s="221" t="s">
        <v>2983</v>
      </c>
      <c r="I582" s="360" t="str" cm="1">
        <f t="array" ref="I582">_xlfn.TEXTJOIN(" ",1,IF(flistname=D582,foption,""))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82" s="221" t="s">
        <v>461</v>
      </c>
      <c r="K582" s="221" t="s">
        <v>462</v>
      </c>
      <c r="L582" s="221" t="str">
        <f>IF(AND(ISBLANK(M582),ISBLANK(N582)),"",IF(ISBLANK(M582),N582,_xlfn.CONCAT(TRIM(M582),": ",N582)))</f>
        <v>P25: Does or did your house own any of the following assets during the last 3 months?</v>
      </c>
      <c r="M582" s="221" t="s">
        <v>4862</v>
      </c>
      <c r="N582" s="221" t="s">
        <v>6193</v>
      </c>
      <c r="O582" s="221" t="s">
        <v>4779</v>
      </c>
      <c r="P582" s="334">
        <v>1</v>
      </c>
      <c r="S582" s="221" t="s">
        <v>464</v>
      </c>
      <c r="T582" s="221" t="s">
        <v>6194</v>
      </c>
      <c r="U582" s="221" t="s">
        <v>6788</v>
      </c>
      <c r="V582" s="221">
        <v>1</v>
      </c>
      <c r="AB582" s="333"/>
    </row>
    <row r="583" spans="1:28" s="221" customFormat="1">
      <c r="B583" s="221" t="s">
        <v>4780</v>
      </c>
      <c r="C583" s="221" t="str">
        <f t="shared" si="58"/>
        <v>select_multiple</v>
      </c>
      <c r="D583" s="221" t="str">
        <f t="shared" si="57"/>
        <v>assets</v>
      </c>
      <c r="F583" s="221" t="s">
        <v>246</v>
      </c>
      <c r="G583" s="221" t="s">
        <v>2983</v>
      </c>
      <c r="I583" s="360" t="str" cm="1">
        <f t="array" ref="I583">_xlfn.TEXTJOIN(" ",1,IF(flistname=D583,foption,""))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83" s="221" t="s">
        <v>461</v>
      </c>
      <c r="K583" s="221" t="s">
        <v>467</v>
      </c>
      <c r="L583" s="221" t="str">
        <f t="shared" si="56"/>
        <v>P26: Were any of these assets you owned looted or destroyed in the last 3 months?</v>
      </c>
      <c r="M583" s="221" t="s">
        <v>4866</v>
      </c>
      <c r="N583" s="221" t="s">
        <v>6196</v>
      </c>
      <c r="O583" s="221" t="s">
        <v>4782</v>
      </c>
      <c r="P583" s="334">
        <v>1</v>
      </c>
      <c r="R583" s="221" t="s">
        <v>6197</v>
      </c>
      <c r="S583" s="221" t="s">
        <v>464</v>
      </c>
      <c r="T583" s="221" t="s">
        <v>6194</v>
      </c>
      <c r="U583" s="221" t="s">
        <v>6788</v>
      </c>
      <c r="V583" s="221">
        <v>1</v>
      </c>
      <c r="AB583" s="333"/>
    </row>
    <row r="584" spans="1:28" s="221" customFormat="1">
      <c r="B584" s="221" t="s">
        <v>4783</v>
      </c>
      <c r="C584" s="221" t="str">
        <f t="shared" si="58"/>
        <v>select_multiple</v>
      </c>
      <c r="D584" s="221" t="str">
        <f t="shared" si="57"/>
        <v>assets</v>
      </c>
      <c r="F584" s="221" t="s">
        <v>246</v>
      </c>
      <c r="G584" s="221" t="s">
        <v>2983</v>
      </c>
      <c r="I584" s="360" t="str" cm="1">
        <f t="array" ref="I584">_xlfn.TEXTJOIN(" ",1,IF(flistname=D584,foption,""))</f>
        <v>1: Bed (wood, metal) 2: Mattress 3: Chairs (plastic, wooden, etc.) 4: Tables (plastic, wooden, etc.) 5: Radio 6: Television/Satellite dish/DVD player 7: Cell/Mobile phone 8: Wheel barrow 9: Mosquito net 10: Motorbike 11: Bicycle 12: Flat Iron for ironing clothes 13: Stove/Kanun (traditional) 14: Solar Panel (any size) 15: Fishing equipment (any part) 16: Seeds for planting 17: Grain grinding tool 18: Agriculture tools (Maloda/spade/axe) 19: Other tools (for building, carpentry, fixing bicycles/motorbikes, etc.) 20: Vehicles 0: None</v>
      </c>
      <c r="J584" s="221" t="s">
        <v>461</v>
      </c>
      <c r="K584" s="221" t="s">
        <v>469</v>
      </c>
      <c r="L584" s="221" t="str">
        <f t="shared" si="56"/>
        <v>P27: Did your household sell any of these assets you owned during the last 3 months?</v>
      </c>
      <c r="M584" s="221" t="s">
        <v>6368</v>
      </c>
      <c r="N584" s="221" t="s">
        <v>6199</v>
      </c>
      <c r="O584" s="221" t="s">
        <v>4785</v>
      </c>
      <c r="P584" s="334">
        <v>1</v>
      </c>
      <c r="R584" s="221" t="s">
        <v>6197</v>
      </c>
      <c r="S584" s="221" t="s">
        <v>464</v>
      </c>
      <c r="T584" s="221" t="s">
        <v>6194</v>
      </c>
      <c r="U584" s="221" t="s">
        <v>6788</v>
      </c>
      <c r="V584" s="221">
        <v>1</v>
      </c>
      <c r="AB584" s="333"/>
    </row>
    <row r="585" spans="1:28" s="219" customFormat="1">
      <c r="C585" s="219" t="str">
        <f t="shared" si="58"/>
        <v>No</v>
      </c>
      <c r="D585" s="219" t="str">
        <f t="shared" si="57"/>
        <v/>
      </c>
      <c r="J585" s="219" t="s">
        <v>117</v>
      </c>
      <c r="K585" s="219" t="s">
        <v>4788</v>
      </c>
      <c r="AB585" s="286"/>
    </row>
    <row r="586" spans="1:28" s="218" customFormat="1">
      <c r="A586" s="207"/>
      <c r="C586" s="218" t="str">
        <f t="shared" si="58"/>
        <v>No</v>
      </c>
      <c r="D586" s="218" t="str">
        <f t="shared" si="57"/>
        <v/>
      </c>
      <c r="E586" s="207"/>
      <c r="H586" s="209"/>
      <c r="I586" s="214" t="str" cm="1">
        <f t="array" ref="I586">_xlfn.TEXTJOIN(" ",1,IF(flistname=D586,foption,""))</f>
        <v>0</v>
      </c>
      <c r="L586" s="218" t="str">
        <f t="shared" si="56"/>
        <v/>
      </c>
      <c r="N586" s="218" t="s">
        <v>2988</v>
      </c>
      <c r="O586" s="218" t="s">
        <v>2988</v>
      </c>
      <c r="P586" s="218">
        <v>1</v>
      </c>
      <c r="S586" s="207"/>
      <c r="AB586" s="280"/>
    </row>
    <row r="587" spans="1:28" s="219" customFormat="1">
      <c r="A587" s="231"/>
      <c r="B587" s="250" t="s">
        <v>4787</v>
      </c>
      <c r="C587" s="250" t="str">
        <f t="shared" si="58"/>
        <v>No</v>
      </c>
      <c r="D587" s="250" t="str">
        <f t="shared" si="57"/>
        <v/>
      </c>
      <c r="E587" s="231"/>
      <c r="F587" s="250" t="s">
        <v>246</v>
      </c>
      <c r="G587" s="250" t="s">
        <v>118</v>
      </c>
      <c r="H587" s="233"/>
      <c r="I587" s="219" t="str" cm="1">
        <f t="array" ref="I587">_xlfn.TEXTJOIN(" ",1,IF(flistname=D587,foption,""))</f>
        <v>0</v>
      </c>
      <c r="J587" s="219" t="s">
        <v>26</v>
      </c>
      <c r="K587" s="219" t="s">
        <v>4823</v>
      </c>
      <c r="L587" s="219" t="str">
        <f t="shared" si="56"/>
        <v>Backyard/Vegetable gardens</v>
      </c>
      <c r="N587" s="219" t="s">
        <v>4790</v>
      </c>
      <c r="P587" s="219">
        <v>1</v>
      </c>
      <c r="W587" s="219" t="s">
        <v>168</v>
      </c>
      <c r="Z587" s="219" t="s">
        <v>3428</v>
      </c>
      <c r="AB587" s="286"/>
    </row>
    <row r="588" spans="1:28" s="221" customFormat="1">
      <c r="A588" s="205"/>
      <c r="B588" s="194" t="s">
        <v>4791</v>
      </c>
      <c r="C588" s="194" t="str">
        <f t="shared" si="58"/>
        <v>select_one</v>
      </c>
      <c r="D588" s="194" t="str">
        <f t="shared" si="57"/>
        <v>yes_no</v>
      </c>
      <c r="E588" s="205"/>
      <c r="F588" s="194" t="s">
        <v>246</v>
      </c>
      <c r="G588" s="194" t="s">
        <v>2983</v>
      </c>
      <c r="H588" s="206"/>
      <c r="I588" s="221" t="str" cm="1">
        <f t="array" ref="I588">_xlfn.TEXTJOIN(" ",1,IF(flistname=D588,foption,""))</f>
        <v>0: No 1: Yes</v>
      </c>
      <c r="J588" s="221" t="s">
        <v>22</v>
      </c>
      <c r="K588" s="221" t="s">
        <v>1231</v>
      </c>
      <c r="L588" s="221" t="str">
        <f t="shared" ref="L588:L687" si="70">IF(AND(ISBLANK(M588),ISBLANK(N588)),"",IF(ISBLANK(M588),N588,_xlfn.CONCAT(TRIM(M588),": ",N588)))</f>
        <v>P28: Do you have a vegetable garden?</v>
      </c>
      <c r="M588" s="221" t="s">
        <v>6373</v>
      </c>
      <c r="N588" s="221" t="s">
        <v>6789</v>
      </c>
      <c r="O588" s="221" t="s">
        <v>4794</v>
      </c>
      <c r="P588" s="221">
        <v>1</v>
      </c>
      <c r="V588" s="221">
        <v>1</v>
      </c>
      <c r="W588" s="221" t="s">
        <v>5748</v>
      </c>
      <c r="AB588" s="333"/>
    </row>
    <row r="589" spans="1:28" s="221" customFormat="1">
      <c r="A589" s="205"/>
      <c r="B589" s="194" t="s">
        <v>4795</v>
      </c>
      <c r="C589" s="194" t="str">
        <f t="shared" si="58"/>
        <v>select_multiple</v>
      </c>
      <c r="D589" s="194" t="str">
        <f t="shared" ref="D589:D679" si="71">IF(OR(C589="select_one",C589="select_multiple"),TRIM(RIGHT(J589,LEN(J589)-(LEN(C589)+1))),"")</f>
        <v>vegetable_name</v>
      </c>
      <c r="E589" s="205"/>
      <c r="F589" s="194" t="s">
        <v>246</v>
      </c>
      <c r="G589" s="194" t="s">
        <v>2983</v>
      </c>
      <c r="H589" s="206"/>
      <c r="I589" s="221" t="str" cm="1">
        <f t="array" ref="I589">_xlfn.TEXTJOIN(" ",1,IF(flistname=D589,foption,""))</f>
        <v/>
      </c>
      <c r="J589" s="221" t="s">
        <v>6790</v>
      </c>
      <c r="K589" s="221" t="s">
        <v>6791</v>
      </c>
      <c r="L589" s="221" t="str">
        <f t="shared" si="70"/>
        <v>P29: What type of vegetables are you currently growing in your backyard garden?</v>
      </c>
      <c r="M589" s="221" t="s">
        <v>6377</v>
      </c>
      <c r="N589" s="221" t="s">
        <v>4797</v>
      </c>
      <c r="O589" s="221" t="s">
        <v>4798</v>
      </c>
      <c r="P589" s="221">
        <v>1</v>
      </c>
      <c r="V589" s="221">
        <v>1</v>
      </c>
      <c r="Z589" s="221" t="s">
        <v>1237</v>
      </c>
      <c r="AB589" s="333"/>
    </row>
    <row r="590" spans="1:28" s="338" customFormat="1">
      <c r="A590" s="205"/>
      <c r="B590" s="194" t="s">
        <v>4799</v>
      </c>
      <c r="C590" s="194" t="str">
        <f t="shared" ref="C590:C680" si="72">IF(IFERROR(FIND("select_one",J590),0)&gt;0,"select_one",IF(IFERROR(FIND("select_multiple",J590),0)&gt;0,"select_multiple","No"))</f>
        <v>No</v>
      </c>
      <c r="D590" s="194" t="str">
        <f t="shared" si="71"/>
        <v/>
      </c>
      <c r="E590" s="205"/>
      <c r="F590" s="194" t="s">
        <v>246</v>
      </c>
      <c r="G590" s="194" t="s">
        <v>2983</v>
      </c>
      <c r="H590" s="206"/>
      <c r="I590" s="338" t="str" cm="1">
        <f t="array" ref="I590">_xlfn.TEXTJOIN(" ",1,IF(flistname=D590,foption,""))</f>
        <v>0</v>
      </c>
      <c r="J590" s="338" t="s">
        <v>49</v>
      </c>
      <c r="K590" s="338" t="s">
        <v>1289</v>
      </c>
      <c r="L590" s="338" t="str">
        <f t="shared" si="70"/>
        <v>P30: Specify</v>
      </c>
      <c r="M590" s="221" t="s">
        <v>6380</v>
      </c>
      <c r="N590" s="338" t="s">
        <v>1312</v>
      </c>
      <c r="O590" s="338" t="s">
        <v>4801</v>
      </c>
      <c r="P590" s="338">
        <v>1</v>
      </c>
      <c r="V590" s="338">
        <v>1</v>
      </c>
      <c r="Z590" s="338" t="s">
        <v>6792</v>
      </c>
      <c r="AB590" s="339"/>
    </row>
    <row r="591" spans="1:28" s="221" customFormat="1">
      <c r="A591" s="205"/>
      <c r="B591" s="194" t="s">
        <v>4803</v>
      </c>
      <c r="C591" s="194" t="str">
        <f t="shared" si="72"/>
        <v>select_one</v>
      </c>
      <c r="D591" s="194" t="str">
        <f t="shared" si="71"/>
        <v>why_no_plant</v>
      </c>
      <c r="E591" s="205"/>
      <c r="F591" s="194" t="s">
        <v>246</v>
      </c>
      <c r="G591" s="194" t="s">
        <v>2983</v>
      </c>
      <c r="H591" s="206"/>
      <c r="I591" s="221" t="str" cm="1">
        <f t="array" ref="I591">_xlfn.TEXTJOIN(" ",1,IF(flistname=D591,foption,""))</f>
        <v>1: No access to land 2: No seeds/tools 3: No/not enough water 4: Not enough time 5: Animals destroyed garden 6: Flooding destroyed gardens 7: Security conditions prevent gardening 88: Other</v>
      </c>
      <c r="J591" s="221" t="s">
        <v>1292</v>
      </c>
      <c r="K591" s="221" t="s">
        <v>1293</v>
      </c>
      <c r="L591" s="221" t="str">
        <f t="shared" si="70"/>
        <v>P31: If not, why are you not growing any vegetables in your garden?</v>
      </c>
      <c r="M591" s="221" t="s">
        <v>6385</v>
      </c>
      <c r="N591" s="221" t="s">
        <v>4805</v>
      </c>
      <c r="O591" s="221" t="s">
        <v>4806</v>
      </c>
      <c r="P591" s="221">
        <v>1</v>
      </c>
      <c r="V591" s="221">
        <v>1</v>
      </c>
      <c r="Z591" s="221" t="s">
        <v>1244</v>
      </c>
      <c r="AB591" s="333"/>
    </row>
    <row r="592" spans="1:28" s="338" customFormat="1">
      <c r="A592" s="205"/>
      <c r="B592" s="194" t="s">
        <v>4807</v>
      </c>
      <c r="C592" s="194" t="str">
        <f t="shared" si="72"/>
        <v>No</v>
      </c>
      <c r="D592" s="194" t="str">
        <f t="shared" si="71"/>
        <v/>
      </c>
      <c r="E592" s="205"/>
      <c r="F592" s="194" t="s">
        <v>246</v>
      </c>
      <c r="G592" s="194" t="s">
        <v>2983</v>
      </c>
      <c r="H592" s="206"/>
      <c r="I592" s="338" t="str" cm="1">
        <f t="array" ref="I592">_xlfn.TEXTJOIN(" ",1,IF(flistname=D592,foption,""))</f>
        <v>0</v>
      </c>
      <c r="J592" s="338" t="s">
        <v>49</v>
      </c>
      <c r="K592" s="338" t="s">
        <v>1295</v>
      </c>
      <c r="L592" s="338" t="str">
        <f t="shared" si="70"/>
        <v>P32: Specify</v>
      </c>
      <c r="M592" s="221" t="s">
        <v>6390</v>
      </c>
      <c r="N592" s="338" t="s">
        <v>1312</v>
      </c>
      <c r="O592" s="338" t="s">
        <v>4809</v>
      </c>
      <c r="P592" s="338">
        <v>1</v>
      </c>
      <c r="V592" s="338">
        <v>1</v>
      </c>
      <c r="Z592" s="338" t="s">
        <v>4810</v>
      </c>
      <c r="AB592" s="339"/>
    </row>
    <row r="593" spans="1:28" s="221" customFormat="1">
      <c r="A593" s="205"/>
      <c r="B593" s="194" t="s">
        <v>4811</v>
      </c>
      <c r="C593" s="194" t="str">
        <f t="shared" si="72"/>
        <v>select_multiple</v>
      </c>
      <c r="D593" s="194" t="str">
        <f t="shared" si="71"/>
        <v>gardenveguse</v>
      </c>
      <c r="E593" s="205" t="s">
        <v>4812</v>
      </c>
      <c r="F593" s="194" t="s">
        <v>246</v>
      </c>
      <c r="G593" s="194" t="s">
        <v>2983</v>
      </c>
      <c r="H593" s="206"/>
      <c r="I593" s="221" t="str" cm="1">
        <f t="array" ref="I593">_xlfn.TEXTJOIN(" ",1,IF(flistname=D593,foption,""))</f>
        <v>1: Home consumption 2: Market sales 3: Animal feeds</v>
      </c>
      <c r="J593" s="221" t="s">
        <v>6200</v>
      </c>
      <c r="K593" s="221" t="s">
        <v>4814</v>
      </c>
      <c r="L593" s="221" t="str">
        <f t="shared" si="70"/>
        <v>P33: What's the main use of vegetables that you grow in your backyard/vegetable garden?</v>
      </c>
      <c r="M593" s="221" t="s">
        <v>6793</v>
      </c>
      <c r="N593" s="221" t="s">
        <v>6201</v>
      </c>
      <c r="O593" s="221" t="s">
        <v>4817</v>
      </c>
      <c r="P593" s="221">
        <v>1</v>
      </c>
      <c r="V593" s="221">
        <v>1</v>
      </c>
      <c r="Z593" s="221" t="s">
        <v>1237</v>
      </c>
      <c r="AB593" s="333"/>
    </row>
    <row r="594" spans="1:28" s="206" customFormat="1">
      <c r="A594" s="205"/>
      <c r="B594" s="194"/>
      <c r="C594" s="194"/>
      <c r="D594" s="194"/>
      <c r="E594" s="205"/>
      <c r="F594" s="194"/>
      <c r="G594" s="194"/>
      <c r="J594" s="206" t="s">
        <v>6794</v>
      </c>
      <c r="K594" s="206" t="s">
        <v>6795</v>
      </c>
      <c r="L594" s="206" t="s">
        <v>6796</v>
      </c>
      <c r="M594" s="221" t="s">
        <v>6797</v>
      </c>
      <c r="N594" s="206" t="s">
        <v>6796</v>
      </c>
      <c r="O594" s="206" t="s">
        <v>6798</v>
      </c>
      <c r="P594" s="206">
        <v>1</v>
      </c>
      <c r="V594" s="206">
        <v>1</v>
      </c>
      <c r="Z594" s="206" t="s">
        <v>1237</v>
      </c>
      <c r="AB594" s="411"/>
    </row>
    <row r="595" spans="1:28" s="219" customFormat="1">
      <c r="A595" s="250"/>
      <c r="B595" s="250"/>
      <c r="C595" s="250" t="str">
        <f t="shared" si="72"/>
        <v>No</v>
      </c>
      <c r="D595" s="250" t="str">
        <f t="shared" si="71"/>
        <v/>
      </c>
      <c r="E595" s="250"/>
      <c r="F595" s="250"/>
      <c r="G595" s="250"/>
      <c r="H595" s="250"/>
      <c r="I595" s="219" t="str" cm="1">
        <f t="array" ref="I595">_xlfn.TEXTJOIN(" ",1,IF(flistname=D595,foption,""))</f>
        <v>0</v>
      </c>
      <c r="J595" s="219" t="s">
        <v>117</v>
      </c>
      <c r="K595" s="219" t="s">
        <v>4823</v>
      </c>
      <c r="L595" s="219" t="str">
        <f t="shared" si="70"/>
        <v/>
      </c>
      <c r="P595" s="219">
        <v>1</v>
      </c>
      <c r="AB595" s="286"/>
    </row>
    <row r="596" spans="1:28" s="229" customFormat="1">
      <c r="A596" s="228"/>
      <c r="C596" s="229" t="str">
        <f t="shared" si="72"/>
        <v>No</v>
      </c>
      <c r="D596" s="229" t="str">
        <f t="shared" si="71"/>
        <v/>
      </c>
      <c r="E596" s="228"/>
      <c r="H596" s="230"/>
      <c r="I596" s="229" t="str" cm="1">
        <f t="array" ref="I596">_xlfn.TEXTJOIN(" ",1,IF(flistname=D596,foption,""))</f>
        <v>0</v>
      </c>
      <c r="L596" s="229" t="str">
        <f t="shared" si="70"/>
        <v/>
      </c>
      <c r="P596" s="229">
        <v>1</v>
      </c>
      <c r="S596" s="228"/>
      <c r="AB596" s="276"/>
    </row>
    <row r="597" spans="1:28" s="221" customFormat="1">
      <c r="A597" s="205"/>
      <c r="B597" s="194" t="s">
        <v>4818</v>
      </c>
      <c r="C597" s="194" t="str">
        <f t="shared" si="72"/>
        <v>select_one</v>
      </c>
      <c r="D597" s="194" t="str">
        <f t="shared" si="71"/>
        <v>yes_no</v>
      </c>
      <c r="E597" s="205"/>
      <c r="F597" s="194" t="s">
        <v>246</v>
      </c>
      <c r="G597" s="194" t="s">
        <v>2983</v>
      </c>
      <c r="H597" s="206"/>
      <c r="I597" s="221" t="str" cm="1">
        <f t="array" ref="I597">_xlfn.TEXTJOIN(" ",1,IF(flistname=D597,foption,""))</f>
        <v>0: No 1: Yes</v>
      </c>
      <c r="J597" s="221" t="s">
        <v>22</v>
      </c>
      <c r="K597" s="221" t="s">
        <v>1406</v>
      </c>
      <c r="L597" s="221" t="str">
        <f t="shared" si="70"/>
        <v>P35: Does your household own any livestock or farm animals (even if they are not near the home now?)</v>
      </c>
      <c r="M597" s="221" t="s">
        <v>6799</v>
      </c>
      <c r="N597" s="221" t="s">
        <v>4820</v>
      </c>
      <c r="O597" s="221" t="s">
        <v>4821</v>
      </c>
      <c r="P597" s="221">
        <v>1</v>
      </c>
      <c r="V597" s="221">
        <v>1</v>
      </c>
      <c r="W597" s="221" t="s">
        <v>5748</v>
      </c>
      <c r="AB597" s="333"/>
    </row>
    <row r="598" spans="1:28" s="219" customFormat="1">
      <c r="A598" s="231"/>
      <c r="B598" s="250" t="s">
        <v>4822</v>
      </c>
      <c r="C598" s="250" t="str">
        <f t="shared" si="72"/>
        <v>No</v>
      </c>
      <c r="D598" s="250" t="str">
        <f t="shared" si="71"/>
        <v/>
      </c>
      <c r="E598" s="231"/>
      <c r="F598" s="250" t="s">
        <v>246</v>
      </c>
      <c r="G598" s="250" t="s">
        <v>118</v>
      </c>
      <c r="H598" s="233"/>
      <c r="I598" s="219" t="str" cm="1">
        <f t="array" ref="I598">_xlfn.TEXTJOIN(" ",1,IF(flistname=D598,foption,""))</f>
        <v>0</v>
      </c>
      <c r="J598" s="219" t="s">
        <v>26</v>
      </c>
      <c r="K598" s="219" t="s">
        <v>6202</v>
      </c>
      <c r="L598" s="219" t="str">
        <f>IF(AND(ISBLANK(M598),ISBLANK(N598)),"",IF(ISBLANK(M598),N598,_xlfn.CONCAT(TRIM(M598),": ",N598)))</f>
        <v>Livestock animal ownership</v>
      </c>
      <c r="N598" s="219" t="s">
        <v>6203</v>
      </c>
      <c r="P598" s="219">
        <v>1</v>
      </c>
      <c r="W598" s="219" t="s">
        <v>168</v>
      </c>
      <c r="Z598" s="219" t="s">
        <v>1410</v>
      </c>
      <c r="AB598" s="286"/>
    </row>
    <row r="599" spans="1:28" s="221" customFormat="1">
      <c r="A599" s="205"/>
      <c r="B599" s="194" t="s">
        <v>4825</v>
      </c>
      <c r="C599" s="194" t="str">
        <f t="shared" si="72"/>
        <v>No</v>
      </c>
      <c r="D599" s="194" t="str">
        <f t="shared" si="71"/>
        <v/>
      </c>
      <c r="E599" s="205"/>
      <c r="F599" s="194" t="s">
        <v>246</v>
      </c>
      <c r="G599" s="194" t="s">
        <v>2983</v>
      </c>
      <c r="H599" s="206"/>
      <c r="I599" s="221" t="str" cm="1">
        <f t="array" ref="I599">_xlfn.TEXTJOIN(" ",1,IF(flistname=D599,foption,""))</f>
        <v>0</v>
      </c>
      <c r="J599" s="221" t="s">
        <v>151</v>
      </c>
      <c r="K599" s="221" t="s">
        <v>1411</v>
      </c>
      <c r="L599" s="221" t="str">
        <f t="shared" si="70"/>
        <v>P35_01: How many Cattle do you own?</v>
      </c>
      <c r="M599" s="221" t="s">
        <v>6800</v>
      </c>
      <c r="N599" s="221" t="s">
        <v>4827</v>
      </c>
      <c r="O599" s="221" t="s">
        <v>4828</v>
      </c>
      <c r="P599" s="221">
        <v>1</v>
      </c>
      <c r="T599" s="221" t="s">
        <v>1324</v>
      </c>
      <c r="V599" s="221">
        <v>1</v>
      </c>
      <c r="AB599" s="333"/>
    </row>
    <row r="600" spans="1:28" s="221" customFormat="1">
      <c r="A600" s="205"/>
      <c r="B600" s="194" t="s">
        <v>4829</v>
      </c>
      <c r="C600" s="194" t="str">
        <f t="shared" si="72"/>
        <v>No</v>
      </c>
      <c r="D600" s="194" t="str">
        <f t="shared" si="71"/>
        <v/>
      </c>
      <c r="E600" s="205"/>
      <c r="F600" s="194" t="s">
        <v>246</v>
      </c>
      <c r="G600" s="194" t="s">
        <v>118</v>
      </c>
      <c r="H600" s="206"/>
      <c r="I600" s="221" t="str" cm="1">
        <f t="array" ref="I600">_xlfn.TEXTJOIN(" ",1,IF(flistname=D600,foption,""))</f>
        <v>0</v>
      </c>
      <c r="J600" s="221" t="s">
        <v>151</v>
      </c>
      <c r="K600" s="221" t="s">
        <v>1422</v>
      </c>
      <c r="L600" s="221" t="str">
        <f t="shared" si="70"/>
        <v>P35_02: How many of these of these Cattle were acquired after joining FFA</v>
      </c>
      <c r="M600" s="221" t="s">
        <v>6801</v>
      </c>
      <c r="N600" s="221" t="s">
        <v>4831</v>
      </c>
      <c r="O600" s="221" t="s">
        <v>4832</v>
      </c>
      <c r="P600" s="221">
        <v>1</v>
      </c>
      <c r="T600" s="221" t="s">
        <v>6204</v>
      </c>
      <c r="U600" s="221" t="s">
        <v>6802</v>
      </c>
      <c r="V600" s="221">
        <v>1</v>
      </c>
      <c r="Z600" s="221" t="s">
        <v>6206</v>
      </c>
      <c r="AB600" s="333"/>
    </row>
    <row r="601" spans="1:28" s="221" customFormat="1">
      <c r="A601" s="205"/>
      <c r="B601" s="194" t="s">
        <v>4834</v>
      </c>
      <c r="C601" s="194" t="str">
        <f t="shared" si="72"/>
        <v>No</v>
      </c>
      <c r="D601" s="194" t="str">
        <f t="shared" si="71"/>
        <v/>
      </c>
      <c r="E601" s="205"/>
      <c r="F601" s="194" t="s">
        <v>246</v>
      </c>
      <c r="G601" s="194" t="s">
        <v>2983</v>
      </c>
      <c r="H601" s="206"/>
      <c r="I601" s="221" t="str" cm="1">
        <f t="array" ref="I601">_xlfn.TEXTJOIN(" ",1,IF(flistname=D601,foption,""))</f>
        <v>0</v>
      </c>
      <c r="J601" s="221" t="s">
        <v>151</v>
      </c>
      <c r="K601" s="221" t="s">
        <v>1413</v>
      </c>
      <c r="L601" s="221" t="str">
        <f t="shared" si="70"/>
        <v>P35_03: How many Goats/sheep do you own?</v>
      </c>
      <c r="M601" s="221" t="s">
        <v>6803</v>
      </c>
      <c r="N601" s="221" t="s">
        <v>4836</v>
      </c>
      <c r="O601" s="221" t="s">
        <v>4837</v>
      </c>
      <c r="P601" s="221">
        <v>1</v>
      </c>
      <c r="T601" s="221" t="s">
        <v>1324</v>
      </c>
      <c r="V601" s="221">
        <v>1</v>
      </c>
      <c r="AB601" s="333"/>
    </row>
    <row r="602" spans="1:28" s="221" customFormat="1">
      <c r="A602" s="205"/>
      <c r="B602" s="194" t="s">
        <v>4838</v>
      </c>
      <c r="C602" s="194" t="str">
        <f t="shared" si="72"/>
        <v>No</v>
      </c>
      <c r="D602" s="194" t="str">
        <f t="shared" si="71"/>
        <v/>
      </c>
      <c r="E602" s="205"/>
      <c r="F602" s="194" t="s">
        <v>246</v>
      </c>
      <c r="G602" s="194" t="s">
        <v>118</v>
      </c>
      <c r="H602" s="206"/>
      <c r="I602" s="221" t="str" cm="1">
        <f t="array" ref="I602">_xlfn.TEXTJOIN(" ",1,IF(flistname=D602,foption,""))</f>
        <v>0</v>
      </c>
      <c r="J602" s="221" t="s">
        <v>151</v>
      </c>
      <c r="K602" s="221" t="s">
        <v>1424</v>
      </c>
      <c r="L602" s="221" t="str">
        <f t="shared" si="70"/>
        <v>P35_04: How many of these Goats/sheep were acquired after joining FFA</v>
      </c>
      <c r="M602" s="221" t="s">
        <v>6804</v>
      </c>
      <c r="N602" s="221" t="s">
        <v>4840</v>
      </c>
      <c r="O602" s="221" t="s">
        <v>4841</v>
      </c>
      <c r="P602" s="221">
        <v>1</v>
      </c>
      <c r="T602" s="221" t="s">
        <v>6207</v>
      </c>
      <c r="U602" s="221" t="s">
        <v>6802</v>
      </c>
      <c r="V602" s="221">
        <v>1</v>
      </c>
      <c r="Z602" s="221" t="s">
        <v>6208</v>
      </c>
      <c r="AB602" s="333"/>
    </row>
    <row r="603" spans="1:28" s="221" customFormat="1">
      <c r="A603" s="205"/>
      <c r="B603" s="194" t="s">
        <v>4843</v>
      </c>
      <c r="C603" s="194" t="str">
        <f t="shared" si="72"/>
        <v>No</v>
      </c>
      <c r="D603" s="194" t="str">
        <f t="shared" si="71"/>
        <v/>
      </c>
      <c r="E603" s="205"/>
      <c r="F603" s="194" t="s">
        <v>246</v>
      </c>
      <c r="G603" s="194" t="s">
        <v>2983</v>
      </c>
      <c r="H603" s="206"/>
      <c r="I603" s="221" t="str" cm="1">
        <f t="array" ref="I603">_xlfn.TEXTJOIN(" ",1,IF(flistname=D603,foption,""))</f>
        <v>0</v>
      </c>
      <c r="J603" s="221" t="s">
        <v>151</v>
      </c>
      <c r="K603" s="221" t="s">
        <v>1415</v>
      </c>
      <c r="L603" s="221" t="str">
        <f t="shared" si="70"/>
        <v>P35_05: How many Chickens/ducks do you own?</v>
      </c>
      <c r="M603" s="221" t="s">
        <v>6805</v>
      </c>
      <c r="N603" s="221" t="s">
        <v>4845</v>
      </c>
      <c r="O603" s="221" t="s">
        <v>4846</v>
      </c>
      <c r="P603" s="221">
        <v>1</v>
      </c>
      <c r="T603" s="221" t="s">
        <v>1324</v>
      </c>
      <c r="V603" s="221">
        <v>1</v>
      </c>
      <c r="AB603" s="333"/>
    </row>
    <row r="604" spans="1:28" s="221" customFormat="1">
      <c r="A604" s="205"/>
      <c r="B604" s="194" t="s">
        <v>4847</v>
      </c>
      <c r="C604" s="194" t="str">
        <f t="shared" si="72"/>
        <v>No</v>
      </c>
      <c r="D604" s="194" t="str">
        <f t="shared" si="71"/>
        <v/>
      </c>
      <c r="E604" s="205"/>
      <c r="F604" s="194" t="s">
        <v>246</v>
      </c>
      <c r="G604" s="194" t="s">
        <v>118</v>
      </c>
      <c r="H604" s="206"/>
      <c r="I604" s="221" t="str" cm="1">
        <f t="array" ref="I604">_xlfn.TEXTJOIN(" ",1,IF(flistname=D604,foption,""))</f>
        <v>0</v>
      </c>
      <c r="J604" s="221" t="s">
        <v>151</v>
      </c>
      <c r="K604" s="221" t="s">
        <v>1426</v>
      </c>
      <c r="L604" s="221" t="str">
        <f t="shared" si="70"/>
        <v>P35_06: How many of these Chickens/ducks were acquired after joining FFA</v>
      </c>
      <c r="M604" s="221" t="s">
        <v>6806</v>
      </c>
      <c r="N604" s="221" t="s">
        <v>4849</v>
      </c>
      <c r="O604" s="221" t="s">
        <v>4850</v>
      </c>
      <c r="P604" s="221">
        <v>1</v>
      </c>
      <c r="T604" s="221" t="s">
        <v>6209</v>
      </c>
      <c r="U604" s="221" t="s">
        <v>6802</v>
      </c>
      <c r="V604" s="221">
        <v>1</v>
      </c>
      <c r="Z604" s="221" t="s">
        <v>6210</v>
      </c>
      <c r="AB604" s="333"/>
    </row>
    <row r="605" spans="1:28" s="224" customFormat="1">
      <c r="A605" s="223"/>
      <c r="C605" s="224" t="str">
        <f t="shared" si="72"/>
        <v>No</v>
      </c>
      <c r="D605" s="224" t="str">
        <f t="shared" si="71"/>
        <v/>
      </c>
      <c r="E605" s="223"/>
      <c r="H605" s="225"/>
      <c r="I605" s="224" t="str" cm="1">
        <f t="array" ref="I605">_xlfn.TEXTJOIN(" ",1,IF(flistname=D605,foption,""))</f>
        <v>0</v>
      </c>
      <c r="J605" s="224" t="s">
        <v>2564</v>
      </c>
      <c r="K605" s="224" t="s">
        <v>4853</v>
      </c>
      <c r="L605" s="224" t="str">
        <f t="shared" si="70"/>
        <v/>
      </c>
      <c r="V605" s="224">
        <v>1</v>
      </c>
      <c r="AB605" s="277" t="s">
        <v>4854</v>
      </c>
    </row>
    <row r="606" spans="1:28" s="325" customFormat="1">
      <c r="A606" s="240"/>
      <c r="B606" s="240"/>
      <c r="C606" s="240" t="str">
        <f t="shared" si="72"/>
        <v>No</v>
      </c>
      <c r="D606" s="240" t="str">
        <f t="shared" si="71"/>
        <v/>
      </c>
      <c r="E606" s="240"/>
      <c r="F606" s="240"/>
      <c r="G606" s="240"/>
      <c r="H606" s="240"/>
      <c r="I606" s="325" t="str" cm="1">
        <f t="array" ref="I606">_xlfn.TEXTJOIN(" ",1,IF(flistname=D606,foption,""))</f>
        <v>0</v>
      </c>
      <c r="J606" s="325" t="s">
        <v>20</v>
      </c>
      <c r="L606" s="325" t="str">
        <f t="shared" si="70"/>
        <v>&lt;span style="color:red"&gt;Pardon the interruption, it looks like there are no owned livestock while you reported a HH has some animals. Please review &lt;/span&gt;</v>
      </c>
      <c r="N606" s="325" t="s">
        <v>6211</v>
      </c>
      <c r="O606" s="325" t="s">
        <v>4855</v>
      </c>
      <c r="Z606" s="325" t="s">
        <v>6212</v>
      </c>
      <c r="AB606" s="326"/>
    </row>
    <row r="607" spans="1:28" s="221" customFormat="1">
      <c r="A607" s="205"/>
      <c r="B607" s="194" t="s">
        <v>4857</v>
      </c>
      <c r="C607" s="194" t="str">
        <f t="shared" si="72"/>
        <v>select_one</v>
      </c>
      <c r="D607" s="194" t="str">
        <f t="shared" si="71"/>
        <v>livestock_mainuse</v>
      </c>
      <c r="E607" s="205"/>
      <c r="F607" s="194" t="s">
        <v>246</v>
      </c>
      <c r="G607" s="194" t="s">
        <v>2983</v>
      </c>
      <c r="H607" s="206"/>
      <c r="I607" s="221" t="str" cm="1">
        <f t="array" ref="I607">_xlfn.TEXTJOIN(" ",1,IF(flistname=D607,foption,""))</f>
        <v>1: Selling for food items 2: Selling for non-food items 3: Milk/Dairy products 4: Slaughtering for consumption 5: Used for Dowry 6: Payment of local fines/debt 88: Others</v>
      </c>
      <c r="J607" s="221" t="s">
        <v>1428</v>
      </c>
      <c r="K607" s="221" t="s">
        <v>1429</v>
      </c>
      <c r="L607" s="221" t="str">
        <f t="shared" si="70"/>
        <v>P36: In the last 2 months, what was the main use of the livestock you own?</v>
      </c>
      <c r="M607" s="221" t="s">
        <v>6807</v>
      </c>
      <c r="N607" s="221" t="s">
        <v>4859</v>
      </c>
      <c r="O607" s="221" t="s">
        <v>4860</v>
      </c>
      <c r="P607" s="221">
        <v>1</v>
      </c>
      <c r="V607" s="221">
        <v>1</v>
      </c>
      <c r="Z607" s="221" t="s">
        <v>1410</v>
      </c>
      <c r="AB607" s="333"/>
    </row>
    <row r="608" spans="1:28" s="338" customFormat="1">
      <c r="B608" s="338" t="s">
        <v>4861</v>
      </c>
      <c r="C608" s="338" t="str">
        <f t="shared" si="72"/>
        <v>No</v>
      </c>
      <c r="D608" s="338" t="str">
        <f t="shared" si="71"/>
        <v/>
      </c>
      <c r="F608" s="338" t="s">
        <v>246</v>
      </c>
      <c r="G608" s="338" t="s">
        <v>2983</v>
      </c>
      <c r="I608" s="338" t="str" cm="1">
        <f t="array" ref="I608">_xlfn.TEXTJOIN(" ",1,IF(flistname=D608,foption,""))</f>
        <v>0</v>
      </c>
      <c r="J608" s="338" t="s">
        <v>49</v>
      </c>
      <c r="K608" s="338" t="s">
        <v>1431</v>
      </c>
      <c r="L608" s="338" t="str">
        <f t="shared" si="70"/>
        <v>P37: Specify</v>
      </c>
      <c r="M608" s="338" t="s">
        <v>6808</v>
      </c>
      <c r="N608" s="338" t="s">
        <v>1312</v>
      </c>
      <c r="O608" s="338" t="s">
        <v>4863</v>
      </c>
      <c r="P608" s="338">
        <v>1</v>
      </c>
      <c r="V608" s="338">
        <v>1</v>
      </c>
      <c r="Z608" s="338" t="s">
        <v>4864</v>
      </c>
    </row>
    <row r="609" spans="1:28" s="338" customFormat="1">
      <c r="J609" s="338" t="s">
        <v>549</v>
      </c>
      <c r="K609" s="338" t="s">
        <v>6809</v>
      </c>
      <c r="L609" s="338" t="str">
        <f t="shared" si="70"/>
        <v>P38: Have you been involved in any misunderstanding and/or conflict as a result of the livestock assets you own?</v>
      </c>
      <c r="M609" s="338" t="s">
        <v>6810</v>
      </c>
      <c r="N609" s="338" t="s">
        <v>6811</v>
      </c>
      <c r="O609" s="338" t="s">
        <v>6812</v>
      </c>
      <c r="P609" s="338">
        <v>1</v>
      </c>
      <c r="S609" s="338" t="s">
        <v>6813</v>
      </c>
      <c r="V609" s="338">
        <v>1</v>
      </c>
      <c r="W609" s="338" t="s">
        <v>5748</v>
      </c>
    </row>
    <row r="610" spans="1:28" s="338" customFormat="1">
      <c r="J610" s="338" t="s">
        <v>22</v>
      </c>
      <c r="K610" s="338" t="s">
        <v>6814</v>
      </c>
      <c r="L610" s="338" t="str">
        <f t="shared" si="70"/>
        <v>P39: Do you have any plans for investment in livestock assets in the future?</v>
      </c>
      <c r="M610" s="338" t="s">
        <v>6815</v>
      </c>
      <c r="N610" s="338" t="s">
        <v>6816</v>
      </c>
      <c r="O610" s="338" t="s">
        <v>6817</v>
      </c>
      <c r="V610" s="338">
        <v>1</v>
      </c>
      <c r="W610" s="338" t="s">
        <v>5748</v>
      </c>
    </row>
    <row r="611" spans="1:28" s="219" customFormat="1">
      <c r="A611" s="231"/>
      <c r="B611" s="250" t="s">
        <v>4852</v>
      </c>
      <c r="C611" s="250" t="str">
        <f>IF(IFERROR(FIND("select_one",J611),0)&gt;0,"select_one",IF(IFERROR(FIND("select_multiple",J611),0)&gt;0,"select_multiple","No"))</f>
        <v>No</v>
      </c>
      <c r="D611" s="250" t="str">
        <f>IF(OR(C611="select_one",C611="select_multiple"),TRIM(RIGHT(J611,LEN(J611)-(LEN(C611)+1))),"")</f>
        <v/>
      </c>
      <c r="E611" s="231"/>
      <c r="F611" s="250" t="s">
        <v>246</v>
      </c>
      <c r="G611" s="250" t="s">
        <v>118</v>
      </c>
      <c r="H611" s="233"/>
      <c r="I611" s="219" t="str" cm="1">
        <f t="array" ref="I611">_xlfn.TEXTJOIN(" ",1,IF(flistname=D611,foption,""))</f>
        <v>0</v>
      </c>
      <c r="J611" s="219" t="s">
        <v>117</v>
      </c>
      <c r="K611" s="219" t="s">
        <v>6202</v>
      </c>
      <c r="L611" s="219" t="str">
        <f>IF(AND(ISBLANK(M611),ISBLANK(N611)),"",IF(ISBLANK(M611),N611,_xlfn.CONCAT(TRIM(M611),": ",N611)))</f>
        <v/>
      </c>
      <c r="N611" s="219" t="s">
        <v>2988</v>
      </c>
      <c r="O611" s="219" t="s">
        <v>2988</v>
      </c>
      <c r="P611" s="219">
        <v>1</v>
      </c>
      <c r="AB611" s="286"/>
    </row>
    <row r="612" spans="1:28" s="219" customFormat="1">
      <c r="A612" s="231"/>
      <c r="B612" s="250" t="s">
        <v>4822</v>
      </c>
      <c r="C612" s="250" t="str">
        <f t="shared" ref="C612" si="73">IF(IFERROR(FIND("select_one",J612),0)&gt;0,"select_one",IF(IFERROR(FIND("select_multiple",J612),0)&gt;0,"select_multiple","No"))</f>
        <v>No</v>
      </c>
      <c r="D612" s="250" t="str">
        <f t="shared" ref="D612" si="74">IF(OR(C612="select_one",C612="select_multiple"),TRIM(RIGHT(J612,LEN(J612)-(LEN(C612)+1))),"")</f>
        <v/>
      </c>
      <c r="E612" s="231"/>
      <c r="F612" s="250" t="s">
        <v>246</v>
      </c>
      <c r="G612" s="250" t="s">
        <v>118</v>
      </c>
      <c r="H612" s="233"/>
      <c r="I612" s="219" t="str" cm="1">
        <f t="array" ref="I612">_xlfn.TEXTJOIN(" ",1,IF(flistname=D612,foption,""))</f>
        <v>0</v>
      </c>
      <c r="J612" s="219" t="s">
        <v>26</v>
      </c>
      <c r="K612" s="219" t="s">
        <v>6818</v>
      </c>
      <c r="L612" s="219" t="str">
        <f>IF(AND(ISBLANK(M612),ISBLANK(N612)),"",IF(ISBLANK(M612),N612,_xlfn.CONCAT(TRIM(M612),": ",N612)))</f>
        <v>Assets and threats</v>
      </c>
      <c r="N612" s="217" t="s">
        <v>6819</v>
      </c>
      <c r="P612" s="219">
        <v>1</v>
      </c>
      <c r="W612" s="219" t="s">
        <v>168</v>
      </c>
      <c r="AB612" s="286"/>
    </row>
    <row r="613" spans="1:28" s="221" customFormat="1">
      <c r="A613" s="205"/>
      <c r="B613" s="194"/>
      <c r="C613" s="194"/>
      <c r="D613" s="194"/>
      <c r="E613" s="205"/>
      <c r="F613" s="194"/>
      <c r="G613" s="194"/>
      <c r="H613" s="206"/>
      <c r="J613" s="221" t="s">
        <v>6820</v>
      </c>
      <c r="K613" s="221" t="s">
        <v>6821</v>
      </c>
      <c r="L613" s="338" t="str">
        <f t="shared" si="70"/>
        <v>P40: Do any of the following situations pose any threat to the assets you own?</v>
      </c>
      <c r="M613" s="221" t="s">
        <v>6822</v>
      </c>
      <c r="N613" s="206" t="s">
        <v>6823</v>
      </c>
      <c r="O613" s="221" t="s">
        <v>6824</v>
      </c>
      <c r="P613" s="221">
        <v>1</v>
      </c>
      <c r="V613" s="221">
        <v>1</v>
      </c>
      <c r="AB613" s="333"/>
    </row>
    <row r="614" spans="1:28" s="221" customFormat="1">
      <c r="A614" s="205"/>
      <c r="B614" s="194"/>
      <c r="C614" s="194"/>
      <c r="D614" s="194"/>
      <c r="E614" s="205"/>
      <c r="F614" s="194"/>
      <c r="G614" s="194"/>
      <c r="H614" s="206"/>
      <c r="J614" s="221" t="s">
        <v>49</v>
      </c>
      <c r="K614" s="221" t="s">
        <v>6825</v>
      </c>
      <c r="L614" s="221" t="str">
        <f t="shared" si="70"/>
        <v>P41: Specify</v>
      </c>
      <c r="M614" s="221" t="s">
        <v>6826</v>
      </c>
      <c r="N614" s="206" t="s">
        <v>1312</v>
      </c>
      <c r="P614" s="221">
        <v>1</v>
      </c>
      <c r="V614" s="221">
        <v>1</v>
      </c>
      <c r="Z614" s="221" t="s">
        <v>6827</v>
      </c>
      <c r="AB614" s="333"/>
    </row>
    <row r="615" spans="1:28" s="221" customFormat="1" ht="10.5" customHeight="1">
      <c r="A615" s="205"/>
      <c r="B615" s="194"/>
      <c r="C615" s="194"/>
      <c r="D615" s="194"/>
      <c r="E615" s="205"/>
      <c r="F615" s="194"/>
      <c r="G615" s="194"/>
      <c r="H615" s="206"/>
      <c r="J615" s="221" t="s">
        <v>22</v>
      </c>
      <c r="K615" s="221" t="s">
        <v>6828</v>
      </c>
      <c r="L615" s="221" t="str">
        <f t="shared" si="70"/>
        <v>P42: Do you feel restrained in investing in some assets that may contribute to your livelihoods?</v>
      </c>
      <c r="M615" s="221" t="s">
        <v>6829</v>
      </c>
      <c r="N615" s="387" t="s">
        <v>6830</v>
      </c>
      <c r="O615" s="221" t="s">
        <v>6831</v>
      </c>
      <c r="P615" s="221">
        <v>1</v>
      </c>
      <c r="V615" s="221">
        <v>1</v>
      </c>
      <c r="W615" s="221" t="s">
        <v>5748</v>
      </c>
      <c r="AB615" s="333"/>
    </row>
    <row r="616" spans="1:28" s="219" customFormat="1">
      <c r="A616" s="231"/>
      <c r="B616" s="250" t="s">
        <v>4852</v>
      </c>
      <c r="C616" s="250" t="str">
        <f>IF(IFERROR(FIND("select_one",J616),0)&gt;0,"select_one",IF(IFERROR(FIND("select_multiple",J616),0)&gt;0,"select_multiple","No"))</f>
        <v>No</v>
      </c>
      <c r="D616" s="250" t="str">
        <f>IF(OR(C616="select_one",C616="select_multiple"),TRIM(RIGHT(J616,LEN(J616)-(LEN(C616)+1))),"")</f>
        <v/>
      </c>
      <c r="E616" s="231"/>
      <c r="F616" s="250" t="s">
        <v>246</v>
      </c>
      <c r="G616" s="250" t="s">
        <v>118</v>
      </c>
      <c r="H616" s="233"/>
      <c r="I616" s="219" t="str" cm="1">
        <f t="array" ref="I616">_xlfn.TEXTJOIN(" ",1,IF(flistname=D616,foption,""))</f>
        <v>0</v>
      </c>
      <c r="J616" s="219" t="s">
        <v>117</v>
      </c>
      <c r="K616" s="219" t="s">
        <v>6818</v>
      </c>
      <c r="L616" s="219" t="str">
        <f>IF(AND(ISBLANK(M616),ISBLANK(N616)),"",IF(ISBLANK(M616),N616,_xlfn.CONCAT(TRIM(M616),": ",N616)))</f>
        <v/>
      </c>
      <c r="N616" s="219" t="s">
        <v>2988</v>
      </c>
      <c r="O616" s="219" t="s">
        <v>2988</v>
      </c>
      <c r="P616" s="219">
        <v>1</v>
      </c>
      <c r="AB616" s="286"/>
    </row>
    <row r="617" spans="1:28" s="376" customFormat="1">
      <c r="A617" s="231"/>
      <c r="B617" s="232"/>
      <c r="C617" s="232"/>
      <c r="D617" s="232"/>
      <c r="E617" s="231"/>
      <c r="F617" s="232"/>
      <c r="G617" s="232"/>
      <c r="H617" s="233"/>
      <c r="I617" s="375"/>
      <c r="J617" s="376" t="s">
        <v>26</v>
      </c>
      <c r="K617" s="377" t="s">
        <v>6832</v>
      </c>
      <c r="L617" s="376" t="s">
        <v>6833</v>
      </c>
      <c r="M617" s="378"/>
      <c r="N617" s="376" t="s">
        <v>6833</v>
      </c>
      <c r="P617" s="379"/>
      <c r="W617" s="376" t="s">
        <v>168</v>
      </c>
      <c r="Z617" s="376" t="s">
        <v>1237</v>
      </c>
      <c r="AB617" s="378"/>
    </row>
    <row r="618" spans="1:28" s="221" customFormat="1">
      <c r="A618" s="205"/>
      <c r="B618" s="194"/>
      <c r="C618" s="194"/>
      <c r="D618" s="194"/>
      <c r="E618" s="205"/>
      <c r="F618" s="194"/>
      <c r="G618" s="194"/>
      <c r="H618" s="206"/>
      <c r="J618" s="221" t="s">
        <v>22</v>
      </c>
      <c r="K618" s="221" t="s">
        <v>6834</v>
      </c>
      <c r="L618" s="221" t="str">
        <f t="shared" si="70"/>
        <v>P43: Have you participated in Vocational trainings?</v>
      </c>
      <c r="M618" s="221" t="s">
        <v>6835</v>
      </c>
      <c r="N618" s="206" t="s">
        <v>6836</v>
      </c>
      <c r="O618" s="221" t="s">
        <v>6837</v>
      </c>
      <c r="P618" s="221">
        <v>1</v>
      </c>
      <c r="V618" s="221">
        <v>1</v>
      </c>
      <c r="W618" s="221" t="s">
        <v>5748</v>
      </c>
      <c r="AB618" s="333"/>
    </row>
    <row r="619" spans="1:28" s="221" customFormat="1">
      <c r="A619" s="205"/>
      <c r="B619" s="194"/>
      <c r="C619" s="194"/>
      <c r="D619" s="194"/>
      <c r="E619" s="205"/>
      <c r="F619" s="194"/>
      <c r="G619" s="194"/>
      <c r="H619" s="206"/>
      <c r="J619" s="221" t="s">
        <v>6838</v>
      </c>
      <c r="K619" s="221" t="s">
        <v>6839</v>
      </c>
      <c r="L619" s="221" t="str">
        <f t="shared" si="70"/>
        <v xml:space="preserve">P44: Why are you not participating in vocational training? </v>
      </c>
      <c r="M619" s="221" t="s">
        <v>6840</v>
      </c>
      <c r="N619" s="206" t="s">
        <v>6841</v>
      </c>
      <c r="O619" s="221" t="s">
        <v>6842</v>
      </c>
      <c r="P619" s="221">
        <v>1</v>
      </c>
      <c r="V619" s="221">
        <v>1</v>
      </c>
      <c r="Z619" s="221" t="s">
        <v>6843</v>
      </c>
      <c r="AB619" s="333"/>
    </row>
    <row r="620" spans="1:28" s="221" customFormat="1">
      <c r="A620" s="205"/>
      <c r="B620" s="194"/>
      <c r="C620" s="194"/>
      <c r="D620" s="194"/>
      <c r="E620" s="205"/>
      <c r="F620" s="194"/>
      <c r="G620" s="194"/>
      <c r="H620" s="206"/>
      <c r="J620" s="221" t="s">
        <v>49</v>
      </c>
      <c r="K620" s="221" t="s">
        <v>6844</v>
      </c>
      <c r="L620" s="221" t="str">
        <f t="shared" si="70"/>
        <v>P45: Other</v>
      </c>
      <c r="M620" s="221" t="s">
        <v>6845</v>
      </c>
      <c r="N620" s="206" t="s">
        <v>4525</v>
      </c>
      <c r="O620" s="221" t="s">
        <v>6846</v>
      </c>
      <c r="P620" s="221">
        <v>1</v>
      </c>
      <c r="V620" s="221">
        <v>1</v>
      </c>
      <c r="Z620" s="221" t="s">
        <v>6847</v>
      </c>
      <c r="AB620" s="333"/>
    </row>
    <row r="621" spans="1:28" s="221" customFormat="1">
      <c r="A621" s="205"/>
      <c r="B621" s="194"/>
      <c r="C621" s="194"/>
      <c r="D621" s="194"/>
      <c r="E621" s="205"/>
      <c r="F621" s="194"/>
      <c r="G621" s="194"/>
      <c r="H621" s="206"/>
      <c r="J621" s="221" t="s">
        <v>6848</v>
      </c>
      <c r="K621" s="221" t="s">
        <v>6849</v>
      </c>
      <c r="L621" s="221" t="str">
        <f t="shared" si="70"/>
        <v xml:space="preserve">P46: Who did/do provide the vocational training? </v>
      </c>
      <c r="M621" s="221" t="s">
        <v>6850</v>
      </c>
      <c r="N621" s="206" t="s">
        <v>6851</v>
      </c>
      <c r="O621" s="221" t="s">
        <v>6824</v>
      </c>
      <c r="P621" s="221">
        <v>1</v>
      </c>
      <c r="V621" s="221">
        <v>1</v>
      </c>
      <c r="Z621" s="221" t="s">
        <v>6852</v>
      </c>
      <c r="AB621" s="333"/>
    </row>
    <row r="622" spans="1:28" s="221" customFormat="1">
      <c r="A622" s="205"/>
      <c r="B622" s="194"/>
      <c r="C622" s="194"/>
      <c r="D622" s="194"/>
      <c r="E622" s="205"/>
      <c r="F622" s="194"/>
      <c r="G622" s="194"/>
      <c r="H622" s="206"/>
      <c r="J622" s="221" t="s">
        <v>6853</v>
      </c>
      <c r="K622" s="221" t="s">
        <v>6854</v>
      </c>
      <c r="L622" s="221" t="str">
        <f t="shared" si="70"/>
        <v xml:space="preserve">P47: What type of trainings have you participated in? </v>
      </c>
      <c r="M622" s="221" t="s">
        <v>6855</v>
      </c>
      <c r="N622" s="206" t="s">
        <v>6856</v>
      </c>
      <c r="O622" s="221" t="s">
        <v>6857</v>
      </c>
      <c r="P622" s="221">
        <v>1</v>
      </c>
      <c r="V622" s="221">
        <v>1</v>
      </c>
      <c r="Z622" s="221" t="s">
        <v>6852</v>
      </c>
      <c r="AB622" s="333"/>
    </row>
    <row r="623" spans="1:28" s="221" customFormat="1">
      <c r="A623" s="205"/>
      <c r="B623" s="194"/>
      <c r="C623" s="194"/>
      <c r="D623" s="194"/>
      <c r="E623" s="205"/>
      <c r="F623" s="194"/>
      <c r="G623" s="194"/>
      <c r="H623" s="206"/>
      <c r="J623" s="221" t="s">
        <v>6858</v>
      </c>
      <c r="K623" s="221" t="s">
        <v>6859</v>
      </c>
      <c r="L623" s="221" t="str">
        <f t="shared" si="70"/>
        <v xml:space="preserve">P48: In what ways have you been benefiting from the vocational training? </v>
      </c>
      <c r="M623" s="221" t="s">
        <v>6860</v>
      </c>
      <c r="N623" s="206" t="s">
        <v>6861</v>
      </c>
      <c r="O623" s="221" t="s">
        <v>6862</v>
      </c>
      <c r="P623" s="221">
        <v>1</v>
      </c>
      <c r="V623" s="221">
        <v>1</v>
      </c>
      <c r="Z623" s="221" t="s">
        <v>6852</v>
      </c>
      <c r="AB623" s="333"/>
    </row>
    <row r="624" spans="1:28" s="221" customFormat="1">
      <c r="A624" s="205"/>
      <c r="B624" s="194"/>
      <c r="C624" s="194"/>
      <c r="D624" s="194"/>
      <c r="E624" s="205"/>
      <c r="F624" s="194"/>
      <c r="G624" s="194"/>
      <c r="H624" s="206"/>
      <c r="J624" s="221" t="s">
        <v>22</v>
      </c>
      <c r="K624" s="221" t="s">
        <v>6863</v>
      </c>
      <c r="L624" s="221" t="str">
        <f t="shared" si="70"/>
        <v xml:space="preserve">P49: Are you willing to engage in the future vocational training? </v>
      </c>
      <c r="M624" s="221" t="s">
        <v>6864</v>
      </c>
      <c r="N624" s="206" t="s">
        <v>6865</v>
      </c>
      <c r="O624" s="221" t="s">
        <v>6866</v>
      </c>
      <c r="P624" s="221">
        <v>1</v>
      </c>
      <c r="V624" s="221">
        <v>1</v>
      </c>
      <c r="W624" s="221" t="s">
        <v>5748</v>
      </c>
      <c r="AB624" s="333"/>
    </row>
    <row r="625" spans="1:28" s="221" customFormat="1">
      <c r="A625" s="205"/>
      <c r="B625" s="194"/>
      <c r="C625" s="194"/>
      <c r="D625" s="194"/>
      <c r="E625" s="205"/>
      <c r="F625" s="194"/>
      <c r="G625" s="194"/>
      <c r="H625" s="206"/>
      <c r="J625" s="221" t="s">
        <v>6867</v>
      </c>
      <c r="K625" s="221" t="s">
        <v>6868</v>
      </c>
      <c r="L625" s="221" t="str">
        <f t="shared" si="70"/>
        <v>P50: If not, why are you not willing to continue with the vocational trainings</v>
      </c>
      <c r="M625" s="221" t="s">
        <v>6869</v>
      </c>
      <c r="N625" s="206" t="s">
        <v>6870</v>
      </c>
      <c r="O625" s="221" t="s">
        <v>6871</v>
      </c>
      <c r="P625" s="221">
        <v>1</v>
      </c>
      <c r="V625" s="221">
        <v>1</v>
      </c>
      <c r="Z625" s="221" t="s">
        <v>6872</v>
      </c>
      <c r="AB625" s="333"/>
    </row>
    <row r="626" spans="1:28" s="221" customFormat="1">
      <c r="A626" s="205"/>
      <c r="B626" s="194"/>
      <c r="C626" s="194"/>
      <c r="D626" s="194"/>
      <c r="E626" s="205"/>
      <c r="F626" s="194"/>
      <c r="G626" s="194"/>
      <c r="H626" s="206"/>
      <c r="J626" s="221" t="s">
        <v>49</v>
      </c>
      <c r="K626" s="221" t="s">
        <v>6873</v>
      </c>
      <c r="L626" s="221" t="str">
        <f t="shared" si="70"/>
        <v>P51: Other</v>
      </c>
      <c r="M626" s="221" t="s">
        <v>6874</v>
      </c>
      <c r="N626" s="206" t="s">
        <v>4525</v>
      </c>
      <c r="O626" s="221" t="s">
        <v>6875</v>
      </c>
      <c r="P626" s="221">
        <v>1</v>
      </c>
      <c r="V626" s="221">
        <v>1</v>
      </c>
      <c r="Z626" s="221" t="s">
        <v>6876</v>
      </c>
      <c r="AB626" s="333"/>
    </row>
    <row r="627" spans="1:28" s="375" customFormat="1" ht="8.4499999999999993">
      <c r="J627" s="375" t="s">
        <v>117</v>
      </c>
      <c r="K627" s="375" t="s">
        <v>6832</v>
      </c>
    </row>
    <row r="628" spans="1:28" s="221" customFormat="1">
      <c r="A628" s="205"/>
      <c r="B628" s="194" t="s">
        <v>4865</v>
      </c>
      <c r="C628" s="194" t="str">
        <f t="shared" si="72"/>
        <v>select_one</v>
      </c>
      <c r="D628" s="194" t="str">
        <f t="shared" si="71"/>
        <v>fish_source</v>
      </c>
      <c r="E628" s="205"/>
      <c r="F628" s="194" t="s">
        <v>246</v>
      </c>
      <c r="G628" s="194" t="s">
        <v>2983</v>
      </c>
      <c r="H628" s="206"/>
      <c r="I628" s="221" t="str" cm="1">
        <f t="array" ref="I628">_xlfn.TEXTJOIN(" ",1,IF(flistname=D628,foption,""))</f>
        <v>0: No, we don't get fish 1: Yes, from our own fishing 2: Yes, as a support from another community member 3: Yes, from market</v>
      </c>
      <c r="J628" s="221" t="s">
        <v>1434</v>
      </c>
      <c r="K628" s="221" t="s">
        <v>1435</v>
      </c>
      <c r="L628" s="221" t="str">
        <f t="shared" si="70"/>
        <v>P52: Does your household get fish for consumption yourselves or from someone in the community now?</v>
      </c>
      <c r="M628" s="221" t="s">
        <v>6877</v>
      </c>
      <c r="N628" s="221" t="s">
        <v>4867</v>
      </c>
      <c r="O628" s="221" t="s">
        <v>4868</v>
      </c>
      <c r="P628" s="221">
        <v>1</v>
      </c>
      <c r="V628" s="221">
        <v>1</v>
      </c>
      <c r="AB628" s="333"/>
    </row>
    <row r="629" spans="1:28" s="247" customFormat="1">
      <c r="A629" s="228"/>
      <c r="B629" s="229"/>
      <c r="C629" s="229"/>
      <c r="D629" s="229"/>
      <c r="E629" s="228"/>
      <c r="F629" s="229"/>
      <c r="G629" s="229"/>
      <c r="H629" s="230"/>
      <c r="AB629" s="350"/>
    </row>
    <row r="630" spans="1:28" s="219" customFormat="1">
      <c r="J630" s="219" t="s">
        <v>26</v>
      </c>
      <c r="K630" s="219" t="s">
        <v>6365</v>
      </c>
      <c r="W630" s="219" t="s">
        <v>168</v>
      </c>
      <c r="Z630" s="219" t="s">
        <v>6366</v>
      </c>
      <c r="AB630" s="286"/>
    </row>
    <row r="631" spans="1:28" s="221" customFormat="1">
      <c r="A631" s="205"/>
      <c r="B631" s="194"/>
      <c r="C631" s="194"/>
      <c r="D631" s="194"/>
      <c r="E631" s="205"/>
      <c r="F631" s="194"/>
      <c r="G631" s="194"/>
      <c r="H631" s="206"/>
      <c r="J631" s="221" t="s">
        <v>549</v>
      </c>
      <c r="K631" s="221" t="s">
        <v>6367</v>
      </c>
      <c r="L631" s="221" t="str">
        <f t="shared" si="70"/>
        <v>P53: Have you or any of your household members been participating in any additional/complementary/voluntary value-added solution?</v>
      </c>
      <c r="M631" s="221" t="s">
        <v>6878</v>
      </c>
      <c r="N631" s="221" t="s">
        <v>6369</v>
      </c>
      <c r="S631" s="221" t="s">
        <v>6370</v>
      </c>
      <c r="V631" s="221">
        <v>1</v>
      </c>
      <c r="W631" s="221" t="s">
        <v>5748</v>
      </c>
      <c r="AB631" s="333"/>
    </row>
    <row r="632" spans="1:28" s="221" customFormat="1">
      <c r="A632" s="205"/>
      <c r="B632" s="194"/>
      <c r="C632" s="194"/>
      <c r="D632" s="194"/>
      <c r="E632" s="205"/>
      <c r="F632" s="194"/>
      <c r="G632" s="194"/>
      <c r="H632" s="206"/>
      <c r="J632" s="221" t="s">
        <v>6371</v>
      </c>
      <c r="K632" s="221" t="s">
        <v>6372</v>
      </c>
      <c r="L632" s="221" t="str">
        <f t="shared" si="70"/>
        <v>P54: Which specific activities/themes have/did you participate in?</v>
      </c>
      <c r="M632" s="221" t="s">
        <v>6879</v>
      </c>
      <c r="N632" s="221" t="s">
        <v>6374</v>
      </c>
      <c r="V632" s="221">
        <v>1</v>
      </c>
      <c r="Z632" s="221" t="s">
        <v>6375</v>
      </c>
      <c r="AB632" s="333"/>
    </row>
    <row r="633" spans="1:28" s="221" customFormat="1">
      <c r="A633" s="205"/>
      <c r="B633" s="194"/>
      <c r="C633" s="194"/>
      <c r="D633" s="194"/>
      <c r="E633" s="205"/>
      <c r="F633" s="194"/>
      <c r="G633" s="194"/>
      <c r="H633" s="206"/>
      <c r="J633" s="221" t="s">
        <v>22</v>
      </c>
      <c r="K633" s="221" t="s">
        <v>6376</v>
      </c>
      <c r="L633" s="221" t="str">
        <f t="shared" si="70"/>
        <v>P55: Do you find these activities useful and beneficial to your household?</v>
      </c>
      <c r="M633" s="221" t="s">
        <v>6880</v>
      </c>
      <c r="N633" s="221" t="s">
        <v>6378</v>
      </c>
      <c r="V633" s="221">
        <v>1</v>
      </c>
      <c r="W633" s="221" t="s">
        <v>5748</v>
      </c>
      <c r="Z633" s="221" t="s">
        <v>6375</v>
      </c>
      <c r="AB633" s="333"/>
    </row>
    <row r="634" spans="1:28" s="221" customFormat="1">
      <c r="A634" s="205"/>
      <c r="B634" s="194"/>
      <c r="C634" s="194"/>
      <c r="D634" s="194"/>
      <c r="E634" s="205"/>
      <c r="F634" s="194"/>
      <c r="G634" s="194"/>
      <c r="H634" s="206"/>
      <c r="J634" s="221" t="s">
        <v>49</v>
      </c>
      <c r="K634" s="221" t="s">
        <v>6379</v>
      </c>
      <c r="L634" s="221" t="str">
        <f t="shared" si="70"/>
        <v>P56: Could you list for me some of the benefits these activities and your participation brought to your household and community?</v>
      </c>
      <c r="M634" s="221" t="s">
        <v>6881</v>
      </c>
      <c r="N634" s="221" t="s">
        <v>6381</v>
      </c>
      <c r="V634" s="221">
        <v>1</v>
      </c>
      <c r="W634" s="221" t="s">
        <v>6382</v>
      </c>
      <c r="Z634" s="221" t="s">
        <v>6383</v>
      </c>
      <c r="AB634" s="333"/>
    </row>
    <row r="635" spans="1:28" s="221" customFormat="1">
      <c r="A635" s="205"/>
      <c r="B635" s="194"/>
      <c r="C635" s="194"/>
      <c r="D635" s="194"/>
      <c r="E635" s="205"/>
      <c r="F635" s="194"/>
      <c r="G635" s="194"/>
      <c r="H635" s="206"/>
      <c r="J635" s="221" t="s">
        <v>49</v>
      </c>
      <c r="K635" s="221" t="s">
        <v>6384</v>
      </c>
      <c r="L635" s="221" t="str">
        <f t="shared" si="70"/>
        <v>P57: Why don't you participate in this type of activities?</v>
      </c>
      <c r="M635" s="221" t="s">
        <v>6882</v>
      </c>
      <c r="N635" s="221" t="s">
        <v>6386</v>
      </c>
      <c r="V635" s="221">
        <v>1</v>
      </c>
      <c r="W635" s="221" t="s">
        <v>6382</v>
      </c>
      <c r="Z635" s="221" t="s">
        <v>6387</v>
      </c>
      <c r="AB635" s="333"/>
    </row>
    <row r="636" spans="1:28" s="221" customFormat="1">
      <c r="A636" s="205"/>
      <c r="B636" s="194"/>
      <c r="C636" s="194"/>
      <c r="D636" s="194"/>
      <c r="E636" s="205"/>
      <c r="F636" s="194"/>
      <c r="G636" s="194"/>
      <c r="H636" s="206"/>
      <c r="J636" s="221" t="s">
        <v>6388</v>
      </c>
      <c r="K636" s="221" t="s">
        <v>6389</v>
      </c>
      <c r="L636" s="221" t="str">
        <f t="shared" si="70"/>
        <v>P58: Which of these options best summarizes you the text you wrote above?</v>
      </c>
      <c r="M636" s="221" t="s">
        <v>6883</v>
      </c>
      <c r="N636" s="221" t="s">
        <v>6391</v>
      </c>
      <c r="V636" s="221">
        <v>1</v>
      </c>
      <c r="W636" s="221" t="s">
        <v>3865</v>
      </c>
      <c r="Z636" s="221" t="s">
        <v>6392</v>
      </c>
      <c r="AB636" s="333"/>
    </row>
    <row r="637" spans="1:28" s="219" customFormat="1">
      <c r="J637" s="219" t="s">
        <v>117</v>
      </c>
      <c r="K637" s="219" t="s">
        <v>6365</v>
      </c>
      <c r="AB637" s="286"/>
    </row>
    <row r="638" spans="1:28" s="356" customFormat="1">
      <c r="J638" s="356" t="s">
        <v>117</v>
      </c>
      <c r="K638" s="356" t="s">
        <v>6183</v>
      </c>
      <c r="AB638" s="358"/>
    </row>
    <row r="639" spans="1:28" s="218" customFormat="1">
      <c r="A639" s="207"/>
      <c r="C639" s="218" t="str">
        <f t="shared" si="72"/>
        <v>No</v>
      </c>
      <c r="D639" s="218" t="str">
        <f t="shared" si="71"/>
        <v/>
      </c>
      <c r="E639" s="207"/>
      <c r="H639" s="209"/>
      <c r="I639" s="214" t="str" cm="1">
        <f t="array" ref="I639">_xlfn.TEXTJOIN(" ",1,IF(flistname=D639,foption,""))</f>
        <v>0</v>
      </c>
      <c r="L639" s="218" t="str">
        <f t="shared" si="70"/>
        <v/>
      </c>
      <c r="N639" s="218" t="s">
        <v>2988</v>
      </c>
      <c r="O639" s="218" t="s">
        <v>2988</v>
      </c>
      <c r="P639" s="218">
        <v>1</v>
      </c>
      <c r="S639" s="207"/>
      <c r="AB639" s="280"/>
    </row>
    <row r="640" spans="1:28" s="356" customFormat="1">
      <c r="A640" s="355"/>
      <c r="C640" s="356" t="str">
        <f t="shared" si="72"/>
        <v>No</v>
      </c>
      <c r="D640" s="356" t="str">
        <f t="shared" si="71"/>
        <v/>
      </c>
      <c r="E640" s="355" t="s">
        <v>4869</v>
      </c>
      <c r="F640" s="356" t="s">
        <v>246</v>
      </c>
      <c r="G640" s="356" t="s">
        <v>118</v>
      </c>
      <c r="H640" s="357"/>
      <c r="I640" s="356" t="str" cm="1">
        <f t="array" ref="I640">_xlfn.TEXTJOIN(" ",1,IF(flistname=D640,foption,""))</f>
        <v>0</v>
      </c>
      <c r="J640" s="356" t="s">
        <v>26</v>
      </c>
      <c r="K640" s="356" t="s">
        <v>4870</v>
      </c>
      <c r="L640" s="356" t="str">
        <f t="shared" si="70"/>
        <v>Q: AGRICULTURE</v>
      </c>
      <c r="M640" s="356" t="s">
        <v>4871</v>
      </c>
      <c r="N640" s="356" t="s">
        <v>4872</v>
      </c>
      <c r="O640" s="356" t="s">
        <v>4872</v>
      </c>
      <c r="P640" s="356">
        <v>1</v>
      </c>
      <c r="AB640" s="358"/>
    </row>
    <row r="641" spans="1:28" s="221" customFormat="1">
      <c r="A641" s="205" t="s">
        <v>4873</v>
      </c>
      <c r="B641" s="194" t="s">
        <v>4874</v>
      </c>
      <c r="C641" s="194" t="str">
        <f t="shared" si="72"/>
        <v>select_one</v>
      </c>
      <c r="D641" s="194" t="str">
        <f t="shared" si="71"/>
        <v>yes_no</v>
      </c>
      <c r="E641" s="205" t="s">
        <v>4875</v>
      </c>
      <c r="F641" s="194" t="s">
        <v>246</v>
      </c>
      <c r="G641" s="194" t="s">
        <v>2983</v>
      </c>
      <c r="H641" s="206" t="s">
        <v>4876</v>
      </c>
      <c r="I641" s="221" t="str" cm="1">
        <f t="array" ref="I641">_xlfn.TEXTJOIN(" ",1,IF(flistname=D641,foption,""))</f>
        <v>0: No 1: Yes</v>
      </c>
      <c r="J641" s="221" t="s">
        <v>22</v>
      </c>
      <c r="K641" s="221" t="s">
        <v>1248</v>
      </c>
      <c r="L641" s="221" t="str">
        <f t="shared" si="70"/>
        <v>Q01: Do you participate in farming activities?</v>
      </c>
      <c r="M641" s="221" t="s">
        <v>4877</v>
      </c>
      <c r="N641" s="221" t="s">
        <v>6213</v>
      </c>
      <c r="O641" s="221" t="s">
        <v>4879</v>
      </c>
      <c r="P641" s="221">
        <v>1</v>
      </c>
      <c r="V641" s="221">
        <v>1</v>
      </c>
      <c r="W641" s="221" t="s">
        <v>5748</v>
      </c>
      <c r="AB641" s="333"/>
    </row>
    <row r="642" spans="1:28" s="221" customFormat="1">
      <c r="A642" s="205" t="s">
        <v>4873</v>
      </c>
      <c r="B642" s="194" t="s">
        <v>4874</v>
      </c>
      <c r="C642" s="194" t="str">
        <f t="shared" ref="C642" si="75">IF(IFERROR(FIND("select_one",J642),0)&gt;0,"select_one",IF(IFERROR(FIND("select_multiple",J642),0)&gt;0,"select_multiple","No"))</f>
        <v>select_one</v>
      </c>
      <c r="D642" s="194" t="str">
        <f t="shared" ref="D642" si="76">IF(OR(C642="select_one",C642="select_multiple"),TRIM(RIGHT(J642,LEN(J642)-(LEN(C642)+1))),"")</f>
        <v>yes_no_ns</v>
      </c>
      <c r="E642" s="205" t="s">
        <v>4875</v>
      </c>
      <c r="F642" s="194" t="s">
        <v>246</v>
      </c>
      <c r="G642" s="194" t="s">
        <v>2983</v>
      </c>
      <c r="H642" s="206" t="s">
        <v>4876</v>
      </c>
      <c r="I642" s="221" t="str" cm="1">
        <f t="array" ref="I642">_xlfn.TEXTJOIN(" ",1,IF(flistname=D642,foption,""))</f>
        <v/>
      </c>
      <c r="J642" s="221" t="s">
        <v>6709</v>
      </c>
      <c r="K642" s="221" t="s">
        <v>6884</v>
      </c>
      <c r="L642" s="221" t="str">
        <f t="shared" ref="L642" si="77">IF(AND(ISBLANK(M642),ISBLANK(N642)),"",IF(ISBLANK(M642),N642,_xlfn.CONCAT(TRIM(M642),": ",N642)))</f>
        <v>Q02: Do you feel your various agriculture activities are sustainable in the long-term?</v>
      </c>
      <c r="M642" s="221" t="s">
        <v>4881</v>
      </c>
      <c r="N642" s="221" t="s">
        <v>6885</v>
      </c>
      <c r="O642" s="221" t="s">
        <v>6886</v>
      </c>
      <c r="P642" s="221">
        <v>1</v>
      </c>
      <c r="V642" s="221">
        <v>1</v>
      </c>
      <c r="W642" s="221" t="s">
        <v>5748</v>
      </c>
      <c r="Z642" s="221" t="s">
        <v>1252</v>
      </c>
      <c r="AB642" s="333"/>
    </row>
    <row r="643" spans="1:28" s="221" customFormat="1">
      <c r="A643" s="205" t="s">
        <v>4873</v>
      </c>
      <c r="B643" s="194" t="s">
        <v>4880</v>
      </c>
      <c r="C643" s="194" t="str">
        <f t="shared" si="72"/>
        <v>select_one</v>
      </c>
      <c r="D643" s="194" t="str">
        <f t="shared" si="71"/>
        <v>yes_no</v>
      </c>
      <c r="E643" s="205" t="s">
        <v>4875</v>
      </c>
      <c r="F643" s="194" t="s">
        <v>246</v>
      </c>
      <c r="G643" s="194" t="s">
        <v>2983</v>
      </c>
      <c r="H643" s="206" t="s">
        <v>4876</v>
      </c>
      <c r="I643" s="221" t="str" cm="1">
        <f t="array" ref="I643">_xlfn.TEXTJOIN(" ",1,IF(flistname=D643,foption,""))</f>
        <v>0: No 1: Yes</v>
      </c>
      <c r="J643" s="221" t="s">
        <v>22</v>
      </c>
      <c r="K643" s="221" t="s">
        <v>1250</v>
      </c>
      <c r="L643" s="221" t="str">
        <f t="shared" si="70"/>
        <v>Q03: Have you received any training regarding how to improve farming?</v>
      </c>
      <c r="M643" s="221" t="s">
        <v>4887</v>
      </c>
      <c r="N643" s="221" t="s">
        <v>4882</v>
      </c>
      <c r="O643" s="221" t="s">
        <v>4883</v>
      </c>
      <c r="P643" s="221">
        <v>1</v>
      </c>
      <c r="V643" s="221">
        <v>1</v>
      </c>
      <c r="W643" s="221" t="s">
        <v>5748</v>
      </c>
      <c r="Z643" s="221" t="s">
        <v>1252</v>
      </c>
      <c r="AB643" s="333"/>
    </row>
    <row r="644" spans="1:28" s="221" customFormat="1">
      <c r="A644" s="194" t="s">
        <v>4873</v>
      </c>
      <c r="B644" s="194" t="s">
        <v>4884</v>
      </c>
      <c r="C644" s="194" t="str">
        <f t="shared" si="72"/>
        <v>select_one</v>
      </c>
      <c r="D644" s="194" t="str">
        <f t="shared" si="71"/>
        <v>ffaharchange</v>
      </c>
      <c r="E644" s="194"/>
      <c r="F644" s="194" t="s">
        <v>246</v>
      </c>
      <c r="G644" s="194" t="s">
        <v>2983</v>
      </c>
      <c r="H644" s="194" t="s">
        <v>4876</v>
      </c>
      <c r="I644" s="221" t="str" cm="1">
        <f t="array" ref="I644">_xlfn.TEXTJOIN(" ",1,IF(flistname=D644,foption,""))</f>
        <v>1: Increased harvest 2: Same harvest 3: Decreased harvest</v>
      </c>
      <c r="J644" s="221" t="s">
        <v>4885</v>
      </c>
      <c r="K644" s="221" t="s">
        <v>4886</v>
      </c>
      <c r="L644" s="221" t="str">
        <f t="shared" si="70"/>
        <v>Q04: Have you had a change in harvest amount as a result of participating in FFA activities?</v>
      </c>
      <c r="M644" s="221" t="s">
        <v>4894</v>
      </c>
      <c r="N644" s="221" t="s">
        <v>4888</v>
      </c>
      <c r="O644" s="221" t="s">
        <v>4889</v>
      </c>
      <c r="P644" s="334">
        <v>1</v>
      </c>
      <c r="V644" s="221">
        <v>1</v>
      </c>
      <c r="Z644" s="221" t="s">
        <v>4890</v>
      </c>
      <c r="AB644" s="333"/>
    </row>
    <row r="645" spans="1:28" s="221" customFormat="1">
      <c r="A645" s="194" t="s">
        <v>4873</v>
      </c>
      <c r="B645" s="194" t="s">
        <v>4891</v>
      </c>
      <c r="C645" s="194" t="str">
        <f t="shared" si="72"/>
        <v>select_multiple</v>
      </c>
      <c r="D645" s="194" t="str">
        <f t="shared" si="71"/>
        <v>harvechangereason</v>
      </c>
      <c r="E645" s="194"/>
      <c r="F645" s="194" t="s">
        <v>246</v>
      </c>
      <c r="G645" s="194" t="s">
        <v>2983</v>
      </c>
      <c r="H645" s="194" t="s">
        <v>4876</v>
      </c>
      <c r="I645" s="221" t="str" cm="1">
        <f t="array" ref="I645">_xlfn.TEXTJOIN(" ",1,IF(flistname=D645,foption,""))</f>
        <v>1: Lack of knowledge of technologies 2: Lack of tools to use technologies 3: Damages from natural disasters (floods, droughts, heavy rains, etc.) 4: Lack of agricultural inputs (fertilizers, seeds, etc) 5: Damages from diseases 88: Other reasons 77: Do not know</v>
      </c>
      <c r="J645" s="221" t="s">
        <v>4892</v>
      </c>
      <c r="K645" s="221" t="s">
        <v>4893</v>
      </c>
      <c r="L645" s="221" t="str">
        <f t="shared" si="70"/>
        <v>Q05: What were the reasons of decreased harvest?</v>
      </c>
      <c r="M645" s="221" t="s">
        <v>4901</v>
      </c>
      <c r="N645" s="221" t="s">
        <v>4895</v>
      </c>
      <c r="O645" s="221" t="s">
        <v>4896</v>
      </c>
      <c r="P645" s="334">
        <v>1</v>
      </c>
      <c r="T645" s="221" t="s">
        <v>4897</v>
      </c>
      <c r="U645" s="221" t="s">
        <v>6887</v>
      </c>
      <c r="V645" s="221">
        <v>1</v>
      </c>
      <c r="Z645" s="221" t="s">
        <v>4899</v>
      </c>
      <c r="AB645" s="333"/>
    </row>
    <row r="646" spans="1:28" s="338" customFormat="1">
      <c r="A646" s="194"/>
      <c r="B646" s="194"/>
      <c r="C646" s="194" t="str">
        <f t="shared" si="72"/>
        <v>No</v>
      </c>
      <c r="D646" s="194" t="str">
        <f t="shared" si="71"/>
        <v/>
      </c>
      <c r="E646" s="194"/>
      <c r="F646" s="194"/>
      <c r="G646" s="194"/>
      <c r="H646" s="194"/>
      <c r="J646" s="338" t="s">
        <v>49</v>
      </c>
      <c r="K646" s="338" t="s">
        <v>4900</v>
      </c>
      <c r="L646" s="338" t="str">
        <f t="shared" si="70"/>
        <v>Q06: Specify other reasons of decreased harvest</v>
      </c>
      <c r="M646" s="221" t="s">
        <v>4906</v>
      </c>
      <c r="N646" s="338" t="s">
        <v>4902</v>
      </c>
      <c r="P646" s="340"/>
      <c r="V646" s="338">
        <v>1</v>
      </c>
      <c r="Z646" s="338" t="s">
        <v>4903</v>
      </c>
      <c r="AB646" s="339"/>
    </row>
    <row r="647" spans="1:28" s="221" customFormat="1">
      <c r="A647" s="194"/>
      <c r="B647" s="194"/>
      <c r="C647" s="194" t="str">
        <f t="shared" si="72"/>
        <v>select_one</v>
      </c>
      <c r="D647" s="194" t="str">
        <f t="shared" si="71"/>
        <v>ffdiverschange</v>
      </c>
      <c r="E647" s="194"/>
      <c r="F647" s="194"/>
      <c r="G647" s="194"/>
      <c r="H647" s="194"/>
      <c r="I647" s="221" t="str" cm="1">
        <f t="array" ref="I647">_xlfn.TEXTJOIN(" ",1,IF(flistname=D647,foption,""))</f>
        <v>1: Increased diversification 2: Same diversification 3: Decreased diversification</v>
      </c>
      <c r="J647" s="221" t="s">
        <v>4904</v>
      </c>
      <c r="K647" s="221" t="s">
        <v>4905</v>
      </c>
      <c r="L647" s="221" t="str">
        <f t="shared" si="70"/>
        <v>Q07: Have you had a change in crop diversification as a result of participating in FFA activities?</v>
      </c>
      <c r="M647" s="221" t="s">
        <v>4910</v>
      </c>
      <c r="N647" s="221" t="s">
        <v>4907</v>
      </c>
      <c r="P647" s="334"/>
      <c r="V647" s="221">
        <v>1</v>
      </c>
      <c r="Z647" s="221" t="s">
        <v>4890</v>
      </c>
      <c r="AB647" s="333"/>
    </row>
    <row r="648" spans="1:28" s="221" customFormat="1">
      <c r="A648" s="194"/>
      <c r="B648" s="194"/>
      <c r="C648" s="194" t="str">
        <f t="shared" si="72"/>
        <v>select_multiple</v>
      </c>
      <c r="D648" s="194" t="str">
        <f t="shared" si="71"/>
        <v>diversreason</v>
      </c>
      <c r="E648" s="194"/>
      <c r="F648" s="194"/>
      <c r="G648" s="194"/>
      <c r="H648" s="194"/>
      <c r="I648" s="221" t="str" cm="1">
        <f t="array" ref="I648">_xlfn.TEXTJOIN(" ",1,IF(flistname=D648,foption,""))</f>
        <v>1: Lack of lands 2: Lack of seeds 3: damages on crops from natural disasters (floods, droughts, heavy rains, etc)  4: lack of knowledge of planting other crops 5: no needs to diversify the crops 77: Other reasons 88: Don't know</v>
      </c>
      <c r="J648" s="221" t="s">
        <v>4908</v>
      </c>
      <c r="K648" s="221" t="s">
        <v>4909</v>
      </c>
      <c r="L648" s="221" t="str">
        <f t="shared" si="70"/>
        <v>Q08: What were the reasons of decreased diversification</v>
      </c>
      <c r="M648" s="221" t="s">
        <v>4914</v>
      </c>
      <c r="N648" s="221" t="s">
        <v>4911</v>
      </c>
      <c r="P648" s="334"/>
      <c r="T648" s="221" t="s">
        <v>4897</v>
      </c>
      <c r="U648" s="221" t="s">
        <v>6887</v>
      </c>
      <c r="V648" s="221">
        <v>1</v>
      </c>
      <c r="Z648" s="221" t="s">
        <v>4912</v>
      </c>
      <c r="AB648" s="333"/>
    </row>
    <row r="649" spans="1:28" s="338" customFormat="1">
      <c r="A649" s="194"/>
      <c r="B649" s="194"/>
      <c r="C649" s="194" t="str">
        <f t="shared" si="72"/>
        <v>No</v>
      </c>
      <c r="D649" s="194" t="str">
        <f t="shared" si="71"/>
        <v/>
      </c>
      <c r="E649" s="194"/>
      <c r="F649" s="194"/>
      <c r="G649" s="194"/>
      <c r="H649" s="194"/>
      <c r="J649" s="338" t="s">
        <v>49</v>
      </c>
      <c r="K649" s="338" t="s">
        <v>4913</v>
      </c>
      <c r="L649" s="338" t="str">
        <f t="shared" si="70"/>
        <v>Q09: Specify other reasons of decreased crop diversification</v>
      </c>
      <c r="M649" s="221" t="s">
        <v>4918</v>
      </c>
      <c r="N649" s="338" t="s">
        <v>4915</v>
      </c>
      <c r="P649" s="340"/>
      <c r="V649" s="338">
        <v>1</v>
      </c>
      <c r="Z649" s="338" t="s">
        <v>4916</v>
      </c>
      <c r="AB649" s="339"/>
    </row>
    <row r="650" spans="1:28" s="221" customFormat="1">
      <c r="A650" s="205" t="s">
        <v>4873</v>
      </c>
      <c r="B650" s="194" t="s">
        <v>4917</v>
      </c>
      <c r="C650" s="194" t="str">
        <f t="shared" si="72"/>
        <v>select_one</v>
      </c>
      <c r="D650" s="194" t="str">
        <f t="shared" si="71"/>
        <v>yes_no</v>
      </c>
      <c r="E650" s="205"/>
      <c r="F650" s="194" t="s">
        <v>246</v>
      </c>
      <c r="G650" s="194" t="s">
        <v>3040</v>
      </c>
      <c r="H650" s="206"/>
      <c r="I650" s="221" t="str" cm="1">
        <f t="array" ref="I650">_xlfn.TEXTJOIN(" ",1,IF(flistname=D650,foption,""))</f>
        <v>0: No 1: Yes</v>
      </c>
      <c r="J650" s="221" t="s">
        <v>22</v>
      </c>
      <c r="K650" s="221" t="s">
        <v>1259</v>
      </c>
      <c r="L650" s="221" t="str">
        <f t="shared" si="70"/>
        <v>Q10: Do you have some of the harvest remaining after the household takes its requirements for food consumption?</v>
      </c>
      <c r="M650" s="221" t="s">
        <v>4922</v>
      </c>
      <c r="N650" s="221" t="s">
        <v>4919</v>
      </c>
      <c r="O650" s="221" t="s">
        <v>4920</v>
      </c>
      <c r="P650" s="221">
        <v>1</v>
      </c>
      <c r="V650" s="221">
        <v>1</v>
      </c>
      <c r="W650" s="221" t="s">
        <v>5748</v>
      </c>
      <c r="Z650" s="221" t="s">
        <v>1252</v>
      </c>
      <c r="AB650" s="333"/>
    </row>
    <row r="651" spans="1:28" s="221" customFormat="1">
      <c r="A651" s="205" t="s">
        <v>4873</v>
      </c>
      <c r="B651" s="194" t="s">
        <v>4921</v>
      </c>
      <c r="C651" s="194" t="str">
        <f t="shared" si="72"/>
        <v>select_one</v>
      </c>
      <c r="D651" s="194" t="str">
        <f t="shared" si="71"/>
        <v>surplus</v>
      </c>
      <c r="E651" s="205"/>
      <c r="F651" s="194" t="s">
        <v>246</v>
      </c>
      <c r="G651" s="194" t="s">
        <v>3040</v>
      </c>
      <c r="H651" s="206"/>
      <c r="I651" s="221" t="str" cm="1">
        <f t="array" ref="I651">_xlfn.TEXTJOIN(" ",1,IF(flistname=D651,foption,""))</f>
        <v>1: Store for future household consumption 2: Sale at markets 3: Payment of loans 88: Other</v>
      </c>
      <c r="J651" s="221" t="s">
        <v>1261</v>
      </c>
      <c r="K651" s="221" t="s">
        <v>1262</v>
      </c>
      <c r="L651" s="221" t="str">
        <f t="shared" si="70"/>
        <v>Q11: What is the main use of the remaining harvest?</v>
      </c>
      <c r="M651" s="221" t="s">
        <v>4926</v>
      </c>
      <c r="N651" s="221" t="s">
        <v>4923</v>
      </c>
      <c r="O651" s="221" t="s">
        <v>4924</v>
      </c>
      <c r="P651" s="221">
        <v>1</v>
      </c>
      <c r="V651" s="221">
        <v>1</v>
      </c>
      <c r="Z651" s="221" t="s">
        <v>1264</v>
      </c>
      <c r="AB651" s="333"/>
    </row>
    <row r="652" spans="1:28" s="338" customFormat="1">
      <c r="A652" s="205" t="s">
        <v>4873</v>
      </c>
      <c r="B652" s="194" t="s">
        <v>4925</v>
      </c>
      <c r="C652" s="194" t="str">
        <f t="shared" si="72"/>
        <v>No</v>
      </c>
      <c r="D652" s="194" t="str">
        <f t="shared" si="71"/>
        <v/>
      </c>
      <c r="E652" s="205"/>
      <c r="F652" s="194" t="s">
        <v>246</v>
      </c>
      <c r="G652" s="194" t="s">
        <v>3040</v>
      </c>
      <c r="H652" s="206"/>
      <c r="I652" s="338" t="str" cm="1">
        <f t="array" ref="I652">_xlfn.TEXTJOIN(" ",1,IF(flistname=D652,foption,""))</f>
        <v>0</v>
      </c>
      <c r="J652" s="338" t="s">
        <v>49</v>
      </c>
      <c r="K652" s="338" t="s">
        <v>1265</v>
      </c>
      <c r="L652" s="338" t="str">
        <f t="shared" si="70"/>
        <v>Q12: Specify if other</v>
      </c>
      <c r="M652" s="221" t="s">
        <v>4930</v>
      </c>
      <c r="N652" s="338" t="s">
        <v>4927</v>
      </c>
      <c r="O652" s="338" t="s">
        <v>4928</v>
      </c>
      <c r="P652" s="338">
        <v>1</v>
      </c>
      <c r="V652" s="338">
        <v>1</v>
      </c>
      <c r="Z652" s="338" t="s">
        <v>6888</v>
      </c>
      <c r="AB652" s="339"/>
    </row>
    <row r="653" spans="1:28" s="221" customFormat="1">
      <c r="A653" s="205"/>
      <c r="B653" s="194" t="s">
        <v>4929</v>
      </c>
      <c r="C653" s="194" t="str">
        <f t="shared" si="72"/>
        <v>No</v>
      </c>
      <c r="D653" s="194" t="str">
        <f t="shared" si="71"/>
        <v/>
      </c>
      <c r="E653" s="205"/>
      <c r="F653" s="194" t="s">
        <v>246</v>
      </c>
      <c r="G653" s="194" t="s">
        <v>118</v>
      </c>
      <c r="H653" s="206"/>
      <c r="I653" s="221" t="str" cm="1">
        <f t="array" ref="I653">_xlfn.TEXTJOIN(" ",1,IF(flistname=D653,foption,""))</f>
        <v>0</v>
      </c>
      <c r="J653" s="221" t="s">
        <v>801</v>
      </c>
      <c r="K653" s="221" t="s">
        <v>1302</v>
      </c>
      <c r="L653" s="221" t="str">
        <f t="shared" si="70"/>
        <v>Q13: What is the size (Feddans) of the land/area you are currently or plan to cultivate this season including the garden?</v>
      </c>
      <c r="M653" s="221" t="s">
        <v>4934</v>
      </c>
      <c r="N653" s="221" t="s">
        <v>5932</v>
      </c>
      <c r="O653" s="221" t="s">
        <v>4932</v>
      </c>
      <c r="P653" s="221">
        <v>1</v>
      </c>
      <c r="S653" s="221" t="s">
        <v>1304</v>
      </c>
      <c r="T653" s="221" t="s">
        <v>3881</v>
      </c>
      <c r="U653" s="221" t="s">
        <v>6889</v>
      </c>
      <c r="V653" s="221">
        <v>1</v>
      </c>
      <c r="Z653" s="221" t="s">
        <v>1252</v>
      </c>
      <c r="AB653" s="333"/>
    </row>
    <row r="654" spans="1:28" s="221" customFormat="1">
      <c r="A654" s="205"/>
      <c r="B654" s="194" t="s">
        <v>4933</v>
      </c>
      <c r="C654" s="194" t="str">
        <f t="shared" si="72"/>
        <v>No</v>
      </c>
      <c r="D654" s="194" t="str">
        <f t="shared" si="71"/>
        <v/>
      </c>
      <c r="E654" s="205"/>
      <c r="F654" s="194" t="s">
        <v>246</v>
      </c>
      <c r="G654" s="194" t="s">
        <v>118</v>
      </c>
      <c r="H654" s="206"/>
      <c r="I654" s="221" t="str" cm="1">
        <f t="array" ref="I654">_xlfn.TEXTJOIN(" ",1,IF(flistname=D654,foption,""))</f>
        <v>0</v>
      </c>
      <c r="J654" s="221" t="s">
        <v>801</v>
      </c>
      <c r="K654" s="221" t="s">
        <v>1305</v>
      </c>
      <c r="L654" s="221" t="str">
        <f t="shared" si="70"/>
        <v>Q14: Of these ${g_area_farm} feddan of farm land, how many were created through FFA participation?</v>
      </c>
      <c r="M654" s="221" t="s">
        <v>4938</v>
      </c>
      <c r="N654" s="221" t="s">
        <v>6214</v>
      </c>
      <c r="O654" s="221" t="s">
        <v>4936</v>
      </c>
      <c r="P654" s="221">
        <v>1</v>
      </c>
      <c r="S654" s="221" t="s">
        <v>1304</v>
      </c>
      <c r="T654" s="221" t="s">
        <v>1320</v>
      </c>
      <c r="U654" s="221" t="s">
        <v>6890</v>
      </c>
      <c r="V654" s="221">
        <v>1</v>
      </c>
      <c r="Z654" s="221" t="s">
        <v>4890</v>
      </c>
      <c r="AB654" s="333"/>
    </row>
    <row r="655" spans="1:28" s="224" customFormat="1">
      <c r="B655" s="224" t="s">
        <v>4937</v>
      </c>
      <c r="C655" s="224" t="str">
        <f t="shared" si="72"/>
        <v>select_multiple</v>
      </c>
      <c r="D655" s="224" t="str">
        <f t="shared" si="71"/>
        <v>cultivate_com</v>
      </c>
      <c r="F655" s="224" t="s">
        <v>246</v>
      </c>
      <c r="G655" s="224" t="s">
        <v>118</v>
      </c>
      <c r="I655" s="224" t="str" cm="1">
        <f t="array" ref="I655">_xlfn.TEXTJOIN(" ",1,IF(flistname=D655,foption,""))</f>
        <v>0: Nothing 1: Sorghum 2: Maize 3: Millet 4: Rice 5: Lentils 6: Peas 7: Beans 8: Groundnuts 9: Cassava 88: Others (specify)</v>
      </c>
      <c r="J655" s="224" t="s">
        <v>1307</v>
      </c>
      <c r="K655" s="224" t="s">
        <v>1308</v>
      </c>
      <c r="L655" s="224" t="str">
        <f t="shared" si="70"/>
        <v>Q15: What crops have you already or plan to cultivate  for this season?</v>
      </c>
      <c r="M655" s="221" t="s">
        <v>4942</v>
      </c>
      <c r="N655" s="224" t="s">
        <v>4939</v>
      </c>
      <c r="O655" s="224" t="s">
        <v>4940</v>
      </c>
      <c r="P655" s="224">
        <v>1</v>
      </c>
      <c r="T655" s="224" t="s">
        <v>1310</v>
      </c>
      <c r="V655" s="224">
        <v>1</v>
      </c>
      <c r="Z655" s="224" t="s">
        <v>1252</v>
      </c>
      <c r="AB655" s="277"/>
    </row>
    <row r="656" spans="1:28" s="338" customFormat="1">
      <c r="A656" s="205"/>
      <c r="B656" s="194" t="s">
        <v>4941</v>
      </c>
      <c r="C656" s="194" t="str">
        <f t="shared" si="72"/>
        <v>No</v>
      </c>
      <c r="D656" s="194" t="str">
        <f t="shared" si="71"/>
        <v/>
      </c>
      <c r="E656" s="205"/>
      <c r="F656" s="194" t="s">
        <v>246</v>
      </c>
      <c r="G656" s="194" t="s">
        <v>118</v>
      </c>
      <c r="H656" s="206"/>
      <c r="I656" s="338" t="str" cm="1">
        <f t="array" ref="I656">_xlfn.TEXTJOIN(" ",1,IF(flistname=D656,foption,""))</f>
        <v>0</v>
      </c>
      <c r="J656" s="338" t="s">
        <v>49</v>
      </c>
      <c r="K656" s="338" t="s">
        <v>1311</v>
      </c>
      <c r="L656" s="338" t="str">
        <f t="shared" si="70"/>
        <v>Q16: Specify</v>
      </c>
      <c r="M656" s="221" t="s">
        <v>6891</v>
      </c>
      <c r="N656" s="338" t="s">
        <v>1312</v>
      </c>
      <c r="O656" s="338" t="s">
        <v>4943</v>
      </c>
      <c r="P656" s="338">
        <v>1</v>
      </c>
      <c r="V656" s="338">
        <v>1</v>
      </c>
      <c r="Z656" s="338" t="s">
        <v>4944</v>
      </c>
      <c r="AB656" s="339"/>
    </row>
    <row r="657" spans="1:28" s="229" customFormat="1">
      <c r="A657" s="228"/>
      <c r="C657" s="229" t="str">
        <f t="shared" si="72"/>
        <v>No</v>
      </c>
      <c r="D657" s="229" t="str">
        <f t="shared" si="71"/>
        <v/>
      </c>
      <c r="E657" s="228"/>
      <c r="H657" s="230"/>
      <c r="S657" s="228"/>
      <c r="AB657" s="276"/>
    </row>
    <row r="658" spans="1:28" s="219" customFormat="1">
      <c r="A658" s="215"/>
      <c r="B658" s="216" t="s">
        <v>4945</v>
      </c>
      <c r="C658" s="216" t="str">
        <f t="shared" si="72"/>
        <v>No</v>
      </c>
      <c r="D658" s="216" t="str">
        <f t="shared" si="71"/>
        <v/>
      </c>
      <c r="E658" s="215"/>
      <c r="F658" s="216"/>
      <c r="G658" s="216"/>
      <c r="H658" s="217"/>
      <c r="I658" s="219" t="str" cm="1">
        <f t="array" ref="I658">_xlfn.TEXTJOIN(" ",1,IF(flistname=D658,foption,""))</f>
        <v>0</v>
      </c>
      <c r="J658" s="219" t="s">
        <v>212</v>
      </c>
      <c r="K658" s="219" t="s">
        <v>4872</v>
      </c>
      <c r="L658" s="219" t="str">
        <f t="shared" si="70"/>
        <v/>
      </c>
      <c r="N658" s="219" t="s">
        <v>2988</v>
      </c>
      <c r="O658" s="219" t="s">
        <v>2988</v>
      </c>
      <c r="P658" s="219">
        <v>1</v>
      </c>
      <c r="Y658" s="219" t="s">
        <v>4946</v>
      </c>
      <c r="Z658" s="219" t="s">
        <v>6892</v>
      </c>
      <c r="AB658" s="286"/>
    </row>
    <row r="659" spans="1:28" s="219" customFormat="1">
      <c r="A659" s="199"/>
      <c r="B659" s="199"/>
      <c r="C659" s="199" t="str">
        <f t="shared" si="72"/>
        <v>No</v>
      </c>
      <c r="D659" s="199" t="str">
        <f t="shared" si="71"/>
        <v/>
      </c>
      <c r="E659" s="199"/>
      <c r="F659" s="199"/>
      <c r="G659" s="199"/>
      <c r="H659" s="199"/>
      <c r="I659" s="219" t="str" cm="1">
        <f t="array" ref="I659">_xlfn.TEXTJOIN(" ",1,IF(flistname=D659,foption,""))</f>
        <v>0</v>
      </c>
      <c r="J659" s="219" t="s">
        <v>26</v>
      </c>
      <c r="K659" s="219" t="s">
        <v>4948</v>
      </c>
      <c r="L659" s="219" t="str">
        <f t="shared" si="70"/>
        <v/>
      </c>
      <c r="P659" s="219">
        <v>1</v>
      </c>
      <c r="AB659" s="286"/>
    </row>
    <row r="660" spans="1:28" s="224" customFormat="1">
      <c r="A660" s="223"/>
      <c r="B660" s="224" t="s">
        <v>4949</v>
      </c>
      <c r="C660" s="224" t="str">
        <f t="shared" si="72"/>
        <v>No</v>
      </c>
      <c r="D660" s="224" t="str">
        <f t="shared" si="71"/>
        <v/>
      </c>
      <c r="E660" s="223"/>
      <c r="F660" s="224" t="s">
        <v>246</v>
      </c>
      <c r="G660" s="224" t="s">
        <v>118</v>
      </c>
      <c r="H660" s="225"/>
      <c r="I660" s="224" t="str" cm="1">
        <f t="array" ref="I660">_xlfn.TEXTJOIN(" ",1,IF(flistname=D660,foption,""))</f>
        <v>0</v>
      </c>
      <c r="J660" s="224" t="s">
        <v>2564</v>
      </c>
      <c r="K660" s="224" t="s">
        <v>4950</v>
      </c>
      <c r="L660" s="224" t="str">
        <f t="shared" si="70"/>
        <v>Return commodity name</v>
      </c>
      <c r="N660" s="224" t="s">
        <v>4951</v>
      </c>
      <c r="O660" s="224" t="s">
        <v>4951</v>
      </c>
      <c r="P660" s="224">
        <v>1</v>
      </c>
      <c r="V660" s="224">
        <v>1</v>
      </c>
      <c r="AB660" s="277" t="s">
        <v>4952</v>
      </c>
    </row>
    <row r="661" spans="1:28" s="224" customFormat="1">
      <c r="B661" s="224" t="s">
        <v>4953</v>
      </c>
      <c r="C661" s="224" t="str">
        <f t="shared" si="72"/>
        <v>select_one</v>
      </c>
      <c r="D661" s="224" t="str">
        <f t="shared" si="71"/>
        <v>cultivate_com</v>
      </c>
      <c r="F661" s="224" t="s">
        <v>246</v>
      </c>
      <c r="G661" s="224" t="s">
        <v>118</v>
      </c>
      <c r="I661" s="224" t="str" cm="1">
        <f t="array" ref="I661">_xlfn.TEXTJOIN(" ",1,IF(flistname=D661,foption,""))</f>
        <v>0: Nothing 1: Sorghum 2: Maize 3: Millet 4: Rice 5: Lentils 6: Peas 7: Beans 8: Groundnuts 9: Cassava 88: Others (specify)</v>
      </c>
      <c r="J661" s="224" t="s">
        <v>4954</v>
      </c>
      <c r="K661" s="224" t="s">
        <v>4955</v>
      </c>
      <c r="L661" s="224" t="str">
        <f t="shared" si="70"/>
        <v>Q12: Asking questions for:</v>
      </c>
      <c r="M661" s="224" t="s">
        <v>4930</v>
      </c>
      <c r="N661" s="224" t="s">
        <v>3864</v>
      </c>
      <c r="O661" s="224" t="s">
        <v>3864</v>
      </c>
      <c r="P661" s="224">
        <v>1</v>
      </c>
      <c r="V661" s="224">
        <v>1</v>
      </c>
      <c r="W661" s="224" t="s">
        <v>3865</v>
      </c>
      <c r="AA661" s="224">
        <v>1</v>
      </c>
      <c r="AB661" s="277" t="s">
        <v>5935</v>
      </c>
    </row>
    <row r="662" spans="1:28" s="221" customFormat="1">
      <c r="A662" s="205"/>
      <c r="B662" s="194" t="s">
        <v>4957</v>
      </c>
      <c r="C662" s="194" t="str">
        <f t="shared" si="72"/>
        <v>No</v>
      </c>
      <c r="D662" s="194" t="str">
        <f t="shared" si="71"/>
        <v/>
      </c>
      <c r="E662" s="205"/>
      <c r="F662" s="194" t="s">
        <v>246</v>
      </c>
      <c r="G662" s="194" t="s">
        <v>118</v>
      </c>
      <c r="H662" s="206"/>
      <c r="I662" s="221" t="str" cm="1">
        <f t="array" ref="I662">_xlfn.TEXTJOIN(" ",1,IF(flistname=D662,foption,""))</f>
        <v>0</v>
      </c>
      <c r="J662" s="221" t="s">
        <v>801</v>
      </c>
      <c r="K662" s="221" t="s">
        <v>4958</v>
      </c>
      <c r="L662" s="221" t="str">
        <f t="shared" si="70"/>
        <v>Q16_01: Area (Feddans) cultivated or planned to cultivate with ${com_name} this season</v>
      </c>
      <c r="M662" s="221" t="s">
        <v>4959</v>
      </c>
      <c r="N662" s="221" t="s">
        <v>4960</v>
      </c>
      <c r="O662" s="221" t="s">
        <v>4961</v>
      </c>
      <c r="P662" s="221">
        <v>1</v>
      </c>
      <c r="S662" s="221" t="s">
        <v>1319</v>
      </c>
      <c r="T662" s="221" t="s">
        <v>1320</v>
      </c>
      <c r="V662" s="221">
        <v>1</v>
      </c>
      <c r="AB662" s="333"/>
    </row>
    <row r="663" spans="1:28" s="221" customFormat="1">
      <c r="A663" s="205"/>
      <c r="B663" s="194" t="s">
        <v>4974</v>
      </c>
      <c r="C663" s="194" t="str">
        <f t="shared" si="72"/>
        <v>select_one</v>
      </c>
      <c r="D663" s="194" t="str">
        <f t="shared" si="71"/>
        <v>yes_no</v>
      </c>
      <c r="E663" s="205"/>
      <c r="F663" s="194"/>
      <c r="G663" s="194" t="s">
        <v>118</v>
      </c>
      <c r="H663" s="206"/>
      <c r="I663" s="221" t="str" cm="1">
        <f t="array" ref="I663">_xlfn.TEXTJOIN(" ",1,IF(flistname=D663,foption,""))</f>
        <v>0: No 1: Yes</v>
      </c>
      <c r="J663" s="221" t="s">
        <v>22</v>
      </c>
      <c r="K663" s="221" t="s">
        <v>4975</v>
      </c>
      <c r="L663" s="221" t="str">
        <f t="shared" si="70"/>
        <v>Q16_04: Did you cultivate ${com_name} the same season last year?</v>
      </c>
      <c r="M663" s="221" t="s">
        <v>4976</v>
      </c>
      <c r="N663" s="221" t="s">
        <v>4977</v>
      </c>
      <c r="O663" s="221" t="s">
        <v>4978</v>
      </c>
      <c r="P663" s="221">
        <v>1</v>
      </c>
      <c r="V663" s="221">
        <v>1</v>
      </c>
      <c r="W663" s="221" t="s">
        <v>5748</v>
      </c>
      <c r="AB663" s="333"/>
    </row>
    <row r="664" spans="1:28" s="221" customFormat="1">
      <c r="A664" s="205"/>
      <c r="B664" s="194" t="s">
        <v>4957</v>
      </c>
      <c r="C664" s="194" t="str">
        <f t="shared" si="72"/>
        <v>No</v>
      </c>
      <c r="D664" s="194" t="str">
        <f t="shared" si="71"/>
        <v/>
      </c>
      <c r="E664" s="205"/>
      <c r="F664" s="194" t="s">
        <v>246</v>
      </c>
      <c r="G664" s="194" t="s">
        <v>118</v>
      </c>
      <c r="H664" s="206"/>
      <c r="I664" s="221" t="str" cm="1">
        <f t="array" ref="I664">_xlfn.TEXTJOIN(" ",1,IF(flistname=D664,foption,""))</f>
        <v>0</v>
      </c>
      <c r="J664" s="221" t="s">
        <v>801</v>
      </c>
      <c r="K664" s="221" t="s">
        <v>4979</v>
      </c>
      <c r="L664" s="221" t="str">
        <f t="shared" si="70"/>
        <v>Q16_05: Area (Feddans) cultivated with ${com_name} the last season (2022)</v>
      </c>
      <c r="M664" s="221" t="s">
        <v>4980</v>
      </c>
      <c r="N664" s="221" t="s">
        <v>6893</v>
      </c>
      <c r="O664" s="221" t="s">
        <v>4982</v>
      </c>
      <c r="P664" s="221">
        <v>1</v>
      </c>
      <c r="S664" s="221" t="s">
        <v>1319</v>
      </c>
      <c r="T664" s="221" t="s">
        <v>1320</v>
      </c>
      <c r="V664" s="221">
        <v>1</v>
      </c>
      <c r="Z664" s="221" t="s">
        <v>4983</v>
      </c>
      <c r="AB664" s="333"/>
    </row>
    <row r="665" spans="1:28" s="224" customFormat="1">
      <c r="A665" s="223"/>
      <c r="B665" s="224" t="s">
        <v>4984</v>
      </c>
      <c r="C665" s="224" t="str">
        <f t="shared" si="72"/>
        <v>No</v>
      </c>
      <c r="D665" s="224" t="str">
        <f t="shared" si="71"/>
        <v/>
      </c>
      <c r="E665" s="223"/>
      <c r="H665" s="225"/>
      <c r="I665" s="224" t="str" cm="1">
        <f t="array" ref="I665">_xlfn.TEXTJOIN(" ",1,IF(flistname=D665,foption,""))</f>
        <v>0</v>
      </c>
      <c r="J665" s="224" t="s">
        <v>2564</v>
      </c>
      <c r="K665" s="224" t="s">
        <v>4985</v>
      </c>
      <c r="L665" s="224" t="str">
        <f t="shared" si="70"/>
        <v/>
      </c>
      <c r="N665" s="224" t="s">
        <v>2988</v>
      </c>
      <c r="O665" s="224" t="s">
        <v>2988</v>
      </c>
      <c r="P665" s="224">
        <v>1</v>
      </c>
      <c r="V665" s="224">
        <v>1</v>
      </c>
      <c r="AB665" s="277" t="s">
        <v>6894</v>
      </c>
    </row>
    <row r="666" spans="1:28" s="219" customFormat="1">
      <c r="A666" s="212"/>
      <c r="B666" s="199"/>
      <c r="C666" s="199" t="str">
        <f t="shared" si="72"/>
        <v>No</v>
      </c>
      <c r="D666" s="199" t="str">
        <f t="shared" si="71"/>
        <v/>
      </c>
      <c r="E666" s="212"/>
      <c r="F666" s="199"/>
      <c r="G666" s="199"/>
      <c r="H666" s="213"/>
      <c r="I666" s="219" t="str" cm="1">
        <f t="array" ref="I666">_xlfn.TEXTJOIN(" ",1,IF(flistname=D666,foption,""))</f>
        <v>0</v>
      </c>
      <c r="J666" s="219" t="s">
        <v>117</v>
      </c>
      <c r="K666" s="219" t="s">
        <v>4948</v>
      </c>
      <c r="L666" s="219" t="str">
        <f t="shared" si="70"/>
        <v/>
      </c>
      <c r="P666" s="219">
        <v>1</v>
      </c>
      <c r="AB666" s="286"/>
    </row>
    <row r="667" spans="1:28" s="245" customFormat="1">
      <c r="A667" s="228"/>
      <c r="C667" s="245" t="str">
        <f t="shared" si="72"/>
        <v>No</v>
      </c>
      <c r="D667" s="245" t="str">
        <f t="shared" si="71"/>
        <v/>
      </c>
      <c r="E667" s="228"/>
      <c r="H667" s="230"/>
      <c r="I667" s="229" t="str" cm="1">
        <f t="array" ref="I667">_xlfn.TEXTJOIN(" ",1,IF(flistname=D667,foption,""))</f>
        <v>0</v>
      </c>
      <c r="L667" s="245" t="str">
        <f t="shared" si="70"/>
        <v/>
      </c>
      <c r="P667" s="245">
        <v>1</v>
      </c>
      <c r="S667" s="228"/>
      <c r="AB667" s="281"/>
    </row>
    <row r="668" spans="1:28" s="219" customFormat="1">
      <c r="A668" s="212"/>
      <c r="B668" s="199" t="s">
        <v>4987</v>
      </c>
      <c r="C668" s="199" t="str">
        <f t="shared" si="72"/>
        <v>No</v>
      </c>
      <c r="D668" s="199" t="str">
        <f t="shared" si="71"/>
        <v/>
      </c>
      <c r="E668" s="212"/>
      <c r="F668" s="199" t="s">
        <v>246</v>
      </c>
      <c r="G668" s="199" t="s">
        <v>118</v>
      </c>
      <c r="H668" s="213"/>
      <c r="I668" s="219" t="str" cm="1">
        <f t="array" ref="I668">_xlfn.TEXTJOIN(" ",1,IF(flistname=D668,foption,""))</f>
        <v>0</v>
      </c>
      <c r="J668" s="219" t="s">
        <v>26</v>
      </c>
      <c r="K668" s="219" t="s">
        <v>4988</v>
      </c>
      <c r="L668" s="219" t="str">
        <f t="shared" si="70"/>
        <v/>
      </c>
      <c r="P668" s="219">
        <v>1</v>
      </c>
      <c r="W668" s="219" t="s">
        <v>168</v>
      </c>
      <c r="Z668" s="219" t="s">
        <v>4983</v>
      </c>
      <c r="AB668" s="286"/>
    </row>
    <row r="669" spans="1:28" s="325" customFormat="1">
      <c r="A669" s="240"/>
      <c r="B669" s="240"/>
      <c r="C669" s="240" t="str">
        <f t="shared" si="72"/>
        <v>No</v>
      </c>
      <c r="D669" s="240" t="str">
        <f t="shared" si="71"/>
        <v/>
      </c>
      <c r="E669" s="240"/>
      <c r="F669" s="240"/>
      <c r="G669" s="240"/>
      <c r="H669" s="240"/>
      <c r="I669" s="325" t="str" cm="1">
        <f t="array" ref="I669">_xlfn.TEXTJOIN(" ",1,IF(flistname=D669,foption,""))</f>
        <v>0</v>
      </c>
      <c r="J669" s="325" t="s">
        <v>20</v>
      </c>
      <c r="L669" s="325" t="str">
        <f t="shared" si="70"/>
        <v>Use of harvested ${com_name} for LAST SEASON (2022)</v>
      </c>
      <c r="N669" s="325" t="s">
        <v>6895</v>
      </c>
      <c r="O669" s="325" t="s">
        <v>4990</v>
      </c>
      <c r="P669" s="325">
        <v>1</v>
      </c>
      <c r="AB669" s="326"/>
    </row>
    <row r="670" spans="1:28" s="221" customFormat="1">
      <c r="A670" s="205"/>
      <c r="B670" s="194" t="s">
        <v>4991</v>
      </c>
      <c r="C670" s="194" t="str">
        <f t="shared" si="72"/>
        <v>No</v>
      </c>
      <c r="D670" s="194" t="str">
        <f t="shared" si="71"/>
        <v/>
      </c>
      <c r="E670" s="205"/>
      <c r="F670" s="194" t="s">
        <v>246</v>
      </c>
      <c r="G670" s="194" t="s">
        <v>118</v>
      </c>
      <c r="H670" s="206"/>
      <c r="I670" s="221" t="str" cm="1">
        <f t="array" ref="I670">_xlfn.TEXTJOIN(" ",1,IF(flistname=D670,foption,""))</f>
        <v>0</v>
      </c>
      <c r="J670" s="221" t="s">
        <v>151</v>
      </c>
      <c r="K670" s="221" t="s">
        <v>4992</v>
      </c>
      <c r="L670" s="221" t="str">
        <f t="shared" si="70"/>
        <v>Q17_01: How many KGs of ${com_name} did you harvest ${season}?</v>
      </c>
      <c r="M670" s="221" t="s">
        <v>4993</v>
      </c>
      <c r="N670" s="221" t="s">
        <v>4994</v>
      </c>
      <c r="O670" s="221" t="s">
        <v>4995</v>
      </c>
      <c r="P670" s="221">
        <v>1</v>
      </c>
      <c r="S670" s="221" t="s">
        <v>4996</v>
      </c>
      <c r="T670" s="221" t="s">
        <v>4997</v>
      </c>
      <c r="V670" s="221">
        <v>1</v>
      </c>
      <c r="AB670" s="333"/>
    </row>
    <row r="671" spans="1:28" s="325" customFormat="1">
      <c r="A671" s="322"/>
      <c r="B671" s="322"/>
      <c r="C671" s="322" t="str">
        <f t="shared" si="72"/>
        <v>No</v>
      </c>
      <c r="D671" s="322" t="str">
        <f t="shared" si="71"/>
        <v/>
      </c>
      <c r="E671" s="322"/>
      <c r="F671" s="322"/>
      <c r="G671" s="322"/>
      <c r="H671" s="322"/>
      <c r="J671" s="325" t="s">
        <v>20</v>
      </c>
      <c r="S671" s="325" t="s">
        <v>4998</v>
      </c>
      <c r="AB671" s="326"/>
    </row>
    <row r="672" spans="1:28" s="221" customFormat="1">
      <c r="A672" s="205"/>
      <c r="B672" s="194" t="s">
        <v>4999</v>
      </c>
      <c r="C672" s="194" t="str">
        <f t="shared" si="72"/>
        <v>No</v>
      </c>
      <c r="D672" s="194" t="str">
        <f t="shared" si="71"/>
        <v/>
      </c>
      <c r="E672" s="205"/>
      <c r="F672" s="194" t="s">
        <v>246</v>
      </c>
      <c r="G672" s="194" t="s">
        <v>118</v>
      </c>
      <c r="H672" s="206"/>
      <c r="I672" s="221" t="str" cm="1">
        <f t="array" ref="I672">_xlfn.TEXTJOIN(" ",1,IF(flistname=D672,foption,""))</f>
        <v>0</v>
      </c>
      <c r="J672" s="221" t="s">
        <v>151</v>
      </c>
      <c r="K672" s="221" t="s">
        <v>5000</v>
      </c>
      <c r="L672" s="221" t="str">
        <f t="shared" si="70"/>
        <v>Q17_02: Out of ${com_harvest}KG of ${com_name} harvested ${season},what proportion did you use of kept for your domestic consumption?</v>
      </c>
      <c r="M672" s="221" t="s">
        <v>5001</v>
      </c>
      <c r="N672" s="221" t="s">
        <v>5002</v>
      </c>
      <c r="O672" s="221" t="s">
        <v>5003</v>
      </c>
      <c r="P672" s="221">
        <v>1</v>
      </c>
      <c r="S672" s="221" t="s">
        <v>5004</v>
      </c>
      <c r="T672" s="221" t="s">
        <v>3904</v>
      </c>
      <c r="V672" s="221">
        <v>1</v>
      </c>
      <c r="Z672" s="221" t="s">
        <v>5937</v>
      </c>
      <c r="AB672" s="333"/>
    </row>
    <row r="673" spans="1:28" s="221" customFormat="1">
      <c r="A673" s="205"/>
      <c r="B673" s="194" t="s">
        <v>5005</v>
      </c>
      <c r="C673" s="194" t="str">
        <f t="shared" si="72"/>
        <v>No</v>
      </c>
      <c r="D673" s="194" t="str">
        <f t="shared" si="71"/>
        <v/>
      </c>
      <c r="E673" s="205"/>
      <c r="F673" s="194" t="s">
        <v>246</v>
      </c>
      <c r="G673" s="194" t="s">
        <v>118</v>
      </c>
      <c r="H673" s="206"/>
      <c r="I673" s="221" t="str" cm="1">
        <f t="array" ref="I673">_xlfn.TEXTJOIN(" ",1,IF(flistname=D673,foption,""))</f>
        <v>0</v>
      </c>
      <c r="J673" s="221" t="s">
        <v>151</v>
      </c>
      <c r="K673" s="221" t="s">
        <v>5006</v>
      </c>
      <c r="L673" s="221" t="str">
        <f t="shared" si="70"/>
        <v>Q17_03: Out of ${com_harvest}KG of ${com_name} harvested ${season}, what proportion did you sell to WFP?</v>
      </c>
      <c r="M673" s="221" t="s">
        <v>5007</v>
      </c>
      <c r="N673" s="221" t="s">
        <v>5008</v>
      </c>
      <c r="O673" s="221" t="s">
        <v>5009</v>
      </c>
      <c r="P673" s="221">
        <v>1</v>
      </c>
      <c r="S673" s="221" t="s">
        <v>5004</v>
      </c>
      <c r="T673" s="221" t="s">
        <v>3904</v>
      </c>
      <c r="V673" s="221">
        <v>1</v>
      </c>
      <c r="Z673" s="221" t="s">
        <v>5937</v>
      </c>
      <c r="AB673" s="333"/>
    </row>
    <row r="674" spans="1:28" s="221" customFormat="1">
      <c r="A674" s="205"/>
      <c r="B674" s="194" t="s">
        <v>5010</v>
      </c>
      <c r="C674" s="194" t="str">
        <f t="shared" si="72"/>
        <v>No</v>
      </c>
      <c r="D674" s="194" t="str">
        <f t="shared" si="71"/>
        <v/>
      </c>
      <c r="E674" s="205"/>
      <c r="F674" s="194" t="s">
        <v>246</v>
      </c>
      <c r="G674" s="194" t="s">
        <v>118</v>
      </c>
      <c r="H674" s="206"/>
      <c r="I674" s="221" t="str" cm="1">
        <f t="array" ref="I674">_xlfn.TEXTJOIN(" ",1,IF(flistname=D674,foption,""))</f>
        <v>0</v>
      </c>
      <c r="J674" s="221" t="s">
        <v>151</v>
      </c>
      <c r="K674" s="221" t="s">
        <v>5011</v>
      </c>
      <c r="L674" s="221" t="str">
        <f t="shared" si="70"/>
        <v>Q17_04: Out of ${com_harvest}KG of ${com_name} harvested ${season}, what proportion did you sell to other traders/market?</v>
      </c>
      <c r="M674" s="221" t="s">
        <v>5012</v>
      </c>
      <c r="N674" s="221" t="s">
        <v>5013</v>
      </c>
      <c r="O674" s="221" t="s">
        <v>5014</v>
      </c>
      <c r="P674" s="221">
        <v>1</v>
      </c>
      <c r="S674" s="221" t="s">
        <v>5004</v>
      </c>
      <c r="T674" s="221" t="s">
        <v>3904</v>
      </c>
      <c r="V674" s="221">
        <v>1</v>
      </c>
      <c r="Z674" s="221" t="s">
        <v>5937</v>
      </c>
      <c r="AB674" s="333"/>
    </row>
    <row r="675" spans="1:28" s="221" customFormat="1">
      <c r="A675" s="205"/>
      <c r="B675" s="194" t="s">
        <v>5015</v>
      </c>
      <c r="C675" s="194" t="str">
        <f t="shared" si="72"/>
        <v>select_multiple</v>
      </c>
      <c r="D675" s="194" t="str">
        <f t="shared" si="71"/>
        <v>sold_harvest</v>
      </c>
      <c r="E675" s="205"/>
      <c r="F675" s="194" t="s">
        <v>246</v>
      </c>
      <c r="G675" s="194" t="s">
        <v>118</v>
      </c>
      <c r="H675" s="206"/>
      <c r="I675" s="221" t="str" cm="1">
        <f t="array" ref="I675">_xlfn.TEXTJOIN(" ",1,IF(flistname=D675,foption,""))</f>
        <v>1: Local market 2: Traders 3: Barter 4: Relatives, neighbours, and /or friends, 88: Other market places</v>
      </c>
      <c r="J675" s="221" t="s">
        <v>1460</v>
      </c>
      <c r="K675" s="221" t="s">
        <v>5016</v>
      </c>
      <c r="L675" s="221" t="str">
        <f t="shared" si="70"/>
        <v>Q17_05: Where else did you also sell your ${com_name} harvested ${season}?</v>
      </c>
      <c r="M675" s="221" t="s">
        <v>5017</v>
      </c>
      <c r="N675" s="221" t="s">
        <v>5018</v>
      </c>
      <c r="O675" s="221" t="s">
        <v>5019</v>
      </c>
      <c r="P675" s="221">
        <v>1</v>
      </c>
      <c r="V675" s="221">
        <v>1</v>
      </c>
      <c r="Z675" s="221" t="s">
        <v>5020</v>
      </c>
      <c r="AB675" s="333"/>
    </row>
    <row r="676" spans="1:28" s="338" customFormat="1">
      <c r="A676" s="205"/>
      <c r="B676" s="194" t="s">
        <v>5021</v>
      </c>
      <c r="C676" s="194" t="str">
        <f t="shared" si="72"/>
        <v>No</v>
      </c>
      <c r="D676" s="194" t="str">
        <f t="shared" si="71"/>
        <v/>
      </c>
      <c r="E676" s="205"/>
      <c r="F676" s="194" t="s">
        <v>246</v>
      </c>
      <c r="G676" s="194" t="s">
        <v>118</v>
      </c>
      <c r="H676" s="206"/>
      <c r="I676" s="338" t="str" cm="1">
        <f t="array" ref="I676">_xlfn.TEXTJOIN(" ",1,IF(flistname=D676,foption,""))</f>
        <v>0</v>
      </c>
      <c r="J676" s="338" t="s">
        <v>49</v>
      </c>
      <c r="K676" s="338" t="s">
        <v>5022</v>
      </c>
      <c r="L676" s="338" t="str">
        <f t="shared" si="70"/>
        <v>Q17_06: Specify other market places for ${com_name}</v>
      </c>
      <c r="M676" s="338" t="s">
        <v>5023</v>
      </c>
      <c r="N676" s="338" t="s">
        <v>5024</v>
      </c>
      <c r="O676" s="338" t="s">
        <v>5025</v>
      </c>
      <c r="P676" s="338">
        <v>1</v>
      </c>
      <c r="V676" s="338">
        <v>1</v>
      </c>
      <c r="Z676" s="338" t="s">
        <v>5026</v>
      </c>
      <c r="AB676" s="339"/>
    </row>
    <row r="677" spans="1:28" s="221" customFormat="1">
      <c r="A677" s="205" t="s">
        <v>5027</v>
      </c>
      <c r="B677" s="194"/>
      <c r="C677" s="194" t="str">
        <f t="shared" si="72"/>
        <v>No</v>
      </c>
      <c r="D677" s="194" t="str">
        <f t="shared" si="71"/>
        <v/>
      </c>
      <c r="E677" s="205"/>
      <c r="F677" s="194"/>
      <c r="G677" s="194" t="s">
        <v>118</v>
      </c>
      <c r="H677" s="206"/>
      <c r="I677" s="221" t="str" cm="1">
        <f t="array" ref="I677">_xlfn.TEXTJOIN(" ",1,IF(flistname=D677,foption,""))</f>
        <v>0</v>
      </c>
      <c r="J677" s="221" t="s">
        <v>151</v>
      </c>
      <c r="K677" s="221" t="s">
        <v>5028</v>
      </c>
      <c r="L677" s="221" t="str">
        <f t="shared" si="70"/>
        <v>Q17_07: Out of ${com_harvest}KG of ${com_name} harvested ${season}, what proportion was lost during storage or handling?</v>
      </c>
      <c r="M677" s="221" t="s">
        <v>5029</v>
      </c>
      <c r="N677" s="221" t="s">
        <v>5030</v>
      </c>
      <c r="O677" s="221" t="s">
        <v>5031</v>
      </c>
      <c r="P677" s="221">
        <v>1</v>
      </c>
      <c r="S677" s="221" t="s">
        <v>5004</v>
      </c>
      <c r="T677" s="221" t="s">
        <v>5032</v>
      </c>
      <c r="U677" s="221" t="s">
        <v>6896</v>
      </c>
      <c r="V677" s="221">
        <v>1</v>
      </c>
      <c r="Z677" s="221" t="s">
        <v>5937</v>
      </c>
      <c r="AB677" s="333"/>
    </row>
    <row r="678" spans="1:28" s="221" customFormat="1">
      <c r="A678" s="205"/>
      <c r="B678" s="194"/>
      <c r="C678" s="194" t="str">
        <f t="shared" si="72"/>
        <v>select_one</v>
      </c>
      <c r="D678" s="194" t="str">
        <f t="shared" si="71"/>
        <v>lost_when</v>
      </c>
      <c r="E678" s="205"/>
      <c r="F678" s="194"/>
      <c r="G678" s="194" t="s">
        <v>118</v>
      </c>
      <c r="H678" s="206"/>
      <c r="I678" s="221" t="str" cm="1">
        <f t="array" ref="I678">_xlfn.TEXTJOIN(" ",1,IF(flistname=D678,foption,""))</f>
        <v>1: During Harvest 2: During Transport 3: During Storage 88: Others (Specify)</v>
      </c>
      <c r="J678" s="221" t="s">
        <v>1625</v>
      </c>
      <c r="K678" s="221" t="s">
        <v>5034</v>
      </c>
      <c r="L678" s="221" t="str">
        <f t="shared" si="70"/>
        <v>Q17_08: At which stage did you mostly lose your ${com_name}'s harvest for ${season}?</v>
      </c>
      <c r="M678" s="221" t="s">
        <v>5035</v>
      </c>
      <c r="N678" s="221" t="s">
        <v>5036</v>
      </c>
      <c r="O678" s="221" t="s">
        <v>5037</v>
      </c>
      <c r="P678" s="221">
        <v>1</v>
      </c>
      <c r="V678" s="221">
        <v>1</v>
      </c>
      <c r="Z678" s="221" t="s">
        <v>5938</v>
      </c>
      <c r="AB678" s="333"/>
    </row>
    <row r="679" spans="1:28" s="338" customFormat="1">
      <c r="A679" s="205"/>
      <c r="B679" s="194"/>
      <c r="C679" s="194" t="str">
        <f t="shared" si="72"/>
        <v>No</v>
      </c>
      <c r="D679" s="194" t="str">
        <f t="shared" si="71"/>
        <v/>
      </c>
      <c r="E679" s="205"/>
      <c r="F679" s="194"/>
      <c r="G679" s="194" t="s">
        <v>118</v>
      </c>
      <c r="H679" s="206"/>
      <c r="I679" s="338" t="str" cm="1">
        <f t="array" ref="I679">_xlfn.TEXTJOIN(" ",1,IF(flistname=D679,foption,""))</f>
        <v>0</v>
      </c>
      <c r="J679" s="338" t="s">
        <v>49</v>
      </c>
      <c r="K679" s="338" t="s">
        <v>5038</v>
      </c>
      <c r="L679" s="338" t="str">
        <f t="shared" si="70"/>
        <v>Q17_09: Others (Specify)</v>
      </c>
      <c r="M679" s="338" t="s">
        <v>5039</v>
      </c>
      <c r="N679" s="338" t="s">
        <v>1446</v>
      </c>
      <c r="O679" s="338" t="s">
        <v>5040</v>
      </c>
      <c r="P679" s="338">
        <v>1</v>
      </c>
      <c r="V679" s="338">
        <v>1</v>
      </c>
      <c r="Z679" s="338" t="s">
        <v>5041</v>
      </c>
      <c r="AB679" s="339"/>
    </row>
    <row r="680" spans="1:28" s="221" customFormat="1">
      <c r="A680" s="205"/>
      <c r="B680" s="194" t="s">
        <v>5042</v>
      </c>
      <c r="C680" s="194" t="str">
        <f t="shared" si="72"/>
        <v>No</v>
      </c>
      <c r="D680" s="194" t="str">
        <f t="shared" ref="D680:D906" si="78">IF(OR(C680="select_one",C680="select_multiple"),TRIM(RIGHT(J680,LEN(J680)-(LEN(C680)+1))),"")</f>
        <v/>
      </c>
      <c r="E680" s="205" t="s">
        <v>5043</v>
      </c>
      <c r="F680" s="194" t="s">
        <v>246</v>
      </c>
      <c r="G680" s="194" t="s">
        <v>118</v>
      </c>
      <c r="H680" s="206" t="s">
        <v>5044</v>
      </c>
      <c r="I680" s="221" t="str" cm="1">
        <f t="array" ref="I680">_xlfn.TEXTJOIN(" ",1,IF(flistname=D680,foption,""))</f>
        <v>0</v>
      </c>
      <c r="J680" s="221" t="s">
        <v>151</v>
      </c>
      <c r="K680" s="221" t="s">
        <v>1391</v>
      </c>
      <c r="L680" s="221" t="str">
        <f t="shared" si="70"/>
        <v>Q17_10: How many months did the cereal harvest last before joining the FFA activities</v>
      </c>
      <c r="M680" s="221" t="s">
        <v>5045</v>
      </c>
      <c r="N680" s="221" t="s">
        <v>5046</v>
      </c>
      <c r="O680" s="221" t="s">
        <v>5047</v>
      </c>
      <c r="P680" s="221">
        <v>1</v>
      </c>
      <c r="S680" s="221" t="s">
        <v>4996</v>
      </c>
      <c r="T680" s="221" t="s">
        <v>5939</v>
      </c>
      <c r="U680" s="221" t="s">
        <v>6897</v>
      </c>
      <c r="V680" s="221">
        <v>1</v>
      </c>
      <c r="Z680" s="221" t="s">
        <v>5048</v>
      </c>
      <c r="AB680" s="333"/>
    </row>
    <row r="681" spans="1:28" s="221" customFormat="1">
      <c r="A681" s="205"/>
      <c r="B681" s="194" t="s">
        <v>5049</v>
      </c>
      <c r="C681" s="194" t="str">
        <f t="shared" ref="C681:C907" si="79">IF(IFERROR(FIND("select_one",J681),0)&gt;0,"select_one",IF(IFERROR(FIND("select_multiple",J681),0)&gt;0,"select_multiple","No"))</f>
        <v>No</v>
      </c>
      <c r="D681" s="194" t="str">
        <f t="shared" si="78"/>
        <v/>
      </c>
      <c r="E681" s="205" t="s">
        <v>5043</v>
      </c>
      <c r="F681" s="194" t="s">
        <v>246</v>
      </c>
      <c r="G681" s="194" t="s">
        <v>118</v>
      </c>
      <c r="H681" s="206" t="s">
        <v>5044</v>
      </c>
      <c r="I681" s="221" t="str" cm="1">
        <f t="array" ref="I681">_xlfn.TEXTJOIN(" ",1,IF(flistname=D681,foption,""))</f>
        <v>0</v>
      </c>
      <c r="J681" s="221" t="s">
        <v>151</v>
      </c>
      <c r="K681" s="221" t="s">
        <v>1395</v>
      </c>
      <c r="L681" s="221" t="str">
        <f t="shared" si="70"/>
        <v>Q17_11: How many months does the cereal harvest last now after joining the FFA activities</v>
      </c>
      <c r="M681" s="221" t="s">
        <v>5050</v>
      </c>
      <c r="N681" s="221" t="s">
        <v>5051</v>
      </c>
      <c r="O681" s="221" t="s">
        <v>5052</v>
      </c>
      <c r="P681" s="221">
        <v>1</v>
      </c>
      <c r="S681" s="221" t="s">
        <v>4996</v>
      </c>
      <c r="T681" s="221" t="s">
        <v>5939</v>
      </c>
      <c r="U681" s="221" t="s">
        <v>6897</v>
      </c>
      <c r="V681" s="221">
        <v>1</v>
      </c>
      <c r="Z681" s="221" t="s">
        <v>5048</v>
      </c>
      <c r="AB681" s="333"/>
    </row>
    <row r="682" spans="1:28" s="224" customFormat="1">
      <c r="C682" s="224" t="str">
        <f t="shared" si="79"/>
        <v>No</v>
      </c>
      <c r="D682" s="224" t="str">
        <f t="shared" si="78"/>
        <v/>
      </c>
      <c r="J682" s="224" t="s">
        <v>2564</v>
      </c>
      <c r="K682" s="224" t="s">
        <v>5053</v>
      </c>
      <c r="L682" s="224" t="str">
        <f t="shared" si="70"/>
        <v>Percentage of used harvest</v>
      </c>
      <c r="N682" s="224" t="s">
        <v>5054</v>
      </c>
      <c r="V682" s="224">
        <v>1</v>
      </c>
      <c r="AB682" s="224" t="s">
        <v>5940</v>
      </c>
    </row>
    <row r="683" spans="1:28" s="224" customFormat="1">
      <c r="C683" s="224" t="str">
        <f t="shared" si="79"/>
        <v>No</v>
      </c>
      <c r="D683" s="224" t="str">
        <f t="shared" si="78"/>
        <v/>
      </c>
      <c r="J683" s="224" t="s">
        <v>2564</v>
      </c>
      <c r="K683" s="224" t="s">
        <v>5056</v>
      </c>
      <c r="L683" s="224" t="str">
        <f>IF(AND(ISBLANK(M683),ISBLANK(N683)),"",IF(ISBLANK(M683),N683,_xlfn.CONCAT(TRIM(M683),": ",N683)))</f>
        <v>Percentage of remaining harvest</v>
      </c>
      <c r="N683" s="224" t="s">
        <v>5057</v>
      </c>
      <c r="V683" s="224">
        <v>1</v>
      </c>
      <c r="AB683" s="224" t="s">
        <v>5941</v>
      </c>
    </row>
    <row r="684" spans="1:28" s="221" customFormat="1">
      <c r="A684" s="205"/>
      <c r="B684" s="194"/>
      <c r="C684" s="194" t="str">
        <f t="shared" si="79"/>
        <v>select_multiple</v>
      </c>
      <c r="D684" s="194" t="str">
        <f t="shared" si="78"/>
        <v>remainder_use</v>
      </c>
      <c r="E684" s="205"/>
      <c r="F684" s="194"/>
      <c r="G684" s="194"/>
      <c r="H684" s="206"/>
      <c r="J684" s="221" t="s">
        <v>5059</v>
      </c>
      <c r="K684" s="221" t="s">
        <v>5060</v>
      </c>
      <c r="L684" s="221" t="str">
        <f t="shared" ref="L684:L685" si="80">IF(AND(ISBLANK(M684),ISBLANK(N684)),"",IF(ISBLANK(M684),N684,_xlfn.CONCAT(TRIM(M684),": ",N684)))</f>
        <v>Q17_12: It looks like you still have some stocks of ${com_name} harvested from ${season} , how do you plan to use it?</v>
      </c>
      <c r="M684" s="221" t="s">
        <v>5061</v>
      </c>
      <c r="N684" s="221" t="s">
        <v>5062</v>
      </c>
      <c r="S684" s="221" t="s">
        <v>5063</v>
      </c>
      <c r="V684" s="221">
        <v>1</v>
      </c>
      <c r="Z684" s="221" t="s">
        <v>5064</v>
      </c>
      <c r="AB684" s="333"/>
    </row>
    <row r="685" spans="1:28" s="338" customFormat="1">
      <c r="A685" s="205"/>
      <c r="B685" s="194"/>
      <c r="C685" s="194" t="str">
        <f t="shared" si="79"/>
        <v>No</v>
      </c>
      <c r="D685" s="194" t="str">
        <f t="shared" si="78"/>
        <v/>
      </c>
      <c r="E685" s="205"/>
      <c r="F685" s="194"/>
      <c r="G685" s="194"/>
      <c r="H685" s="206"/>
      <c r="J685" s="338" t="s">
        <v>49</v>
      </c>
      <c r="K685" s="338" t="s">
        <v>5065</v>
      </c>
      <c r="L685" s="338" t="str">
        <f t="shared" si="80"/>
        <v>Q17_13: Define other use of remainder harvest stocks of ${com_name} from ${season}</v>
      </c>
      <c r="M685" s="338" t="s">
        <v>5066</v>
      </c>
      <c r="N685" s="338" t="s">
        <v>5067</v>
      </c>
      <c r="V685" s="338">
        <v>1</v>
      </c>
      <c r="Z685" s="338" t="s">
        <v>5068</v>
      </c>
      <c r="AB685" s="339"/>
    </row>
    <row r="686" spans="1:28" s="219" customFormat="1">
      <c r="A686" s="212"/>
      <c r="B686" s="199" t="s">
        <v>5069</v>
      </c>
      <c r="C686" s="199" t="str">
        <f t="shared" si="79"/>
        <v>No</v>
      </c>
      <c r="D686" s="199" t="str">
        <f t="shared" si="78"/>
        <v/>
      </c>
      <c r="E686" s="212"/>
      <c r="F686" s="199" t="s">
        <v>246</v>
      </c>
      <c r="G686" s="199" t="s">
        <v>118</v>
      </c>
      <c r="H686" s="213"/>
      <c r="I686" s="219" t="str" cm="1">
        <f t="array" ref="I686">_xlfn.TEXTJOIN(" ",1,IF(flistname=D686,foption,""))</f>
        <v>0</v>
      </c>
      <c r="J686" s="219" t="s">
        <v>117</v>
      </c>
      <c r="K686" s="219" t="s">
        <v>4988</v>
      </c>
      <c r="L686" s="219" t="str">
        <f t="shared" si="70"/>
        <v/>
      </c>
      <c r="N686" s="219" t="s">
        <v>2988</v>
      </c>
      <c r="O686" s="219" t="s">
        <v>2988</v>
      </c>
      <c r="P686" s="219">
        <v>1</v>
      </c>
      <c r="AB686" s="286"/>
    </row>
    <row r="687" spans="1:28" s="219" customFormat="1">
      <c r="A687" s="215"/>
      <c r="B687" s="216" t="s">
        <v>5070</v>
      </c>
      <c r="C687" s="216" t="str">
        <f t="shared" si="79"/>
        <v>No</v>
      </c>
      <c r="D687" s="216" t="str">
        <f t="shared" si="78"/>
        <v/>
      </c>
      <c r="E687" s="215"/>
      <c r="F687" s="216"/>
      <c r="G687" s="216"/>
      <c r="H687" s="217"/>
      <c r="I687" s="219" t="str" cm="1">
        <f t="array" ref="I687">_xlfn.TEXTJOIN(" ",1,IF(flistname=D687,foption,""))</f>
        <v>0</v>
      </c>
      <c r="J687" s="219" t="s">
        <v>224</v>
      </c>
      <c r="K687" s="219" t="s">
        <v>4872</v>
      </c>
      <c r="L687" s="219" t="str">
        <f t="shared" si="70"/>
        <v/>
      </c>
      <c r="N687" s="219" t="s">
        <v>2988</v>
      </c>
      <c r="O687" s="219" t="s">
        <v>2988</v>
      </c>
      <c r="P687" s="219">
        <v>1</v>
      </c>
      <c r="AB687" s="286"/>
    </row>
    <row r="688" spans="1:28" s="245" customFormat="1">
      <c r="A688" s="228"/>
      <c r="B688" s="229"/>
      <c r="C688" s="229"/>
      <c r="D688" s="229"/>
      <c r="E688" s="228"/>
      <c r="F688" s="229"/>
      <c r="G688" s="229"/>
      <c r="H688" s="230"/>
      <c r="AB688" s="281"/>
    </row>
    <row r="689" spans="1:28" s="219" customFormat="1">
      <c r="A689" s="231"/>
      <c r="B689" s="232"/>
      <c r="C689" s="232" t="str">
        <f t="shared" si="79"/>
        <v>No</v>
      </c>
      <c r="D689" s="232" t="str">
        <f t="shared" si="78"/>
        <v/>
      </c>
      <c r="E689" s="231"/>
      <c r="F689" s="232"/>
      <c r="G689" s="232"/>
      <c r="H689" s="233"/>
      <c r="J689" s="219" t="s">
        <v>26</v>
      </c>
      <c r="K689" s="219" t="s">
        <v>5071</v>
      </c>
      <c r="W689" s="219" t="s">
        <v>168</v>
      </c>
      <c r="Z689" s="219" t="s">
        <v>1252</v>
      </c>
      <c r="AB689" s="286"/>
    </row>
    <row r="690" spans="1:28" s="221" customFormat="1">
      <c r="A690" s="205"/>
      <c r="B690" s="194" t="s">
        <v>5072</v>
      </c>
      <c r="C690" s="194" t="str">
        <f t="shared" si="79"/>
        <v>select_one</v>
      </c>
      <c r="D690" s="194" t="str">
        <f t="shared" si="78"/>
        <v>yes_no</v>
      </c>
      <c r="E690" s="205"/>
      <c r="F690" s="194" t="s">
        <v>246</v>
      </c>
      <c r="G690" s="194" t="s">
        <v>118</v>
      </c>
      <c r="H690" s="206"/>
      <c r="I690" s="221" t="str" cm="1">
        <f t="array" ref="I690">_xlfn.TEXTJOIN(" ",1,IF(flistname=D690,foption,""))</f>
        <v>0: No 1: Yes</v>
      </c>
      <c r="J690" s="221" t="s">
        <v>22</v>
      </c>
      <c r="K690" s="221" t="s">
        <v>1440</v>
      </c>
      <c r="L690" s="221" t="str">
        <f t="shared" ref="L690:L914" si="81">IF(AND(ISBLANK(M690),ISBLANK(N690)),"",IF(ISBLANK(M690),N690,_xlfn.CONCAT(TRIM(M690),": ",N690)))</f>
        <v>Q17_14: Do you usually use storage facilities to keep your harvest?</v>
      </c>
      <c r="M690" s="338" t="s">
        <v>6898</v>
      </c>
      <c r="N690" s="221" t="s">
        <v>5074</v>
      </c>
      <c r="O690" s="221" t="s">
        <v>5075</v>
      </c>
      <c r="P690" s="221">
        <v>1</v>
      </c>
      <c r="V690" s="221">
        <v>1</v>
      </c>
      <c r="W690" s="221" t="s">
        <v>5748</v>
      </c>
      <c r="AB690" s="333"/>
    </row>
    <row r="691" spans="1:28" s="221" customFormat="1">
      <c r="A691" s="205"/>
      <c r="B691" s="194" t="s">
        <v>5076</v>
      </c>
      <c r="C691" s="194" t="str">
        <f t="shared" si="79"/>
        <v>select_one</v>
      </c>
      <c r="D691" s="194" t="str">
        <f t="shared" si="78"/>
        <v>harvest_storage</v>
      </c>
      <c r="E691" s="205"/>
      <c r="F691" s="194" t="s">
        <v>246</v>
      </c>
      <c r="G691" s="194" t="s">
        <v>118</v>
      </c>
      <c r="H691" s="206"/>
      <c r="I691" s="221" t="str" cm="1">
        <f t="array" ref="I691">_xlfn.TEXTJOIN(" ",1,IF(flistname=D691,foption,""))</f>
        <v>1: Traditional grain storage (grainary) 2: House room 3: Community storage 88: Others (specify)</v>
      </c>
      <c r="J691" s="221" t="s">
        <v>1442</v>
      </c>
      <c r="K691" s="221" t="s">
        <v>1443</v>
      </c>
      <c r="L691" s="221" t="str">
        <f t="shared" si="81"/>
        <v xml:space="preserve">Q17_15: What types of storage do you use? 
</v>
      </c>
      <c r="M691" s="338" t="s">
        <v>6899</v>
      </c>
      <c r="N691" s="221" t="s">
        <v>1444</v>
      </c>
      <c r="O691" s="221" t="s">
        <v>5078</v>
      </c>
      <c r="P691" s="221">
        <v>1</v>
      </c>
      <c r="V691" s="221">
        <v>1</v>
      </c>
      <c r="Z691" s="221" t="s">
        <v>5079</v>
      </c>
      <c r="AB691" s="333"/>
    </row>
    <row r="692" spans="1:28" s="338" customFormat="1">
      <c r="A692" s="205"/>
      <c r="B692" s="194" t="s">
        <v>5080</v>
      </c>
      <c r="C692" s="194" t="str">
        <f t="shared" si="79"/>
        <v>No</v>
      </c>
      <c r="D692" s="194" t="str">
        <f t="shared" si="78"/>
        <v/>
      </c>
      <c r="E692" s="205"/>
      <c r="F692" s="194" t="s">
        <v>246</v>
      </c>
      <c r="G692" s="194" t="s">
        <v>118</v>
      </c>
      <c r="H692" s="206"/>
      <c r="I692" s="338" t="str" cm="1">
        <f t="array" ref="I692">_xlfn.TEXTJOIN(" ",1,IF(flistname=D692,foption,""))</f>
        <v>0</v>
      </c>
      <c r="J692" s="338" t="s">
        <v>49</v>
      </c>
      <c r="K692" s="338" t="s">
        <v>1445</v>
      </c>
      <c r="L692" s="338" t="str">
        <f t="shared" si="81"/>
        <v>Q17_16: Others (Specify)</v>
      </c>
      <c r="M692" s="338" t="s">
        <v>6900</v>
      </c>
      <c r="N692" s="338" t="s">
        <v>1446</v>
      </c>
      <c r="O692" s="338" t="s">
        <v>5082</v>
      </c>
      <c r="P692" s="338">
        <v>1</v>
      </c>
      <c r="V692" s="338">
        <v>1</v>
      </c>
      <c r="Z692" s="338" t="s">
        <v>5083</v>
      </c>
      <c r="AB692" s="339"/>
    </row>
    <row r="693" spans="1:28" s="221" customFormat="1">
      <c r="A693" s="205"/>
      <c r="B693" s="194"/>
      <c r="C693" s="194" t="str">
        <f t="shared" si="79"/>
        <v>select_one</v>
      </c>
      <c r="D693" s="194" t="str">
        <f t="shared" si="78"/>
        <v>whenstoragefacility</v>
      </c>
      <c r="E693" s="205"/>
      <c r="F693" s="194"/>
      <c r="G693" s="194"/>
      <c r="H693" s="206"/>
      <c r="I693" s="221" t="str" cm="1">
        <f t="array" ref="I693">_xlfn.TEXTJOIN(" ",1,IF(flistname=D693,foption,""))</f>
        <v>1: Before joining FFA 2: After joining FFA</v>
      </c>
      <c r="J693" s="221" t="s">
        <v>5084</v>
      </c>
      <c r="K693" s="221" t="s">
        <v>5085</v>
      </c>
      <c r="L693" s="221" t="str">
        <f t="shared" si="81"/>
        <v>Q17_17: Did you adopt the use of storage facilities before or after joining FFA activities?</v>
      </c>
      <c r="M693" s="338" t="s">
        <v>6901</v>
      </c>
      <c r="N693" s="221" t="s">
        <v>5087</v>
      </c>
      <c r="O693" s="221" t="s">
        <v>5088</v>
      </c>
      <c r="P693" s="221">
        <v>1</v>
      </c>
      <c r="V693" s="221">
        <v>1</v>
      </c>
      <c r="Z693" s="221" t="s">
        <v>3225</v>
      </c>
      <c r="AB693" s="333"/>
    </row>
    <row r="694" spans="1:28" s="229" customFormat="1">
      <c r="A694" s="228"/>
      <c r="B694" s="229" t="s">
        <v>5089</v>
      </c>
      <c r="C694" s="229" t="str">
        <f t="shared" si="79"/>
        <v>No</v>
      </c>
      <c r="D694" s="229" t="str">
        <f t="shared" si="78"/>
        <v/>
      </c>
      <c r="E694" s="228"/>
      <c r="G694" s="229" t="s">
        <v>118</v>
      </c>
      <c r="H694" s="230"/>
      <c r="I694" s="229" t="str" cm="1">
        <f t="array" ref="I694">_xlfn.TEXTJOIN(" ",1,IF(flistname=D694,foption,""))</f>
        <v>0</v>
      </c>
      <c r="L694" s="229" t="str">
        <f t="shared" si="81"/>
        <v/>
      </c>
      <c r="N694" s="229" t="s">
        <v>2988</v>
      </c>
      <c r="O694" s="229" t="s">
        <v>2988</v>
      </c>
      <c r="P694" s="229">
        <v>1</v>
      </c>
      <c r="S694" s="228"/>
      <c r="AB694" s="276"/>
    </row>
    <row r="695" spans="1:28" s="221" customFormat="1">
      <c r="A695" s="205"/>
      <c r="B695" s="194" t="s">
        <v>5090</v>
      </c>
      <c r="C695" s="194" t="str">
        <f t="shared" si="79"/>
        <v>select_one</v>
      </c>
      <c r="D695" s="194" t="str">
        <f t="shared" si="78"/>
        <v>yes_no</v>
      </c>
      <c r="E695" s="205"/>
      <c r="F695" s="194" t="s">
        <v>246</v>
      </c>
      <c r="G695" s="194" t="s">
        <v>118</v>
      </c>
      <c r="H695" s="206"/>
      <c r="I695" s="221" t="str" cm="1">
        <f t="array" ref="I695">_xlfn.TEXTJOIN(" ",1,IF(flistname=D695,foption,""))</f>
        <v>0: No 1: Yes</v>
      </c>
      <c r="J695" s="221" t="s">
        <v>22</v>
      </c>
      <c r="K695" s="221" t="s">
        <v>1701</v>
      </c>
      <c r="L695" s="221" t="str">
        <f t="shared" si="81"/>
        <v>Q17_18: Do you practice any post-harvest production loss prevention techniques?</v>
      </c>
      <c r="M695" s="338" t="s">
        <v>6902</v>
      </c>
      <c r="N695" s="221" t="s">
        <v>5092</v>
      </c>
      <c r="O695" s="221" t="s">
        <v>5093</v>
      </c>
      <c r="P695" s="221">
        <v>1</v>
      </c>
      <c r="V695" s="221">
        <v>1</v>
      </c>
      <c r="W695" s="221" t="s">
        <v>5748</v>
      </c>
      <c r="AB695" s="333"/>
    </row>
    <row r="696" spans="1:28" s="221" customFormat="1">
      <c r="A696" s="205"/>
      <c r="B696" s="194" t="s">
        <v>5094</v>
      </c>
      <c r="C696" s="194" t="str">
        <f t="shared" si="79"/>
        <v>select_multiple</v>
      </c>
      <c r="D696" s="194" t="str">
        <f t="shared" si="78"/>
        <v>prevent_loss</v>
      </c>
      <c r="E696" s="205"/>
      <c r="F696" s="194" t="s">
        <v>246</v>
      </c>
      <c r="G696" s="194" t="s">
        <v>118</v>
      </c>
      <c r="H696" s="206"/>
      <c r="I696" s="221" t="str" cm="1">
        <f t="array" ref="I696">_xlfn.TEXTJOIN(" ",1,IF(flistname=D696,foption,""))</f>
        <v>1: Use storage facility 2: Use traditional bags during storage period 3: Use hermetic bags during storage period 4: Use silo during storage period 5: Use bags during transportation 6: Apply post harvesting skills with 10 key messages from the training 88: others (specify)</v>
      </c>
      <c r="J696" s="221" t="s">
        <v>5095</v>
      </c>
      <c r="K696" s="221" t="s">
        <v>1704</v>
      </c>
      <c r="L696" s="221" t="str">
        <f t="shared" si="81"/>
        <v>Q17_19: Which production loss prevention techniques do you use?</v>
      </c>
      <c r="M696" s="338" t="s">
        <v>6903</v>
      </c>
      <c r="N696" s="221" t="s">
        <v>5097</v>
      </c>
      <c r="O696" s="221" t="s">
        <v>5098</v>
      </c>
      <c r="P696" s="221">
        <v>1</v>
      </c>
      <c r="V696" s="221">
        <v>1</v>
      </c>
      <c r="Z696" s="221" t="s">
        <v>1706</v>
      </c>
      <c r="AB696" s="333"/>
    </row>
    <row r="697" spans="1:28" s="221" customFormat="1">
      <c r="A697" s="205"/>
      <c r="B697" s="194" t="s">
        <v>5099</v>
      </c>
      <c r="C697" s="194" t="str">
        <f t="shared" si="79"/>
        <v>select_multiple</v>
      </c>
      <c r="D697" s="194" t="str">
        <f t="shared" si="78"/>
        <v>prevent_loss_no</v>
      </c>
      <c r="E697" s="205"/>
      <c r="F697" s="194" t="s">
        <v>246</v>
      </c>
      <c r="G697" s="194" t="s">
        <v>118</v>
      </c>
      <c r="H697" s="206"/>
      <c r="I697" s="221" t="str" cm="1">
        <f t="array" ref="I697">_xlfn.TEXTJOIN(" ",1,IF(flistname=D697,foption,""))</f>
        <v>1: Lack of skills 2: lack of resource 3: Cannot find proper storage place in the community 88: others (Specify)</v>
      </c>
      <c r="J697" s="221" t="s">
        <v>1707</v>
      </c>
      <c r="K697" s="221" t="s">
        <v>1708</v>
      </c>
      <c r="L697" s="221" t="str">
        <f>IF(AND(ISBLANK(M697),ISBLANK(N697)),"",IF(ISBLANK(M697),N697,_xlfn.CONCAT(TRIM(M697),": ",N697)))</f>
        <v>Q17_20: What are the two main reasons that you don't practice post-harvest loss prevention techniques?</v>
      </c>
      <c r="M697" s="338" t="s">
        <v>6904</v>
      </c>
      <c r="N697" s="221" t="s">
        <v>6905</v>
      </c>
      <c r="O697" s="221" t="s">
        <v>5102</v>
      </c>
      <c r="P697" s="221">
        <v>1</v>
      </c>
      <c r="T697" s="221" t="s">
        <v>1710</v>
      </c>
      <c r="U697" s="221" t="s">
        <v>6906</v>
      </c>
      <c r="V697" s="221">
        <v>1</v>
      </c>
      <c r="Z697" s="221" t="s">
        <v>1711</v>
      </c>
      <c r="AB697" s="333"/>
    </row>
    <row r="698" spans="1:28" s="221" customFormat="1">
      <c r="A698" s="205"/>
      <c r="B698" s="194" t="s">
        <v>5103</v>
      </c>
      <c r="C698" s="194" t="str">
        <f t="shared" si="79"/>
        <v>select_one</v>
      </c>
      <c r="D698" s="194" t="str">
        <f t="shared" si="78"/>
        <v>yes_no</v>
      </c>
      <c r="E698" s="205"/>
      <c r="F698" s="194" t="s">
        <v>246</v>
      </c>
      <c r="G698" s="194" t="s">
        <v>118</v>
      </c>
      <c r="H698" s="206"/>
      <c r="I698" s="221" t="str" cm="1">
        <f t="array" ref="I698">_xlfn.TEXTJOIN(" ",1,IF(flistname=D698,foption,""))</f>
        <v>0: No 1: Yes</v>
      </c>
      <c r="J698" s="221" t="s">
        <v>22</v>
      </c>
      <c r="K698" s="221" t="s">
        <v>1712</v>
      </c>
      <c r="L698" s="221" t="str">
        <f t="shared" si="81"/>
        <v>Q17_21: Have you received training in post-harvest handling techniques and technology provided by WFP?</v>
      </c>
      <c r="M698" s="338" t="s">
        <v>6907</v>
      </c>
      <c r="N698" s="221" t="s">
        <v>5105</v>
      </c>
      <c r="O698" s="221" t="s">
        <v>5106</v>
      </c>
      <c r="P698" s="221">
        <v>1</v>
      </c>
      <c r="V698" s="221">
        <v>1</v>
      </c>
      <c r="W698" s="221" t="s">
        <v>5748</v>
      </c>
      <c r="Z698" s="221" t="s">
        <v>3225</v>
      </c>
      <c r="AB698" s="333"/>
    </row>
    <row r="699" spans="1:28" s="221" customFormat="1">
      <c r="A699" s="205"/>
      <c r="B699" s="194" t="s">
        <v>5107</v>
      </c>
      <c r="C699" s="194" t="str">
        <f t="shared" si="79"/>
        <v>select_one</v>
      </c>
      <c r="D699" s="194" t="str">
        <f t="shared" si="78"/>
        <v>postharvest_training_no</v>
      </c>
      <c r="E699" s="205"/>
      <c r="F699" s="194" t="s">
        <v>246</v>
      </c>
      <c r="G699" s="194" t="s">
        <v>118</v>
      </c>
      <c r="H699" s="206"/>
      <c r="I699" s="221" t="str" cm="1">
        <f t="array" ref="I699">_xlfn.TEXTJOIN(" ",1,IF(flistname=D699,foption,""))</f>
        <v>1: Not selected for WFP training 2: Conflict with other works 3: No interest/expectations 4: No information about the training 5: already participated in PHS training from other organization 88: Others (Specify)</v>
      </c>
      <c r="J699" s="221" t="s">
        <v>1714</v>
      </c>
      <c r="K699" s="221" t="s">
        <v>1715</v>
      </c>
      <c r="L699" s="221" t="str">
        <f t="shared" si="81"/>
        <v>Q17_22: If no, why didn’t you participate in the training?</v>
      </c>
      <c r="M699" s="338" t="s">
        <v>6908</v>
      </c>
      <c r="N699" s="221" t="s">
        <v>5109</v>
      </c>
      <c r="O699" s="221" t="s">
        <v>5110</v>
      </c>
      <c r="P699" s="221">
        <v>1</v>
      </c>
      <c r="V699" s="221">
        <v>1</v>
      </c>
      <c r="Z699" s="221" t="s">
        <v>1717</v>
      </c>
      <c r="AB699" s="333"/>
    </row>
    <row r="700" spans="1:28" s="221" customFormat="1">
      <c r="A700" s="205"/>
      <c r="B700" s="194" t="s">
        <v>5111</v>
      </c>
      <c r="C700" s="194" t="str">
        <f t="shared" si="79"/>
        <v>select_multiple</v>
      </c>
      <c r="D700" s="194" t="str">
        <f t="shared" si="78"/>
        <v>postharvest_training_yes</v>
      </c>
      <c r="E700" s="205"/>
      <c r="F700" s="194" t="s">
        <v>246</v>
      </c>
      <c r="G700" s="194" t="s">
        <v>118</v>
      </c>
      <c r="H700" s="206"/>
      <c r="I700" s="221" t="str" cm="1">
        <f t="array" ref="I700">_xlfn.TEXTJOIN(" ",1,IF(flistname=D700,foption,""))</f>
        <v>1: Harvest on time 2: Transport grains to the homestead immediately after harvest 3: Threshing should be done using appropriate methods 4: Sort grains after threshing 5: Use tarpaulins to dry grain 6: Fumigation with chemical tablets is not needed 7: what you put is what you eat 8: With hermetic bags, more food for consumption, better sale prices 97: Don’t remember</v>
      </c>
      <c r="J700" s="221" t="s">
        <v>5112</v>
      </c>
      <c r="K700" s="221" t="s">
        <v>1719</v>
      </c>
      <c r="L700" s="221" t="str">
        <f t="shared" si="81"/>
        <v xml:space="preserve">Q17_23: If yes, which techniques/key messages have you learned from the training? 
</v>
      </c>
      <c r="M700" s="338" t="s">
        <v>6909</v>
      </c>
      <c r="N700" s="221" t="s">
        <v>5114</v>
      </c>
      <c r="O700" s="221" t="s">
        <v>5115</v>
      </c>
      <c r="P700" s="221">
        <v>1</v>
      </c>
      <c r="S700" s="221" t="s">
        <v>5116</v>
      </c>
      <c r="V700" s="221">
        <v>1</v>
      </c>
      <c r="Z700" s="221" t="s">
        <v>1721</v>
      </c>
      <c r="AB700" s="333"/>
    </row>
    <row r="701" spans="1:28" s="221" customFormat="1">
      <c r="A701" s="205"/>
      <c r="B701" s="194" t="s">
        <v>5117</v>
      </c>
      <c r="C701" s="194" t="str">
        <f t="shared" si="79"/>
        <v>select_one</v>
      </c>
      <c r="D701" s="194" t="str">
        <f t="shared" si="78"/>
        <v>yes_no</v>
      </c>
      <c r="E701" s="205"/>
      <c r="F701" s="194" t="s">
        <v>246</v>
      </c>
      <c r="G701" s="194" t="s">
        <v>118</v>
      </c>
      <c r="H701" s="206"/>
      <c r="I701" s="221" t="str" cm="1">
        <f t="array" ref="I701">_xlfn.TEXTJOIN(" ",1,IF(flistname=D701,foption,""))</f>
        <v>0: No 1: Yes</v>
      </c>
      <c r="J701" s="221" t="s">
        <v>22</v>
      </c>
      <c r="K701" s="221" t="s">
        <v>1722</v>
      </c>
      <c r="L701" s="221" t="str">
        <f t="shared" si="81"/>
        <v xml:space="preserve">Q17_24: Have you used these skills/ tools learned from the training in your daily life?
</v>
      </c>
      <c r="M701" s="338" t="s">
        <v>6910</v>
      </c>
      <c r="N701" s="221" t="s">
        <v>1723</v>
      </c>
      <c r="O701" s="221" t="s">
        <v>5119</v>
      </c>
      <c r="P701" s="221">
        <v>1</v>
      </c>
      <c r="V701" s="221">
        <v>1</v>
      </c>
      <c r="W701" s="221" t="s">
        <v>5748</v>
      </c>
      <c r="Z701" s="221" t="s">
        <v>1721</v>
      </c>
      <c r="AB701" s="333"/>
    </row>
    <row r="702" spans="1:28" s="338" customFormat="1">
      <c r="A702" s="205"/>
      <c r="B702" s="194" t="s">
        <v>5120</v>
      </c>
      <c r="C702" s="194" t="str">
        <f t="shared" si="79"/>
        <v>No</v>
      </c>
      <c r="D702" s="194" t="str">
        <f t="shared" si="78"/>
        <v/>
      </c>
      <c r="E702" s="205"/>
      <c r="F702" s="194" t="s">
        <v>246</v>
      </c>
      <c r="G702" s="194" t="s">
        <v>118</v>
      </c>
      <c r="H702" s="206"/>
      <c r="I702" s="338" t="str" cm="1">
        <f t="array" ref="I702">_xlfn.TEXTJOIN(" ",1,IF(flistname=D702,foption,""))</f>
        <v>0</v>
      </c>
      <c r="J702" s="338" t="s">
        <v>49</v>
      </c>
      <c r="K702" s="338" t="s">
        <v>1724</v>
      </c>
      <c r="L702" s="338" t="str">
        <f t="shared" si="81"/>
        <v>Q17_25: What were two main reasons that you did not use tools and skills in your daily life?</v>
      </c>
      <c r="M702" s="338" t="s">
        <v>6911</v>
      </c>
      <c r="N702" s="338" t="s">
        <v>5122</v>
      </c>
      <c r="O702" s="338" t="s">
        <v>5123</v>
      </c>
      <c r="P702" s="338">
        <v>1</v>
      </c>
      <c r="V702" s="338">
        <v>1</v>
      </c>
      <c r="Z702" s="338" t="s">
        <v>1726</v>
      </c>
      <c r="AB702" s="339"/>
    </row>
    <row r="703" spans="1:28" s="221" customFormat="1">
      <c r="A703" s="205"/>
      <c r="B703" s="194" t="s">
        <v>5124</v>
      </c>
      <c r="C703" s="194" t="str">
        <f t="shared" si="79"/>
        <v>select_one</v>
      </c>
      <c r="D703" s="194" t="str">
        <f t="shared" si="78"/>
        <v>change_post_training</v>
      </c>
      <c r="E703" s="205"/>
      <c r="F703" s="194" t="s">
        <v>246</v>
      </c>
      <c r="G703" s="194" t="s">
        <v>118</v>
      </c>
      <c r="H703" s="206"/>
      <c r="I703" s="221" t="str" cm="1">
        <f t="array" ref="I703">_xlfn.TEXTJOIN(" ",1,IF(flistname=D703,foption,""))</f>
        <v>1: loss increased 2: loss decreased 3: no changes 77: don't know 88: Other</v>
      </c>
      <c r="J703" s="221" t="s">
        <v>1727</v>
      </c>
      <c r="K703" s="221" t="s">
        <v>1728</v>
      </c>
      <c r="L703" s="221" t="str">
        <f t="shared" si="81"/>
        <v>Q17_26: How do you compare the post-harvest losses before and  after the post-harvest handling training?</v>
      </c>
      <c r="M703" s="338" t="s">
        <v>6912</v>
      </c>
      <c r="N703" s="221" t="s">
        <v>6217</v>
      </c>
      <c r="O703" s="221" t="s">
        <v>5127</v>
      </c>
      <c r="P703" s="221">
        <v>1</v>
      </c>
      <c r="V703" s="221">
        <v>1</v>
      </c>
      <c r="Z703" s="221" t="s">
        <v>5128</v>
      </c>
      <c r="AB703" s="333"/>
    </row>
    <row r="704" spans="1:28" s="221" customFormat="1">
      <c r="A704" s="205"/>
      <c r="B704" s="194" t="s">
        <v>5129</v>
      </c>
      <c r="C704" s="194" t="str">
        <f t="shared" si="79"/>
        <v>select_one</v>
      </c>
      <c r="D704" s="194" t="str">
        <f t="shared" si="78"/>
        <v>loss_increase</v>
      </c>
      <c r="E704" s="205"/>
      <c r="F704" s="194" t="s">
        <v>246</v>
      </c>
      <c r="G704" s="194" t="s">
        <v>118</v>
      </c>
      <c r="H704" s="206"/>
      <c r="I704" s="221" t="str" cm="1">
        <f t="array" ref="I704">_xlfn.TEXTJOIN(" ",1,IF(flistname=D704,foption,""))</f>
        <v>1: Lack of skills 2: No application in the practice 3: Lack of equipment 88: Others (specify)</v>
      </c>
      <c r="J704" s="221" t="s">
        <v>1730</v>
      </c>
      <c r="K704" s="221" t="s">
        <v>1731</v>
      </c>
      <c r="L704" s="221" t="str">
        <f t="shared" si="81"/>
        <v>Q17_27: What was the main reason for increased losses despite having received trainings?</v>
      </c>
      <c r="M704" s="338" t="s">
        <v>6913</v>
      </c>
      <c r="N704" s="221" t="s">
        <v>5131</v>
      </c>
      <c r="O704" s="221" t="s">
        <v>5132</v>
      </c>
      <c r="P704" s="221">
        <v>1</v>
      </c>
      <c r="V704" s="221">
        <v>1</v>
      </c>
      <c r="Z704" s="221" t="s">
        <v>1733</v>
      </c>
      <c r="AB704" s="333"/>
    </row>
    <row r="705" spans="1:38" s="338" customFormat="1">
      <c r="A705" s="205"/>
      <c r="B705" s="194" t="s">
        <v>5133</v>
      </c>
      <c r="C705" s="194" t="str">
        <f t="shared" si="79"/>
        <v>No</v>
      </c>
      <c r="D705" s="194" t="str">
        <f t="shared" si="78"/>
        <v/>
      </c>
      <c r="E705" s="205"/>
      <c r="F705" s="194" t="s">
        <v>246</v>
      </c>
      <c r="G705" s="194" t="s">
        <v>118</v>
      </c>
      <c r="H705" s="206"/>
      <c r="I705" s="338" t="str" cm="1">
        <f t="array" ref="I705">_xlfn.TEXTJOIN(" ",1,IF(flistname=D705,foption,""))</f>
        <v>0</v>
      </c>
      <c r="J705" s="338" t="s">
        <v>49</v>
      </c>
      <c r="K705" s="338" t="s">
        <v>1734</v>
      </c>
      <c r="L705" s="338" t="str">
        <f t="shared" si="81"/>
        <v>Q17_28: Others (Specify)</v>
      </c>
      <c r="M705" s="338" t="s">
        <v>6914</v>
      </c>
      <c r="N705" s="338" t="s">
        <v>1446</v>
      </c>
      <c r="O705" s="338" t="s">
        <v>5135</v>
      </c>
      <c r="P705" s="338">
        <v>1</v>
      </c>
      <c r="V705" s="338">
        <v>1</v>
      </c>
      <c r="Z705" s="338" t="s">
        <v>5136</v>
      </c>
      <c r="AB705" s="339"/>
    </row>
    <row r="706" spans="1:38" s="219" customFormat="1">
      <c r="A706" s="231"/>
      <c r="B706" s="232"/>
      <c r="C706" s="232" t="str">
        <f t="shared" si="79"/>
        <v>No</v>
      </c>
      <c r="D706" s="232" t="str">
        <f t="shared" si="78"/>
        <v/>
      </c>
      <c r="E706" s="231"/>
      <c r="F706" s="232"/>
      <c r="G706" s="232"/>
      <c r="H706" s="233"/>
      <c r="J706" s="219" t="s">
        <v>117</v>
      </c>
      <c r="K706" s="219" t="s">
        <v>5071</v>
      </c>
      <c r="AB706" s="286"/>
    </row>
    <row r="707" spans="1:38" s="356" customFormat="1">
      <c r="A707" s="355"/>
      <c r="B707" s="356" t="s">
        <v>5137</v>
      </c>
      <c r="C707" s="356" t="str">
        <f t="shared" ref="C707" si="82">IF(IFERROR(FIND("select_one",J707),0)&gt;0,"select_one",IF(IFERROR(FIND("select_multiple",J707),0)&gt;0,"select_multiple","No"))</f>
        <v>No</v>
      </c>
      <c r="D707" s="356" t="str">
        <f t="shared" ref="D707" si="83">IF(OR(C707="select_one",C707="select_multiple"),TRIM(RIGHT(J707,LEN(J707)-(LEN(C707)+1))),"")</f>
        <v/>
      </c>
      <c r="E707" s="355"/>
      <c r="G707" s="356" t="s">
        <v>118</v>
      </c>
      <c r="H707" s="357"/>
      <c r="I707" s="356" t="str" cm="1">
        <f t="array" ref="I707">_xlfn.TEXTJOIN(" ",1,IF(flistname=D707,foption,""))</f>
        <v>0</v>
      </c>
      <c r="J707" s="356" t="s">
        <v>117</v>
      </c>
      <c r="K707" s="356" t="s">
        <v>4870</v>
      </c>
      <c r="L707" s="356" t="str">
        <f t="shared" ref="L707" si="84">IF(AND(ISBLANK(M707),ISBLANK(N707)),"",IF(ISBLANK(M707),N707,_xlfn.CONCAT(TRIM(M707),": ",N707)))</f>
        <v/>
      </c>
      <c r="N707" s="356" t="s">
        <v>2988</v>
      </c>
      <c r="O707" s="356" t="s">
        <v>2988</v>
      </c>
      <c r="P707" s="356">
        <v>1</v>
      </c>
      <c r="AB707" s="358"/>
    </row>
    <row r="708" spans="1:38" s="221" customFormat="1">
      <c r="A708" s="231"/>
      <c r="B708" s="232"/>
      <c r="C708" s="232" t="e">
        <f>#VALUE!</f>
        <v>#VALUE!</v>
      </c>
      <c r="D708" s="232" t="e">
        <f>IF(OR(C708="select_one",C708="select_multiple"),TRIM(RIGHT(J708,LEN(J708)-(LEN(C708)+1))),"")</f>
        <v>#VALUE!</v>
      </c>
      <c r="E708" s="231"/>
      <c r="F708" s="232"/>
      <c r="G708" s="232"/>
      <c r="H708" s="233"/>
      <c r="I708" s="375" t="e">
        <f t="array" ref="I708">#VALUE!</f>
        <v>#VALUE!</v>
      </c>
      <c r="J708" s="376" t="s">
        <v>26</v>
      </c>
      <c r="K708" s="376" t="s">
        <v>6915</v>
      </c>
      <c r="L708" s="376" t="s">
        <v>6916</v>
      </c>
      <c r="M708" s="378"/>
      <c r="N708" s="376" t="s">
        <v>6916</v>
      </c>
      <c r="O708" s="376"/>
      <c r="P708" s="379"/>
      <c r="Q708" s="376"/>
      <c r="R708" s="376"/>
      <c r="S708" s="376"/>
      <c r="T708" s="376"/>
      <c r="U708" s="376"/>
      <c r="V708" s="376"/>
      <c r="W708" s="376"/>
      <c r="X708" s="376"/>
      <c r="Y708" s="376"/>
      <c r="Z708" s="376" t="s">
        <v>6638</v>
      </c>
      <c r="AA708" s="376"/>
      <c r="AB708" s="378"/>
      <c r="AC708" s="376"/>
      <c r="AD708" s="376"/>
      <c r="AE708" s="376"/>
      <c r="AF708" s="376"/>
      <c r="AG708" s="376"/>
      <c r="AH708" s="376"/>
      <c r="AI708" s="376"/>
      <c r="AJ708" s="376"/>
      <c r="AK708" s="376"/>
      <c r="AL708" s="376"/>
    </row>
    <row r="709" spans="1:38" s="221" customFormat="1">
      <c r="F709" s="194" t="s">
        <v>246</v>
      </c>
      <c r="G709" s="194" t="s">
        <v>118</v>
      </c>
      <c r="I709" s="436"/>
      <c r="J709" s="221" t="s">
        <v>22</v>
      </c>
      <c r="K709" s="221" t="s">
        <v>6917</v>
      </c>
      <c r="L709" s="221" t="str">
        <f t="shared" ref="L709:L717" si="85">IF(AND(ISBLANK(M709),ISBLANK(N709)),"",IF(ISBLANK(M709),N709,_xlfn.CONCAT(TRIM(M709),": ",N709)))</f>
        <v xml:space="preserve">Q17_29: Did you received the post-harvest kit? </v>
      </c>
      <c r="M709" s="338" t="s">
        <v>6918</v>
      </c>
      <c r="N709" s="194" t="s">
        <v>6919</v>
      </c>
      <c r="P709" s="334"/>
      <c r="R709" s="437"/>
      <c r="V709" s="194">
        <v>1</v>
      </c>
      <c r="W709" s="221" t="s">
        <v>5748</v>
      </c>
      <c r="Z709" s="221" t="s">
        <v>6920</v>
      </c>
      <c r="AB709" s="333"/>
    </row>
    <row r="710" spans="1:38" s="221" customFormat="1">
      <c r="F710" s="194"/>
      <c r="G710" s="194"/>
      <c r="I710" s="436"/>
      <c r="J710" s="221" t="s">
        <v>6921</v>
      </c>
      <c r="K710" s="221" t="s">
        <v>6922</v>
      </c>
      <c r="L710" s="221" t="str">
        <f t="shared" si="85"/>
        <v>Q17_30: Which equipements did you receive?</v>
      </c>
      <c r="M710" s="338" t="s">
        <v>6923</v>
      </c>
      <c r="N710" s="194" t="s">
        <v>6924</v>
      </c>
      <c r="P710" s="334"/>
      <c r="R710" s="437"/>
      <c r="T710" s="221" t="s">
        <v>5858</v>
      </c>
      <c r="U710" s="221" t="s">
        <v>6925</v>
      </c>
      <c r="V710" s="194">
        <v>1</v>
      </c>
      <c r="Z710" s="221" t="s">
        <v>6926</v>
      </c>
      <c r="AB710" s="333"/>
    </row>
    <row r="711" spans="1:38" s="221" customFormat="1">
      <c r="F711" s="194"/>
      <c r="G711" s="194"/>
      <c r="I711" s="436"/>
      <c r="J711" s="221" t="s">
        <v>49</v>
      </c>
      <c r="K711" s="221" t="s">
        <v>6927</v>
      </c>
      <c r="L711" s="221" t="str">
        <f t="shared" si="85"/>
        <v>Q17_31: Specify_______________</v>
      </c>
      <c r="M711" s="338" t="s">
        <v>6928</v>
      </c>
      <c r="N711" s="194" t="s">
        <v>6929</v>
      </c>
      <c r="P711" s="334"/>
      <c r="R711" s="437"/>
      <c r="V711" s="194">
        <v>1</v>
      </c>
      <c r="Z711" s="221" t="s">
        <v>6930</v>
      </c>
      <c r="AB711" s="333"/>
    </row>
    <row r="712" spans="1:38" s="221" customFormat="1">
      <c r="F712" s="194" t="s">
        <v>246</v>
      </c>
      <c r="G712" s="194" t="s">
        <v>118</v>
      </c>
      <c r="I712" s="436"/>
      <c r="J712" s="221" t="s">
        <v>22</v>
      </c>
      <c r="K712" s="221" t="s">
        <v>6931</v>
      </c>
      <c r="L712" s="221" t="str">
        <f t="shared" si="85"/>
        <v xml:space="preserve">Q17_32: Have you used the materials in the kit? </v>
      </c>
      <c r="M712" s="338" t="s">
        <v>6932</v>
      </c>
      <c r="N712" s="194" t="s">
        <v>6933</v>
      </c>
      <c r="P712" s="334"/>
      <c r="R712" s="437"/>
      <c r="V712" s="194">
        <v>1</v>
      </c>
      <c r="W712" s="221" t="s">
        <v>5748</v>
      </c>
      <c r="Z712" s="221" t="s">
        <v>6926</v>
      </c>
      <c r="AB712" s="333"/>
    </row>
    <row r="713" spans="1:38" s="221" customFormat="1">
      <c r="F713" s="194" t="s">
        <v>246</v>
      </c>
      <c r="G713" s="194" t="s">
        <v>118</v>
      </c>
      <c r="I713" s="436"/>
      <c r="J713" s="221" t="s">
        <v>6934</v>
      </c>
      <c r="K713" s="221" t="s">
        <v>6935</v>
      </c>
      <c r="L713" s="221" t="str">
        <f t="shared" si="85"/>
        <v xml:space="preserve">Q17_33: If you did not use post-harvest kit, whare are the reasons? </v>
      </c>
      <c r="M713" s="338" t="s">
        <v>6936</v>
      </c>
      <c r="N713" s="194" t="s">
        <v>6937</v>
      </c>
      <c r="P713" s="334"/>
      <c r="R713" s="437"/>
      <c r="V713" s="194">
        <v>1</v>
      </c>
      <c r="Z713" s="221" t="s">
        <v>6938</v>
      </c>
      <c r="AB713" s="333"/>
    </row>
    <row r="714" spans="1:38" s="221" customFormat="1">
      <c r="F714" s="194" t="s">
        <v>246</v>
      </c>
      <c r="G714" s="194" t="s">
        <v>118</v>
      </c>
      <c r="I714" s="436"/>
      <c r="J714" s="221" t="s">
        <v>49</v>
      </c>
      <c r="K714" s="221" t="s">
        <v>6939</v>
      </c>
      <c r="L714" s="221" t="str">
        <f t="shared" si="85"/>
        <v xml:space="preserve">Q17_34: Specify </v>
      </c>
      <c r="M714" s="338" t="s">
        <v>6940</v>
      </c>
      <c r="N714" s="194" t="s">
        <v>6941</v>
      </c>
      <c r="P714" s="334"/>
      <c r="R714" s="437"/>
      <c r="V714" s="194">
        <v>1</v>
      </c>
      <c r="Z714" s="221" t="s">
        <v>6942</v>
      </c>
      <c r="AB714" s="333"/>
    </row>
    <row r="715" spans="1:38" s="221" customFormat="1">
      <c r="F715" s="194" t="s">
        <v>246</v>
      </c>
      <c r="G715" s="194" t="s">
        <v>118</v>
      </c>
      <c r="I715" s="436"/>
      <c r="J715" s="221" t="s">
        <v>6943</v>
      </c>
      <c r="K715" s="221" t="s">
        <v>6944</v>
      </c>
      <c r="L715" s="221" t="str">
        <f t="shared" si="85"/>
        <v xml:space="preserve">Q17_35: if you have used post-harvest kit, how do you find the use of the kit? </v>
      </c>
      <c r="M715" s="338" t="s">
        <v>6945</v>
      </c>
      <c r="N715" s="194" t="s">
        <v>6946</v>
      </c>
      <c r="P715" s="334"/>
      <c r="R715" s="437"/>
      <c r="S715" s="194" t="s">
        <v>6947</v>
      </c>
      <c r="V715" s="194">
        <v>1</v>
      </c>
      <c r="Z715" s="221" t="s">
        <v>6948</v>
      </c>
      <c r="AB715" s="333"/>
    </row>
    <row r="716" spans="1:38">
      <c r="A716" s="221"/>
      <c r="B716" s="221"/>
      <c r="C716" s="221"/>
      <c r="D716" s="221"/>
      <c r="E716" s="221"/>
      <c r="F716" s="194" t="s">
        <v>246</v>
      </c>
      <c r="G716" s="194" t="s">
        <v>118</v>
      </c>
      <c r="H716" s="221"/>
      <c r="I716" s="436"/>
      <c r="J716" s="221" t="s">
        <v>49</v>
      </c>
      <c r="K716" s="221" t="s">
        <v>6949</v>
      </c>
      <c r="L716" s="221" t="str">
        <f t="shared" si="85"/>
        <v xml:space="preserve">Q17_36: Specify </v>
      </c>
      <c r="M716" s="338" t="s">
        <v>6950</v>
      </c>
      <c r="N716" s="194" t="s">
        <v>6941</v>
      </c>
      <c r="O716" s="221"/>
      <c r="P716" s="334"/>
      <c r="Q716" s="221"/>
      <c r="R716" s="437"/>
      <c r="S716" s="221"/>
      <c r="T716" s="221"/>
      <c r="U716" s="221"/>
      <c r="V716" s="194">
        <v>1</v>
      </c>
      <c r="W716" s="221"/>
      <c r="X716" s="221"/>
      <c r="Y716" s="221"/>
      <c r="Z716" s="221" t="s">
        <v>6951</v>
      </c>
      <c r="AA716" s="221"/>
      <c r="AB716" s="333"/>
      <c r="AC716" s="221"/>
      <c r="AD716" s="221"/>
      <c r="AE716" s="221"/>
      <c r="AF716" s="221"/>
      <c r="AG716" s="221"/>
      <c r="AH716" s="221"/>
      <c r="AI716" s="221"/>
      <c r="AJ716" s="221"/>
      <c r="AK716" s="221"/>
      <c r="AL716" s="221"/>
    </row>
    <row r="717" spans="1:38">
      <c r="F717" s="194" t="s">
        <v>246</v>
      </c>
      <c r="G717" s="194" t="s">
        <v>118</v>
      </c>
      <c r="I717" s="251"/>
      <c r="J717" s="194" t="s">
        <v>22</v>
      </c>
      <c r="K717" s="194" t="s">
        <v>6952</v>
      </c>
      <c r="L717" s="194" t="str">
        <f t="shared" si="85"/>
        <v xml:space="preserve">Q17_37: Do you think the post-harvest kit has contributed to the changes of  post harvest loss? </v>
      </c>
      <c r="M717" s="338" t="s">
        <v>6953</v>
      </c>
      <c r="N717" s="194" t="s">
        <v>6954</v>
      </c>
      <c r="P717" s="312"/>
      <c r="V717" s="194">
        <v>1</v>
      </c>
      <c r="W717" s="221" t="s">
        <v>5748</v>
      </c>
      <c r="Z717" s="194" t="s">
        <v>6926</v>
      </c>
    </row>
    <row r="718" spans="1:38" s="376" customFormat="1">
      <c r="A718" s="231"/>
      <c r="B718" s="232"/>
      <c r="C718" s="232" t="e">
        <f t="shared" ref="C718" si="86">#VALUE!</f>
        <v>#VALUE!</v>
      </c>
      <c r="D718" s="232" t="e">
        <f t="shared" ref="D718" si="87">IF(OR(C718="select_one",C718="select_multiple"),TRIM(RIGHT(J718,LEN(J718)-(LEN(C718)+1))),"")</f>
        <v>#VALUE!</v>
      </c>
      <c r="E718" s="231"/>
      <c r="F718" s="232"/>
      <c r="G718" s="232"/>
      <c r="H718" s="233"/>
      <c r="I718" s="375" t="e">
        <f t="array" ref="I718">#VALUE!</f>
        <v>#VALUE!</v>
      </c>
      <c r="J718" s="376" t="s">
        <v>117</v>
      </c>
      <c r="K718" s="376" t="s">
        <v>6915</v>
      </c>
      <c r="L718" s="376" t="str">
        <f t="shared" ref="L718" si="88">IF(AND(ISBLANK(M718),ISBLANK(N718)),"",IF(ISBLANK(M718),N718,_xlfn.CONCAT(TRIM(M718),": ",N718)))</f>
        <v>sams activity_PHL training and kit</v>
      </c>
      <c r="M718" s="378"/>
      <c r="N718" s="376" t="s">
        <v>6955</v>
      </c>
      <c r="P718" s="379"/>
      <c r="AB718" s="378"/>
    </row>
    <row r="719" spans="1:38" s="219" customFormat="1">
      <c r="J719" s="219" t="s">
        <v>26</v>
      </c>
      <c r="K719" s="219" t="s">
        <v>6956</v>
      </c>
      <c r="L719" s="219" t="str">
        <f t="shared" ref="L719:L736" si="89">IF(AND(ISBLANK(M719),ISBLANK(N719)),"",IF(ISBLANK(M719),N719,_xlfn.CONCAT(TRIM(M719),": ",N719)))</f>
        <v>Production Support</v>
      </c>
      <c r="N719" s="219" t="s">
        <v>6957</v>
      </c>
      <c r="W719" s="219" t="s">
        <v>168</v>
      </c>
      <c r="Z719" s="376" t="s">
        <v>6638</v>
      </c>
    </row>
    <row r="720" spans="1:38" s="221" customFormat="1">
      <c r="J720" s="221" t="s">
        <v>6958</v>
      </c>
      <c r="K720" s="221" t="s">
        <v>6959</v>
      </c>
      <c r="L720" s="221" t="str">
        <f t="shared" si="89"/>
        <v>Q61: What kind of in-kind inputs did you receive (seed, ox plough, oxen, fertilizer etc)?</v>
      </c>
      <c r="M720" s="221" t="s">
        <v>6960</v>
      </c>
      <c r="N720" s="221" t="s">
        <v>6961</v>
      </c>
      <c r="T720" s="221" t="s">
        <v>5858</v>
      </c>
      <c r="U720" s="221" t="s">
        <v>6925</v>
      </c>
      <c r="V720" s="221">
        <v>1</v>
      </c>
      <c r="AB720" s="333"/>
    </row>
    <row r="721" spans="10:28" s="221" customFormat="1">
      <c r="J721" s="221" t="s">
        <v>49</v>
      </c>
      <c r="K721" s="221" t="s">
        <v>6962</v>
      </c>
      <c r="L721" s="221" t="str">
        <f t="shared" si="89"/>
        <v>Q61_1: Specify_______________</v>
      </c>
      <c r="M721" s="221" t="s">
        <v>6963</v>
      </c>
      <c r="N721" s="221" t="s">
        <v>6929</v>
      </c>
      <c r="V721" s="221">
        <v>1</v>
      </c>
      <c r="Z721" s="221" t="s">
        <v>6964</v>
      </c>
      <c r="AB721" s="333"/>
    </row>
    <row r="722" spans="10:28" s="221" customFormat="1">
      <c r="J722" s="221" t="s">
        <v>6965</v>
      </c>
      <c r="K722" s="221" t="s">
        <v>6966</v>
      </c>
      <c r="L722" s="221" t="str">
        <f t="shared" si="89"/>
        <v xml:space="preserve">Q62: Are they improved or local varieties? </v>
      </c>
      <c r="M722" s="221" t="s">
        <v>6967</v>
      </c>
      <c r="N722" s="221" t="s">
        <v>6968</v>
      </c>
      <c r="V722" s="221">
        <v>1</v>
      </c>
      <c r="AB722" s="333"/>
    </row>
    <row r="723" spans="10:28" s="221" customFormat="1">
      <c r="J723" s="221" t="s">
        <v>53</v>
      </c>
      <c r="K723" s="221" t="s">
        <v>6969</v>
      </c>
      <c r="L723" s="221" t="str">
        <f t="shared" si="89"/>
        <v>Q63: Who provided</v>
      </c>
      <c r="M723" s="221" t="s">
        <v>6970</v>
      </c>
      <c r="N723" s="221" t="s">
        <v>6971</v>
      </c>
      <c r="V723" s="221">
        <v>1</v>
      </c>
      <c r="W723" s="221" t="s">
        <v>3007</v>
      </c>
      <c r="Z723" s="221" t="s">
        <v>6972</v>
      </c>
      <c r="AB723" s="333"/>
    </row>
    <row r="724" spans="10:28" s="221" customFormat="1">
      <c r="J724" s="221" t="s">
        <v>49</v>
      </c>
      <c r="K724" s="221" t="s">
        <v>6973</v>
      </c>
      <c r="L724" s="221" t="str">
        <f t="shared" si="89"/>
        <v>Q64: Others (Specify)</v>
      </c>
      <c r="M724" s="221" t="s">
        <v>6974</v>
      </c>
      <c r="N724" s="221" t="s">
        <v>1446</v>
      </c>
      <c r="V724" s="221">
        <v>1</v>
      </c>
      <c r="Z724" s="221" t="s">
        <v>6975</v>
      </c>
      <c r="AB724" s="333"/>
    </row>
    <row r="725" spans="10:28" s="221" customFormat="1">
      <c r="J725" s="221" t="s">
        <v>22</v>
      </c>
      <c r="K725" s="221" t="s">
        <v>6976</v>
      </c>
      <c r="L725" s="221" t="str">
        <f t="shared" si="89"/>
        <v xml:space="preserve">Q65: Were the inputs provided on time for the farming operations? </v>
      </c>
      <c r="M725" s="221" t="s">
        <v>6977</v>
      </c>
      <c r="N725" s="221" t="s">
        <v>6978</v>
      </c>
      <c r="V725" s="221">
        <v>1</v>
      </c>
      <c r="W725" s="221" t="s">
        <v>5748</v>
      </c>
      <c r="AB725" s="333"/>
    </row>
    <row r="726" spans="10:28" s="221" customFormat="1">
      <c r="J726" s="221" t="s">
        <v>22</v>
      </c>
      <c r="K726" s="221" t="s">
        <v>6979</v>
      </c>
      <c r="L726" s="221" t="str">
        <f t="shared" si="89"/>
        <v>Q66: Did you receive training in regards to the inputs received?</v>
      </c>
      <c r="M726" s="221" t="s">
        <v>6980</v>
      </c>
      <c r="N726" s="221" t="s">
        <v>6981</v>
      </c>
      <c r="V726" s="221">
        <v>1</v>
      </c>
      <c r="W726" s="221" t="s">
        <v>5748</v>
      </c>
      <c r="AB726" s="333"/>
    </row>
    <row r="727" spans="10:28" s="221" customFormat="1">
      <c r="J727" s="221" t="s">
        <v>22</v>
      </c>
      <c r="K727" s="221" t="s">
        <v>6982</v>
      </c>
      <c r="L727" s="221" t="str">
        <f t="shared" si="89"/>
        <v xml:space="preserve">Q67: Did you have to purchase some inputs? </v>
      </c>
      <c r="M727" s="221" t="s">
        <v>6983</v>
      </c>
      <c r="N727" s="221" t="s">
        <v>6984</v>
      </c>
      <c r="V727" s="221">
        <v>1</v>
      </c>
      <c r="W727" s="221" t="s">
        <v>5748</v>
      </c>
      <c r="AB727" s="333"/>
    </row>
    <row r="728" spans="10:28" s="221" customFormat="1">
      <c r="J728" s="221" t="s">
        <v>49</v>
      </c>
      <c r="K728" s="221" t="s">
        <v>6985</v>
      </c>
      <c r="L728" s="221" t="str">
        <f t="shared" si="89"/>
        <v>Q68: Why purchase additional inputs?</v>
      </c>
      <c r="M728" s="221" t="s">
        <v>6986</v>
      </c>
      <c r="N728" s="221" t="s">
        <v>6987</v>
      </c>
      <c r="V728" s="221">
        <v>1</v>
      </c>
      <c r="Z728" s="221" t="s">
        <v>6988</v>
      </c>
      <c r="AB728" s="333"/>
    </row>
    <row r="729" spans="10:28" s="221" customFormat="1">
      <c r="J729" s="221" t="s">
        <v>49</v>
      </c>
      <c r="K729" s="221" t="s">
        <v>6989</v>
      </c>
      <c r="L729" s="221" t="str">
        <f t="shared" si="89"/>
        <v>Q69: Where did you purchase it?</v>
      </c>
      <c r="M729" s="221" t="s">
        <v>6990</v>
      </c>
      <c r="N729" s="221" t="s">
        <v>6991</v>
      </c>
      <c r="V729" s="221">
        <v>1</v>
      </c>
      <c r="Z729" s="221" t="s">
        <v>6988</v>
      </c>
      <c r="AB729" s="333"/>
    </row>
    <row r="730" spans="10:28" s="221" customFormat="1">
      <c r="J730" s="221" t="s">
        <v>6992</v>
      </c>
      <c r="K730" s="221" t="s">
        <v>6993</v>
      </c>
      <c r="L730" s="221" t="str">
        <f t="shared" si="89"/>
        <v>Q70: How was the quality of the inputs provided?</v>
      </c>
      <c r="M730" s="221" t="s">
        <v>6994</v>
      </c>
      <c r="N730" s="221" t="s">
        <v>6995</v>
      </c>
      <c r="V730" s="221">
        <v>1</v>
      </c>
      <c r="W730" s="221" t="s">
        <v>5748</v>
      </c>
      <c r="Z730" s="221" t="s">
        <v>6988</v>
      </c>
      <c r="AB730" s="333"/>
    </row>
    <row r="731" spans="10:28" s="221" customFormat="1">
      <c r="J731" s="221" t="s">
        <v>49</v>
      </c>
      <c r="K731" s="221" t="s">
        <v>6996</v>
      </c>
      <c r="L731" s="221" t="str">
        <f t="shared" si="89"/>
        <v>Q71: Why poor or fair?</v>
      </c>
      <c r="M731" s="221" t="s">
        <v>6997</v>
      </c>
      <c r="N731" s="221" t="s">
        <v>6998</v>
      </c>
      <c r="V731" s="221">
        <v>1</v>
      </c>
      <c r="Z731" s="221" t="s">
        <v>6999</v>
      </c>
      <c r="AB731" s="333"/>
    </row>
    <row r="732" spans="10:28" s="221" customFormat="1">
      <c r="J732" s="221" t="s">
        <v>22</v>
      </c>
      <c r="K732" s="221" t="s">
        <v>7000</v>
      </c>
      <c r="L732" s="221" t="str">
        <f t="shared" si="89"/>
        <v>Q72: Was information provided on use of the inputs during the purchase?</v>
      </c>
      <c r="M732" s="221" t="s">
        <v>7001</v>
      </c>
      <c r="N732" s="221" t="s">
        <v>7002</v>
      </c>
      <c r="V732" s="221">
        <v>1</v>
      </c>
      <c r="W732" s="221" t="s">
        <v>5748</v>
      </c>
      <c r="Z732" s="221" t="s">
        <v>6988</v>
      </c>
      <c r="AB732" s="333"/>
    </row>
    <row r="733" spans="10:28" s="221" customFormat="1">
      <c r="J733" s="221" t="s">
        <v>49</v>
      </c>
      <c r="K733" s="221" t="s">
        <v>7003</v>
      </c>
      <c r="L733" s="221" t="str">
        <f t="shared" si="89"/>
        <v>Q73: What improvements do you suggest?</v>
      </c>
      <c r="M733" s="221" t="s">
        <v>7004</v>
      </c>
      <c r="N733" s="221" t="s">
        <v>7005</v>
      </c>
      <c r="V733" s="221">
        <v>1</v>
      </c>
      <c r="AB733" s="333"/>
    </row>
    <row r="734" spans="10:28" s="356" customFormat="1">
      <c r="J734" s="356" t="s">
        <v>117</v>
      </c>
      <c r="K734" s="356" t="s">
        <v>6956</v>
      </c>
      <c r="L734" s="356" t="str">
        <f t="shared" si="89"/>
        <v/>
      </c>
    </row>
    <row r="735" spans="10:28" s="356" customFormat="1">
      <c r="J735" s="356" t="s">
        <v>26</v>
      </c>
      <c r="K735" s="356" t="s">
        <v>7006</v>
      </c>
      <c r="L735" s="356" t="str">
        <f t="shared" si="89"/>
        <v>SAMS Section</v>
      </c>
      <c r="N735" s="356" t="s">
        <v>7007</v>
      </c>
      <c r="Z735" s="356" t="s">
        <v>7008</v>
      </c>
    </row>
    <row r="736" spans="10:28" s="219" customFormat="1">
      <c r="J736" s="219" t="s">
        <v>26</v>
      </c>
      <c r="K736" s="219" t="s">
        <v>7009</v>
      </c>
      <c r="L736" s="219" t="str">
        <f t="shared" si="89"/>
        <v>Village Saving and Loan Association-(VSLA)</v>
      </c>
      <c r="N736" s="219" t="s">
        <v>7010</v>
      </c>
      <c r="W736" s="219" t="s">
        <v>168</v>
      </c>
    </row>
    <row r="737" spans="1:28" s="221" customFormat="1">
      <c r="I737" s="221" t="str" cm="1">
        <f t="array" ref="I737">_xlfn.TEXTJOIN(" ",1,IF(flistname=D737,foption,""))</f>
        <v>0</v>
      </c>
      <c r="J737" s="221" t="s">
        <v>22</v>
      </c>
      <c r="K737" s="221" t="s">
        <v>7011</v>
      </c>
      <c r="L737" s="221" t="str">
        <f t="shared" ref="L737:L811" si="90">IF(AND(ISBLANK(M737),ISBLANK(N737)),"",IF(ISBLANK(M737),N737,_xlfn.CONCAT(TRIM(M737),": ",N737)))</f>
        <v xml:space="preserve">Q32_1: Are you member of vsla group? </v>
      </c>
      <c r="M737" s="221" t="s">
        <v>7012</v>
      </c>
      <c r="N737" s="221" t="s">
        <v>7013</v>
      </c>
      <c r="V737" s="221">
        <v>1</v>
      </c>
      <c r="W737" s="221" t="s">
        <v>5748</v>
      </c>
      <c r="AB737" s="333"/>
    </row>
    <row r="738" spans="1:28" s="221" customFormat="1">
      <c r="I738" s="221" t="str" cm="1">
        <f t="array" ref="I738">_xlfn.TEXTJOIN(" ",1,IF(flistname=D738,foption,""))</f>
        <v>0</v>
      </c>
      <c r="J738" s="221" t="s">
        <v>49</v>
      </c>
      <c r="K738" s="221" t="s">
        <v>7014</v>
      </c>
      <c r="L738" s="221" t="str">
        <f t="shared" si="90"/>
        <v>Q32_2: Why not?</v>
      </c>
      <c r="M738" s="221" t="s">
        <v>7015</v>
      </c>
      <c r="N738" s="221" t="s">
        <v>6632</v>
      </c>
      <c r="V738" s="221">
        <v>1</v>
      </c>
      <c r="Z738" s="221" t="s">
        <v>7016</v>
      </c>
      <c r="AB738" s="333"/>
    </row>
    <row r="739" spans="1:28" s="221" customFormat="1">
      <c r="I739" s="221" t="str" cm="1">
        <f t="array" ref="I739">_xlfn.TEXTJOIN(" ",1,IF(flistname=D739,foption,""))</f>
        <v>0</v>
      </c>
      <c r="J739" s="221" t="s">
        <v>22</v>
      </c>
      <c r="K739" s="221" t="s">
        <v>7017</v>
      </c>
      <c r="L739" s="221" t="str">
        <f t="shared" si="90"/>
        <v xml:space="preserve">Q32_3: Are you willing to join VSLA groups? </v>
      </c>
      <c r="M739" s="221" t="s">
        <v>7018</v>
      </c>
      <c r="N739" s="221" t="s">
        <v>7019</v>
      </c>
      <c r="V739" s="221">
        <v>1</v>
      </c>
      <c r="W739" s="221" t="s">
        <v>5748</v>
      </c>
      <c r="Z739" s="221" t="s">
        <v>7016</v>
      </c>
      <c r="AB739" s="333"/>
    </row>
    <row r="740" spans="1:28" s="221" customFormat="1">
      <c r="I740" s="221" t="str" cm="1">
        <f t="array" ref="I740">_xlfn.TEXTJOIN(" ",1,IF(flistname=D740,foption,""))</f>
        <v>0</v>
      </c>
      <c r="J740" s="221" t="s">
        <v>49</v>
      </c>
      <c r="K740" s="221" t="s">
        <v>7020</v>
      </c>
      <c r="L740" s="221" t="str">
        <f t="shared" si="90"/>
        <v>Q32_4: Why not?</v>
      </c>
      <c r="M740" s="221" t="s">
        <v>7021</v>
      </c>
      <c r="N740" s="221" t="s">
        <v>6632</v>
      </c>
      <c r="V740" s="221">
        <v>1</v>
      </c>
      <c r="Z740" s="221" t="s">
        <v>7022</v>
      </c>
      <c r="AB740" s="333"/>
    </row>
    <row r="741" spans="1:28" s="221" customFormat="1">
      <c r="I741" s="221" t="str" cm="1">
        <f t="array" ref="I741">_xlfn.TEXTJOIN(" ",1,IF(flistname=D741,foption,""))</f>
        <v>0</v>
      </c>
      <c r="J741" s="221" t="s">
        <v>22</v>
      </c>
      <c r="K741" s="221" t="s">
        <v>7023</v>
      </c>
      <c r="L741" s="221" t="str">
        <f t="shared" si="90"/>
        <v>Q32_5: Have you attended any training on VSLA?</v>
      </c>
      <c r="M741" s="221" t="s">
        <v>7024</v>
      </c>
      <c r="N741" s="221" t="s">
        <v>7025</v>
      </c>
      <c r="V741" s="221">
        <v>1</v>
      </c>
      <c r="W741" s="221" t="s">
        <v>5748</v>
      </c>
      <c r="Z741" s="221" t="s">
        <v>7026</v>
      </c>
      <c r="AB741" s="333"/>
    </row>
    <row r="742" spans="1:28" s="221" customFormat="1" ht="14.45">
      <c r="I742" s="221" t="str" cm="1">
        <f t="array" ref="I742">_xlfn.TEXTJOIN(" ",1,IF(flistname=D742,foption,""))</f>
        <v>0</v>
      </c>
      <c r="J742" s="221" t="s">
        <v>49</v>
      </c>
      <c r="K742" s="221" t="s">
        <v>7027</v>
      </c>
      <c r="L742" s="221" t="str">
        <f t="shared" si="90"/>
        <v>Q32_6: If yes, how have you benefited from the VSLA groups </v>
      </c>
      <c r="M742" s="221" t="s">
        <v>7028</v>
      </c>
      <c r="N742" s="221" t="s">
        <v>7029</v>
      </c>
      <c r="V742" s="221">
        <v>1</v>
      </c>
      <c r="Z742" s="221" t="s">
        <v>7030</v>
      </c>
      <c r="AB742" s="333"/>
    </row>
    <row r="743" spans="1:28" s="376" customFormat="1">
      <c r="A743" s="250"/>
      <c r="B743" s="250" t="s">
        <v>3624</v>
      </c>
      <c r="C743" s="250" t="e">
        <f>#VALUE!</f>
        <v>#VALUE!</v>
      </c>
      <c r="D743" s="250" t="e">
        <f t="shared" ref="D743:D744" si="91">IF(OR(C743="select_one",C743="select_multiple"),TRIM(RIGHT(J743,LEN(J743)-(LEN(C743)+1))),"")</f>
        <v>#VALUE!</v>
      </c>
      <c r="E743" s="250"/>
      <c r="F743" s="250" t="s">
        <v>246</v>
      </c>
      <c r="G743" s="250" t="s">
        <v>118</v>
      </c>
      <c r="H743" s="250"/>
      <c r="I743" s="375" t="e">
        <f t="array" ref="I743">#VALUE!</f>
        <v>#VALUE!</v>
      </c>
      <c r="J743" s="376" t="s">
        <v>26</v>
      </c>
      <c r="K743" s="376" t="s">
        <v>7031</v>
      </c>
      <c r="L743" s="376" t="str">
        <f t="shared" si="90"/>
        <v>SAMS participation_VSLA</v>
      </c>
      <c r="M743" s="378"/>
      <c r="N743" s="376" t="s">
        <v>7032</v>
      </c>
      <c r="P743" s="379">
        <v>1</v>
      </c>
      <c r="W743" s="376" t="s">
        <v>168</v>
      </c>
      <c r="AB743" s="378"/>
    </row>
    <row r="744" spans="1:28" s="317" customFormat="1">
      <c r="A744" s="238"/>
      <c r="B744" s="238"/>
      <c r="C744" s="238" t="e">
        <f>#VALUE!</f>
        <v>#VALUE!</v>
      </c>
      <c r="D744" s="238" t="e">
        <f t="shared" si="91"/>
        <v>#VALUE!</v>
      </c>
      <c r="E744" s="238"/>
      <c r="F744" s="238"/>
      <c r="G744" s="238"/>
      <c r="H744" s="238"/>
      <c r="I744" s="316" t="e">
        <f t="array" ref="I744">#VALUE!</f>
        <v>#VALUE!</v>
      </c>
      <c r="J744" s="317" t="s">
        <v>20</v>
      </c>
      <c r="L744" s="317" t="str">
        <f t="shared" si="90"/>
        <v>VSLA (Village/Community Saving and Loan Association/Group/Scheme)</v>
      </c>
      <c r="M744" s="319"/>
      <c r="N744" s="317" t="s">
        <v>7033</v>
      </c>
      <c r="O744" s="317" t="s">
        <v>7034</v>
      </c>
      <c r="P744" s="318">
        <v>1</v>
      </c>
      <c r="AB744" s="319"/>
    </row>
    <row r="745" spans="1:28" s="221" customFormat="1">
      <c r="I745" s="436"/>
      <c r="J745" s="194" t="s">
        <v>7035</v>
      </c>
      <c r="K745" s="221" t="s">
        <v>7036</v>
      </c>
      <c r="L745" s="221" t="str">
        <f t="shared" si="90"/>
        <v xml:space="preserve">Q32_6_1: Which activities of SAMS you have participated? </v>
      </c>
      <c r="M745" s="221" t="s">
        <v>7037</v>
      </c>
      <c r="N745" s="194" t="s">
        <v>7038</v>
      </c>
      <c r="O745" s="221" t="s">
        <v>7038</v>
      </c>
      <c r="P745" s="334"/>
      <c r="V745" s="194">
        <v>1</v>
      </c>
      <c r="AB745" s="333"/>
    </row>
    <row r="746" spans="1:28" s="221" customFormat="1">
      <c r="A746" s="221" t="s">
        <v>7039</v>
      </c>
      <c r="B746" s="221" t="s">
        <v>3627</v>
      </c>
      <c r="C746" s="221" t="e">
        <f>#VALUE!</f>
        <v>#VALUE!</v>
      </c>
      <c r="D746" s="221" t="e">
        <f>IF(OR(C746="select_one",C746="select_multiple"),TRIM(RIGHT(J746,LEN(J746)-(LEN(C746)+1))),"")</f>
        <v>#VALUE!</v>
      </c>
      <c r="F746" s="221" t="s">
        <v>246</v>
      </c>
      <c r="G746" s="221" t="s">
        <v>118</v>
      </c>
      <c r="I746" s="436" t="e">
        <f t="array" ref="I746">#VALUE!</f>
        <v>#VALUE!</v>
      </c>
      <c r="J746" s="221" t="s">
        <v>22</v>
      </c>
      <c r="K746" s="221" t="s">
        <v>7040</v>
      </c>
      <c r="L746" s="221" t="str">
        <f t="shared" si="90"/>
        <v xml:space="preserve">Q32_6_2: Have you been a member of VSLA/scheme through SAMS programme? </v>
      </c>
      <c r="M746" s="221" t="s">
        <v>7041</v>
      </c>
      <c r="N746" s="194" t="s">
        <v>7042</v>
      </c>
      <c r="O746" s="221" t="s">
        <v>7043</v>
      </c>
      <c r="P746" s="334">
        <v>1</v>
      </c>
      <c r="V746" s="194">
        <v>1</v>
      </c>
      <c r="W746" s="221" t="s">
        <v>5748</v>
      </c>
      <c r="Z746" s="221" t="s">
        <v>7044</v>
      </c>
      <c r="AB746" s="333"/>
    </row>
    <row r="747" spans="1:28" s="221" customFormat="1">
      <c r="I747" s="436" t="e">
        <f t="array" ref="I747">#VALUE!</f>
        <v>#VALUE!</v>
      </c>
      <c r="J747" s="221" t="s">
        <v>22</v>
      </c>
      <c r="K747" s="221" t="s">
        <v>7045</v>
      </c>
      <c r="L747" s="221" t="str">
        <f t="shared" si="90"/>
        <v>Q32_6_3: Have you benefited from VSLA participation?</v>
      </c>
      <c r="M747" s="221" t="s">
        <v>7046</v>
      </c>
      <c r="N747" s="194" t="s">
        <v>7047</v>
      </c>
      <c r="O747" s="221" t="s">
        <v>7048</v>
      </c>
      <c r="P747" s="334"/>
      <c r="V747" s="194">
        <v>1</v>
      </c>
      <c r="W747" s="221" t="s">
        <v>5748</v>
      </c>
      <c r="Z747" s="221" t="s">
        <v>7049</v>
      </c>
      <c r="AB747" s="333"/>
    </row>
    <row r="748" spans="1:28" s="221" customFormat="1">
      <c r="I748" s="436"/>
      <c r="J748" s="221" t="s">
        <v>49</v>
      </c>
      <c r="K748" s="221" t="s">
        <v>7050</v>
      </c>
      <c r="L748" s="221" t="str">
        <f t="shared" si="90"/>
        <v xml:space="preserve">Q32_6_4: If no, why? </v>
      </c>
      <c r="M748" s="221" t="s">
        <v>7051</v>
      </c>
      <c r="N748" s="194" t="s">
        <v>7052</v>
      </c>
      <c r="O748" s="221" t="s">
        <v>7053</v>
      </c>
      <c r="P748" s="334"/>
      <c r="V748" s="194">
        <v>1</v>
      </c>
      <c r="Z748" s="221" t="s">
        <v>7054</v>
      </c>
      <c r="AB748" s="333"/>
    </row>
    <row r="749" spans="1:28" s="221" customFormat="1">
      <c r="I749" s="436" t="e">
        <f t="array" ref="I749">#VALUE!</f>
        <v>#VALUE!</v>
      </c>
      <c r="J749" s="221" t="s">
        <v>22</v>
      </c>
      <c r="K749" s="221" t="s">
        <v>7055</v>
      </c>
      <c r="L749" s="221" t="str">
        <f t="shared" si="90"/>
        <v xml:space="preserve">Q32_6_5: Have you participated in any training related to saving and loans? (e.x. finance literacy, recording, etc.) </v>
      </c>
      <c r="M749" s="221" t="s">
        <v>7056</v>
      </c>
      <c r="N749" s="194" t="s">
        <v>7057</v>
      </c>
      <c r="O749" s="221" t="s">
        <v>7058</v>
      </c>
      <c r="P749" s="334"/>
      <c r="V749" s="194">
        <v>1</v>
      </c>
      <c r="W749" s="221" t="s">
        <v>5748</v>
      </c>
      <c r="Z749" s="221" t="s">
        <v>7049</v>
      </c>
      <c r="AB749" s="333"/>
    </row>
    <row r="750" spans="1:28" s="221" customFormat="1">
      <c r="I750" s="436"/>
      <c r="J750" s="221" t="s">
        <v>22</v>
      </c>
      <c r="K750" s="221" t="s">
        <v>7059</v>
      </c>
      <c r="L750" s="221" t="str">
        <f t="shared" si="90"/>
        <v xml:space="preserve">Q32_6_6: Have you practices skills you learned from VSLA training? </v>
      </c>
      <c r="M750" s="221" t="s">
        <v>7060</v>
      </c>
      <c r="N750" s="194" t="s">
        <v>7061</v>
      </c>
      <c r="P750" s="334"/>
      <c r="V750" s="194">
        <v>1</v>
      </c>
      <c r="W750" s="221" t="s">
        <v>5748</v>
      </c>
      <c r="Z750" s="221" t="s">
        <v>7062</v>
      </c>
      <c r="AB750" s="333"/>
    </row>
    <row r="751" spans="1:28" s="221" customFormat="1">
      <c r="I751" s="436"/>
      <c r="J751" s="221" t="s">
        <v>49</v>
      </c>
      <c r="K751" s="221" t="s">
        <v>7063</v>
      </c>
      <c r="L751" s="221" t="str">
        <f t="shared" si="90"/>
        <v xml:space="preserve">Q32_6_7: If no, why? </v>
      </c>
      <c r="M751" s="221" t="s">
        <v>7064</v>
      </c>
      <c r="N751" s="194" t="s">
        <v>7052</v>
      </c>
      <c r="P751" s="334"/>
      <c r="V751" s="194">
        <v>1</v>
      </c>
      <c r="Z751" s="221" t="s">
        <v>7065</v>
      </c>
      <c r="AB751" s="333"/>
    </row>
    <row r="752" spans="1:28" s="221" customFormat="1">
      <c r="B752" s="221" t="s">
        <v>3635</v>
      </c>
      <c r="C752" s="221" t="e">
        <f>#VALUE!</f>
        <v>#VALUE!</v>
      </c>
      <c r="D752" s="221" t="e">
        <f>IF(OR(C752="select_one",C752="select_multiple"),TRIM(RIGHT(J752,LEN(J752)-(LEN(C752)+1))),"")</f>
        <v>#VALUE!</v>
      </c>
      <c r="F752" s="221" t="s">
        <v>246</v>
      </c>
      <c r="G752" s="221" t="s">
        <v>118</v>
      </c>
      <c r="I752" s="436" t="e">
        <f t="array" ref="I752">#VALUE!</f>
        <v>#VALUE!</v>
      </c>
      <c r="J752" s="221" t="s">
        <v>22</v>
      </c>
      <c r="K752" s="221" t="s">
        <v>7066</v>
      </c>
      <c r="L752" s="221" t="str">
        <f t="shared" si="90"/>
        <v>Q32_6_8: Has this training helped your or your household save more money or improve your financial status?</v>
      </c>
      <c r="M752" s="221" t="s">
        <v>7067</v>
      </c>
      <c r="N752" s="194" t="s">
        <v>7068</v>
      </c>
      <c r="O752" s="221" t="s">
        <v>7069</v>
      </c>
      <c r="P752" s="334">
        <v>1</v>
      </c>
      <c r="V752" s="194">
        <v>1</v>
      </c>
      <c r="W752" s="221" t="s">
        <v>5748</v>
      </c>
      <c r="Z752" s="221" t="s">
        <v>7062</v>
      </c>
      <c r="AB752" s="333"/>
    </row>
    <row r="753" spans="1:28" s="221" customFormat="1">
      <c r="B753" s="221" t="s">
        <v>3635</v>
      </c>
      <c r="C753" s="221" t="e">
        <f>#VALUE!</f>
        <v>#VALUE!</v>
      </c>
      <c r="D753" s="221" t="e">
        <f>IF(OR(C753="select_one",C753="select_multiple"),TRIM(RIGHT(J753,LEN(J753)-(LEN(C753)+1))),"")</f>
        <v>#VALUE!</v>
      </c>
      <c r="F753" s="221" t="s">
        <v>246</v>
      </c>
      <c r="G753" s="221" t="s">
        <v>118</v>
      </c>
      <c r="I753" s="436" t="e">
        <f t="array" ref="I753">#VALUE!</f>
        <v>#VALUE!</v>
      </c>
      <c r="J753" s="221" t="s">
        <v>7070</v>
      </c>
      <c r="K753" s="221" t="s">
        <v>7071</v>
      </c>
      <c r="L753" s="221" t="str">
        <f t="shared" si="90"/>
        <v xml:space="preserve">Q32_6_9: If no, why wasn't the training helpful? </v>
      </c>
      <c r="M753" s="221" t="s">
        <v>7072</v>
      </c>
      <c r="N753" s="194" t="s">
        <v>7073</v>
      </c>
      <c r="O753" s="221" t="s">
        <v>7074</v>
      </c>
      <c r="P753" s="334">
        <v>1</v>
      </c>
      <c r="R753" s="437"/>
      <c r="V753" s="194">
        <v>1</v>
      </c>
      <c r="Z753" s="221" t="s">
        <v>7075</v>
      </c>
      <c r="AB753" s="333"/>
    </row>
    <row r="754" spans="1:28" s="221" customFormat="1">
      <c r="I754" s="436"/>
      <c r="J754" s="221" t="s">
        <v>49</v>
      </c>
      <c r="K754" s="221" t="s">
        <v>7076</v>
      </c>
      <c r="L754" s="221" t="str">
        <f t="shared" si="90"/>
        <v xml:space="preserve">Q32_6_10: Specify </v>
      </c>
      <c r="M754" s="221" t="s">
        <v>7077</v>
      </c>
      <c r="N754" s="194" t="s">
        <v>6941</v>
      </c>
      <c r="O754" s="221" t="s">
        <v>7078</v>
      </c>
      <c r="P754" s="334"/>
      <c r="R754" s="437"/>
      <c r="V754" s="194">
        <v>1</v>
      </c>
      <c r="Z754" s="221" t="s">
        <v>7079</v>
      </c>
      <c r="AB754" s="333"/>
    </row>
    <row r="755" spans="1:28" s="376" customFormat="1">
      <c r="A755" s="250"/>
      <c r="B755" s="250" t="s">
        <v>3651</v>
      </c>
      <c r="C755" s="250" t="e">
        <f>#VALUE!</f>
        <v>#VALUE!</v>
      </c>
      <c r="D755" s="250" t="e">
        <f>IF(OR(C755="select_one",C755="select_multiple"),TRIM(RIGHT(J755,LEN(J755)-(LEN(C755)+1))),"")</f>
        <v>#VALUE!</v>
      </c>
      <c r="E755" s="250"/>
      <c r="F755" s="250" t="s">
        <v>246</v>
      </c>
      <c r="G755" s="250" t="s">
        <v>118</v>
      </c>
      <c r="H755" s="250"/>
      <c r="I755" s="375" t="e">
        <f t="array" ref="I755">#VALUE!</f>
        <v>#VALUE!</v>
      </c>
      <c r="J755" s="376" t="s">
        <v>117</v>
      </c>
      <c r="K755" s="376" t="s">
        <v>7031</v>
      </c>
      <c r="L755" s="376" t="str">
        <f>IF(AND(ISBLANK(M755),ISBLANK(N755)),"",IF(ISBLANK(M755),N755,_xlfn.CONCAT(TRIM(M755),": ",N755)))</f>
        <v/>
      </c>
      <c r="M755" s="378"/>
      <c r="P755" s="379">
        <v>1</v>
      </c>
      <c r="AB755" s="378"/>
    </row>
    <row r="756" spans="1:28" s="356" customFormat="1">
      <c r="J756" s="356" t="s">
        <v>117</v>
      </c>
      <c r="K756" s="356" t="s">
        <v>7009</v>
      </c>
      <c r="L756" s="356" t="str">
        <f t="shared" si="90"/>
        <v/>
      </c>
    </row>
    <row r="757" spans="1:28" s="376" customFormat="1">
      <c r="A757" s="250"/>
      <c r="B757" s="250" t="s">
        <v>3624</v>
      </c>
      <c r="C757" s="250" t="e">
        <f>#VALUE!</f>
        <v>#VALUE!</v>
      </c>
      <c r="D757" s="250" t="e">
        <f>IF(OR(C757="select_one",C757="select_multiple"),TRIM(RIGHT(J757,LEN(J757)-(LEN(C757)+1))),"")</f>
        <v>#VALUE!</v>
      </c>
      <c r="E757" s="250"/>
      <c r="F757" s="250" t="s">
        <v>246</v>
      </c>
      <c r="G757" s="250" t="s">
        <v>118</v>
      </c>
      <c r="H757" s="250"/>
      <c r="I757" s="221" t="e" cm="1">
        <f t="array" ref="I757">_xlfn.TEXTJOIN(" ",1,IF(flistname=D757,foption,""))</f>
        <v>#VALUE!</v>
      </c>
      <c r="J757" s="376" t="s">
        <v>26</v>
      </c>
      <c r="K757" s="376" t="s">
        <v>7080</v>
      </c>
      <c r="L757" s="376" t="str">
        <f>IF(AND(ISBLANK(M757),ISBLANK(N757)),"",IF(ISBLANK(M757),N757,_xlfn.CONCAT(TRIM(M757),": ",N757)))</f>
        <v>Commercial RAC (Rural aggregation center)</v>
      </c>
      <c r="M757" s="378"/>
      <c r="N757" s="376" t="s">
        <v>7081</v>
      </c>
      <c r="O757" s="376" t="s">
        <v>7082</v>
      </c>
      <c r="P757" s="379">
        <v>1</v>
      </c>
      <c r="W757" s="376" t="s">
        <v>168</v>
      </c>
      <c r="AB757" s="378"/>
    </row>
    <row r="758" spans="1:28" s="221" customFormat="1">
      <c r="I758" s="221" t="str" cm="1">
        <f t="array" ref="I758">_xlfn.TEXTJOIN(" ",1,IF(flistname=D758,foption,""))</f>
        <v>0</v>
      </c>
      <c r="J758" s="221" t="s">
        <v>22</v>
      </c>
      <c r="K758" s="221" t="s">
        <v>7083</v>
      </c>
      <c r="L758" s="221" t="str">
        <f t="shared" si="90"/>
        <v>Q33: Have you ever sold any of your commodities at the RAC supported by WFP?</v>
      </c>
      <c r="M758" s="221" t="s">
        <v>7084</v>
      </c>
      <c r="N758" s="221" t="s">
        <v>7085</v>
      </c>
      <c r="V758" s="221">
        <v>1</v>
      </c>
      <c r="W758" s="221" t="s">
        <v>5748</v>
      </c>
    </row>
    <row r="759" spans="1:28" s="221" customFormat="1">
      <c r="I759" s="221" t="str" cm="1">
        <f t="array" ref="I759">_xlfn.TEXTJOIN(" ",1,IF(flistname=D759,foption,""))</f>
        <v>0</v>
      </c>
      <c r="J759" s="221" t="s">
        <v>151</v>
      </c>
      <c r="K759" s="221" t="s">
        <v>7086</v>
      </c>
      <c r="L759" s="221" t="str">
        <f t="shared" si="90"/>
        <v xml:space="preserve">Q34: How many times did you sell your commodities at RAC supported by WFP? </v>
      </c>
      <c r="M759" s="221" t="s">
        <v>7087</v>
      </c>
      <c r="N759" s="221" t="s">
        <v>7088</v>
      </c>
      <c r="V759" s="221">
        <v>1</v>
      </c>
      <c r="Z759" s="221" t="s">
        <v>7089</v>
      </c>
    </row>
    <row r="760" spans="1:28" s="221" customFormat="1">
      <c r="I760" s="221" t="str" cm="1">
        <f t="array" ref="I760">_xlfn.TEXTJOIN(" ",1,IF(flistname=D760,foption,""))</f>
        <v>0</v>
      </c>
      <c r="J760" s="221" t="s">
        <v>7090</v>
      </c>
      <c r="K760" s="221" t="s">
        <v>7091</v>
      </c>
      <c r="L760" s="221" t="str">
        <f>IF(AND(ISBLANK(M760),ISBLANK(N760)),"",IF(ISBLANK(M760),N760,_xlfn.CONCAT(TRIM(M760),": ",N760)))</f>
        <v>Q35: What was or will be the main commodity sold at RAC this year 2022?</v>
      </c>
      <c r="M760" s="221" t="s">
        <v>7092</v>
      </c>
      <c r="N760" s="221" t="s">
        <v>7093</v>
      </c>
      <c r="V760" s="221">
        <v>1</v>
      </c>
      <c r="Z760" s="221" t="s">
        <v>7089</v>
      </c>
    </row>
    <row r="761" spans="1:28" s="221" customFormat="1">
      <c r="I761" s="221" t="str" cm="1">
        <f t="array" ref="I761">_xlfn.TEXTJOIN(" ",1,IF(flistname=D761,foption,""))</f>
        <v>0</v>
      </c>
      <c r="J761" s="221" t="s">
        <v>151</v>
      </c>
      <c r="K761" s="221" t="s">
        <v>7094</v>
      </c>
      <c r="L761" s="221" t="str">
        <f t="shared" si="90"/>
        <v>Q36: What quanties of this commodity was or will be sold in Kgs in 2022?</v>
      </c>
      <c r="M761" s="221" t="s">
        <v>7095</v>
      </c>
      <c r="N761" s="221" t="s">
        <v>7096</v>
      </c>
      <c r="S761" s="221" t="s">
        <v>7097</v>
      </c>
      <c r="V761" s="221">
        <v>1</v>
      </c>
      <c r="Z761" s="221" t="s">
        <v>7089</v>
      </c>
    </row>
    <row r="762" spans="1:28" s="221" customFormat="1">
      <c r="I762" s="221" t="str" cm="1">
        <f t="array" ref="I762">_xlfn.TEXTJOIN(" ",1,IF(flistname=D762,foption,""))</f>
        <v>0</v>
      </c>
      <c r="J762" s="221" t="s">
        <v>151</v>
      </c>
      <c r="K762" s="221" t="s">
        <v>7098</v>
      </c>
      <c r="L762" s="221" t="str">
        <f t="shared" si="90"/>
        <v>Q37: How much is the commodity sold per Kg in 2021?</v>
      </c>
      <c r="M762" s="221" t="s">
        <v>7099</v>
      </c>
      <c r="N762" s="221" t="s">
        <v>7100</v>
      </c>
      <c r="S762" s="221" t="s">
        <v>7097</v>
      </c>
      <c r="V762" s="221">
        <v>1</v>
      </c>
      <c r="Z762" s="221" t="s">
        <v>7089</v>
      </c>
    </row>
    <row r="763" spans="1:28" s="221" customFormat="1">
      <c r="I763" s="221" t="str" cm="1">
        <f t="array" ref="I763">_xlfn.TEXTJOIN(" ",1,IF(flistname=D763,foption,""))</f>
        <v>0</v>
      </c>
      <c r="J763" s="221" t="s">
        <v>22</v>
      </c>
      <c r="K763" s="221" t="s">
        <v>7101</v>
      </c>
      <c r="L763" s="221" t="str">
        <f t="shared" si="90"/>
        <v>Q38: Have you sold (this year) or are you planning to sell your commodities through other potential markets?</v>
      </c>
      <c r="M763" s="221" t="s">
        <v>7102</v>
      </c>
      <c r="N763" s="221" t="s">
        <v>7103</v>
      </c>
      <c r="V763" s="221">
        <v>1</v>
      </c>
      <c r="W763" s="221" t="s">
        <v>5748</v>
      </c>
    </row>
    <row r="764" spans="1:28" s="221" customFormat="1">
      <c r="I764" s="221" t="str" cm="1">
        <f t="array" ref="I764">_xlfn.TEXTJOIN(" ",1,IF(flistname=D764,foption,""))</f>
        <v>0</v>
      </c>
      <c r="J764" s="221" t="s">
        <v>7104</v>
      </c>
      <c r="K764" s="221" t="s">
        <v>7105</v>
      </c>
      <c r="L764" s="221" t="str">
        <f t="shared" si="90"/>
        <v xml:space="preserve">Q39: If yes, to whom did or will you sell your commodities? </v>
      </c>
      <c r="M764" s="221" t="s">
        <v>7106</v>
      </c>
      <c r="N764" s="221" t="s">
        <v>7107</v>
      </c>
      <c r="V764" s="221">
        <v>1</v>
      </c>
      <c r="Z764" s="221" t="s">
        <v>7108</v>
      </c>
    </row>
    <row r="765" spans="1:28" s="221" customFormat="1">
      <c r="I765" s="221" t="str" cm="1">
        <f t="array" ref="I765">_xlfn.TEXTJOIN(" ",1,IF(flistname=D765,foption,""))</f>
        <v>0</v>
      </c>
      <c r="J765" s="221" t="s">
        <v>7090</v>
      </c>
      <c r="K765" s="221" t="s">
        <v>7109</v>
      </c>
      <c r="L765" s="221" t="str">
        <f t="shared" si="90"/>
        <v xml:space="preserve">Q40: Which main commodity you sold/sell to other buyers this year? </v>
      </c>
      <c r="M765" s="221" t="s">
        <v>7110</v>
      </c>
      <c r="N765" s="221" t="s">
        <v>7111</v>
      </c>
      <c r="V765" s="221">
        <v>1</v>
      </c>
      <c r="Z765" s="221" t="s">
        <v>7108</v>
      </c>
    </row>
    <row r="766" spans="1:28" s="221" customFormat="1">
      <c r="I766" s="221" t="str" cm="1">
        <f t="array" ref="I766">_xlfn.TEXTJOIN(" ",1,IF(flistname=D766,foption,""))</f>
        <v>0</v>
      </c>
      <c r="J766" s="221" t="s">
        <v>7112</v>
      </c>
      <c r="K766" s="221" t="s">
        <v>7113</v>
      </c>
      <c r="L766" s="221" t="str">
        <f t="shared" si="90"/>
        <v xml:space="preserve">Q41: what is the main reason to sell commodities to other markets, not to WFP? </v>
      </c>
      <c r="M766" s="221" t="s">
        <v>7114</v>
      </c>
      <c r="N766" s="221" t="s">
        <v>7115</v>
      </c>
      <c r="V766" s="221">
        <v>1</v>
      </c>
      <c r="Z766" s="221" t="s">
        <v>7108</v>
      </c>
    </row>
    <row r="767" spans="1:28" s="221" customFormat="1">
      <c r="I767" s="221" t="str" cm="1">
        <f t="array" ref="I767">_xlfn.TEXTJOIN(" ",1,IF(flistname=D767,foption,""))</f>
        <v>0</v>
      </c>
      <c r="J767" s="221" t="s">
        <v>7116</v>
      </c>
      <c r="K767" s="221" t="s">
        <v>7117</v>
      </c>
      <c r="L767" s="221" t="str">
        <f t="shared" si="90"/>
        <v xml:space="preserve">Q42: Through which channel did you receive the information of RAC? </v>
      </c>
      <c r="M767" s="221" t="s">
        <v>7118</v>
      </c>
      <c r="N767" s="221" t="s">
        <v>7119</v>
      </c>
      <c r="V767" s="221">
        <v>1</v>
      </c>
      <c r="Z767" s="221" t="s">
        <v>7089</v>
      </c>
    </row>
    <row r="768" spans="1:28" s="221" customFormat="1">
      <c r="I768" s="221" t="str" cm="1">
        <f t="array" ref="I768">_xlfn.TEXTJOIN(" ",1,IF(flistname=D768,foption,""))</f>
        <v>0</v>
      </c>
      <c r="J768" s="221" t="s">
        <v>49</v>
      </c>
      <c r="K768" s="221" t="s">
        <v>7120</v>
      </c>
      <c r="L768" s="221" t="str">
        <f t="shared" si="90"/>
        <v>Q42_1: Specify</v>
      </c>
      <c r="M768" s="221" t="s">
        <v>7121</v>
      </c>
      <c r="N768" s="221" t="s">
        <v>1312</v>
      </c>
      <c r="V768" s="221">
        <v>1</v>
      </c>
      <c r="Z768" s="221" t="s">
        <v>7122</v>
      </c>
    </row>
    <row r="769" spans="1:28" s="221" customFormat="1">
      <c r="I769" s="221" t="str" cm="1">
        <f t="array" ref="I769">_xlfn.TEXTJOIN(" ",1,IF(flistname=D769,foption,""))</f>
        <v>0</v>
      </c>
      <c r="J769" s="221" t="s">
        <v>7123</v>
      </c>
      <c r="K769" s="221" t="s">
        <v>7124</v>
      </c>
      <c r="L769" s="221" t="str">
        <f t="shared" si="90"/>
        <v xml:space="preserve">Q43: You said you were participated in training related to business skills, marketing. 
What types of specific training have you participated in? 
</v>
      </c>
      <c r="M769" s="221" t="s">
        <v>7125</v>
      </c>
      <c r="N769" s="221" t="s">
        <v>7126</v>
      </c>
      <c r="V769" s="221">
        <v>1</v>
      </c>
      <c r="Z769" s="221" t="s">
        <v>7127</v>
      </c>
    </row>
    <row r="770" spans="1:28" s="221" customFormat="1">
      <c r="I770" s="221" t="str" cm="1">
        <f t="array" ref="I770">_xlfn.TEXTJOIN(" ",1,IF(flistname=D770,foption,""))</f>
        <v>0</v>
      </c>
      <c r="J770" s="221" t="s">
        <v>7128</v>
      </c>
      <c r="K770" s="221" t="s">
        <v>7129</v>
      </c>
      <c r="L770" s="221" t="str">
        <f t="shared" si="90"/>
        <v xml:space="preserve">Q44: Who did provide above training? </v>
      </c>
      <c r="M770" s="221" t="s">
        <v>7130</v>
      </c>
      <c r="N770" s="221" t="s">
        <v>7131</v>
      </c>
      <c r="V770" s="221">
        <v>1</v>
      </c>
      <c r="Z770" s="221" t="s">
        <v>7127</v>
      </c>
    </row>
    <row r="771" spans="1:28" s="221" customFormat="1">
      <c r="I771" s="221" t="str" cm="1">
        <f t="array" ref="I771">_xlfn.TEXTJOIN(" ",1,IF(flistname=D771,foption,""))</f>
        <v>0</v>
      </c>
      <c r="J771" s="221" t="s">
        <v>7132</v>
      </c>
      <c r="K771" s="221" t="s">
        <v>7133</v>
      </c>
      <c r="L771" s="221" t="str">
        <f t="shared" si="90"/>
        <v>Q45: Why haven't you participated in business related training?</v>
      </c>
      <c r="M771" s="221" t="s">
        <v>7134</v>
      </c>
      <c r="N771" s="221" t="s">
        <v>7135</v>
      </c>
      <c r="V771" s="221">
        <v>1</v>
      </c>
      <c r="Z771" s="221" t="s">
        <v>7136</v>
      </c>
    </row>
    <row r="772" spans="1:28" s="221" customFormat="1">
      <c r="I772" s="221" t="str" cm="1">
        <f t="array" ref="I772">_xlfn.TEXTJOIN(" ",1,IF(flistname=D772,foption,""))</f>
        <v>0</v>
      </c>
      <c r="J772" s="221" t="s">
        <v>49</v>
      </c>
      <c r="K772" s="221" t="s">
        <v>7137</v>
      </c>
      <c r="L772" s="221" t="str">
        <f t="shared" si="90"/>
        <v>Q45_1: Specify</v>
      </c>
      <c r="M772" s="221" t="s">
        <v>7138</v>
      </c>
      <c r="N772" s="221" t="s">
        <v>1312</v>
      </c>
      <c r="V772" s="221">
        <v>1</v>
      </c>
      <c r="Z772" s="221" t="s">
        <v>7139</v>
      </c>
    </row>
    <row r="773" spans="1:28" s="221" customFormat="1">
      <c r="I773" s="221" t="str" cm="1">
        <f t="array" ref="I773">_xlfn.TEXTJOIN(" ",1,IF(flistname=D773,foption,""))</f>
        <v>0</v>
      </c>
      <c r="J773" s="221" t="s">
        <v>7140</v>
      </c>
      <c r="K773" s="221" t="s">
        <v>7141</v>
      </c>
      <c r="L773" s="221" t="str">
        <f t="shared" si="90"/>
        <v xml:space="preserve">Q46: What types of capacity building or support do you expect from WFP? </v>
      </c>
      <c r="M773" s="221" t="s">
        <v>7142</v>
      </c>
      <c r="N773" s="221" t="s">
        <v>7143</v>
      </c>
      <c r="S773" s="221" t="s">
        <v>6947</v>
      </c>
      <c r="T773" s="221" t="s">
        <v>5858</v>
      </c>
      <c r="U773" s="221" t="s">
        <v>7144</v>
      </c>
      <c r="V773" s="221">
        <v>1</v>
      </c>
    </row>
    <row r="774" spans="1:28" s="221" customFormat="1">
      <c r="I774" s="221" t="str" cm="1">
        <f t="array" ref="I774">_xlfn.TEXTJOIN(" ",1,IF(flistname=D774,foption,""))</f>
        <v>0</v>
      </c>
      <c r="J774" s="221" t="s">
        <v>49</v>
      </c>
      <c r="K774" s="221" t="s">
        <v>7145</v>
      </c>
      <c r="L774" s="221" t="str">
        <f t="shared" si="90"/>
        <v>Q46_1: Specify</v>
      </c>
      <c r="M774" s="221" t="s">
        <v>7146</v>
      </c>
      <c r="N774" s="221" t="s">
        <v>1312</v>
      </c>
      <c r="V774" s="221">
        <v>1</v>
      </c>
      <c r="Z774" s="221" t="s">
        <v>7147</v>
      </c>
    </row>
    <row r="775" spans="1:28" s="221" customFormat="1">
      <c r="I775" s="221" t="str" cm="1">
        <f t="array" ref="I775">_xlfn.TEXTJOIN(" ",1,IF(flistname=D775,foption,""))</f>
        <v>0</v>
      </c>
      <c r="J775" s="221" t="s">
        <v>7148</v>
      </c>
      <c r="K775" s="221" t="s">
        <v>7149</v>
      </c>
      <c r="L775" s="221" t="str">
        <f t="shared" si="90"/>
        <v xml:space="preserve">Q47: In general, how do you find satisfaction of using RAC? </v>
      </c>
      <c r="M775" s="221" t="s">
        <v>7150</v>
      </c>
      <c r="N775" s="221" t="s">
        <v>7151</v>
      </c>
      <c r="V775" s="221">
        <v>1</v>
      </c>
      <c r="Z775" s="221" t="s">
        <v>7089</v>
      </c>
    </row>
    <row r="776" spans="1:28" s="221" customFormat="1">
      <c r="I776" s="221" t="str" cm="1">
        <f t="array" ref="I776">_xlfn.TEXTJOIN(" ",1,IF(flistname=D776,foption,""))</f>
        <v>0</v>
      </c>
      <c r="J776" s="221" t="s">
        <v>49</v>
      </c>
      <c r="K776" s="221" t="s">
        <v>7152</v>
      </c>
      <c r="L776" s="221" t="str">
        <f t="shared" si="90"/>
        <v xml:space="preserve">Q48: If you are not safisfied, what should be improved? </v>
      </c>
      <c r="M776" s="221" t="s">
        <v>7153</v>
      </c>
      <c r="N776" s="221" t="s">
        <v>7154</v>
      </c>
      <c r="V776" s="221">
        <v>1</v>
      </c>
      <c r="Z776" s="221" t="s">
        <v>7155</v>
      </c>
    </row>
    <row r="777" spans="1:28" s="376" customFormat="1">
      <c r="A777" s="231"/>
      <c r="B777" s="231" t="s">
        <v>3651</v>
      </c>
      <c r="C777" s="231" t="e">
        <f>#VALUE!</f>
        <v>#VALUE!</v>
      </c>
      <c r="D777" s="231" t="e">
        <f>IF(OR(C777="select_one",C777="select_multiple"),TRIM(RIGHT(J777,LEN(J777)-(LEN(C777)+1))),"")</f>
        <v>#VALUE!</v>
      </c>
      <c r="E777" s="231"/>
      <c r="F777" s="231" t="s">
        <v>246</v>
      </c>
      <c r="G777" s="231" t="s">
        <v>118</v>
      </c>
      <c r="H777" s="231"/>
      <c r="I777" s="375" t="e">
        <f t="array" ref="I777">#VALUE!</f>
        <v>#VALUE!</v>
      </c>
      <c r="J777" s="376" t="s">
        <v>117</v>
      </c>
      <c r="K777" s="376" t="s">
        <v>7080</v>
      </c>
      <c r="L777" s="376" t="str">
        <f t="shared" si="90"/>
        <v/>
      </c>
      <c r="M777" s="378"/>
      <c r="P777" s="379">
        <v>1</v>
      </c>
      <c r="AB777" s="378"/>
    </row>
    <row r="778" spans="1:28" s="219" customFormat="1">
      <c r="J778" s="219" t="s">
        <v>26</v>
      </c>
      <c r="K778" s="219" t="s">
        <v>7156</v>
      </c>
      <c r="L778" s="219" t="str">
        <f t="shared" si="90"/>
        <v>Postharvest Management</v>
      </c>
      <c r="N778" s="219" t="s">
        <v>7157</v>
      </c>
      <c r="W778" s="219" t="s">
        <v>168</v>
      </c>
    </row>
    <row r="779" spans="1:28" s="221" customFormat="1">
      <c r="J779" s="221" t="s">
        <v>22</v>
      </c>
      <c r="K779" s="221" t="s">
        <v>7158</v>
      </c>
      <c r="L779" s="221" t="str">
        <f t="shared" si="90"/>
        <v xml:space="preserve">Q72: Did you receive any training on postharvest management? </v>
      </c>
      <c r="M779" s="221" t="s">
        <v>7001</v>
      </c>
      <c r="N779" s="221" t="s">
        <v>7159</v>
      </c>
      <c r="V779" s="221">
        <v>1</v>
      </c>
      <c r="W779" s="221" t="s">
        <v>5748</v>
      </c>
    </row>
    <row r="780" spans="1:28" s="221" customFormat="1">
      <c r="J780" s="221" t="s">
        <v>53</v>
      </c>
      <c r="K780" s="221" t="s">
        <v>7160</v>
      </c>
      <c r="L780" s="221" t="str">
        <f>IF(AND(ISBLANK(M780),ISBLANK(N780)),"",IF(ISBLANK(M780),N780,_xlfn.CONCAT(TRIM(M780),": ",N780)))</f>
        <v xml:space="preserve">Q73: Which CP provided the training? </v>
      </c>
      <c r="M780" s="221" t="s">
        <v>7004</v>
      </c>
      <c r="N780" s="221" t="s">
        <v>7161</v>
      </c>
      <c r="V780" s="221">
        <v>1</v>
      </c>
      <c r="W780" s="221" t="s">
        <v>3007</v>
      </c>
      <c r="Z780" s="221" t="s">
        <v>7162</v>
      </c>
    </row>
    <row r="781" spans="1:28" s="221" customFormat="1">
      <c r="J781" s="221" t="s">
        <v>49</v>
      </c>
      <c r="K781" s="221" t="s">
        <v>7163</v>
      </c>
      <c r="L781" s="221" t="str">
        <f t="shared" si="90"/>
        <v>Q74: Specify_______________</v>
      </c>
      <c r="M781" s="221" t="s">
        <v>7164</v>
      </c>
      <c r="N781" s="221" t="s">
        <v>6929</v>
      </c>
      <c r="V781" s="221">
        <v>1</v>
      </c>
      <c r="Z781" s="221" t="s">
        <v>7165</v>
      </c>
    </row>
    <row r="782" spans="1:28" s="221" customFormat="1">
      <c r="J782" s="221" t="s">
        <v>6992</v>
      </c>
      <c r="K782" s="221" t="s">
        <v>7166</v>
      </c>
      <c r="L782" s="221" t="str">
        <f t="shared" si="90"/>
        <v xml:space="preserve">Q75: What methods were used by the facilitators during the training? </v>
      </c>
      <c r="M782" s="221" t="s">
        <v>7167</v>
      </c>
      <c r="N782" s="221" t="s">
        <v>7168</v>
      </c>
      <c r="V782" s="221">
        <v>1</v>
      </c>
      <c r="Z782" s="221" t="s">
        <v>7162</v>
      </c>
    </row>
    <row r="783" spans="1:28" s="221" customFormat="1">
      <c r="J783" s="221" t="s">
        <v>49</v>
      </c>
      <c r="K783" s="221" t="s">
        <v>7169</v>
      </c>
      <c r="L783" s="221" t="str">
        <f t="shared" ref="L783" si="92">IF(AND(ISBLANK(M783),ISBLANK(N783)),"",IF(ISBLANK(M783),N783,_xlfn.CONCAT(TRIM(M783),": ",N783)))</f>
        <v>Q75_1: Specify_______________</v>
      </c>
      <c r="M783" s="221" t="s">
        <v>7170</v>
      </c>
      <c r="N783" s="221" t="s">
        <v>6929</v>
      </c>
      <c r="V783" s="221">
        <v>1</v>
      </c>
      <c r="Z783" s="221" t="s">
        <v>7171</v>
      </c>
    </row>
    <row r="784" spans="1:28" s="221" customFormat="1">
      <c r="J784" s="221" t="s">
        <v>801</v>
      </c>
      <c r="K784" s="221" t="s">
        <v>7172</v>
      </c>
      <c r="L784" s="221" t="str">
        <f t="shared" si="90"/>
        <v xml:space="preserve">Q76: How much time did it take to train? </v>
      </c>
      <c r="M784" s="221" t="s">
        <v>7173</v>
      </c>
      <c r="N784" s="221" t="s">
        <v>7174</v>
      </c>
      <c r="S784" s="221" t="s">
        <v>7175</v>
      </c>
      <c r="V784" s="221">
        <v>1</v>
      </c>
      <c r="Z784" s="221" t="s">
        <v>7162</v>
      </c>
    </row>
    <row r="785" spans="10:26" s="221" customFormat="1">
      <c r="J785" s="221" t="s">
        <v>22</v>
      </c>
      <c r="K785" s="221" t="s">
        <v>7176</v>
      </c>
      <c r="L785" s="221" t="str">
        <f t="shared" si="90"/>
        <v>Q77: Was the training adequate</v>
      </c>
      <c r="M785" s="221" t="s">
        <v>7177</v>
      </c>
      <c r="N785" s="221" t="s">
        <v>7178</v>
      </c>
      <c r="V785" s="221">
        <v>1</v>
      </c>
      <c r="W785" s="221" t="s">
        <v>5748</v>
      </c>
      <c r="Z785" s="221" t="s">
        <v>7162</v>
      </c>
    </row>
    <row r="786" spans="10:26" s="221" customFormat="1">
      <c r="J786" s="221" t="s">
        <v>7179</v>
      </c>
      <c r="K786" s="221" t="s">
        <v>7180</v>
      </c>
      <c r="L786" s="221" t="str">
        <f t="shared" si="90"/>
        <v xml:space="preserve">Q78: Which postharvest equipments did you access? </v>
      </c>
      <c r="M786" s="221" t="s">
        <v>7181</v>
      </c>
      <c r="N786" s="221" t="s">
        <v>7182</v>
      </c>
      <c r="T786" s="221" t="s">
        <v>5858</v>
      </c>
      <c r="U786" s="221" t="s">
        <v>6925</v>
      </c>
      <c r="V786" s="221">
        <v>1</v>
      </c>
      <c r="W786" s="221" t="s">
        <v>5748</v>
      </c>
    </row>
    <row r="787" spans="10:26" s="221" customFormat="1">
      <c r="J787" s="221" t="s">
        <v>7183</v>
      </c>
      <c r="K787" s="221" t="s">
        <v>7184</v>
      </c>
      <c r="L787" s="221" t="str">
        <f>IF(AND(ISBLANK(M787),ISBLANK(N787)),"",IF(ISBLANK(M787),N787,_xlfn.CONCAT(TRIM(M787),": ",N787)))</f>
        <v>Q79: How did you access</v>
      </c>
      <c r="M787" s="221" t="s">
        <v>7185</v>
      </c>
      <c r="N787" s="221" t="s">
        <v>7186</v>
      </c>
      <c r="V787" s="221">
        <v>1</v>
      </c>
      <c r="Z787" s="221" t="s">
        <v>7187</v>
      </c>
    </row>
    <row r="788" spans="10:26" s="221" customFormat="1">
      <c r="J788" s="221" t="s">
        <v>49</v>
      </c>
      <c r="K788" s="221" t="s">
        <v>7188</v>
      </c>
      <c r="L788" s="221" t="str">
        <f t="shared" si="90"/>
        <v>Q80: How is it supporting your farming business?</v>
      </c>
      <c r="M788" s="221" t="s">
        <v>7189</v>
      </c>
      <c r="N788" s="221" t="s">
        <v>7190</v>
      </c>
      <c r="V788" s="221">
        <v>1</v>
      </c>
      <c r="Z788" s="221" t="s">
        <v>7187</v>
      </c>
    </row>
    <row r="789" spans="10:26" s="221" customFormat="1">
      <c r="J789" s="221" t="s">
        <v>7191</v>
      </c>
      <c r="K789" s="221" t="s">
        <v>7192</v>
      </c>
      <c r="L789" s="221" t="str">
        <f t="shared" si="90"/>
        <v xml:space="preserve">Q81: Compared to before the project, how do you find status of safety and security in your community? </v>
      </c>
      <c r="M789" s="221" t="s">
        <v>7193</v>
      </c>
      <c r="N789" s="221" t="s">
        <v>7194</v>
      </c>
      <c r="V789" s="221">
        <v>1</v>
      </c>
      <c r="W789" s="221" t="s">
        <v>5748</v>
      </c>
    </row>
    <row r="790" spans="10:26" s="221" customFormat="1">
      <c r="J790" s="221" t="s">
        <v>151</v>
      </c>
      <c r="K790" s="221" t="s">
        <v>7195</v>
      </c>
      <c r="L790" s="221" t="str">
        <f t="shared" si="90"/>
        <v>Q82: How many feddans they use for crop cultivation</v>
      </c>
      <c r="M790" s="221" t="s">
        <v>7196</v>
      </c>
      <c r="N790" s="221" t="s">
        <v>7197</v>
      </c>
      <c r="V790" s="221">
        <v>1</v>
      </c>
    </row>
    <row r="791" spans="10:26" s="221" customFormat="1">
      <c r="J791" s="221" t="s">
        <v>449</v>
      </c>
      <c r="K791" s="221" t="s">
        <v>7198</v>
      </c>
      <c r="L791" s="221" t="str">
        <f t="shared" si="90"/>
        <v>Q83: Compared to before the project, have your income increased in agricultural income? - Increased, no change, decreased</v>
      </c>
      <c r="M791" s="221" t="s">
        <v>7199</v>
      </c>
      <c r="N791" s="221" t="s">
        <v>7200</v>
      </c>
      <c r="V791" s="221">
        <v>1</v>
      </c>
      <c r="W791" s="221" t="s">
        <v>5748</v>
      </c>
    </row>
    <row r="792" spans="10:26" s="356" customFormat="1">
      <c r="J792" s="356" t="s">
        <v>117</v>
      </c>
      <c r="K792" s="356" t="s">
        <v>7156</v>
      </c>
      <c r="L792" s="356" t="str">
        <f t="shared" si="90"/>
        <v/>
      </c>
    </row>
    <row r="793" spans="10:26" s="219" customFormat="1">
      <c r="J793" s="219" t="s">
        <v>26</v>
      </c>
      <c r="K793" s="219" t="s">
        <v>7201</v>
      </c>
      <c r="L793" s="219" t="str">
        <f t="shared" si="90"/>
        <v>SAMS Market Access</v>
      </c>
      <c r="N793" s="219" t="s">
        <v>7202</v>
      </c>
      <c r="W793" s="219" t="s">
        <v>168</v>
      </c>
    </row>
    <row r="794" spans="10:26" s="221" customFormat="1">
      <c r="J794" s="221" t="s">
        <v>22</v>
      </c>
      <c r="K794" s="221" t="s">
        <v>7203</v>
      </c>
      <c r="L794" s="221" t="str">
        <f t="shared" si="90"/>
        <v xml:space="preserve">Q81: Are you a member of a cooperative? </v>
      </c>
      <c r="M794" s="221" t="s">
        <v>7193</v>
      </c>
      <c r="N794" s="221" t="s">
        <v>7204</v>
      </c>
      <c r="V794" s="221">
        <v>1</v>
      </c>
      <c r="W794" s="221" t="s">
        <v>5748</v>
      </c>
    </row>
    <row r="795" spans="10:26" s="221" customFormat="1">
      <c r="J795" s="221" t="s">
        <v>1307</v>
      </c>
      <c r="K795" s="221" t="s">
        <v>7205</v>
      </c>
      <c r="L795" s="221" t="str">
        <f t="shared" si="90"/>
        <v>Q82: For the last season, were you able to sell any of your produce?</v>
      </c>
      <c r="M795" s="221" t="s">
        <v>7196</v>
      </c>
      <c r="N795" s="221" t="s">
        <v>7206</v>
      </c>
      <c r="T795" s="221" t="s">
        <v>5858</v>
      </c>
      <c r="U795" s="221" t="s">
        <v>6925</v>
      </c>
      <c r="V795" s="221">
        <v>1</v>
      </c>
    </row>
    <row r="796" spans="10:26" s="221" customFormat="1">
      <c r="J796" s="221" t="s">
        <v>49</v>
      </c>
      <c r="K796" s="221" t="s">
        <v>7207</v>
      </c>
      <c r="L796" s="221" t="str">
        <f t="shared" si="90"/>
        <v>Q82_1_1: Specify_______________</v>
      </c>
      <c r="M796" s="221" t="s">
        <v>7208</v>
      </c>
      <c r="N796" s="221" t="s">
        <v>6929</v>
      </c>
      <c r="V796" s="221">
        <v>1</v>
      </c>
      <c r="Z796" s="221" t="s">
        <v>7209</v>
      </c>
    </row>
    <row r="797" spans="10:26" s="221" customFormat="1">
      <c r="J797" s="221" t="s">
        <v>7210</v>
      </c>
      <c r="K797" s="221" t="s">
        <v>7211</v>
      </c>
      <c r="L797" s="221" t="str">
        <f t="shared" si="90"/>
        <v>Q82_1_2: Did you sell the produce in a group or individual</v>
      </c>
      <c r="M797" s="221" t="s">
        <v>7212</v>
      </c>
      <c r="N797" s="221" t="s">
        <v>7213</v>
      </c>
      <c r="V797" s="221">
        <v>1</v>
      </c>
      <c r="Z797" s="221" t="s">
        <v>7214</v>
      </c>
    </row>
    <row r="798" spans="10:26" s="221" customFormat="1">
      <c r="J798" s="221" t="s">
        <v>801</v>
      </c>
      <c r="K798" s="221" t="s">
        <v>7215</v>
      </c>
      <c r="L798" s="221" t="str">
        <f t="shared" si="90"/>
        <v>Q82_1_3: Sorghum</v>
      </c>
      <c r="M798" s="221" t="s">
        <v>7216</v>
      </c>
      <c r="N798" s="221" t="s">
        <v>7217</v>
      </c>
      <c r="S798" s="221" t="s">
        <v>7218</v>
      </c>
      <c r="V798" s="221">
        <v>1</v>
      </c>
      <c r="Z798" s="221" t="s">
        <v>7219</v>
      </c>
    </row>
    <row r="799" spans="10:26" s="221" customFormat="1">
      <c r="J799" s="221" t="s">
        <v>801</v>
      </c>
      <c r="K799" s="221" t="s">
        <v>7220</v>
      </c>
      <c r="L799" s="221" t="str">
        <f t="shared" si="90"/>
        <v>Q82_1_4: Maize</v>
      </c>
      <c r="M799" s="221" t="s">
        <v>7221</v>
      </c>
      <c r="N799" s="221" t="s">
        <v>7222</v>
      </c>
      <c r="S799" s="221" t="s">
        <v>7218</v>
      </c>
      <c r="V799" s="221">
        <v>1</v>
      </c>
      <c r="Z799" s="221" t="s">
        <v>7223</v>
      </c>
    </row>
    <row r="800" spans="10:26" s="221" customFormat="1">
      <c r="J800" s="221" t="s">
        <v>801</v>
      </c>
      <c r="K800" s="221" t="s">
        <v>7224</v>
      </c>
      <c r="L800" s="221" t="str">
        <f t="shared" si="90"/>
        <v>Q82_1_5: Millet</v>
      </c>
      <c r="M800" s="221" t="s">
        <v>7225</v>
      </c>
      <c r="N800" s="221" t="s">
        <v>7226</v>
      </c>
      <c r="S800" s="221" t="s">
        <v>7218</v>
      </c>
      <c r="V800" s="221">
        <v>1</v>
      </c>
      <c r="Z800" s="221" t="s">
        <v>7227</v>
      </c>
    </row>
    <row r="801" spans="1:28" s="221" customFormat="1">
      <c r="J801" s="221" t="s">
        <v>801</v>
      </c>
      <c r="K801" s="221" t="s">
        <v>7228</v>
      </c>
      <c r="L801" s="221" t="str">
        <f>IF(AND(ISBLANK(M801),ISBLANK(N801)),"",IF(ISBLANK(M801),N801,_xlfn.CONCAT(TRIM(M801),": ",N801)))</f>
        <v>Q82_1_6: Rice</v>
      </c>
      <c r="M801" s="221" t="s">
        <v>7229</v>
      </c>
      <c r="N801" s="221" t="s">
        <v>7230</v>
      </c>
      <c r="S801" s="221" t="s">
        <v>7218</v>
      </c>
      <c r="V801" s="221">
        <v>1</v>
      </c>
      <c r="Z801" s="221" t="s">
        <v>7231</v>
      </c>
    </row>
    <row r="802" spans="1:28" s="221" customFormat="1">
      <c r="J802" s="221" t="s">
        <v>801</v>
      </c>
      <c r="K802" s="221" t="s">
        <v>7232</v>
      </c>
      <c r="L802" s="221" t="str">
        <f t="shared" si="90"/>
        <v>Q82_1_7: Lentils</v>
      </c>
      <c r="M802" s="221" t="s">
        <v>7233</v>
      </c>
      <c r="N802" s="221" t="s">
        <v>7234</v>
      </c>
      <c r="S802" s="221" t="s">
        <v>7218</v>
      </c>
      <c r="V802" s="221">
        <v>1</v>
      </c>
      <c r="Z802" s="221" t="s">
        <v>7235</v>
      </c>
    </row>
    <row r="803" spans="1:28" s="221" customFormat="1">
      <c r="J803" s="221" t="s">
        <v>801</v>
      </c>
      <c r="K803" s="221" t="s">
        <v>7236</v>
      </c>
      <c r="L803" s="221" t="str">
        <f t="shared" si="90"/>
        <v>Q82_1_8: Peas</v>
      </c>
      <c r="M803" s="221" t="s">
        <v>7237</v>
      </c>
      <c r="N803" s="221" t="s">
        <v>7238</v>
      </c>
      <c r="S803" s="221" t="s">
        <v>7218</v>
      </c>
      <c r="V803" s="221">
        <v>1</v>
      </c>
      <c r="Z803" s="221" t="s">
        <v>7239</v>
      </c>
    </row>
    <row r="804" spans="1:28" s="221" customFormat="1">
      <c r="J804" s="221" t="s">
        <v>801</v>
      </c>
      <c r="K804" s="221" t="s">
        <v>7240</v>
      </c>
      <c r="L804" s="221" t="str">
        <f t="shared" si="90"/>
        <v>Q82_1_9: Beans</v>
      </c>
      <c r="M804" s="221" t="s">
        <v>7241</v>
      </c>
      <c r="N804" s="221" t="s">
        <v>7242</v>
      </c>
      <c r="S804" s="221" t="s">
        <v>7218</v>
      </c>
      <c r="V804" s="221">
        <v>1</v>
      </c>
      <c r="Z804" s="221" t="s">
        <v>7243</v>
      </c>
      <c r="AB804" s="333"/>
    </row>
    <row r="805" spans="1:28" s="221" customFormat="1">
      <c r="J805" s="221" t="s">
        <v>801</v>
      </c>
      <c r="K805" s="221" t="s">
        <v>7244</v>
      </c>
      <c r="L805" s="221" t="str">
        <f t="shared" si="90"/>
        <v>Q82_1_10: Groundnuts</v>
      </c>
      <c r="M805" s="221" t="s">
        <v>7245</v>
      </c>
      <c r="N805" s="221" t="s">
        <v>7246</v>
      </c>
      <c r="S805" s="221" t="s">
        <v>7218</v>
      </c>
      <c r="V805" s="221">
        <v>1</v>
      </c>
      <c r="Z805" s="221" t="s">
        <v>7247</v>
      </c>
      <c r="AB805" s="333"/>
    </row>
    <row r="806" spans="1:28" s="221" customFormat="1">
      <c r="J806" s="221" t="s">
        <v>801</v>
      </c>
      <c r="K806" s="221" t="s">
        <v>7248</v>
      </c>
      <c r="L806" s="221" t="str">
        <f t="shared" si="90"/>
        <v>Q82_1_11: Cassava</v>
      </c>
      <c r="M806" s="221" t="s">
        <v>7249</v>
      </c>
      <c r="N806" s="221" t="s">
        <v>7250</v>
      </c>
      <c r="S806" s="221" t="s">
        <v>7218</v>
      </c>
      <c r="V806" s="221">
        <v>1</v>
      </c>
      <c r="Z806" s="221" t="s">
        <v>7251</v>
      </c>
      <c r="AB806" s="333"/>
    </row>
    <row r="807" spans="1:28" s="221" customFormat="1">
      <c r="J807" s="221" t="s">
        <v>801</v>
      </c>
      <c r="K807" s="221" t="s">
        <v>7252</v>
      </c>
      <c r="L807" s="221" t="str">
        <f t="shared" si="90"/>
        <v>Q82_1_12: Others (specify)</v>
      </c>
      <c r="M807" s="221" t="s">
        <v>7253</v>
      </c>
      <c r="N807" s="221" t="s">
        <v>7254</v>
      </c>
      <c r="S807" s="221" t="s">
        <v>7218</v>
      </c>
      <c r="V807" s="221">
        <v>1</v>
      </c>
      <c r="Z807" s="221" t="s">
        <v>7209</v>
      </c>
      <c r="AB807" s="333"/>
    </row>
    <row r="808" spans="1:28" s="221" customFormat="1">
      <c r="J808" s="221" t="s">
        <v>49</v>
      </c>
      <c r="K808" s="221" t="s">
        <v>7255</v>
      </c>
      <c r="L808" s="221" t="str">
        <f t="shared" si="90"/>
        <v>Q82_1_13: Who were the main buyers?</v>
      </c>
      <c r="M808" s="221" t="s">
        <v>7256</v>
      </c>
      <c r="N808" s="221" t="s">
        <v>7257</v>
      </c>
      <c r="V808" s="221">
        <v>1</v>
      </c>
      <c r="Z808" s="221" t="s">
        <v>7214</v>
      </c>
      <c r="AB808" s="333"/>
    </row>
    <row r="809" spans="1:28" s="221" customFormat="1">
      <c r="J809" s="221" t="s">
        <v>7258</v>
      </c>
      <c r="K809" s="221" t="s">
        <v>7259</v>
      </c>
      <c r="L809" s="221" t="str">
        <f t="shared" si="90"/>
        <v xml:space="preserve">Q82_1_14: How often were you supported by the CP or WFP to access markets? </v>
      </c>
      <c r="M809" s="221" t="s">
        <v>7260</v>
      </c>
      <c r="N809" s="221" t="s">
        <v>7261</v>
      </c>
      <c r="V809" s="221">
        <v>1</v>
      </c>
      <c r="W809" s="221" t="s">
        <v>5748</v>
      </c>
      <c r="AB809" s="333"/>
    </row>
    <row r="810" spans="1:28" s="221" customFormat="1">
      <c r="J810" s="221" t="s">
        <v>22</v>
      </c>
      <c r="K810" s="221" t="s">
        <v>7262</v>
      </c>
      <c r="L810" s="221" t="str">
        <f t="shared" si="90"/>
        <v>Q82_1_15: Are you happy with the price that you get from buyers?</v>
      </c>
      <c r="M810" s="221" t="s">
        <v>7263</v>
      </c>
      <c r="N810" s="221" t="s">
        <v>7264</v>
      </c>
      <c r="V810" s="221">
        <v>1</v>
      </c>
      <c r="W810" s="221" t="s">
        <v>5748</v>
      </c>
      <c r="AB810" s="333"/>
    </row>
    <row r="811" spans="1:28" s="356" customFormat="1">
      <c r="J811" s="356" t="s">
        <v>117</v>
      </c>
      <c r="K811" s="356" t="s">
        <v>7201</v>
      </c>
      <c r="L811" s="356" t="str">
        <f t="shared" si="90"/>
        <v/>
      </c>
    </row>
    <row r="812" spans="1:28" s="376" customFormat="1">
      <c r="A812" s="438"/>
      <c r="B812" s="438"/>
      <c r="C812" s="438"/>
      <c r="D812" s="438"/>
      <c r="E812" s="438"/>
      <c r="F812" s="438"/>
      <c r="G812" s="438"/>
      <c r="H812" s="438"/>
      <c r="I812" s="375" t="e">
        <f t="array" ref="I812">#VALUE!</f>
        <v>#VALUE!</v>
      </c>
      <c r="J812" s="376" t="s">
        <v>26</v>
      </c>
      <c r="K812" s="376" t="s">
        <v>7265</v>
      </c>
      <c r="L812" s="376" t="str">
        <f>IF(AND(ISBLANK(M812),ISBLANK(N812)),"",IF(ISBLANK(M812),N812,_xlfn.CONCAT(TRIM(M812),": ",N812)))</f>
        <v>ACCESS SERVICES AND FACILITIES</v>
      </c>
      <c r="M812" s="378"/>
      <c r="N812" s="376" t="s">
        <v>7266</v>
      </c>
      <c r="P812" s="379"/>
      <c r="AB812" s="378"/>
    </row>
    <row r="813" spans="1:28">
      <c r="A813" s="194"/>
      <c r="E813" s="194"/>
      <c r="H813" s="194"/>
      <c r="I813" s="251" t="e">
        <f t="array" ref="I813">#VALUE!</f>
        <v>#VALUE!</v>
      </c>
      <c r="J813" s="194" t="s">
        <v>7267</v>
      </c>
      <c r="K813" s="194" t="s">
        <v>7268</v>
      </c>
      <c r="L813" s="194" t="str">
        <f>IF(AND(ISBLANK(M813),ISBLANK(N813)),"",IF(ISBLANK(M813),N813,_xlfn.CONCAT(TRIM(M813),": ",N813)))</f>
        <v>Q83_14: Do you or other household members have access and can use services at the following facilities in your area?</v>
      </c>
      <c r="M813" s="221" t="s">
        <v>7269</v>
      </c>
      <c r="N813" s="194" t="s">
        <v>7270</v>
      </c>
      <c r="O813" s="194" t="s">
        <v>7271</v>
      </c>
      <c r="P813" s="312"/>
      <c r="S813" s="194" t="s">
        <v>7272</v>
      </c>
      <c r="T813" s="194" t="s">
        <v>7273</v>
      </c>
      <c r="U813" s="194" t="s">
        <v>7274</v>
      </c>
      <c r="V813" s="194">
        <v>1</v>
      </c>
    </row>
    <row r="814" spans="1:28" s="317" customFormat="1">
      <c r="A814" s="221"/>
      <c r="B814" s="221"/>
      <c r="C814" s="221"/>
      <c r="D814" s="221"/>
      <c r="E814" s="221"/>
      <c r="F814" s="221"/>
      <c r="G814" s="221"/>
      <c r="H814" s="221"/>
      <c r="I814" s="316" t="e">
        <f t="array" ref="I814">#VALUE!</f>
        <v>#VALUE!</v>
      </c>
      <c r="J814" s="317" t="s">
        <v>20</v>
      </c>
      <c r="L814" s="317" t="s">
        <v>7275</v>
      </c>
      <c r="M814" s="319"/>
      <c r="P814" s="318"/>
      <c r="S814" s="317" t="s">
        <v>7275</v>
      </c>
      <c r="AB814" s="319"/>
    </row>
    <row r="815" spans="1:28" s="376" customFormat="1">
      <c r="A815" s="439"/>
      <c r="B815" s="439"/>
      <c r="C815" s="439"/>
      <c r="D815" s="439"/>
      <c r="E815" s="439"/>
      <c r="F815" s="439"/>
      <c r="G815" s="439"/>
      <c r="H815" s="439"/>
      <c r="I815" s="375" t="e">
        <f t="array" ref="I815">#VALUE!</f>
        <v>#VALUE!</v>
      </c>
      <c r="J815" s="376" t="s">
        <v>212</v>
      </c>
      <c r="K815" s="376" t="s">
        <v>7276</v>
      </c>
      <c r="L815" s="376" t="str">
        <f t="shared" ref="L815:L831" si="93">IF(AND(ISBLANK(M815),ISBLANK(N815)),"",IF(ISBLANK(M815),N815,_xlfn.CONCAT(TRIM(M815),": ",N815)))</f>
        <v/>
      </c>
      <c r="M815" s="378"/>
      <c r="P815" s="379"/>
      <c r="Y815" s="376" t="s">
        <v>7277</v>
      </c>
      <c r="Z815" s="376" t="s">
        <v>7278</v>
      </c>
      <c r="AB815" s="378"/>
    </row>
    <row r="816" spans="1:28" s="221" customFormat="1">
      <c r="I816" s="360" t="e">
        <f t="array" ref="I816">#VALUE!</f>
        <v>#VALUE!</v>
      </c>
      <c r="J816" s="221" t="s">
        <v>7279</v>
      </c>
      <c r="K816" s="221" t="s">
        <v>7280</v>
      </c>
      <c r="L816" s="221" t="str">
        <f t="shared" si="93"/>
        <v>Q83_15: You will now ask question about: **${facname}**</v>
      </c>
      <c r="M816" s="221" t="s">
        <v>7281</v>
      </c>
      <c r="N816" s="221" t="s">
        <v>7282</v>
      </c>
      <c r="O816" s="221" t="s">
        <v>7283</v>
      </c>
      <c r="P816" s="334"/>
      <c r="V816" s="194">
        <v>1</v>
      </c>
      <c r="W816" s="221" t="s">
        <v>3865</v>
      </c>
      <c r="AA816" s="221">
        <v>1</v>
      </c>
      <c r="AB816" s="333" t="s">
        <v>7284</v>
      </c>
    </row>
    <row r="817" spans="1:28" s="224" customFormat="1">
      <c r="A817" s="440"/>
      <c r="B817" s="440"/>
      <c r="C817" s="440"/>
      <c r="D817" s="440"/>
      <c r="E817" s="440"/>
      <c r="F817" s="440"/>
      <c r="G817" s="440"/>
      <c r="H817" s="440"/>
      <c r="I817" s="259" t="e">
        <f t="array" ref="I817">#VALUE!</f>
        <v>#VALUE!</v>
      </c>
      <c r="J817" s="224" t="s">
        <v>2564</v>
      </c>
      <c r="K817" s="224" t="s">
        <v>7285</v>
      </c>
      <c r="L817" s="224" t="str">
        <f t="shared" si="93"/>
        <v>Return focus facility name</v>
      </c>
      <c r="M817" s="277"/>
      <c r="N817" s="224" t="s">
        <v>7286</v>
      </c>
      <c r="O817" s="224" t="s">
        <v>7283</v>
      </c>
      <c r="P817" s="441"/>
      <c r="V817" s="224">
        <v>1</v>
      </c>
      <c r="AB817" s="277" t="s">
        <v>7287</v>
      </c>
    </row>
    <row r="818" spans="1:28" s="221" customFormat="1">
      <c r="I818" s="360" t="e">
        <f t="array" ref="I818">#VALUE!</f>
        <v>#VALUE!</v>
      </c>
      <c r="J818" s="221" t="s">
        <v>49</v>
      </c>
      <c r="K818" s="221" t="s">
        <v>7288</v>
      </c>
      <c r="L818" s="221" t="str">
        <f t="shared" si="93"/>
        <v>Q83_16: What's the name of the nearest ${facname} or most used by your hosehold members?</v>
      </c>
      <c r="M818" s="221" t="s">
        <v>7289</v>
      </c>
      <c r="N818" s="221" t="s">
        <v>7290</v>
      </c>
      <c r="O818" s="442" t="s">
        <v>7291</v>
      </c>
      <c r="P818" s="334"/>
      <c r="V818" s="194">
        <v>1</v>
      </c>
      <c r="AB818" s="333"/>
    </row>
    <row r="819" spans="1:28" s="221" customFormat="1">
      <c r="I819" s="360" t="e">
        <f t="array" ref="I819">#VALUE!</f>
        <v>#VALUE!</v>
      </c>
      <c r="J819" s="221" t="s">
        <v>7292</v>
      </c>
      <c r="K819" s="221" t="s">
        <v>7293</v>
      </c>
      <c r="L819" s="221" t="str">
        <f t="shared" si="93"/>
        <v>Q83_17: Do you use this market as a buyer or a trader?</v>
      </c>
      <c r="M819" s="221" t="s">
        <v>7294</v>
      </c>
      <c r="N819" s="221" t="s">
        <v>7295</v>
      </c>
      <c r="O819" s="442" t="s">
        <v>7296</v>
      </c>
      <c r="P819" s="334"/>
      <c r="V819" s="194">
        <v>1</v>
      </c>
      <c r="Z819" s="221" t="s">
        <v>7297</v>
      </c>
      <c r="AB819" s="333"/>
    </row>
    <row r="820" spans="1:28" s="376" customFormat="1">
      <c r="A820" s="443"/>
      <c r="B820" s="443"/>
      <c r="C820" s="443"/>
      <c r="D820" s="443"/>
      <c r="E820" s="443"/>
      <c r="F820" s="443"/>
      <c r="G820" s="443"/>
      <c r="H820" s="443"/>
      <c r="I820" s="375" t="e">
        <f t="array" ref="I820">#VALUE!</f>
        <v>#VALUE!</v>
      </c>
      <c r="J820" s="376" t="s">
        <v>26</v>
      </c>
      <c r="K820" s="376" t="s">
        <v>7298</v>
      </c>
      <c r="L820" s="376" t="str">
        <f t="shared" si="93"/>
        <v>Access to (${townPs} - ${facname})</v>
      </c>
      <c r="M820" s="378"/>
      <c r="N820" s="376" t="s">
        <v>7299</v>
      </c>
      <c r="P820" s="379"/>
      <c r="W820" s="376" t="s">
        <v>168</v>
      </c>
      <c r="AB820" s="378"/>
    </row>
    <row r="821" spans="1:28" s="221" customFormat="1">
      <c r="I821" s="360" t="e">
        <f t="array" ref="I821">#VALUE!</f>
        <v>#VALUE!</v>
      </c>
      <c r="J821" s="221" t="s">
        <v>7300</v>
      </c>
      <c r="K821" s="221" t="s">
        <v>7301</v>
      </c>
      <c r="L821" s="221" t="str">
        <f t="shared" si="93"/>
        <v xml:space="preserve">Q83_17: What mode of transport  do you use to travel to ${townPs}?  </v>
      </c>
      <c r="M821" s="221" t="s">
        <v>7294</v>
      </c>
      <c r="N821" s="221" t="s">
        <v>7302</v>
      </c>
      <c r="O821" s="442" t="s">
        <v>7303</v>
      </c>
      <c r="P821" s="334"/>
      <c r="V821" s="194">
        <v>1</v>
      </c>
      <c r="AB821" s="333"/>
    </row>
    <row r="822" spans="1:28" s="221" customFormat="1">
      <c r="I822" s="360" t="e">
        <f t="array" ref="I822">#VALUE!</f>
        <v>#VALUE!</v>
      </c>
      <c r="J822" s="221" t="s">
        <v>7304</v>
      </c>
      <c r="K822" s="221" t="s">
        <v>7305</v>
      </c>
      <c r="L822" s="221" t="str">
        <f>IF(AND(ISBLANK(M822),ISBLANK(N822)),"",IF(ISBLANK(M822),N822,_xlfn.CONCAT(TRIM(M822),": ",N822)))</f>
        <v>Q83_18: Do you own this transport mode?</v>
      </c>
      <c r="M822" s="221" t="s">
        <v>7306</v>
      </c>
      <c r="N822" s="221" t="s">
        <v>7307</v>
      </c>
      <c r="O822" s="442" t="s">
        <v>7308</v>
      </c>
      <c r="P822" s="334"/>
      <c r="V822" s="194">
        <v>1</v>
      </c>
      <c r="Z822" s="221" t="s">
        <v>7309</v>
      </c>
      <c r="AB822" s="333"/>
    </row>
    <row r="823" spans="1:28" s="221" customFormat="1">
      <c r="I823" s="360" t="e">
        <f t="array" ref="I823">#VALUE!</f>
        <v>#VALUE!</v>
      </c>
      <c r="J823" s="221" t="s">
        <v>7310</v>
      </c>
      <c r="K823" s="221" t="s">
        <v>7311</v>
      </c>
      <c r="L823" s="221" t="str">
        <f t="shared" si="93"/>
        <v>Q83_19: What is the estimated travel time (from home to ${townPs}) - minutes</v>
      </c>
      <c r="M823" s="221" t="s">
        <v>7312</v>
      </c>
      <c r="N823" s="221" t="s">
        <v>7313</v>
      </c>
      <c r="O823" s="442" t="s">
        <v>7314</v>
      </c>
      <c r="P823" s="334"/>
      <c r="V823" s="194">
        <v>1</v>
      </c>
      <c r="AB823" s="333"/>
    </row>
    <row r="824" spans="1:28" s="221" customFormat="1">
      <c r="I824" s="360" t="e">
        <f t="array" ref="I824">#VALUE!</f>
        <v>#VALUE!</v>
      </c>
      <c r="J824" s="221" t="s">
        <v>151</v>
      </c>
      <c r="K824" s="221" t="s">
        <v>7315</v>
      </c>
      <c r="L824" s="221" t="str">
        <f t="shared" si="93"/>
        <v xml:space="preserve">Q83_20: How much does it cost you (In SSP) to travel (from home to ${townPs}) </v>
      </c>
      <c r="M824" s="221" t="s">
        <v>7316</v>
      </c>
      <c r="N824" s="221" t="s">
        <v>7317</v>
      </c>
      <c r="O824" s="442" t="s">
        <v>7318</v>
      </c>
      <c r="P824" s="334"/>
      <c r="V824" s="194">
        <v>1</v>
      </c>
      <c r="Z824" s="221" t="s">
        <v>7309</v>
      </c>
      <c r="AB824" s="333"/>
    </row>
    <row r="825" spans="1:28" s="206" customFormat="1">
      <c r="I825" s="444" t="e">
        <f t="array" ref="I825">#VALUE!</f>
        <v>#VALUE!</v>
      </c>
      <c r="J825" s="221" t="s">
        <v>151</v>
      </c>
      <c r="K825" s="221" t="s">
        <v>7319</v>
      </c>
      <c r="L825" s="221" t="str">
        <f t="shared" si="93"/>
        <v>Q83_21: In a week, how frequently do you or your household members travel to ${townPs}</v>
      </c>
      <c r="M825" s="221" t="s">
        <v>7320</v>
      </c>
      <c r="N825" s="221" t="s">
        <v>7321</v>
      </c>
      <c r="O825" s="442" t="s">
        <v>7322</v>
      </c>
      <c r="P825" s="445"/>
      <c r="T825" s="206" t="s">
        <v>7323</v>
      </c>
      <c r="U825" s="206" t="s">
        <v>7324</v>
      </c>
      <c r="V825" s="194">
        <v>1</v>
      </c>
      <c r="Z825" s="221"/>
      <c r="AB825" s="411"/>
    </row>
    <row r="826" spans="1:28" s="206" customFormat="1">
      <c r="I826" s="444"/>
      <c r="J826" s="221" t="s">
        <v>22</v>
      </c>
      <c r="K826" s="221" t="s">
        <v>7325</v>
      </c>
      <c r="L826" s="221" t="str">
        <f t="shared" si="93"/>
        <v>Q83_22: Do you face any challenges or limited access to (${townPs} - ${facname})</v>
      </c>
      <c r="M826" s="221" t="s">
        <v>7326</v>
      </c>
      <c r="N826" s="221" t="s">
        <v>7327</v>
      </c>
      <c r="O826" s="442" t="s">
        <v>7328</v>
      </c>
      <c r="P826" s="445"/>
      <c r="V826" s="194">
        <v>1</v>
      </c>
      <c r="W826" s="221" t="s">
        <v>5748</v>
      </c>
      <c r="Z826" s="221"/>
      <c r="AB826" s="411"/>
    </row>
    <row r="827" spans="1:28" s="221" customFormat="1">
      <c r="I827" s="360" t="e">
        <f t="array" ref="I827">#VALUE!</f>
        <v>#VALUE!</v>
      </c>
      <c r="J827" s="221" t="s">
        <v>7329</v>
      </c>
      <c r="K827" s="221" t="s">
        <v>7330</v>
      </c>
      <c r="L827" s="221" t="str">
        <f t="shared" si="93"/>
        <v>Q83_23: What are the main causes of limited acces to ${facname}</v>
      </c>
      <c r="M827" s="221" t="s">
        <v>7331</v>
      </c>
      <c r="N827" s="221" t="s">
        <v>7332</v>
      </c>
      <c r="O827" s="442" t="s">
        <v>7333</v>
      </c>
      <c r="P827" s="334"/>
      <c r="T827" s="221" t="s">
        <v>5925</v>
      </c>
      <c r="U827" s="221" t="s">
        <v>7334</v>
      </c>
      <c r="V827" s="194">
        <v>1</v>
      </c>
      <c r="Z827" s="221" t="s">
        <v>7335</v>
      </c>
      <c r="AB827" s="333"/>
    </row>
    <row r="828" spans="1:28" s="221" customFormat="1">
      <c r="I828" s="360" t="e">
        <f t="array" ref="I828">#VALUE!</f>
        <v>#VALUE!</v>
      </c>
      <c r="J828" s="221" t="s">
        <v>49</v>
      </c>
      <c r="K828" s="221" t="s">
        <v>7336</v>
      </c>
      <c r="L828" s="221" t="str">
        <f t="shared" si="93"/>
        <v>Q83_24: Specify other faced access challenges</v>
      </c>
      <c r="M828" s="221" t="s">
        <v>7337</v>
      </c>
      <c r="N828" s="221" t="s">
        <v>7338</v>
      </c>
      <c r="O828" s="442" t="s">
        <v>7339</v>
      </c>
      <c r="P828" s="334"/>
      <c r="V828" s="194">
        <v>1</v>
      </c>
      <c r="Z828" s="221" t="s">
        <v>7340</v>
      </c>
      <c r="AB828" s="333"/>
    </row>
    <row r="829" spans="1:28" s="376" customFormat="1">
      <c r="A829" s="233"/>
      <c r="B829" s="233"/>
      <c r="C829" s="233"/>
      <c r="D829" s="233"/>
      <c r="E829" s="233"/>
      <c r="F829" s="233"/>
      <c r="G829" s="233"/>
      <c r="H829" s="233"/>
      <c r="I829" s="375" t="e">
        <f t="array" ref="I829">#VALUE!</f>
        <v>#VALUE!</v>
      </c>
      <c r="J829" s="376" t="s">
        <v>117</v>
      </c>
      <c r="L829" s="376" t="str">
        <f t="shared" si="93"/>
        <v/>
      </c>
      <c r="M829" s="378"/>
      <c r="P829" s="379"/>
      <c r="AB829" s="378"/>
    </row>
    <row r="830" spans="1:28" s="376" customFormat="1">
      <c r="A830" s="439"/>
      <c r="B830" s="439"/>
      <c r="C830" s="439"/>
      <c r="D830" s="439"/>
      <c r="E830" s="439"/>
      <c r="F830" s="439"/>
      <c r="G830" s="439"/>
      <c r="H830" s="439"/>
      <c r="I830" s="375" t="e">
        <f t="array" ref="I830">#VALUE!</f>
        <v>#VALUE!</v>
      </c>
      <c r="J830" s="376" t="s">
        <v>224</v>
      </c>
      <c r="L830" s="376" t="str">
        <f t="shared" si="93"/>
        <v/>
      </c>
      <c r="M830" s="378"/>
      <c r="P830" s="379"/>
      <c r="AB830" s="378"/>
    </row>
    <row r="831" spans="1:28" s="376" customFormat="1">
      <c r="A831" s="438"/>
      <c r="B831" s="438"/>
      <c r="C831" s="438"/>
      <c r="D831" s="438"/>
      <c r="E831" s="438"/>
      <c r="F831" s="438"/>
      <c r="G831" s="438"/>
      <c r="H831" s="438"/>
      <c r="I831" s="375" t="e">
        <f t="array" ref="I831">#VALUE!</f>
        <v>#VALUE!</v>
      </c>
      <c r="J831" s="376" t="s">
        <v>117</v>
      </c>
      <c r="L831" s="376" t="str">
        <f t="shared" si="93"/>
        <v/>
      </c>
      <c r="M831" s="378"/>
      <c r="P831" s="379"/>
      <c r="AB831" s="378"/>
    </row>
    <row r="832" spans="1:28" s="356" customFormat="1">
      <c r="J832" s="356" t="s">
        <v>117</v>
      </c>
      <c r="K832" s="356" t="s">
        <v>7006</v>
      </c>
      <c r="L832" s="356" t="str">
        <f t="shared" ref="L832" si="94">IF(AND(ISBLANK(M832),ISBLANK(N832)),"",IF(ISBLANK(M832),N832,_xlfn.CONCAT(TRIM(M832),": ",N832)))</f>
        <v/>
      </c>
    </row>
    <row r="833" spans="1:16382" s="376" customFormat="1">
      <c r="A833" s="212"/>
      <c r="B833" s="199"/>
      <c r="C833" s="199" t="str">
        <f t="shared" si="79"/>
        <v>No</v>
      </c>
      <c r="D833" s="199" t="str">
        <f t="shared" si="78"/>
        <v/>
      </c>
      <c r="E833" s="212"/>
      <c r="F833" s="199"/>
      <c r="G833" s="199"/>
      <c r="H833" s="213"/>
      <c r="I833" s="375"/>
      <c r="J833" s="376" t="s">
        <v>26</v>
      </c>
      <c r="K833" s="376" t="s">
        <v>7341</v>
      </c>
      <c r="M833" s="378"/>
      <c r="N833" s="376" t="s">
        <v>7342</v>
      </c>
      <c r="O833" s="392" t="s">
        <v>7342</v>
      </c>
      <c r="P833" s="379"/>
      <c r="Z833" s="377" t="s">
        <v>7343</v>
      </c>
      <c r="AB833" s="378"/>
    </row>
    <row r="834" spans="1:16382" s="376" customFormat="1">
      <c r="A834" s="212"/>
      <c r="B834" s="199"/>
      <c r="C834" s="199"/>
      <c r="D834" s="199"/>
      <c r="E834" s="212"/>
      <c r="F834" s="199"/>
      <c r="G834" s="199"/>
      <c r="H834" s="213"/>
      <c r="I834" s="375"/>
      <c r="J834" s="376" t="s">
        <v>26</v>
      </c>
      <c r="K834" s="413" t="s">
        <v>7344</v>
      </c>
      <c r="M834" s="378"/>
      <c r="O834" s="392"/>
      <c r="P834" s="379"/>
      <c r="W834" s="376" t="s">
        <v>168</v>
      </c>
      <c r="Z834" s="377"/>
      <c r="AB834" s="378"/>
    </row>
    <row r="835" spans="1:16382" s="393" customFormat="1">
      <c r="B835" s="393" t="s">
        <v>4929</v>
      </c>
      <c r="C835" s="393" t="str">
        <f t="shared" si="79"/>
        <v>select_one</v>
      </c>
      <c r="D835" s="393" t="str">
        <f>IF(OR(C835="select_one",C835="select_multiple"),TRIM(RIGHT(J835,LEN(J835)-(LEN(C835)+1))),"")</f>
        <v>yes_no</v>
      </c>
      <c r="F835" s="393" t="s">
        <v>246</v>
      </c>
      <c r="G835" s="194" t="s">
        <v>2983</v>
      </c>
      <c r="I835" s="394"/>
      <c r="J835" s="393" t="s">
        <v>22</v>
      </c>
      <c r="K835" s="393" t="s">
        <v>7345</v>
      </c>
      <c r="L835" s="393" t="str">
        <f>IF(AND(ISBLANK(M835),ISBLANK(N835)),"",IF(ISBLANK(M835),N835,_xlfn.CONCAT(TRIM(M835),": ",N835)))</f>
        <v xml:space="preserve">Q83_25: Do you cultivate vegetables ? </v>
      </c>
      <c r="M835" s="221" t="s">
        <v>7346</v>
      </c>
      <c r="N835" s="393" t="s">
        <v>7347</v>
      </c>
      <c r="O835" s="393" t="s">
        <v>7348</v>
      </c>
      <c r="P835" s="395">
        <v>1</v>
      </c>
      <c r="V835" s="393">
        <v>1</v>
      </c>
      <c r="AB835" s="396"/>
    </row>
    <row r="836" spans="1:16382">
      <c r="I836" s="251"/>
      <c r="J836" s="393" t="s">
        <v>7349</v>
      </c>
      <c r="K836" s="393" t="s">
        <v>7350</v>
      </c>
      <c r="L836" s="194" t="str">
        <f>IF(AND(ISBLANK(M836),ISBLANK(N836)),"",IF(ISBLANK(M836),N836,_xlfn.CONCAT(TRIM(M836),": ",N836)))</f>
        <v xml:space="preserve">Q83_26: If yes, is it with WFP urban programme or is it with your own activity? </v>
      </c>
      <c r="M836" s="221" t="s">
        <v>7351</v>
      </c>
      <c r="N836" s="393" t="s">
        <v>7352</v>
      </c>
      <c r="O836" s="393" t="s">
        <v>7353</v>
      </c>
      <c r="P836" s="312">
        <v>1</v>
      </c>
      <c r="V836" s="194">
        <v>1</v>
      </c>
      <c r="Z836" s="393" t="s">
        <v>7354</v>
      </c>
    </row>
    <row r="837" spans="1:16382">
      <c r="I837" s="206"/>
      <c r="J837" s="206" t="s">
        <v>6794</v>
      </c>
      <c r="K837" s="206" t="s">
        <v>7355</v>
      </c>
      <c r="L837" s="206" t="s">
        <v>6796</v>
      </c>
      <c r="M837" s="221" t="s">
        <v>7356</v>
      </c>
      <c r="N837" s="206" t="s">
        <v>6796</v>
      </c>
      <c r="O837" s="206" t="s">
        <v>6798</v>
      </c>
      <c r="P837" s="206">
        <v>1</v>
      </c>
      <c r="Q837" s="206"/>
      <c r="R837" s="206"/>
      <c r="S837" s="206"/>
      <c r="T837" s="206"/>
      <c r="U837" s="206"/>
      <c r="V837" s="206">
        <v>1</v>
      </c>
      <c r="W837" s="206"/>
      <c r="X837" s="206"/>
      <c r="Y837" s="206"/>
      <c r="Z837" s="393" t="s">
        <v>7354</v>
      </c>
      <c r="AA837" s="206"/>
      <c r="AB837" s="411"/>
      <c r="AC837" s="206"/>
      <c r="AD837" s="206"/>
      <c r="AE837" s="206"/>
      <c r="AF837" s="206"/>
      <c r="AG837" s="206"/>
      <c r="AH837" s="206"/>
      <c r="AI837" s="206"/>
      <c r="AJ837" s="206"/>
      <c r="AK837" s="206"/>
      <c r="AL837" s="206"/>
      <c r="AM837" s="206"/>
      <c r="AN837" s="206"/>
      <c r="AO837" s="206"/>
      <c r="AP837" s="206"/>
      <c r="AQ837" s="206"/>
      <c r="AR837" s="206"/>
      <c r="AS837" s="206"/>
      <c r="AT837" s="206"/>
      <c r="AU837" s="206"/>
      <c r="AV837" s="206"/>
      <c r="AW837" s="206"/>
      <c r="AX837" s="206"/>
      <c r="AY837" s="206"/>
      <c r="AZ837" s="206"/>
      <c r="BA837" s="206"/>
      <c r="BB837" s="206"/>
      <c r="BC837" s="206"/>
      <c r="BD837" s="206"/>
      <c r="BE837" s="206"/>
      <c r="BF837" s="206"/>
      <c r="BG837" s="206"/>
      <c r="BH837" s="206"/>
      <c r="BI837" s="206"/>
      <c r="BJ837" s="206"/>
      <c r="BK837" s="206"/>
      <c r="BL837" s="206"/>
      <c r="BM837" s="206"/>
      <c r="BN837" s="206"/>
      <c r="BO837" s="206"/>
      <c r="BP837" s="206"/>
      <c r="BQ837" s="206"/>
      <c r="BR837" s="206"/>
      <c r="BS837" s="206"/>
      <c r="BT837" s="206"/>
      <c r="BU837" s="206"/>
      <c r="BV837" s="206"/>
      <c r="BW837" s="206"/>
      <c r="BX837" s="206"/>
      <c r="BY837" s="206"/>
      <c r="BZ837" s="206"/>
      <c r="CA837" s="206"/>
      <c r="CB837" s="206"/>
      <c r="CC837" s="206"/>
      <c r="CD837" s="206"/>
      <c r="CE837" s="206"/>
      <c r="CF837" s="206"/>
      <c r="CG837" s="206"/>
      <c r="CH837" s="206"/>
      <c r="CI837" s="206"/>
      <c r="CJ837" s="206"/>
      <c r="CK837" s="206"/>
      <c r="CL837" s="206"/>
      <c r="CM837" s="206"/>
      <c r="CN837" s="206"/>
      <c r="CO837" s="206"/>
      <c r="CP837" s="206"/>
      <c r="CQ837" s="206"/>
      <c r="CR837" s="206"/>
      <c r="CS837" s="206"/>
      <c r="CT837" s="206"/>
      <c r="CU837" s="206"/>
      <c r="CV837" s="206"/>
      <c r="CW837" s="206"/>
      <c r="CX837" s="206"/>
      <c r="CY837" s="206"/>
      <c r="CZ837" s="206"/>
      <c r="DA837" s="206"/>
      <c r="DB837" s="206"/>
      <c r="DC837" s="206"/>
      <c r="DD837" s="206"/>
      <c r="DE837" s="206"/>
      <c r="DF837" s="206"/>
      <c r="DG837" s="206"/>
      <c r="DH837" s="206"/>
      <c r="DI837" s="206"/>
      <c r="DJ837" s="206"/>
      <c r="DK837" s="206"/>
      <c r="DL837" s="206"/>
      <c r="DM837" s="206"/>
      <c r="DN837" s="206"/>
      <c r="DO837" s="206"/>
      <c r="DP837" s="206"/>
      <c r="DQ837" s="206"/>
      <c r="DR837" s="206"/>
      <c r="DS837" s="206"/>
      <c r="DT837" s="206"/>
      <c r="DU837" s="206"/>
      <c r="DV837" s="206"/>
      <c r="DW837" s="206"/>
      <c r="DX837" s="206"/>
      <c r="DY837" s="206"/>
      <c r="DZ837" s="206"/>
      <c r="EA837" s="206"/>
      <c r="EB837" s="206"/>
      <c r="EC837" s="206"/>
      <c r="ED837" s="206"/>
      <c r="EE837" s="206"/>
      <c r="EF837" s="206"/>
      <c r="EG837" s="206"/>
      <c r="EH837" s="206"/>
      <c r="EI837" s="206"/>
      <c r="EJ837" s="206"/>
      <c r="EK837" s="206"/>
      <c r="EL837" s="206"/>
      <c r="EM837" s="206"/>
      <c r="EN837" s="206"/>
      <c r="EO837" s="206"/>
      <c r="EP837" s="206"/>
      <c r="EQ837" s="206"/>
      <c r="ER837" s="206"/>
      <c r="ES837" s="206"/>
      <c r="ET837" s="206"/>
      <c r="EU837" s="206"/>
      <c r="EV837" s="206"/>
      <c r="EW837" s="206"/>
      <c r="EX837" s="206"/>
      <c r="EY837" s="206"/>
      <c r="EZ837" s="206"/>
      <c r="FA837" s="206"/>
      <c r="FB837" s="206"/>
      <c r="FC837" s="206"/>
      <c r="FD837" s="206"/>
      <c r="FE837" s="206"/>
      <c r="FF837" s="206"/>
      <c r="FG837" s="206"/>
      <c r="FH837" s="206"/>
      <c r="FI837" s="206"/>
      <c r="FJ837" s="206"/>
      <c r="FK837" s="206"/>
      <c r="FL837" s="206"/>
      <c r="FM837" s="206"/>
      <c r="FN837" s="206"/>
      <c r="FO837" s="206"/>
      <c r="FP837" s="206"/>
      <c r="FQ837" s="206"/>
      <c r="FR837" s="206"/>
      <c r="FS837" s="206"/>
      <c r="FT837" s="206"/>
      <c r="FU837" s="206"/>
      <c r="FV837" s="206"/>
      <c r="FW837" s="206"/>
      <c r="FX837" s="206"/>
      <c r="FY837" s="206"/>
      <c r="FZ837" s="206"/>
      <c r="GA837" s="206"/>
      <c r="GB837" s="206"/>
      <c r="GC837" s="206"/>
      <c r="GD837" s="206"/>
      <c r="GE837" s="206"/>
      <c r="GF837" s="206"/>
      <c r="GG837" s="206"/>
      <c r="GH837" s="206"/>
      <c r="GI837" s="206"/>
      <c r="GJ837" s="206"/>
      <c r="GK837" s="206"/>
      <c r="GL837" s="206"/>
      <c r="GM837" s="206"/>
      <c r="GN837" s="206"/>
      <c r="GO837" s="206"/>
      <c r="GP837" s="206"/>
      <c r="GQ837" s="206"/>
      <c r="GR837" s="206"/>
      <c r="GS837" s="206"/>
      <c r="GT837" s="206"/>
      <c r="GU837" s="206"/>
      <c r="GV837" s="206"/>
      <c r="GW837" s="206"/>
      <c r="GX837" s="206"/>
      <c r="GY837" s="206"/>
      <c r="GZ837" s="206"/>
      <c r="HA837" s="206"/>
      <c r="HB837" s="206"/>
      <c r="HC837" s="206"/>
      <c r="HD837" s="206"/>
      <c r="HE837" s="206"/>
      <c r="HF837" s="206"/>
      <c r="HG837" s="206"/>
      <c r="HH837" s="206"/>
      <c r="HI837" s="206"/>
      <c r="HJ837" s="206"/>
      <c r="HK837" s="206"/>
      <c r="HL837" s="206"/>
      <c r="HM837" s="206"/>
      <c r="HN837" s="206"/>
      <c r="HO837" s="206"/>
      <c r="HP837" s="206"/>
      <c r="HQ837" s="206"/>
      <c r="HR837" s="206"/>
      <c r="HS837" s="206"/>
      <c r="HT837" s="206"/>
      <c r="HU837" s="206"/>
      <c r="HV837" s="206"/>
      <c r="HW837" s="206"/>
      <c r="HX837" s="206"/>
      <c r="HY837" s="206"/>
      <c r="HZ837" s="206"/>
      <c r="IA837" s="206"/>
      <c r="IB837" s="206"/>
      <c r="IC837" s="206"/>
      <c r="ID837" s="206"/>
      <c r="IE837" s="206"/>
      <c r="IF837" s="206"/>
      <c r="IG837" s="206"/>
      <c r="IH837" s="206"/>
      <c r="II837" s="206"/>
      <c r="IJ837" s="206"/>
      <c r="IK837" s="206"/>
      <c r="IL837" s="206"/>
      <c r="IM837" s="206"/>
      <c r="IN837" s="206"/>
      <c r="IO837" s="206"/>
      <c r="IP837" s="206"/>
      <c r="IQ837" s="206"/>
      <c r="IR837" s="206"/>
      <c r="IS837" s="206"/>
      <c r="IT837" s="206"/>
      <c r="IU837" s="206"/>
      <c r="IV837" s="206"/>
      <c r="IW837" s="206"/>
      <c r="IX837" s="206"/>
      <c r="IY837" s="206"/>
      <c r="IZ837" s="206"/>
      <c r="JA837" s="206"/>
      <c r="JB837" s="206"/>
      <c r="JC837" s="206"/>
      <c r="JD837" s="206"/>
      <c r="JE837" s="206"/>
      <c r="JF837" s="206"/>
      <c r="JG837" s="206"/>
      <c r="JH837" s="206"/>
      <c r="JI837" s="206"/>
      <c r="JJ837" s="206"/>
      <c r="JK837" s="206"/>
      <c r="JL837" s="206"/>
      <c r="JM837" s="206"/>
      <c r="JN837" s="206"/>
      <c r="JO837" s="206"/>
      <c r="JP837" s="206"/>
      <c r="JQ837" s="206"/>
      <c r="JR837" s="206"/>
      <c r="JS837" s="206"/>
      <c r="JT837" s="206"/>
      <c r="JU837" s="206"/>
      <c r="JV837" s="206"/>
      <c r="JW837" s="206"/>
      <c r="JX837" s="206"/>
      <c r="JY837" s="206"/>
      <c r="JZ837" s="206"/>
      <c r="KA837" s="206"/>
      <c r="KB837" s="206"/>
      <c r="KC837" s="206"/>
      <c r="KD837" s="206"/>
      <c r="KE837" s="206"/>
      <c r="KF837" s="206"/>
      <c r="KG837" s="206"/>
      <c r="KH837" s="206"/>
      <c r="KI837" s="206"/>
      <c r="KJ837" s="206"/>
      <c r="KK837" s="206"/>
      <c r="KL837" s="206"/>
      <c r="KM837" s="206"/>
      <c r="KN837" s="206"/>
      <c r="KO837" s="206"/>
      <c r="KP837" s="206"/>
      <c r="KQ837" s="206"/>
      <c r="KR837" s="206"/>
      <c r="KS837" s="206"/>
      <c r="KT837" s="206"/>
      <c r="KU837" s="206"/>
      <c r="KV837" s="206"/>
      <c r="KW837" s="206"/>
      <c r="KX837" s="206"/>
      <c r="KY837" s="206"/>
      <c r="KZ837" s="206"/>
      <c r="LA837" s="206"/>
      <c r="LB837" s="206"/>
      <c r="LC837" s="206"/>
      <c r="LD837" s="206"/>
      <c r="LE837" s="206"/>
      <c r="LF837" s="206"/>
      <c r="LG837" s="206"/>
      <c r="LH837" s="206"/>
      <c r="LI837" s="206"/>
      <c r="LJ837" s="206"/>
      <c r="LK837" s="206"/>
      <c r="LL837" s="206"/>
      <c r="LM837" s="206"/>
      <c r="LN837" s="206"/>
      <c r="LO837" s="206"/>
      <c r="LP837" s="206"/>
      <c r="LQ837" s="206"/>
      <c r="LR837" s="206"/>
      <c r="LS837" s="206"/>
      <c r="LT837" s="206"/>
      <c r="LU837" s="206"/>
      <c r="LV837" s="206"/>
      <c r="LW837" s="206"/>
      <c r="LX837" s="206"/>
      <c r="LY837" s="206"/>
      <c r="LZ837" s="206"/>
      <c r="MA837" s="206"/>
      <c r="MB837" s="206"/>
      <c r="MC837" s="206"/>
      <c r="MD837" s="206"/>
      <c r="ME837" s="206"/>
      <c r="MF837" s="206"/>
      <c r="MG837" s="206"/>
      <c r="MH837" s="206"/>
      <c r="MI837" s="206"/>
      <c r="MJ837" s="206"/>
      <c r="MK837" s="206"/>
      <c r="ML837" s="206"/>
      <c r="MM837" s="206"/>
      <c r="MN837" s="206"/>
      <c r="MO837" s="206"/>
      <c r="MP837" s="206"/>
      <c r="MQ837" s="206"/>
      <c r="MR837" s="206"/>
      <c r="MS837" s="206"/>
      <c r="MT837" s="206"/>
      <c r="MU837" s="206"/>
      <c r="MV837" s="206"/>
      <c r="MW837" s="206"/>
      <c r="MX837" s="206"/>
      <c r="MY837" s="206"/>
      <c r="MZ837" s="206"/>
      <c r="NA837" s="206"/>
      <c r="NB837" s="206"/>
      <c r="NC837" s="206"/>
      <c r="ND837" s="206"/>
      <c r="NE837" s="206"/>
      <c r="NF837" s="206"/>
      <c r="NG837" s="206"/>
      <c r="NH837" s="206"/>
      <c r="NI837" s="206"/>
      <c r="NJ837" s="206"/>
      <c r="NK837" s="206"/>
      <c r="NL837" s="206"/>
      <c r="NM837" s="206"/>
      <c r="NN837" s="206"/>
      <c r="NO837" s="206"/>
      <c r="NP837" s="206"/>
      <c r="NQ837" s="206"/>
      <c r="NR837" s="206"/>
      <c r="NS837" s="206"/>
      <c r="NT837" s="206"/>
      <c r="NU837" s="206"/>
      <c r="NV837" s="206"/>
      <c r="NW837" s="206"/>
      <c r="NX837" s="206"/>
      <c r="NY837" s="206"/>
      <c r="NZ837" s="206"/>
      <c r="OA837" s="206"/>
      <c r="OB837" s="206"/>
      <c r="OC837" s="206"/>
      <c r="OD837" s="206"/>
      <c r="OE837" s="206"/>
      <c r="OF837" s="206"/>
      <c r="OG837" s="206"/>
      <c r="OH837" s="206"/>
      <c r="OI837" s="206"/>
      <c r="OJ837" s="206"/>
      <c r="OK837" s="206"/>
      <c r="OL837" s="206"/>
      <c r="OM837" s="206"/>
      <c r="ON837" s="206"/>
      <c r="OO837" s="206"/>
      <c r="OP837" s="206"/>
      <c r="OQ837" s="206"/>
      <c r="OR837" s="206"/>
      <c r="OS837" s="206"/>
      <c r="OT837" s="206"/>
      <c r="OU837" s="206"/>
      <c r="OV837" s="206"/>
      <c r="OW837" s="206"/>
      <c r="OX837" s="206"/>
      <c r="OY837" s="206"/>
      <c r="OZ837" s="206"/>
      <c r="PA837" s="206"/>
      <c r="PB837" s="206"/>
      <c r="PC837" s="206"/>
      <c r="PD837" s="206"/>
      <c r="PE837" s="206"/>
      <c r="PF837" s="206"/>
      <c r="PG837" s="206"/>
      <c r="PH837" s="206"/>
      <c r="PI837" s="206"/>
      <c r="PJ837" s="206"/>
      <c r="PK837" s="206"/>
      <c r="PL837" s="206"/>
      <c r="PM837" s="206"/>
      <c r="PN837" s="206"/>
      <c r="PO837" s="206"/>
      <c r="PP837" s="206"/>
      <c r="PQ837" s="206"/>
      <c r="PR837" s="206"/>
      <c r="PS837" s="206"/>
      <c r="PT837" s="206"/>
      <c r="PU837" s="206"/>
      <c r="PV837" s="206"/>
      <c r="PW837" s="206"/>
      <c r="PX837" s="206"/>
      <c r="PY837" s="206"/>
      <c r="PZ837" s="206"/>
      <c r="QA837" s="206"/>
      <c r="QB837" s="206"/>
      <c r="QC837" s="206"/>
      <c r="QD837" s="206"/>
      <c r="QE837" s="206"/>
      <c r="QF837" s="206"/>
      <c r="QG837" s="206"/>
      <c r="QH837" s="206"/>
      <c r="QI837" s="206"/>
      <c r="QJ837" s="206"/>
      <c r="QK837" s="206"/>
      <c r="QL837" s="206"/>
      <c r="QM837" s="206"/>
      <c r="QN837" s="206"/>
      <c r="QO837" s="206"/>
      <c r="QP837" s="206"/>
      <c r="QQ837" s="206"/>
      <c r="QR837" s="206"/>
      <c r="QS837" s="206"/>
      <c r="QT837" s="206"/>
      <c r="QU837" s="206"/>
      <c r="QV837" s="206"/>
      <c r="QW837" s="206"/>
      <c r="QX837" s="206"/>
      <c r="QY837" s="206"/>
      <c r="QZ837" s="206"/>
      <c r="RA837" s="206"/>
      <c r="RB837" s="206"/>
      <c r="RC837" s="206"/>
      <c r="RD837" s="206"/>
      <c r="RE837" s="206"/>
      <c r="RF837" s="206"/>
      <c r="RG837" s="206"/>
      <c r="RH837" s="206"/>
      <c r="RI837" s="206"/>
      <c r="RJ837" s="206"/>
      <c r="RK837" s="206"/>
      <c r="RL837" s="206"/>
      <c r="RM837" s="206"/>
      <c r="RN837" s="206"/>
      <c r="RO837" s="206"/>
      <c r="RP837" s="206"/>
      <c r="RQ837" s="206"/>
      <c r="RR837" s="206"/>
      <c r="RS837" s="206"/>
      <c r="RT837" s="206"/>
      <c r="RU837" s="206"/>
      <c r="RV837" s="206"/>
      <c r="RW837" s="206"/>
      <c r="RX837" s="206"/>
      <c r="RY837" s="206"/>
      <c r="RZ837" s="206"/>
      <c r="SA837" s="206"/>
      <c r="SB837" s="206"/>
      <c r="SC837" s="206"/>
      <c r="SD837" s="206"/>
      <c r="SE837" s="206"/>
      <c r="SF837" s="206"/>
      <c r="SG837" s="206"/>
      <c r="SH837" s="206"/>
      <c r="SI837" s="206"/>
      <c r="SJ837" s="206"/>
      <c r="SK837" s="206"/>
      <c r="SL837" s="206"/>
      <c r="SM837" s="206"/>
      <c r="SN837" s="206"/>
      <c r="SO837" s="206"/>
      <c r="SP837" s="206"/>
      <c r="SQ837" s="206"/>
      <c r="SR837" s="206"/>
      <c r="SS837" s="206"/>
      <c r="ST837" s="206"/>
      <c r="SU837" s="206"/>
      <c r="SV837" s="206"/>
      <c r="SW837" s="206"/>
      <c r="SX837" s="206"/>
      <c r="SY837" s="206"/>
      <c r="SZ837" s="206"/>
      <c r="TA837" s="206"/>
      <c r="TB837" s="206"/>
      <c r="TC837" s="206"/>
      <c r="TD837" s="206"/>
      <c r="TE837" s="206"/>
      <c r="TF837" s="206"/>
      <c r="TG837" s="206"/>
      <c r="TH837" s="206"/>
      <c r="TI837" s="206"/>
      <c r="TJ837" s="206"/>
      <c r="TK837" s="206"/>
      <c r="TL837" s="206"/>
      <c r="TM837" s="206"/>
      <c r="TN837" s="206"/>
      <c r="TO837" s="206"/>
      <c r="TP837" s="206"/>
      <c r="TQ837" s="206"/>
      <c r="TR837" s="206"/>
      <c r="TS837" s="206"/>
      <c r="TT837" s="206"/>
      <c r="TU837" s="206"/>
      <c r="TV837" s="206"/>
      <c r="TW837" s="206"/>
      <c r="TX837" s="206"/>
      <c r="TY837" s="206"/>
      <c r="TZ837" s="206"/>
      <c r="UA837" s="206"/>
      <c r="UB837" s="206"/>
      <c r="UC837" s="206"/>
      <c r="UD837" s="206"/>
      <c r="UE837" s="206"/>
      <c r="UF837" s="206"/>
      <c r="UG837" s="206"/>
      <c r="UH837" s="206"/>
      <c r="UI837" s="206"/>
      <c r="UJ837" s="206"/>
      <c r="UK837" s="206"/>
      <c r="UL837" s="206"/>
      <c r="UM837" s="206"/>
      <c r="UN837" s="206"/>
      <c r="UO837" s="206"/>
      <c r="UP837" s="206"/>
      <c r="UQ837" s="206"/>
      <c r="UR837" s="206"/>
      <c r="US837" s="206"/>
      <c r="UT837" s="206"/>
      <c r="UU837" s="206"/>
      <c r="UV837" s="206"/>
      <c r="UW837" s="206"/>
      <c r="UX837" s="206"/>
      <c r="UY837" s="206"/>
      <c r="UZ837" s="206"/>
      <c r="VA837" s="206"/>
      <c r="VB837" s="206"/>
      <c r="VC837" s="206"/>
      <c r="VD837" s="206"/>
      <c r="VE837" s="206"/>
      <c r="VF837" s="206"/>
      <c r="VG837" s="206"/>
      <c r="VH837" s="206"/>
      <c r="VI837" s="206"/>
      <c r="VJ837" s="206"/>
      <c r="VK837" s="206"/>
      <c r="VL837" s="206"/>
      <c r="VM837" s="206"/>
      <c r="VN837" s="206"/>
      <c r="VO837" s="206"/>
      <c r="VP837" s="206"/>
      <c r="VQ837" s="206"/>
      <c r="VR837" s="206"/>
      <c r="VS837" s="206"/>
      <c r="VT837" s="206"/>
      <c r="VU837" s="206"/>
      <c r="VV837" s="206"/>
      <c r="VW837" s="206"/>
      <c r="VX837" s="206"/>
      <c r="VY837" s="206"/>
      <c r="VZ837" s="206"/>
      <c r="WA837" s="206"/>
      <c r="WB837" s="206"/>
      <c r="WC837" s="206"/>
      <c r="WD837" s="206"/>
      <c r="WE837" s="206"/>
      <c r="WF837" s="206"/>
      <c r="WG837" s="206"/>
      <c r="WH837" s="206"/>
      <c r="WI837" s="206"/>
      <c r="WJ837" s="206"/>
      <c r="WK837" s="206"/>
      <c r="WL837" s="206"/>
      <c r="WM837" s="206"/>
      <c r="WN837" s="206"/>
      <c r="WO837" s="206"/>
      <c r="WP837" s="206"/>
      <c r="WQ837" s="206"/>
      <c r="WR837" s="206"/>
      <c r="WS837" s="206"/>
      <c r="WT837" s="206"/>
      <c r="WU837" s="206"/>
      <c r="WV837" s="206"/>
      <c r="WW837" s="206"/>
      <c r="WX837" s="206"/>
      <c r="WY837" s="206"/>
      <c r="WZ837" s="206"/>
      <c r="XA837" s="206"/>
      <c r="XB837" s="206"/>
      <c r="XC837" s="206"/>
      <c r="XD837" s="206"/>
      <c r="XE837" s="206"/>
      <c r="XF837" s="206"/>
      <c r="XG837" s="206"/>
      <c r="XH837" s="206"/>
      <c r="XI837" s="206"/>
      <c r="XJ837" s="206"/>
      <c r="XK837" s="206"/>
      <c r="XL837" s="206"/>
      <c r="XM837" s="206"/>
      <c r="XN837" s="206"/>
      <c r="XO837" s="206"/>
      <c r="XP837" s="206"/>
      <c r="XQ837" s="206"/>
      <c r="XR837" s="206"/>
      <c r="XS837" s="206"/>
      <c r="XT837" s="206"/>
      <c r="XU837" s="206"/>
      <c r="XV837" s="206"/>
      <c r="XW837" s="206"/>
      <c r="XX837" s="206"/>
      <c r="XY837" s="206"/>
      <c r="XZ837" s="206"/>
      <c r="YA837" s="206"/>
      <c r="YB837" s="206"/>
      <c r="YC837" s="206"/>
      <c r="YD837" s="206"/>
      <c r="YE837" s="206"/>
      <c r="YF837" s="206"/>
      <c r="YG837" s="206"/>
      <c r="YH837" s="206"/>
      <c r="YI837" s="206"/>
      <c r="YJ837" s="206"/>
      <c r="YK837" s="206"/>
      <c r="YL837" s="206"/>
      <c r="YM837" s="206"/>
      <c r="YN837" s="206"/>
      <c r="YO837" s="206"/>
      <c r="YP837" s="206"/>
      <c r="YQ837" s="206"/>
      <c r="YR837" s="206"/>
      <c r="YS837" s="206"/>
      <c r="YT837" s="206"/>
      <c r="YU837" s="206"/>
      <c r="YV837" s="206"/>
      <c r="YW837" s="206"/>
      <c r="YX837" s="206"/>
      <c r="YY837" s="206"/>
      <c r="YZ837" s="206"/>
      <c r="ZA837" s="206"/>
      <c r="ZB837" s="206"/>
      <c r="ZC837" s="206"/>
      <c r="ZD837" s="206"/>
      <c r="ZE837" s="206"/>
      <c r="ZF837" s="206"/>
      <c r="ZG837" s="206"/>
      <c r="ZH837" s="206"/>
      <c r="ZI837" s="206"/>
      <c r="ZJ837" s="206"/>
      <c r="ZK837" s="206"/>
      <c r="ZL837" s="206"/>
      <c r="ZM837" s="206"/>
      <c r="ZN837" s="206"/>
      <c r="ZO837" s="206"/>
      <c r="ZP837" s="206"/>
      <c r="ZQ837" s="206"/>
      <c r="ZR837" s="206"/>
      <c r="ZS837" s="206"/>
      <c r="ZT837" s="206"/>
      <c r="ZU837" s="206"/>
      <c r="ZV837" s="206"/>
      <c r="ZW837" s="206"/>
      <c r="ZX837" s="206"/>
      <c r="ZY837" s="206"/>
      <c r="ZZ837" s="206"/>
      <c r="AAA837" s="206"/>
      <c r="AAB837" s="206"/>
      <c r="AAC837" s="206"/>
      <c r="AAD837" s="206"/>
      <c r="AAE837" s="206"/>
      <c r="AAF837" s="206"/>
      <c r="AAG837" s="206"/>
      <c r="AAH837" s="206"/>
      <c r="AAI837" s="206"/>
      <c r="AAJ837" s="206"/>
      <c r="AAK837" s="206"/>
      <c r="AAL837" s="206"/>
      <c r="AAM837" s="206"/>
      <c r="AAN837" s="206"/>
      <c r="AAO837" s="206"/>
      <c r="AAP837" s="206"/>
      <c r="AAQ837" s="206"/>
      <c r="AAR837" s="206"/>
      <c r="AAS837" s="206"/>
      <c r="AAT837" s="206"/>
      <c r="AAU837" s="206"/>
      <c r="AAV837" s="206"/>
      <c r="AAW837" s="206"/>
      <c r="AAX837" s="206"/>
      <c r="AAY837" s="206"/>
      <c r="AAZ837" s="206"/>
      <c r="ABA837" s="206"/>
      <c r="ABB837" s="206"/>
      <c r="ABC837" s="206"/>
      <c r="ABD837" s="206"/>
      <c r="ABE837" s="206"/>
      <c r="ABF837" s="206"/>
      <c r="ABG837" s="206"/>
      <c r="ABH837" s="206"/>
      <c r="ABI837" s="206"/>
      <c r="ABJ837" s="206"/>
      <c r="ABK837" s="206"/>
      <c r="ABL837" s="206"/>
      <c r="ABM837" s="206"/>
      <c r="ABN837" s="206"/>
      <c r="ABO837" s="206"/>
      <c r="ABP837" s="206"/>
      <c r="ABQ837" s="206"/>
      <c r="ABR837" s="206"/>
      <c r="ABS837" s="206"/>
      <c r="ABT837" s="206"/>
      <c r="ABU837" s="206"/>
      <c r="ABV837" s="206"/>
      <c r="ABW837" s="206"/>
      <c r="ABX837" s="206"/>
      <c r="ABY837" s="206"/>
      <c r="ABZ837" s="206"/>
      <c r="ACA837" s="206"/>
      <c r="ACB837" s="206"/>
      <c r="ACC837" s="206"/>
      <c r="ACD837" s="206"/>
      <c r="ACE837" s="206"/>
      <c r="ACF837" s="206"/>
      <c r="ACG837" s="206"/>
      <c r="ACH837" s="206"/>
      <c r="ACI837" s="206"/>
      <c r="ACJ837" s="206"/>
      <c r="ACK837" s="206"/>
      <c r="ACL837" s="206"/>
      <c r="ACM837" s="206"/>
      <c r="ACN837" s="206"/>
      <c r="ACO837" s="206"/>
      <c r="ACP837" s="206"/>
      <c r="ACQ837" s="206"/>
      <c r="ACR837" s="206"/>
      <c r="ACS837" s="206"/>
      <c r="ACT837" s="206"/>
      <c r="ACU837" s="206"/>
      <c r="ACV837" s="206"/>
      <c r="ACW837" s="206"/>
      <c r="ACX837" s="206"/>
      <c r="ACY837" s="206"/>
      <c r="ACZ837" s="206"/>
      <c r="ADA837" s="206"/>
      <c r="ADB837" s="206"/>
      <c r="ADC837" s="206"/>
      <c r="ADD837" s="206"/>
      <c r="ADE837" s="206"/>
      <c r="ADF837" s="206"/>
      <c r="ADG837" s="206"/>
      <c r="ADH837" s="206"/>
      <c r="ADI837" s="206"/>
      <c r="ADJ837" s="206"/>
      <c r="ADK837" s="206"/>
      <c r="ADL837" s="206"/>
      <c r="ADM837" s="206"/>
      <c r="ADN837" s="206"/>
      <c r="ADO837" s="206"/>
      <c r="ADP837" s="206"/>
      <c r="ADQ837" s="206"/>
      <c r="ADR837" s="206"/>
      <c r="ADS837" s="206"/>
      <c r="ADT837" s="206"/>
      <c r="ADU837" s="206"/>
      <c r="ADV837" s="206"/>
      <c r="ADW837" s="206"/>
      <c r="ADX837" s="206"/>
      <c r="ADY837" s="206"/>
      <c r="ADZ837" s="206"/>
      <c r="AEA837" s="206"/>
      <c r="AEB837" s="206"/>
      <c r="AEC837" s="206"/>
      <c r="AED837" s="206"/>
      <c r="AEE837" s="206"/>
      <c r="AEF837" s="206"/>
      <c r="AEG837" s="206"/>
      <c r="AEH837" s="206"/>
      <c r="AEI837" s="206"/>
      <c r="AEJ837" s="206"/>
      <c r="AEK837" s="206"/>
      <c r="AEL837" s="206"/>
      <c r="AEM837" s="206"/>
      <c r="AEN837" s="206"/>
      <c r="AEO837" s="206"/>
      <c r="AEP837" s="206"/>
      <c r="AEQ837" s="206"/>
      <c r="AER837" s="206"/>
      <c r="AES837" s="206"/>
      <c r="AET837" s="206"/>
      <c r="AEU837" s="206"/>
      <c r="AEV837" s="206"/>
      <c r="AEW837" s="206"/>
      <c r="AEX837" s="206"/>
      <c r="AEY837" s="206"/>
      <c r="AEZ837" s="206"/>
      <c r="AFA837" s="206"/>
      <c r="AFB837" s="206"/>
      <c r="AFC837" s="206"/>
      <c r="AFD837" s="206"/>
      <c r="AFE837" s="206"/>
      <c r="AFF837" s="206"/>
      <c r="AFG837" s="206"/>
      <c r="AFH837" s="206"/>
      <c r="AFI837" s="206"/>
      <c r="AFJ837" s="206"/>
      <c r="AFK837" s="206"/>
      <c r="AFL837" s="206"/>
      <c r="AFM837" s="206"/>
      <c r="AFN837" s="206"/>
      <c r="AFO837" s="206"/>
      <c r="AFP837" s="206"/>
      <c r="AFQ837" s="206"/>
      <c r="AFR837" s="206"/>
      <c r="AFS837" s="206"/>
      <c r="AFT837" s="206"/>
      <c r="AFU837" s="206"/>
      <c r="AFV837" s="206"/>
      <c r="AFW837" s="206"/>
      <c r="AFX837" s="206"/>
      <c r="AFY837" s="206"/>
      <c r="AFZ837" s="206"/>
      <c r="AGA837" s="206"/>
      <c r="AGB837" s="206"/>
      <c r="AGC837" s="206"/>
      <c r="AGD837" s="206"/>
      <c r="AGE837" s="206"/>
      <c r="AGF837" s="206"/>
      <c r="AGG837" s="206"/>
      <c r="AGH837" s="206"/>
      <c r="AGI837" s="206"/>
      <c r="AGJ837" s="206"/>
      <c r="AGK837" s="206"/>
      <c r="AGL837" s="206"/>
      <c r="AGM837" s="206"/>
      <c r="AGN837" s="206"/>
      <c r="AGO837" s="206"/>
      <c r="AGP837" s="206"/>
      <c r="AGQ837" s="206"/>
      <c r="AGR837" s="206"/>
      <c r="AGS837" s="206"/>
      <c r="AGT837" s="206"/>
      <c r="AGU837" s="206"/>
      <c r="AGV837" s="206"/>
      <c r="AGW837" s="206"/>
      <c r="AGX837" s="206"/>
      <c r="AGY837" s="206"/>
      <c r="AGZ837" s="206"/>
      <c r="AHA837" s="206"/>
      <c r="AHB837" s="206"/>
      <c r="AHC837" s="206"/>
      <c r="AHD837" s="206"/>
      <c r="AHE837" s="206"/>
      <c r="AHF837" s="206"/>
      <c r="AHG837" s="206"/>
      <c r="AHH837" s="206"/>
      <c r="AHI837" s="206"/>
      <c r="AHJ837" s="206"/>
      <c r="AHK837" s="206"/>
      <c r="AHL837" s="206"/>
      <c r="AHM837" s="206"/>
      <c r="AHN837" s="206"/>
      <c r="AHO837" s="206"/>
      <c r="AHP837" s="206"/>
      <c r="AHQ837" s="206"/>
      <c r="AHR837" s="206"/>
      <c r="AHS837" s="206"/>
      <c r="AHT837" s="206"/>
      <c r="AHU837" s="206"/>
      <c r="AHV837" s="206"/>
      <c r="AHW837" s="206"/>
      <c r="AHX837" s="206"/>
      <c r="AHY837" s="206"/>
      <c r="AHZ837" s="206"/>
      <c r="AIA837" s="206"/>
      <c r="AIB837" s="206"/>
      <c r="AIC837" s="206"/>
      <c r="AID837" s="206"/>
      <c r="AIE837" s="206"/>
      <c r="AIF837" s="206"/>
      <c r="AIG837" s="206"/>
      <c r="AIH837" s="206"/>
      <c r="AII837" s="206"/>
      <c r="AIJ837" s="206"/>
      <c r="AIK837" s="206"/>
      <c r="AIL837" s="206"/>
      <c r="AIM837" s="206"/>
      <c r="AIN837" s="206"/>
      <c r="AIO837" s="206"/>
      <c r="AIP837" s="206"/>
      <c r="AIQ837" s="206"/>
      <c r="AIR837" s="206"/>
      <c r="AIS837" s="206"/>
      <c r="AIT837" s="206"/>
      <c r="AIU837" s="206"/>
      <c r="AIV837" s="206"/>
      <c r="AIW837" s="206"/>
      <c r="AIX837" s="206"/>
      <c r="AIY837" s="206"/>
      <c r="AIZ837" s="206"/>
      <c r="AJA837" s="206"/>
      <c r="AJB837" s="206"/>
      <c r="AJC837" s="206"/>
      <c r="AJD837" s="206"/>
      <c r="AJE837" s="206"/>
      <c r="AJF837" s="206"/>
      <c r="AJG837" s="206"/>
      <c r="AJH837" s="206"/>
      <c r="AJI837" s="206"/>
      <c r="AJJ837" s="206"/>
      <c r="AJK837" s="206"/>
      <c r="AJL837" s="206"/>
      <c r="AJM837" s="206"/>
      <c r="AJN837" s="206"/>
      <c r="AJO837" s="206"/>
      <c r="AJP837" s="206"/>
      <c r="AJQ837" s="206"/>
      <c r="AJR837" s="206"/>
      <c r="AJS837" s="206"/>
      <c r="AJT837" s="206"/>
      <c r="AJU837" s="206"/>
      <c r="AJV837" s="206"/>
      <c r="AJW837" s="206"/>
      <c r="AJX837" s="206"/>
      <c r="AJY837" s="206"/>
      <c r="AJZ837" s="206"/>
      <c r="AKA837" s="206"/>
      <c r="AKB837" s="206"/>
      <c r="AKC837" s="206"/>
      <c r="AKD837" s="206"/>
      <c r="AKE837" s="206"/>
      <c r="AKF837" s="206"/>
      <c r="AKG837" s="206"/>
      <c r="AKH837" s="206"/>
      <c r="AKI837" s="206"/>
      <c r="AKJ837" s="206"/>
      <c r="AKK837" s="206"/>
      <c r="AKL837" s="206"/>
      <c r="AKM837" s="206"/>
      <c r="AKN837" s="206"/>
      <c r="AKO837" s="206"/>
      <c r="AKP837" s="206"/>
      <c r="AKQ837" s="206"/>
      <c r="AKR837" s="206"/>
      <c r="AKS837" s="206"/>
      <c r="AKT837" s="206"/>
      <c r="AKU837" s="206"/>
      <c r="AKV837" s="206"/>
      <c r="AKW837" s="206"/>
      <c r="AKX837" s="206"/>
      <c r="AKY837" s="206"/>
      <c r="AKZ837" s="206"/>
      <c r="ALA837" s="206"/>
      <c r="ALB837" s="206"/>
      <c r="ALC837" s="206"/>
      <c r="ALD837" s="206"/>
      <c r="ALE837" s="206"/>
      <c r="ALF837" s="206"/>
      <c r="ALG837" s="206"/>
      <c r="ALH837" s="206"/>
      <c r="ALI837" s="206"/>
      <c r="ALJ837" s="206"/>
      <c r="ALK837" s="206"/>
      <c r="ALL837" s="206"/>
      <c r="ALM837" s="206"/>
      <c r="ALN837" s="206"/>
      <c r="ALO837" s="206"/>
      <c r="ALP837" s="206"/>
      <c r="ALQ837" s="206"/>
      <c r="ALR837" s="206"/>
      <c r="ALS837" s="206"/>
      <c r="ALT837" s="206"/>
      <c r="ALU837" s="206"/>
      <c r="ALV837" s="206"/>
      <c r="ALW837" s="206"/>
      <c r="ALX837" s="206"/>
      <c r="ALY837" s="206"/>
      <c r="ALZ837" s="206"/>
      <c r="AMA837" s="206"/>
      <c r="AMB837" s="206"/>
      <c r="AMC837" s="206"/>
      <c r="AMD837" s="206"/>
      <c r="AME837" s="206"/>
      <c r="AMF837" s="206"/>
      <c r="AMG837" s="206"/>
      <c r="AMH837" s="206"/>
      <c r="AMI837" s="206"/>
      <c r="AMJ837" s="206"/>
      <c r="AMK837" s="206"/>
      <c r="AML837" s="206"/>
      <c r="AMM837" s="206"/>
      <c r="AMN837" s="206"/>
      <c r="AMO837" s="206"/>
      <c r="AMP837" s="206"/>
      <c r="AMQ837" s="206"/>
      <c r="AMR837" s="206"/>
      <c r="AMS837" s="206"/>
      <c r="AMT837" s="206"/>
      <c r="AMU837" s="206"/>
      <c r="AMV837" s="206"/>
      <c r="AMW837" s="206"/>
      <c r="AMX837" s="206"/>
      <c r="AMY837" s="206"/>
      <c r="AMZ837" s="206"/>
      <c r="ANA837" s="206"/>
      <c r="ANB837" s="206"/>
      <c r="ANC837" s="206"/>
      <c r="AND837" s="206"/>
      <c r="ANE837" s="206"/>
      <c r="ANF837" s="206"/>
      <c r="ANG837" s="206"/>
      <c r="ANH837" s="206"/>
      <c r="ANI837" s="206"/>
      <c r="ANJ837" s="206"/>
      <c r="ANK837" s="206"/>
      <c r="ANL837" s="206"/>
      <c r="ANM837" s="206"/>
      <c r="ANN837" s="206"/>
      <c r="ANO837" s="206"/>
      <c r="ANP837" s="206"/>
      <c r="ANQ837" s="206"/>
      <c r="ANR837" s="206"/>
      <c r="ANS837" s="206"/>
      <c r="ANT837" s="206"/>
      <c r="ANU837" s="206"/>
      <c r="ANV837" s="206"/>
      <c r="ANW837" s="206"/>
      <c r="ANX837" s="206"/>
      <c r="ANY837" s="206"/>
      <c r="ANZ837" s="206"/>
      <c r="AOA837" s="206"/>
      <c r="AOB837" s="206"/>
      <c r="AOC837" s="206"/>
      <c r="AOD837" s="206"/>
      <c r="AOE837" s="206"/>
      <c r="AOF837" s="206"/>
      <c r="AOG837" s="206"/>
      <c r="AOH837" s="206"/>
      <c r="AOI837" s="206"/>
      <c r="AOJ837" s="206"/>
      <c r="AOK837" s="206"/>
      <c r="AOL837" s="206"/>
      <c r="AOM837" s="206"/>
      <c r="AON837" s="206"/>
      <c r="AOO837" s="206"/>
      <c r="AOP837" s="206"/>
      <c r="AOQ837" s="206"/>
      <c r="AOR837" s="206"/>
      <c r="AOS837" s="206"/>
      <c r="AOT837" s="206"/>
      <c r="AOU837" s="206"/>
      <c r="AOV837" s="206"/>
      <c r="AOW837" s="206"/>
      <c r="AOX837" s="206"/>
      <c r="AOY837" s="206"/>
      <c r="AOZ837" s="206"/>
      <c r="APA837" s="206"/>
      <c r="APB837" s="206"/>
      <c r="APC837" s="206"/>
      <c r="APD837" s="206"/>
      <c r="APE837" s="206"/>
      <c r="APF837" s="206"/>
      <c r="APG837" s="206"/>
      <c r="APH837" s="206"/>
      <c r="API837" s="206"/>
      <c r="APJ837" s="206"/>
      <c r="APK837" s="206"/>
      <c r="APL837" s="206"/>
      <c r="APM837" s="206"/>
      <c r="APN837" s="206"/>
      <c r="APO837" s="206"/>
      <c r="APP837" s="206"/>
      <c r="APQ837" s="206"/>
      <c r="APR837" s="206"/>
      <c r="APS837" s="206"/>
      <c r="APT837" s="206"/>
      <c r="APU837" s="206"/>
      <c r="APV837" s="206"/>
      <c r="APW837" s="206"/>
      <c r="APX837" s="206"/>
      <c r="APY837" s="206"/>
      <c r="APZ837" s="206"/>
      <c r="AQA837" s="206"/>
      <c r="AQB837" s="206"/>
      <c r="AQC837" s="206"/>
      <c r="AQD837" s="206"/>
      <c r="AQE837" s="206"/>
      <c r="AQF837" s="206"/>
      <c r="AQG837" s="206"/>
      <c r="AQH837" s="206"/>
      <c r="AQI837" s="206"/>
      <c r="AQJ837" s="206"/>
      <c r="AQK837" s="206"/>
      <c r="AQL837" s="206"/>
      <c r="AQM837" s="206"/>
      <c r="AQN837" s="206"/>
      <c r="AQO837" s="206"/>
      <c r="AQP837" s="206"/>
      <c r="AQQ837" s="206"/>
      <c r="AQR837" s="206"/>
      <c r="AQS837" s="206"/>
      <c r="AQT837" s="206"/>
      <c r="AQU837" s="206"/>
      <c r="AQV837" s="206"/>
      <c r="AQW837" s="206"/>
      <c r="AQX837" s="206"/>
      <c r="AQY837" s="206"/>
      <c r="AQZ837" s="206"/>
      <c r="ARA837" s="206"/>
      <c r="ARB837" s="206"/>
      <c r="ARC837" s="206"/>
      <c r="ARD837" s="206"/>
      <c r="ARE837" s="206"/>
      <c r="ARF837" s="206"/>
      <c r="ARG837" s="206"/>
      <c r="ARH837" s="206"/>
      <c r="ARI837" s="206"/>
      <c r="ARJ837" s="206"/>
      <c r="ARK837" s="206"/>
      <c r="ARL837" s="206"/>
      <c r="ARM837" s="206"/>
      <c r="ARN837" s="206"/>
      <c r="ARO837" s="206"/>
      <c r="ARP837" s="206"/>
      <c r="ARQ837" s="206"/>
      <c r="ARR837" s="206"/>
      <c r="ARS837" s="206"/>
      <c r="ART837" s="206"/>
      <c r="ARU837" s="206"/>
      <c r="ARV837" s="206"/>
      <c r="ARW837" s="206"/>
      <c r="ARX837" s="206"/>
      <c r="ARY837" s="206"/>
      <c r="ARZ837" s="206"/>
      <c r="ASA837" s="206"/>
      <c r="ASB837" s="206"/>
      <c r="ASC837" s="206"/>
      <c r="ASD837" s="206"/>
      <c r="ASE837" s="206"/>
      <c r="ASF837" s="206"/>
      <c r="ASG837" s="206"/>
      <c r="ASH837" s="206"/>
      <c r="ASI837" s="206"/>
      <c r="ASJ837" s="206"/>
      <c r="ASK837" s="206"/>
      <c r="ASL837" s="206"/>
      <c r="ASM837" s="206"/>
      <c r="ASN837" s="206"/>
      <c r="ASO837" s="206"/>
      <c r="ASP837" s="206"/>
      <c r="ASQ837" s="206"/>
      <c r="ASR837" s="206"/>
      <c r="ASS837" s="206"/>
      <c r="AST837" s="206"/>
      <c r="ASU837" s="206"/>
      <c r="ASV837" s="206"/>
      <c r="ASW837" s="206"/>
      <c r="ASX837" s="206"/>
      <c r="ASY837" s="206"/>
      <c r="ASZ837" s="206"/>
      <c r="ATA837" s="206"/>
      <c r="ATB837" s="206"/>
      <c r="ATC837" s="206"/>
      <c r="ATD837" s="206"/>
      <c r="ATE837" s="206"/>
      <c r="ATF837" s="206"/>
      <c r="ATG837" s="206"/>
      <c r="ATH837" s="206"/>
      <c r="ATI837" s="206"/>
      <c r="ATJ837" s="206"/>
      <c r="ATK837" s="206"/>
      <c r="ATL837" s="206"/>
      <c r="ATM837" s="206"/>
      <c r="ATN837" s="206"/>
      <c r="ATO837" s="206"/>
      <c r="ATP837" s="206"/>
      <c r="ATQ837" s="206"/>
      <c r="ATR837" s="206"/>
      <c r="ATS837" s="206"/>
      <c r="ATT837" s="206"/>
      <c r="ATU837" s="206"/>
      <c r="ATV837" s="206"/>
      <c r="ATW837" s="206"/>
      <c r="ATX837" s="206"/>
      <c r="ATY837" s="206"/>
      <c r="ATZ837" s="206"/>
      <c r="AUA837" s="206"/>
      <c r="AUB837" s="206"/>
      <c r="AUC837" s="206"/>
      <c r="AUD837" s="206"/>
      <c r="AUE837" s="206"/>
      <c r="AUF837" s="206"/>
      <c r="AUG837" s="206"/>
      <c r="AUH837" s="206"/>
      <c r="AUI837" s="206"/>
      <c r="AUJ837" s="206"/>
      <c r="AUK837" s="206"/>
      <c r="AUL837" s="206"/>
      <c r="AUM837" s="206"/>
      <c r="AUN837" s="206"/>
      <c r="AUO837" s="206"/>
      <c r="AUP837" s="206"/>
      <c r="AUQ837" s="206"/>
      <c r="AUR837" s="206"/>
      <c r="AUS837" s="206"/>
      <c r="AUT837" s="206"/>
      <c r="AUU837" s="206"/>
      <c r="AUV837" s="206"/>
      <c r="AUW837" s="206"/>
      <c r="AUX837" s="206"/>
      <c r="AUY837" s="206"/>
      <c r="AUZ837" s="206"/>
      <c r="AVA837" s="206"/>
      <c r="AVB837" s="206"/>
      <c r="AVC837" s="206"/>
      <c r="AVD837" s="206"/>
      <c r="AVE837" s="206"/>
      <c r="AVF837" s="206"/>
      <c r="AVG837" s="206"/>
      <c r="AVH837" s="206"/>
      <c r="AVI837" s="206"/>
      <c r="AVJ837" s="206"/>
      <c r="AVK837" s="206"/>
      <c r="AVL837" s="206"/>
      <c r="AVM837" s="206"/>
      <c r="AVN837" s="206"/>
      <c r="AVO837" s="206"/>
      <c r="AVP837" s="206"/>
      <c r="AVQ837" s="206"/>
      <c r="AVR837" s="206"/>
      <c r="AVS837" s="206"/>
      <c r="AVT837" s="206"/>
      <c r="AVU837" s="206"/>
      <c r="AVV837" s="206"/>
      <c r="AVW837" s="206"/>
      <c r="AVX837" s="206"/>
      <c r="AVY837" s="206"/>
      <c r="AVZ837" s="206"/>
      <c r="AWA837" s="206"/>
      <c r="AWB837" s="206"/>
      <c r="AWC837" s="206"/>
      <c r="AWD837" s="206"/>
      <c r="AWE837" s="206"/>
      <c r="AWF837" s="206"/>
      <c r="AWG837" s="206"/>
      <c r="AWH837" s="206"/>
      <c r="AWI837" s="206"/>
      <c r="AWJ837" s="206"/>
      <c r="AWK837" s="206"/>
      <c r="AWL837" s="206"/>
      <c r="AWM837" s="206"/>
      <c r="AWN837" s="206"/>
      <c r="AWO837" s="206"/>
      <c r="AWP837" s="206"/>
      <c r="AWQ837" s="206"/>
      <c r="AWR837" s="206"/>
      <c r="AWS837" s="206"/>
      <c r="AWT837" s="206"/>
      <c r="AWU837" s="206"/>
      <c r="AWV837" s="206"/>
      <c r="AWW837" s="206"/>
      <c r="AWX837" s="206"/>
      <c r="AWY837" s="206"/>
      <c r="AWZ837" s="206"/>
      <c r="AXA837" s="206"/>
      <c r="AXB837" s="206"/>
      <c r="AXC837" s="206"/>
      <c r="AXD837" s="206"/>
      <c r="AXE837" s="206"/>
      <c r="AXF837" s="206"/>
      <c r="AXG837" s="206"/>
      <c r="AXH837" s="206"/>
      <c r="AXI837" s="206"/>
      <c r="AXJ837" s="206"/>
      <c r="AXK837" s="206"/>
      <c r="AXL837" s="206"/>
      <c r="AXM837" s="206"/>
      <c r="AXN837" s="206"/>
      <c r="AXO837" s="206"/>
      <c r="AXP837" s="206"/>
      <c r="AXQ837" s="206"/>
      <c r="AXR837" s="206"/>
      <c r="AXS837" s="206"/>
      <c r="AXT837" s="206"/>
      <c r="AXU837" s="206"/>
      <c r="AXV837" s="206"/>
      <c r="AXW837" s="206"/>
      <c r="AXX837" s="206"/>
      <c r="AXY837" s="206"/>
      <c r="AXZ837" s="206"/>
      <c r="AYA837" s="206"/>
      <c r="AYB837" s="206"/>
      <c r="AYC837" s="206"/>
      <c r="AYD837" s="206"/>
      <c r="AYE837" s="206"/>
      <c r="AYF837" s="206"/>
      <c r="AYG837" s="206"/>
      <c r="AYH837" s="206"/>
      <c r="AYI837" s="206"/>
      <c r="AYJ837" s="206"/>
      <c r="AYK837" s="206"/>
      <c r="AYL837" s="206"/>
      <c r="AYM837" s="206"/>
      <c r="AYN837" s="206"/>
      <c r="AYO837" s="206"/>
      <c r="AYP837" s="206"/>
      <c r="AYQ837" s="206"/>
      <c r="AYR837" s="206"/>
      <c r="AYS837" s="206"/>
      <c r="AYT837" s="206"/>
      <c r="AYU837" s="206"/>
      <c r="AYV837" s="206"/>
      <c r="AYW837" s="206"/>
      <c r="AYX837" s="206"/>
      <c r="AYY837" s="206"/>
      <c r="AYZ837" s="206"/>
      <c r="AZA837" s="206"/>
      <c r="AZB837" s="206"/>
      <c r="AZC837" s="206"/>
      <c r="AZD837" s="206"/>
      <c r="AZE837" s="206"/>
      <c r="AZF837" s="206"/>
      <c r="AZG837" s="206"/>
      <c r="AZH837" s="206"/>
      <c r="AZI837" s="206"/>
      <c r="AZJ837" s="206"/>
      <c r="AZK837" s="206"/>
      <c r="AZL837" s="206"/>
      <c r="AZM837" s="206"/>
      <c r="AZN837" s="206"/>
      <c r="AZO837" s="206"/>
      <c r="AZP837" s="206"/>
      <c r="AZQ837" s="206"/>
      <c r="AZR837" s="206"/>
      <c r="AZS837" s="206"/>
      <c r="AZT837" s="206"/>
      <c r="AZU837" s="206"/>
      <c r="AZV837" s="206"/>
      <c r="AZW837" s="206"/>
      <c r="AZX837" s="206"/>
      <c r="AZY837" s="206"/>
      <c r="AZZ837" s="206"/>
      <c r="BAA837" s="206"/>
      <c r="BAB837" s="206"/>
      <c r="BAC837" s="206"/>
      <c r="BAD837" s="206"/>
      <c r="BAE837" s="206"/>
      <c r="BAF837" s="206"/>
      <c r="BAG837" s="206"/>
      <c r="BAH837" s="206"/>
      <c r="BAI837" s="206"/>
      <c r="BAJ837" s="206"/>
      <c r="BAK837" s="206"/>
      <c r="BAL837" s="206"/>
      <c r="BAM837" s="206"/>
      <c r="BAN837" s="206"/>
      <c r="BAO837" s="206"/>
      <c r="BAP837" s="206"/>
      <c r="BAQ837" s="206"/>
      <c r="BAR837" s="206"/>
      <c r="BAS837" s="206"/>
      <c r="BAT837" s="206"/>
      <c r="BAU837" s="206"/>
      <c r="BAV837" s="206"/>
      <c r="BAW837" s="206"/>
      <c r="BAX837" s="206"/>
      <c r="BAY837" s="206"/>
      <c r="BAZ837" s="206"/>
      <c r="BBA837" s="206"/>
      <c r="BBB837" s="206"/>
      <c r="BBC837" s="206"/>
      <c r="BBD837" s="206"/>
      <c r="BBE837" s="206"/>
      <c r="BBF837" s="206"/>
      <c r="BBG837" s="206"/>
      <c r="BBH837" s="206"/>
      <c r="BBI837" s="206"/>
      <c r="BBJ837" s="206"/>
      <c r="BBK837" s="206"/>
      <c r="BBL837" s="206"/>
      <c r="BBM837" s="206"/>
      <c r="BBN837" s="206"/>
      <c r="BBO837" s="206"/>
      <c r="BBP837" s="206"/>
      <c r="BBQ837" s="206"/>
      <c r="BBR837" s="206"/>
      <c r="BBS837" s="206"/>
      <c r="BBT837" s="206"/>
      <c r="BBU837" s="206"/>
      <c r="BBV837" s="206"/>
      <c r="BBW837" s="206"/>
      <c r="BBX837" s="206"/>
      <c r="BBY837" s="206"/>
      <c r="BBZ837" s="206"/>
      <c r="BCA837" s="206"/>
      <c r="BCB837" s="206"/>
      <c r="BCC837" s="206"/>
      <c r="BCD837" s="206"/>
      <c r="BCE837" s="206"/>
      <c r="BCF837" s="206"/>
      <c r="BCG837" s="206"/>
      <c r="BCH837" s="206"/>
      <c r="BCI837" s="206"/>
      <c r="BCJ837" s="206"/>
      <c r="BCK837" s="206"/>
      <c r="BCL837" s="206"/>
      <c r="BCM837" s="206"/>
      <c r="BCN837" s="206"/>
      <c r="BCO837" s="206"/>
      <c r="BCP837" s="206"/>
      <c r="BCQ837" s="206"/>
      <c r="BCR837" s="206"/>
      <c r="BCS837" s="206"/>
      <c r="BCT837" s="206"/>
      <c r="BCU837" s="206"/>
      <c r="BCV837" s="206"/>
      <c r="BCW837" s="206"/>
      <c r="BCX837" s="206"/>
      <c r="BCY837" s="206"/>
      <c r="BCZ837" s="206"/>
      <c r="BDA837" s="206"/>
      <c r="BDB837" s="206"/>
      <c r="BDC837" s="206"/>
      <c r="BDD837" s="206"/>
      <c r="BDE837" s="206"/>
      <c r="BDF837" s="206"/>
      <c r="BDG837" s="206"/>
      <c r="BDH837" s="206"/>
      <c r="BDI837" s="206"/>
      <c r="BDJ837" s="206"/>
      <c r="BDK837" s="206"/>
      <c r="BDL837" s="206"/>
      <c r="BDM837" s="206"/>
      <c r="BDN837" s="206"/>
      <c r="BDO837" s="206"/>
      <c r="BDP837" s="206"/>
      <c r="BDQ837" s="206"/>
      <c r="BDR837" s="206"/>
      <c r="BDS837" s="206"/>
      <c r="BDT837" s="206"/>
      <c r="BDU837" s="206"/>
      <c r="BDV837" s="206"/>
      <c r="BDW837" s="206"/>
      <c r="BDX837" s="206"/>
      <c r="BDY837" s="206"/>
      <c r="BDZ837" s="206"/>
      <c r="BEA837" s="206"/>
      <c r="BEB837" s="206"/>
      <c r="BEC837" s="206"/>
      <c r="BED837" s="206"/>
      <c r="BEE837" s="206"/>
      <c r="BEF837" s="206"/>
      <c r="BEG837" s="206"/>
      <c r="BEH837" s="206"/>
      <c r="BEI837" s="206"/>
      <c r="BEJ837" s="206"/>
      <c r="BEK837" s="206"/>
      <c r="BEL837" s="206"/>
      <c r="BEM837" s="206"/>
      <c r="BEN837" s="206"/>
      <c r="BEO837" s="206"/>
      <c r="BEP837" s="206"/>
      <c r="BEQ837" s="206"/>
      <c r="BER837" s="206"/>
      <c r="BES837" s="206"/>
      <c r="BET837" s="206"/>
      <c r="BEU837" s="206"/>
      <c r="BEV837" s="206"/>
      <c r="BEW837" s="206"/>
      <c r="BEX837" s="206"/>
      <c r="BEY837" s="206"/>
      <c r="BEZ837" s="206"/>
      <c r="BFA837" s="206"/>
      <c r="BFB837" s="206"/>
      <c r="BFC837" s="206"/>
      <c r="BFD837" s="206"/>
      <c r="BFE837" s="206"/>
      <c r="BFF837" s="206"/>
      <c r="BFG837" s="206"/>
      <c r="BFH837" s="206"/>
      <c r="BFI837" s="206"/>
      <c r="BFJ837" s="206"/>
      <c r="BFK837" s="206"/>
      <c r="BFL837" s="206"/>
      <c r="BFM837" s="206"/>
      <c r="BFN837" s="206"/>
      <c r="BFO837" s="206"/>
      <c r="BFP837" s="206"/>
      <c r="BFQ837" s="206"/>
      <c r="BFR837" s="206"/>
      <c r="BFS837" s="206"/>
      <c r="BFT837" s="206"/>
      <c r="BFU837" s="206"/>
      <c r="BFV837" s="206"/>
      <c r="BFW837" s="206"/>
      <c r="BFX837" s="206"/>
      <c r="BFY837" s="206"/>
      <c r="BFZ837" s="206"/>
      <c r="BGA837" s="206"/>
      <c r="BGB837" s="206"/>
      <c r="BGC837" s="206"/>
      <c r="BGD837" s="206"/>
      <c r="BGE837" s="206"/>
      <c r="BGF837" s="206"/>
      <c r="BGG837" s="206"/>
      <c r="BGH837" s="206"/>
      <c r="BGI837" s="206"/>
      <c r="BGJ837" s="206"/>
      <c r="BGK837" s="206"/>
      <c r="BGL837" s="206"/>
      <c r="BGM837" s="206"/>
      <c r="BGN837" s="206"/>
      <c r="BGO837" s="206"/>
      <c r="BGP837" s="206"/>
      <c r="BGQ837" s="206"/>
      <c r="BGR837" s="206"/>
      <c r="BGS837" s="206"/>
      <c r="BGT837" s="206"/>
      <c r="BGU837" s="206"/>
      <c r="BGV837" s="206"/>
      <c r="BGW837" s="206"/>
      <c r="BGX837" s="206"/>
      <c r="BGY837" s="206"/>
      <c r="BGZ837" s="206"/>
      <c r="BHA837" s="206"/>
      <c r="BHB837" s="206"/>
      <c r="BHC837" s="206"/>
      <c r="BHD837" s="206"/>
      <c r="BHE837" s="206"/>
      <c r="BHF837" s="206"/>
      <c r="BHG837" s="206"/>
      <c r="BHH837" s="206"/>
      <c r="BHI837" s="206"/>
      <c r="BHJ837" s="206"/>
      <c r="BHK837" s="206"/>
      <c r="BHL837" s="206"/>
      <c r="BHM837" s="206"/>
      <c r="BHN837" s="206"/>
      <c r="BHO837" s="206"/>
      <c r="BHP837" s="206"/>
      <c r="BHQ837" s="206"/>
      <c r="BHR837" s="206"/>
      <c r="BHS837" s="206"/>
      <c r="BHT837" s="206"/>
      <c r="BHU837" s="206"/>
      <c r="BHV837" s="206"/>
      <c r="BHW837" s="206"/>
      <c r="BHX837" s="206"/>
      <c r="BHY837" s="206"/>
      <c r="BHZ837" s="206"/>
      <c r="BIA837" s="206"/>
      <c r="BIB837" s="206"/>
      <c r="BIC837" s="206"/>
      <c r="BID837" s="206"/>
      <c r="BIE837" s="206"/>
      <c r="BIF837" s="206"/>
      <c r="BIG837" s="206"/>
      <c r="BIH837" s="206"/>
      <c r="BII837" s="206"/>
      <c r="BIJ837" s="206"/>
      <c r="BIK837" s="206"/>
      <c r="BIL837" s="206"/>
      <c r="BIM837" s="206"/>
      <c r="BIN837" s="206"/>
      <c r="BIO837" s="206"/>
      <c r="BIP837" s="206"/>
      <c r="BIQ837" s="206"/>
      <c r="BIR837" s="206"/>
      <c r="BIS837" s="206"/>
      <c r="BIT837" s="206"/>
      <c r="BIU837" s="206"/>
      <c r="BIV837" s="206"/>
      <c r="BIW837" s="206"/>
      <c r="BIX837" s="206"/>
      <c r="BIY837" s="206"/>
      <c r="BIZ837" s="206"/>
      <c r="BJA837" s="206"/>
      <c r="BJB837" s="206"/>
      <c r="BJC837" s="206"/>
      <c r="BJD837" s="206"/>
      <c r="BJE837" s="206"/>
      <c r="BJF837" s="206"/>
      <c r="BJG837" s="206"/>
      <c r="BJH837" s="206"/>
      <c r="BJI837" s="206"/>
      <c r="BJJ837" s="206"/>
      <c r="BJK837" s="206"/>
      <c r="BJL837" s="206"/>
      <c r="BJM837" s="206"/>
      <c r="BJN837" s="206"/>
      <c r="BJO837" s="206"/>
      <c r="BJP837" s="206"/>
      <c r="BJQ837" s="206"/>
      <c r="BJR837" s="206"/>
      <c r="BJS837" s="206"/>
      <c r="BJT837" s="206"/>
      <c r="BJU837" s="206"/>
      <c r="BJV837" s="206"/>
      <c r="BJW837" s="206"/>
      <c r="BJX837" s="206"/>
      <c r="BJY837" s="206"/>
      <c r="BJZ837" s="206"/>
      <c r="BKA837" s="206"/>
      <c r="BKB837" s="206"/>
      <c r="BKC837" s="206"/>
      <c r="BKD837" s="206"/>
      <c r="BKE837" s="206"/>
      <c r="BKF837" s="206"/>
      <c r="BKG837" s="206"/>
      <c r="BKH837" s="206"/>
      <c r="BKI837" s="206"/>
      <c r="BKJ837" s="206"/>
      <c r="BKK837" s="206"/>
      <c r="BKL837" s="206"/>
      <c r="BKM837" s="206"/>
      <c r="BKN837" s="206"/>
      <c r="BKO837" s="206"/>
      <c r="BKP837" s="206"/>
      <c r="BKQ837" s="206"/>
      <c r="BKR837" s="206"/>
      <c r="BKS837" s="206"/>
      <c r="BKT837" s="206"/>
      <c r="BKU837" s="206"/>
      <c r="BKV837" s="206"/>
      <c r="BKW837" s="206"/>
      <c r="BKX837" s="206"/>
      <c r="BKY837" s="206"/>
      <c r="BKZ837" s="206"/>
      <c r="BLA837" s="206"/>
      <c r="BLB837" s="206"/>
      <c r="BLC837" s="206"/>
      <c r="BLD837" s="206"/>
      <c r="BLE837" s="206"/>
      <c r="BLF837" s="206"/>
      <c r="BLG837" s="206"/>
      <c r="BLH837" s="206"/>
      <c r="BLI837" s="206"/>
      <c r="BLJ837" s="206"/>
      <c r="BLK837" s="206"/>
      <c r="BLL837" s="206"/>
      <c r="BLM837" s="206"/>
      <c r="BLN837" s="206"/>
      <c r="BLO837" s="206"/>
      <c r="BLP837" s="206"/>
      <c r="BLQ837" s="206"/>
      <c r="BLR837" s="206"/>
      <c r="BLS837" s="206"/>
      <c r="BLT837" s="206"/>
      <c r="BLU837" s="206"/>
      <c r="BLV837" s="206"/>
      <c r="BLW837" s="206"/>
      <c r="BLX837" s="206"/>
      <c r="BLY837" s="206"/>
      <c r="BLZ837" s="206"/>
      <c r="BMA837" s="206"/>
      <c r="BMB837" s="206"/>
      <c r="BMC837" s="206"/>
      <c r="BMD837" s="206"/>
      <c r="BME837" s="206"/>
      <c r="BMF837" s="206"/>
      <c r="BMG837" s="206"/>
      <c r="BMH837" s="206"/>
      <c r="BMI837" s="206"/>
      <c r="BMJ837" s="206"/>
      <c r="BMK837" s="206"/>
      <c r="BML837" s="206"/>
      <c r="BMM837" s="206"/>
      <c r="BMN837" s="206"/>
      <c r="BMO837" s="206"/>
      <c r="BMP837" s="206"/>
      <c r="BMQ837" s="206"/>
      <c r="BMR837" s="206"/>
      <c r="BMS837" s="206"/>
      <c r="BMT837" s="206"/>
      <c r="BMU837" s="206"/>
      <c r="BMV837" s="206"/>
      <c r="BMW837" s="206"/>
      <c r="BMX837" s="206"/>
      <c r="BMY837" s="206"/>
      <c r="BMZ837" s="206"/>
      <c r="BNA837" s="206"/>
      <c r="BNB837" s="206"/>
      <c r="BNC837" s="206"/>
      <c r="BND837" s="206"/>
      <c r="BNE837" s="206"/>
      <c r="BNF837" s="206"/>
      <c r="BNG837" s="206"/>
      <c r="BNH837" s="206"/>
      <c r="BNI837" s="206"/>
      <c r="BNJ837" s="206"/>
      <c r="BNK837" s="206"/>
      <c r="BNL837" s="206"/>
      <c r="BNM837" s="206"/>
      <c r="BNN837" s="206"/>
      <c r="BNO837" s="206"/>
      <c r="BNP837" s="206"/>
      <c r="BNQ837" s="206"/>
      <c r="BNR837" s="206"/>
      <c r="BNS837" s="206"/>
      <c r="BNT837" s="206"/>
      <c r="BNU837" s="206"/>
      <c r="BNV837" s="206"/>
      <c r="BNW837" s="206"/>
      <c r="BNX837" s="206"/>
      <c r="BNY837" s="206"/>
      <c r="BNZ837" s="206"/>
      <c r="BOA837" s="206"/>
      <c r="BOB837" s="206"/>
      <c r="BOC837" s="206"/>
      <c r="BOD837" s="206"/>
      <c r="BOE837" s="206"/>
      <c r="BOF837" s="206"/>
      <c r="BOG837" s="206"/>
      <c r="BOH837" s="206"/>
      <c r="BOI837" s="206"/>
      <c r="BOJ837" s="206"/>
      <c r="BOK837" s="206"/>
      <c r="BOL837" s="206"/>
      <c r="BOM837" s="206"/>
      <c r="BON837" s="206"/>
      <c r="BOO837" s="206"/>
      <c r="BOP837" s="206"/>
      <c r="BOQ837" s="206"/>
      <c r="BOR837" s="206"/>
      <c r="BOS837" s="206"/>
      <c r="BOT837" s="206"/>
      <c r="BOU837" s="206"/>
      <c r="BOV837" s="206"/>
      <c r="BOW837" s="206"/>
      <c r="BOX837" s="206"/>
      <c r="BOY837" s="206"/>
      <c r="BOZ837" s="206"/>
      <c r="BPA837" s="206"/>
      <c r="BPB837" s="206"/>
      <c r="BPC837" s="206"/>
      <c r="BPD837" s="206"/>
      <c r="BPE837" s="206"/>
      <c r="BPF837" s="206"/>
      <c r="BPG837" s="206"/>
      <c r="BPH837" s="206"/>
      <c r="BPI837" s="206"/>
      <c r="BPJ837" s="206"/>
      <c r="BPK837" s="206"/>
      <c r="BPL837" s="206"/>
      <c r="BPM837" s="206"/>
      <c r="BPN837" s="206"/>
      <c r="BPO837" s="206"/>
      <c r="BPP837" s="206"/>
      <c r="BPQ837" s="206"/>
      <c r="BPR837" s="206"/>
      <c r="BPS837" s="206"/>
      <c r="BPT837" s="206"/>
      <c r="BPU837" s="206"/>
      <c r="BPV837" s="206"/>
      <c r="BPW837" s="206"/>
      <c r="BPX837" s="206"/>
      <c r="BPY837" s="206"/>
      <c r="BPZ837" s="206"/>
      <c r="BQA837" s="206"/>
      <c r="BQB837" s="206"/>
      <c r="BQC837" s="206"/>
      <c r="BQD837" s="206"/>
      <c r="BQE837" s="206"/>
      <c r="BQF837" s="206"/>
      <c r="BQG837" s="206"/>
      <c r="BQH837" s="206"/>
      <c r="BQI837" s="206"/>
      <c r="BQJ837" s="206"/>
      <c r="BQK837" s="206"/>
      <c r="BQL837" s="206"/>
      <c r="BQM837" s="206"/>
      <c r="BQN837" s="206"/>
      <c r="BQO837" s="206"/>
      <c r="BQP837" s="206"/>
      <c r="BQQ837" s="206"/>
      <c r="BQR837" s="206"/>
      <c r="BQS837" s="206"/>
      <c r="BQT837" s="206"/>
      <c r="BQU837" s="206"/>
      <c r="BQV837" s="206"/>
      <c r="BQW837" s="206"/>
      <c r="BQX837" s="206"/>
      <c r="BQY837" s="206"/>
      <c r="BQZ837" s="206"/>
      <c r="BRA837" s="206"/>
      <c r="BRB837" s="206"/>
      <c r="BRC837" s="206"/>
      <c r="BRD837" s="206"/>
      <c r="BRE837" s="206"/>
      <c r="BRF837" s="206"/>
      <c r="BRG837" s="206"/>
      <c r="BRH837" s="206"/>
      <c r="BRI837" s="206"/>
      <c r="BRJ837" s="206"/>
      <c r="BRK837" s="206"/>
      <c r="BRL837" s="206"/>
      <c r="BRM837" s="206"/>
      <c r="BRN837" s="206"/>
      <c r="BRO837" s="206"/>
      <c r="BRP837" s="206"/>
      <c r="BRQ837" s="206"/>
      <c r="BRR837" s="206"/>
      <c r="BRS837" s="206"/>
      <c r="BRT837" s="206"/>
      <c r="BRU837" s="206"/>
      <c r="BRV837" s="206"/>
      <c r="BRW837" s="206"/>
      <c r="BRX837" s="206"/>
      <c r="BRY837" s="206"/>
      <c r="BRZ837" s="206"/>
      <c r="BSA837" s="206"/>
      <c r="BSB837" s="206"/>
      <c r="BSC837" s="206"/>
      <c r="BSD837" s="206"/>
      <c r="BSE837" s="206"/>
      <c r="BSF837" s="206"/>
      <c r="BSG837" s="206"/>
      <c r="BSH837" s="206"/>
      <c r="BSI837" s="206"/>
      <c r="BSJ837" s="206"/>
      <c r="BSK837" s="206"/>
      <c r="BSL837" s="206"/>
      <c r="BSM837" s="206"/>
      <c r="BSN837" s="206"/>
      <c r="BSO837" s="206"/>
      <c r="BSP837" s="206"/>
      <c r="BSQ837" s="206"/>
      <c r="BSR837" s="206"/>
      <c r="BSS837" s="206"/>
      <c r="BST837" s="206"/>
      <c r="BSU837" s="206"/>
      <c r="BSV837" s="206"/>
      <c r="BSW837" s="206"/>
      <c r="BSX837" s="206"/>
      <c r="BSY837" s="206"/>
      <c r="BSZ837" s="206"/>
      <c r="BTA837" s="206"/>
      <c r="BTB837" s="206"/>
      <c r="BTC837" s="206"/>
      <c r="BTD837" s="206"/>
      <c r="BTE837" s="206"/>
      <c r="BTF837" s="206"/>
      <c r="BTG837" s="206"/>
      <c r="BTH837" s="206"/>
      <c r="BTI837" s="206"/>
      <c r="BTJ837" s="206"/>
      <c r="BTK837" s="206"/>
      <c r="BTL837" s="206"/>
      <c r="BTM837" s="206"/>
      <c r="BTN837" s="206"/>
      <c r="BTO837" s="206"/>
      <c r="BTP837" s="206"/>
      <c r="BTQ837" s="206"/>
      <c r="BTR837" s="206"/>
      <c r="BTS837" s="206"/>
      <c r="BTT837" s="206"/>
      <c r="BTU837" s="206"/>
      <c r="BTV837" s="206"/>
      <c r="BTW837" s="206"/>
      <c r="BTX837" s="206"/>
      <c r="BTY837" s="206"/>
      <c r="BTZ837" s="206"/>
      <c r="BUA837" s="206"/>
      <c r="BUB837" s="206"/>
      <c r="BUC837" s="206"/>
      <c r="BUD837" s="206"/>
      <c r="BUE837" s="206"/>
      <c r="BUF837" s="206"/>
      <c r="BUG837" s="206"/>
      <c r="BUH837" s="206"/>
      <c r="BUI837" s="206"/>
      <c r="BUJ837" s="206"/>
      <c r="BUK837" s="206"/>
      <c r="BUL837" s="206"/>
      <c r="BUM837" s="206"/>
      <c r="BUN837" s="206"/>
      <c r="BUO837" s="206"/>
      <c r="BUP837" s="206"/>
      <c r="BUQ837" s="206"/>
      <c r="BUR837" s="206"/>
      <c r="BUS837" s="206"/>
      <c r="BUT837" s="206"/>
      <c r="BUU837" s="206"/>
      <c r="BUV837" s="206"/>
      <c r="BUW837" s="206"/>
      <c r="BUX837" s="206"/>
      <c r="BUY837" s="206"/>
      <c r="BUZ837" s="206"/>
      <c r="BVA837" s="206"/>
      <c r="BVB837" s="206"/>
      <c r="BVC837" s="206"/>
      <c r="BVD837" s="206"/>
      <c r="BVE837" s="206"/>
      <c r="BVF837" s="206"/>
      <c r="BVG837" s="206"/>
      <c r="BVH837" s="206"/>
      <c r="BVI837" s="206"/>
      <c r="BVJ837" s="206"/>
      <c r="BVK837" s="206"/>
      <c r="BVL837" s="206"/>
      <c r="BVM837" s="206"/>
      <c r="BVN837" s="206"/>
      <c r="BVO837" s="206"/>
      <c r="BVP837" s="206"/>
      <c r="BVQ837" s="206"/>
      <c r="BVR837" s="206"/>
      <c r="BVS837" s="206"/>
      <c r="BVT837" s="206"/>
      <c r="BVU837" s="206"/>
      <c r="BVV837" s="206"/>
      <c r="BVW837" s="206"/>
      <c r="BVX837" s="206"/>
      <c r="BVY837" s="206"/>
      <c r="BVZ837" s="206"/>
      <c r="BWA837" s="206"/>
      <c r="BWB837" s="206"/>
      <c r="BWC837" s="206"/>
      <c r="BWD837" s="206"/>
      <c r="BWE837" s="206"/>
      <c r="BWF837" s="206"/>
      <c r="BWG837" s="206"/>
      <c r="BWH837" s="206"/>
      <c r="BWI837" s="206"/>
      <c r="BWJ837" s="206"/>
      <c r="BWK837" s="206"/>
      <c r="BWL837" s="206"/>
      <c r="BWM837" s="206"/>
      <c r="BWN837" s="206"/>
      <c r="BWO837" s="206"/>
      <c r="BWP837" s="206"/>
      <c r="BWQ837" s="206"/>
      <c r="BWR837" s="206"/>
      <c r="BWS837" s="206"/>
      <c r="BWT837" s="206"/>
      <c r="BWU837" s="206"/>
      <c r="BWV837" s="206"/>
      <c r="BWW837" s="206"/>
      <c r="BWX837" s="206"/>
      <c r="BWY837" s="206"/>
      <c r="BWZ837" s="206"/>
      <c r="BXA837" s="206"/>
      <c r="BXB837" s="206"/>
      <c r="BXC837" s="206"/>
      <c r="BXD837" s="206"/>
      <c r="BXE837" s="206"/>
      <c r="BXF837" s="206"/>
      <c r="BXG837" s="206"/>
      <c r="BXH837" s="206"/>
      <c r="BXI837" s="206"/>
      <c r="BXJ837" s="206"/>
      <c r="BXK837" s="206"/>
      <c r="BXL837" s="206"/>
      <c r="BXM837" s="206"/>
      <c r="BXN837" s="206"/>
      <c r="BXO837" s="206"/>
      <c r="BXP837" s="206"/>
      <c r="BXQ837" s="206"/>
      <c r="BXR837" s="206"/>
      <c r="BXS837" s="206"/>
      <c r="BXT837" s="206"/>
      <c r="BXU837" s="206"/>
      <c r="BXV837" s="206"/>
      <c r="BXW837" s="206"/>
      <c r="BXX837" s="206"/>
      <c r="BXY837" s="206"/>
      <c r="BXZ837" s="206"/>
      <c r="BYA837" s="206"/>
      <c r="BYB837" s="206"/>
      <c r="BYC837" s="206"/>
      <c r="BYD837" s="206"/>
      <c r="BYE837" s="206"/>
      <c r="BYF837" s="206"/>
      <c r="BYG837" s="206"/>
      <c r="BYH837" s="206"/>
      <c r="BYI837" s="206"/>
      <c r="BYJ837" s="206"/>
      <c r="BYK837" s="206"/>
      <c r="BYL837" s="206"/>
      <c r="BYM837" s="206"/>
      <c r="BYN837" s="206"/>
      <c r="BYO837" s="206"/>
      <c r="BYP837" s="206"/>
      <c r="BYQ837" s="206"/>
      <c r="BYR837" s="206"/>
      <c r="BYS837" s="206"/>
      <c r="BYT837" s="206"/>
      <c r="BYU837" s="206"/>
      <c r="BYV837" s="206"/>
      <c r="BYW837" s="206"/>
      <c r="BYX837" s="206"/>
      <c r="BYY837" s="206"/>
      <c r="BYZ837" s="206"/>
      <c r="BZA837" s="206"/>
      <c r="BZB837" s="206"/>
      <c r="BZC837" s="206"/>
      <c r="BZD837" s="206"/>
      <c r="BZE837" s="206"/>
      <c r="BZF837" s="206"/>
      <c r="BZG837" s="206"/>
      <c r="BZH837" s="206"/>
      <c r="BZI837" s="206"/>
      <c r="BZJ837" s="206"/>
      <c r="BZK837" s="206"/>
      <c r="BZL837" s="206"/>
      <c r="BZM837" s="206"/>
      <c r="BZN837" s="206"/>
      <c r="BZO837" s="206"/>
      <c r="BZP837" s="206"/>
      <c r="BZQ837" s="206"/>
      <c r="BZR837" s="206"/>
      <c r="BZS837" s="206"/>
      <c r="BZT837" s="206"/>
      <c r="BZU837" s="206"/>
      <c r="BZV837" s="206"/>
      <c r="BZW837" s="206"/>
      <c r="BZX837" s="206"/>
      <c r="BZY837" s="206"/>
      <c r="BZZ837" s="206"/>
      <c r="CAA837" s="206"/>
      <c r="CAB837" s="206"/>
      <c r="CAC837" s="206"/>
      <c r="CAD837" s="206"/>
      <c r="CAE837" s="206"/>
      <c r="CAF837" s="206"/>
      <c r="CAG837" s="206"/>
      <c r="CAH837" s="206"/>
      <c r="CAI837" s="206"/>
      <c r="CAJ837" s="206"/>
      <c r="CAK837" s="206"/>
      <c r="CAL837" s="206"/>
      <c r="CAM837" s="206"/>
      <c r="CAN837" s="206"/>
      <c r="CAO837" s="206"/>
      <c r="CAP837" s="206"/>
      <c r="CAQ837" s="206"/>
      <c r="CAR837" s="206"/>
      <c r="CAS837" s="206"/>
      <c r="CAT837" s="206"/>
      <c r="CAU837" s="206"/>
      <c r="CAV837" s="206"/>
      <c r="CAW837" s="206"/>
      <c r="CAX837" s="206"/>
      <c r="CAY837" s="206"/>
      <c r="CAZ837" s="206"/>
      <c r="CBA837" s="206"/>
      <c r="CBB837" s="206"/>
      <c r="CBC837" s="206"/>
      <c r="CBD837" s="206"/>
      <c r="CBE837" s="206"/>
      <c r="CBF837" s="206"/>
      <c r="CBG837" s="206"/>
      <c r="CBH837" s="206"/>
      <c r="CBI837" s="206"/>
      <c r="CBJ837" s="206"/>
      <c r="CBK837" s="206"/>
      <c r="CBL837" s="206"/>
      <c r="CBM837" s="206"/>
      <c r="CBN837" s="206"/>
      <c r="CBO837" s="206"/>
      <c r="CBP837" s="206"/>
      <c r="CBQ837" s="206"/>
      <c r="CBR837" s="206"/>
      <c r="CBS837" s="206"/>
      <c r="CBT837" s="206"/>
      <c r="CBU837" s="206"/>
      <c r="CBV837" s="206"/>
      <c r="CBW837" s="206"/>
      <c r="CBX837" s="206"/>
      <c r="CBY837" s="206"/>
      <c r="CBZ837" s="206"/>
      <c r="CCA837" s="206"/>
      <c r="CCB837" s="206"/>
      <c r="CCC837" s="206"/>
      <c r="CCD837" s="206"/>
      <c r="CCE837" s="206"/>
      <c r="CCF837" s="206"/>
      <c r="CCG837" s="206"/>
      <c r="CCH837" s="206"/>
      <c r="CCI837" s="206"/>
      <c r="CCJ837" s="206"/>
      <c r="CCK837" s="206"/>
      <c r="CCL837" s="206"/>
      <c r="CCM837" s="206"/>
      <c r="CCN837" s="206"/>
      <c r="CCO837" s="206"/>
      <c r="CCP837" s="206"/>
      <c r="CCQ837" s="206"/>
      <c r="CCR837" s="206"/>
      <c r="CCS837" s="206"/>
      <c r="CCT837" s="206"/>
      <c r="CCU837" s="206"/>
      <c r="CCV837" s="206"/>
      <c r="CCW837" s="206"/>
      <c r="CCX837" s="206"/>
      <c r="CCY837" s="206"/>
      <c r="CCZ837" s="206"/>
      <c r="CDA837" s="206"/>
      <c r="CDB837" s="206"/>
      <c r="CDC837" s="206"/>
      <c r="CDD837" s="206"/>
      <c r="CDE837" s="206"/>
      <c r="CDF837" s="206"/>
      <c r="CDG837" s="206"/>
      <c r="CDH837" s="206"/>
      <c r="CDI837" s="206"/>
      <c r="CDJ837" s="206"/>
      <c r="CDK837" s="206"/>
      <c r="CDL837" s="206"/>
      <c r="CDM837" s="206"/>
      <c r="CDN837" s="206"/>
      <c r="CDO837" s="206"/>
      <c r="CDP837" s="206"/>
      <c r="CDQ837" s="206"/>
      <c r="CDR837" s="206"/>
      <c r="CDS837" s="206"/>
      <c r="CDT837" s="206"/>
      <c r="CDU837" s="206"/>
      <c r="CDV837" s="206"/>
      <c r="CDW837" s="206"/>
      <c r="CDX837" s="206"/>
      <c r="CDY837" s="206"/>
      <c r="CDZ837" s="206"/>
      <c r="CEA837" s="206"/>
      <c r="CEB837" s="206"/>
      <c r="CEC837" s="206"/>
      <c r="CED837" s="206"/>
      <c r="CEE837" s="206"/>
      <c r="CEF837" s="206"/>
      <c r="CEG837" s="206"/>
      <c r="CEH837" s="206"/>
      <c r="CEI837" s="206"/>
      <c r="CEJ837" s="206"/>
      <c r="CEK837" s="206"/>
      <c r="CEL837" s="206"/>
      <c r="CEM837" s="206"/>
      <c r="CEN837" s="206"/>
      <c r="CEO837" s="206"/>
      <c r="CEP837" s="206"/>
      <c r="CEQ837" s="206"/>
      <c r="CER837" s="206"/>
      <c r="CES837" s="206"/>
      <c r="CET837" s="206"/>
      <c r="CEU837" s="206"/>
      <c r="CEV837" s="206"/>
      <c r="CEW837" s="206"/>
      <c r="CEX837" s="206"/>
      <c r="CEY837" s="206"/>
      <c r="CEZ837" s="206"/>
      <c r="CFA837" s="206"/>
      <c r="CFB837" s="206"/>
      <c r="CFC837" s="206"/>
      <c r="CFD837" s="206"/>
      <c r="CFE837" s="206"/>
      <c r="CFF837" s="206"/>
      <c r="CFG837" s="206"/>
      <c r="CFH837" s="206"/>
      <c r="CFI837" s="206"/>
      <c r="CFJ837" s="206"/>
      <c r="CFK837" s="206"/>
      <c r="CFL837" s="206"/>
      <c r="CFM837" s="206"/>
      <c r="CFN837" s="206"/>
      <c r="CFO837" s="206"/>
      <c r="CFP837" s="206"/>
      <c r="CFQ837" s="206"/>
      <c r="CFR837" s="206"/>
      <c r="CFS837" s="206"/>
      <c r="CFT837" s="206"/>
      <c r="CFU837" s="206"/>
      <c r="CFV837" s="206"/>
      <c r="CFW837" s="206"/>
      <c r="CFX837" s="206"/>
      <c r="CFY837" s="206"/>
      <c r="CFZ837" s="206"/>
      <c r="CGA837" s="206"/>
      <c r="CGB837" s="206"/>
      <c r="CGC837" s="206"/>
      <c r="CGD837" s="206"/>
      <c r="CGE837" s="206"/>
      <c r="CGF837" s="206"/>
      <c r="CGG837" s="206"/>
      <c r="CGH837" s="206"/>
      <c r="CGI837" s="206"/>
      <c r="CGJ837" s="206"/>
      <c r="CGK837" s="206"/>
      <c r="CGL837" s="206"/>
      <c r="CGM837" s="206"/>
      <c r="CGN837" s="206"/>
      <c r="CGO837" s="206"/>
      <c r="CGP837" s="206"/>
      <c r="CGQ837" s="206"/>
      <c r="CGR837" s="206"/>
      <c r="CGS837" s="206"/>
      <c r="CGT837" s="206"/>
      <c r="CGU837" s="206"/>
      <c r="CGV837" s="206"/>
      <c r="CGW837" s="206"/>
      <c r="CGX837" s="206"/>
      <c r="CGY837" s="206"/>
      <c r="CGZ837" s="206"/>
      <c r="CHA837" s="206"/>
      <c r="CHB837" s="206"/>
      <c r="CHC837" s="206"/>
      <c r="CHD837" s="206"/>
      <c r="CHE837" s="206"/>
      <c r="CHF837" s="206"/>
      <c r="CHG837" s="206"/>
      <c r="CHH837" s="206"/>
      <c r="CHI837" s="206"/>
      <c r="CHJ837" s="206"/>
      <c r="CHK837" s="206"/>
      <c r="CHL837" s="206"/>
      <c r="CHM837" s="206"/>
      <c r="CHN837" s="206"/>
      <c r="CHO837" s="206"/>
      <c r="CHP837" s="206"/>
      <c r="CHQ837" s="206"/>
      <c r="CHR837" s="206"/>
      <c r="CHS837" s="206"/>
      <c r="CHT837" s="206"/>
      <c r="CHU837" s="206"/>
      <c r="CHV837" s="206"/>
      <c r="CHW837" s="206"/>
      <c r="CHX837" s="206"/>
      <c r="CHY837" s="206"/>
      <c r="CHZ837" s="206"/>
      <c r="CIA837" s="206"/>
      <c r="CIB837" s="206"/>
      <c r="CIC837" s="206"/>
      <c r="CID837" s="206"/>
      <c r="CIE837" s="206"/>
      <c r="CIF837" s="206"/>
      <c r="CIG837" s="206"/>
      <c r="CIH837" s="206"/>
      <c r="CII837" s="206"/>
      <c r="CIJ837" s="206"/>
      <c r="CIK837" s="206"/>
      <c r="CIL837" s="206"/>
      <c r="CIM837" s="206"/>
      <c r="CIN837" s="206"/>
      <c r="CIO837" s="206"/>
      <c r="CIP837" s="206"/>
      <c r="CIQ837" s="206"/>
      <c r="CIR837" s="206"/>
      <c r="CIS837" s="206"/>
      <c r="CIT837" s="206"/>
      <c r="CIU837" s="206"/>
      <c r="CIV837" s="206"/>
      <c r="CIW837" s="206"/>
      <c r="CIX837" s="206"/>
      <c r="CIY837" s="206"/>
      <c r="CIZ837" s="206"/>
      <c r="CJA837" s="206"/>
      <c r="CJB837" s="206"/>
      <c r="CJC837" s="206"/>
      <c r="CJD837" s="206"/>
      <c r="CJE837" s="206"/>
      <c r="CJF837" s="206"/>
      <c r="CJG837" s="206"/>
      <c r="CJH837" s="206"/>
      <c r="CJI837" s="206"/>
      <c r="CJJ837" s="206"/>
      <c r="CJK837" s="206"/>
      <c r="CJL837" s="206"/>
      <c r="CJM837" s="206"/>
      <c r="CJN837" s="206"/>
      <c r="CJO837" s="206"/>
      <c r="CJP837" s="206"/>
      <c r="CJQ837" s="206"/>
      <c r="CJR837" s="206"/>
      <c r="CJS837" s="206"/>
      <c r="CJT837" s="206"/>
      <c r="CJU837" s="206"/>
      <c r="CJV837" s="206"/>
      <c r="CJW837" s="206"/>
      <c r="CJX837" s="206"/>
      <c r="CJY837" s="206"/>
      <c r="CJZ837" s="206"/>
      <c r="CKA837" s="206"/>
      <c r="CKB837" s="206"/>
      <c r="CKC837" s="206"/>
      <c r="CKD837" s="206"/>
      <c r="CKE837" s="206"/>
      <c r="CKF837" s="206"/>
      <c r="CKG837" s="206"/>
      <c r="CKH837" s="206"/>
      <c r="CKI837" s="206"/>
      <c r="CKJ837" s="206"/>
      <c r="CKK837" s="206"/>
      <c r="CKL837" s="206"/>
      <c r="CKM837" s="206"/>
      <c r="CKN837" s="206"/>
      <c r="CKO837" s="206"/>
      <c r="CKP837" s="206"/>
      <c r="CKQ837" s="206"/>
      <c r="CKR837" s="206"/>
      <c r="CKS837" s="206"/>
      <c r="CKT837" s="206"/>
      <c r="CKU837" s="206"/>
      <c r="CKV837" s="206"/>
      <c r="CKW837" s="206"/>
      <c r="CKX837" s="206"/>
      <c r="CKY837" s="206"/>
      <c r="CKZ837" s="206"/>
      <c r="CLA837" s="206"/>
      <c r="CLB837" s="206"/>
      <c r="CLC837" s="206"/>
      <c r="CLD837" s="206"/>
      <c r="CLE837" s="206"/>
      <c r="CLF837" s="206"/>
      <c r="CLG837" s="206"/>
      <c r="CLH837" s="206"/>
      <c r="CLI837" s="206"/>
      <c r="CLJ837" s="206"/>
      <c r="CLK837" s="206"/>
      <c r="CLL837" s="206"/>
      <c r="CLM837" s="206"/>
      <c r="CLN837" s="206"/>
      <c r="CLO837" s="206"/>
      <c r="CLP837" s="206"/>
      <c r="CLQ837" s="206"/>
      <c r="CLR837" s="206"/>
      <c r="CLS837" s="206"/>
      <c r="CLT837" s="206"/>
      <c r="CLU837" s="206"/>
      <c r="CLV837" s="206"/>
      <c r="CLW837" s="206"/>
      <c r="CLX837" s="206"/>
      <c r="CLY837" s="206"/>
      <c r="CLZ837" s="206"/>
      <c r="CMA837" s="206"/>
      <c r="CMB837" s="206"/>
      <c r="CMC837" s="206"/>
      <c r="CMD837" s="206"/>
      <c r="CME837" s="206"/>
      <c r="CMF837" s="206"/>
      <c r="CMG837" s="206"/>
      <c r="CMH837" s="206"/>
      <c r="CMI837" s="206"/>
      <c r="CMJ837" s="206"/>
      <c r="CMK837" s="206"/>
      <c r="CML837" s="206"/>
      <c r="CMM837" s="206"/>
      <c r="CMN837" s="206"/>
      <c r="CMO837" s="206"/>
      <c r="CMP837" s="206"/>
      <c r="CMQ837" s="206"/>
      <c r="CMR837" s="206"/>
      <c r="CMS837" s="206"/>
      <c r="CMT837" s="206"/>
      <c r="CMU837" s="206"/>
      <c r="CMV837" s="206"/>
      <c r="CMW837" s="206"/>
      <c r="CMX837" s="206"/>
      <c r="CMY837" s="206"/>
      <c r="CMZ837" s="206"/>
      <c r="CNA837" s="206"/>
      <c r="CNB837" s="206"/>
      <c r="CNC837" s="206"/>
      <c r="CND837" s="206"/>
      <c r="CNE837" s="206"/>
      <c r="CNF837" s="206"/>
      <c r="CNG837" s="206"/>
      <c r="CNH837" s="206"/>
      <c r="CNI837" s="206"/>
      <c r="CNJ837" s="206"/>
      <c r="CNK837" s="206"/>
      <c r="CNL837" s="206"/>
      <c r="CNM837" s="206"/>
      <c r="CNN837" s="206"/>
      <c r="CNO837" s="206"/>
      <c r="CNP837" s="206"/>
      <c r="CNQ837" s="206"/>
      <c r="CNR837" s="206"/>
      <c r="CNS837" s="206"/>
      <c r="CNT837" s="206"/>
      <c r="CNU837" s="206"/>
      <c r="CNV837" s="206"/>
      <c r="CNW837" s="206"/>
      <c r="CNX837" s="206"/>
      <c r="CNY837" s="206"/>
      <c r="CNZ837" s="206"/>
      <c r="COA837" s="206"/>
      <c r="COB837" s="206"/>
      <c r="COC837" s="206"/>
      <c r="COD837" s="206"/>
      <c r="COE837" s="206"/>
      <c r="COF837" s="206"/>
      <c r="COG837" s="206"/>
      <c r="COH837" s="206"/>
      <c r="COI837" s="206"/>
      <c r="COJ837" s="206"/>
      <c r="COK837" s="206"/>
      <c r="COL837" s="206"/>
      <c r="COM837" s="206"/>
      <c r="CON837" s="206"/>
      <c r="COO837" s="206"/>
      <c r="COP837" s="206"/>
      <c r="COQ837" s="206"/>
      <c r="COR837" s="206"/>
      <c r="COS837" s="206"/>
      <c r="COT837" s="206"/>
      <c r="COU837" s="206"/>
      <c r="COV837" s="206"/>
      <c r="COW837" s="206"/>
      <c r="COX837" s="206"/>
      <c r="COY837" s="206"/>
      <c r="COZ837" s="206"/>
      <c r="CPA837" s="206"/>
      <c r="CPB837" s="206"/>
      <c r="CPC837" s="206"/>
      <c r="CPD837" s="206"/>
      <c r="CPE837" s="206"/>
      <c r="CPF837" s="206"/>
      <c r="CPG837" s="206"/>
      <c r="CPH837" s="206"/>
      <c r="CPI837" s="206"/>
      <c r="CPJ837" s="206"/>
      <c r="CPK837" s="206"/>
      <c r="CPL837" s="206"/>
      <c r="CPM837" s="206"/>
      <c r="CPN837" s="206"/>
      <c r="CPO837" s="206"/>
      <c r="CPP837" s="206"/>
      <c r="CPQ837" s="206"/>
      <c r="CPR837" s="206"/>
      <c r="CPS837" s="206"/>
      <c r="CPT837" s="206"/>
      <c r="CPU837" s="206"/>
      <c r="CPV837" s="206"/>
      <c r="CPW837" s="206"/>
      <c r="CPX837" s="206"/>
      <c r="CPY837" s="206"/>
      <c r="CPZ837" s="206"/>
      <c r="CQA837" s="206"/>
      <c r="CQB837" s="206"/>
      <c r="CQC837" s="206"/>
      <c r="CQD837" s="206"/>
      <c r="CQE837" s="206"/>
      <c r="CQF837" s="206"/>
      <c r="CQG837" s="206"/>
      <c r="CQH837" s="206"/>
      <c r="CQI837" s="206"/>
      <c r="CQJ837" s="206"/>
      <c r="CQK837" s="206"/>
      <c r="CQL837" s="206"/>
      <c r="CQM837" s="206"/>
      <c r="CQN837" s="206"/>
      <c r="CQO837" s="206"/>
      <c r="CQP837" s="206"/>
      <c r="CQQ837" s="206"/>
      <c r="CQR837" s="206"/>
      <c r="CQS837" s="206"/>
      <c r="CQT837" s="206"/>
      <c r="CQU837" s="206"/>
      <c r="CQV837" s="206"/>
      <c r="CQW837" s="206"/>
      <c r="CQX837" s="206"/>
      <c r="CQY837" s="206"/>
      <c r="CQZ837" s="206"/>
      <c r="CRA837" s="206"/>
      <c r="CRB837" s="206"/>
      <c r="CRC837" s="206"/>
      <c r="CRD837" s="206"/>
      <c r="CRE837" s="206"/>
      <c r="CRF837" s="206"/>
      <c r="CRG837" s="206"/>
      <c r="CRH837" s="206"/>
      <c r="CRI837" s="206"/>
      <c r="CRJ837" s="206"/>
      <c r="CRK837" s="206"/>
      <c r="CRL837" s="206"/>
      <c r="CRM837" s="206"/>
      <c r="CRN837" s="206"/>
      <c r="CRO837" s="206"/>
      <c r="CRP837" s="206"/>
      <c r="CRQ837" s="206"/>
      <c r="CRR837" s="206"/>
      <c r="CRS837" s="206"/>
      <c r="CRT837" s="206"/>
      <c r="CRU837" s="206"/>
      <c r="CRV837" s="206"/>
      <c r="CRW837" s="206"/>
      <c r="CRX837" s="206"/>
      <c r="CRY837" s="206"/>
      <c r="CRZ837" s="206"/>
      <c r="CSA837" s="206"/>
      <c r="CSB837" s="206"/>
      <c r="CSC837" s="206"/>
      <c r="CSD837" s="206"/>
      <c r="CSE837" s="206"/>
      <c r="CSF837" s="206"/>
      <c r="CSG837" s="206"/>
      <c r="CSH837" s="206"/>
      <c r="CSI837" s="206"/>
      <c r="CSJ837" s="206"/>
      <c r="CSK837" s="206"/>
      <c r="CSL837" s="206"/>
      <c r="CSM837" s="206"/>
      <c r="CSN837" s="206"/>
      <c r="CSO837" s="206"/>
      <c r="CSP837" s="206"/>
      <c r="CSQ837" s="206"/>
      <c r="CSR837" s="206"/>
      <c r="CSS837" s="206"/>
      <c r="CST837" s="206"/>
      <c r="CSU837" s="206"/>
      <c r="CSV837" s="206"/>
      <c r="CSW837" s="206"/>
      <c r="CSX837" s="206"/>
      <c r="CSY837" s="206"/>
      <c r="CSZ837" s="206"/>
      <c r="CTA837" s="206"/>
      <c r="CTB837" s="206"/>
      <c r="CTC837" s="206"/>
      <c r="CTD837" s="206"/>
      <c r="CTE837" s="206"/>
      <c r="CTF837" s="206"/>
      <c r="CTG837" s="206"/>
      <c r="CTH837" s="206"/>
      <c r="CTI837" s="206"/>
      <c r="CTJ837" s="206"/>
      <c r="CTK837" s="206"/>
      <c r="CTL837" s="206"/>
      <c r="CTM837" s="206"/>
      <c r="CTN837" s="206"/>
      <c r="CTO837" s="206"/>
      <c r="CTP837" s="206"/>
      <c r="CTQ837" s="206"/>
      <c r="CTR837" s="206"/>
      <c r="CTS837" s="206"/>
      <c r="CTT837" s="206"/>
      <c r="CTU837" s="206"/>
      <c r="CTV837" s="206"/>
      <c r="CTW837" s="206"/>
      <c r="CTX837" s="206"/>
      <c r="CTY837" s="206"/>
      <c r="CTZ837" s="206"/>
      <c r="CUA837" s="206"/>
      <c r="CUB837" s="206"/>
      <c r="CUC837" s="206"/>
      <c r="CUD837" s="206"/>
      <c r="CUE837" s="206"/>
      <c r="CUF837" s="206"/>
      <c r="CUG837" s="206"/>
      <c r="CUH837" s="206"/>
      <c r="CUI837" s="206"/>
      <c r="CUJ837" s="206"/>
      <c r="CUK837" s="206"/>
      <c r="CUL837" s="206"/>
      <c r="CUM837" s="206"/>
      <c r="CUN837" s="206"/>
      <c r="CUO837" s="206"/>
      <c r="CUP837" s="206"/>
      <c r="CUQ837" s="206"/>
      <c r="CUR837" s="206"/>
      <c r="CUS837" s="206"/>
      <c r="CUT837" s="206"/>
      <c r="CUU837" s="206"/>
      <c r="CUV837" s="206"/>
      <c r="CUW837" s="206"/>
      <c r="CUX837" s="206"/>
      <c r="CUY837" s="206"/>
      <c r="CUZ837" s="206"/>
      <c r="CVA837" s="206"/>
      <c r="CVB837" s="206"/>
      <c r="CVC837" s="206"/>
      <c r="CVD837" s="206"/>
      <c r="CVE837" s="206"/>
      <c r="CVF837" s="206"/>
      <c r="CVG837" s="206"/>
      <c r="CVH837" s="206"/>
      <c r="CVI837" s="206"/>
      <c r="CVJ837" s="206"/>
      <c r="CVK837" s="206"/>
      <c r="CVL837" s="206"/>
      <c r="CVM837" s="206"/>
      <c r="CVN837" s="206"/>
      <c r="CVO837" s="206"/>
      <c r="CVP837" s="206"/>
      <c r="CVQ837" s="206"/>
      <c r="CVR837" s="206"/>
      <c r="CVS837" s="206"/>
      <c r="CVT837" s="206"/>
      <c r="CVU837" s="206"/>
      <c r="CVV837" s="206"/>
      <c r="CVW837" s="206"/>
      <c r="CVX837" s="206"/>
      <c r="CVY837" s="206"/>
      <c r="CVZ837" s="206"/>
      <c r="CWA837" s="206"/>
      <c r="CWB837" s="206"/>
      <c r="CWC837" s="206"/>
      <c r="CWD837" s="206"/>
      <c r="CWE837" s="206"/>
      <c r="CWF837" s="206"/>
      <c r="CWG837" s="206"/>
      <c r="CWH837" s="206"/>
      <c r="CWI837" s="206"/>
      <c r="CWJ837" s="206"/>
      <c r="CWK837" s="206"/>
      <c r="CWL837" s="206"/>
      <c r="CWM837" s="206"/>
      <c r="CWN837" s="206"/>
      <c r="CWO837" s="206"/>
      <c r="CWP837" s="206"/>
      <c r="CWQ837" s="206"/>
      <c r="CWR837" s="206"/>
      <c r="CWS837" s="206"/>
      <c r="CWT837" s="206"/>
      <c r="CWU837" s="206"/>
      <c r="CWV837" s="206"/>
      <c r="CWW837" s="206"/>
      <c r="CWX837" s="206"/>
      <c r="CWY837" s="206"/>
      <c r="CWZ837" s="206"/>
      <c r="CXA837" s="206"/>
      <c r="CXB837" s="206"/>
      <c r="CXC837" s="206"/>
      <c r="CXD837" s="206"/>
      <c r="CXE837" s="206"/>
      <c r="CXF837" s="206"/>
      <c r="CXG837" s="206"/>
      <c r="CXH837" s="206"/>
      <c r="CXI837" s="206"/>
      <c r="CXJ837" s="206"/>
      <c r="CXK837" s="206"/>
      <c r="CXL837" s="206"/>
      <c r="CXM837" s="206"/>
      <c r="CXN837" s="206"/>
      <c r="CXO837" s="206"/>
      <c r="CXP837" s="206"/>
      <c r="CXQ837" s="206"/>
      <c r="CXR837" s="206"/>
      <c r="CXS837" s="206"/>
      <c r="CXT837" s="206"/>
      <c r="CXU837" s="206"/>
      <c r="CXV837" s="206"/>
      <c r="CXW837" s="206"/>
      <c r="CXX837" s="206"/>
      <c r="CXY837" s="206"/>
      <c r="CXZ837" s="206"/>
      <c r="CYA837" s="206"/>
      <c r="CYB837" s="206"/>
      <c r="CYC837" s="206"/>
      <c r="CYD837" s="206"/>
      <c r="CYE837" s="206"/>
      <c r="CYF837" s="206"/>
      <c r="CYG837" s="206"/>
      <c r="CYH837" s="206"/>
      <c r="CYI837" s="206"/>
      <c r="CYJ837" s="206"/>
      <c r="CYK837" s="206"/>
      <c r="CYL837" s="206"/>
      <c r="CYM837" s="206"/>
      <c r="CYN837" s="206"/>
      <c r="CYO837" s="206"/>
      <c r="CYP837" s="206"/>
      <c r="CYQ837" s="206"/>
      <c r="CYR837" s="206"/>
      <c r="CYS837" s="206"/>
      <c r="CYT837" s="206"/>
      <c r="CYU837" s="206"/>
      <c r="CYV837" s="206"/>
      <c r="CYW837" s="206"/>
      <c r="CYX837" s="206"/>
      <c r="CYY837" s="206"/>
      <c r="CYZ837" s="206"/>
      <c r="CZA837" s="206"/>
      <c r="CZB837" s="206"/>
      <c r="CZC837" s="206"/>
      <c r="CZD837" s="206"/>
      <c r="CZE837" s="206"/>
      <c r="CZF837" s="206"/>
      <c r="CZG837" s="206"/>
      <c r="CZH837" s="206"/>
      <c r="CZI837" s="206"/>
      <c r="CZJ837" s="206"/>
      <c r="CZK837" s="206"/>
      <c r="CZL837" s="206"/>
      <c r="CZM837" s="206"/>
      <c r="CZN837" s="206"/>
      <c r="CZO837" s="206"/>
      <c r="CZP837" s="206"/>
      <c r="CZQ837" s="206"/>
      <c r="CZR837" s="206"/>
      <c r="CZS837" s="206"/>
      <c r="CZT837" s="206"/>
      <c r="CZU837" s="206"/>
      <c r="CZV837" s="206"/>
      <c r="CZW837" s="206"/>
      <c r="CZX837" s="206"/>
      <c r="CZY837" s="206"/>
      <c r="CZZ837" s="206"/>
      <c r="DAA837" s="206"/>
      <c r="DAB837" s="206"/>
      <c r="DAC837" s="206"/>
      <c r="DAD837" s="206"/>
      <c r="DAE837" s="206"/>
      <c r="DAF837" s="206"/>
      <c r="DAG837" s="206"/>
      <c r="DAH837" s="206"/>
      <c r="DAI837" s="206"/>
      <c r="DAJ837" s="206"/>
      <c r="DAK837" s="206"/>
      <c r="DAL837" s="206"/>
      <c r="DAM837" s="206"/>
      <c r="DAN837" s="206"/>
      <c r="DAO837" s="206"/>
      <c r="DAP837" s="206"/>
      <c r="DAQ837" s="206"/>
      <c r="DAR837" s="206"/>
      <c r="DAS837" s="206"/>
      <c r="DAT837" s="206"/>
      <c r="DAU837" s="206"/>
      <c r="DAV837" s="206"/>
      <c r="DAW837" s="206"/>
      <c r="DAX837" s="206"/>
      <c r="DAY837" s="206"/>
      <c r="DAZ837" s="206"/>
      <c r="DBA837" s="206"/>
      <c r="DBB837" s="206"/>
      <c r="DBC837" s="206"/>
      <c r="DBD837" s="206"/>
      <c r="DBE837" s="206"/>
      <c r="DBF837" s="206"/>
      <c r="DBG837" s="206"/>
      <c r="DBH837" s="206"/>
      <c r="DBI837" s="206"/>
      <c r="DBJ837" s="206"/>
      <c r="DBK837" s="206"/>
      <c r="DBL837" s="206"/>
      <c r="DBM837" s="206"/>
      <c r="DBN837" s="206"/>
      <c r="DBO837" s="206"/>
      <c r="DBP837" s="206"/>
      <c r="DBQ837" s="206"/>
      <c r="DBR837" s="206"/>
      <c r="DBS837" s="206"/>
      <c r="DBT837" s="206"/>
      <c r="DBU837" s="206"/>
      <c r="DBV837" s="206"/>
      <c r="DBW837" s="206"/>
      <c r="DBX837" s="206"/>
      <c r="DBY837" s="206"/>
      <c r="DBZ837" s="206"/>
      <c r="DCA837" s="206"/>
      <c r="DCB837" s="206"/>
      <c r="DCC837" s="206"/>
      <c r="DCD837" s="206"/>
      <c r="DCE837" s="206"/>
      <c r="DCF837" s="206"/>
      <c r="DCG837" s="206"/>
      <c r="DCH837" s="206"/>
      <c r="DCI837" s="206"/>
      <c r="DCJ837" s="206"/>
      <c r="DCK837" s="206"/>
      <c r="DCL837" s="206"/>
      <c r="DCM837" s="206"/>
      <c r="DCN837" s="206"/>
      <c r="DCO837" s="206"/>
      <c r="DCP837" s="206"/>
      <c r="DCQ837" s="206"/>
      <c r="DCR837" s="206"/>
      <c r="DCS837" s="206"/>
      <c r="DCT837" s="206"/>
      <c r="DCU837" s="206"/>
      <c r="DCV837" s="206"/>
      <c r="DCW837" s="206"/>
      <c r="DCX837" s="206"/>
      <c r="DCY837" s="206"/>
      <c r="DCZ837" s="206"/>
      <c r="DDA837" s="206"/>
      <c r="DDB837" s="206"/>
      <c r="DDC837" s="206"/>
      <c r="DDD837" s="206"/>
      <c r="DDE837" s="206"/>
      <c r="DDF837" s="206"/>
      <c r="DDG837" s="206"/>
      <c r="DDH837" s="206"/>
      <c r="DDI837" s="206"/>
      <c r="DDJ837" s="206"/>
      <c r="DDK837" s="206"/>
      <c r="DDL837" s="206"/>
      <c r="DDM837" s="206"/>
      <c r="DDN837" s="206"/>
      <c r="DDO837" s="206"/>
      <c r="DDP837" s="206"/>
      <c r="DDQ837" s="206"/>
      <c r="DDR837" s="206"/>
      <c r="DDS837" s="206"/>
      <c r="DDT837" s="206"/>
      <c r="DDU837" s="206"/>
      <c r="DDV837" s="206"/>
      <c r="DDW837" s="206"/>
      <c r="DDX837" s="206"/>
      <c r="DDY837" s="206"/>
      <c r="DDZ837" s="206"/>
      <c r="DEA837" s="206"/>
      <c r="DEB837" s="206"/>
      <c r="DEC837" s="206"/>
      <c r="DED837" s="206"/>
      <c r="DEE837" s="206"/>
      <c r="DEF837" s="206"/>
      <c r="DEG837" s="206"/>
      <c r="DEH837" s="206"/>
      <c r="DEI837" s="206"/>
      <c r="DEJ837" s="206"/>
      <c r="DEK837" s="206"/>
      <c r="DEL837" s="206"/>
      <c r="DEM837" s="206"/>
      <c r="DEN837" s="206"/>
      <c r="DEO837" s="206"/>
      <c r="DEP837" s="206"/>
      <c r="DEQ837" s="206"/>
      <c r="DER837" s="206"/>
      <c r="DES837" s="206"/>
      <c r="DET837" s="206"/>
      <c r="DEU837" s="206"/>
      <c r="DEV837" s="206"/>
      <c r="DEW837" s="206"/>
      <c r="DEX837" s="206"/>
      <c r="DEY837" s="206"/>
      <c r="DEZ837" s="206"/>
      <c r="DFA837" s="206"/>
      <c r="DFB837" s="206"/>
      <c r="DFC837" s="206"/>
      <c r="DFD837" s="206"/>
      <c r="DFE837" s="206"/>
      <c r="DFF837" s="206"/>
      <c r="DFG837" s="206"/>
      <c r="DFH837" s="206"/>
      <c r="DFI837" s="206"/>
      <c r="DFJ837" s="206"/>
      <c r="DFK837" s="206"/>
      <c r="DFL837" s="206"/>
      <c r="DFM837" s="206"/>
      <c r="DFN837" s="206"/>
      <c r="DFO837" s="206"/>
      <c r="DFP837" s="206"/>
      <c r="DFQ837" s="206"/>
      <c r="DFR837" s="206"/>
      <c r="DFS837" s="206"/>
      <c r="DFT837" s="206"/>
      <c r="DFU837" s="206"/>
      <c r="DFV837" s="206"/>
      <c r="DFW837" s="206"/>
      <c r="DFX837" s="206"/>
      <c r="DFY837" s="206"/>
      <c r="DFZ837" s="206"/>
      <c r="DGA837" s="206"/>
      <c r="DGB837" s="206"/>
      <c r="DGC837" s="206"/>
      <c r="DGD837" s="206"/>
      <c r="DGE837" s="206"/>
      <c r="DGF837" s="206"/>
      <c r="DGG837" s="206"/>
      <c r="DGH837" s="206"/>
      <c r="DGI837" s="206"/>
      <c r="DGJ837" s="206"/>
      <c r="DGK837" s="206"/>
      <c r="DGL837" s="206"/>
      <c r="DGM837" s="206"/>
      <c r="DGN837" s="206"/>
      <c r="DGO837" s="206"/>
      <c r="DGP837" s="206"/>
      <c r="DGQ837" s="206"/>
      <c r="DGR837" s="206"/>
      <c r="DGS837" s="206"/>
      <c r="DGT837" s="206"/>
      <c r="DGU837" s="206"/>
      <c r="DGV837" s="206"/>
      <c r="DGW837" s="206"/>
      <c r="DGX837" s="206"/>
      <c r="DGY837" s="206"/>
      <c r="DGZ837" s="206"/>
      <c r="DHA837" s="206"/>
      <c r="DHB837" s="206"/>
      <c r="DHC837" s="206"/>
      <c r="DHD837" s="206"/>
      <c r="DHE837" s="206"/>
      <c r="DHF837" s="206"/>
      <c r="DHG837" s="206"/>
      <c r="DHH837" s="206"/>
      <c r="DHI837" s="206"/>
      <c r="DHJ837" s="206"/>
      <c r="DHK837" s="206"/>
      <c r="DHL837" s="206"/>
      <c r="DHM837" s="206"/>
      <c r="DHN837" s="206"/>
      <c r="DHO837" s="206"/>
      <c r="DHP837" s="206"/>
      <c r="DHQ837" s="206"/>
      <c r="DHR837" s="206"/>
      <c r="DHS837" s="206"/>
      <c r="DHT837" s="206"/>
      <c r="DHU837" s="206"/>
      <c r="DHV837" s="206"/>
      <c r="DHW837" s="206"/>
      <c r="DHX837" s="206"/>
      <c r="DHY837" s="206"/>
      <c r="DHZ837" s="206"/>
      <c r="DIA837" s="206"/>
      <c r="DIB837" s="206"/>
      <c r="DIC837" s="206"/>
      <c r="DID837" s="206"/>
      <c r="DIE837" s="206"/>
      <c r="DIF837" s="206"/>
      <c r="DIG837" s="206"/>
      <c r="DIH837" s="206"/>
      <c r="DII837" s="206"/>
      <c r="DIJ837" s="206"/>
      <c r="DIK837" s="206"/>
      <c r="DIL837" s="206"/>
      <c r="DIM837" s="206"/>
      <c r="DIN837" s="206"/>
      <c r="DIO837" s="206"/>
      <c r="DIP837" s="206"/>
      <c r="DIQ837" s="206"/>
      <c r="DIR837" s="206"/>
      <c r="DIS837" s="206"/>
      <c r="DIT837" s="206"/>
      <c r="DIU837" s="206"/>
      <c r="DIV837" s="206"/>
      <c r="DIW837" s="206"/>
      <c r="DIX837" s="206"/>
      <c r="DIY837" s="206"/>
      <c r="DIZ837" s="206"/>
      <c r="DJA837" s="206"/>
      <c r="DJB837" s="206"/>
      <c r="DJC837" s="206"/>
      <c r="DJD837" s="206"/>
      <c r="DJE837" s="206"/>
      <c r="DJF837" s="206"/>
      <c r="DJG837" s="206"/>
      <c r="DJH837" s="206"/>
      <c r="DJI837" s="206"/>
      <c r="DJJ837" s="206"/>
      <c r="DJK837" s="206"/>
      <c r="DJL837" s="206"/>
      <c r="DJM837" s="206"/>
      <c r="DJN837" s="206"/>
      <c r="DJO837" s="206"/>
      <c r="DJP837" s="206"/>
      <c r="DJQ837" s="206"/>
      <c r="DJR837" s="206"/>
      <c r="DJS837" s="206"/>
      <c r="DJT837" s="206"/>
      <c r="DJU837" s="206"/>
      <c r="DJV837" s="206"/>
      <c r="DJW837" s="206"/>
      <c r="DJX837" s="206"/>
      <c r="DJY837" s="206"/>
      <c r="DJZ837" s="206"/>
      <c r="DKA837" s="206"/>
      <c r="DKB837" s="206"/>
      <c r="DKC837" s="206"/>
      <c r="DKD837" s="206"/>
      <c r="DKE837" s="206"/>
      <c r="DKF837" s="206"/>
      <c r="DKG837" s="206"/>
      <c r="DKH837" s="206"/>
      <c r="DKI837" s="206"/>
      <c r="DKJ837" s="206"/>
      <c r="DKK837" s="206"/>
      <c r="DKL837" s="206"/>
      <c r="DKM837" s="206"/>
      <c r="DKN837" s="206"/>
      <c r="DKO837" s="206"/>
      <c r="DKP837" s="206"/>
      <c r="DKQ837" s="206"/>
      <c r="DKR837" s="206"/>
      <c r="DKS837" s="206"/>
      <c r="DKT837" s="206"/>
      <c r="DKU837" s="206"/>
      <c r="DKV837" s="206"/>
      <c r="DKW837" s="206"/>
      <c r="DKX837" s="206"/>
      <c r="DKY837" s="206"/>
      <c r="DKZ837" s="206"/>
      <c r="DLA837" s="206"/>
      <c r="DLB837" s="206"/>
      <c r="DLC837" s="206"/>
      <c r="DLD837" s="206"/>
      <c r="DLE837" s="206"/>
      <c r="DLF837" s="206"/>
      <c r="DLG837" s="206"/>
      <c r="DLH837" s="206"/>
      <c r="DLI837" s="206"/>
      <c r="DLJ837" s="206"/>
      <c r="DLK837" s="206"/>
      <c r="DLL837" s="206"/>
      <c r="DLM837" s="206"/>
      <c r="DLN837" s="206"/>
      <c r="DLO837" s="206"/>
      <c r="DLP837" s="206"/>
      <c r="DLQ837" s="206"/>
      <c r="DLR837" s="206"/>
      <c r="DLS837" s="206"/>
      <c r="DLT837" s="206"/>
      <c r="DLU837" s="206"/>
      <c r="DLV837" s="206"/>
      <c r="DLW837" s="206"/>
      <c r="DLX837" s="206"/>
      <c r="DLY837" s="206"/>
      <c r="DLZ837" s="206"/>
      <c r="DMA837" s="206"/>
      <c r="DMB837" s="206"/>
      <c r="DMC837" s="206"/>
      <c r="DMD837" s="206"/>
      <c r="DME837" s="206"/>
      <c r="DMF837" s="206"/>
      <c r="DMG837" s="206"/>
      <c r="DMH837" s="206"/>
      <c r="DMI837" s="206"/>
      <c r="DMJ837" s="206"/>
      <c r="DMK837" s="206"/>
      <c r="DML837" s="206"/>
      <c r="DMM837" s="206"/>
      <c r="DMN837" s="206"/>
      <c r="DMO837" s="206"/>
      <c r="DMP837" s="206"/>
      <c r="DMQ837" s="206"/>
      <c r="DMR837" s="206"/>
      <c r="DMS837" s="206"/>
      <c r="DMT837" s="206"/>
      <c r="DMU837" s="206"/>
      <c r="DMV837" s="206"/>
      <c r="DMW837" s="206"/>
      <c r="DMX837" s="206"/>
      <c r="DMY837" s="206"/>
      <c r="DMZ837" s="206"/>
      <c r="DNA837" s="206"/>
      <c r="DNB837" s="206"/>
      <c r="DNC837" s="206"/>
      <c r="DND837" s="206"/>
      <c r="DNE837" s="206"/>
      <c r="DNF837" s="206"/>
      <c r="DNG837" s="206"/>
      <c r="DNH837" s="206"/>
      <c r="DNI837" s="206"/>
      <c r="DNJ837" s="206"/>
      <c r="DNK837" s="206"/>
      <c r="DNL837" s="206"/>
      <c r="DNM837" s="206"/>
      <c r="DNN837" s="206"/>
      <c r="DNO837" s="206"/>
      <c r="DNP837" s="206"/>
      <c r="DNQ837" s="206"/>
      <c r="DNR837" s="206"/>
      <c r="DNS837" s="206"/>
      <c r="DNT837" s="206"/>
      <c r="DNU837" s="206"/>
      <c r="DNV837" s="206"/>
      <c r="DNW837" s="206"/>
      <c r="DNX837" s="206"/>
      <c r="DNY837" s="206"/>
      <c r="DNZ837" s="206"/>
      <c r="DOA837" s="206"/>
      <c r="DOB837" s="206"/>
      <c r="DOC837" s="206"/>
      <c r="DOD837" s="206"/>
      <c r="DOE837" s="206"/>
      <c r="DOF837" s="206"/>
      <c r="DOG837" s="206"/>
      <c r="DOH837" s="206"/>
      <c r="DOI837" s="206"/>
      <c r="DOJ837" s="206"/>
      <c r="DOK837" s="206"/>
      <c r="DOL837" s="206"/>
      <c r="DOM837" s="206"/>
      <c r="DON837" s="206"/>
      <c r="DOO837" s="206"/>
      <c r="DOP837" s="206"/>
      <c r="DOQ837" s="206"/>
      <c r="DOR837" s="206"/>
      <c r="DOS837" s="206"/>
      <c r="DOT837" s="206"/>
      <c r="DOU837" s="206"/>
      <c r="DOV837" s="206"/>
      <c r="DOW837" s="206"/>
      <c r="DOX837" s="206"/>
      <c r="DOY837" s="206"/>
      <c r="DOZ837" s="206"/>
      <c r="DPA837" s="206"/>
      <c r="DPB837" s="206"/>
      <c r="DPC837" s="206"/>
      <c r="DPD837" s="206"/>
      <c r="DPE837" s="206"/>
      <c r="DPF837" s="206"/>
      <c r="DPG837" s="206"/>
      <c r="DPH837" s="206"/>
      <c r="DPI837" s="206"/>
      <c r="DPJ837" s="206"/>
      <c r="DPK837" s="206"/>
      <c r="DPL837" s="206"/>
      <c r="DPM837" s="206"/>
      <c r="DPN837" s="206"/>
      <c r="DPO837" s="206"/>
      <c r="DPP837" s="206"/>
      <c r="DPQ837" s="206"/>
      <c r="DPR837" s="206"/>
      <c r="DPS837" s="206"/>
      <c r="DPT837" s="206"/>
      <c r="DPU837" s="206"/>
      <c r="DPV837" s="206"/>
      <c r="DPW837" s="206"/>
      <c r="DPX837" s="206"/>
      <c r="DPY837" s="206"/>
      <c r="DPZ837" s="206"/>
      <c r="DQA837" s="206"/>
      <c r="DQB837" s="206"/>
      <c r="DQC837" s="206"/>
      <c r="DQD837" s="206"/>
      <c r="DQE837" s="206"/>
      <c r="DQF837" s="206"/>
      <c r="DQG837" s="206"/>
      <c r="DQH837" s="206"/>
      <c r="DQI837" s="206"/>
      <c r="DQJ837" s="206"/>
      <c r="DQK837" s="206"/>
      <c r="DQL837" s="206"/>
      <c r="DQM837" s="206"/>
      <c r="DQN837" s="206"/>
      <c r="DQO837" s="206"/>
      <c r="DQP837" s="206"/>
      <c r="DQQ837" s="206"/>
      <c r="DQR837" s="206"/>
      <c r="DQS837" s="206"/>
      <c r="DQT837" s="206"/>
      <c r="DQU837" s="206"/>
      <c r="DQV837" s="206"/>
      <c r="DQW837" s="206"/>
      <c r="DQX837" s="206"/>
      <c r="DQY837" s="206"/>
      <c r="DQZ837" s="206"/>
      <c r="DRA837" s="206"/>
      <c r="DRB837" s="206"/>
      <c r="DRC837" s="206"/>
      <c r="DRD837" s="206"/>
      <c r="DRE837" s="206"/>
      <c r="DRF837" s="206"/>
      <c r="DRG837" s="206"/>
      <c r="DRH837" s="206"/>
      <c r="DRI837" s="206"/>
      <c r="DRJ837" s="206"/>
      <c r="DRK837" s="206"/>
      <c r="DRL837" s="206"/>
      <c r="DRM837" s="206"/>
      <c r="DRN837" s="206"/>
      <c r="DRO837" s="206"/>
      <c r="DRP837" s="206"/>
      <c r="DRQ837" s="206"/>
      <c r="DRR837" s="206"/>
      <c r="DRS837" s="206"/>
      <c r="DRT837" s="206"/>
      <c r="DRU837" s="206"/>
      <c r="DRV837" s="206"/>
      <c r="DRW837" s="206"/>
      <c r="DRX837" s="206"/>
      <c r="DRY837" s="206"/>
      <c r="DRZ837" s="206"/>
      <c r="DSA837" s="206"/>
      <c r="DSB837" s="206"/>
      <c r="DSC837" s="206"/>
      <c r="DSD837" s="206"/>
      <c r="DSE837" s="206"/>
      <c r="DSF837" s="206"/>
      <c r="DSG837" s="206"/>
      <c r="DSH837" s="206"/>
      <c r="DSI837" s="206"/>
      <c r="DSJ837" s="206"/>
      <c r="DSK837" s="206"/>
      <c r="DSL837" s="206"/>
      <c r="DSM837" s="206"/>
      <c r="DSN837" s="206"/>
      <c r="DSO837" s="206"/>
      <c r="DSP837" s="206"/>
      <c r="DSQ837" s="206"/>
      <c r="DSR837" s="206"/>
      <c r="DSS837" s="206"/>
      <c r="DST837" s="206"/>
      <c r="DSU837" s="206"/>
      <c r="DSV837" s="206"/>
      <c r="DSW837" s="206"/>
      <c r="DSX837" s="206"/>
      <c r="DSY837" s="206"/>
      <c r="DSZ837" s="206"/>
      <c r="DTA837" s="206"/>
      <c r="DTB837" s="206"/>
      <c r="DTC837" s="206"/>
      <c r="DTD837" s="206"/>
      <c r="DTE837" s="206"/>
      <c r="DTF837" s="206"/>
      <c r="DTG837" s="206"/>
      <c r="DTH837" s="206"/>
      <c r="DTI837" s="206"/>
      <c r="DTJ837" s="206"/>
      <c r="DTK837" s="206"/>
      <c r="DTL837" s="206"/>
      <c r="DTM837" s="206"/>
      <c r="DTN837" s="206"/>
      <c r="DTO837" s="206"/>
      <c r="DTP837" s="206"/>
      <c r="DTQ837" s="206"/>
      <c r="DTR837" s="206"/>
      <c r="DTS837" s="206"/>
      <c r="DTT837" s="206"/>
      <c r="DTU837" s="206"/>
      <c r="DTV837" s="206"/>
      <c r="DTW837" s="206"/>
      <c r="DTX837" s="206"/>
      <c r="DTY837" s="206"/>
      <c r="DTZ837" s="206"/>
      <c r="DUA837" s="206"/>
      <c r="DUB837" s="206"/>
      <c r="DUC837" s="206"/>
      <c r="DUD837" s="206"/>
      <c r="DUE837" s="206"/>
      <c r="DUF837" s="206"/>
      <c r="DUG837" s="206"/>
      <c r="DUH837" s="206"/>
      <c r="DUI837" s="206"/>
      <c r="DUJ837" s="206"/>
      <c r="DUK837" s="206"/>
      <c r="DUL837" s="206"/>
      <c r="DUM837" s="206"/>
      <c r="DUN837" s="206"/>
      <c r="DUO837" s="206"/>
      <c r="DUP837" s="206"/>
      <c r="DUQ837" s="206"/>
      <c r="DUR837" s="206"/>
      <c r="DUS837" s="206"/>
      <c r="DUT837" s="206"/>
      <c r="DUU837" s="206"/>
      <c r="DUV837" s="206"/>
      <c r="DUW837" s="206"/>
      <c r="DUX837" s="206"/>
      <c r="DUY837" s="206"/>
      <c r="DUZ837" s="206"/>
      <c r="DVA837" s="206"/>
      <c r="DVB837" s="206"/>
      <c r="DVC837" s="206"/>
      <c r="DVD837" s="206"/>
      <c r="DVE837" s="206"/>
      <c r="DVF837" s="206"/>
      <c r="DVG837" s="206"/>
      <c r="DVH837" s="206"/>
      <c r="DVI837" s="206"/>
      <c r="DVJ837" s="206"/>
      <c r="DVK837" s="206"/>
      <c r="DVL837" s="206"/>
      <c r="DVM837" s="206"/>
      <c r="DVN837" s="206"/>
      <c r="DVO837" s="206"/>
      <c r="DVP837" s="206"/>
      <c r="DVQ837" s="206"/>
      <c r="DVR837" s="206"/>
      <c r="DVS837" s="206"/>
      <c r="DVT837" s="206"/>
      <c r="DVU837" s="206"/>
      <c r="DVV837" s="206"/>
      <c r="DVW837" s="206"/>
      <c r="DVX837" s="206"/>
      <c r="DVY837" s="206"/>
      <c r="DVZ837" s="206"/>
      <c r="DWA837" s="206"/>
      <c r="DWB837" s="206"/>
      <c r="DWC837" s="206"/>
      <c r="DWD837" s="206"/>
      <c r="DWE837" s="206"/>
      <c r="DWF837" s="206"/>
      <c r="DWG837" s="206"/>
      <c r="DWH837" s="206"/>
      <c r="DWI837" s="206"/>
      <c r="DWJ837" s="206"/>
      <c r="DWK837" s="206"/>
      <c r="DWL837" s="206"/>
      <c r="DWM837" s="206"/>
      <c r="DWN837" s="206"/>
      <c r="DWO837" s="206"/>
      <c r="DWP837" s="206"/>
      <c r="DWQ837" s="206"/>
      <c r="DWR837" s="206"/>
      <c r="DWS837" s="206"/>
      <c r="DWT837" s="206"/>
      <c r="DWU837" s="206"/>
      <c r="DWV837" s="206"/>
      <c r="DWW837" s="206"/>
      <c r="DWX837" s="206"/>
      <c r="DWY837" s="206"/>
      <c r="DWZ837" s="206"/>
      <c r="DXA837" s="206"/>
      <c r="DXB837" s="206"/>
      <c r="DXC837" s="206"/>
      <c r="DXD837" s="206"/>
      <c r="DXE837" s="206"/>
      <c r="DXF837" s="206"/>
      <c r="DXG837" s="206"/>
      <c r="DXH837" s="206"/>
      <c r="DXI837" s="206"/>
      <c r="DXJ837" s="206"/>
      <c r="DXK837" s="206"/>
      <c r="DXL837" s="206"/>
      <c r="DXM837" s="206"/>
      <c r="DXN837" s="206"/>
      <c r="DXO837" s="206"/>
      <c r="DXP837" s="206"/>
      <c r="DXQ837" s="206"/>
      <c r="DXR837" s="206"/>
      <c r="DXS837" s="206"/>
      <c r="DXT837" s="206"/>
      <c r="DXU837" s="206"/>
      <c r="DXV837" s="206"/>
      <c r="DXW837" s="206"/>
      <c r="DXX837" s="206"/>
      <c r="DXY837" s="206"/>
      <c r="DXZ837" s="206"/>
      <c r="DYA837" s="206"/>
      <c r="DYB837" s="206"/>
      <c r="DYC837" s="206"/>
      <c r="DYD837" s="206"/>
      <c r="DYE837" s="206"/>
      <c r="DYF837" s="206"/>
      <c r="DYG837" s="206"/>
      <c r="DYH837" s="206"/>
      <c r="DYI837" s="206"/>
      <c r="DYJ837" s="206"/>
      <c r="DYK837" s="206"/>
      <c r="DYL837" s="206"/>
      <c r="DYM837" s="206"/>
      <c r="DYN837" s="206"/>
      <c r="DYO837" s="206"/>
      <c r="DYP837" s="206"/>
      <c r="DYQ837" s="206"/>
      <c r="DYR837" s="206"/>
      <c r="DYS837" s="206"/>
      <c r="DYT837" s="206"/>
      <c r="DYU837" s="206"/>
      <c r="DYV837" s="206"/>
      <c r="DYW837" s="206"/>
      <c r="DYX837" s="206"/>
      <c r="DYY837" s="206"/>
      <c r="DYZ837" s="206"/>
      <c r="DZA837" s="206"/>
      <c r="DZB837" s="206"/>
      <c r="DZC837" s="206"/>
      <c r="DZD837" s="206"/>
      <c r="DZE837" s="206"/>
      <c r="DZF837" s="206"/>
      <c r="DZG837" s="206"/>
      <c r="DZH837" s="206"/>
      <c r="DZI837" s="206"/>
      <c r="DZJ837" s="206"/>
      <c r="DZK837" s="206"/>
      <c r="DZL837" s="206"/>
      <c r="DZM837" s="206"/>
      <c r="DZN837" s="206"/>
      <c r="DZO837" s="206"/>
      <c r="DZP837" s="206"/>
      <c r="DZQ837" s="206"/>
      <c r="DZR837" s="206"/>
      <c r="DZS837" s="206"/>
      <c r="DZT837" s="206"/>
      <c r="DZU837" s="206"/>
      <c r="DZV837" s="206"/>
      <c r="DZW837" s="206"/>
      <c r="DZX837" s="206"/>
      <c r="DZY837" s="206"/>
      <c r="DZZ837" s="206"/>
      <c r="EAA837" s="206"/>
      <c r="EAB837" s="206"/>
      <c r="EAC837" s="206"/>
      <c r="EAD837" s="206"/>
      <c r="EAE837" s="206"/>
      <c r="EAF837" s="206"/>
      <c r="EAG837" s="206"/>
      <c r="EAH837" s="206"/>
      <c r="EAI837" s="206"/>
      <c r="EAJ837" s="206"/>
      <c r="EAK837" s="206"/>
      <c r="EAL837" s="206"/>
      <c r="EAM837" s="206"/>
      <c r="EAN837" s="206"/>
      <c r="EAO837" s="206"/>
      <c r="EAP837" s="206"/>
      <c r="EAQ837" s="206"/>
      <c r="EAR837" s="206"/>
      <c r="EAS837" s="206"/>
      <c r="EAT837" s="206"/>
      <c r="EAU837" s="206"/>
      <c r="EAV837" s="206"/>
      <c r="EAW837" s="206"/>
      <c r="EAX837" s="206"/>
      <c r="EAY837" s="206"/>
      <c r="EAZ837" s="206"/>
      <c r="EBA837" s="206"/>
      <c r="EBB837" s="206"/>
      <c r="EBC837" s="206"/>
      <c r="EBD837" s="206"/>
      <c r="EBE837" s="206"/>
      <c r="EBF837" s="206"/>
      <c r="EBG837" s="206"/>
      <c r="EBH837" s="206"/>
      <c r="EBI837" s="206"/>
      <c r="EBJ837" s="206"/>
      <c r="EBK837" s="206"/>
      <c r="EBL837" s="206"/>
      <c r="EBM837" s="206"/>
      <c r="EBN837" s="206"/>
      <c r="EBO837" s="206"/>
      <c r="EBP837" s="206"/>
      <c r="EBQ837" s="206"/>
      <c r="EBR837" s="206"/>
      <c r="EBS837" s="206"/>
      <c r="EBT837" s="206"/>
      <c r="EBU837" s="206"/>
      <c r="EBV837" s="206"/>
      <c r="EBW837" s="206"/>
      <c r="EBX837" s="206"/>
      <c r="EBY837" s="206"/>
      <c r="EBZ837" s="206"/>
      <c r="ECA837" s="206"/>
      <c r="ECB837" s="206"/>
      <c r="ECC837" s="206"/>
      <c r="ECD837" s="206"/>
      <c r="ECE837" s="206"/>
      <c r="ECF837" s="206"/>
      <c r="ECG837" s="206"/>
      <c r="ECH837" s="206"/>
      <c r="ECI837" s="206"/>
      <c r="ECJ837" s="206"/>
      <c r="ECK837" s="206"/>
      <c r="ECL837" s="206"/>
      <c r="ECM837" s="206"/>
      <c r="ECN837" s="206"/>
      <c r="ECO837" s="206"/>
      <c r="ECP837" s="206"/>
      <c r="ECQ837" s="206"/>
      <c r="ECR837" s="206"/>
      <c r="ECS837" s="206"/>
      <c r="ECT837" s="206"/>
      <c r="ECU837" s="206"/>
      <c r="ECV837" s="206"/>
      <c r="ECW837" s="206"/>
      <c r="ECX837" s="206"/>
      <c r="ECY837" s="206"/>
      <c r="ECZ837" s="206"/>
      <c r="EDA837" s="206"/>
      <c r="EDB837" s="206"/>
      <c r="EDC837" s="206"/>
      <c r="EDD837" s="206"/>
      <c r="EDE837" s="206"/>
      <c r="EDF837" s="206"/>
      <c r="EDG837" s="206"/>
      <c r="EDH837" s="206"/>
      <c r="EDI837" s="206"/>
      <c r="EDJ837" s="206"/>
      <c r="EDK837" s="206"/>
      <c r="EDL837" s="206"/>
      <c r="EDM837" s="206"/>
      <c r="EDN837" s="206"/>
      <c r="EDO837" s="206"/>
      <c r="EDP837" s="206"/>
      <c r="EDQ837" s="206"/>
      <c r="EDR837" s="206"/>
      <c r="EDS837" s="206"/>
      <c r="EDT837" s="206"/>
      <c r="EDU837" s="206"/>
      <c r="EDV837" s="206"/>
      <c r="EDW837" s="206"/>
      <c r="EDX837" s="206"/>
      <c r="EDY837" s="206"/>
      <c r="EDZ837" s="206"/>
      <c r="EEA837" s="206"/>
      <c r="EEB837" s="206"/>
      <c r="EEC837" s="206"/>
      <c r="EED837" s="206"/>
      <c r="EEE837" s="206"/>
      <c r="EEF837" s="206"/>
      <c r="EEG837" s="206"/>
      <c r="EEH837" s="206"/>
      <c r="EEI837" s="206"/>
      <c r="EEJ837" s="206"/>
      <c r="EEK837" s="206"/>
      <c r="EEL837" s="206"/>
      <c r="EEM837" s="206"/>
      <c r="EEN837" s="206"/>
      <c r="EEO837" s="206"/>
      <c r="EEP837" s="206"/>
      <c r="EEQ837" s="206"/>
      <c r="EER837" s="206"/>
      <c r="EES837" s="206"/>
      <c r="EET837" s="206"/>
      <c r="EEU837" s="206"/>
      <c r="EEV837" s="206"/>
      <c r="EEW837" s="206"/>
      <c r="EEX837" s="206"/>
      <c r="EEY837" s="206"/>
      <c r="EEZ837" s="206"/>
      <c r="EFA837" s="206"/>
      <c r="EFB837" s="206"/>
      <c r="EFC837" s="206"/>
      <c r="EFD837" s="206"/>
      <c r="EFE837" s="206"/>
      <c r="EFF837" s="206"/>
      <c r="EFG837" s="206"/>
      <c r="EFH837" s="206"/>
      <c r="EFI837" s="206"/>
      <c r="EFJ837" s="206"/>
      <c r="EFK837" s="206"/>
      <c r="EFL837" s="206"/>
      <c r="EFM837" s="206"/>
      <c r="EFN837" s="206"/>
      <c r="EFO837" s="206"/>
      <c r="EFP837" s="206"/>
      <c r="EFQ837" s="206"/>
      <c r="EFR837" s="206"/>
      <c r="EFS837" s="206"/>
      <c r="EFT837" s="206"/>
      <c r="EFU837" s="206"/>
      <c r="EFV837" s="206"/>
      <c r="EFW837" s="206"/>
      <c r="EFX837" s="206"/>
      <c r="EFY837" s="206"/>
      <c r="EFZ837" s="206"/>
      <c r="EGA837" s="206"/>
      <c r="EGB837" s="206"/>
      <c r="EGC837" s="206"/>
      <c r="EGD837" s="206"/>
      <c r="EGE837" s="206"/>
      <c r="EGF837" s="206"/>
      <c r="EGG837" s="206"/>
      <c r="EGH837" s="206"/>
      <c r="EGI837" s="206"/>
      <c r="EGJ837" s="206"/>
      <c r="EGK837" s="206"/>
      <c r="EGL837" s="206"/>
      <c r="EGM837" s="206"/>
      <c r="EGN837" s="206"/>
      <c r="EGO837" s="206"/>
      <c r="EGP837" s="206"/>
      <c r="EGQ837" s="206"/>
      <c r="EGR837" s="206"/>
      <c r="EGS837" s="206"/>
      <c r="EGT837" s="206"/>
      <c r="EGU837" s="206"/>
      <c r="EGV837" s="206"/>
      <c r="EGW837" s="206"/>
      <c r="EGX837" s="206"/>
      <c r="EGY837" s="206"/>
      <c r="EGZ837" s="206"/>
      <c r="EHA837" s="206"/>
      <c r="EHB837" s="206"/>
      <c r="EHC837" s="206"/>
      <c r="EHD837" s="206"/>
      <c r="EHE837" s="206"/>
      <c r="EHF837" s="206"/>
      <c r="EHG837" s="206"/>
      <c r="EHH837" s="206"/>
      <c r="EHI837" s="206"/>
      <c r="EHJ837" s="206"/>
      <c r="EHK837" s="206"/>
      <c r="EHL837" s="206"/>
      <c r="EHM837" s="206"/>
      <c r="EHN837" s="206"/>
      <c r="EHO837" s="206"/>
      <c r="EHP837" s="206"/>
      <c r="EHQ837" s="206"/>
      <c r="EHR837" s="206"/>
      <c r="EHS837" s="206"/>
      <c r="EHT837" s="206"/>
      <c r="EHU837" s="206"/>
      <c r="EHV837" s="206"/>
      <c r="EHW837" s="206"/>
      <c r="EHX837" s="206"/>
      <c r="EHY837" s="206"/>
      <c r="EHZ837" s="206"/>
      <c r="EIA837" s="206"/>
      <c r="EIB837" s="206"/>
      <c r="EIC837" s="206"/>
      <c r="EID837" s="206"/>
      <c r="EIE837" s="206"/>
      <c r="EIF837" s="206"/>
      <c r="EIG837" s="206"/>
      <c r="EIH837" s="206"/>
      <c r="EII837" s="206"/>
      <c r="EIJ837" s="206"/>
      <c r="EIK837" s="206"/>
      <c r="EIL837" s="206"/>
      <c r="EIM837" s="206"/>
      <c r="EIN837" s="206"/>
      <c r="EIO837" s="206"/>
      <c r="EIP837" s="206"/>
      <c r="EIQ837" s="206"/>
      <c r="EIR837" s="206"/>
      <c r="EIS837" s="206"/>
      <c r="EIT837" s="206"/>
      <c r="EIU837" s="206"/>
      <c r="EIV837" s="206"/>
      <c r="EIW837" s="206"/>
      <c r="EIX837" s="206"/>
      <c r="EIY837" s="206"/>
      <c r="EIZ837" s="206"/>
      <c r="EJA837" s="206"/>
      <c r="EJB837" s="206"/>
      <c r="EJC837" s="206"/>
      <c r="EJD837" s="206"/>
      <c r="EJE837" s="206"/>
      <c r="EJF837" s="206"/>
      <c r="EJG837" s="206"/>
      <c r="EJH837" s="206"/>
      <c r="EJI837" s="206"/>
      <c r="EJJ837" s="206"/>
      <c r="EJK837" s="206"/>
      <c r="EJL837" s="206"/>
      <c r="EJM837" s="206"/>
      <c r="EJN837" s="206"/>
      <c r="EJO837" s="206"/>
      <c r="EJP837" s="206"/>
      <c r="EJQ837" s="206"/>
      <c r="EJR837" s="206"/>
      <c r="EJS837" s="206"/>
      <c r="EJT837" s="206"/>
      <c r="EJU837" s="206"/>
      <c r="EJV837" s="206"/>
      <c r="EJW837" s="206"/>
      <c r="EJX837" s="206"/>
      <c r="EJY837" s="206"/>
      <c r="EJZ837" s="206"/>
      <c r="EKA837" s="206"/>
      <c r="EKB837" s="206"/>
      <c r="EKC837" s="206"/>
      <c r="EKD837" s="206"/>
      <c r="EKE837" s="206"/>
      <c r="EKF837" s="206"/>
      <c r="EKG837" s="206"/>
      <c r="EKH837" s="206"/>
      <c r="EKI837" s="206"/>
      <c r="EKJ837" s="206"/>
      <c r="EKK837" s="206"/>
      <c r="EKL837" s="206"/>
      <c r="EKM837" s="206"/>
      <c r="EKN837" s="206"/>
      <c r="EKO837" s="206"/>
      <c r="EKP837" s="206"/>
      <c r="EKQ837" s="206"/>
      <c r="EKR837" s="206"/>
      <c r="EKS837" s="206"/>
      <c r="EKT837" s="206"/>
      <c r="EKU837" s="206"/>
      <c r="EKV837" s="206"/>
      <c r="EKW837" s="206"/>
      <c r="EKX837" s="206"/>
      <c r="EKY837" s="206"/>
      <c r="EKZ837" s="206"/>
      <c r="ELA837" s="206"/>
      <c r="ELB837" s="206"/>
      <c r="ELC837" s="206"/>
      <c r="ELD837" s="206"/>
      <c r="ELE837" s="206"/>
      <c r="ELF837" s="206"/>
      <c r="ELG837" s="206"/>
      <c r="ELH837" s="206"/>
      <c r="ELI837" s="206"/>
      <c r="ELJ837" s="206"/>
      <c r="ELK837" s="206"/>
      <c r="ELL837" s="206"/>
      <c r="ELM837" s="206"/>
      <c r="ELN837" s="206"/>
      <c r="ELO837" s="206"/>
      <c r="ELP837" s="206"/>
      <c r="ELQ837" s="206"/>
      <c r="ELR837" s="206"/>
      <c r="ELS837" s="206"/>
      <c r="ELT837" s="206"/>
      <c r="ELU837" s="206"/>
      <c r="ELV837" s="206"/>
      <c r="ELW837" s="206"/>
      <c r="ELX837" s="206"/>
      <c r="ELY837" s="206"/>
      <c r="ELZ837" s="206"/>
      <c r="EMA837" s="206"/>
      <c r="EMB837" s="206"/>
      <c r="EMC837" s="206"/>
      <c r="EMD837" s="206"/>
      <c r="EME837" s="206"/>
      <c r="EMF837" s="206"/>
      <c r="EMG837" s="206"/>
      <c r="EMH837" s="206"/>
      <c r="EMI837" s="206"/>
      <c r="EMJ837" s="206"/>
      <c r="EMK837" s="206"/>
      <c r="EML837" s="206"/>
      <c r="EMM837" s="206"/>
      <c r="EMN837" s="206"/>
      <c r="EMO837" s="206"/>
      <c r="EMP837" s="206"/>
      <c r="EMQ837" s="206"/>
      <c r="EMR837" s="206"/>
      <c r="EMS837" s="206"/>
      <c r="EMT837" s="206"/>
      <c r="EMU837" s="206"/>
      <c r="EMV837" s="206"/>
      <c r="EMW837" s="206"/>
      <c r="EMX837" s="206"/>
      <c r="EMY837" s="206"/>
      <c r="EMZ837" s="206"/>
      <c r="ENA837" s="206"/>
      <c r="ENB837" s="206"/>
      <c r="ENC837" s="206"/>
      <c r="END837" s="206"/>
      <c r="ENE837" s="206"/>
      <c r="ENF837" s="206"/>
      <c r="ENG837" s="206"/>
      <c r="ENH837" s="206"/>
      <c r="ENI837" s="206"/>
      <c r="ENJ837" s="206"/>
      <c r="ENK837" s="206"/>
      <c r="ENL837" s="206"/>
      <c r="ENM837" s="206"/>
      <c r="ENN837" s="206"/>
      <c r="ENO837" s="206"/>
      <c r="ENP837" s="206"/>
      <c r="ENQ837" s="206"/>
      <c r="ENR837" s="206"/>
      <c r="ENS837" s="206"/>
      <c r="ENT837" s="206"/>
      <c r="ENU837" s="206"/>
      <c r="ENV837" s="206"/>
      <c r="ENW837" s="206"/>
      <c r="ENX837" s="206"/>
      <c r="ENY837" s="206"/>
      <c r="ENZ837" s="206"/>
      <c r="EOA837" s="206"/>
      <c r="EOB837" s="206"/>
      <c r="EOC837" s="206"/>
      <c r="EOD837" s="206"/>
      <c r="EOE837" s="206"/>
      <c r="EOF837" s="206"/>
      <c r="EOG837" s="206"/>
      <c r="EOH837" s="206"/>
      <c r="EOI837" s="206"/>
      <c r="EOJ837" s="206"/>
      <c r="EOK837" s="206"/>
      <c r="EOL837" s="206"/>
      <c r="EOM837" s="206"/>
      <c r="EON837" s="206"/>
      <c r="EOO837" s="206"/>
      <c r="EOP837" s="206"/>
      <c r="EOQ837" s="206"/>
      <c r="EOR837" s="206"/>
      <c r="EOS837" s="206"/>
      <c r="EOT837" s="206"/>
      <c r="EOU837" s="206"/>
      <c r="EOV837" s="206"/>
      <c r="EOW837" s="206"/>
      <c r="EOX837" s="206"/>
      <c r="EOY837" s="206"/>
      <c r="EOZ837" s="206"/>
      <c r="EPA837" s="206"/>
      <c r="EPB837" s="206"/>
      <c r="EPC837" s="206"/>
      <c r="EPD837" s="206"/>
      <c r="EPE837" s="206"/>
      <c r="EPF837" s="206"/>
      <c r="EPG837" s="206"/>
      <c r="EPH837" s="206"/>
      <c r="EPI837" s="206"/>
      <c r="EPJ837" s="206"/>
      <c r="EPK837" s="206"/>
      <c r="EPL837" s="206"/>
      <c r="EPM837" s="206"/>
      <c r="EPN837" s="206"/>
      <c r="EPO837" s="206"/>
      <c r="EPP837" s="206"/>
      <c r="EPQ837" s="206"/>
      <c r="EPR837" s="206"/>
      <c r="EPS837" s="206"/>
      <c r="EPT837" s="206"/>
      <c r="EPU837" s="206"/>
      <c r="EPV837" s="206"/>
      <c r="EPW837" s="206"/>
      <c r="EPX837" s="206"/>
      <c r="EPY837" s="206"/>
      <c r="EPZ837" s="206"/>
      <c r="EQA837" s="206"/>
      <c r="EQB837" s="206"/>
      <c r="EQC837" s="206"/>
      <c r="EQD837" s="206"/>
      <c r="EQE837" s="206"/>
      <c r="EQF837" s="206"/>
      <c r="EQG837" s="206"/>
      <c r="EQH837" s="206"/>
      <c r="EQI837" s="206"/>
      <c r="EQJ837" s="206"/>
      <c r="EQK837" s="206"/>
      <c r="EQL837" s="206"/>
      <c r="EQM837" s="206"/>
      <c r="EQN837" s="206"/>
      <c r="EQO837" s="206"/>
      <c r="EQP837" s="206"/>
      <c r="EQQ837" s="206"/>
      <c r="EQR837" s="206"/>
      <c r="EQS837" s="206"/>
      <c r="EQT837" s="206"/>
      <c r="EQU837" s="206"/>
      <c r="EQV837" s="206"/>
      <c r="EQW837" s="206"/>
      <c r="EQX837" s="206"/>
      <c r="EQY837" s="206"/>
      <c r="EQZ837" s="206"/>
      <c r="ERA837" s="206"/>
      <c r="ERB837" s="206"/>
      <c r="ERC837" s="206"/>
      <c r="ERD837" s="206"/>
      <c r="ERE837" s="206"/>
      <c r="ERF837" s="206"/>
      <c r="ERG837" s="206"/>
      <c r="ERH837" s="206"/>
      <c r="ERI837" s="206"/>
      <c r="ERJ837" s="206"/>
      <c r="ERK837" s="206"/>
      <c r="ERL837" s="206"/>
      <c r="ERM837" s="206"/>
      <c r="ERN837" s="206"/>
      <c r="ERO837" s="206"/>
      <c r="ERP837" s="206"/>
      <c r="ERQ837" s="206"/>
      <c r="ERR837" s="206"/>
      <c r="ERS837" s="206"/>
      <c r="ERT837" s="206"/>
      <c r="ERU837" s="206"/>
      <c r="ERV837" s="206"/>
      <c r="ERW837" s="206"/>
      <c r="ERX837" s="206"/>
      <c r="ERY837" s="206"/>
      <c r="ERZ837" s="206"/>
      <c r="ESA837" s="206"/>
      <c r="ESB837" s="206"/>
      <c r="ESC837" s="206"/>
      <c r="ESD837" s="206"/>
      <c r="ESE837" s="206"/>
      <c r="ESF837" s="206"/>
      <c r="ESG837" s="206"/>
      <c r="ESH837" s="206"/>
      <c r="ESI837" s="206"/>
      <c r="ESJ837" s="206"/>
      <c r="ESK837" s="206"/>
      <c r="ESL837" s="206"/>
      <c r="ESM837" s="206"/>
      <c r="ESN837" s="206"/>
      <c r="ESO837" s="206"/>
      <c r="ESP837" s="206"/>
      <c r="ESQ837" s="206"/>
      <c r="ESR837" s="206"/>
      <c r="ESS837" s="206"/>
      <c r="EST837" s="206"/>
      <c r="ESU837" s="206"/>
      <c r="ESV837" s="206"/>
      <c r="ESW837" s="206"/>
      <c r="ESX837" s="206"/>
      <c r="ESY837" s="206"/>
      <c r="ESZ837" s="206"/>
      <c r="ETA837" s="206"/>
      <c r="ETB837" s="206"/>
      <c r="ETC837" s="206"/>
      <c r="ETD837" s="206"/>
      <c r="ETE837" s="206"/>
      <c r="ETF837" s="206"/>
      <c r="ETG837" s="206"/>
      <c r="ETH837" s="206"/>
      <c r="ETI837" s="206"/>
      <c r="ETJ837" s="206"/>
      <c r="ETK837" s="206"/>
      <c r="ETL837" s="206"/>
      <c r="ETM837" s="206"/>
      <c r="ETN837" s="206"/>
      <c r="ETO837" s="206"/>
      <c r="ETP837" s="206"/>
      <c r="ETQ837" s="206"/>
      <c r="ETR837" s="206"/>
      <c r="ETS837" s="206"/>
      <c r="ETT837" s="206"/>
      <c r="ETU837" s="206"/>
      <c r="ETV837" s="206"/>
      <c r="ETW837" s="206"/>
      <c r="ETX837" s="206"/>
      <c r="ETY837" s="206"/>
      <c r="ETZ837" s="206"/>
      <c r="EUA837" s="206"/>
      <c r="EUB837" s="206"/>
      <c r="EUC837" s="206"/>
      <c r="EUD837" s="206"/>
      <c r="EUE837" s="206"/>
      <c r="EUF837" s="206"/>
      <c r="EUG837" s="206"/>
      <c r="EUH837" s="206"/>
      <c r="EUI837" s="206"/>
      <c r="EUJ837" s="206"/>
      <c r="EUK837" s="206"/>
      <c r="EUL837" s="206"/>
      <c r="EUM837" s="206"/>
      <c r="EUN837" s="206"/>
      <c r="EUO837" s="206"/>
      <c r="EUP837" s="206"/>
      <c r="EUQ837" s="206"/>
      <c r="EUR837" s="206"/>
      <c r="EUS837" s="206"/>
      <c r="EUT837" s="206"/>
      <c r="EUU837" s="206"/>
      <c r="EUV837" s="206"/>
      <c r="EUW837" s="206"/>
      <c r="EUX837" s="206"/>
      <c r="EUY837" s="206"/>
      <c r="EUZ837" s="206"/>
      <c r="EVA837" s="206"/>
      <c r="EVB837" s="206"/>
      <c r="EVC837" s="206"/>
      <c r="EVD837" s="206"/>
      <c r="EVE837" s="206"/>
      <c r="EVF837" s="206"/>
      <c r="EVG837" s="206"/>
      <c r="EVH837" s="206"/>
      <c r="EVI837" s="206"/>
      <c r="EVJ837" s="206"/>
      <c r="EVK837" s="206"/>
      <c r="EVL837" s="206"/>
      <c r="EVM837" s="206"/>
      <c r="EVN837" s="206"/>
      <c r="EVO837" s="206"/>
      <c r="EVP837" s="206"/>
      <c r="EVQ837" s="206"/>
      <c r="EVR837" s="206"/>
      <c r="EVS837" s="206"/>
      <c r="EVT837" s="206"/>
      <c r="EVU837" s="206"/>
      <c r="EVV837" s="206"/>
      <c r="EVW837" s="206"/>
      <c r="EVX837" s="206"/>
      <c r="EVY837" s="206"/>
      <c r="EVZ837" s="206"/>
      <c r="EWA837" s="206"/>
      <c r="EWB837" s="206"/>
      <c r="EWC837" s="206"/>
      <c r="EWD837" s="206"/>
      <c r="EWE837" s="206"/>
      <c r="EWF837" s="206"/>
      <c r="EWG837" s="206"/>
      <c r="EWH837" s="206"/>
      <c r="EWI837" s="206"/>
      <c r="EWJ837" s="206"/>
      <c r="EWK837" s="206"/>
      <c r="EWL837" s="206"/>
      <c r="EWM837" s="206"/>
      <c r="EWN837" s="206"/>
      <c r="EWO837" s="206"/>
      <c r="EWP837" s="206"/>
      <c r="EWQ837" s="206"/>
      <c r="EWR837" s="206"/>
      <c r="EWS837" s="206"/>
      <c r="EWT837" s="206"/>
      <c r="EWU837" s="206"/>
      <c r="EWV837" s="206"/>
      <c r="EWW837" s="206"/>
      <c r="EWX837" s="206"/>
      <c r="EWY837" s="206"/>
      <c r="EWZ837" s="206"/>
      <c r="EXA837" s="206"/>
      <c r="EXB837" s="206"/>
      <c r="EXC837" s="206"/>
      <c r="EXD837" s="206"/>
      <c r="EXE837" s="206"/>
      <c r="EXF837" s="206"/>
      <c r="EXG837" s="206"/>
      <c r="EXH837" s="206"/>
      <c r="EXI837" s="206"/>
      <c r="EXJ837" s="206"/>
      <c r="EXK837" s="206"/>
      <c r="EXL837" s="206"/>
      <c r="EXM837" s="206"/>
      <c r="EXN837" s="206"/>
      <c r="EXO837" s="206"/>
      <c r="EXP837" s="206"/>
      <c r="EXQ837" s="206"/>
      <c r="EXR837" s="206"/>
      <c r="EXS837" s="206"/>
      <c r="EXT837" s="206"/>
      <c r="EXU837" s="206"/>
      <c r="EXV837" s="206"/>
      <c r="EXW837" s="206"/>
      <c r="EXX837" s="206"/>
      <c r="EXY837" s="206"/>
      <c r="EXZ837" s="206"/>
      <c r="EYA837" s="206"/>
      <c r="EYB837" s="206"/>
      <c r="EYC837" s="206"/>
      <c r="EYD837" s="206"/>
      <c r="EYE837" s="206"/>
      <c r="EYF837" s="206"/>
      <c r="EYG837" s="206"/>
      <c r="EYH837" s="206"/>
      <c r="EYI837" s="206"/>
      <c r="EYJ837" s="206"/>
      <c r="EYK837" s="206"/>
      <c r="EYL837" s="206"/>
      <c r="EYM837" s="206"/>
      <c r="EYN837" s="206"/>
      <c r="EYO837" s="206"/>
      <c r="EYP837" s="206"/>
      <c r="EYQ837" s="206"/>
      <c r="EYR837" s="206"/>
      <c r="EYS837" s="206"/>
      <c r="EYT837" s="206"/>
      <c r="EYU837" s="206"/>
      <c r="EYV837" s="206"/>
      <c r="EYW837" s="206"/>
      <c r="EYX837" s="206"/>
      <c r="EYY837" s="206"/>
      <c r="EYZ837" s="206"/>
      <c r="EZA837" s="206"/>
      <c r="EZB837" s="206"/>
      <c r="EZC837" s="206"/>
      <c r="EZD837" s="206"/>
      <c r="EZE837" s="206"/>
      <c r="EZF837" s="206"/>
      <c r="EZG837" s="206"/>
      <c r="EZH837" s="206"/>
      <c r="EZI837" s="206"/>
      <c r="EZJ837" s="206"/>
      <c r="EZK837" s="206"/>
      <c r="EZL837" s="206"/>
      <c r="EZM837" s="206"/>
      <c r="EZN837" s="206"/>
      <c r="EZO837" s="206"/>
      <c r="EZP837" s="206"/>
      <c r="EZQ837" s="206"/>
      <c r="EZR837" s="206"/>
      <c r="EZS837" s="206"/>
      <c r="EZT837" s="206"/>
      <c r="EZU837" s="206"/>
      <c r="EZV837" s="206"/>
      <c r="EZW837" s="206"/>
      <c r="EZX837" s="206"/>
      <c r="EZY837" s="206"/>
      <c r="EZZ837" s="206"/>
      <c r="FAA837" s="206"/>
      <c r="FAB837" s="206"/>
      <c r="FAC837" s="206"/>
      <c r="FAD837" s="206"/>
      <c r="FAE837" s="206"/>
      <c r="FAF837" s="206"/>
      <c r="FAG837" s="206"/>
      <c r="FAH837" s="206"/>
      <c r="FAI837" s="206"/>
      <c r="FAJ837" s="206"/>
      <c r="FAK837" s="206"/>
      <c r="FAL837" s="206"/>
      <c r="FAM837" s="206"/>
      <c r="FAN837" s="206"/>
      <c r="FAO837" s="206"/>
      <c r="FAP837" s="206"/>
      <c r="FAQ837" s="206"/>
      <c r="FAR837" s="206"/>
      <c r="FAS837" s="206"/>
      <c r="FAT837" s="206"/>
      <c r="FAU837" s="206"/>
      <c r="FAV837" s="206"/>
      <c r="FAW837" s="206"/>
      <c r="FAX837" s="206"/>
      <c r="FAY837" s="206"/>
      <c r="FAZ837" s="206"/>
      <c r="FBA837" s="206"/>
      <c r="FBB837" s="206"/>
      <c r="FBC837" s="206"/>
      <c r="FBD837" s="206"/>
      <c r="FBE837" s="206"/>
      <c r="FBF837" s="206"/>
      <c r="FBG837" s="206"/>
      <c r="FBH837" s="206"/>
      <c r="FBI837" s="206"/>
      <c r="FBJ837" s="206"/>
      <c r="FBK837" s="206"/>
      <c r="FBL837" s="206"/>
      <c r="FBM837" s="206"/>
      <c r="FBN837" s="206"/>
      <c r="FBO837" s="206"/>
      <c r="FBP837" s="206"/>
      <c r="FBQ837" s="206"/>
      <c r="FBR837" s="206"/>
      <c r="FBS837" s="206"/>
      <c r="FBT837" s="206"/>
      <c r="FBU837" s="206"/>
      <c r="FBV837" s="206"/>
      <c r="FBW837" s="206"/>
      <c r="FBX837" s="206"/>
      <c r="FBY837" s="206"/>
      <c r="FBZ837" s="206"/>
      <c r="FCA837" s="206"/>
      <c r="FCB837" s="206"/>
      <c r="FCC837" s="206"/>
      <c r="FCD837" s="206"/>
      <c r="FCE837" s="206"/>
      <c r="FCF837" s="206"/>
      <c r="FCG837" s="206"/>
      <c r="FCH837" s="206"/>
      <c r="FCI837" s="206"/>
      <c r="FCJ837" s="206"/>
      <c r="FCK837" s="206"/>
      <c r="FCL837" s="206"/>
      <c r="FCM837" s="206"/>
      <c r="FCN837" s="206"/>
      <c r="FCO837" s="206"/>
      <c r="FCP837" s="206"/>
      <c r="FCQ837" s="206"/>
      <c r="FCR837" s="206"/>
      <c r="FCS837" s="206"/>
      <c r="FCT837" s="206"/>
      <c r="FCU837" s="206"/>
      <c r="FCV837" s="206"/>
      <c r="FCW837" s="206"/>
      <c r="FCX837" s="206"/>
      <c r="FCY837" s="206"/>
      <c r="FCZ837" s="206"/>
      <c r="FDA837" s="206"/>
      <c r="FDB837" s="206"/>
      <c r="FDC837" s="206"/>
      <c r="FDD837" s="206"/>
      <c r="FDE837" s="206"/>
      <c r="FDF837" s="206"/>
      <c r="FDG837" s="206"/>
      <c r="FDH837" s="206"/>
      <c r="FDI837" s="206"/>
      <c r="FDJ837" s="206"/>
      <c r="FDK837" s="206"/>
      <c r="FDL837" s="206"/>
      <c r="FDM837" s="206"/>
      <c r="FDN837" s="206"/>
      <c r="FDO837" s="206"/>
      <c r="FDP837" s="206"/>
      <c r="FDQ837" s="206"/>
      <c r="FDR837" s="206"/>
      <c r="FDS837" s="206"/>
      <c r="FDT837" s="206"/>
      <c r="FDU837" s="206"/>
      <c r="FDV837" s="206"/>
      <c r="FDW837" s="206"/>
      <c r="FDX837" s="206"/>
      <c r="FDY837" s="206"/>
      <c r="FDZ837" s="206"/>
      <c r="FEA837" s="206"/>
      <c r="FEB837" s="206"/>
      <c r="FEC837" s="206"/>
      <c r="FED837" s="206"/>
      <c r="FEE837" s="206"/>
      <c r="FEF837" s="206"/>
      <c r="FEG837" s="206"/>
      <c r="FEH837" s="206"/>
      <c r="FEI837" s="206"/>
      <c r="FEJ837" s="206"/>
      <c r="FEK837" s="206"/>
      <c r="FEL837" s="206"/>
      <c r="FEM837" s="206"/>
      <c r="FEN837" s="206"/>
      <c r="FEO837" s="206"/>
      <c r="FEP837" s="206"/>
      <c r="FEQ837" s="206"/>
      <c r="FER837" s="206"/>
      <c r="FES837" s="206"/>
      <c r="FET837" s="206"/>
      <c r="FEU837" s="206"/>
      <c r="FEV837" s="206"/>
      <c r="FEW837" s="206"/>
      <c r="FEX837" s="206"/>
      <c r="FEY837" s="206"/>
      <c r="FEZ837" s="206"/>
      <c r="FFA837" s="206"/>
      <c r="FFB837" s="206"/>
      <c r="FFC837" s="206"/>
      <c r="FFD837" s="206"/>
      <c r="FFE837" s="206"/>
      <c r="FFF837" s="206"/>
      <c r="FFG837" s="206"/>
      <c r="FFH837" s="206"/>
      <c r="FFI837" s="206"/>
      <c r="FFJ837" s="206"/>
      <c r="FFK837" s="206"/>
      <c r="FFL837" s="206"/>
      <c r="FFM837" s="206"/>
      <c r="FFN837" s="206"/>
      <c r="FFO837" s="206"/>
      <c r="FFP837" s="206"/>
      <c r="FFQ837" s="206"/>
      <c r="FFR837" s="206"/>
      <c r="FFS837" s="206"/>
      <c r="FFT837" s="206"/>
      <c r="FFU837" s="206"/>
      <c r="FFV837" s="206"/>
      <c r="FFW837" s="206"/>
      <c r="FFX837" s="206"/>
      <c r="FFY837" s="206"/>
      <c r="FFZ837" s="206"/>
      <c r="FGA837" s="206"/>
      <c r="FGB837" s="206"/>
      <c r="FGC837" s="206"/>
      <c r="FGD837" s="206"/>
      <c r="FGE837" s="206"/>
      <c r="FGF837" s="206"/>
      <c r="FGG837" s="206"/>
      <c r="FGH837" s="206"/>
      <c r="FGI837" s="206"/>
      <c r="FGJ837" s="206"/>
      <c r="FGK837" s="206"/>
      <c r="FGL837" s="206"/>
      <c r="FGM837" s="206"/>
      <c r="FGN837" s="206"/>
      <c r="FGO837" s="206"/>
      <c r="FGP837" s="206"/>
      <c r="FGQ837" s="206"/>
      <c r="FGR837" s="206"/>
      <c r="FGS837" s="206"/>
      <c r="FGT837" s="206"/>
      <c r="FGU837" s="206"/>
      <c r="FGV837" s="206"/>
      <c r="FGW837" s="206"/>
      <c r="FGX837" s="206"/>
      <c r="FGY837" s="206"/>
      <c r="FGZ837" s="206"/>
      <c r="FHA837" s="206"/>
      <c r="FHB837" s="206"/>
      <c r="FHC837" s="206"/>
      <c r="FHD837" s="206"/>
      <c r="FHE837" s="206"/>
      <c r="FHF837" s="206"/>
      <c r="FHG837" s="206"/>
      <c r="FHH837" s="206"/>
      <c r="FHI837" s="206"/>
      <c r="FHJ837" s="206"/>
      <c r="FHK837" s="206"/>
      <c r="FHL837" s="206"/>
      <c r="FHM837" s="206"/>
      <c r="FHN837" s="206"/>
      <c r="FHO837" s="206"/>
      <c r="FHP837" s="206"/>
      <c r="FHQ837" s="206"/>
      <c r="FHR837" s="206"/>
      <c r="FHS837" s="206"/>
      <c r="FHT837" s="206"/>
      <c r="FHU837" s="206"/>
      <c r="FHV837" s="206"/>
      <c r="FHW837" s="206"/>
      <c r="FHX837" s="206"/>
      <c r="FHY837" s="206"/>
      <c r="FHZ837" s="206"/>
      <c r="FIA837" s="206"/>
      <c r="FIB837" s="206"/>
      <c r="FIC837" s="206"/>
      <c r="FID837" s="206"/>
      <c r="FIE837" s="206"/>
      <c r="FIF837" s="206"/>
      <c r="FIG837" s="206"/>
      <c r="FIH837" s="206"/>
      <c r="FII837" s="206"/>
      <c r="FIJ837" s="206"/>
      <c r="FIK837" s="206"/>
      <c r="FIL837" s="206"/>
      <c r="FIM837" s="206"/>
      <c r="FIN837" s="206"/>
      <c r="FIO837" s="206"/>
      <c r="FIP837" s="206"/>
      <c r="FIQ837" s="206"/>
      <c r="FIR837" s="206"/>
      <c r="FIS837" s="206"/>
      <c r="FIT837" s="206"/>
      <c r="FIU837" s="206"/>
      <c r="FIV837" s="206"/>
      <c r="FIW837" s="206"/>
      <c r="FIX837" s="206"/>
      <c r="FIY837" s="206"/>
      <c r="FIZ837" s="206"/>
      <c r="FJA837" s="206"/>
      <c r="FJB837" s="206"/>
      <c r="FJC837" s="206"/>
      <c r="FJD837" s="206"/>
      <c r="FJE837" s="206"/>
      <c r="FJF837" s="206"/>
      <c r="FJG837" s="206"/>
      <c r="FJH837" s="206"/>
      <c r="FJI837" s="206"/>
      <c r="FJJ837" s="206"/>
      <c r="FJK837" s="206"/>
      <c r="FJL837" s="206"/>
      <c r="FJM837" s="206"/>
      <c r="FJN837" s="206"/>
      <c r="FJO837" s="206"/>
      <c r="FJP837" s="206"/>
      <c r="FJQ837" s="206"/>
      <c r="FJR837" s="206"/>
      <c r="FJS837" s="206"/>
      <c r="FJT837" s="206"/>
      <c r="FJU837" s="206"/>
      <c r="FJV837" s="206"/>
      <c r="FJW837" s="206"/>
      <c r="FJX837" s="206"/>
      <c r="FJY837" s="206"/>
      <c r="FJZ837" s="206"/>
      <c r="FKA837" s="206"/>
      <c r="FKB837" s="206"/>
      <c r="FKC837" s="206"/>
      <c r="FKD837" s="206"/>
      <c r="FKE837" s="206"/>
      <c r="FKF837" s="206"/>
      <c r="FKG837" s="206"/>
      <c r="FKH837" s="206"/>
      <c r="FKI837" s="206"/>
      <c r="FKJ837" s="206"/>
      <c r="FKK837" s="206"/>
      <c r="FKL837" s="206"/>
      <c r="FKM837" s="206"/>
      <c r="FKN837" s="206"/>
      <c r="FKO837" s="206"/>
      <c r="FKP837" s="206"/>
      <c r="FKQ837" s="206"/>
      <c r="FKR837" s="206"/>
      <c r="FKS837" s="206"/>
      <c r="FKT837" s="206"/>
      <c r="FKU837" s="206"/>
      <c r="FKV837" s="206"/>
      <c r="FKW837" s="206"/>
      <c r="FKX837" s="206"/>
      <c r="FKY837" s="206"/>
      <c r="FKZ837" s="206"/>
      <c r="FLA837" s="206"/>
      <c r="FLB837" s="206"/>
      <c r="FLC837" s="206"/>
      <c r="FLD837" s="206"/>
      <c r="FLE837" s="206"/>
      <c r="FLF837" s="206"/>
      <c r="FLG837" s="206"/>
      <c r="FLH837" s="206"/>
      <c r="FLI837" s="206"/>
      <c r="FLJ837" s="206"/>
      <c r="FLK837" s="206"/>
      <c r="FLL837" s="206"/>
      <c r="FLM837" s="206"/>
      <c r="FLN837" s="206"/>
      <c r="FLO837" s="206"/>
      <c r="FLP837" s="206"/>
      <c r="FLQ837" s="206"/>
      <c r="FLR837" s="206"/>
      <c r="FLS837" s="206"/>
      <c r="FLT837" s="206"/>
      <c r="FLU837" s="206"/>
      <c r="FLV837" s="206"/>
      <c r="FLW837" s="206"/>
      <c r="FLX837" s="206"/>
      <c r="FLY837" s="206"/>
      <c r="FLZ837" s="206"/>
      <c r="FMA837" s="206"/>
      <c r="FMB837" s="206"/>
      <c r="FMC837" s="206"/>
      <c r="FMD837" s="206"/>
      <c r="FME837" s="206"/>
      <c r="FMF837" s="206"/>
      <c r="FMG837" s="206"/>
      <c r="FMH837" s="206"/>
      <c r="FMI837" s="206"/>
      <c r="FMJ837" s="206"/>
      <c r="FMK837" s="206"/>
      <c r="FML837" s="206"/>
      <c r="FMM837" s="206"/>
      <c r="FMN837" s="206"/>
      <c r="FMO837" s="206"/>
      <c r="FMP837" s="206"/>
      <c r="FMQ837" s="206"/>
      <c r="FMR837" s="206"/>
      <c r="FMS837" s="206"/>
      <c r="FMT837" s="206"/>
      <c r="FMU837" s="206"/>
      <c r="FMV837" s="206"/>
      <c r="FMW837" s="206"/>
      <c r="FMX837" s="206"/>
      <c r="FMY837" s="206"/>
      <c r="FMZ837" s="206"/>
      <c r="FNA837" s="206"/>
      <c r="FNB837" s="206"/>
      <c r="FNC837" s="206"/>
      <c r="FND837" s="206"/>
      <c r="FNE837" s="206"/>
      <c r="FNF837" s="206"/>
      <c r="FNG837" s="206"/>
      <c r="FNH837" s="206"/>
      <c r="FNI837" s="206"/>
      <c r="FNJ837" s="206"/>
      <c r="FNK837" s="206"/>
      <c r="FNL837" s="206"/>
      <c r="FNM837" s="206"/>
      <c r="FNN837" s="206"/>
      <c r="FNO837" s="206"/>
      <c r="FNP837" s="206"/>
      <c r="FNQ837" s="206"/>
      <c r="FNR837" s="206"/>
      <c r="FNS837" s="206"/>
      <c r="FNT837" s="206"/>
      <c r="FNU837" s="206"/>
      <c r="FNV837" s="206"/>
      <c r="FNW837" s="206"/>
      <c r="FNX837" s="206"/>
      <c r="FNY837" s="206"/>
      <c r="FNZ837" s="206"/>
      <c r="FOA837" s="206"/>
      <c r="FOB837" s="206"/>
      <c r="FOC837" s="206"/>
      <c r="FOD837" s="206"/>
      <c r="FOE837" s="206"/>
      <c r="FOF837" s="206"/>
      <c r="FOG837" s="206"/>
      <c r="FOH837" s="206"/>
      <c r="FOI837" s="206"/>
      <c r="FOJ837" s="206"/>
      <c r="FOK837" s="206"/>
      <c r="FOL837" s="206"/>
      <c r="FOM837" s="206"/>
      <c r="FON837" s="206"/>
      <c r="FOO837" s="206"/>
      <c r="FOP837" s="206"/>
      <c r="FOQ837" s="206"/>
      <c r="FOR837" s="206"/>
      <c r="FOS837" s="206"/>
      <c r="FOT837" s="206"/>
      <c r="FOU837" s="206"/>
      <c r="FOV837" s="206"/>
      <c r="FOW837" s="206"/>
      <c r="FOX837" s="206"/>
      <c r="FOY837" s="206"/>
      <c r="FOZ837" s="206"/>
      <c r="FPA837" s="206"/>
      <c r="FPB837" s="206"/>
      <c r="FPC837" s="206"/>
      <c r="FPD837" s="206"/>
      <c r="FPE837" s="206"/>
      <c r="FPF837" s="206"/>
      <c r="FPG837" s="206"/>
      <c r="FPH837" s="206"/>
      <c r="FPI837" s="206"/>
      <c r="FPJ837" s="206"/>
      <c r="FPK837" s="206"/>
      <c r="FPL837" s="206"/>
      <c r="FPM837" s="206"/>
      <c r="FPN837" s="206"/>
      <c r="FPO837" s="206"/>
      <c r="FPP837" s="206"/>
      <c r="FPQ837" s="206"/>
      <c r="FPR837" s="206"/>
      <c r="FPS837" s="206"/>
      <c r="FPT837" s="206"/>
      <c r="FPU837" s="206"/>
      <c r="FPV837" s="206"/>
      <c r="FPW837" s="206"/>
      <c r="FPX837" s="206"/>
      <c r="FPY837" s="206"/>
      <c r="FPZ837" s="206"/>
      <c r="FQA837" s="206"/>
      <c r="FQB837" s="206"/>
      <c r="FQC837" s="206"/>
      <c r="FQD837" s="206"/>
      <c r="FQE837" s="206"/>
      <c r="FQF837" s="206"/>
      <c r="FQG837" s="206"/>
      <c r="FQH837" s="206"/>
      <c r="FQI837" s="206"/>
      <c r="FQJ837" s="206"/>
      <c r="FQK837" s="206"/>
      <c r="FQL837" s="206"/>
      <c r="FQM837" s="206"/>
      <c r="FQN837" s="206"/>
      <c r="FQO837" s="206"/>
      <c r="FQP837" s="206"/>
      <c r="FQQ837" s="206"/>
      <c r="FQR837" s="206"/>
      <c r="FQS837" s="206"/>
      <c r="FQT837" s="206"/>
      <c r="FQU837" s="206"/>
      <c r="FQV837" s="206"/>
      <c r="FQW837" s="206"/>
      <c r="FQX837" s="206"/>
      <c r="FQY837" s="206"/>
      <c r="FQZ837" s="206"/>
      <c r="FRA837" s="206"/>
      <c r="FRB837" s="206"/>
      <c r="FRC837" s="206"/>
      <c r="FRD837" s="206"/>
      <c r="FRE837" s="206"/>
      <c r="FRF837" s="206"/>
      <c r="FRG837" s="206"/>
      <c r="FRH837" s="206"/>
      <c r="FRI837" s="206"/>
      <c r="FRJ837" s="206"/>
      <c r="FRK837" s="206"/>
      <c r="FRL837" s="206"/>
      <c r="FRM837" s="206"/>
      <c r="FRN837" s="206"/>
      <c r="FRO837" s="206"/>
      <c r="FRP837" s="206"/>
      <c r="FRQ837" s="206"/>
      <c r="FRR837" s="206"/>
      <c r="FRS837" s="206"/>
      <c r="FRT837" s="206"/>
      <c r="FRU837" s="206"/>
      <c r="FRV837" s="206"/>
      <c r="FRW837" s="206"/>
      <c r="FRX837" s="206"/>
      <c r="FRY837" s="206"/>
      <c r="FRZ837" s="206"/>
      <c r="FSA837" s="206"/>
      <c r="FSB837" s="206"/>
      <c r="FSC837" s="206"/>
      <c r="FSD837" s="206"/>
      <c r="FSE837" s="206"/>
      <c r="FSF837" s="206"/>
      <c r="FSG837" s="206"/>
      <c r="FSH837" s="206"/>
      <c r="FSI837" s="206"/>
      <c r="FSJ837" s="206"/>
      <c r="FSK837" s="206"/>
      <c r="FSL837" s="206"/>
      <c r="FSM837" s="206"/>
      <c r="FSN837" s="206"/>
      <c r="FSO837" s="206"/>
      <c r="FSP837" s="206"/>
      <c r="FSQ837" s="206"/>
      <c r="FSR837" s="206"/>
      <c r="FSS837" s="206"/>
      <c r="FST837" s="206"/>
      <c r="FSU837" s="206"/>
      <c r="FSV837" s="206"/>
      <c r="FSW837" s="206"/>
      <c r="FSX837" s="206"/>
      <c r="FSY837" s="206"/>
      <c r="FSZ837" s="206"/>
      <c r="FTA837" s="206"/>
      <c r="FTB837" s="206"/>
      <c r="FTC837" s="206"/>
      <c r="FTD837" s="206"/>
      <c r="FTE837" s="206"/>
      <c r="FTF837" s="206"/>
      <c r="FTG837" s="206"/>
      <c r="FTH837" s="206"/>
      <c r="FTI837" s="206"/>
      <c r="FTJ837" s="206"/>
      <c r="FTK837" s="206"/>
      <c r="FTL837" s="206"/>
      <c r="FTM837" s="206"/>
      <c r="FTN837" s="206"/>
      <c r="FTO837" s="206"/>
      <c r="FTP837" s="206"/>
      <c r="FTQ837" s="206"/>
      <c r="FTR837" s="206"/>
      <c r="FTS837" s="206"/>
      <c r="FTT837" s="206"/>
      <c r="FTU837" s="206"/>
      <c r="FTV837" s="206"/>
      <c r="FTW837" s="206"/>
      <c r="FTX837" s="206"/>
      <c r="FTY837" s="206"/>
      <c r="FTZ837" s="206"/>
      <c r="FUA837" s="206"/>
      <c r="FUB837" s="206"/>
      <c r="FUC837" s="206"/>
      <c r="FUD837" s="206"/>
      <c r="FUE837" s="206"/>
      <c r="FUF837" s="206"/>
      <c r="FUG837" s="206"/>
      <c r="FUH837" s="206"/>
      <c r="FUI837" s="206"/>
      <c r="FUJ837" s="206"/>
      <c r="FUK837" s="206"/>
      <c r="FUL837" s="206"/>
      <c r="FUM837" s="206"/>
      <c r="FUN837" s="206"/>
      <c r="FUO837" s="206"/>
      <c r="FUP837" s="206"/>
      <c r="FUQ837" s="206"/>
      <c r="FUR837" s="206"/>
      <c r="FUS837" s="206"/>
      <c r="FUT837" s="206"/>
      <c r="FUU837" s="206"/>
      <c r="FUV837" s="206"/>
      <c r="FUW837" s="206"/>
      <c r="FUX837" s="206"/>
      <c r="FUY837" s="206"/>
      <c r="FUZ837" s="206"/>
      <c r="FVA837" s="206"/>
      <c r="FVB837" s="206"/>
      <c r="FVC837" s="206"/>
      <c r="FVD837" s="206"/>
      <c r="FVE837" s="206"/>
      <c r="FVF837" s="206"/>
      <c r="FVG837" s="206"/>
      <c r="FVH837" s="206"/>
      <c r="FVI837" s="206"/>
      <c r="FVJ837" s="206"/>
      <c r="FVK837" s="206"/>
      <c r="FVL837" s="206"/>
      <c r="FVM837" s="206"/>
      <c r="FVN837" s="206"/>
      <c r="FVO837" s="206"/>
      <c r="FVP837" s="206"/>
      <c r="FVQ837" s="206"/>
      <c r="FVR837" s="206"/>
      <c r="FVS837" s="206"/>
      <c r="FVT837" s="206"/>
      <c r="FVU837" s="206"/>
      <c r="FVV837" s="206"/>
      <c r="FVW837" s="206"/>
      <c r="FVX837" s="206"/>
      <c r="FVY837" s="206"/>
      <c r="FVZ837" s="206"/>
      <c r="FWA837" s="206"/>
      <c r="FWB837" s="206"/>
      <c r="FWC837" s="206"/>
      <c r="FWD837" s="206"/>
      <c r="FWE837" s="206"/>
      <c r="FWF837" s="206"/>
      <c r="FWG837" s="206"/>
      <c r="FWH837" s="206"/>
      <c r="FWI837" s="206"/>
      <c r="FWJ837" s="206"/>
      <c r="FWK837" s="206"/>
      <c r="FWL837" s="206"/>
      <c r="FWM837" s="206"/>
      <c r="FWN837" s="206"/>
      <c r="FWO837" s="206"/>
      <c r="FWP837" s="206"/>
      <c r="FWQ837" s="206"/>
      <c r="FWR837" s="206"/>
      <c r="FWS837" s="206"/>
      <c r="FWT837" s="206"/>
      <c r="FWU837" s="206"/>
      <c r="FWV837" s="206"/>
      <c r="FWW837" s="206"/>
      <c r="FWX837" s="206"/>
      <c r="FWY837" s="206"/>
      <c r="FWZ837" s="206"/>
      <c r="FXA837" s="206"/>
      <c r="FXB837" s="206"/>
      <c r="FXC837" s="206"/>
      <c r="FXD837" s="206"/>
      <c r="FXE837" s="206"/>
      <c r="FXF837" s="206"/>
      <c r="FXG837" s="206"/>
      <c r="FXH837" s="206"/>
      <c r="FXI837" s="206"/>
      <c r="FXJ837" s="206"/>
      <c r="FXK837" s="206"/>
      <c r="FXL837" s="206"/>
      <c r="FXM837" s="206"/>
      <c r="FXN837" s="206"/>
      <c r="FXO837" s="206"/>
      <c r="FXP837" s="206"/>
      <c r="FXQ837" s="206"/>
      <c r="FXR837" s="206"/>
      <c r="FXS837" s="206"/>
      <c r="FXT837" s="206"/>
      <c r="FXU837" s="206"/>
      <c r="FXV837" s="206"/>
      <c r="FXW837" s="206"/>
      <c r="FXX837" s="206"/>
      <c r="FXY837" s="206"/>
      <c r="FXZ837" s="206"/>
      <c r="FYA837" s="206"/>
      <c r="FYB837" s="206"/>
      <c r="FYC837" s="206"/>
      <c r="FYD837" s="206"/>
      <c r="FYE837" s="206"/>
      <c r="FYF837" s="206"/>
      <c r="FYG837" s="206"/>
      <c r="FYH837" s="206"/>
      <c r="FYI837" s="206"/>
      <c r="FYJ837" s="206"/>
      <c r="FYK837" s="206"/>
      <c r="FYL837" s="206"/>
      <c r="FYM837" s="206"/>
      <c r="FYN837" s="206"/>
      <c r="FYO837" s="206"/>
      <c r="FYP837" s="206"/>
      <c r="FYQ837" s="206"/>
      <c r="FYR837" s="206"/>
      <c r="FYS837" s="206"/>
      <c r="FYT837" s="206"/>
      <c r="FYU837" s="206"/>
      <c r="FYV837" s="206"/>
      <c r="FYW837" s="206"/>
      <c r="FYX837" s="206"/>
      <c r="FYY837" s="206"/>
      <c r="FYZ837" s="206"/>
      <c r="FZA837" s="206"/>
      <c r="FZB837" s="206"/>
      <c r="FZC837" s="206"/>
      <c r="FZD837" s="206"/>
      <c r="FZE837" s="206"/>
      <c r="FZF837" s="206"/>
      <c r="FZG837" s="206"/>
      <c r="FZH837" s="206"/>
      <c r="FZI837" s="206"/>
      <c r="FZJ837" s="206"/>
      <c r="FZK837" s="206"/>
      <c r="FZL837" s="206"/>
      <c r="FZM837" s="206"/>
      <c r="FZN837" s="206"/>
      <c r="FZO837" s="206"/>
      <c r="FZP837" s="206"/>
      <c r="FZQ837" s="206"/>
      <c r="FZR837" s="206"/>
      <c r="FZS837" s="206"/>
      <c r="FZT837" s="206"/>
      <c r="FZU837" s="206"/>
      <c r="FZV837" s="206"/>
      <c r="FZW837" s="206"/>
      <c r="FZX837" s="206"/>
      <c r="FZY837" s="206"/>
      <c r="FZZ837" s="206"/>
      <c r="GAA837" s="206"/>
      <c r="GAB837" s="206"/>
      <c r="GAC837" s="206"/>
      <c r="GAD837" s="206"/>
      <c r="GAE837" s="206"/>
      <c r="GAF837" s="206"/>
      <c r="GAG837" s="206"/>
      <c r="GAH837" s="206"/>
      <c r="GAI837" s="206"/>
      <c r="GAJ837" s="206"/>
      <c r="GAK837" s="206"/>
      <c r="GAL837" s="206"/>
      <c r="GAM837" s="206"/>
      <c r="GAN837" s="206"/>
      <c r="GAO837" s="206"/>
      <c r="GAP837" s="206"/>
      <c r="GAQ837" s="206"/>
      <c r="GAR837" s="206"/>
      <c r="GAS837" s="206"/>
      <c r="GAT837" s="206"/>
      <c r="GAU837" s="206"/>
      <c r="GAV837" s="206"/>
      <c r="GAW837" s="206"/>
      <c r="GAX837" s="206"/>
      <c r="GAY837" s="206"/>
      <c r="GAZ837" s="206"/>
      <c r="GBA837" s="206"/>
      <c r="GBB837" s="206"/>
      <c r="GBC837" s="206"/>
      <c r="GBD837" s="206"/>
      <c r="GBE837" s="206"/>
      <c r="GBF837" s="206"/>
      <c r="GBG837" s="206"/>
      <c r="GBH837" s="206"/>
      <c r="GBI837" s="206"/>
      <c r="GBJ837" s="206"/>
      <c r="GBK837" s="206"/>
      <c r="GBL837" s="206"/>
      <c r="GBM837" s="206"/>
      <c r="GBN837" s="206"/>
      <c r="GBO837" s="206"/>
      <c r="GBP837" s="206"/>
      <c r="GBQ837" s="206"/>
      <c r="GBR837" s="206"/>
      <c r="GBS837" s="206"/>
      <c r="GBT837" s="206"/>
      <c r="GBU837" s="206"/>
      <c r="GBV837" s="206"/>
      <c r="GBW837" s="206"/>
      <c r="GBX837" s="206"/>
      <c r="GBY837" s="206"/>
      <c r="GBZ837" s="206"/>
      <c r="GCA837" s="206"/>
      <c r="GCB837" s="206"/>
      <c r="GCC837" s="206"/>
      <c r="GCD837" s="206"/>
      <c r="GCE837" s="206"/>
      <c r="GCF837" s="206"/>
      <c r="GCG837" s="206"/>
      <c r="GCH837" s="206"/>
      <c r="GCI837" s="206"/>
      <c r="GCJ837" s="206"/>
      <c r="GCK837" s="206"/>
      <c r="GCL837" s="206"/>
      <c r="GCM837" s="206"/>
      <c r="GCN837" s="206"/>
      <c r="GCO837" s="206"/>
      <c r="GCP837" s="206"/>
      <c r="GCQ837" s="206"/>
      <c r="GCR837" s="206"/>
      <c r="GCS837" s="206"/>
      <c r="GCT837" s="206"/>
      <c r="GCU837" s="206"/>
      <c r="GCV837" s="206"/>
      <c r="GCW837" s="206"/>
      <c r="GCX837" s="206"/>
      <c r="GCY837" s="206"/>
      <c r="GCZ837" s="206"/>
      <c r="GDA837" s="206"/>
      <c r="GDB837" s="206"/>
      <c r="GDC837" s="206"/>
      <c r="GDD837" s="206"/>
      <c r="GDE837" s="206"/>
      <c r="GDF837" s="206"/>
      <c r="GDG837" s="206"/>
      <c r="GDH837" s="206"/>
      <c r="GDI837" s="206"/>
      <c r="GDJ837" s="206"/>
      <c r="GDK837" s="206"/>
      <c r="GDL837" s="206"/>
      <c r="GDM837" s="206"/>
      <c r="GDN837" s="206"/>
      <c r="GDO837" s="206"/>
      <c r="GDP837" s="206"/>
      <c r="GDQ837" s="206"/>
      <c r="GDR837" s="206"/>
      <c r="GDS837" s="206"/>
      <c r="GDT837" s="206"/>
      <c r="GDU837" s="206"/>
      <c r="GDV837" s="206"/>
      <c r="GDW837" s="206"/>
      <c r="GDX837" s="206"/>
      <c r="GDY837" s="206"/>
      <c r="GDZ837" s="206"/>
      <c r="GEA837" s="206"/>
      <c r="GEB837" s="206"/>
      <c r="GEC837" s="206"/>
      <c r="GED837" s="206"/>
      <c r="GEE837" s="206"/>
      <c r="GEF837" s="206"/>
      <c r="GEG837" s="206"/>
      <c r="GEH837" s="206"/>
      <c r="GEI837" s="206"/>
      <c r="GEJ837" s="206"/>
      <c r="GEK837" s="206"/>
      <c r="GEL837" s="206"/>
      <c r="GEM837" s="206"/>
      <c r="GEN837" s="206"/>
      <c r="GEO837" s="206"/>
      <c r="GEP837" s="206"/>
      <c r="GEQ837" s="206"/>
      <c r="GER837" s="206"/>
      <c r="GES837" s="206"/>
      <c r="GET837" s="206"/>
      <c r="GEU837" s="206"/>
      <c r="GEV837" s="206"/>
      <c r="GEW837" s="206"/>
      <c r="GEX837" s="206"/>
      <c r="GEY837" s="206"/>
      <c r="GEZ837" s="206"/>
      <c r="GFA837" s="206"/>
      <c r="GFB837" s="206"/>
      <c r="GFC837" s="206"/>
      <c r="GFD837" s="206"/>
      <c r="GFE837" s="206"/>
      <c r="GFF837" s="206"/>
      <c r="GFG837" s="206"/>
      <c r="GFH837" s="206"/>
      <c r="GFI837" s="206"/>
      <c r="GFJ837" s="206"/>
      <c r="GFK837" s="206"/>
      <c r="GFL837" s="206"/>
      <c r="GFM837" s="206"/>
      <c r="GFN837" s="206"/>
      <c r="GFO837" s="206"/>
      <c r="GFP837" s="206"/>
      <c r="GFQ837" s="206"/>
      <c r="GFR837" s="206"/>
      <c r="GFS837" s="206"/>
      <c r="GFT837" s="206"/>
      <c r="GFU837" s="206"/>
      <c r="GFV837" s="206"/>
      <c r="GFW837" s="206"/>
      <c r="GFX837" s="206"/>
      <c r="GFY837" s="206"/>
      <c r="GFZ837" s="206"/>
      <c r="GGA837" s="206"/>
      <c r="GGB837" s="206"/>
      <c r="GGC837" s="206"/>
      <c r="GGD837" s="206"/>
      <c r="GGE837" s="206"/>
      <c r="GGF837" s="206"/>
      <c r="GGG837" s="206"/>
      <c r="GGH837" s="206"/>
      <c r="GGI837" s="206"/>
      <c r="GGJ837" s="206"/>
      <c r="GGK837" s="206"/>
      <c r="GGL837" s="206"/>
      <c r="GGM837" s="206"/>
      <c r="GGN837" s="206"/>
      <c r="GGO837" s="206"/>
      <c r="GGP837" s="206"/>
      <c r="GGQ837" s="206"/>
      <c r="GGR837" s="206"/>
      <c r="GGS837" s="206"/>
      <c r="GGT837" s="206"/>
      <c r="GGU837" s="206"/>
      <c r="GGV837" s="206"/>
      <c r="GGW837" s="206"/>
      <c r="GGX837" s="206"/>
      <c r="GGY837" s="206"/>
      <c r="GGZ837" s="206"/>
      <c r="GHA837" s="206"/>
      <c r="GHB837" s="206"/>
      <c r="GHC837" s="206"/>
      <c r="GHD837" s="206"/>
      <c r="GHE837" s="206"/>
      <c r="GHF837" s="206"/>
      <c r="GHG837" s="206"/>
      <c r="GHH837" s="206"/>
      <c r="GHI837" s="206"/>
      <c r="GHJ837" s="206"/>
      <c r="GHK837" s="206"/>
      <c r="GHL837" s="206"/>
      <c r="GHM837" s="206"/>
      <c r="GHN837" s="206"/>
      <c r="GHO837" s="206"/>
      <c r="GHP837" s="206"/>
      <c r="GHQ837" s="206"/>
      <c r="GHR837" s="206"/>
      <c r="GHS837" s="206"/>
      <c r="GHT837" s="206"/>
      <c r="GHU837" s="206"/>
      <c r="GHV837" s="206"/>
      <c r="GHW837" s="206"/>
      <c r="GHX837" s="206"/>
      <c r="GHY837" s="206"/>
      <c r="GHZ837" s="206"/>
      <c r="GIA837" s="206"/>
      <c r="GIB837" s="206"/>
      <c r="GIC837" s="206"/>
      <c r="GID837" s="206"/>
      <c r="GIE837" s="206"/>
      <c r="GIF837" s="206"/>
      <c r="GIG837" s="206"/>
      <c r="GIH837" s="206"/>
      <c r="GII837" s="206"/>
      <c r="GIJ837" s="206"/>
      <c r="GIK837" s="206"/>
      <c r="GIL837" s="206"/>
      <c r="GIM837" s="206"/>
      <c r="GIN837" s="206"/>
      <c r="GIO837" s="206"/>
      <c r="GIP837" s="206"/>
      <c r="GIQ837" s="206"/>
      <c r="GIR837" s="206"/>
      <c r="GIS837" s="206"/>
      <c r="GIT837" s="206"/>
      <c r="GIU837" s="206"/>
      <c r="GIV837" s="206"/>
      <c r="GIW837" s="206"/>
      <c r="GIX837" s="206"/>
      <c r="GIY837" s="206"/>
      <c r="GIZ837" s="206"/>
      <c r="GJA837" s="206"/>
      <c r="GJB837" s="206"/>
      <c r="GJC837" s="206"/>
      <c r="GJD837" s="206"/>
      <c r="GJE837" s="206"/>
      <c r="GJF837" s="206"/>
      <c r="GJG837" s="206"/>
      <c r="GJH837" s="206"/>
      <c r="GJI837" s="206"/>
      <c r="GJJ837" s="206"/>
      <c r="GJK837" s="206"/>
      <c r="GJL837" s="206"/>
      <c r="GJM837" s="206"/>
      <c r="GJN837" s="206"/>
      <c r="GJO837" s="206"/>
      <c r="GJP837" s="206"/>
      <c r="GJQ837" s="206"/>
      <c r="GJR837" s="206"/>
      <c r="GJS837" s="206"/>
      <c r="GJT837" s="206"/>
      <c r="GJU837" s="206"/>
      <c r="GJV837" s="206"/>
      <c r="GJW837" s="206"/>
      <c r="GJX837" s="206"/>
      <c r="GJY837" s="206"/>
      <c r="GJZ837" s="206"/>
      <c r="GKA837" s="206"/>
      <c r="GKB837" s="206"/>
      <c r="GKC837" s="206"/>
      <c r="GKD837" s="206"/>
      <c r="GKE837" s="206"/>
      <c r="GKF837" s="206"/>
      <c r="GKG837" s="206"/>
      <c r="GKH837" s="206"/>
      <c r="GKI837" s="206"/>
      <c r="GKJ837" s="206"/>
      <c r="GKK837" s="206"/>
      <c r="GKL837" s="206"/>
      <c r="GKM837" s="206"/>
      <c r="GKN837" s="206"/>
      <c r="GKO837" s="206"/>
      <c r="GKP837" s="206"/>
      <c r="GKQ837" s="206"/>
      <c r="GKR837" s="206"/>
      <c r="GKS837" s="206"/>
      <c r="GKT837" s="206"/>
      <c r="GKU837" s="206"/>
      <c r="GKV837" s="206"/>
      <c r="GKW837" s="206"/>
      <c r="GKX837" s="206"/>
      <c r="GKY837" s="206"/>
      <c r="GKZ837" s="206"/>
      <c r="GLA837" s="206"/>
      <c r="GLB837" s="206"/>
      <c r="GLC837" s="206"/>
      <c r="GLD837" s="206"/>
      <c r="GLE837" s="206"/>
      <c r="GLF837" s="206"/>
      <c r="GLG837" s="206"/>
      <c r="GLH837" s="206"/>
      <c r="GLI837" s="206"/>
      <c r="GLJ837" s="206"/>
      <c r="GLK837" s="206"/>
      <c r="GLL837" s="206"/>
      <c r="GLM837" s="206"/>
      <c r="GLN837" s="206"/>
      <c r="GLO837" s="206"/>
      <c r="GLP837" s="206"/>
      <c r="GLQ837" s="206"/>
      <c r="GLR837" s="206"/>
      <c r="GLS837" s="206"/>
      <c r="GLT837" s="206"/>
      <c r="GLU837" s="206"/>
      <c r="GLV837" s="206"/>
      <c r="GLW837" s="206"/>
      <c r="GLX837" s="206"/>
      <c r="GLY837" s="206"/>
      <c r="GLZ837" s="206"/>
      <c r="GMA837" s="206"/>
      <c r="GMB837" s="206"/>
      <c r="GMC837" s="206"/>
      <c r="GMD837" s="206"/>
      <c r="GME837" s="206"/>
      <c r="GMF837" s="206"/>
      <c r="GMG837" s="206"/>
      <c r="GMH837" s="206"/>
      <c r="GMI837" s="206"/>
      <c r="GMJ837" s="206"/>
      <c r="GMK837" s="206"/>
      <c r="GML837" s="206"/>
      <c r="GMM837" s="206"/>
      <c r="GMN837" s="206"/>
      <c r="GMO837" s="206"/>
      <c r="GMP837" s="206"/>
      <c r="GMQ837" s="206"/>
      <c r="GMR837" s="206"/>
      <c r="GMS837" s="206"/>
      <c r="GMT837" s="206"/>
      <c r="GMU837" s="206"/>
      <c r="GMV837" s="206"/>
      <c r="GMW837" s="206"/>
      <c r="GMX837" s="206"/>
      <c r="GMY837" s="206"/>
      <c r="GMZ837" s="206"/>
      <c r="GNA837" s="206"/>
      <c r="GNB837" s="206"/>
      <c r="GNC837" s="206"/>
      <c r="GND837" s="206"/>
      <c r="GNE837" s="206"/>
      <c r="GNF837" s="206"/>
      <c r="GNG837" s="206"/>
      <c r="GNH837" s="206"/>
      <c r="GNI837" s="206"/>
      <c r="GNJ837" s="206"/>
      <c r="GNK837" s="206"/>
      <c r="GNL837" s="206"/>
      <c r="GNM837" s="206"/>
      <c r="GNN837" s="206"/>
      <c r="GNO837" s="206"/>
      <c r="GNP837" s="206"/>
      <c r="GNQ837" s="206"/>
      <c r="GNR837" s="206"/>
      <c r="GNS837" s="206"/>
      <c r="GNT837" s="206"/>
      <c r="GNU837" s="206"/>
      <c r="GNV837" s="206"/>
      <c r="GNW837" s="206"/>
      <c r="GNX837" s="206"/>
      <c r="GNY837" s="206"/>
      <c r="GNZ837" s="206"/>
      <c r="GOA837" s="206"/>
      <c r="GOB837" s="206"/>
      <c r="GOC837" s="206"/>
      <c r="GOD837" s="206"/>
      <c r="GOE837" s="206"/>
      <c r="GOF837" s="206"/>
      <c r="GOG837" s="206"/>
      <c r="GOH837" s="206"/>
      <c r="GOI837" s="206"/>
      <c r="GOJ837" s="206"/>
      <c r="GOK837" s="206"/>
      <c r="GOL837" s="206"/>
      <c r="GOM837" s="206"/>
      <c r="GON837" s="206"/>
      <c r="GOO837" s="206"/>
      <c r="GOP837" s="206"/>
      <c r="GOQ837" s="206"/>
      <c r="GOR837" s="206"/>
      <c r="GOS837" s="206"/>
      <c r="GOT837" s="206"/>
      <c r="GOU837" s="206"/>
      <c r="GOV837" s="206"/>
      <c r="GOW837" s="206"/>
      <c r="GOX837" s="206"/>
      <c r="GOY837" s="206"/>
      <c r="GOZ837" s="206"/>
      <c r="GPA837" s="206"/>
      <c r="GPB837" s="206"/>
      <c r="GPC837" s="206"/>
      <c r="GPD837" s="206"/>
      <c r="GPE837" s="206"/>
      <c r="GPF837" s="206"/>
      <c r="GPG837" s="206"/>
      <c r="GPH837" s="206"/>
      <c r="GPI837" s="206"/>
      <c r="GPJ837" s="206"/>
      <c r="GPK837" s="206"/>
      <c r="GPL837" s="206"/>
      <c r="GPM837" s="206"/>
      <c r="GPN837" s="206"/>
      <c r="GPO837" s="206"/>
      <c r="GPP837" s="206"/>
      <c r="GPQ837" s="206"/>
      <c r="GPR837" s="206"/>
      <c r="GPS837" s="206"/>
      <c r="GPT837" s="206"/>
      <c r="GPU837" s="206"/>
      <c r="GPV837" s="206"/>
      <c r="GPW837" s="206"/>
      <c r="GPX837" s="206"/>
      <c r="GPY837" s="206"/>
      <c r="GPZ837" s="206"/>
      <c r="GQA837" s="206"/>
      <c r="GQB837" s="206"/>
      <c r="GQC837" s="206"/>
      <c r="GQD837" s="206"/>
      <c r="GQE837" s="206"/>
      <c r="GQF837" s="206"/>
      <c r="GQG837" s="206"/>
      <c r="GQH837" s="206"/>
      <c r="GQI837" s="206"/>
      <c r="GQJ837" s="206"/>
      <c r="GQK837" s="206"/>
      <c r="GQL837" s="206"/>
      <c r="GQM837" s="206"/>
      <c r="GQN837" s="206"/>
      <c r="GQO837" s="206"/>
      <c r="GQP837" s="206"/>
      <c r="GQQ837" s="206"/>
      <c r="GQR837" s="206"/>
      <c r="GQS837" s="206"/>
      <c r="GQT837" s="206"/>
      <c r="GQU837" s="206"/>
      <c r="GQV837" s="206"/>
      <c r="GQW837" s="206"/>
      <c r="GQX837" s="206"/>
      <c r="GQY837" s="206"/>
      <c r="GQZ837" s="206"/>
      <c r="GRA837" s="206"/>
      <c r="GRB837" s="206"/>
      <c r="GRC837" s="206"/>
      <c r="GRD837" s="206"/>
      <c r="GRE837" s="206"/>
      <c r="GRF837" s="206"/>
      <c r="GRG837" s="206"/>
      <c r="GRH837" s="206"/>
      <c r="GRI837" s="206"/>
      <c r="GRJ837" s="206"/>
      <c r="GRK837" s="206"/>
      <c r="GRL837" s="206"/>
      <c r="GRM837" s="206"/>
      <c r="GRN837" s="206"/>
      <c r="GRO837" s="206"/>
      <c r="GRP837" s="206"/>
      <c r="GRQ837" s="206"/>
      <c r="GRR837" s="206"/>
      <c r="GRS837" s="206"/>
      <c r="GRT837" s="206"/>
      <c r="GRU837" s="206"/>
      <c r="GRV837" s="206"/>
      <c r="GRW837" s="206"/>
      <c r="GRX837" s="206"/>
      <c r="GRY837" s="206"/>
      <c r="GRZ837" s="206"/>
      <c r="GSA837" s="206"/>
      <c r="GSB837" s="206"/>
      <c r="GSC837" s="206"/>
      <c r="GSD837" s="206"/>
      <c r="GSE837" s="206"/>
      <c r="GSF837" s="206"/>
      <c r="GSG837" s="206"/>
      <c r="GSH837" s="206"/>
      <c r="GSI837" s="206"/>
      <c r="GSJ837" s="206"/>
      <c r="GSK837" s="206"/>
      <c r="GSL837" s="206"/>
      <c r="GSM837" s="206"/>
      <c r="GSN837" s="206"/>
      <c r="GSO837" s="206"/>
      <c r="GSP837" s="206"/>
      <c r="GSQ837" s="206"/>
      <c r="GSR837" s="206"/>
      <c r="GSS837" s="206"/>
      <c r="GST837" s="206"/>
      <c r="GSU837" s="206"/>
      <c r="GSV837" s="206"/>
      <c r="GSW837" s="206"/>
      <c r="GSX837" s="206"/>
      <c r="GSY837" s="206"/>
      <c r="GSZ837" s="206"/>
      <c r="GTA837" s="206"/>
      <c r="GTB837" s="206"/>
      <c r="GTC837" s="206"/>
      <c r="GTD837" s="206"/>
      <c r="GTE837" s="206"/>
      <c r="GTF837" s="206"/>
      <c r="GTG837" s="206"/>
      <c r="GTH837" s="206"/>
      <c r="GTI837" s="206"/>
      <c r="GTJ837" s="206"/>
      <c r="GTK837" s="206"/>
      <c r="GTL837" s="206"/>
      <c r="GTM837" s="206"/>
      <c r="GTN837" s="206"/>
      <c r="GTO837" s="206"/>
      <c r="GTP837" s="206"/>
      <c r="GTQ837" s="206"/>
      <c r="GTR837" s="206"/>
      <c r="GTS837" s="206"/>
      <c r="GTT837" s="206"/>
      <c r="GTU837" s="206"/>
      <c r="GTV837" s="206"/>
      <c r="GTW837" s="206"/>
      <c r="GTX837" s="206"/>
      <c r="GTY837" s="206"/>
      <c r="GTZ837" s="206"/>
      <c r="GUA837" s="206"/>
      <c r="GUB837" s="206"/>
      <c r="GUC837" s="206"/>
      <c r="GUD837" s="206"/>
      <c r="GUE837" s="206"/>
      <c r="GUF837" s="206"/>
      <c r="GUG837" s="206"/>
      <c r="GUH837" s="206"/>
      <c r="GUI837" s="206"/>
      <c r="GUJ837" s="206"/>
      <c r="GUK837" s="206"/>
      <c r="GUL837" s="206"/>
      <c r="GUM837" s="206"/>
      <c r="GUN837" s="206"/>
      <c r="GUO837" s="206"/>
      <c r="GUP837" s="206"/>
      <c r="GUQ837" s="206"/>
      <c r="GUR837" s="206"/>
      <c r="GUS837" s="206"/>
      <c r="GUT837" s="206"/>
      <c r="GUU837" s="206"/>
      <c r="GUV837" s="206"/>
      <c r="GUW837" s="206"/>
      <c r="GUX837" s="206"/>
      <c r="GUY837" s="206"/>
      <c r="GUZ837" s="206"/>
      <c r="GVA837" s="206"/>
      <c r="GVB837" s="206"/>
      <c r="GVC837" s="206"/>
      <c r="GVD837" s="206"/>
      <c r="GVE837" s="206"/>
      <c r="GVF837" s="206"/>
      <c r="GVG837" s="206"/>
      <c r="GVH837" s="206"/>
      <c r="GVI837" s="206"/>
      <c r="GVJ837" s="206"/>
      <c r="GVK837" s="206"/>
      <c r="GVL837" s="206"/>
      <c r="GVM837" s="206"/>
      <c r="GVN837" s="206"/>
      <c r="GVO837" s="206"/>
      <c r="GVP837" s="206"/>
      <c r="GVQ837" s="206"/>
      <c r="GVR837" s="206"/>
      <c r="GVS837" s="206"/>
      <c r="GVT837" s="206"/>
      <c r="GVU837" s="206"/>
      <c r="GVV837" s="206"/>
      <c r="GVW837" s="206"/>
      <c r="GVX837" s="206"/>
      <c r="GVY837" s="206"/>
      <c r="GVZ837" s="206"/>
      <c r="GWA837" s="206"/>
      <c r="GWB837" s="206"/>
      <c r="GWC837" s="206"/>
      <c r="GWD837" s="206"/>
      <c r="GWE837" s="206"/>
      <c r="GWF837" s="206"/>
      <c r="GWG837" s="206"/>
      <c r="GWH837" s="206"/>
      <c r="GWI837" s="206"/>
      <c r="GWJ837" s="206"/>
      <c r="GWK837" s="206"/>
      <c r="GWL837" s="206"/>
      <c r="GWM837" s="206"/>
      <c r="GWN837" s="206"/>
      <c r="GWO837" s="206"/>
      <c r="GWP837" s="206"/>
      <c r="GWQ837" s="206"/>
      <c r="GWR837" s="206"/>
      <c r="GWS837" s="206"/>
      <c r="GWT837" s="206"/>
      <c r="GWU837" s="206"/>
      <c r="GWV837" s="206"/>
      <c r="GWW837" s="206"/>
      <c r="GWX837" s="206"/>
      <c r="GWY837" s="206"/>
      <c r="GWZ837" s="206"/>
      <c r="GXA837" s="206"/>
      <c r="GXB837" s="206"/>
      <c r="GXC837" s="206"/>
      <c r="GXD837" s="206"/>
      <c r="GXE837" s="206"/>
      <c r="GXF837" s="206"/>
      <c r="GXG837" s="206"/>
      <c r="GXH837" s="206"/>
      <c r="GXI837" s="206"/>
      <c r="GXJ837" s="206"/>
      <c r="GXK837" s="206"/>
      <c r="GXL837" s="206"/>
      <c r="GXM837" s="206"/>
      <c r="GXN837" s="206"/>
      <c r="GXO837" s="206"/>
      <c r="GXP837" s="206"/>
      <c r="GXQ837" s="206"/>
      <c r="GXR837" s="206"/>
      <c r="GXS837" s="206"/>
      <c r="GXT837" s="206"/>
      <c r="GXU837" s="206"/>
      <c r="GXV837" s="206"/>
      <c r="GXW837" s="206"/>
      <c r="GXX837" s="206"/>
      <c r="GXY837" s="206"/>
      <c r="GXZ837" s="206"/>
      <c r="GYA837" s="206"/>
      <c r="GYB837" s="206"/>
      <c r="GYC837" s="206"/>
      <c r="GYD837" s="206"/>
      <c r="GYE837" s="206"/>
      <c r="GYF837" s="206"/>
      <c r="GYG837" s="206"/>
      <c r="GYH837" s="206"/>
      <c r="GYI837" s="206"/>
      <c r="GYJ837" s="206"/>
      <c r="GYK837" s="206"/>
      <c r="GYL837" s="206"/>
      <c r="GYM837" s="206"/>
      <c r="GYN837" s="206"/>
      <c r="GYO837" s="206"/>
      <c r="GYP837" s="206"/>
      <c r="GYQ837" s="206"/>
      <c r="GYR837" s="206"/>
      <c r="GYS837" s="206"/>
      <c r="GYT837" s="206"/>
      <c r="GYU837" s="206"/>
      <c r="GYV837" s="206"/>
      <c r="GYW837" s="206"/>
      <c r="GYX837" s="206"/>
      <c r="GYY837" s="206"/>
      <c r="GYZ837" s="206"/>
      <c r="GZA837" s="206"/>
      <c r="GZB837" s="206"/>
      <c r="GZC837" s="206"/>
      <c r="GZD837" s="206"/>
      <c r="GZE837" s="206"/>
      <c r="GZF837" s="206"/>
      <c r="GZG837" s="206"/>
      <c r="GZH837" s="206"/>
      <c r="GZI837" s="206"/>
      <c r="GZJ837" s="206"/>
      <c r="GZK837" s="206"/>
      <c r="GZL837" s="206"/>
      <c r="GZM837" s="206"/>
      <c r="GZN837" s="206"/>
      <c r="GZO837" s="206"/>
      <c r="GZP837" s="206"/>
      <c r="GZQ837" s="206"/>
      <c r="GZR837" s="206"/>
      <c r="GZS837" s="206"/>
      <c r="GZT837" s="206"/>
      <c r="GZU837" s="206"/>
      <c r="GZV837" s="206"/>
      <c r="GZW837" s="206"/>
      <c r="GZX837" s="206"/>
      <c r="GZY837" s="206"/>
      <c r="GZZ837" s="206"/>
      <c r="HAA837" s="206"/>
      <c r="HAB837" s="206"/>
      <c r="HAC837" s="206"/>
      <c r="HAD837" s="206"/>
      <c r="HAE837" s="206"/>
      <c r="HAF837" s="206"/>
      <c r="HAG837" s="206"/>
      <c r="HAH837" s="206"/>
      <c r="HAI837" s="206"/>
      <c r="HAJ837" s="206"/>
      <c r="HAK837" s="206"/>
      <c r="HAL837" s="206"/>
      <c r="HAM837" s="206"/>
      <c r="HAN837" s="206"/>
      <c r="HAO837" s="206"/>
      <c r="HAP837" s="206"/>
      <c r="HAQ837" s="206"/>
      <c r="HAR837" s="206"/>
      <c r="HAS837" s="206"/>
      <c r="HAT837" s="206"/>
      <c r="HAU837" s="206"/>
      <c r="HAV837" s="206"/>
      <c r="HAW837" s="206"/>
      <c r="HAX837" s="206"/>
      <c r="HAY837" s="206"/>
      <c r="HAZ837" s="206"/>
      <c r="HBA837" s="206"/>
      <c r="HBB837" s="206"/>
      <c r="HBC837" s="206"/>
      <c r="HBD837" s="206"/>
      <c r="HBE837" s="206"/>
      <c r="HBF837" s="206"/>
      <c r="HBG837" s="206"/>
      <c r="HBH837" s="206"/>
      <c r="HBI837" s="206"/>
      <c r="HBJ837" s="206"/>
      <c r="HBK837" s="206"/>
      <c r="HBL837" s="206"/>
      <c r="HBM837" s="206"/>
      <c r="HBN837" s="206"/>
      <c r="HBO837" s="206"/>
      <c r="HBP837" s="206"/>
      <c r="HBQ837" s="206"/>
      <c r="HBR837" s="206"/>
      <c r="HBS837" s="206"/>
      <c r="HBT837" s="206"/>
      <c r="HBU837" s="206"/>
      <c r="HBV837" s="206"/>
      <c r="HBW837" s="206"/>
      <c r="HBX837" s="206"/>
      <c r="HBY837" s="206"/>
      <c r="HBZ837" s="206"/>
      <c r="HCA837" s="206"/>
      <c r="HCB837" s="206"/>
      <c r="HCC837" s="206"/>
      <c r="HCD837" s="206"/>
      <c r="HCE837" s="206"/>
      <c r="HCF837" s="206"/>
      <c r="HCG837" s="206"/>
      <c r="HCH837" s="206"/>
      <c r="HCI837" s="206"/>
      <c r="HCJ837" s="206"/>
      <c r="HCK837" s="206"/>
      <c r="HCL837" s="206"/>
      <c r="HCM837" s="206"/>
      <c r="HCN837" s="206"/>
      <c r="HCO837" s="206"/>
      <c r="HCP837" s="206"/>
      <c r="HCQ837" s="206"/>
      <c r="HCR837" s="206"/>
      <c r="HCS837" s="206"/>
      <c r="HCT837" s="206"/>
      <c r="HCU837" s="206"/>
      <c r="HCV837" s="206"/>
      <c r="HCW837" s="206"/>
      <c r="HCX837" s="206"/>
      <c r="HCY837" s="206"/>
      <c r="HCZ837" s="206"/>
      <c r="HDA837" s="206"/>
      <c r="HDB837" s="206"/>
      <c r="HDC837" s="206"/>
      <c r="HDD837" s="206"/>
      <c r="HDE837" s="206"/>
      <c r="HDF837" s="206"/>
      <c r="HDG837" s="206"/>
      <c r="HDH837" s="206"/>
      <c r="HDI837" s="206"/>
      <c r="HDJ837" s="206"/>
      <c r="HDK837" s="206"/>
      <c r="HDL837" s="206"/>
      <c r="HDM837" s="206"/>
      <c r="HDN837" s="206"/>
      <c r="HDO837" s="206"/>
      <c r="HDP837" s="206"/>
      <c r="HDQ837" s="206"/>
      <c r="HDR837" s="206"/>
      <c r="HDS837" s="206"/>
      <c r="HDT837" s="206"/>
      <c r="HDU837" s="206"/>
      <c r="HDV837" s="206"/>
      <c r="HDW837" s="206"/>
      <c r="HDX837" s="206"/>
      <c r="HDY837" s="206"/>
      <c r="HDZ837" s="206"/>
      <c r="HEA837" s="206"/>
      <c r="HEB837" s="206"/>
      <c r="HEC837" s="206"/>
      <c r="HED837" s="206"/>
      <c r="HEE837" s="206"/>
      <c r="HEF837" s="206"/>
      <c r="HEG837" s="206"/>
      <c r="HEH837" s="206"/>
      <c r="HEI837" s="206"/>
      <c r="HEJ837" s="206"/>
      <c r="HEK837" s="206"/>
      <c r="HEL837" s="206"/>
      <c r="HEM837" s="206"/>
      <c r="HEN837" s="206"/>
      <c r="HEO837" s="206"/>
      <c r="HEP837" s="206"/>
      <c r="HEQ837" s="206"/>
      <c r="HER837" s="206"/>
      <c r="HES837" s="206"/>
      <c r="HET837" s="206"/>
      <c r="HEU837" s="206"/>
      <c r="HEV837" s="206"/>
      <c r="HEW837" s="206"/>
      <c r="HEX837" s="206"/>
      <c r="HEY837" s="206"/>
      <c r="HEZ837" s="206"/>
      <c r="HFA837" s="206"/>
      <c r="HFB837" s="206"/>
      <c r="HFC837" s="206"/>
      <c r="HFD837" s="206"/>
      <c r="HFE837" s="206"/>
      <c r="HFF837" s="206"/>
      <c r="HFG837" s="206"/>
      <c r="HFH837" s="206"/>
      <c r="HFI837" s="206"/>
      <c r="HFJ837" s="206"/>
      <c r="HFK837" s="206"/>
      <c r="HFL837" s="206"/>
      <c r="HFM837" s="206"/>
      <c r="HFN837" s="206"/>
      <c r="HFO837" s="206"/>
      <c r="HFP837" s="206"/>
      <c r="HFQ837" s="206"/>
      <c r="HFR837" s="206"/>
      <c r="HFS837" s="206"/>
      <c r="HFT837" s="206"/>
      <c r="HFU837" s="206"/>
      <c r="HFV837" s="206"/>
      <c r="HFW837" s="206"/>
      <c r="HFX837" s="206"/>
      <c r="HFY837" s="206"/>
      <c r="HFZ837" s="206"/>
      <c r="HGA837" s="206"/>
      <c r="HGB837" s="206"/>
      <c r="HGC837" s="206"/>
      <c r="HGD837" s="206"/>
      <c r="HGE837" s="206"/>
      <c r="HGF837" s="206"/>
      <c r="HGG837" s="206"/>
      <c r="HGH837" s="206"/>
      <c r="HGI837" s="206"/>
      <c r="HGJ837" s="206"/>
      <c r="HGK837" s="206"/>
      <c r="HGL837" s="206"/>
      <c r="HGM837" s="206"/>
      <c r="HGN837" s="206"/>
      <c r="HGO837" s="206"/>
      <c r="HGP837" s="206"/>
      <c r="HGQ837" s="206"/>
      <c r="HGR837" s="206"/>
      <c r="HGS837" s="206"/>
      <c r="HGT837" s="206"/>
      <c r="HGU837" s="206"/>
      <c r="HGV837" s="206"/>
      <c r="HGW837" s="206"/>
      <c r="HGX837" s="206"/>
      <c r="HGY837" s="206"/>
      <c r="HGZ837" s="206"/>
      <c r="HHA837" s="206"/>
      <c r="HHB837" s="206"/>
      <c r="HHC837" s="206"/>
      <c r="HHD837" s="206"/>
      <c r="HHE837" s="206"/>
      <c r="HHF837" s="206"/>
      <c r="HHG837" s="206"/>
      <c r="HHH837" s="206"/>
      <c r="HHI837" s="206"/>
      <c r="HHJ837" s="206"/>
      <c r="HHK837" s="206"/>
      <c r="HHL837" s="206"/>
      <c r="HHM837" s="206"/>
      <c r="HHN837" s="206"/>
      <c r="HHO837" s="206"/>
      <c r="HHP837" s="206"/>
      <c r="HHQ837" s="206"/>
      <c r="HHR837" s="206"/>
      <c r="HHS837" s="206"/>
      <c r="HHT837" s="206"/>
      <c r="HHU837" s="206"/>
      <c r="HHV837" s="206"/>
      <c r="HHW837" s="206"/>
      <c r="HHX837" s="206"/>
      <c r="HHY837" s="206"/>
      <c r="HHZ837" s="206"/>
      <c r="HIA837" s="206"/>
      <c r="HIB837" s="206"/>
      <c r="HIC837" s="206"/>
      <c r="HID837" s="206"/>
      <c r="HIE837" s="206"/>
      <c r="HIF837" s="206"/>
      <c r="HIG837" s="206"/>
      <c r="HIH837" s="206"/>
      <c r="HII837" s="206"/>
      <c r="HIJ837" s="206"/>
      <c r="HIK837" s="206"/>
      <c r="HIL837" s="206"/>
      <c r="HIM837" s="206"/>
      <c r="HIN837" s="206"/>
      <c r="HIO837" s="206"/>
      <c r="HIP837" s="206"/>
      <c r="HIQ837" s="206"/>
      <c r="HIR837" s="206"/>
      <c r="HIS837" s="206"/>
      <c r="HIT837" s="206"/>
      <c r="HIU837" s="206"/>
      <c r="HIV837" s="206"/>
      <c r="HIW837" s="206"/>
      <c r="HIX837" s="206"/>
      <c r="HIY837" s="206"/>
      <c r="HIZ837" s="206"/>
      <c r="HJA837" s="206"/>
      <c r="HJB837" s="206"/>
      <c r="HJC837" s="206"/>
      <c r="HJD837" s="206"/>
      <c r="HJE837" s="206"/>
      <c r="HJF837" s="206"/>
      <c r="HJG837" s="206"/>
      <c r="HJH837" s="206"/>
      <c r="HJI837" s="206"/>
      <c r="HJJ837" s="206"/>
      <c r="HJK837" s="206"/>
      <c r="HJL837" s="206"/>
      <c r="HJM837" s="206"/>
      <c r="HJN837" s="206"/>
      <c r="HJO837" s="206"/>
      <c r="HJP837" s="206"/>
      <c r="HJQ837" s="206"/>
      <c r="HJR837" s="206"/>
      <c r="HJS837" s="206"/>
      <c r="HJT837" s="206"/>
      <c r="HJU837" s="206"/>
      <c r="HJV837" s="206"/>
      <c r="HJW837" s="206"/>
      <c r="HJX837" s="206"/>
      <c r="HJY837" s="206"/>
      <c r="HJZ837" s="206"/>
      <c r="HKA837" s="206"/>
      <c r="HKB837" s="206"/>
      <c r="HKC837" s="206"/>
      <c r="HKD837" s="206"/>
      <c r="HKE837" s="206"/>
      <c r="HKF837" s="206"/>
      <c r="HKG837" s="206"/>
      <c r="HKH837" s="206"/>
      <c r="HKI837" s="206"/>
      <c r="HKJ837" s="206"/>
      <c r="HKK837" s="206"/>
      <c r="HKL837" s="206"/>
      <c r="HKM837" s="206"/>
      <c r="HKN837" s="206"/>
      <c r="HKO837" s="206"/>
      <c r="HKP837" s="206"/>
      <c r="HKQ837" s="206"/>
      <c r="HKR837" s="206"/>
      <c r="HKS837" s="206"/>
      <c r="HKT837" s="206"/>
      <c r="HKU837" s="206"/>
      <c r="HKV837" s="206"/>
      <c r="HKW837" s="206"/>
      <c r="HKX837" s="206"/>
      <c r="HKY837" s="206"/>
      <c r="HKZ837" s="206"/>
      <c r="HLA837" s="206"/>
      <c r="HLB837" s="206"/>
      <c r="HLC837" s="206"/>
      <c r="HLD837" s="206"/>
      <c r="HLE837" s="206"/>
      <c r="HLF837" s="206"/>
      <c r="HLG837" s="206"/>
      <c r="HLH837" s="206"/>
      <c r="HLI837" s="206"/>
      <c r="HLJ837" s="206"/>
      <c r="HLK837" s="206"/>
      <c r="HLL837" s="206"/>
      <c r="HLM837" s="206"/>
      <c r="HLN837" s="206"/>
      <c r="HLO837" s="206"/>
      <c r="HLP837" s="206"/>
      <c r="HLQ837" s="206"/>
      <c r="HLR837" s="206"/>
      <c r="HLS837" s="206"/>
      <c r="HLT837" s="206"/>
      <c r="HLU837" s="206"/>
      <c r="HLV837" s="206"/>
      <c r="HLW837" s="206"/>
      <c r="HLX837" s="206"/>
      <c r="HLY837" s="206"/>
      <c r="HLZ837" s="206"/>
      <c r="HMA837" s="206"/>
      <c r="HMB837" s="206"/>
      <c r="HMC837" s="206"/>
      <c r="HMD837" s="206"/>
      <c r="HME837" s="206"/>
      <c r="HMF837" s="206"/>
      <c r="HMG837" s="206"/>
      <c r="HMH837" s="206"/>
      <c r="HMI837" s="206"/>
      <c r="HMJ837" s="206"/>
      <c r="HMK837" s="206"/>
      <c r="HML837" s="206"/>
      <c r="HMM837" s="206"/>
      <c r="HMN837" s="206"/>
      <c r="HMO837" s="206"/>
      <c r="HMP837" s="206"/>
      <c r="HMQ837" s="206"/>
      <c r="HMR837" s="206"/>
      <c r="HMS837" s="206"/>
      <c r="HMT837" s="206"/>
      <c r="HMU837" s="206"/>
      <c r="HMV837" s="206"/>
      <c r="HMW837" s="206"/>
      <c r="HMX837" s="206"/>
      <c r="HMY837" s="206"/>
      <c r="HMZ837" s="206"/>
      <c r="HNA837" s="206"/>
      <c r="HNB837" s="206"/>
      <c r="HNC837" s="206"/>
      <c r="HND837" s="206"/>
      <c r="HNE837" s="206"/>
      <c r="HNF837" s="206"/>
      <c r="HNG837" s="206"/>
      <c r="HNH837" s="206"/>
      <c r="HNI837" s="206"/>
      <c r="HNJ837" s="206"/>
      <c r="HNK837" s="206"/>
      <c r="HNL837" s="206"/>
      <c r="HNM837" s="206"/>
      <c r="HNN837" s="206"/>
      <c r="HNO837" s="206"/>
      <c r="HNP837" s="206"/>
      <c r="HNQ837" s="206"/>
      <c r="HNR837" s="206"/>
      <c r="HNS837" s="206"/>
      <c r="HNT837" s="206"/>
      <c r="HNU837" s="206"/>
      <c r="HNV837" s="206"/>
      <c r="HNW837" s="206"/>
      <c r="HNX837" s="206"/>
      <c r="HNY837" s="206"/>
      <c r="HNZ837" s="206"/>
      <c r="HOA837" s="206"/>
      <c r="HOB837" s="206"/>
      <c r="HOC837" s="206"/>
      <c r="HOD837" s="206"/>
      <c r="HOE837" s="206"/>
      <c r="HOF837" s="206"/>
      <c r="HOG837" s="206"/>
      <c r="HOH837" s="206"/>
      <c r="HOI837" s="206"/>
      <c r="HOJ837" s="206"/>
      <c r="HOK837" s="206"/>
      <c r="HOL837" s="206"/>
      <c r="HOM837" s="206"/>
      <c r="HON837" s="206"/>
      <c r="HOO837" s="206"/>
      <c r="HOP837" s="206"/>
      <c r="HOQ837" s="206"/>
      <c r="HOR837" s="206"/>
      <c r="HOS837" s="206"/>
      <c r="HOT837" s="206"/>
      <c r="HOU837" s="206"/>
      <c r="HOV837" s="206"/>
      <c r="HOW837" s="206"/>
      <c r="HOX837" s="206"/>
      <c r="HOY837" s="206"/>
      <c r="HOZ837" s="206"/>
      <c r="HPA837" s="206"/>
      <c r="HPB837" s="206"/>
      <c r="HPC837" s="206"/>
      <c r="HPD837" s="206"/>
      <c r="HPE837" s="206"/>
      <c r="HPF837" s="206"/>
      <c r="HPG837" s="206"/>
      <c r="HPH837" s="206"/>
      <c r="HPI837" s="206"/>
      <c r="HPJ837" s="206"/>
      <c r="HPK837" s="206"/>
      <c r="HPL837" s="206"/>
      <c r="HPM837" s="206"/>
      <c r="HPN837" s="206"/>
      <c r="HPO837" s="206"/>
      <c r="HPP837" s="206"/>
      <c r="HPQ837" s="206"/>
      <c r="HPR837" s="206"/>
      <c r="HPS837" s="206"/>
      <c r="HPT837" s="206"/>
      <c r="HPU837" s="206"/>
      <c r="HPV837" s="206"/>
      <c r="HPW837" s="206"/>
      <c r="HPX837" s="206"/>
      <c r="HPY837" s="206"/>
      <c r="HPZ837" s="206"/>
      <c r="HQA837" s="206"/>
      <c r="HQB837" s="206"/>
      <c r="HQC837" s="206"/>
      <c r="HQD837" s="206"/>
      <c r="HQE837" s="206"/>
      <c r="HQF837" s="206"/>
      <c r="HQG837" s="206"/>
      <c r="HQH837" s="206"/>
      <c r="HQI837" s="206"/>
      <c r="HQJ837" s="206"/>
      <c r="HQK837" s="206"/>
      <c r="HQL837" s="206"/>
      <c r="HQM837" s="206"/>
      <c r="HQN837" s="206"/>
      <c r="HQO837" s="206"/>
      <c r="HQP837" s="206"/>
      <c r="HQQ837" s="206"/>
      <c r="HQR837" s="206"/>
      <c r="HQS837" s="206"/>
      <c r="HQT837" s="206"/>
      <c r="HQU837" s="206"/>
      <c r="HQV837" s="206"/>
      <c r="HQW837" s="206"/>
      <c r="HQX837" s="206"/>
      <c r="HQY837" s="206"/>
      <c r="HQZ837" s="206"/>
      <c r="HRA837" s="206"/>
      <c r="HRB837" s="206"/>
      <c r="HRC837" s="206"/>
      <c r="HRD837" s="206"/>
      <c r="HRE837" s="206"/>
      <c r="HRF837" s="206"/>
      <c r="HRG837" s="206"/>
      <c r="HRH837" s="206"/>
      <c r="HRI837" s="206"/>
      <c r="HRJ837" s="206"/>
      <c r="HRK837" s="206"/>
      <c r="HRL837" s="206"/>
      <c r="HRM837" s="206"/>
      <c r="HRN837" s="206"/>
      <c r="HRO837" s="206"/>
      <c r="HRP837" s="206"/>
      <c r="HRQ837" s="206"/>
      <c r="HRR837" s="206"/>
      <c r="HRS837" s="206"/>
      <c r="HRT837" s="206"/>
      <c r="HRU837" s="206"/>
      <c r="HRV837" s="206"/>
      <c r="HRW837" s="206"/>
      <c r="HRX837" s="206"/>
      <c r="HRY837" s="206"/>
      <c r="HRZ837" s="206"/>
      <c r="HSA837" s="206"/>
      <c r="HSB837" s="206"/>
      <c r="HSC837" s="206"/>
      <c r="HSD837" s="206"/>
      <c r="HSE837" s="206"/>
      <c r="HSF837" s="206"/>
      <c r="HSG837" s="206"/>
      <c r="HSH837" s="206"/>
      <c r="HSI837" s="206"/>
      <c r="HSJ837" s="206"/>
      <c r="HSK837" s="206"/>
      <c r="HSL837" s="206"/>
      <c r="HSM837" s="206"/>
      <c r="HSN837" s="206"/>
      <c r="HSO837" s="206"/>
      <c r="HSP837" s="206"/>
      <c r="HSQ837" s="206"/>
      <c r="HSR837" s="206"/>
      <c r="HSS837" s="206"/>
      <c r="HST837" s="206"/>
      <c r="HSU837" s="206"/>
      <c r="HSV837" s="206"/>
      <c r="HSW837" s="206"/>
      <c r="HSX837" s="206"/>
      <c r="HSY837" s="206"/>
      <c r="HSZ837" s="206"/>
      <c r="HTA837" s="206"/>
      <c r="HTB837" s="206"/>
      <c r="HTC837" s="206"/>
      <c r="HTD837" s="206"/>
      <c r="HTE837" s="206"/>
      <c r="HTF837" s="206"/>
      <c r="HTG837" s="206"/>
      <c r="HTH837" s="206"/>
      <c r="HTI837" s="206"/>
      <c r="HTJ837" s="206"/>
      <c r="HTK837" s="206"/>
      <c r="HTL837" s="206"/>
      <c r="HTM837" s="206"/>
      <c r="HTN837" s="206"/>
      <c r="HTO837" s="206"/>
      <c r="HTP837" s="206"/>
      <c r="HTQ837" s="206"/>
      <c r="HTR837" s="206"/>
      <c r="HTS837" s="206"/>
      <c r="HTT837" s="206"/>
      <c r="HTU837" s="206"/>
      <c r="HTV837" s="206"/>
      <c r="HTW837" s="206"/>
      <c r="HTX837" s="206"/>
      <c r="HTY837" s="206"/>
      <c r="HTZ837" s="206"/>
      <c r="HUA837" s="206"/>
      <c r="HUB837" s="206"/>
      <c r="HUC837" s="206"/>
      <c r="HUD837" s="206"/>
      <c r="HUE837" s="206"/>
      <c r="HUF837" s="206"/>
      <c r="HUG837" s="206"/>
      <c r="HUH837" s="206"/>
      <c r="HUI837" s="206"/>
      <c r="HUJ837" s="206"/>
      <c r="HUK837" s="206"/>
      <c r="HUL837" s="206"/>
      <c r="HUM837" s="206"/>
      <c r="HUN837" s="206"/>
      <c r="HUO837" s="206"/>
      <c r="HUP837" s="206"/>
      <c r="HUQ837" s="206"/>
      <c r="HUR837" s="206"/>
      <c r="HUS837" s="206"/>
      <c r="HUT837" s="206"/>
      <c r="HUU837" s="206"/>
      <c r="HUV837" s="206"/>
      <c r="HUW837" s="206"/>
      <c r="HUX837" s="206"/>
      <c r="HUY837" s="206"/>
      <c r="HUZ837" s="206"/>
      <c r="HVA837" s="206"/>
      <c r="HVB837" s="206"/>
      <c r="HVC837" s="206"/>
      <c r="HVD837" s="206"/>
      <c r="HVE837" s="206"/>
      <c r="HVF837" s="206"/>
      <c r="HVG837" s="206"/>
      <c r="HVH837" s="206"/>
      <c r="HVI837" s="206"/>
      <c r="HVJ837" s="206"/>
      <c r="HVK837" s="206"/>
      <c r="HVL837" s="206"/>
      <c r="HVM837" s="206"/>
      <c r="HVN837" s="206"/>
      <c r="HVO837" s="206"/>
      <c r="HVP837" s="206"/>
      <c r="HVQ837" s="206"/>
      <c r="HVR837" s="206"/>
      <c r="HVS837" s="206"/>
      <c r="HVT837" s="206"/>
      <c r="HVU837" s="206"/>
      <c r="HVV837" s="206"/>
      <c r="HVW837" s="206"/>
      <c r="HVX837" s="206"/>
      <c r="HVY837" s="206"/>
      <c r="HVZ837" s="206"/>
      <c r="HWA837" s="206"/>
      <c r="HWB837" s="206"/>
      <c r="HWC837" s="206"/>
      <c r="HWD837" s="206"/>
      <c r="HWE837" s="206"/>
      <c r="HWF837" s="206"/>
      <c r="HWG837" s="206"/>
      <c r="HWH837" s="206"/>
      <c r="HWI837" s="206"/>
      <c r="HWJ837" s="206"/>
      <c r="HWK837" s="206"/>
      <c r="HWL837" s="206"/>
      <c r="HWM837" s="206"/>
      <c r="HWN837" s="206"/>
      <c r="HWO837" s="206"/>
      <c r="HWP837" s="206"/>
      <c r="HWQ837" s="206"/>
      <c r="HWR837" s="206"/>
      <c r="HWS837" s="206"/>
      <c r="HWT837" s="206"/>
      <c r="HWU837" s="206"/>
      <c r="HWV837" s="206"/>
      <c r="HWW837" s="206"/>
      <c r="HWX837" s="206"/>
      <c r="HWY837" s="206"/>
      <c r="HWZ837" s="206"/>
      <c r="HXA837" s="206"/>
      <c r="HXB837" s="206"/>
      <c r="HXC837" s="206"/>
      <c r="HXD837" s="206"/>
      <c r="HXE837" s="206"/>
      <c r="HXF837" s="206"/>
      <c r="HXG837" s="206"/>
      <c r="HXH837" s="206"/>
      <c r="HXI837" s="206"/>
      <c r="HXJ837" s="206"/>
      <c r="HXK837" s="206"/>
      <c r="HXL837" s="206"/>
      <c r="HXM837" s="206"/>
      <c r="HXN837" s="206"/>
      <c r="HXO837" s="206"/>
      <c r="HXP837" s="206"/>
      <c r="HXQ837" s="206"/>
      <c r="HXR837" s="206"/>
      <c r="HXS837" s="206"/>
      <c r="HXT837" s="206"/>
      <c r="HXU837" s="206"/>
      <c r="HXV837" s="206"/>
      <c r="HXW837" s="206"/>
      <c r="HXX837" s="206"/>
      <c r="HXY837" s="206"/>
      <c r="HXZ837" s="206"/>
      <c r="HYA837" s="206"/>
      <c r="HYB837" s="206"/>
      <c r="HYC837" s="206"/>
      <c r="HYD837" s="206"/>
      <c r="HYE837" s="206"/>
      <c r="HYF837" s="206"/>
      <c r="HYG837" s="206"/>
      <c r="HYH837" s="206"/>
      <c r="HYI837" s="206"/>
      <c r="HYJ837" s="206"/>
      <c r="HYK837" s="206"/>
      <c r="HYL837" s="206"/>
      <c r="HYM837" s="206"/>
      <c r="HYN837" s="206"/>
      <c r="HYO837" s="206"/>
      <c r="HYP837" s="206"/>
      <c r="HYQ837" s="206"/>
      <c r="HYR837" s="206"/>
      <c r="HYS837" s="206"/>
      <c r="HYT837" s="206"/>
      <c r="HYU837" s="206"/>
      <c r="HYV837" s="206"/>
      <c r="HYW837" s="206"/>
      <c r="HYX837" s="206"/>
      <c r="HYY837" s="206"/>
      <c r="HYZ837" s="206"/>
      <c r="HZA837" s="206"/>
      <c r="HZB837" s="206"/>
      <c r="HZC837" s="206"/>
      <c r="HZD837" s="206"/>
      <c r="HZE837" s="206"/>
      <c r="HZF837" s="206"/>
      <c r="HZG837" s="206"/>
      <c r="HZH837" s="206"/>
      <c r="HZI837" s="206"/>
      <c r="HZJ837" s="206"/>
      <c r="HZK837" s="206"/>
      <c r="HZL837" s="206"/>
      <c r="HZM837" s="206"/>
      <c r="HZN837" s="206"/>
      <c r="HZO837" s="206"/>
      <c r="HZP837" s="206"/>
      <c r="HZQ837" s="206"/>
      <c r="HZR837" s="206"/>
      <c r="HZS837" s="206"/>
      <c r="HZT837" s="206"/>
      <c r="HZU837" s="206"/>
      <c r="HZV837" s="206"/>
      <c r="HZW837" s="206"/>
      <c r="HZX837" s="206"/>
      <c r="HZY837" s="206"/>
      <c r="HZZ837" s="206"/>
      <c r="IAA837" s="206"/>
      <c r="IAB837" s="206"/>
      <c r="IAC837" s="206"/>
      <c r="IAD837" s="206"/>
      <c r="IAE837" s="206"/>
      <c r="IAF837" s="206"/>
      <c r="IAG837" s="206"/>
      <c r="IAH837" s="206"/>
      <c r="IAI837" s="206"/>
      <c r="IAJ837" s="206"/>
      <c r="IAK837" s="206"/>
      <c r="IAL837" s="206"/>
      <c r="IAM837" s="206"/>
      <c r="IAN837" s="206"/>
      <c r="IAO837" s="206"/>
      <c r="IAP837" s="206"/>
      <c r="IAQ837" s="206"/>
      <c r="IAR837" s="206"/>
      <c r="IAS837" s="206"/>
      <c r="IAT837" s="206"/>
      <c r="IAU837" s="206"/>
      <c r="IAV837" s="206"/>
      <c r="IAW837" s="206"/>
      <c r="IAX837" s="206"/>
      <c r="IAY837" s="206"/>
      <c r="IAZ837" s="206"/>
      <c r="IBA837" s="206"/>
      <c r="IBB837" s="206"/>
      <c r="IBC837" s="206"/>
      <c r="IBD837" s="206"/>
      <c r="IBE837" s="206"/>
      <c r="IBF837" s="206"/>
      <c r="IBG837" s="206"/>
      <c r="IBH837" s="206"/>
      <c r="IBI837" s="206"/>
      <c r="IBJ837" s="206"/>
      <c r="IBK837" s="206"/>
      <c r="IBL837" s="206"/>
      <c r="IBM837" s="206"/>
      <c r="IBN837" s="206"/>
      <c r="IBO837" s="206"/>
      <c r="IBP837" s="206"/>
      <c r="IBQ837" s="206"/>
      <c r="IBR837" s="206"/>
      <c r="IBS837" s="206"/>
      <c r="IBT837" s="206"/>
      <c r="IBU837" s="206"/>
      <c r="IBV837" s="206"/>
      <c r="IBW837" s="206"/>
      <c r="IBX837" s="206"/>
      <c r="IBY837" s="206"/>
      <c r="IBZ837" s="206"/>
      <c r="ICA837" s="206"/>
      <c r="ICB837" s="206"/>
      <c r="ICC837" s="206"/>
      <c r="ICD837" s="206"/>
      <c r="ICE837" s="206"/>
      <c r="ICF837" s="206"/>
      <c r="ICG837" s="206"/>
      <c r="ICH837" s="206"/>
      <c r="ICI837" s="206"/>
      <c r="ICJ837" s="206"/>
      <c r="ICK837" s="206"/>
      <c r="ICL837" s="206"/>
      <c r="ICM837" s="206"/>
      <c r="ICN837" s="206"/>
      <c r="ICO837" s="206"/>
      <c r="ICP837" s="206"/>
      <c r="ICQ837" s="206"/>
      <c r="ICR837" s="206"/>
      <c r="ICS837" s="206"/>
      <c r="ICT837" s="206"/>
      <c r="ICU837" s="206"/>
      <c r="ICV837" s="206"/>
      <c r="ICW837" s="206"/>
      <c r="ICX837" s="206"/>
      <c r="ICY837" s="206"/>
      <c r="ICZ837" s="206"/>
      <c r="IDA837" s="206"/>
      <c r="IDB837" s="206"/>
      <c r="IDC837" s="206"/>
      <c r="IDD837" s="206"/>
      <c r="IDE837" s="206"/>
      <c r="IDF837" s="206"/>
      <c r="IDG837" s="206"/>
      <c r="IDH837" s="206"/>
      <c r="IDI837" s="206"/>
      <c r="IDJ837" s="206"/>
      <c r="IDK837" s="206"/>
      <c r="IDL837" s="206"/>
      <c r="IDM837" s="206"/>
      <c r="IDN837" s="206"/>
      <c r="IDO837" s="206"/>
      <c r="IDP837" s="206"/>
      <c r="IDQ837" s="206"/>
      <c r="IDR837" s="206"/>
      <c r="IDS837" s="206"/>
      <c r="IDT837" s="206"/>
      <c r="IDU837" s="206"/>
      <c r="IDV837" s="206"/>
      <c r="IDW837" s="206"/>
      <c r="IDX837" s="206"/>
      <c r="IDY837" s="206"/>
      <c r="IDZ837" s="206"/>
      <c r="IEA837" s="206"/>
      <c r="IEB837" s="206"/>
      <c r="IEC837" s="206"/>
      <c r="IED837" s="206"/>
      <c r="IEE837" s="206"/>
      <c r="IEF837" s="206"/>
      <c r="IEG837" s="206"/>
      <c r="IEH837" s="206"/>
      <c r="IEI837" s="206"/>
      <c r="IEJ837" s="206"/>
      <c r="IEK837" s="206"/>
      <c r="IEL837" s="206"/>
      <c r="IEM837" s="206"/>
      <c r="IEN837" s="206"/>
      <c r="IEO837" s="206"/>
      <c r="IEP837" s="206"/>
      <c r="IEQ837" s="206"/>
      <c r="IER837" s="206"/>
      <c r="IES837" s="206"/>
      <c r="IET837" s="206"/>
      <c r="IEU837" s="206"/>
      <c r="IEV837" s="206"/>
      <c r="IEW837" s="206"/>
      <c r="IEX837" s="206"/>
      <c r="IEY837" s="206"/>
      <c r="IEZ837" s="206"/>
      <c r="IFA837" s="206"/>
      <c r="IFB837" s="206"/>
      <c r="IFC837" s="206"/>
      <c r="IFD837" s="206"/>
      <c r="IFE837" s="206"/>
      <c r="IFF837" s="206"/>
      <c r="IFG837" s="206"/>
      <c r="IFH837" s="206"/>
      <c r="IFI837" s="206"/>
      <c r="IFJ837" s="206"/>
      <c r="IFK837" s="206"/>
      <c r="IFL837" s="206"/>
      <c r="IFM837" s="206"/>
      <c r="IFN837" s="206"/>
      <c r="IFO837" s="206"/>
      <c r="IFP837" s="206"/>
      <c r="IFQ837" s="206"/>
      <c r="IFR837" s="206"/>
      <c r="IFS837" s="206"/>
      <c r="IFT837" s="206"/>
      <c r="IFU837" s="206"/>
      <c r="IFV837" s="206"/>
      <c r="IFW837" s="206"/>
      <c r="IFX837" s="206"/>
      <c r="IFY837" s="206"/>
      <c r="IFZ837" s="206"/>
      <c r="IGA837" s="206"/>
      <c r="IGB837" s="206"/>
      <c r="IGC837" s="206"/>
      <c r="IGD837" s="206"/>
      <c r="IGE837" s="206"/>
      <c r="IGF837" s="206"/>
      <c r="IGG837" s="206"/>
      <c r="IGH837" s="206"/>
      <c r="IGI837" s="206"/>
      <c r="IGJ837" s="206"/>
      <c r="IGK837" s="206"/>
      <c r="IGL837" s="206"/>
      <c r="IGM837" s="206"/>
      <c r="IGN837" s="206"/>
      <c r="IGO837" s="206"/>
      <c r="IGP837" s="206"/>
      <c r="IGQ837" s="206"/>
      <c r="IGR837" s="206"/>
      <c r="IGS837" s="206"/>
      <c r="IGT837" s="206"/>
      <c r="IGU837" s="206"/>
      <c r="IGV837" s="206"/>
      <c r="IGW837" s="206"/>
      <c r="IGX837" s="206"/>
      <c r="IGY837" s="206"/>
      <c r="IGZ837" s="206"/>
      <c r="IHA837" s="206"/>
      <c r="IHB837" s="206"/>
      <c r="IHC837" s="206"/>
      <c r="IHD837" s="206"/>
      <c r="IHE837" s="206"/>
      <c r="IHF837" s="206"/>
      <c r="IHG837" s="206"/>
      <c r="IHH837" s="206"/>
      <c r="IHI837" s="206"/>
      <c r="IHJ837" s="206"/>
      <c r="IHK837" s="206"/>
      <c r="IHL837" s="206"/>
      <c r="IHM837" s="206"/>
      <c r="IHN837" s="206"/>
      <c r="IHO837" s="206"/>
      <c r="IHP837" s="206"/>
      <c r="IHQ837" s="206"/>
      <c r="IHR837" s="206"/>
      <c r="IHS837" s="206"/>
      <c r="IHT837" s="206"/>
      <c r="IHU837" s="206"/>
      <c r="IHV837" s="206"/>
      <c r="IHW837" s="206"/>
      <c r="IHX837" s="206"/>
      <c r="IHY837" s="206"/>
      <c r="IHZ837" s="206"/>
      <c r="IIA837" s="206"/>
      <c r="IIB837" s="206"/>
      <c r="IIC837" s="206"/>
      <c r="IID837" s="206"/>
      <c r="IIE837" s="206"/>
      <c r="IIF837" s="206"/>
      <c r="IIG837" s="206"/>
      <c r="IIH837" s="206"/>
      <c r="III837" s="206"/>
      <c r="IIJ837" s="206"/>
      <c r="IIK837" s="206"/>
      <c r="IIL837" s="206"/>
      <c r="IIM837" s="206"/>
      <c r="IIN837" s="206"/>
      <c r="IIO837" s="206"/>
      <c r="IIP837" s="206"/>
      <c r="IIQ837" s="206"/>
      <c r="IIR837" s="206"/>
      <c r="IIS837" s="206"/>
      <c r="IIT837" s="206"/>
      <c r="IIU837" s="206"/>
      <c r="IIV837" s="206"/>
      <c r="IIW837" s="206"/>
      <c r="IIX837" s="206"/>
      <c r="IIY837" s="206"/>
      <c r="IIZ837" s="206"/>
      <c r="IJA837" s="206"/>
      <c r="IJB837" s="206"/>
      <c r="IJC837" s="206"/>
      <c r="IJD837" s="206"/>
      <c r="IJE837" s="206"/>
      <c r="IJF837" s="206"/>
      <c r="IJG837" s="206"/>
      <c r="IJH837" s="206"/>
      <c r="IJI837" s="206"/>
      <c r="IJJ837" s="206"/>
      <c r="IJK837" s="206"/>
      <c r="IJL837" s="206"/>
      <c r="IJM837" s="206"/>
      <c r="IJN837" s="206"/>
      <c r="IJO837" s="206"/>
      <c r="IJP837" s="206"/>
      <c r="IJQ837" s="206"/>
      <c r="IJR837" s="206"/>
      <c r="IJS837" s="206"/>
      <c r="IJT837" s="206"/>
      <c r="IJU837" s="206"/>
      <c r="IJV837" s="206"/>
      <c r="IJW837" s="206"/>
      <c r="IJX837" s="206"/>
      <c r="IJY837" s="206"/>
      <c r="IJZ837" s="206"/>
      <c r="IKA837" s="206"/>
      <c r="IKB837" s="206"/>
      <c r="IKC837" s="206"/>
      <c r="IKD837" s="206"/>
      <c r="IKE837" s="206"/>
      <c r="IKF837" s="206"/>
      <c r="IKG837" s="206"/>
      <c r="IKH837" s="206"/>
      <c r="IKI837" s="206"/>
      <c r="IKJ837" s="206"/>
      <c r="IKK837" s="206"/>
      <c r="IKL837" s="206"/>
      <c r="IKM837" s="206"/>
      <c r="IKN837" s="206"/>
      <c r="IKO837" s="206"/>
      <c r="IKP837" s="206"/>
      <c r="IKQ837" s="206"/>
      <c r="IKR837" s="206"/>
      <c r="IKS837" s="206"/>
      <c r="IKT837" s="206"/>
      <c r="IKU837" s="206"/>
      <c r="IKV837" s="206"/>
      <c r="IKW837" s="206"/>
      <c r="IKX837" s="206"/>
      <c r="IKY837" s="206"/>
      <c r="IKZ837" s="206"/>
      <c r="ILA837" s="206"/>
      <c r="ILB837" s="206"/>
      <c r="ILC837" s="206"/>
      <c r="ILD837" s="206"/>
      <c r="ILE837" s="206"/>
      <c r="ILF837" s="206"/>
      <c r="ILG837" s="206"/>
      <c r="ILH837" s="206"/>
      <c r="ILI837" s="206"/>
      <c r="ILJ837" s="206"/>
      <c r="ILK837" s="206"/>
      <c r="ILL837" s="206"/>
      <c r="ILM837" s="206"/>
      <c r="ILN837" s="206"/>
      <c r="ILO837" s="206"/>
      <c r="ILP837" s="206"/>
      <c r="ILQ837" s="206"/>
      <c r="ILR837" s="206"/>
      <c r="ILS837" s="206"/>
      <c r="ILT837" s="206"/>
      <c r="ILU837" s="206"/>
      <c r="ILV837" s="206"/>
      <c r="ILW837" s="206"/>
      <c r="ILX837" s="206"/>
      <c r="ILY837" s="206"/>
      <c r="ILZ837" s="206"/>
      <c r="IMA837" s="206"/>
      <c r="IMB837" s="206"/>
      <c r="IMC837" s="206"/>
      <c r="IMD837" s="206"/>
      <c r="IME837" s="206"/>
      <c r="IMF837" s="206"/>
      <c r="IMG837" s="206"/>
      <c r="IMH837" s="206"/>
      <c r="IMI837" s="206"/>
      <c r="IMJ837" s="206"/>
      <c r="IMK837" s="206"/>
      <c r="IML837" s="206"/>
      <c r="IMM837" s="206"/>
      <c r="IMN837" s="206"/>
      <c r="IMO837" s="206"/>
      <c r="IMP837" s="206"/>
      <c r="IMQ837" s="206"/>
      <c r="IMR837" s="206"/>
      <c r="IMS837" s="206"/>
      <c r="IMT837" s="206"/>
      <c r="IMU837" s="206"/>
      <c r="IMV837" s="206"/>
      <c r="IMW837" s="206"/>
      <c r="IMX837" s="206"/>
      <c r="IMY837" s="206"/>
      <c r="IMZ837" s="206"/>
      <c r="INA837" s="206"/>
      <c r="INB837" s="206"/>
      <c r="INC837" s="206"/>
      <c r="IND837" s="206"/>
      <c r="INE837" s="206"/>
      <c r="INF837" s="206"/>
      <c r="ING837" s="206"/>
      <c r="INH837" s="206"/>
      <c r="INI837" s="206"/>
      <c r="INJ837" s="206"/>
      <c r="INK837" s="206"/>
      <c r="INL837" s="206"/>
      <c r="INM837" s="206"/>
      <c r="INN837" s="206"/>
      <c r="INO837" s="206"/>
      <c r="INP837" s="206"/>
      <c r="INQ837" s="206"/>
      <c r="INR837" s="206"/>
      <c r="INS837" s="206"/>
      <c r="INT837" s="206"/>
      <c r="INU837" s="206"/>
      <c r="INV837" s="206"/>
      <c r="INW837" s="206"/>
      <c r="INX837" s="206"/>
      <c r="INY837" s="206"/>
      <c r="INZ837" s="206"/>
      <c r="IOA837" s="206"/>
      <c r="IOB837" s="206"/>
      <c r="IOC837" s="206"/>
      <c r="IOD837" s="206"/>
      <c r="IOE837" s="206"/>
      <c r="IOF837" s="206"/>
      <c r="IOG837" s="206"/>
      <c r="IOH837" s="206"/>
      <c r="IOI837" s="206"/>
      <c r="IOJ837" s="206"/>
      <c r="IOK837" s="206"/>
      <c r="IOL837" s="206"/>
      <c r="IOM837" s="206"/>
      <c r="ION837" s="206"/>
      <c r="IOO837" s="206"/>
      <c r="IOP837" s="206"/>
      <c r="IOQ837" s="206"/>
      <c r="IOR837" s="206"/>
      <c r="IOS837" s="206"/>
      <c r="IOT837" s="206"/>
      <c r="IOU837" s="206"/>
      <c r="IOV837" s="206"/>
      <c r="IOW837" s="206"/>
      <c r="IOX837" s="206"/>
      <c r="IOY837" s="206"/>
      <c r="IOZ837" s="206"/>
      <c r="IPA837" s="206"/>
      <c r="IPB837" s="206"/>
      <c r="IPC837" s="206"/>
      <c r="IPD837" s="206"/>
      <c r="IPE837" s="206"/>
      <c r="IPF837" s="206"/>
      <c r="IPG837" s="206"/>
      <c r="IPH837" s="206"/>
      <c r="IPI837" s="206"/>
      <c r="IPJ837" s="206"/>
      <c r="IPK837" s="206"/>
      <c r="IPL837" s="206"/>
      <c r="IPM837" s="206"/>
      <c r="IPN837" s="206"/>
      <c r="IPO837" s="206"/>
      <c r="IPP837" s="206"/>
      <c r="IPQ837" s="206"/>
      <c r="IPR837" s="206"/>
      <c r="IPS837" s="206"/>
      <c r="IPT837" s="206"/>
      <c r="IPU837" s="206"/>
      <c r="IPV837" s="206"/>
      <c r="IPW837" s="206"/>
      <c r="IPX837" s="206"/>
      <c r="IPY837" s="206"/>
      <c r="IPZ837" s="206"/>
      <c r="IQA837" s="206"/>
      <c r="IQB837" s="206"/>
      <c r="IQC837" s="206"/>
      <c r="IQD837" s="206"/>
      <c r="IQE837" s="206"/>
      <c r="IQF837" s="206"/>
      <c r="IQG837" s="206"/>
      <c r="IQH837" s="206"/>
      <c r="IQI837" s="206"/>
      <c r="IQJ837" s="206"/>
      <c r="IQK837" s="206"/>
      <c r="IQL837" s="206"/>
      <c r="IQM837" s="206"/>
      <c r="IQN837" s="206"/>
      <c r="IQO837" s="206"/>
      <c r="IQP837" s="206"/>
      <c r="IQQ837" s="206"/>
      <c r="IQR837" s="206"/>
      <c r="IQS837" s="206"/>
      <c r="IQT837" s="206"/>
      <c r="IQU837" s="206"/>
      <c r="IQV837" s="206"/>
      <c r="IQW837" s="206"/>
      <c r="IQX837" s="206"/>
      <c r="IQY837" s="206"/>
      <c r="IQZ837" s="206"/>
      <c r="IRA837" s="206"/>
      <c r="IRB837" s="206"/>
      <c r="IRC837" s="206"/>
      <c r="IRD837" s="206"/>
      <c r="IRE837" s="206"/>
      <c r="IRF837" s="206"/>
      <c r="IRG837" s="206"/>
      <c r="IRH837" s="206"/>
      <c r="IRI837" s="206"/>
      <c r="IRJ837" s="206"/>
      <c r="IRK837" s="206"/>
      <c r="IRL837" s="206"/>
      <c r="IRM837" s="206"/>
      <c r="IRN837" s="206"/>
      <c r="IRO837" s="206"/>
      <c r="IRP837" s="206"/>
      <c r="IRQ837" s="206"/>
      <c r="IRR837" s="206"/>
      <c r="IRS837" s="206"/>
      <c r="IRT837" s="206"/>
      <c r="IRU837" s="206"/>
      <c r="IRV837" s="206"/>
      <c r="IRW837" s="206"/>
      <c r="IRX837" s="206"/>
      <c r="IRY837" s="206"/>
      <c r="IRZ837" s="206"/>
      <c r="ISA837" s="206"/>
      <c r="ISB837" s="206"/>
      <c r="ISC837" s="206"/>
      <c r="ISD837" s="206"/>
      <c r="ISE837" s="206"/>
      <c r="ISF837" s="206"/>
      <c r="ISG837" s="206"/>
      <c r="ISH837" s="206"/>
      <c r="ISI837" s="206"/>
      <c r="ISJ837" s="206"/>
      <c r="ISK837" s="206"/>
      <c r="ISL837" s="206"/>
      <c r="ISM837" s="206"/>
      <c r="ISN837" s="206"/>
      <c r="ISO837" s="206"/>
      <c r="ISP837" s="206"/>
      <c r="ISQ837" s="206"/>
      <c r="ISR837" s="206"/>
      <c r="ISS837" s="206"/>
      <c r="IST837" s="206"/>
      <c r="ISU837" s="206"/>
      <c r="ISV837" s="206"/>
      <c r="ISW837" s="206"/>
      <c r="ISX837" s="206"/>
      <c r="ISY837" s="206"/>
      <c r="ISZ837" s="206"/>
      <c r="ITA837" s="206"/>
      <c r="ITB837" s="206"/>
      <c r="ITC837" s="206"/>
      <c r="ITD837" s="206"/>
      <c r="ITE837" s="206"/>
      <c r="ITF837" s="206"/>
      <c r="ITG837" s="206"/>
      <c r="ITH837" s="206"/>
      <c r="ITI837" s="206"/>
      <c r="ITJ837" s="206"/>
      <c r="ITK837" s="206"/>
      <c r="ITL837" s="206"/>
      <c r="ITM837" s="206"/>
      <c r="ITN837" s="206"/>
      <c r="ITO837" s="206"/>
      <c r="ITP837" s="206"/>
      <c r="ITQ837" s="206"/>
      <c r="ITR837" s="206"/>
      <c r="ITS837" s="206"/>
      <c r="ITT837" s="206"/>
      <c r="ITU837" s="206"/>
      <c r="ITV837" s="206"/>
      <c r="ITW837" s="206"/>
      <c r="ITX837" s="206"/>
      <c r="ITY837" s="206"/>
      <c r="ITZ837" s="206"/>
      <c r="IUA837" s="206"/>
      <c r="IUB837" s="206"/>
      <c r="IUC837" s="206"/>
      <c r="IUD837" s="206"/>
      <c r="IUE837" s="206"/>
      <c r="IUF837" s="206"/>
      <c r="IUG837" s="206"/>
      <c r="IUH837" s="206"/>
      <c r="IUI837" s="206"/>
      <c r="IUJ837" s="206"/>
      <c r="IUK837" s="206"/>
      <c r="IUL837" s="206"/>
      <c r="IUM837" s="206"/>
      <c r="IUN837" s="206"/>
      <c r="IUO837" s="206"/>
      <c r="IUP837" s="206"/>
      <c r="IUQ837" s="206"/>
      <c r="IUR837" s="206"/>
      <c r="IUS837" s="206"/>
      <c r="IUT837" s="206"/>
      <c r="IUU837" s="206"/>
      <c r="IUV837" s="206"/>
      <c r="IUW837" s="206"/>
      <c r="IUX837" s="206"/>
      <c r="IUY837" s="206"/>
      <c r="IUZ837" s="206"/>
      <c r="IVA837" s="206"/>
      <c r="IVB837" s="206"/>
      <c r="IVC837" s="206"/>
      <c r="IVD837" s="206"/>
      <c r="IVE837" s="206"/>
      <c r="IVF837" s="206"/>
      <c r="IVG837" s="206"/>
      <c r="IVH837" s="206"/>
      <c r="IVI837" s="206"/>
      <c r="IVJ837" s="206"/>
      <c r="IVK837" s="206"/>
      <c r="IVL837" s="206"/>
      <c r="IVM837" s="206"/>
      <c r="IVN837" s="206"/>
      <c r="IVO837" s="206"/>
      <c r="IVP837" s="206"/>
      <c r="IVQ837" s="206"/>
      <c r="IVR837" s="206"/>
      <c r="IVS837" s="206"/>
      <c r="IVT837" s="206"/>
      <c r="IVU837" s="206"/>
      <c r="IVV837" s="206"/>
      <c r="IVW837" s="206"/>
      <c r="IVX837" s="206"/>
      <c r="IVY837" s="206"/>
      <c r="IVZ837" s="206"/>
      <c r="IWA837" s="206"/>
      <c r="IWB837" s="206"/>
      <c r="IWC837" s="206"/>
      <c r="IWD837" s="206"/>
      <c r="IWE837" s="206"/>
      <c r="IWF837" s="206"/>
      <c r="IWG837" s="206"/>
      <c r="IWH837" s="206"/>
      <c r="IWI837" s="206"/>
      <c r="IWJ837" s="206"/>
      <c r="IWK837" s="206"/>
      <c r="IWL837" s="206"/>
      <c r="IWM837" s="206"/>
      <c r="IWN837" s="206"/>
      <c r="IWO837" s="206"/>
      <c r="IWP837" s="206"/>
      <c r="IWQ837" s="206"/>
      <c r="IWR837" s="206"/>
      <c r="IWS837" s="206"/>
      <c r="IWT837" s="206"/>
      <c r="IWU837" s="206"/>
      <c r="IWV837" s="206"/>
      <c r="IWW837" s="206"/>
      <c r="IWX837" s="206"/>
      <c r="IWY837" s="206"/>
      <c r="IWZ837" s="206"/>
      <c r="IXA837" s="206"/>
      <c r="IXB837" s="206"/>
      <c r="IXC837" s="206"/>
      <c r="IXD837" s="206"/>
      <c r="IXE837" s="206"/>
      <c r="IXF837" s="206"/>
      <c r="IXG837" s="206"/>
      <c r="IXH837" s="206"/>
      <c r="IXI837" s="206"/>
      <c r="IXJ837" s="206"/>
      <c r="IXK837" s="206"/>
      <c r="IXL837" s="206"/>
      <c r="IXM837" s="206"/>
      <c r="IXN837" s="206"/>
      <c r="IXO837" s="206"/>
      <c r="IXP837" s="206"/>
      <c r="IXQ837" s="206"/>
      <c r="IXR837" s="206"/>
      <c r="IXS837" s="206"/>
      <c r="IXT837" s="206"/>
      <c r="IXU837" s="206"/>
      <c r="IXV837" s="206"/>
      <c r="IXW837" s="206"/>
      <c r="IXX837" s="206"/>
      <c r="IXY837" s="206"/>
      <c r="IXZ837" s="206"/>
      <c r="IYA837" s="206"/>
      <c r="IYB837" s="206"/>
      <c r="IYC837" s="206"/>
      <c r="IYD837" s="206"/>
      <c r="IYE837" s="206"/>
      <c r="IYF837" s="206"/>
      <c r="IYG837" s="206"/>
      <c r="IYH837" s="206"/>
      <c r="IYI837" s="206"/>
      <c r="IYJ837" s="206"/>
      <c r="IYK837" s="206"/>
      <c r="IYL837" s="206"/>
      <c r="IYM837" s="206"/>
      <c r="IYN837" s="206"/>
      <c r="IYO837" s="206"/>
      <c r="IYP837" s="206"/>
      <c r="IYQ837" s="206"/>
      <c r="IYR837" s="206"/>
      <c r="IYS837" s="206"/>
      <c r="IYT837" s="206"/>
      <c r="IYU837" s="206"/>
      <c r="IYV837" s="206"/>
      <c r="IYW837" s="206"/>
      <c r="IYX837" s="206"/>
      <c r="IYY837" s="206"/>
      <c r="IYZ837" s="206"/>
      <c r="IZA837" s="206"/>
      <c r="IZB837" s="206"/>
      <c r="IZC837" s="206"/>
      <c r="IZD837" s="206"/>
      <c r="IZE837" s="206"/>
      <c r="IZF837" s="206"/>
      <c r="IZG837" s="206"/>
      <c r="IZH837" s="206"/>
      <c r="IZI837" s="206"/>
      <c r="IZJ837" s="206"/>
      <c r="IZK837" s="206"/>
      <c r="IZL837" s="206"/>
      <c r="IZM837" s="206"/>
      <c r="IZN837" s="206"/>
      <c r="IZO837" s="206"/>
      <c r="IZP837" s="206"/>
      <c r="IZQ837" s="206"/>
      <c r="IZR837" s="206"/>
      <c r="IZS837" s="206"/>
      <c r="IZT837" s="206"/>
      <c r="IZU837" s="206"/>
      <c r="IZV837" s="206"/>
      <c r="IZW837" s="206"/>
      <c r="IZX837" s="206"/>
      <c r="IZY837" s="206"/>
      <c r="IZZ837" s="206"/>
      <c r="JAA837" s="206"/>
      <c r="JAB837" s="206"/>
      <c r="JAC837" s="206"/>
      <c r="JAD837" s="206"/>
      <c r="JAE837" s="206"/>
      <c r="JAF837" s="206"/>
      <c r="JAG837" s="206"/>
      <c r="JAH837" s="206"/>
      <c r="JAI837" s="206"/>
      <c r="JAJ837" s="206"/>
      <c r="JAK837" s="206"/>
      <c r="JAL837" s="206"/>
      <c r="JAM837" s="206"/>
      <c r="JAN837" s="206"/>
      <c r="JAO837" s="206"/>
      <c r="JAP837" s="206"/>
      <c r="JAQ837" s="206"/>
      <c r="JAR837" s="206"/>
      <c r="JAS837" s="206"/>
      <c r="JAT837" s="206"/>
      <c r="JAU837" s="206"/>
      <c r="JAV837" s="206"/>
      <c r="JAW837" s="206"/>
      <c r="JAX837" s="206"/>
      <c r="JAY837" s="206"/>
      <c r="JAZ837" s="206"/>
      <c r="JBA837" s="206"/>
      <c r="JBB837" s="206"/>
      <c r="JBC837" s="206"/>
      <c r="JBD837" s="206"/>
      <c r="JBE837" s="206"/>
      <c r="JBF837" s="206"/>
      <c r="JBG837" s="206"/>
      <c r="JBH837" s="206"/>
      <c r="JBI837" s="206"/>
      <c r="JBJ837" s="206"/>
      <c r="JBK837" s="206"/>
      <c r="JBL837" s="206"/>
      <c r="JBM837" s="206"/>
      <c r="JBN837" s="206"/>
      <c r="JBO837" s="206"/>
      <c r="JBP837" s="206"/>
      <c r="JBQ837" s="206"/>
      <c r="JBR837" s="206"/>
      <c r="JBS837" s="206"/>
      <c r="JBT837" s="206"/>
      <c r="JBU837" s="206"/>
      <c r="JBV837" s="206"/>
      <c r="JBW837" s="206"/>
      <c r="JBX837" s="206"/>
      <c r="JBY837" s="206"/>
      <c r="JBZ837" s="206"/>
      <c r="JCA837" s="206"/>
      <c r="JCB837" s="206"/>
      <c r="JCC837" s="206"/>
      <c r="JCD837" s="206"/>
      <c r="JCE837" s="206"/>
      <c r="JCF837" s="206"/>
      <c r="JCG837" s="206"/>
      <c r="JCH837" s="206"/>
      <c r="JCI837" s="206"/>
      <c r="JCJ837" s="206"/>
      <c r="JCK837" s="206"/>
      <c r="JCL837" s="206"/>
      <c r="JCM837" s="206"/>
      <c r="JCN837" s="206"/>
      <c r="JCO837" s="206"/>
      <c r="JCP837" s="206"/>
      <c r="JCQ837" s="206"/>
      <c r="JCR837" s="206"/>
      <c r="JCS837" s="206"/>
      <c r="JCT837" s="206"/>
      <c r="JCU837" s="206"/>
      <c r="JCV837" s="206"/>
      <c r="JCW837" s="206"/>
      <c r="JCX837" s="206"/>
      <c r="JCY837" s="206"/>
      <c r="JCZ837" s="206"/>
      <c r="JDA837" s="206"/>
      <c r="JDB837" s="206"/>
      <c r="JDC837" s="206"/>
      <c r="JDD837" s="206"/>
      <c r="JDE837" s="206"/>
      <c r="JDF837" s="206"/>
      <c r="JDG837" s="206"/>
      <c r="JDH837" s="206"/>
      <c r="JDI837" s="206"/>
      <c r="JDJ837" s="206"/>
      <c r="JDK837" s="206"/>
      <c r="JDL837" s="206"/>
      <c r="JDM837" s="206"/>
      <c r="JDN837" s="206"/>
      <c r="JDO837" s="206"/>
      <c r="JDP837" s="206"/>
      <c r="JDQ837" s="206"/>
      <c r="JDR837" s="206"/>
      <c r="JDS837" s="206"/>
      <c r="JDT837" s="206"/>
      <c r="JDU837" s="206"/>
      <c r="JDV837" s="206"/>
      <c r="JDW837" s="206"/>
      <c r="JDX837" s="206"/>
      <c r="JDY837" s="206"/>
      <c r="JDZ837" s="206"/>
      <c r="JEA837" s="206"/>
      <c r="JEB837" s="206"/>
      <c r="JEC837" s="206"/>
      <c r="JED837" s="206"/>
      <c r="JEE837" s="206"/>
      <c r="JEF837" s="206"/>
      <c r="JEG837" s="206"/>
      <c r="JEH837" s="206"/>
      <c r="JEI837" s="206"/>
      <c r="JEJ837" s="206"/>
      <c r="JEK837" s="206"/>
      <c r="JEL837" s="206"/>
      <c r="JEM837" s="206"/>
      <c r="JEN837" s="206"/>
      <c r="JEO837" s="206"/>
      <c r="JEP837" s="206"/>
      <c r="JEQ837" s="206"/>
      <c r="JER837" s="206"/>
      <c r="JES837" s="206"/>
      <c r="JET837" s="206"/>
      <c r="JEU837" s="206"/>
      <c r="JEV837" s="206"/>
      <c r="JEW837" s="206"/>
      <c r="JEX837" s="206"/>
      <c r="JEY837" s="206"/>
      <c r="JEZ837" s="206"/>
      <c r="JFA837" s="206"/>
      <c r="JFB837" s="206"/>
      <c r="JFC837" s="206"/>
      <c r="JFD837" s="206"/>
      <c r="JFE837" s="206"/>
      <c r="JFF837" s="206"/>
      <c r="JFG837" s="206"/>
      <c r="JFH837" s="206"/>
      <c r="JFI837" s="206"/>
      <c r="JFJ837" s="206"/>
      <c r="JFK837" s="206"/>
      <c r="JFL837" s="206"/>
      <c r="JFM837" s="206"/>
      <c r="JFN837" s="206"/>
      <c r="JFO837" s="206"/>
      <c r="JFP837" s="206"/>
      <c r="JFQ837" s="206"/>
      <c r="JFR837" s="206"/>
      <c r="JFS837" s="206"/>
      <c r="JFT837" s="206"/>
      <c r="JFU837" s="206"/>
      <c r="JFV837" s="206"/>
      <c r="JFW837" s="206"/>
      <c r="JFX837" s="206"/>
      <c r="JFY837" s="206"/>
      <c r="JFZ837" s="206"/>
      <c r="JGA837" s="206"/>
      <c r="JGB837" s="206"/>
      <c r="JGC837" s="206"/>
      <c r="JGD837" s="206"/>
      <c r="JGE837" s="206"/>
      <c r="JGF837" s="206"/>
      <c r="JGG837" s="206"/>
      <c r="JGH837" s="206"/>
      <c r="JGI837" s="206"/>
      <c r="JGJ837" s="206"/>
      <c r="JGK837" s="206"/>
      <c r="JGL837" s="206"/>
      <c r="JGM837" s="206"/>
      <c r="JGN837" s="206"/>
      <c r="JGO837" s="206"/>
      <c r="JGP837" s="206"/>
      <c r="JGQ837" s="206"/>
      <c r="JGR837" s="206"/>
      <c r="JGS837" s="206"/>
      <c r="JGT837" s="206"/>
      <c r="JGU837" s="206"/>
      <c r="JGV837" s="206"/>
      <c r="JGW837" s="206"/>
      <c r="JGX837" s="206"/>
      <c r="JGY837" s="206"/>
      <c r="JGZ837" s="206"/>
      <c r="JHA837" s="206"/>
      <c r="JHB837" s="206"/>
      <c r="JHC837" s="206"/>
      <c r="JHD837" s="206"/>
      <c r="JHE837" s="206"/>
      <c r="JHF837" s="206"/>
      <c r="JHG837" s="206"/>
      <c r="JHH837" s="206"/>
      <c r="JHI837" s="206"/>
      <c r="JHJ837" s="206"/>
      <c r="JHK837" s="206"/>
      <c r="JHL837" s="206"/>
      <c r="JHM837" s="206"/>
      <c r="JHN837" s="206"/>
      <c r="JHO837" s="206"/>
      <c r="JHP837" s="206"/>
      <c r="JHQ837" s="206"/>
      <c r="JHR837" s="206"/>
      <c r="JHS837" s="206"/>
      <c r="JHT837" s="206"/>
      <c r="JHU837" s="206"/>
      <c r="JHV837" s="206"/>
      <c r="JHW837" s="206"/>
      <c r="JHX837" s="206"/>
      <c r="JHY837" s="206"/>
      <c r="JHZ837" s="206"/>
      <c r="JIA837" s="206"/>
      <c r="JIB837" s="206"/>
      <c r="JIC837" s="206"/>
      <c r="JID837" s="206"/>
      <c r="JIE837" s="206"/>
      <c r="JIF837" s="206"/>
      <c r="JIG837" s="206"/>
      <c r="JIH837" s="206"/>
      <c r="JII837" s="206"/>
      <c r="JIJ837" s="206"/>
      <c r="JIK837" s="206"/>
      <c r="JIL837" s="206"/>
      <c r="JIM837" s="206"/>
      <c r="JIN837" s="206"/>
      <c r="JIO837" s="206"/>
      <c r="JIP837" s="206"/>
      <c r="JIQ837" s="206"/>
      <c r="JIR837" s="206"/>
      <c r="JIS837" s="206"/>
      <c r="JIT837" s="206"/>
      <c r="JIU837" s="206"/>
      <c r="JIV837" s="206"/>
      <c r="JIW837" s="206"/>
      <c r="JIX837" s="206"/>
      <c r="JIY837" s="206"/>
      <c r="JIZ837" s="206"/>
      <c r="JJA837" s="206"/>
      <c r="JJB837" s="206"/>
      <c r="JJC837" s="206"/>
      <c r="JJD837" s="206"/>
      <c r="JJE837" s="206"/>
      <c r="JJF837" s="206"/>
      <c r="JJG837" s="206"/>
      <c r="JJH837" s="206"/>
      <c r="JJI837" s="206"/>
      <c r="JJJ837" s="206"/>
      <c r="JJK837" s="206"/>
      <c r="JJL837" s="206"/>
      <c r="JJM837" s="206"/>
      <c r="JJN837" s="206"/>
      <c r="JJO837" s="206"/>
      <c r="JJP837" s="206"/>
      <c r="JJQ837" s="206"/>
      <c r="JJR837" s="206"/>
      <c r="JJS837" s="206"/>
      <c r="JJT837" s="206"/>
      <c r="JJU837" s="206"/>
      <c r="JJV837" s="206"/>
      <c r="JJW837" s="206"/>
      <c r="JJX837" s="206"/>
      <c r="JJY837" s="206"/>
      <c r="JJZ837" s="206"/>
      <c r="JKA837" s="206"/>
      <c r="JKB837" s="206"/>
      <c r="JKC837" s="206"/>
      <c r="JKD837" s="206"/>
      <c r="JKE837" s="206"/>
      <c r="JKF837" s="206"/>
      <c r="JKG837" s="206"/>
      <c r="JKH837" s="206"/>
      <c r="JKI837" s="206"/>
      <c r="JKJ837" s="206"/>
      <c r="JKK837" s="206"/>
      <c r="JKL837" s="206"/>
      <c r="JKM837" s="206"/>
      <c r="JKN837" s="206"/>
      <c r="JKO837" s="206"/>
      <c r="JKP837" s="206"/>
      <c r="JKQ837" s="206"/>
      <c r="JKR837" s="206"/>
      <c r="JKS837" s="206"/>
      <c r="JKT837" s="206"/>
      <c r="JKU837" s="206"/>
      <c r="JKV837" s="206"/>
      <c r="JKW837" s="206"/>
      <c r="JKX837" s="206"/>
      <c r="JKY837" s="206"/>
      <c r="JKZ837" s="206"/>
      <c r="JLA837" s="206"/>
      <c r="JLB837" s="206"/>
      <c r="JLC837" s="206"/>
      <c r="JLD837" s="206"/>
      <c r="JLE837" s="206"/>
      <c r="JLF837" s="206"/>
      <c r="JLG837" s="206"/>
      <c r="JLH837" s="206"/>
      <c r="JLI837" s="206"/>
      <c r="JLJ837" s="206"/>
      <c r="JLK837" s="206"/>
      <c r="JLL837" s="206"/>
      <c r="JLM837" s="206"/>
      <c r="JLN837" s="206"/>
      <c r="JLO837" s="206"/>
      <c r="JLP837" s="206"/>
      <c r="JLQ837" s="206"/>
      <c r="JLR837" s="206"/>
      <c r="JLS837" s="206"/>
      <c r="JLT837" s="206"/>
      <c r="JLU837" s="206"/>
      <c r="JLV837" s="206"/>
      <c r="JLW837" s="206"/>
      <c r="JLX837" s="206"/>
      <c r="JLY837" s="206"/>
      <c r="JLZ837" s="206"/>
      <c r="JMA837" s="206"/>
      <c r="JMB837" s="206"/>
      <c r="JMC837" s="206"/>
      <c r="JMD837" s="206"/>
      <c r="JME837" s="206"/>
      <c r="JMF837" s="206"/>
      <c r="JMG837" s="206"/>
      <c r="JMH837" s="206"/>
      <c r="JMI837" s="206"/>
      <c r="JMJ837" s="206"/>
      <c r="JMK837" s="206"/>
      <c r="JML837" s="206"/>
      <c r="JMM837" s="206"/>
      <c r="JMN837" s="206"/>
      <c r="JMO837" s="206"/>
      <c r="JMP837" s="206"/>
      <c r="JMQ837" s="206"/>
      <c r="JMR837" s="206"/>
      <c r="JMS837" s="206"/>
      <c r="JMT837" s="206"/>
      <c r="JMU837" s="206"/>
      <c r="JMV837" s="206"/>
      <c r="JMW837" s="206"/>
      <c r="JMX837" s="206"/>
      <c r="JMY837" s="206"/>
      <c r="JMZ837" s="206"/>
      <c r="JNA837" s="206"/>
      <c r="JNB837" s="206"/>
      <c r="JNC837" s="206"/>
      <c r="JND837" s="206"/>
      <c r="JNE837" s="206"/>
      <c r="JNF837" s="206"/>
      <c r="JNG837" s="206"/>
      <c r="JNH837" s="206"/>
      <c r="JNI837" s="206"/>
      <c r="JNJ837" s="206"/>
      <c r="JNK837" s="206"/>
      <c r="JNL837" s="206"/>
      <c r="JNM837" s="206"/>
      <c r="JNN837" s="206"/>
      <c r="JNO837" s="206"/>
      <c r="JNP837" s="206"/>
      <c r="JNQ837" s="206"/>
      <c r="JNR837" s="206"/>
      <c r="JNS837" s="206"/>
      <c r="JNT837" s="206"/>
      <c r="JNU837" s="206"/>
      <c r="JNV837" s="206"/>
      <c r="JNW837" s="206"/>
      <c r="JNX837" s="206"/>
      <c r="JNY837" s="206"/>
      <c r="JNZ837" s="206"/>
      <c r="JOA837" s="206"/>
      <c r="JOB837" s="206"/>
      <c r="JOC837" s="206"/>
      <c r="JOD837" s="206"/>
      <c r="JOE837" s="206"/>
      <c r="JOF837" s="206"/>
      <c r="JOG837" s="206"/>
      <c r="JOH837" s="206"/>
      <c r="JOI837" s="206"/>
      <c r="JOJ837" s="206"/>
      <c r="JOK837" s="206"/>
      <c r="JOL837" s="206"/>
      <c r="JOM837" s="206"/>
      <c r="JON837" s="206"/>
      <c r="JOO837" s="206"/>
      <c r="JOP837" s="206"/>
      <c r="JOQ837" s="206"/>
      <c r="JOR837" s="206"/>
      <c r="JOS837" s="206"/>
      <c r="JOT837" s="206"/>
      <c r="JOU837" s="206"/>
      <c r="JOV837" s="206"/>
      <c r="JOW837" s="206"/>
      <c r="JOX837" s="206"/>
      <c r="JOY837" s="206"/>
      <c r="JOZ837" s="206"/>
      <c r="JPA837" s="206"/>
      <c r="JPB837" s="206"/>
      <c r="JPC837" s="206"/>
      <c r="JPD837" s="206"/>
      <c r="JPE837" s="206"/>
      <c r="JPF837" s="206"/>
      <c r="JPG837" s="206"/>
      <c r="JPH837" s="206"/>
      <c r="JPI837" s="206"/>
      <c r="JPJ837" s="206"/>
      <c r="JPK837" s="206"/>
      <c r="JPL837" s="206"/>
      <c r="JPM837" s="206"/>
      <c r="JPN837" s="206"/>
      <c r="JPO837" s="206"/>
      <c r="JPP837" s="206"/>
      <c r="JPQ837" s="206"/>
      <c r="JPR837" s="206"/>
      <c r="JPS837" s="206"/>
      <c r="JPT837" s="206"/>
      <c r="JPU837" s="206"/>
      <c r="JPV837" s="206"/>
      <c r="JPW837" s="206"/>
      <c r="JPX837" s="206"/>
      <c r="JPY837" s="206"/>
      <c r="JPZ837" s="206"/>
      <c r="JQA837" s="206"/>
      <c r="JQB837" s="206"/>
      <c r="JQC837" s="206"/>
      <c r="JQD837" s="206"/>
      <c r="JQE837" s="206"/>
      <c r="JQF837" s="206"/>
      <c r="JQG837" s="206"/>
      <c r="JQH837" s="206"/>
      <c r="JQI837" s="206"/>
      <c r="JQJ837" s="206"/>
      <c r="JQK837" s="206"/>
      <c r="JQL837" s="206"/>
      <c r="JQM837" s="206"/>
      <c r="JQN837" s="206"/>
      <c r="JQO837" s="206"/>
      <c r="JQP837" s="206"/>
      <c r="JQQ837" s="206"/>
      <c r="JQR837" s="206"/>
      <c r="JQS837" s="206"/>
      <c r="JQT837" s="206"/>
      <c r="JQU837" s="206"/>
      <c r="JQV837" s="206"/>
      <c r="JQW837" s="206"/>
      <c r="JQX837" s="206"/>
      <c r="JQY837" s="206"/>
      <c r="JQZ837" s="206"/>
      <c r="JRA837" s="206"/>
      <c r="JRB837" s="206"/>
      <c r="JRC837" s="206"/>
      <c r="JRD837" s="206"/>
      <c r="JRE837" s="206"/>
      <c r="JRF837" s="206"/>
      <c r="JRG837" s="206"/>
      <c r="JRH837" s="206"/>
      <c r="JRI837" s="206"/>
      <c r="JRJ837" s="206"/>
      <c r="JRK837" s="206"/>
      <c r="JRL837" s="206"/>
      <c r="JRM837" s="206"/>
      <c r="JRN837" s="206"/>
      <c r="JRO837" s="206"/>
      <c r="JRP837" s="206"/>
      <c r="JRQ837" s="206"/>
      <c r="JRR837" s="206"/>
      <c r="JRS837" s="206"/>
      <c r="JRT837" s="206"/>
      <c r="JRU837" s="206"/>
      <c r="JRV837" s="206"/>
      <c r="JRW837" s="206"/>
      <c r="JRX837" s="206"/>
      <c r="JRY837" s="206"/>
      <c r="JRZ837" s="206"/>
      <c r="JSA837" s="206"/>
      <c r="JSB837" s="206"/>
      <c r="JSC837" s="206"/>
      <c r="JSD837" s="206"/>
      <c r="JSE837" s="206"/>
      <c r="JSF837" s="206"/>
      <c r="JSG837" s="206"/>
      <c r="JSH837" s="206"/>
      <c r="JSI837" s="206"/>
      <c r="JSJ837" s="206"/>
      <c r="JSK837" s="206"/>
      <c r="JSL837" s="206"/>
      <c r="JSM837" s="206"/>
      <c r="JSN837" s="206"/>
      <c r="JSO837" s="206"/>
      <c r="JSP837" s="206"/>
      <c r="JSQ837" s="206"/>
      <c r="JSR837" s="206"/>
      <c r="JSS837" s="206"/>
      <c r="JST837" s="206"/>
      <c r="JSU837" s="206"/>
      <c r="JSV837" s="206"/>
      <c r="JSW837" s="206"/>
      <c r="JSX837" s="206"/>
      <c r="JSY837" s="206"/>
      <c r="JSZ837" s="206"/>
      <c r="JTA837" s="206"/>
      <c r="JTB837" s="206"/>
      <c r="JTC837" s="206"/>
      <c r="JTD837" s="206"/>
      <c r="JTE837" s="206"/>
      <c r="JTF837" s="206"/>
      <c r="JTG837" s="206"/>
      <c r="JTH837" s="206"/>
      <c r="JTI837" s="206"/>
      <c r="JTJ837" s="206"/>
      <c r="JTK837" s="206"/>
      <c r="JTL837" s="206"/>
      <c r="JTM837" s="206"/>
      <c r="JTN837" s="206"/>
      <c r="JTO837" s="206"/>
      <c r="JTP837" s="206"/>
      <c r="JTQ837" s="206"/>
      <c r="JTR837" s="206"/>
      <c r="JTS837" s="206"/>
      <c r="JTT837" s="206"/>
      <c r="JTU837" s="206"/>
      <c r="JTV837" s="206"/>
      <c r="JTW837" s="206"/>
      <c r="JTX837" s="206"/>
      <c r="JTY837" s="206"/>
      <c r="JTZ837" s="206"/>
      <c r="JUA837" s="206"/>
      <c r="JUB837" s="206"/>
      <c r="JUC837" s="206"/>
      <c r="JUD837" s="206"/>
      <c r="JUE837" s="206"/>
      <c r="JUF837" s="206"/>
      <c r="JUG837" s="206"/>
      <c r="JUH837" s="206"/>
      <c r="JUI837" s="206"/>
      <c r="JUJ837" s="206"/>
      <c r="JUK837" s="206"/>
      <c r="JUL837" s="206"/>
      <c r="JUM837" s="206"/>
      <c r="JUN837" s="206"/>
      <c r="JUO837" s="206"/>
      <c r="JUP837" s="206"/>
      <c r="JUQ837" s="206"/>
      <c r="JUR837" s="206"/>
      <c r="JUS837" s="206"/>
      <c r="JUT837" s="206"/>
      <c r="JUU837" s="206"/>
      <c r="JUV837" s="206"/>
      <c r="JUW837" s="206"/>
      <c r="JUX837" s="206"/>
      <c r="JUY837" s="206"/>
      <c r="JUZ837" s="206"/>
      <c r="JVA837" s="206"/>
      <c r="JVB837" s="206"/>
      <c r="JVC837" s="206"/>
      <c r="JVD837" s="206"/>
      <c r="JVE837" s="206"/>
      <c r="JVF837" s="206"/>
      <c r="JVG837" s="206"/>
      <c r="JVH837" s="206"/>
      <c r="JVI837" s="206"/>
      <c r="JVJ837" s="206"/>
      <c r="JVK837" s="206"/>
      <c r="JVL837" s="206"/>
      <c r="JVM837" s="206"/>
      <c r="JVN837" s="206"/>
      <c r="JVO837" s="206"/>
      <c r="JVP837" s="206"/>
      <c r="JVQ837" s="206"/>
      <c r="JVR837" s="206"/>
      <c r="JVS837" s="206"/>
      <c r="JVT837" s="206"/>
      <c r="JVU837" s="206"/>
      <c r="JVV837" s="206"/>
      <c r="JVW837" s="206"/>
      <c r="JVX837" s="206"/>
      <c r="JVY837" s="206"/>
      <c r="JVZ837" s="206"/>
      <c r="JWA837" s="206"/>
      <c r="JWB837" s="206"/>
      <c r="JWC837" s="206"/>
      <c r="JWD837" s="206"/>
      <c r="JWE837" s="206"/>
      <c r="JWF837" s="206"/>
      <c r="JWG837" s="206"/>
      <c r="JWH837" s="206"/>
      <c r="JWI837" s="206"/>
      <c r="JWJ837" s="206"/>
      <c r="JWK837" s="206"/>
      <c r="JWL837" s="206"/>
      <c r="JWM837" s="206"/>
      <c r="JWN837" s="206"/>
      <c r="JWO837" s="206"/>
      <c r="JWP837" s="206"/>
      <c r="JWQ837" s="206"/>
      <c r="JWR837" s="206"/>
      <c r="JWS837" s="206"/>
      <c r="JWT837" s="206"/>
      <c r="JWU837" s="206"/>
      <c r="JWV837" s="206"/>
      <c r="JWW837" s="206"/>
      <c r="JWX837" s="206"/>
      <c r="JWY837" s="206"/>
      <c r="JWZ837" s="206"/>
      <c r="JXA837" s="206"/>
      <c r="JXB837" s="206"/>
      <c r="JXC837" s="206"/>
      <c r="JXD837" s="206"/>
      <c r="JXE837" s="206"/>
      <c r="JXF837" s="206"/>
      <c r="JXG837" s="206"/>
      <c r="JXH837" s="206"/>
      <c r="JXI837" s="206"/>
      <c r="JXJ837" s="206"/>
      <c r="JXK837" s="206"/>
      <c r="JXL837" s="206"/>
      <c r="JXM837" s="206"/>
      <c r="JXN837" s="206"/>
      <c r="JXO837" s="206"/>
      <c r="JXP837" s="206"/>
      <c r="JXQ837" s="206"/>
      <c r="JXR837" s="206"/>
      <c r="JXS837" s="206"/>
      <c r="JXT837" s="206"/>
      <c r="JXU837" s="206"/>
      <c r="JXV837" s="206"/>
      <c r="JXW837" s="206"/>
      <c r="JXX837" s="206"/>
      <c r="JXY837" s="206"/>
      <c r="JXZ837" s="206"/>
      <c r="JYA837" s="206"/>
      <c r="JYB837" s="206"/>
      <c r="JYC837" s="206"/>
      <c r="JYD837" s="206"/>
      <c r="JYE837" s="206"/>
      <c r="JYF837" s="206"/>
      <c r="JYG837" s="206"/>
      <c r="JYH837" s="206"/>
      <c r="JYI837" s="206"/>
      <c r="JYJ837" s="206"/>
      <c r="JYK837" s="206"/>
      <c r="JYL837" s="206"/>
      <c r="JYM837" s="206"/>
      <c r="JYN837" s="206"/>
      <c r="JYO837" s="206"/>
      <c r="JYP837" s="206"/>
      <c r="JYQ837" s="206"/>
      <c r="JYR837" s="206"/>
      <c r="JYS837" s="206"/>
      <c r="JYT837" s="206"/>
      <c r="JYU837" s="206"/>
      <c r="JYV837" s="206"/>
      <c r="JYW837" s="206"/>
      <c r="JYX837" s="206"/>
      <c r="JYY837" s="206"/>
      <c r="JYZ837" s="206"/>
      <c r="JZA837" s="206"/>
      <c r="JZB837" s="206"/>
      <c r="JZC837" s="206"/>
      <c r="JZD837" s="206"/>
      <c r="JZE837" s="206"/>
      <c r="JZF837" s="206"/>
      <c r="JZG837" s="206"/>
      <c r="JZH837" s="206"/>
      <c r="JZI837" s="206"/>
      <c r="JZJ837" s="206"/>
      <c r="JZK837" s="206"/>
      <c r="JZL837" s="206"/>
      <c r="JZM837" s="206"/>
      <c r="JZN837" s="206"/>
      <c r="JZO837" s="206"/>
      <c r="JZP837" s="206"/>
      <c r="JZQ837" s="206"/>
      <c r="JZR837" s="206"/>
      <c r="JZS837" s="206"/>
      <c r="JZT837" s="206"/>
      <c r="JZU837" s="206"/>
      <c r="JZV837" s="206"/>
      <c r="JZW837" s="206"/>
      <c r="JZX837" s="206"/>
      <c r="JZY837" s="206"/>
      <c r="JZZ837" s="206"/>
      <c r="KAA837" s="206"/>
      <c r="KAB837" s="206"/>
      <c r="KAC837" s="206"/>
      <c r="KAD837" s="206"/>
      <c r="KAE837" s="206"/>
      <c r="KAF837" s="206"/>
      <c r="KAG837" s="206"/>
      <c r="KAH837" s="206"/>
      <c r="KAI837" s="206"/>
      <c r="KAJ837" s="206"/>
      <c r="KAK837" s="206"/>
      <c r="KAL837" s="206"/>
      <c r="KAM837" s="206"/>
      <c r="KAN837" s="206"/>
      <c r="KAO837" s="206"/>
      <c r="KAP837" s="206"/>
      <c r="KAQ837" s="206"/>
      <c r="KAR837" s="206"/>
      <c r="KAS837" s="206"/>
      <c r="KAT837" s="206"/>
      <c r="KAU837" s="206"/>
      <c r="KAV837" s="206"/>
      <c r="KAW837" s="206"/>
      <c r="KAX837" s="206"/>
      <c r="KAY837" s="206"/>
      <c r="KAZ837" s="206"/>
      <c r="KBA837" s="206"/>
      <c r="KBB837" s="206"/>
      <c r="KBC837" s="206"/>
      <c r="KBD837" s="206"/>
      <c r="KBE837" s="206"/>
      <c r="KBF837" s="206"/>
      <c r="KBG837" s="206"/>
      <c r="KBH837" s="206"/>
      <c r="KBI837" s="206"/>
      <c r="KBJ837" s="206"/>
      <c r="KBK837" s="206"/>
      <c r="KBL837" s="206"/>
      <c r="KBM837" s="206"/>
      <c r="KBN837" s="206"/>
      <c r="KBO837" s="206"/>
      <c r="KBP837" s="206"/>
      <c r="KBQ837" s="206"/>
      <c r="KBR837" s="206"/>
      <c r="KBS837" s="206"/>
      <c r="KBT837" s="206"/>
      <c r="KBU837" s="206"/>
      <c r="KBV837" s="206"/>
      <c r="KBW837" s="206"/>
      <c r="KBX837" s="206"/>
      <c r="KBY837" s="206"/>
      <c r="KBZ837" s="206"/>
      <c r="KCA837" s="206"/>
      <c r="KCB837" s="206"/>
      <c r="KCC837" s="206"/>
      <c r="KCD837" s="206"/>
      <c r="KCE837" s="206"/>
      <c r="KCF837" s="206"/>
      <c r="KCG837" s="206"/>
      <c r="KCH837" s="206"/>
      <c r="KCI837" s="206"/>
      <c r="KCJ837" s="206"/>
      <c r="KCK837" s="206"/>
      <c r="KCL837" s="206"/>
      <c r="KCM837" s="206"/>
      <c r="KCN837" s="206"/>
      <c r="KCO837" s="206"/>
      <c r="KCP837" s="206"/>
      <c r="KCQ837" s="206"/>
      <c r="KCR837" s="206"/>
      <c r="KCS837" s="206"/>
      <c r="KCT837" s="206"/>
      <c r="KCU837" s="206"/>
      <c r="KCV837" s="206"/>
      <c r="KCW837" s="206"/>
      <c r="KCX837" s="206"/>
      <c r="KCY837" s="206"/>
      <c r="KCZ837" s="206"/>
      <c r="KDA837" s="206"/>
      <c r="KDB837" s="206"/>
      <c r="KDC837" s="206"/>
      <c r="KDD837" s="206"/>
      <c r="KDE837" s="206"/>
      <c r="KDF837" s="206"/>
      <c r="KDG837" s="206"/>
      <c r="KDH837" s="206"/>
      <c r="KDI837" s="206"/>
      <c r="KDJ837" s="206"/>
      <c r="KDK837" s="206"/>
      <c r="KDL837" s="206"/>
      <c r="KDM837" s="206"/>
      <c r="KDN837" s="206"/>
      <c r="KDO837" s="206"/>
      <c r="KDP837" s="206"/>
      <c r="KDQ837" s="206"/>
      <c r="KDR837" s="206"/>
      <c r="KDS837" s="206"/>
      <c r="KDT837" s="206"/>
      <c r="KDU837" s="206"/>
      <c r="KDV837" s="206"/>
      <c r="KDW837" s="206"/>
      <c r="KDX837" s="206"/>
      <c r="KDY837" s="206"/>
      <c r="KDZ837" s="206"/>
      <c r="KEA837" s="206"/>
      <c r="KEB837" s="206"/>
      <c r="KEC837" s="206"/>
      <c r="KED837" s="206"/>
      <c r="KEE837" s="206"/>
      <c r="KEF837" s="206"/>
      <c r="KEG837" s="206"/>
      <c r="KEH837" s="206"/>
      <c r="KEI837" s="206"/>
      <c r="KEJ837" s="206"/>
      <c r="KEK837" s="206"/>
      <c r="KEL837" s="206"/>
      <c r="KEM837" s="206"/>
      <c r="KEN837" s="206"/>
      <c r="KEO837" s="206"/>
      <c r="KEP837" s="206"/>
      <c r="KEQ837" s="206"/>
      <c r="KER837" s="206"/>
      <c r="KES837" s="206"/>
      <c r="KET837" s="206"/>
      <c r="KEU837" s="206"/>
      <c r="KEV837" s="206"/>
      <c r="KEW837" s="206"/>
      <c r="KEX837" s="206"/>
      <c r="KEY837" s="206"/>
      <c r="KEZ837" s="206"/>
      <c r="KFA837" s="206"/>
      <c r="KFB837" s="206"/>
      <c r="KFC837" s="206"/>
      <c r="KFD837" s="206"/>
      <c r="KFE837" s="206"/>
      <c r="KFF837" s="206"/>
      <c r="KFG837" s="206"/>
      <c r="KFH837" s="206"/>
      <c r="KFI837" s="206"/>
      <c r="KFJ837" s="206"/>
      <c r="KFK837" s="206"/>
      <c r="KFL837" s="206"/>
      <c r="KFM837" s="206"/>
      <c r="KFN837" s="206"/>
      <c r="KFO837" s="206"/>
      <c r="KFP837" s="206"/>
      <c r="KFQ837" s="206"/>
      <c r="KFR837" s="206"/>
      <c r="KFS837" s="206"/>
      <c r="KFT837" s="206"/>
      <c r="KFU837" s="206"/>
      <c r="KFV837" s="206"/>
      <c r="KFW837" s="206"/>
      <c r="KFX837" s="206"/>
      <c r="KFY837" s="206"/>
      <c r="KFZ837" s="206"/>
      <c r="KGA837" s="206"/>
      <c r="KGB837" s="206"/>
      <c r="KGC837" s="206"/>
      <c r="KGD837" s="206"/>
      <c r="KGE837" s="206"/>
      <c r="KGF837" s="206"/>
      <c r="KGG837" s="206"/>
      <c r="KGH837" s="206"/>
      <c r="KGI837" s="206"/>
      <c r="KGJ837" s="206"/>
      <c r="KGK837" s="206"/>
      <c r="KGL837" s="206"/>
      <c r="KGM837" s="206"/>
      <c r="KGN837" s="206"/>
      <c r="KGO837" s="206"/>
      <c r="KGP837" s="206"/>
      <c r="KGQ837" s="206"/>
      <c r="KGR837" s="206"/>
      <c r="KGS837" s="206"/>
      <c r="KGT837" s="206"/>
      <c r="KGU837" s="206"/>
      <c r="KGV837" s="206"/>
      <c r="KGW837" s="206"/>
      <c r="KGX837" s="206"/>
      <c r="KGY837" s="206"/>
      <c r="KGZ837" s="206"/>
      <c r="KHA837" s="206"/>
      <c r="KHB837" s="206"/>
      <c r="KHC837" s="206"/>
      <c r="KHD837" s="206"/>
      <c r="KHE837" s="206"/>
      <c r="KHF837" s="206"/>
      <c r="KHG837" s="206"/>
      <c r="KHH837" s="206"/>
      <c r="KHI837" s="206"/>
      <c r="KHJ837" s="206"/>
      <c r="KHK837" s="206"/>
      <c r="KHL837" s="206"/>
      <c r="KHM837" s="206"/>
      <c r="KHN837" s="206"/>
      <c r="KHO837" s="206"/>
      <c r="KHP837" s="206"/>
      <c r="KHQ837" s="206"/>
      <c r="KHR837" s="206"/>
      <c r="KHS837" s="206"/>
      <c r="KHT837" s="206"/>
      <c r="KHU837" s="206"/>
      <c r="KHV837" s="206"/>
      <c r="KHW837" s="206"/>
      <c r="KHX837" s="206"/>
      <c r="KHY837" s="206"/>
      <c r="KHZ837" s="206"/>
      <c r="KIA837" s="206"/>
      <c r="KIB837" s="206"/>
      <c r="KIC837" s="206"/>
      <c r="KID837" s="206"/>
      <c r="KIE837" s="206"/>
      <c r="KIF837" s="206"/>
      <c r="KIG837" s="206"/>
      <c r="KIH837" s="206"/>
      <c r="KII837" s="206"/>
      <c r="KIJ837" s="206"/>
      <c r="KIK837" s="206"/>
      <c r="KIL837" s="206"/>
      <c r="KIM837" s="206"/>
      <c r="KIN837" s="206"/>
      <c r="KIO837" s="206"/>
      <c r="KIP837" s="206"/>
      <c r="KIQ837" s="206"/>
      <c r="KIR837" s="206"/>
      <c r="KIS837" s="206"/>
      <c r="KIT837" s="206"/>
      <c r="KIU837" s="206"/>
      <c r="KIV837" s="206"/>
      <c r="KIW837" s="206"/>
      <c r="KIX837" s="206"/>
      <c r="KIY837" s="206"/>
      <c r="KIZ837" s="206"/>
      <c r="KJA837" s="206"/>
      <c r="KJB837" s="206"/>
      <c r="KJC837" s="206"/>
      <c r="KJD837" s="206"/>
      <c r="KJE837" s="206"/>
      <c r="KJF837" s="206"/>
      <c r="KJG837" s="206"/>
      <c r="KJH837" s="206"/>
      <c r="KJI837" s="206"/>
      <c r="KJJ837" s="206"/>
      <c r="KJK837" s="206"/>
      <c r="KJL837" s="206"/>
      <c r="KJM837" s="206"/>
      <c r="KJN837" s="206"/>
      <c r="KJO837" s="206"/>
      <c r="KJP837" s="206"/>
      <c r="KJQ837" s="206"/>
      <c r="KJR837" s="206"/>
      <c r="KJS837" s="206"/>
      <c r="KJT837" s="206"/>
      <c r="KJU837" s="206"/>
      <c r="KJV837" s="206"/>
      <c r="KJW837" s="206"/>
      <c r="KJX837" s="206"/>
      <c r="KJY837" s="206"/>
      <c r="KJZ837" s="206"/>
      <c r="KKA837" s="206"/>
      <c r="KKB837" s="206"/>
      <c r="KKC837" s="206"/>
      <c r="KKD837" s="206"/>
      <c r="KKE837" s="206"/>
      <c r="KKF837" s="206"/>
      <c r="KKG837" s="206"/>
      <c r="KKH837" s="206"/>
      <c r="KKI837" s="206"/>
      <c r="KKJ837" s="206"/>
      <c r="KKK837" s="206"/>
      <c r="KKL837" s="206"/>
      <c r="KKM837" s="206"/>
      <c r="KKN837" s="206"/>
      <c r="KKO837" s="206"/>
      <c r="KKP837" s="206"/>
      <c r="KKQ837" s="206"/>
      <c r="KKR837" s="206"/>
      <c r="KKS837" s="206"/>
      <c r="KKT837" s="206"/>
      <c r="KKU837" s="206"/>
      <c r="KKV837" s="206"/>
      <c r="KKW837" s="206"/>
      <c r="KKX837" s="206"/>
      <c r="KKY837" s="206"/>
      <c r="KKZ837" s="206"/>
      <c r="KLA837" s="206"/>
      <c r="KLB837" s="206"/>
      <c r="KLC837" s="206"/>
      <c r="KLD837" s="206"/>
      <c r="KLE837" s="206"/>
      <c r="KLF837" s="206"/>
      <c r="KLG837" s="206"/>
      <c r="KLH837" s="206"/>
      <c r="KLI837" s="206"/>
      <c r="KLJ837" s="206"/>
      <c r="KLK837" s="206"/>
      <c r="KLL837" s="206"/>
      <c r="KLM837" s="206"/>
      <c r="KLN837" s="206"/>
      <c r="KLO837" s="206"/>
      <c r="KLP837" s="206"/>
      <c r="KLQ837" s="206"/>
      <c r="KLR837" s="206"/>
      <c r="KLS837" s="206"/>
      <c r="KLT837" s="206"/>
      <c r="KLU837" s="206"/>
      <c r="KLV837" s="206"/>
      <c r="KLW837" s="206"/>
      <c r="KLX837" s="206"/>
      <c r="KLY837" s="206"/>
      <c r="KLZ837" s="206"/>
      <c r="KMA837" s="206"/>
      <c r="KMB837" s="206"/>
      <c r="KMC837" s="206"/>
      <c r="KMD837" s="206"/>
      <c r="KME837" s="206"/>
      <c r="KMF837" s="206"/>
      <c r="KMG837" s="206"/>
      <c r="KMH837" s="206"/>
      <c r="KMI837" s="206"/>
      <c r="KMJ837" s="206"/>
      <c r="KMK837" s="206"/>
      <c r="KML837" s="206"/>
      <c r="KMM837" s="206"/>
      <c r="KMN837" s="206"/>
      <c r="KMO837" s="206"/>
      <c r="KMP837" s="206"/>
      <c r="KMQ837" s="206"/>
      <c r="KMR837" s="206"/>
      <c r="KMS837" s="206"/>
      <c r="KMT837" s="206"/>
      <c r="KMU837" s="206"/>
      <c r="KMV837" s="206"/>
      <c r="KMW837" s="206"/>
      <c r="KMX837" s="206"/>
      <c r="KMY837" s="206"/>
      <c r="KMZ837" s="206"/>
      <c r="KNA837" s="206"/>
      <c r="KNB837" s="206"/>
      <c r="KNC837" s="206"/>
      <c r="KND837" s="206"/>
      <c r="KNE837" s="206"/>
      <c r="KNF837" s="206"/>
      <c r="KNG837" s="206"/>
      <c r="KNH837" s="206"/>
      <c r="KNI837" s="206"/>
      <c r="KNJ837" s="206"/>
      <c r="KNK837" s="206"/>
      <c r="KNL837" s="206"/>
      <c r="KNM837" s="206"/>
      <c r="KNN837" s="206"/>
      <c r="KNO837" s="206"/>
      <c r="KNP837" s="206"/>
      <c r="KNQ837" s="206"/>
      <c r="KNR837" s="206"/>
      <c r="KNS837" s="206"/>
      <c r="KNT837" s="206"/>
      <c r="KNU837" s="206"/>
      <c r="KNV837" s="206"/>
      <c r="KNW837" s="206"/>
      <c r="KNX837" s="206"/>
      <c r="KNY837" s="206"/>
      <c r="KNZ837" s="206"/>
      <c r="KOA837" s="206"/>
      <c r="KOB837" s="206"/>
      <c r="KOC837" s="206"/>
      <c r="KOD837" s="206"/>
      <c r="KOE837" s="206"/>
      <c r="KOF837" s="206"/>
      <c r="KOG837" s="206"/>
      <c r="KOH837" s="206"/>
      <c r="KOI837" s="206"/>
      <c r="KOJ837" s="206"/>
      <c r="KOK837" s="206"/>
      <c r="KOL837" s="206"/>
      <c r="KOM837" s="206"/>
      <c r="KON837" s="206"/>
      <c r="KOO837" s="206"/>
      <c r="KOP837" s="206"/>
      <c r="KOQ837" s="206"/>
      <c r="KOR837" s="206"/>
      <c r="KOS837" s="206"/>
      <c r="KOT837" s="206"/>
      <c r="KOU837" s="206"/>
      <c r="KOV837" s="206"/>
      <c r="KOW837" s="206"/>
      <c r="KOX837" s="206"/>
      <c r="KOY837" s="206"/>
      <c r="KOZ837" s="206"/>
      <c r="KPA837" s="206"/>
      <c r="KPB837" s="206"/>
      <c r="KPC837" s="206"/>
      <c r="KPD837" s="206"/>
      <c r="KPE837" s="206"/>
      <c r="KPF837" s="206"/>
      <c r="KPG837" s="206"/>
      <c r="KPH837" s="206"/>
      <c r="KPI837" s="206"/>
      <c r="KPJ837" s="206"/>
      <c r="KPK837" s="206"/>
      <c r="KPL837" s="206"/>
      <c r="KPM837" s="206"/>
      <c r="KPN837" s="206"/>
      <c r="KPO837" s="206"/>
      <c r="KPP837" s="206"/>
      <c r="KPQ837" s="206"/>
      <c r="KPR837" s="206"/>
      <c r="KPS837" s="206"/>
      <c r="KPT837" s="206"/>
      <c r="KPU837" s="206"/>
      <c r="KPV837" s="206"/>
      <c r="KPW837" s="206"/>
      <c r="KPX837" s="206"/>
      <c r="KPY837" s="206"/>
      <c r="KPZ837" s="206"/>
      <c r="KQA837" s="206"/>
      <c r="KQB837" s="206"/>
      <c r="KQC837" s="206"/>
      <c r="KQD837" s="206"/>
      <c r="KQE837" s="206"/>
      <c r="KQF837" s="206"/>
      <c r="KQG837" s="206"/>
      <c r="KQH837" s="206"/>
      <c r="KQI837" s="206"/>
      <c r="KQJ837" s="206"/>
      <c r="KQK837" s="206"/>
      <c r="KQL837" s="206"/>
      <c r="KQM837" s="206"/>
      <c r="KQN837" s="206"/>
      <c r="KQO837" s="206"/>
      <c r="KQP837" s="206"/>
      <c r="KQQ837" s="206"/>
      <c r="KQR837" s="206"/>
      <c r="KQS837" s="206"/>
      <c r="KQT837" s="206"/>
      <c r="KQU837" s="206"/>
      <c r="KQV837" s="206"/>
      <c r="KQW837" s="206"/>
      <c r="KQX837" s="206"/>
      <c r="KQY837" s="206"/>
      <c r="KQZ837" s="206"/>
      <c r="KRA837" s="206"/>
      <c r="KRB837" s="206"/>
      <c r="KRC837" s="206"/>
      <c r="KRD837" s="206"/>
      <c r="KRE837" s="206"/>
      <c r="KRF837" s="206"/>
      <c r="KRG837" s="206"/>
      <c r="KRH837" s="206"/>
      <c r="KRI837" s="206"/>
      <c r="KRJ837" s="206"/>
      <c r="KRK837" s="206"/>
      <c r="KRL837" s="206"/>
      <c r="KRM837" s="206"/>
      <c r="KRN837" s="206"/>
      <c r="KRO837" s="206"/>
      <c r="KRP837" s="206"/>
      <c r="KRQ837" s="206"/>
      <c r="KRR837" s="206"/>
      <c r="KRS837" s="206"/>
      <c r="KRT837" s="206"/>
      <c r="KRU837" s="206"/>
      <c r="KRV837" s="206"/>
      <c r="KRW837" s="206"/>
      <c r="KRX837" s="206"/>
      <c r="KRY837" s="206"/>
      <c r="KRZ837" s="206"/>
      <c r="KSA837" s="206"/>
      <c r="KSB837" s="206"/>
      <c r="KSC837" s="206"/>
      <c r="KSD837" s="206"/>
      <c r="KSE837" s="206"/>
      <c r="KSF837" s="206"/>
      <c r="KSG837" s="206"/>
      <c r="KSH837" s="206"/>
      <c r="KSI837" s="206"/>
      <c r="KSJ837" s="206"/>
      <c r="KSK837" s="206"/>
      <c r="KSL837" s="206"/>
      <c r="KSM837" s="206"/>
      <c r="KSN837" s="206"/>
      <c r="KSO837" s="206"/>
      <c r="KSP837" s="206"/>
      <c r="KSQ837" s="206"/>
      <c r="KSR837" s="206"/>
      <c r="KSS837" s="206"/>
      <c r="KST837" s="206"/>
      <c r="KSU837" s="206"/>
      <c r="KSV837" s="206"/>
      <c r="KSW837" s="206"/>
      <c r="KSX837" s="206"/>
      <c r="KSY837" s="206"/>
      <c r="KSZ837" s="206"/>
      <c r="KTA837" s="206"/>
      <c r="KTB837" s="206"/>
      <c r="KTC837" s="206"/>
      <c r="KTD837" s="206"/>
      <c r="KTE837" s="206"/>
      <c r="KTF837" s="206"/>
      <c r="KTG837" s="206"/>
      <c r="KTH837" s="206"/>
      <c r="KTI837" s="206"/>
      <c r="KTJ837" s="206"/>
      <c r="KTK837" s="206"/>
      <c r="KTL837" s="206"/>
      <c r="KTM837" s="206"/>
      <c r="KTN837" s="206"/>
      <c r="KTO837" s="206"/>
      <c r="KTP837" s="206"/>
      <c r="KTQ837" s="206"/>
      <c r="KTR837" s="206"/>
      <c r="KTS837" s="206"/>
      <c r="KTT837" s="206"/>
      <c r="KTU837" s="206"/>
      <c r="KTV837" s="206"/>
      <c r="KTW837" s="206"/>
      <c r="KTX837" s="206"/>
      <c r="KTY837" s="206"/>
      <c r="KTZ837" s="206"/>
      <c r="KUA837" s="206"/>
      <c r="KUB837" s="206"/>
      <c r="KUC837" s="206"/>
      <c r="KUD837" s="206"/>
      <c r="KUE837" s="206"/>
      <c r="KUF837" s="206"/>
      <c r="KUG837" s="206"/>
      <c r="KUH837" s="206"/>
      <c r="KUI837" s="206"/>
      <c r="KUJ837" s="206"/>
      <c r="KUK837" s="206"/>
      <c r="KUL837" s="206"/>
      <c r="KUM837" s="206"/>
      <c r="KUN837" s="206"/>
      <c r="KUO837" s="206"/>
      <c r="KUP837" s="206"/>
      <c r="KUQ837" s="206"/>
      <c r="KUR837" s="206"/>
      <c r="KUS837" s="206"/>
      <c r="KUT837" s="206"/>
      <c r="KUU837" s="206"/>
      <c r="KUV837" s="206"/>
      <c r="KUW837" s="206"/>
      <c r="KUX837" s="206"/>
      <c r="KUY837" s="206"/>
      <c r="KUZ837" s="206"/>
      <c r="KVA837" s="206"/>
      <c r="KVB837" s="206"/>
      <c r="KVC837" s="206"/>
      <c r="KVD837" s="206"/>
      <c r="KVE837" s="206"/>
      <c r="KVF837" s="206"/>
      <c r="KVG837" s="206"/>
      <c r="KVH837" s="206"/>
      <c r="KVI837" s="206"/>
      <c r="KVJ837" s="206"/>
      <c r="KVK837" s="206"/>
      <c r="KVL837" s="206"/>
      <c r="KVM837" s="206"/>
      <c r="KVN837" s="206"/>
      <c r="KVO837" s="206"/>
      <c r="KVP837" s="206"/>
      <c r="KVQ837" s="206"/>
      <c r="KVR837" s="206"/>
      <c r="KVS837" s="206"/>
      <c r="KVT837" s="206"/>
      <c r="KVU837" s="206"/>
      <c r="KVV837" s="206"/>
      <c r="KVW837" s="206"/>
      <c r="KVX837" s="206"/>
      <c r="KVY837" s="206"/>
      <c r="KVZ837" s="206"/>
      <c r="KWA837" s="206"/>
      <c r="KWB837" s="206"/>
      <c r="KWC837" s="206"/>
      <c r="KWD837" s="206"/>
      <c r="KWE837" s="206"/>
      <c r="KWF837" s="206"/>
      <c r="KWG837" s="206"/>
      <c r="KWH837" s="206"/>
      <c r="KWI837" s="206"/>
      <c r="KWJ837" s="206"/>
      <c r="KWK837" s="206"/>
      <c r="KWL837" s="206"/>
      <c r="KWM837" s="206"/>
      <c r="KWN837" s="206"/>
      <c r="KWO837" s="206"/>
      <c r="KWP837" s="206"/>
      <c r="KWQ837" s="206"/>
      <c r="KWR837" s="206"/>
      <c r="KWS837" s="206"/>
      <c r="KWT837" s="206"/>
      <c r="KWU837" s="206"/>
      <c r="KWV837" s="206"/>
      <c r="KWW837" s="206"/>
      <c r="KWX837" s="206"/>
      <c r="KWY837" s="206"/>
      <c r="KWZ837" s="206"/>
      <c r="KXA837" s="206"/>
      <c r="KXB837" s="206"/>
      <c r="KXC837" s="206"/>
      <c r="KXD837" s="206"/>
      <c r="KXE837" s="206"/>
      <c r="KXF837" s="206"/>
      <c r="KXG837" s="206"/>
      <c r="KXH837" s="206"/>
      <c r="KXI837" s="206"/>
      <c r="KXJ837" s="206"/>
      <c r="KXK837" s="206"/>
      <c r="KXL837" s="206"/>
      <c r="KXM837" s="206"/>
      <c r="KXN837" s="206"/>
      <c r="KXO837" s="206"/>
      <c r="KXP837" s="206"/>
      <c r="KXQ837" s="206"/>
      <c r="KXR837" s="206"/>
      <c r="KXS837" s="206"/>
      <c r="KXT837" s="206"/>
      <c r="KXU837" s="206"/>
      <c r="KXV837" s="206"/>
      <c r="KXW837" s="206"/>
      <c r="KXX837" s="206"/>
      <c r="KXY837" s="206"/>
      <c r="KXZ837" s="206"/>
      <c r="KYA837" s="206"/>
      <c r="KYB837" s="206"/>
      <c r="KYC837" s="206"/>
      <c r="KYD837" s="206"/>
      <c r="KYE837" s="206"/>
      <c r="KYF837" s="206"/>
      <c r="KYG837" s="206"/>
      <c r="KYH837" s="206"/>
      <c r="KYI837" s="206"/>
      <c r="KYJ837" s="206"/>
      <c r="KYK837" s="206"/>
      <c r="KYL837" s="206"/>
      <c r="KYM837" s="206"/>
      <c r="KYN837" s="206"/>
      <c r="KYO837" s="206"/>
      <c r="KYP837" s="206"/>
      <c r="KYQ837" s="206"/>
      <c r="KYR837" s="206"/>
      <c r="KYS837" s="206"/>
      <c r="KYT837" s="206"/>
      <c r="KYU837" s="206"/>
      <c r="KYV837" s="206"/>
      <c r="KYW837" s="206"/>
      <c r="KYX837" s="206"/>
      <c r="KYY837" s="206"/>
      <c r="KYZ837" s="206"/>
      <c r="KZA837" s="206"/>
      <c r="KZB837" s="206"/>
      <c r="KZC837" s="206"/>
      <c r="KZD837" s="206"/>
      <c r="KZE837" s="206"/>
      <c r="KZF837" s="206"/>
      <c r="KZG837" s="206"/>
      <c r="KZH837" s="206"/>
      <c r="KZI837" s="206"/>
      <c r="KZJ837" s="206"/>
      <c r="KZK837" s="206"/>
      <c r="KZL837" s="206"/>
      <c r="KZM837" s="206"/>
      <c r="KZN837" s="206"/>
      <c r="KZO837" s="206"/>
      <c r="KZP837" s="206"/>
      <c r="KZQ837" s="206"/>
      <c r="KZR837" s="206"/>
      <c r="KZS837" s="206"/>
      <c r="KZT837" s="206"/>
      <c r="KZU837" s="206"/>
      <c r="KZV837" s="206"/>
      <c r="KZW837" s="206"/>
      <c r="KZX837" s="206"/>
      <c r="KZY837" s="206"/>
      <c r="KZZ837" s="206"/>
      <c r="LAA837" s="206"/>
      <c r="LAB837" s="206"/>
      <c r="LAC837" s="206"/>
      <c r="LAD837" s="206"/>
      <c r="LAE837" s="206"/>
      <c r="LAF837" s="206"/>
      <c r="LAG837" s="206"/>
      <c r="LAH837" s="206"/>
      <c r="LAI837" s="206"/>
      <c r="LAJ837" s="206"/>
      <c r="LAK837" s="206"/>
      <c r="LAL837" s="206"/>
      <c r="LAM837" s="206"/>
      <c r="LAN837" s="206"/>
      <c r="LAO837" s="206"/>
      <c r="LAP837" s="206"/>
      <c r="LAQ837" s="206"/>
      <c r="LAR837" s="206"/>
      <c r="LAS837" s="206"/>
      <c r="LAT837" s="206"/>
      <c r="LAU837" s="206"/>
      <c r="LAV837" s="206"/>
      <c r="LAW837" s="206"/>
      <c r="LAX837" s="206"/>
      <c r="LAY837" s="206"/>
      <c r="LAZ837" s="206"/>
      <c r="LBA837" s="206"/>
      <c r="LBB837" s="206"/>
      <c r="LBC837" s="206"/>
      <c r="LBD837" s="206"/>
      <c r="LBE837" s="206"/>
      <c r="LBF837" s="206"/>
      <c r="LBG837" s="206"/>
      <c r="LBH837" s="206"/>
      <c r="LBI837" s="206"/>
      <c r="LBJ837" s="206"/>
      <c r="LBK837" s="206"/>
      <c r="LBL837" s="206"/>
      <c r="LBM837" s="206"/>
      <c r="LBN837" s="206"/>
      <c r="LBO837" s="206"/>
      <c r="LBP837" s="206"/>
      <c r="LBQ837" s="206"/>
      <c r="LBR837" s="206"/>
      <c r="LBS837" s="206"/>
      <c r="LBT837" s="206"/>
      <c r="LBU837" s="206"/>
      <c r="LBV837" s="206"/>
      <c r="LBW837" s="206"/>
      <c r="LBX837" s="206"/>
      <c r="LBY837" s="206"/>
      <c r="LBZ837" s="206"/>
      <c r="LCA837" s="206"/>
      <c r="LCB837" s="206"/>
      <c r="LCC837" s="206"/>
      <c r="LCD837" s="206"/>
      <c r="LCE837" s="206"/>
      <c r="LCF837" s="206"/>
      <c r="LCG837" s="206"/>
      <c r="LCH837" s="206"/>
      <c r="LCI837" s="206"/>
      <c r="LCJ837" s="206"/>
      <c r="LCK837" s="206"/>
      <c r="LCL837" s="206"/>
      <c r="LCM837" s="206"/>
      <c r="LCN837" s="206"/>
      <c r="LCO837" s="206"/>
      <c r="LCP837" s="206"/>
      <c r="LCQ837" s="206"/>
      <c r="LCR837" s="206"/>
      <c r="LCS837" s="206"/>
      <c r="LCT837" s="206"/>
      <c r="LCU837" s="206"/>
      <c r="LCV837" s="206"/>
      <c r="LCW837" s="206"/>
      <c r="LCX837" s="206"/>
      <c r="LCY837" s="206"/>
      <c r="LCZ837" s="206"/>
      <c r="LDA837" s="206"/>
      <c r="LDB837" s="206"/>
      <c r="LDC837" s="206"/>
      <c r="LDD837" s="206"/>
      <c r="LDE837" s="206"/>
      <c r="LDF837" s="206"/>
      <c r="LDG837" s="206"/>
      <c r="LDH837" s="206"/>
      <c r="LDI837" s="206"/>
      <c r="LDJ837" s="206"/>
      <c r="LDK837" s="206"/>
      <c r="LDL837" s="206"/>
      <c r="LDM837" s="206"/>
      <c r="LDN837" s="206"/>
      <c r="LDO837" s="206"/>
      <c r="LDP837" s="206"/>
      <c r="LDQ837" s="206"/>
      <c r="LDR837" s="206"/>
      <c r="LDS837" s="206"/>
      <c r="LDT837" s="206"/>
      <c r="LDU837" s="206"/>
      <c r="LDV837" s="206"/>
      <c r="LDW837" s="206"/>
      <c r="LDX837" s="206"/>
      <c r="LDY837" s="206"/>
      <c r="LDZ837" s="206"/>
      <c r="LEA837" s="206"/>
      <c r="LEB837" s="206"/>
      <c r="LEC837" s="206"/>
      <c r="LED837" s="206"/>
      <c r="LEE837" s="206"/>
      <c r="LEF837" s="206"/>
      <c r="LEG837" s="206"/>
      <c r="LEH837" s="206"/>
      <c r="LEI837" s="206"/>
      <c r="LEJ837" s="206"/>
      <c r="LEK837" s="206"/>
      <c r="LEL837" s="206"/>
      <c r="LEM837" s="206"/>
      <c r="LEN837" s="206"/>
      <c r="LEO837" s="206"/>
      <c r="LEP837" s="206"/>
      <c r="LEQ837" s="206"/>
      <c r="LER837" s="206"/>
      <c r="LES837" s="206"/>
      <c r="LET837" s="206"/>
      <c r="LEU837" s="206"/>
      <c r="LEV837" s="206"/>
      <c r="LEW837" s="206"/>
      <c r="LEX837" s="206"/>
      <c r="LEY837" s="206"/>
      <c r="LEZ837" s="206"/>
      <c r="LFA837" s="206"/>
      <c r="LFB837" s="206"/>
      <c r="LFC837" s="206"/>
      <c r="LFD837" s="206"/>
      <c r="LFE837" s="206"/>
      <c r="LFF837" s="206"/>
      <c r="LFG837" s="206"/>
      <c r="LFH837" s="206"/>
      <c r="LFI837" s="206"/>
      <c r="LFJ837" s="206"/>
      <c r="LFK837" s="206"/>
      <c r="LFL837" s="206"/>
      <c r="LFM837" s="206"/>
      <c r="LFN837" s="206"/>
      <c r="LFO837" s="206"/>
      <c r="LFP837" s="206"/>
      <c r="LFQ837" s="206"/>
      <c r="LFR837" s="206"/>
      <c r="LFS837" s="206"/>
      <c r="LFT837" s="206"/>
      <c r="LFU837" s="206"/>
      <c r="LFV837" s="206"/>
      <c r="LFW837" s="206"/>
      <c r="LFX837" s="206"/>
      <c r="LFY837" s="206"/>
      <c r="LFZ837" s="206"/>
      <c r="LGA837" s="206"/>
      <c r="LGB837" s="206"/>
      <c r="LGC837" s="206"/>
      <c r="LGD837" s="206"/>
      <c r="LGE837" s="206"/>
      <c r="LGF837" s="206"/>
      <c r="LGG837" s="206"/>
      <c r="LGH837" s="206"/>
      <c r="LGI837" s="206"/>
      <c r="LGJ837" s="206"/>
      <c r="LGK837" s="206"/>
      <c r="LGL837" s="206"/>
      <c r="LGM837" s="206"/>
      <c r="LGN837" s="206"/>
      <c r="LGO837" s="206"/>
      <c r="LGP837" s="206"/>
      <c r="LGQ837" s="206"/>
      <c r="LGR837" s="206"/>
      <c r="LGS837" s="206"/>
      <c r="LGT837" s="206"/>
      <c r="LGU837" s="206"/>
      <c r="LGV837" s="206"/>
      <c r="LGW837" s="206"/>
      <c r="LGX837" s="206"/>
      <c r="LGY837" s="206"/>
      <c r="LGZ837" s="206"/>
      <c r="LHA837" s="206"/>
      <c r="LHB837" s="206"/>
      <c r="LHC837" s="206"/>
      <c r="LHD837" s="206"/>
      <c r="LHE837" s="206"/>
      <c r="LHF837" s="206"/>
      <c r="LHG837" s="206"/>
      <c r="LHH837" s="206"/>
      <c r="LHI837" s="206"/>
      <c r="LHJ837" s="206"/>
      <c r="LHK837" s="206"/>
      <c r="LHL837" s="206"/>
      <c r="LHM837" s="206"/>
      <c r="LHN837" s="206"/>
      <c r="LHO837" s="206"/>
      <c r="LHP837" s="206"/>
      <c r="LHQ837" s="206"/>
      <c r="LHR837" s="206"/>
      <c r="LHS837" s="206"/>
      <c r="LHT837" s="206"/>
      <c r="LHU837" s="206"/>
      <c r="LHV837" s="206"/>
      <c r="LHW837" s="206"/>
      <c r="LHX837" s="206"/>
      <c r="LHY837" s="206"/>
      <c r="LHZ837" s="206"/>
      <c r="LIA837" s="206"/>
      <c r="LIB837" s="206"/>
      <c r="LIC837" s="206"/>
      <c r="LID837" s="206"/>
      <c r="LIE837" s="206"/>
      <c r="LIF837" s="206"/>
      <c r="LIG837" s="206"/>
      <c r="LIH837" s="206"/>
      <c r="LII837" s="206"/>
      <c r="LIJ837" s="206"/>
      <c r="LIK837" s="206"/>
      <c r="LIL837" s="206"/>
      <c r="LIM837" s="206"/>
      <c r="LIN837" s="206"/>
      <c r="LIO837" s="206"/>
      <c r="LIP837" s="206"/>
      <c r="LIQ837" s="206"/>
      <c r="LIR837" s="206"/>
      <c r="LIS837" s="206"/>
      <c r="LIT837" s="206"/>
      <c r="LIU837" s="206"/>
      <c r="LIV837" s="206"/>
      <c r="LIW837" s="206"/>
      <c r="LIX837" s="206"/>
      <c r="LIY837" s="206"/>
      <c r="LIZ837" s="206"/>
      <c r="LJA837" s="206"/>
      <c r="LJB837" s="206"/>
      <c r="LJC837" s="206"/>
      <c r="LJD837" s="206"/>
      <c r="LJE837" s="206"/>
      <c r="LJF837" s="206"/>
      <c r="LJG837" s="206"/>
      <c r="LJH837" s="206"/>
      <c r="LJI837" s="206"/>
      <c r="LJJ837" s="206"/>
      <c r="LJK837" s="206"/>
      <c r="LJL837" s="206"/>
      <c r="LJM837" s="206"/>
      <c r="LJN837" s="206"/>
      <c r="LJO837" s="206"/>
      <c r="LJP837" s="206"/>
      <c r="LJQ837" s="206"/>
      <c r="LJR837" s="206"/>
      <c r="LJS837" s="206"/>
      <c r="LJT837" s="206"/>
      <c r="LJU837" s="206"/>
      <c r="LJV837" s="206"/>
      <c r="LJW837" s="206"/>
      <c r="LJX837" s="206"/>
      <c r="LJY837" s="206"/>
      <c r="LJZ837" s="206"/>
      <c r="LKA837" s="206"/>
      <c r="LKB837" s="206"/>
      <c r="LKC837" s="206"/>
      <c r="LKD837" s="206"/>
      <c r="LKE837" s="206"/>
      <c r="LKF837" s="206"/>
      <c r="LKG837" s="206"/>
      <c r="LKH837" s="206"/>
      <c r="LKI837" s="206"/>
      <c r="LKJ837" s="206"/>
      <c r="LKK837" s="206"/>
      <c r="LKL837" s="206"/>
      <c r="LKM837" s="206"/>
      <c r="LKN837" s="206"/>
      <c r="LKO837" s="206"/>
      <c r="LKP837" s="206"/>
      <c r="LKQ837" s="206"/>
      <c r="LKR837" s="206"/>
      <c r="LKS837" s="206"/>
      <c r="LKT837" s="206"/>
      <c r="LKU837" s="206"/>
      <c r="LKV837" s="206"/>
      <c r="LKW837" s="206"/>
      <c r="LKX837" s="206"/>
      <c r="LKY837" s="206"/>
      <c r="LKZ837" s="206"/>
      <c r="LLA837" s="206"/>
      <c r="LLB837" s="206"/>
      <c r="LLC837" s="206"/>
      <c r="LLD837" s="206"/>
      <c r="LLE837" s="206"/>
      <c r="LLF837" s="206"/>
      <c r="LLG837" s="206"/>
      <c r="LLH837" s="206"/>
      <c r="LLI837" s="206"/>
      <c r="LLJ837" s="206"/>
      <c r="LLK837" s="206"/>
      <c r="LLL837" s="206"/>
      <c r="LLM837" s="206"/>
      <c r="LLN837" s="206"/>
      <c r="LLO837" s="206"/>
      <c r="LLP837" s="206"/>
      <c r="LLQ837" s="206"/>
      <c r="LLR837" s="206"/>
      <c r="LLS837" s="206"/>
      <c r="LLT837" s="206"/>
      <c r="LLU837" s="206"/>
      <c r="LLV837" s="206"/>
      <c r="LLW837" s="206"/>
      <c r="LLX837" s="206"/>
      <c r="LLY837" s="206"/>
      <c r="LLZ837" s="206"/>
      <c r="LMA837" s="206"/>
      <c r="LMB837" s="206"/>
      <c r="LMC837" s="206"/>
      <c r="LMD837" s="206"/>
      <c r="LME837" s="206"/>
      <c r="LMF837" s="206"/>
      <c r="LMG837" s="206"/>
      <c r="LMH837" s="206"/>
      <c r="LMI837" s="206"/>
      <c r="LMJ837" s="206"/>
      <c r="LMK837" s="206"/>
      <c r="LML837" s="206"/>
      <c r="LMM837" s="206"/>
      <c r="LMN837" s="206"/>
      <c r="LMO837" s="206"/>
      <c r="LMP837" s="206"/>
      <c r="LMQ837" s="206"/>
      <c r="LMR837" s="206"/>
      <c r="LMS837" s="206"/>
      <c r="LMT837" s="206"/>
      <c r="LMU837" s="206"/>
      <c r="LMV837" s="206"/>
      <c r="LMW837" s="206"/>
      <c r="LMX837" s="206"/>
      <c r="LMY837" s="206"/>
      <c r="LMZ837" s="206"/>
      <c r="LNA837" s="206"/>
      <c r="LNB837" s="206"/>
      <c r="LNC837" s="206"/>
      <c r="LND837" s="206"/>
      <c r="LNE837" s="206"/>
      <c r="LNF837" s="206"/>
      <c r="LNG837" s="206"/>
      <c r="LNH837" s="206"/>
      <c r="LNI837" s="206"/>
      <c r="LNJ837" s="206"/>
      <c r="LNK837" s="206"/>
      <c r="LNL837" s="206"/>
      <c r="LNM837" s="206"/>
      <c r="LNN837" s="206"/>
      <c r="LNO837" s="206"/>
      <c r="LNP837" s="206"/>
      <c r="LNQ837" s="206"/>
      <c r="LNR837" s="206"/>
      <c r="LNS837" s="206"/>
      <c r="LNT837" s="206"/>
      <c r="LNU837" s="206"/>
      <c r="LNV837" s="206"/>
      <c r="LNW837" s="206"/>
      <c r="LNX837" s="206"/>
      <c r="LNY837" s="206"/>
      <c r="LNZ837" s="206"/>
      <c r="LOA837" s="206"/>
      <c r="LOB837" s="206"/>
      <c r="LOC837" s="206"/>
      <c r="LOD837" s="206"/>
      <c r="LOE837" s="206"/>
      <c r="LOF837" s="206"/>
      <c r="LOG837" s="206"/>
      <c r="LOH837" s="206"/>
      <c r="LOI837" s="206"/>
      <c r="LOJ837" s="206"/>
      <c r="LOK837" s="206"/>
      <c r="LOL837" s="206"/>
      <c r="LOM837" s="206"/>
      <c r="LON837" s="206"/>
      <c r="LOO837" s="206"/>
      <c r="LOP837" s="206"/>
      <c r="LOQ837" s="206"/>
      <c r="LOR837" s="206"/>
      <c r="LOS837" s="206"/>
      <c r="LOT837" s="206"/>
      <c r="LOU837" s="206"/>
      <c r="LOV837" s="206"/>
      <c r="LOW837" s="206"/>
      <c r="LOX837" s="206"/>
      <c r="LOY837" s="206"/>
      <c r="LOZ837" s="206"/>
      <c r="LPA837" s="206"/>
      <c r="LPB837" s="206"/>
      <c r="LPC837" s="206"/>
      <c r="LPD837" s="206"/>
      <c r="LPE837" s="206"/>
      <c r="LPF837" s="206"/>
      <c r="LPG837" s="206"/>
      <c r="LPH837" s="206"/>
      <c r="LPI837" s="206"/>
      <c r="LPJ837" s="206"/>
      <c r="LPK837" s="206"/>
      <c r="LPL837" s="206"/>
      <c r="LPM837" s="206"/>
      <c r="LPN837" s="206"/>
      <c r="LPO837" s="206"/>
      <c r="LPP837" s="206"/>
      <c r="LPQ837" s="206"/>
      <c r="LPR837" s="206"/>
      <c r="LPS837" s="206"/>
      <c r="LPT837" s="206"/>
      <c r="LPU837" s="206"/>
      <c r="LPV837" s="206"/>
      <c r="LPW837" s="206"/>
      <c r="LPX837" s="206"/>
      <c r="LPY837" s="206"/>
      <c r="LPZ837" s="206"/>
      <c r="LQA837" s="206"/>
      <c r="LQB837" s="206"/>
      <c r="LQC837" s="206"/>
      <c r="LQD837" s="206"/>
      <c r="LQE837" s="206"/>
      <c r="LQF837" s="206"/>
      <c r="LQG837" s="206"/>
      <c r="LQH837" s="206"/>
      <c r="LQI837" s="206"/>
      <c r="LQJ837" s="206"/>
      <c r="LQK837" s="206"/>
      <c r="LQL837" s="206"/>
      <c r="LQM837" s="206"/>
      <c r="LQN837" s="206"/>
      <c r="LQO837" s="206"/>
      <c r="LQP837" s="206"/>
      <c r="LQQ837" s="206"/>
      <c r="LQR837" s="206"/>
      <c r="LQS837" s="206"/>
      <c r="LQT837" s="206"/>
      <c r="LQU837" s="206"/>
      <c r="LQV837" s="206"/>
      <c r="LQW837" s="206"/>
      <c r="LQX837" s="206"/>
      <c r="LQY837" s="206"/>
      <c r="LQZ837" s="206"/>
      <c r="LRA837" s="206"/>
      <c r="LRB837" s="206"/>
      <c r="LRC837" s="206"/>
      <c r="LRD837" s="206"/>
      <c r="LRE837" s="206"/>
      <c r="LRF837" s="206"/>
      <c r="LRG837" s="206"/>
      <c r="LRH837" s="206"/>
      <c r="LRI837" s="206"/>
      <c r="LRJ837" s="206"/>
      <c r="LRK837" s="206"/>
      <c r="LRL837" s="206"/>
      <c r="LRM837" s="206"/>
      <c r="LRN837" s="206"/>
      <c r="LRO837" s="206"/>
      <c r="LRP837" s="206"/>
      <c r="LRQ837" s="206"/>
      <c r="LRR837" s="206"/>
      <c r="LRS837" s="206"/>
      <c r="LRT837" s="206"/>
      <c r="LRU837" s="206"/>
      <c r="LRV837" s="206"/>
      <c r="LRW837" s="206"/>
      <c r="LRX837" s="206"/>
      <c r="LRY837" s="206"/>
      <c r="LRZ837" s="206"/>
      <c r="LSA837" s="206"/>
      <c r="LSB837" s="206"/>
      <c r="LSC837" s="206"/>
      <c r="LSD837" s="206"/>
      <c r="LSE837" s="206"/>
      <c r="LSF837" s="206"/>
      <c r="LSG837" s="206"/>
      <c r="LSH837" s="206"/>
      <c r="LSI837" s="206"/>
      <c r="LSJ837" s="206"/>
      <c r="LSK837" s="206"/>
      <c r="LSL837" s="206"/>
      <c r="LSM837" s="206"/>
      <c r="LSN837" s="206"/>
      <c r="LSO837" s="206"/>
      <c r="LSP837" s="206"/>
      <c r="LSQ837" s="206"/>
      <c r="LSR837" s="206"/>
      <c r="LSS837" s="206"/>
      <c r="LST837" s="206"/>
      <c r="LSU837" s="206"/>
      <c r="LSV837" s="206"/>
      <c r="LSW837" s="206"/>
      <c r="LSX837" s="206"/>
      <c r="LSY837" s="206"/>
      <c r="LSZ837" s="206"/>
      <c r="LTA837" s="206"/>
      <c r="LTB837" s="206"/>
      <c r="LTC837" s="206"/>
      <c r="LTD837" s="206"/>
      <c r="LTE837" s="206"/>
      <c r="LTF837" s="206"/>
      <c r="LTG837" s="206"/>
      <c r="LTH837" s="206"/>
      <c r="LTI837" s="206"/>
      <c r="LTJ837" s="206"/>
      <c r="LTK837" s="206"/>
      <c r="LTL837" s="206"/>
      <c r="LTM837" s="206"/>
      <c r="LTN837" s="206"/>
      <c r="LTO837" s="206"/>
      <c r="LTP837" s="206"/>
      <c r="LTQ837" s="206"/>
      <c r="LTR837" s="206"/>
      <c r="LTS837" s="206"/>
      <c r="LTT837" s="206"/>
      <c r="LTU837" s="206"/>
      <c r="LTV837" s="206"/>
      <c r="LTW837" s="206"/>
      <c r="LTX837" s="206"/>
      <c r="LTY837" s="206"/>
      <c r="LTZ837" s="206"/>
      <c r="LUA837" s="206"/>
      <c r="LUB837" s="206"/>
      <c r="LUC837" s="206"/>
      <c r="LUD837" s="206"/>
      <c r="LUE837" s="206"/>
      <c r="LUF837" s="206"/>
      <c r="LUG837" s="206"/>
      <c r="LUH837" s="206"/>
      <c r="LUI837" s="206"/>
      <c r="LUJ837" s="206"/>
      <c r="LUK837" s="206"/>
      <c r="LUL837" s="206"/>
      <c r="LUM837" s="206"/>
      <c r="LUN837" s="206"/>
      <c r="LUO837" s="206"/>
      <c r="LUP837" s="206"/>
      <c r="LUQ837" s="206"/>
      <c r="LUR837" s="206"/>
      <c r="LUS837" s="206"/>
      <c r="LUT837" s="206"/>
      <c r="LUU837" s="206"/>
      <c r="LUV837" s="206"/>
      <c r="LUW837" s="206"/>
      <c r="LUX837" s="206"/>
      <c r="LUY837" s="206"/>
      <c r="LUZ837" s="206"/>
      <c r="LVA837" s="206"/>
      <c r="LVB837" s="206"/>
      <c r="LVC837" s="206"/>
      <c r="LVD837" s="206"/>
      <c r="LVE837" s="206"/>
      <c r="LVF837" s="206"/>
      <c r="LVG837" s="206"/>
      <c r="LVH837" s="206"/>
      <c r="LVI837" s="206"/>
      <c r="LVJ837" s="206"/>
      <c r="LVK837" s="206"/>
      <c r="LVL837" s="206"/>
      <c r="LVM837" s="206"/>
      <c r="LVN837" s="206"/>
      <c r="LVO837" s="206"/>
      <c r="LVP837" s="206"/>
      <c r="LVQ837" s="206"/>
      <c r="LVR837" s="206"/>
      <c r="LVS837" s="206"/>
      <c r="LVT837" s="206"/>
      <c r="LVU837" s="206"/>
      <c r="LVV837" s="206"/>
      <c r="LVW837" s="206"/>
      <c r="LVX837" s="206"/>
      <c r="LVY837" s="206"/>
      <c r="LVZ837" s="206"/>
      <c r="LWA837" s="206"/>
      <c r="LWB837" s="206"/>
      <c r="LWC837" s="206"/>
      <c r="LWD837" s="206"/>
      <c r="LWE837" s="206"/>
      <c r="LWF837" s="206"/>
      <c r="LWG837" s="206"/>
      <c r="LWH837" s="206"/>
      <c r="LWI837" s="206"/>
      <c r="LWJ837" s="206"/>
      <c r="LWK837" s="206"/>
      <c r="LWL837" s="206"/>
      <c r="LWM837" s="206"/>
      <c r="LWN837" s="206"/>
      <c r="LWO837" s="206"/>
      <c r="LWP837" s="206"/>
      <c r="LWQ837" s="206"/>
      <c r="LWR837" s="206"/>
      <c r="LWS837" s="206"/>
      <c r="LWT837" s="206"/>
      <c r="LWU837" s="206"/>
      <c r="LWV837" s="206"/>
      <c r="LWW837" s="206"/>
      <c r="LWX837" s="206"/>
      <c r="LWY837" s="206"/>
      <c r="LWZ837" s="206"/>
      <c r="LXA837" s="206"/>
      <c r="LXB837" s="206"/>
      <c r="LXC837" s="206"/>
      <c r="LXD837" s="206"/>
      <c r="LXE837" s="206"/>
      <c r="LXF837" s="206"/>
      <c r="LXG837" s="206"/>
      <c r="LXH837" s="206"/>
      <c r="LXI837" s="206"/>
      <c r="LXJ837" s="206"/>
      <c r="LXK837" s="206"/>
      <c r="LXL837" s="206"/>
      <c r="LXM837" s="206"/>
      <c r="LXN837" s="206"/>
      <c r="LXO837" s="206"/>
      <c r="LXP837" s="206"/>
      <c r="LXQ837" s="206"/>
      <c r="LXR837" s="206"/>
      <c r="LXS837" s="206"/>
      <c r="LXT837" s="206"/>
      <c r="LXU837" s="206"/>
      <c r="LXV837" s="206"/>
      <c r="LXW837" s="206"/>
      <c r="LXX837" s="206"/>
      <c r="LXY837" s="206"/>
      <c r="LXZ837" s="206"/>
      <c r="LYA837" s="206"/>
      <c r="LYB837" s="206"/>
      <c r="LYC837" s="206"/>
      <c r="LYD837" s="206"/>
      <c r="LYE837" s="206"/>
      <c r="LYF837" s="206"/>
      <c r="LYG837" s="206"/>
      <c r="LYH837" s="206"/>
      <c r="LYI837" s="206"/>
      <c r="LYJ837" s="206"/>
      <c r="LYK837" s="206"/>
      <c r="LYL837" s="206"/>
      <c r="LYM837" s="206"/>
      <c r="LYN837" s="206"/>
      <c r="LYO837" s="206"/>
      <c r="LYP837" s="206"/>
      <c r="LYQ837" s="206"/>
      <c r="LYR837" s="206"/>
      <c r="LYS837" s="206"/>
      <c r="LYT837" s="206"/>
      <c r="LYU837" s="206"/>
      <c r="LYV837" s="206"/>
      <c r="LYW837" s="206"/>
      <c r="LYX837" s="206"/>
      <c r="LYY837" s="206"/>
      <c r="LYZ837" s="206"/>
      <c r="LZA837" s="206"/>
      <c r="LZB837" s="206"/>
      <c r="LZC837" s="206"/>
      <c r="LZD837" s="206"/>
      <c r="LZE837" s="206"/>
      <c r="LZF837" s="206"/>
      <c r="LZG837" s="206"/>
      <c r="LZH837" s="206"/>
      <c r="LZI837" s="206"/>
      <c r="LZJ837" s="206"/>
      <c r="LZK837" s="206"/>
      <c r="LZL837" s="206"/>
      <c r="LZM837" s="206"/>
      <c r="LZN837" s="206"/>
      <c r="LZO837" s="206"/>
      <c r="LZP837" s="206"/>
      <c r="LZQ837" s="206"/>
      <c r="LZR837" s="206"/>
      <c r="LZS837" s="206"/>
      <c r="LZT837" s="206"/>
      <c r="LZU837" s="206"/>
      <c r="LZV837" s="206"/>
      <c r="LZW837" s="206"/>
      <c r="LZX837" s="206"/>
      <c r="LZY837" s="206"/>
      <c r="LZZ837" s="206"/>
      <c r="MAA837" s="206"/>
      <c r="MAB837" s="206"/>
      <c r="MAC837" s="206"/>
      <c r="MAD837" s="206"/>
      <c r="MAE837" s="206"/>
      <c r="MAF837" s="206"/>
      <c r="MAG837" s="206"/>
      <c r="MAH837" s="206"/>
      <c r="MAI837" s="206"/>
      <c r="MAJ837" s="206"/>
      <c r="MAK837" s="206"/>
      <c r="MAL837" s="206"/>
      <c r="MAM837" s="206"/>
      <c r="MAN837" s="206"/>
      <c r="MAO837" s="206"/>
      <c r="MAP837" s="206"/>
      <c r="MAQ837" s="206"/>
      <c r="MAR837" s="206"/>
      <c r="MAS837" s="206"/>
      <c r="MAT837" s="206"/>
      <c r="MAU837" s="206"/>
      <c r="MAV837" s="206"/>
      <c r="MAW837" s="206"/>
      <c r="MAX837" s="206"/>
      <c r="MAY837" s="206"/>
      <c r="MAZ837" s="206"/>
      <c r="MBA837" s="206"/>
      <c r="MBB837" s="206"/>
      <c r="MBC837" s="206"/>
      <c r="MBD837" s="206"/>
      <c r="MBE837" s="206"/>
      <c r="MBF837" s="206"/>
      <c r="MBG837" s="206"/>
      <c r="MBH837" s="206"/>
      <c r="MBI837" s="206"/>
      <c r="MBJ837" s="206"/>
      <c r="MBK837" s="206"/>
      <c r="MBL837" s="206"/>
      <c r="MBM837" s="206"/>
      <c r="MBN837" s="206"/>
      <c r="MBO837" s="206"/>
      <c r="MBP837" s="206"/>
      <c r="MBQ837" s="206"/>
      <c r="MBR837" s="206"/>
      <c r="MBS837" s="206"/>
      <c r="MBT837" s="206"/>
      <c r="MBU837" s="206"/>
      <c r="MBV837" s="206"/>
      <c r="MBW837" s="206"/>
      <c r="MBX837" s="206"/>
      <c r="MBY837" s="206"/>
      <c r="MBZ837" s="206"/>
      <c r="MCA837" s="206"/>
      <c r="MCB837" s="206"/>
      <c r="MCC837" s="206"/>
      <c r="MCD837" s="206"/>
      <c r="MCE837" s="206"/>
      <c r="MCF837" s="206"/>
      <c r="MCG837" s="206"/>
      <c r="MCH837" s="206"/>
      <c r="MCI837" s="206"/>
      <c r="MCJ837" s="206"/>
      <c r="MCK837" s="206"/>
      <c r="MCL837" s="206"/>
      <c r="MCM837" s="206"/>
      <c r="MCN837" s="206"/>
      <c r="MCO837" s="206"/>
      <c r="MCP837" s="206"/>
      <c r="MCQ837" s="206"/>
      <c r="MCR837" s="206"/>
      <c r="MCS837" s="206"/>
      <c r="MCT837" s="206"/>
      <c r="MCU837" s="206"/>
      <c r="MCV837" s="206"/>
      <c r="MCW837" s="206"/>
      <c r="MCX837" s="206"/>
      <c r="MCY837" s="206"/>
      <c r="MCZ837" s="206"/>
      <c r="MDA837" s="206"/>
      <c r="MDB837" s="206"/>
      <c r="MDC837" s="206"/>
      <c r="MDD837" s="206"/>
      <c r="MDE837" s="206"/>
      <c r="MDF837" s="206"/>
      <c r="MDG837" s="206"/>
      <c r="MDH837" s="206"/>
      <c r="MDI837" s="206"/>
      <c r="MDJ837" s="206"/>
      <c r="MDK837" s="206"/>
      <c r="MDL837" s="206"/>
      <c r="MDM837" s="206"/>
      <c r="MDN837" s="206"/>
      <c r="MDO837" s="206"/>
      <c r="MDP837" s="206"/>
      <c r="MDQ837" s="206"/>
      <c r="MDR837" s="206"/>
      <c r="MDS837" s="206"/>
      <c r="MDT837" s="206"/>
      <c r="MDU837" s="206"/>
      <c r="MDV837" s="206"/>
      <c r="MDW837" s="206"/>
      <c r="MDX837" s="206"/>
      <c r="MDY837" s="206"/>
      <c r="MDZ837" s="206"/>
      <c r="MEA837" s="206"/>
      <c r="MEB837" s="206"/>
      <c r="MEC837" s="206"/>
      <c r="MED837" s="206"/>
      <c r="MEE837" s="206"/>
      <c r="MEF837" s="206"/>
      <c r="MEG837" s="206"/>
      <c r="MEH837" s="206"/>
      <c r="MEI837" s="206"/>
      <c r="MEJ837" s="206"/>
      <c r="MEK837" s="206"/>
      <c r="MEL837" s="206"/>
      <c r="MEM837" s="206"/>
      <c r="MEN837" s="206"/>
      <c r="MEO837" s="206"/>
      <c r="MEP837" s="206"/>
      <c r="MEQ837" s="206"/>
      <c r="MER837" s="206"/>
      <c r="MES837" s="206"/>
      <c r="MET837" s="206"/>
      <c r="MEU837" s="206"/>
      <c r="MEV837" s="206"/>
      <c r="MEW837" s="206"/>
      <c r="MEX837" s="206"/>
      <c r="MEY837" s="206"/>
      <c r="MEZ837" s="206"/>
      <c r="MFA837" s="206"/>
      <c r="MFB837" s="206"/>
      <c r="MFC837" s="206"/>
      <c r="MFD837" s="206"/>
      <c r="MFE837" s="206"/>
      <c r="MFF837" s="206"/>
      <c r="MFG837" s="206"/>
      <c r="MFH837" s="206"/>
      <c r="MFI837" s="206"/>
      <c r="MFJ837" s="206"/>
      <c r="MFK837" s="206"/>
      <c r="MFL837" s="206"/>
      <c r="MFM837" s="206"/>
      <c r="MFN837" s="206"/>
      <c r="MFO837" s="206"/>
      <c r="MFP837" s="206"/>
      <c r="MFQ837" s="206"/>
      <c r="MFR837" s="206"/>
      <c r="MFS837" s="206"/>
      <c r="MFT837" s="206"/>
      <c r="MFU837" s="206"/>
      <c r="MFV837" s="206"/>
      <c r="MFW837" s="206"/>
      <c r="MFX837" s="206"/>
      <c r="MFY837" s="206"/>
      <c r="MFZ837" s="206"/>
      <c r="MGA837" s="206"/>
      <c r="MGB837" s="206"/>
      <c r="MGC837" s="206"/>
      <c r="MGD837" s="206"/>
      <c r="MGE837" s="206"/>
      <c r="MGF837" s="206"/>
      <c r="MGG837" s="206"/>
      <c r="MGH837" s="206"/>
      <c r="MGI837" s="206"/>
      <c r="MGJ837" s="206"/>
      <c r="MGK837" s="206"/>
      <c r="MGL837" s="206"/>
      <c r="MGM837" s="206"/>
      <c r="MGN837" s="206"/>
      <c r="MGO837" s="206"/>
      <c r="MGP837" s="206"/>
      <c r="MGQ837" s="206"/>
      <c r="MGR837" s="206"/>
      <c r="MGS837" s="206"/>
      <c r="MGT837" s="206"/>
      <c r="MGU837" s="206"/>
      <c r="MGV837" s="206"/>
      <c r="MGW837" s="206"/>
      <c r="MGX837" s="206"/>
      <c r="MGY837" s="206"/>
      <c r="MGZ837" s="206"/>
      <c r="MHA837" s="206"/>
      <c r="MHB837" s="206"/>
      <c r="MHC837" s="206"/>
      <c r="MHD837" s="206"/>
      <c r="MHE837" s="206"/>
      <c r="MHF837" s="206"/>
      <c r="MHG837" s="206"/>
      <c r="MHH837" s="206"/>
      <c r="MHI837" s="206"/>
      <c r="MHJ837" s="206"/>
      <c r="MHK837" s="206"/>
      <c r="MHL837" s="206"/>
      <c r="MHM837" s="206"/>
      <c r="MHN837" s="206"/>
      <c r="MHO837" s="206"/>
      <c r="MHP837" s="206"/>
      <c r="MHQ837" s="206"/>
      <c r="MHR837" s="206"/>
      <c r="MHS837" s="206"/>
      <c r="MHT837" s="206"/>
      <c r="MHU837" s="206"/>
      <c r="MHV837" s="206"/>
      <c r="MHW837" s="206"/>
      <c r="MHX837" s="206"/>
      <c r="MHY837" s="206"/>
      <c r="MHZ837" s="206"/>
      <c r="MIA837" s="206"/>
      <c r="MIB837" s="206"/>
      <c r="MIC837" s="206"/>
      <c r="MID837" s="206"/>
      <c r="MIE837" s="206"/>
      <c r="MIF837" s="206"/>
      <c r="MIG837" s="206"/>
      <c r="MIH837" s="206"/>
      <c r="MII837" s="206"/>
      <c r="MIJ837" s="206"/>
      <c r="MIK837" s="206"/>
      <c r="MIL837" s="206"/>
      <c r="MIM837" s="206"/>
      <c r="MIN837" s="206"/>
      <c r="MIO837" s="206"/>
      <c r="MIP837" s="206"/>
      <c r="MIQ837" s="206"/>
      <c r="MIR837" s="206"/>
      <c r="MIS837" s="206"/>
      <c r="MIT837" s="206"/>
      <c r="MIU837" s="206"/>
      <c r="MIV837" s="206"/>
      <c r="MIW837" s="206"/>
      <c r="MIX837" s="206"/>
      <c r="MIY837" s="206"/>
      <c r="MIZ837" s="206"/>
      <c r="MJA837" s="206"/>
      <c r="MJB837" s="206"/>
      <c r="MJC837" s="206"/>
      <c r="MJD837" s="206"/>
      <c r="MJE837" s="206"/>
      <c r="MJF837" s="206"/>
      <c r="MJG837" s="206"/>
      <c r="MJH837" s="206"/>
      <c r="MJI837" s="206"/>
      <c r="MJJ837" s="206"/>
      <c r="MJK837" s="206"/>
      <c r="MJL837" s="206"/>
      <c r="MJM837" s="206"/>
      <c r="MJN837" s="206"/>
      <c r="MJO837" s="206"/>
      <c r="MJP837" s="206"/>
      <c r="MJQ837" s="206"/>
      <c r="MJR837" s="206"/>
      <c r="MJS837" s="206"/>
      <c r="MJT837" s="206"/>
      <c r="MJU837" s="206"/>
      <c r="MJV837" s="206"/>
      <c r="MJW837" s="206"/>
      <c r="MJX837" s="206"/>
      <c r="MJY837" s="206"/>
      <c r="MJZ837" s="206"/>
      <c r="MKA837" s="206"/>
      <c r="MKB837" s="206"/>
      <c r="MKC837" s="206"/>
      <c r="MKD837" s="206"/>
      <c r="MKE837" s="206"/>
      <c r="MKF837" s="206"/>
      <c r="MKG837" s="206"/>
      <c r="MKH837" s="206"/>
      <c r="MKI837" s="206"/>
      <c r="MKJ837" s="206"/>
      <c r="MKK837" s="206"/>
      <c r="MKL837" s="206"/>
      <c r="MKM837" s="206"/>
      <c r="MKN837" s="206"/>
      <c r="MKO837" s="206"/>
      <c r="MKP837" s="206"/>
      <c r="MKQ837" s="206"/>
      <c r="MKR837" s="206"/>
      <c r="MKS837" s="206"/>
      <c r="MKT837" s="206"/>
      <c r="MKU837" s="206"/>
      <c r="MKV837" s="206"/>
      <c r="MKW837" s="206"/>
      <c r="MKX837" s="206"/>
      <c r="MKY837" s="206"/>
      <c r="MKZ837" s="206"/>
      <c r="MLA837" s="206"/>
      <c r="MLB837" s="206"/>
      <c r="MLC837" s="206"/>
      <c r="MLD837" s="206"/>
      <c r="MLE837" s="206"/>
      <c r="MLF837" s="206"/>
      <c r="MLG837" s="206"/>
      <c r="MLH837" s="206"/>
      <c r="MLI837" s="206"/>
      <c r="MLJ837" s="206"/>
      <c r="MLK837" s="206"/>
      <c r="MLL837" s="206"/>
      <c r="MLM837" s="206"/>
      <c r="MLN837" s="206"/>
      <c r="MLO837" s="206"/>
      <c r="MLP837" s="206"/>
      <c r="MLQ837" s="206"/>
      <c r="MLR837" s="206"/>
      <c r="MLS837" s="206"/>
      <c r="MLT837" s="206"/>
      <c r="MLU837" s="206"/>
      <c r="MLV837" s="206"/>
      <c r="MLW837" s="206"/>
      <c r="MLX837" s="206"/>
      <c r="MLY837" s="206"/>
      <c r="MLZ837" s="206"/>
      <c r="MMA837" s="206"/>
      <c r="MMB837" s="206"/>
      <c r="MMC837" s="206"/>
      <c r="MMD837" s="206"/>
      <c r="MME837" s="206"/>
      <c r="MMF837" s="206"/>
      <c r="MMG837" s="206"/>
      <c r="MMH837" s="206"/>
      <c r="MMI837" s="206"/>
      <c r="MMJ837" s="206"/>
      <c r="MMK837" s="206"/>
      <c r="MML837" s="206"/>
      <c r="MMM837" s="206"/>
      <c r="MMN837" s="206"/>
      <c r="MMO837" s="206"/>
      <c r="MMP837" s="206"/>
      <c r="MMQ837" s="206"/>
      <c r="MMR837" s="206"/>
      <c r="MMS837" s="206"/>
      <c r="MMT837" s="206"/>
      <c r="MMU837" s="206"/>
      <c r="MMV837" s="206"/>
      <c r="MMW837" s="206"/>
      <c r="MMX837" s="206"/>
      <c r="MMY837" s="206"/>
      <c r="MMZ837" s="206"/>
      <c r="MNA837" s="206"/>
      <c r="MNB837" s="206"/>
      <c r="MNC837" s="206"/>
      <c r="MND837" s="206"/>
      <c r="MNE837" s="206"/>
      <c r="MNF837" s="206"/>
      <c r="MNG837" s="206"/>
      <c r="MNH837" s="206"/>
      <c r="MNI837" s="206"/>
      <c r="MNJ837" s="206"/>
      <c r="MNK837" s="206"/>
      <c r="MNL837" s="206"/>
      <c r="MNM837" s="206"/>
      <c r="MNN837" s="206"/>
      <c r="MNO837" s="206"/>
      <c r="MNP837" s="206"/>
      <c r="MNQ837" s="206"/>
      <c r="MNR837" s="206"/>
      <c r="MNS837" s="206"/>
      <c r="MNT837" s="206"/>
      <c r="MNU837" s="206"/>
      <c r="MNV837" s="206"/>
      <c r="MNW837" s="206"/>
      <c r="MNX837" s="206"/>
      <c r="MNY837" s="206"/>
      <c r="MNZ837" s="206"/>
      <c r="MOA837" s="206"/>
      <c r="MOB837" s="206"/>
      <c r="MOC837" s="206"/>
      <c r="MOD837" s="206"/>
      <c r="MOE837" s="206"/>
      <c r="MOF837" s="206"/>
      <c r="MOG837" s="206"/>
      <c r="MOH837" s="206"/>
      <c r="MOI837" s="206"/>
      <c r="MOJ837" s="206"/>
      <c r="MOK837" s="206"/>
      <c r="MOL837" s="206"/>
      <c r="MOM837" s="206"/>
      <c r="MON837" s="206"/>
      <c r="MOO837" s="206"/>
      <c r="MOP837" s="206"/>
      <c r="MOQ837" s="206"/>
      <c r="MOR837" s="206"/>
      <c r="MOS837" s="206"/>
      <c r="MOT837" s="206"/>
      <c r="MOU837" s="206"/>
      <c r="MOV837" s="206"/>
      <c r="MOW837" s="206"/>
      <c r="MOX837" s="206"/>
      <c r="MOY837" s="206"/>
      <c r="MOZ837" s="206"/>
      <c r="MPA837" s="206"/>
      <c r="MPB837" s="206"/>
      <c r="MPC837" s="206"/>
      <c r="MPD837" s="206"/>
      <c r="MPE837" s="206"/>
      <c r="MPF837" s="206"/>
      <c r="MPG837" s="206"/>
      <c r="MPH837" s="206"/>
      <c r="MPI837" s="206"/>
      <c r="MPJ837" s="206"/>
      <c r="MPK837" s="206"/>
      <c r="MPL837" s="206"/>
      <c r="MPM837" s="206"/>
      <c r="MPN837" s="206"/>
      <c r="MPO837" s="206"/>
      <c r="MPP837" s="206"/>
      <c r="MPQ837" s="206"/>
      <c r="MPR837" s="206"/>
      <c r="MPS837" s="206"/>
      <c r="MPT837" s="206"/>
      <c r="MPU837" s="206"/>
      <c r="MPV837" s="206"/>
      <c r="MPW837" s="206"/>
      <c r="MPX837" s="206"/>
      <c r="MPY837" s="206"/>
      <c r="MPZ837" s="206"/>
      <c r="MQA837" s="206"/>
      <c r="MQB837" s="206"/>
      <c r="MQC837" s="206"/>
      <c r="MQD837" s="206"/>
      <c r="MQE837" s="206"/>
      <c r="MQF837" s="206"/>
      <c r="MQG837" s="206"/>
      <c r="MQH837" s="206"/>
      <c r="MQI837" s="206"/>
      <c r="MQJ837" s="206"/>
      <c r="MQK837" s="206"/>
      <c r="MQL837" s="206"/>
      <c r="MQM837" s="206"/>
      <c r="MQN837" s="206"/>
      <c r="MQO837" s="206"/>
      <c r="MQP837" s="206"/>
      <c r="MQQ837" s="206"/>
      <c r="MQR837" s="206"/>
      <c r="MQS837" s="206"/>
      <c r="MQT837" s="206"/>
      <c r="MQU837" s="206"/>
      <c r="MQV837" s="206"/>
      <c r="MQW837" s="206"/>
      <c r="MQX837" s="206"/>
      <c r="MQY837" s="206"/>
      <c r="MQZ837" s="206"/>
      <c r="MRA837" s="206"/>
      <c r="MRB837" s="206"/>
      <c r="MRC837" s="206"/>
      <c r="MRD837" s="206"/>
      <c r="MRE837" s="206"/>
      <c r="MRF837" s="206"/>
      <c r="MRG837" s="206"/>
      <c r="MRH837" s="206"/>
      <c r="MRI837" s="206"/>
      <c r="MRJ837" s="206"/>
      <c r="MRK837" s="206"/>
      <c r="MRL837" s="206"/>
      <c r="MRM837" s="206"/>
      <c r="MRN837" s="206"/>
      <c r="MRO837" s="206"/>
      <c r="MRP837" s="206"/>
      <c r="MRQ837" s="206"/>
      <c r="MRR837" s="206"/>
      <c r="MRS837" s="206"/>
      <c r="MRT837" s="206"/>
      <c r="MRU837" s="206"/>
      <c r="MRV837" s="206"/>
      <c r="MRW837" s="206"/>
      <c r="MRX837" s="206"/>
      <c r="MRY837" s="206"/>
      <c r="MRZ837" s="206"/>
      <c r="MSA837" s="206"/>
      <c r="MSB837" s="206"/>
      <c r="MSC837" s="206"/>
      <c r="MSD837" s="206"/>
      <c r="MSE837" s="206"/>
      <c r="MSF837" s="206"/>
      <c r="MSG837" s="206"/>
      <c r="MSH837" s="206"/>
      <c r="MSI837" s="206"/>
      <c r="MSJ837" s="206"/>
      <c r="MSK837" s="206"/>
      <c r="MSL837" s="206"/>
      <c r="MSM837" s="206"/>
      <c r="MSN837" s="206"/>
      <c r="MSO837" s="206"/>
      <c r="MSP837" s="206"/>
      <c r="MSQ837" s="206"/>
      <c r="MSR837" s="206"/>
      <c r="MSS837" s="206"/>
      <c r="MST837" s="206"/>
      <c r="MSU837" s="206"/>
      <c r="MSV837" s="206"/>
      <c r="MSW837" s="206"/>
      <c r="MSX837" s="206"/>
      <c r="MSY837" s="206"/>
      <c r="MSZ837" s="206"/>
      <c r="MTA837" s="206"/>
      <c r="MTB837" s="206"/>
      <c r="MTC837" s="206"/>
      <c r="MTD837" s="206"/>
      <c r="MTE837" s="206"/>
      <c r="MTF837" s="206"/>
      <c r="MTG837" s="206"/>
      <c r="MTH837" s="206"/>
      <c r="MTI837" s="206"/>
      <c r="MTJ837" s="206"/>
      <c r="MTK837" s="206"/>
      <c r="MTL837" s="206"/>
      <c r="MTM837" s="206"/>
      <c r="MTN837" s="206"/>
      <c r="MTO837" s="206"/>
      <c r="MTP837" s="206"/>
      <c r="MTQ837" s="206"/>
      <c r="MTR837" s="206"/>
      <c r="MTS837" s="206"/>
      <c r="MTT837" s="206"/>
      <c r="MTU837" s="206"/>
      <c r="MTV837" s="206"/>
      <c r="MTW837" s="206"/>
      <c r="MTX837" s="206"/>
      <c r="MTY837" s="206"/>
      <c r="MTZ837" s="206"/>
      <c r="MUA837" s="206"/>
      <c r="MUB837" s="206"/>
      <c r="MUC837" s="206"/>
      <c r="MUD837" s="206"/>
      <c r="MUE837" s="206"/>
      <c r="MUF837" s="206"/>
      <c r="MUG837" s="206"/>
      <c r="MUH837" s="206"/>
      <c r="MUI837" s="206"/>
      <c r="MUJ837" s="206"/>
      <c r="MUK837" s="206"/>
      <c r="MUL837" s="206"/>
      <c r="MUM837" s="206"/>
      <c r="MUN837" s="206"/>
      <c r="MUO837" s="206"/>
      <c r="MUP837" s="206"/>
      <c r="MUQ837" s="206"/>
      <c r="MUR837" s="206"/>
      <c r="MUS837" s="206"/>
      <c r="MUT837" s="206"/>
      <c r="MUU837" s="206"/>
      <c r="MUV837" s="206"/>
      <c r="MUW837" s="206"/>
      <c r="MUX837" s="206"/>
      <c r="MUY837" s="206"/>
      <c r="MUZ837" s="206"/>
      <c r="MVA837" s="206"/>
      <c r="MVB837" s="206"/>
      <c r="MVC837" s="206"/>
      <c r="MVD837" s="206"/>
      <c r="MVE837" s="206"/>
      <c r="MVF837" s="206"/>
      <c r="MVG837" s="206"/>
      <c r="MVH837" s="206"/>
      <c r="MVI837" s="206"/>
      <c r="MVJ837" s="206"/>
      <c r="MVK837" s="206"/>
      <c r="MVL837" s="206"/>
      <c r="MVM837" s="206"/>
      <c r="MVN837" s="206"/>
      <c r="MVO837" s="206"/>
      <c r="MVP837" s="206"/>
      <c r="MVQ837" s="206"/>
      <c r="MVR837" s="206"/>
      <c r="MVS837" s="206"/>
      <c r="MVT837" s="206"/>
      <c r="MVU837" s="206"/>
      <c r="MVV837" s="206"/>
      <c r="MVW837" s="206"/>
      <c r="MVX837" s="206"/>
      <c r="MVY837" s="206"/>
      <c r="MVZ837" s="206"/>
      <c r="MWA837" s="206"/>
      <c r="MWB837" s="206"/>
      <c r="MWC837" s="206"/>
      <c r="MWD837" s="206"/>
      <c r="MWE837" s="206"/>
      <c r="MWF837" s="206"/>
      <c r="MWG837" s="206"/>
      <c r="MWH837" s="206"/>
      <c r="MWI837" s="206"/>
      <c r="MWJ837" s="206"/>
      <c r="MWK837" s="206"/>
      <c r="MWL837" s="206"/>
      <c r="MWM837" s="206"/>
      <c r="MWN837" s="206"/>
      <c r="MWO837" s="206"/>
      <c r="MWP837" s="206"/>
      <c r="MWQ837" s="206"/>
      <c r="MWR837" s="206"/>
      <c r="MWS837" s="206"/>
      <c r="MWT837" s="206"/>
      <c r="MWU837" s="206"/>
      <c r="MWV837" s="206"/>
      <c r="MWW837" s="206"/>
      <c r="MWX837" s="206"/>
      <c r="MWY837" s="206"/>
      <c r="MWZ837" s="206"/>
      <c r="MXA837" s="206"/>
      <c r="MXB837" s="206"/>
      <c r="MXC837" s="206"/>
      <c r="MXD837" s="206"/>
      <c r="MXE837" s="206"/>
      <c r="MXF837" s="206"/>
      <c r="MXG837" s="206"/>
      <c r="MXH837" s="206"/>
      <c r="MXI837" s="206"/>
      <c r="MXJ837" s="206"/>
      <c r="MXK837" s="206"/>
      <c r="MXL837" s="206"/>
      <c r="MXM837" s="206"/>
      <c r="MXN837" s="206"/>
      <c r="MXO837" s="206"/>
      <c r="MXP837" s="206"/>
      <c r="MXQ837" s="206"/>
      <c r="MXR837" s="206"/>
      <c r="MXS837" s="206"/>
      <c r="MXT837" s="206"/>
      <c r="MXU837" s="206"/>
      <c r="MXV837" s="206"/>
      <c r="MXW837" s="206"/>
      <c r="MXX837" s="206"/>
      <c r="MXY837" s="206"/>
      <c r="MXZ837" s="206"/>
      <c r="MYA837" s="206"/>
      <c r="MYB837" s="206"/>
      <c r="MYC837" s="206"/>
      <c r="MYD837" s="206"/>
      <c r="MYE837" s="206"/>
      <c r="MYF837" s="206"/>
      <c r="MYG837" s="206"/>
      <c r="MYH837" s="206"/>
      <c r="MYI837" s="206"/>
      <c r="MYJ837" s="206"/>
      <c r="MYK837" s="206"/>
      <c r="MYL837" s="206"/>
      <c r="MYM837" s="206"/>
      <c r="MYN837" s="206"/>
      <c r="MYO837" s="206"/>
      <c r="MYP837" s="206"/>
      <c r="MYQ837" s="206"/>
      <c r="MYR837" s="206"/>
      <c r="MYS837" s="206"/>
      <c r="MYT837" s="206"/>
      <c r="MYU837" s="206"/>
      <c r="MYV837" s="206"/>
      <c r="MYW837" s="206"/>
      <c r="MYX837" s="206"/>
      <c r="MYY837" s="206"/>
      <c r="MYZ837" s="206"/>
      <c r="MZA837" s="206"/>
      <c r="MZB837" s="206"/>
      <c r="MZC837" s="206"/>
      <c r="MZD837" s="206"/>
      <c r="MZE837" s="206"/>
      <c r="MZF837" s="206"/>
      <c r="MZG837" s="206"/>
      <c r="MZH837" s="206"/>
      <c r="MZI837" s="206"/>
      <c r="MZJ837" s="206"/>
      <c r="MZK837" s="206"/>
      <c r="MZL837" s="206"/>
      <c r="MZM837" s="206"/>
      <c r="MZN837" s="206"/>
      <c r="MZO837" s="206"/>
      <c r="MZP837" s="206"/>
      <c r="MZQ837" s="206"/>
      <c r="MZR837" s="206"/>
      <c r="MZS837" s="206"/>
      <c r="MZT837" s="206"/>
      <c r="MZU837" s="206"/>
      <c r="MZV837" s="206"/>
      <c r="MZW837" s="206"/>
      <c r="MZX837" s="206"/>
      <c r="MZY837" s="206"/>
      <c r="MZZ837" s="206"/>
      <c r="NAA837" s="206"/>
      <c r="NAB837" s="206"/>
      <c r="NAC837" s="206"/>
      <c r="NAD837" s="206"/>
      <c r="NAE837" s="206"/>
      <c r="NAF837" s="206"/>
      <c r="NAG837" s="206"/>
      <c r="NAH837" s="206"/>
      <c r="NAI837" s="206"/>
      <c r="NAJ837" s="206"/>
      <c r="NAK837" s="206"/>
      <c r="NAL837" s="206"/>
      <c r="NAM837" s="206"/>
      <c r="NAN837" s="206"/>
      <c r="NAO837" s="206"/>
      <c r="NAP837" s="206"/>
      <c r="NAQ837" s="206"/>
      <c r="NAR837" s="206"/>
      <c r="NAS837" s="206"/>
      <c r="NAT837" s="206"/>
      <c r="NAU837" s="206"/>
      <c r="NAV837" s="206"/>
      <c r="NAW837" s="206"/>
      <c r="NAX837" s="206"/>
      <c r="NAY837" s="206"/>
      <c r="NAZ837" s="206"/>
      <c r="NBA837" s="206"/>
      <c r="NBB837" s="206"/>
      <c r="NBC837" s="206"/>
      <c r="NBD837" s="206"/>
      <c r="NBE837" s="206"/>
      <c r="NBF837" s="206"/>
      <c r="NBG837" s="206"/>
      <c r="NBH837" s="206"/>
      <c r="NBI837" s="206"/>
      <c r="NBJ837" s="206"/>
      <c r="NBK837" s="206"/>
      <c r="NBL837" s="206"/>
      <c r="NBM837" s="206"/>
      <c r="NBN837" s="206"/>
      <c r="NBO837" s="206"/>
      <c r="NBP837" s="206"/>
      <c r="NBQ837" s="206"/>
      <c r="NBR837" s="206"/>
      <c r="NBS837" s="206"/>
      <c r="NBT837" s="206"/>
      <c r="NBU837" s="206"/>
      <c r="NBV837" s="206"/>
      <c r="NBW837" s="206"/>
      <c r="NBX837" s="206"/>
      <c r="NBY837" s="206"/>
      <c r="NBZ837" s="206"/>
      <c r="NCA837" s="206"/>
      <c r="NCB837" s="206"/>
      <c r="NCC837" s="206"/>
      <c r="NCD837" s="206"/>
      <c r="NCE837" s="206"/>
      <c r="NCF837" s="206"/>
      <c r="NCG837" s="206"/>
      <c r="NCH837" s="206"/>
      <c r="NCI837" s="206"/>
      <c r="NCJ837" s="206"/>
      <c r="NCK837" s="206"/>
      <c r="NCL837" s="206"/>
      <c r="NCM837" s="206"/>
      <c r="NCN837" s="206"/>
      <c r="NCO837" s="206"/>
      <c r="NCP837" s="206"/>
      <c r="NCQ837" s="206"/>
      <c r="NCR837" s="206"/>
      <c r="NCS837" s="206"/>
      <c r="NCT837" s="206"/>
      <c r="NCU837" s="206"/>
      <c r="NCV837" s="206"/>
      <c r="NCW837" s="206"/>
      <c r="NCX837" s="206"/>
      <c r="NCY837" s="206"/>
      <c r="NCZ837" s="206"/>
      <c r="NDA837" s="206"/>
      <c r="NDB837" s="206"/>
      <c r="NDC837" s="206"/>
      <c r="NDD837" s="206"/>
      <c r="NDE837" s="206"/>
      <c r="NDF837" s="206"/>
      <c r="NDG837" s="206"/>
      <c r="NDH837" s="206"/>
      <c r="NDI837" s="206"/>
      <c r="NDJ837" s="206"/>
      <c r="NDK837" s="206"/>
      <c r="NDL837" s="206"/>
      <c r="NDM837" s="206"/>
      <c r="NDN837" s="206"/>
      <c r="NDO837" s="206"/>
      <c r="NDP837" s="206"/>
      <c r="NDQ837" s="206"/>
      <c r="NDR837" s="206"/>
      <c r="NDS837" s="206"/>
      <c r="NDT837" s="206"/>
      <c r="NDU837" s="206"/>
      <c r="NDV837" s="206"/>
      <c r="NDW837" s="206"/>
      <c r="NDX837" s="206"/>
      <c r="NDY837" s="206"/>
      <c r="NDZ837" s="206"/>
      <c r="NEA837" s="206"/>
      <c r="NEB837" s="206"/>
      <c r="NEC837" s="206"/>
      <c r="NED837" s="206"/>
      <c r="NEE837" s="206"/>
      <c r="NEF837" s="206"/>
      <c r="NEG837" s="206"/>
      <c r="NEH837" s="206"/>
      <c r="NEI837" s="206"/>
      <c r="NEJ837" s="206"/>
      <c r="NEK837" s="206"/>
      <c r="NEL837" s="206"/>
      <c r="NEM837" s="206"/>
      <c r="NEN837" s="206"/>
      <c r="NEO837" s="206"/>
      <c r="NEP837" s="206"/>
      <c r="NEQ837" s="206"/>
      <c r="NER837" s="206"/>
      <c r="NES837" s="206"/>
      <c r="NET837" s="206"/>
      <c r="NEU837" s="206"/>
      <c r="NEV837" s="206"/>
      <c r="NEW837" s="206"/>
      <c r="NEX837" s="206"/>
      <c r="NEY837" s="206"/>
      <c r="NEZ837" s="206"/>
      <c r="NFA837" s="206"/>
      <c r="NFB837" s="206"/>
      <c r="NFC837" s="206"/>
      <c r="NFD837" s="206"/>
      <c r="NFE837" s="206"/>
      <c r="NFF837" s="206"/>
      <c r="NFG837" s="206"/>
      <c r="NFH837" s="206"/>
      <c r="NFI837" s="206"/>
      <c r="NFJ837" s="206"/>
      <c r="NFK837" s="206"/>
      <c r="NFL837" s="206"/>
      <c r="NFM837" s="206"/>
      <c r="NFN837" s="206"/>
      <c r="NFO837" s="206"/>
      <c r="NFP837" s="206"/>
      <c r="NFQ837" s="206"/>
      <c r="NFR837" s="206"/>
      <c r="NFS837" s="206"/>
      <c r="NFT837" s="206"/>
      <c r="NFU837" s="206"/>
      <c r="NFV837" s="206"/>
      <c r="NFW837" s="206"/>
      <c r="NFX837" s="206"/>
      <c r="NFY837" s="206"/>
      <c r="NFZ837" s="206"/>
      <c r="NGA837" s="206"/>
      <c r="NGB837" s="206"/>
      <c r="NGC837" s="206"/>
      <c r="NGD837" s="206"/>
      <c r="NGE837" s="206"/>
      <c r="NGF837" s="206"/>
      <c r="NGG837" s="206"/>
      <c r="NGH837" s="206"/>
      <c r="NGI837" s="206"/>
      <c r="NGJ837" s="206"/>
      <c r="NGK837" s="206"/>
      <c r="NGL837" s="206"/>
      <c r="NGM837" s="206"/>
      <c r="NGN837" s="206"/>
      <c r="NGO837" s="206"/>
      <c r="NGP837" s="206"/>
      <c r="NGQ837" s="206"/>
      <c r="NGR837" s="206"/>
      <c r="NGS837" s="206"/>
      <c r="NGT837" s="206"/>
      <c r="NGU837" s="206"/>
      <c r="NGV837" s="206"/>
      <c r="NGW837" s="206"/>
      <c r="NGX837" s="206"/>
      <c r="NGY837" s="206"/>
      <c r="NGZ837" s="206"/>
      <c r="NHA837" s="206"/>
      <c r="NHB837" s="206"/>
      <c r="NHC837" s="206"/>
      <c r="NHD837" s="206"/>
      <c r="NHE837" s="206"/>
      <c r="NHF837" s="206"/>
      <c r="NHG837" s="206"/>
      <c r="NHH837" s="206"/>
      <c r="NHI837" s="206"/>
      <c r="NHJ837" s="206"/>
      <c r="NHK837" s="206"/>
      <c r="NHL837" s="206"/>
      <c r="NHM837" s="206"/>
      <c r="NHN837" s="206"/>
      <c r="NHO837" s="206"/>
      <c r="NHP837" s="206"/>
      <c r="NHQ837" s="206"/>
      <c r="NHR837" s="206"/>
      <c r="NHS837" s="206"/>
      <c r="NHT837" s="206"/>
      <c r="NHU837" s="206"/>
      <c r="NHV837" s="206"/>
      <c r="NHW837" s="206"/>
      <c r="NHX837" s="206"/>
      <c r="NHY837" s="206"/>
      <c r="NHZ837" s="206"/>
      <c r="NIA837" s="206"/>
      <c r="NIB837" s="206"/>
      <c r="NIC837" s="206"/>
      <c r="NID837" s="206"/>
      <c r="NIE837" s="206"/>
      <c r="NIF837" s="206"/>
      <c r="NIG837" s="206"/>
      <c r="NIH837" s="206"/>
      <c r="NII837" s="206"/>
      <c r="NIJ837" s="206"/>
      <c r="NIK837" s="206"/>
      <c r="NIL837" s="206"/>
      <c r="NIM837" s="206"/>
      <c r="NIN837" s="206"/>
      <c r="NIO837" s="206"/>
      <c r="NIP837" s="206"/>
      <c r="NIQ837" s="206"/>
      <c r="NIR837" s="206"/>
      <c r="NIS837" s="206"/>
      <c r="NIT837" s="206"/>
      <c r="NIU837" s="206"/>
      <c r="NIV837" s="206"/>
      <c r="NIW837" s="206"/>
      <c r="NIX837" s="206"/>
      <c r="NIY837" s="206"/>
      <c r="NIZ837" s="206"/>
      <c r="NJA837" s="206"/>
      <c r="NJB837" s="206"/>
      <c r="NJC837" s="206"/>
      <c r="NJD837" s="206"/>
      <c r="NJE837" s="206"/>
      <c r="NJF837" s="206"/>
      <c r="NJG837" s="206"/>
      <c r="NJH837" s="206"/>
      <c r="NJI837" s="206"/>
      <c r="NJJ837" s="206"/>
      <c r="NJK837" s="206"/>
      <c r="NJL837" s="206"/>
      <c r="NJM837" s="206"/>
      <c r="NJN837" s="206"/>
      <c r="NJO837" s="206"/>
      <c r="NJP837" s="206"/>
      <c r="NJQ837" s="206"/>
      <c r="NJR837" s="206"/>
      <c r="NJS837" s="206"/>
      <c r="NJT837" s="206"/>
      <c r="NJU837" s="206"/>
      <c r="NJV837" s="206"/>
      <c r="NJW837" s="206"/>
      <c r="NJX837" s="206"/>
      <c r="NJY837" s="206"/>
      <c r="NJZ837" s="206"/>
      <c r="NKA837" s="206"/>
      <c r="NKB837" s="206"/>
      <c r="NKC837" s="206"/>
      <c r="NKD837" s="206"/>
      <c r="NKE837" s="206"/>
      <c r="NKF837" s="206"/>
      <c r="NKG837" s="206"/>
      <c r="NKH837" s="206"/>
      <c r="NKI837" s="206"/>
      <c r="NKJ837" s="206"/>
      <c r="NKK837" s="206"/>
      <c r="NKL837" s="206"/>
      <c r="NKM837" s="206"/>
      <c r="NKN837" s="206"/>
      <c r="NKO837" s="206"/>
      <c r="NKP837" s="206"/>
      <c r="NKQ837" s="206"/>
      <c r="NKR837" s="206"/>
      <c r="NKS837" s="206"/>
      <c r="NKT837" s="206"/>
      <c r="NKU837" s="206"/>
      <c r="NKV837" s="206"/>
      <c r="NKW837" s="206"/>
      <c r="NKX837" s="206"/>
      <c r="NKY837" s="206"/>
      <c r="NKZ837" s="206"/>
      <c r="NLA837" s="206"/>
      <c r="NLB837" s="206"/>
      <c r="NLC837" s="206"/>
      <c r="NLD837" s="206"/>
      <c r="NLE837" s="206"/>
      <c r="NLF837" s="206"/>
      <c r="NLG837" s="206"/>
      <c r="NLH837" s="206"/>
      <c r="NLI837" s="206"/>
      <c r="NLJ837" s="206"/>
      <c r="NLK837" s="206"/>
      <c r="NLL837" s="206"/>
      <c r="NLM837" s="206"/>
      <c r="NLN837" s="206"/>
      <c r="NLO837" s="206"/>
      <c r="NLP837" s="206"/>
      <c r="NLQ837" s="206"/>
      <c r="NLR837" s="206"/>
      <c r="NLS837" s="206"/>
      <c r="NLT837" s="206"/>
      <c r="NLU837" s="206"/>
      <c r="NLV837" s="206"/>
      <c r="NLW837" s="206"/>
      <c r="NLX837" s="206"/>
      <c r="NLY837" s="206"/>
      <c r="NLZ837" s="206"/>
      <c r="NMA837" s="206"/>
      <c r="NMB837" s="206"/>
      <c r="NMC837" s="206"/>
      <c r="NMD837" s="206"/>
      <c r="NME837" s="206"/>
      <c r="NMF837" s="206"/>
      <c r="NMG837" s="206"/>
      <c r="NMH837" s="206"/>
      <c r="NMI837" s="206"/>
      <c r="NMJ837" s="206"/>
      <c r="NMK837" s="206"/>
      <c r="NML837" s="206"/>
      <c r="NMM837" s="206"/>
      <c r="NMN837" s="206"/>
      <c r="NMO837" s="206"/>
      <c r="NMP837" s="206"/>
      <c r="NMQ837" s="206"/>
      <c r="NMR837" s="206"/>
      <c r="NMS837" s="206"/>
      <c r="NMT837" s="206"/>
      <c r="NMU837" s="206"/>
      <c r="NMV837" s="206"/>
      <c r="NMW837" s="206"/>
      <c r="NMX837" s="206"/>
      <c r="NMY837" s="206"/>
      <c r="NMZ837" s="206"/>
      <c r="NNA837" s="206"/>
      <c r="NNB837" s="206"/>
      <c r="NNC837" s="206"/>
      <c r="NND837" s="206"/>
      <c r="NNE837" s="206"/>
      <c r="NNF837" s="206"/>
      <c r="NNG837" s="206"/>
      <c r="NNH837" s="206"/>
      <c r="NNI837" s="206"/>
      <c r="NNJ837" s="206"/>
      <c r="NNK837" s="206"/>
      <c r="NNL837" s="206"/>
      <c r="NNM837" s="206"/>
      <c r="NNN837" s="206"/>
      <c r="NNO837" s="206"/>
      <c r="NNP837" s="206"/>
      <c r="NNQ837" s="206"/>
      <c r="NNR837" s="206"/>
      <c r="NNS837" s="206"/>
      <c r="NNT837" s="206"/>
      <c r="NNU837" s="206"/>
      <c r="NNV837" s="206"/>
      <c r="NNW837" s="206"/>
      <c r="NNX837" s="206"/>
      <c r="NNY837" s="206"/>
      <c r="NNZ837" s="206"/>
      <c r="NOA837" s="206"/>
      <c r="NOB837" s="206"/>
      <c r="NOC837" s="206"/>
      <c r="NOD837" s="206"/>
      <c r="NOE837" s="206"/>
      <c r="NOF837" s="206"/>
      <c r="NOG837" s="206"/>
      <c r="NOH837" s="206"/>
      <c r="NOI837" s="206"/>
      <c r="NOJ837" s="206"/>
      <c r="NOK837" s="206"/>
      <c r="NOL837" s="206"/>
      <c r="NOM837" s="206"/>
      <c r="NON837" s="206"/>
      <c r="NOO837" s="206"/>
      <c r="NOP837" s="206"/>
      <c r="NOQ837" s="206"/>
      <c r="NOR837" s="206"/>
      <c r="NOS837" s="206"/>
      <c r="NOT837" s="206"/>
      <c r="NOU837" s="206"/>
      <c r="NOV837" s="206"/>
      <c r="NOW837" s="206"/>
      <c r="NOX837" s="206"/>
      <c r="NOY837" s="206"/>
      <c r="NOZ837" s="206"/>
      <c r="NPA837" s="206"/>
      <c r="NPB837" s="206"/>
      <c r="NPC837" s="206"/>
      <c r="NPD837" s="206"/>
      <c r="NPE837" s="206"/>
      <c r="NPF837" s="206"/>
      <c r="NPG837" s="206"/>
      <c r="NPH837" s="206"/>
      <c r="NPI837" s="206"/>
      <c r="NPJ837" s="206"/>
      <c r="NPK837" s="206"/>
      <c r="NPL837" s="206"/>
      <c r="NPM837" s="206"/>
      <c r="NPN837" s="206"/>
      <c r="NPO837" s="206"/>
      <c r="NPP837" s="206"/>
      <c r="NPQ837" s="206"/>
      <c r="NPR837" s="206"/>
      <c r="NPS837" s="206"/>
      <c r="NPT837" s="206"/>
      <c r="NPU837" s="206"/>
      <c r="NPV837" s="206"/>
      <c r="NPW837" s="206"/>
      <c r="NPX837" s="206"/>
      <c r="NPY837" s="206"/>
      <c r="NPZ837" s="206"/>
      <c r="NQA837" s="206"/>
      <c r="NQB837" s="206"/>
      <c r="NQC837" s="206"/>
      <c r="NQD837" s="206"/>
      <c r="NQE837" s="206"/>
      <c r="NQF837" s="206"/>
      <c r="NQG837" s="206"/>
      <c r="NQH837" s="206"/>
      <c r="NQI837" s="206"/>
      <c r="NQJ837" s="206"/>
      <c r="NQK837" s="206"/>
      <c r="NQL837" s="206"/>
      <c r="NQM837" s="206"/>
      <c r="NQN837" s="206"/>
      <c r="NQO837" s="206"/>
      <c r="NQP837" s="206"/>
      <c r="NQQ837" s="206"/>
      <c r="NQR837" s="206"/>
      <c r="NQS837" s="206"/>
      <c r="NQT837" s="206"/>
      <c r="NQU837" s="206"/>
      <c r="NQV837" s="206"/>
      <c r="NQW837" s="206"/>
      <c r="NQX837" s="206"/>
      <c r="NQY837" s="206"/>
      <c r="NQZ837" s="206"/>
      <c r="NRA837" s="206"/>
      <c r="NRB837" s="206"/>
      <c r="NRC837" s="206"/>
      <c r="NRD837" s="206"/>
      <c r="NRE837" s="206"/>
      <c r="NRF837" s="206"/>
      <c r="NRG837" s="206"/>
      <c r="NRH837" s="206"/>
      <c r="NRI837" s="206"/>
      <c r="NRJ837" s="206"/>
      <c r="NRK837" s="206"/>
      <c r="NRL837" s="206"/>
      <c r="NRM837" s="206"/>
      <c r="NRN837" s="206"/>
      <c r="NRO837" s="206"/>
      <c r="NRP837" s="206"/>
      <c r="NRQ837" s="206"/>
      <c r="NRR837" s="206"/>
      <c r="NRS837" s="206"/>
      <c r="NRT837" s="206"/>
      <c r="NRU837" s="206"/>
      <c r="NRV837" s="206"/>
      <c r="NRW837" s="206"/>
      <c r="NRX837" s="206"/>
      <c r="NRY837" s="206"/>
      <c r="NRZ837" s="206"/>
      <c r="NSA837" s="206"/>
      <c r="NSB837" s="206"/>
      <c r="NSC837" s="206"/>
      <c r="NSD837" s="206"/>
      <c r="NSE837" s="206"/>
      <c r="NSF837" s="206"/>
      <c r="NSG837" s="206"/>
      <c r="NSH837" s="206"/>
      <c r="NSI837" s="206"/>
      <c r="NSJ837" s="206"/>
      <c r="NSK837" s="206"/>
      <c r="NSL837" s="206"/>
      <c r="NSM837" s="206"/>
      <c r="NSN837" s="206"/>
      <c r="NSO837" s="206"/>
      <c r="NSP837" s="206"/>
      <c r="NSQ837" s="206"/>
      <c r="NSR837" s="206"/>
      <c r="NSS837" s="206"/>
      <c r="NST837" s="206"/>
      <c r="NSU837" s="206"/>
      <c r="NSV837" s="206"/>
      <c r="NSW837" s="206"/>
      <c r="NSX837" s="206"/>
      <c r="NSY837" s="206"/>
      <c r="NSZ837" s="206"/>
      <c r="NTA837" s="206"/>
      <c r="NTB837" s="206"/>
      <c r="NTC837" s="206"/>
      <c r="NTD837" s="206"/>
      <c r="NTE837" s="206"/>
      <c r="NTF837" s="206"/>
      <c r="NTG837" s="206"/>
      <c r="NTH837" s="206"/>
      <c r="NTI837" s="206"/>
      <c r="NTJ837" s="206"/>
      <c r="NTK837" s="206"/>
      <c r="NTL837" s="206"/>
      <c r="NTM837" s="206"/>
      <c r="NTN837" s="206"/>
      <c r="NTO837" s="206"/>
      <c r="NTP837" s="206"/>
      <c r="NTQ837" s="206"/>
      <c r="NTR837" s="206"/>
      <c r="NTS837" s="206"/>
      <c r="NTT837" s="206"/>
      <c r="NTU837" s="206"/>
      <c r="NTV837" s="206"/>
      <c r="NTW837" s="206"/>
      <c r="NTX837" s="206"/>
      <c r="NTY837" s="206"/>
      <c r="NTZ837" s="206"/>
      <c r="NUA837" s="206"/>
      <c r="NUB837" s="206"/>
      <c r="NUC837" s="206"/>
      <c r="NUD837" s="206"/>
      <c r="NUE837" s="206"/>
      <c r="NUF837" s="206"/>
      <c r="NUG837" s="206"/>
      <c r="NUH837" s="206"/>
      <c r="NUI837" s="206"/>
      <c r="NUJ837" s="206"/>
      <c r="NUK837" s="206"/>
      <c r="NUL837" s="206"/>
      <c r="NUM837" s="206"/>
      <c r="NUN837" s="206"/>
      <c r="NUO837" s="206"/>
      <c r="NUP837" s="206"/>
      <c r="NUQ837" s="206"/>
      <c r="NUR837" s="206"/>
      <c r="NUS837" s="206"/>
      <c r="NUT837" s="206"/>
      <c r="NUU837" s="206"/>
      <c r="NUV837" s="206"/>
      <c r="NUW837" s="206"/>
      <c r="NUX837" s="206"/>
      <c r="NUY837" s="206"/>
      <c r="NUZ837" s="206"/>
      <c r="NVA837" s="206"/>
      <c r="NVB837" s="206"/>
      <c r="NVC837" s="206"/>
      <c r="NVD837" s="206"/>
      <c r="NVE837" s="206"/>
      <c r="NVF837" s="206"/>
      <c r="NVG837" s="206"/>
      <c r="NVH837" s="206"/>
      <c r="NVI837" s="206"/>
      <c r="NVJ837" s="206"/>
      <c r="NVK837" s="206"/>
      <c r="NVL837" s="206"/>
      <c r="NVM837" s="206"/>
      <c r="NVN837" s="206"/>
      <c r="NVO837" s="206"/>
      <c r="NVP837" s="206"/>
      <c r="NVQ837" s="206"/>
      <c r="NVR837" s="206"/>
      <c r="NVS837" s="206"/>
      <c r="NVT837" s="206"/>
      <c r="NVU837" s="206"/>
      <c r="NVV837" s="206"/>
      <c r="NVW837" s="206"/>
      <c r="NVX837" s="206"/>
      <c r="NVY837" s="206"/>
      <c r="NVZ837" s="206"/>
      <c r="NWA837" s="206"/>
      <c r="NWB837" s="206"/>
      <c r="NWC837" s="206"/>
      <c r="NWD837" s="206"/>
      <c r="NWE837" s="206"/>
      <c r="NWF837" s="206"/>
      <c r="NWG837" s="206"/>
      <c r="NWH837" s="206"/>
      <c r="NWI837" s="206"/>
      <c r="NWJ837" s="206"/>
      <c r="NWK837" s="206"/>
      <c r="NWL837" s="206"/>
      <c r="NWM837" s="206"/>
      <c r="NWN837" s="206"/>
      <c r="NWO837" s="206"/>
      <c r="NWP837" s="206"/>
      <c r="NWQ837" s="206"/>
      <c r="NWR837" s="206"/>
      <c r="NWS837" s="206"/>
      <c r="NWT837" s="206"/>
      <c r="NWU837" s="206"/>
      <c r="NWV837" s="206"/>
      <c r="NWW837" s="206"/>
      <c r="NWX837" s="206"/>
      <c r="NWY837" s="206"/>
      <c r="NWZ837" s="206"/>
      <c r="NXA837" s="206"/>
      <c r="NXB837" s="206"/>
      <c r="NXC837" s="206"/>
      <c r="NXD837" s="206"/>
      <c r="NXE837" s="206"/>
      <c r="NXF837" s="206"/>
      <c r="NXG837" s="206"/>
      <c r="NXH837" s="206"/>
      <c r="NXI837" s="206"/>
      <c r="NXJ837" s="206"/>
      <c r="NXK837" s="206"/>
      <c r="NXL837" s="206"/>
      <c r="NXM837" s="206"/>
      <c r="NXN837" s="206"/>
      <c r="NXO837" s="206"/>
      <c r="NXP837" s="206"/>
      <c r="NXQ837" s="206"/>
      <c r="NXR837" s="206"/>
      <c r="NXS837" s="206"/>
      <c r="NXT837" s="206"/>
      <c r="NXU837" s="206"/>
      <c r="NXV837" s="206"/>
      <c r="NXW837" s="206"/>
      <c r="NXX837" s="206"/>
      <c r="NXY837" s="206"/>
      <c r="NXZ837" s="206"/>
      <c r="NYA837" s="206"/>
      <c r="NYB837" s="206"/>
      <c r="NYC837" s="206"/>
      <c r="NYD837" s="206"/>
      <c r="NYE837" s="206"/>
      <c r="NYF837" s="206"/>
      <c r="NYG837" s="206"/>
      <c r="NYH837" s="206"/>
      <c r="NYI837" s="206"/>
      <c r="NYJ837" s="206"/>
      <c r="NYK837" s="206"/>
      <c r="NYL837" s="206"/>
      <c r="NYM837" s="206"/>
      <c r="NYN837" s="206"/>
      <c r="NYO837" s="206"/>
      <c r="NYP837" s="206"/>
      <c r="NYQ837" s="206"/>
      <c r="NYR837" s="206"/>
      <c r="NYS837" s="206"/>
      <c r="NYT837" s="206"/>
      <c r="NYU837" s="206"/>
      <c r="NYV837" s="206"/>
      <c r="NYW837" s="206"/>
      <c r="NYX837" s="206"/>
      <c r="NYY837" s="206"/>
      <c r="NYZ837" s="206"/>
      <c r="NZA837" s="206"/>
      <c r="NZB837" s="206"/>
      <c r="NZC837" s="206"/>
      <c r="NZD837" s="206"/>
      <c r="NZE837" s="206"/>
      <c r="NZF837" s="206"/>
      <c r="NZG837" s="206"/>
      <c r="NZH837" s="206"/>
      <c r="NZI837" s="206"/>
      <c r="NZJ837" s="206"/>
      <c r="NZK837" s="206"/>
      <c r="NZL837" s="206"/>
      <c r="NZM837" s="206"/>
      <c r="NZN837" s="206"/>
      <c r="NZO837" s="206"/>
      <c r="NZP837" s="206"/>
      <c r="NZQ837" s="206"/>
      <c r="NZR837" s="206"/>
      <c r="NZS837" s="206"/>
      <c r="NZT837" s="206"/>
      <c r="NZU837" s="206"/>
      <c r="NZV837" s="206"/>
      <c r="NZW837" s="206"/>
      <c r="NZX837" s="206"/>
      <c r="NZY837" s="206"/>
      <c r="NZZ837" s="206"/>
      <c r="OAA837" s="206"/>
      <c r="OAB837" s="206"/>
      <c r="OAC837" s="206"/>
      <c r="OAD837" s="206"/>
      <c r="OAE837" s="206"/>
      <c r="OAF837" s="206"/>
      <c r="OAG837" s="206"/>
      <c r="OAH837" s="206"/>
      <c r="OAI837" s="206"/>
      <c r="OAJ837" s="206"/>
      <c r="OAK837" s="206"/>
      <c r="OAL837" s="206"/>
      <c r="OAM837" s="206"/>
      <c r="OAN837" s="206"/>
      <c r="OAO837" s="206"/>
      <c r="OAP837" s="206"/>
      <c r="OAQ837" s="206"/>
      <c r="OAR837" s="206"/>
      <c r="OAS837" s="206"/>
      <c r="OAT837" s="206"/>
      <c r="OAU837" s="206"/>
      <c r="OAV837" s="206"/>
      <c r="OAW837" s="206"/>
      <c r="OAX837" s="206"/>
      <c r="OAY837" s="206"/>
      <c r="OAZ837" s="206"/>
      <c r="OBA837" s="206"/>
      <c r="OBB837" s="206"/>
      <c r="OBC837" s="206"/>
      <c r="OBD837" s="206"/>
      <c r="OBE837" s="206"/>
      <c r="OBF837" s="206"/>
      <c r="OBG837" s="206"/>
      <c r="OBH837" s="206"/>
      <c r="OBI837" s="206"/>
      <c r="OBJ837" s="206"/>
      <c r="OBK837" s="206"/>
      <c r="OBL837" s="206"/>
      <c r="OBM837" s="206"/>
      <c r="OBN837" s="206"/>
      <c r="OBO837" s="206"/>
      <c r="OBP837" s="206"/>
      <c r="OBQ837" s="206"/>
      <c r="OBR837" s="206"/>
      <c r="OBS837" s="206"/>
      <c r="OBT837" s="206"/>
      <c r="OBU837" s="206"/>
      <c r="OBV837" s="206"/>
      <c r="OBW837" s="206"/>
      <c r="OBX837" s="206"/>
      <c r="OBY837" s="206"/>
      <c r="OBZ837" s="206"/>
      <c r="OCA837" s="206"/>
      <c r="OCB837" s="206"/>
      <c r="OCC837" s="206"/>
      <c r="OCD837" s="206"/>
      <c r="OCE837" s="206"/>
      <c r="OCF837" s="206"/>
      <c r="OCG837" s="206"/>
      <c r="OCH837" s="206"/>
      <c r="OCI837" s="206"/>
      <c r="OCJ837" s="206"/>
      <c r="OCK837" s="206"/>
      <c r="OCL837" s="206"/>
      <c r="OCM837" s="206"/>
      <c r="OCN837" s="206"/>
      <c r="OCO837" s="206"/>
      <c r="OCP837" s="206"/>
      <c r="OCQ837" s="206"/>
      <c r="OCR837" s="206"/>
      <c r="OCS837" s="206"/>
      <c r="OCT837" s="206"/>
      <c r="OCU837" s="206"/>
      <c r="OCV837" s="206"/>
      <c r="OCW837" s="206"/>
      <c r="OCX837" s="206"/>
      <c r="OCY837" s="206"/>
      <c r="OCZ837" s="206"/>
      <c r="ODA837" s="206"/>
      <c r="ODB837" s="206"/>
      <c r="ODC837" s="206"/>
      <c r="ODD837" s="206"/>
      <c r="ODE837" s="206"/>
      <c r="ODF837" s="206"/>
      <c r="ODG837" s="206"/>
      <c r="ODH837" s="206"/>
      <c r="ODI837" s="206"/>
      <c r="ODJ837" s="206"/>
      <c r="ODK837" s="206"/>
      <c r="ODL837" s="206"/>
      <c r="ODM837" s="206"/>
      <c r="ODN837" s="206"/>
      <c r="ODO837" s="206"/>
      <c r="ODP837" s="206"/>
      <c r="ODQ837" s="206"/>
      <c r="ODR837" s="206"/>
      <c r="ODS837" s="206"/>
      <c r="ODT837" s="206"/>
      <c r="ODU837" s="206"/>
      <c r="ODV837" s="206"/>
      <c r="ODW837" s="206"/>
      <c r="ODX837" s="206"/>
      <c r="ODY837" s="206"/>
      <c r="ODZ837" s="206"/>
      <c r="OEA837" s="206"/>
      <c r="OEB837" s="206"/>
      <c r="OEC837" s="206"/>
      <c r="OED837" s="206"/>
      <c r="OEE837" s="206"/>
      <c r="OEF837" s="206"/>
      <c r="OEG837" s="206"/>
      <c r="OEH837" s="206"/>
      <c r="OEI837" s="206"/>
      <c r="OEJ837" s="206"/>
      <c r="OEK837" s="206"/>
      <c r="OEL837" s="206"/>
      <c r="OEM837" s="206"/>
      <c r="OEN837" s="206"/>
      <c r="OEO837" s="206"/>
      <c r="OEP837" s="206"/>
      <c r="OEQ837" s="206"/>
      <c r="OER837" s="206"/>
      <c r="OES837" s="206"/>
      <c r="OET837" s="206"/>
      <c r="OEU837" s="206"/>
      <c r="OEV837" s="206"/>
      <c r="OEW837" s="206"/>
      <c r="OEX837" s="206"/>
      <c r="OEY837" s="206"/>
      <c r="OEZ837" s="206"/>
      <c r="OFA837" s="206"/>
      <c r="OFB837" s="206"/>
      <c r="OFC837" s="206"/>
      <c r="OFD837" s="206"/>
      <c r="OFE837" s="206"/>
      <c r="OFF837" s="206"/>
      <c r="OFG837" s="206"/>
      <c r="OFH837" s="206"/>
      <c r="OFI837" s="206"/>
      <c r="OFJ837" s="206"/>
      <c r="OFK837" s="206"/>
      <c r="OFL837" s="206"/>
      <c r="OFM837" s="206"/>
      <c r="OFN837" s="206"/>
      <c r="OFO837" s="206"/>
      <c r="OFP837" s="206"/>
      <c r="OFQ837" s="206"/>
      <c r="OFR837" s="206"/>
      <c r="OFS837" s="206"/>
      <c r="OFT837" s="206"/>
      <c r="OFU837" s="206"/>
      <c r="OFV837" s="206"/>
      <c r="OFW837" s="206"/>
      <c r="OFX837" s="206"/>
      <c r="OFY837" s="206"/>
      <c r="OFZ837" s="206"/>
      <c r="OGA837" s="206"/>
      <c r="OGB837" s="206"/>
      <c r="OGC837" s="206"/>
      <c r="OGD837" s="206"/>
      <c r="OGE837" s="206"/>
      <c r="OGF837" s="206"/>
      <c r="OGG837" s="206"/>
      <c r="OGH837" s="206"/>
      <c r="OGI837" s="206"/>
      <c r="OGJ837" s="206"/>
      <c r="OGK837" s="206"/>
      <c r="OGL837" s="206"/>
      <c r="OGM837" s="206"/>
      <c r="OGN837" s="206"/>
      <c r="OGO837" s="206"/>
      <c r="OGP837" s="206"/>
      <c r="OGQ837" s="206"/>
      <c r="OGR837" s="206"/>
      <c r="OGS837" s="206"/>
      <c r="OGT837" s="206"/>
      <c r="OGU837" s="206"/>
      <c r="OGV837" s="206"/>
      <c r="OGW837" s="206"/>
      <c r="OGX837" s="206"/>
      <c r="OGY837" s="206"/>
      <c r="OGZ837" s="206"/>
      <c r="OHA837" s="206"/>
      <c r="OHB837" s="206"/>
      <c r="OHC837" s="206"/>
      <c r="OHD837" s="206"/>
      <c r="OHE837" s="206"/>
      <c r="OHF837" s="206"/>
      <c r="OHG837" s="206"/>
      <c r="OHH837" s="206"/>
      <c r="OHI837" s="206"/>
      <c r="OHJ837" s="206"/>
      <c r="OHK837" s="206"/>
      <c r="OHL837" s="206"/>
      <c r="OHM837" s="206"/>
      <c r="OHN837" s="206"/>
      <c r="OHO837" s="206"/>
      <c r="OHP837" s="206"/>
      <c r="OHQ837" s="206"/>
      <c r="OHR837" s="206"/>
      <c r="OHS837" s="206"/>
      <c r="OHT837" s="206"/>
      <c r="OHU837" s="206"/>
      <c r="OHV837" s="206"/>
      <c r="OHW837" s="206"/>
      <c r="OHX837" s="206"/>
      <c r="OHY837" s="206"/>
      <c r="OHZ837" s="206"/>
      <c r="OIA837" s="206"/>
      <c r="OIB837" s="206"/>
      <c r="OIC837" s="206"/>
      <c r="OID837" s="206"/>
      <c r="OIE837" s="206"/>
      <c r="OIF837" s="206"/>
      <c r="OIG837" s="206"/>
      <c r="OIH837" s="206"/>
      <c r="OII837" s="206"/>
      <c r="OIJ837" s="206"/>
      <c r="OIK837" s="206"/>
      <c r="OIL837" s="206"/>
      <c r="OIM837" s="206"/>
      <c r="OIN837" s="206"/>
      <c r="OIO837" s="206"/>
      <c r="OIP837" s="206"/>
      <c r="OIQ837" s="206"/>
      <c r="OIR837" s="206"/>
      <c r="OIS837" s="206"/>
      <c r="OIT837" s="206"/>
      <c r="OIU837" s="206"/>
      <c r="OIV837" s="206"/>
      <c r="OIW837" s="206"/>
      <c r="OIX837" s="206"/>
      <c r="OIY837" s="206"/>
      <c r="OIZ837" s="206"/>
      <c r="OJA837" s="206"/>
      <c r="OJB837" s="206"/>
      <c r="OJC837" s="206"/>
      <c r="OJD837" s="206"/>
      <c r="OJE837" s="206"/>
      <c r="OJF837" s="206"/>
      <c r="OJG837" s="206"/>
      <c r="OJH837" s="206"/>
      <c r="OJI837" s="206"/>
      <c r="OJJ837" s="206"/>
      <c r="OJK837" s="206"/>
      <c r="OJL837" s="206"/>
      <c r="OJM837" s="206"/>
      <c r="OJN837" s="206"/>
      <c r="OJO837" s="206"/>
      <c r="OJP837" s="206"/>
      <c r="OJQ837" s="206"/>
      <c r="OJR837" s="206"/>
      <c r="OJS837" s="206"/>
      <c r="OJT837" s="206"/>
      <c r="OJU837" s="206"/>
      <c r="OJV837" s="206"/>
      <c r="OJW837" s="206"/>
      <c r="OJX837" s="206"/>
      <c r="OJY837" s="206"/>
      <c r="OJZ837" s="206"/>
      <c r="OKA837" s="206"/>
      <c r="OKB837" s="206"/>
      <c r="OKC837" s="206"/>
      <c r="OKD837" s="206"/>
      <c r="OKE837" s="206"/>
      <c r="OKF837" s="206"/>
      <c r="OKG837" s="206"/>
      <c r="OKH837" s="206"/>
      <c r="OKI837" s="206"/>
      <c r="OKJ837" s="206"/>
      <c r="OKK837" s="206"/>
      <c r="OKL837" s="206"/>
      <c r="OKM837" s="206"/>
      <c r="OKN837" s="206"/>
      <c r="OKO837" s="206"/>
      <c r="OKP837" s="206"/>
      <c r="OKQ837" s="206"/>
      <c r="OKR837" s="206"/>
      <c r="OKS837" s="206"/>
      <c r="OKT837" s="206"/>
      <c r="OKU837" s="206"/>
      <c r="OKV837" s="206"/>
      <c r="OKW837" s="206"/>
      <c r="OKX837" s="206"/>
      <c r="OKY837" s="206"/>
      <c r="OKZ837" s="206"/>
      <c r="OLA837" s="206"/>
      <c r="OLB837" s="206"/>
      <c r="OLC837" s="206"/>
      <c r="OLD837" s="206"/>
      <c r="OLE837" s="206"/>
      <c r="OLF837" s="206"/>
      <c r="OLG837" s="206"/>
      <c r="OLH837" s="206"/>
      <c r="OLI837" s="206"/>
      <c r="OLJ837" s="206"/>
      <c r="OLK837" s="206"/>
      <c r="OLL837" s="206"/>
      <c r="OLM837" s="206"/>
      <c r="OLN837" s="206"/>
      <c r="OLO837" s="206"/>
      <c r="OLP837" s="206"/>
      <c r="OLQ837" s="206"/>
      <c r="OLR837" s="206"/>
      <c r="OLS837" s="206"/>
      <c r="OLT837" s="206"/>
      <c r="OLU837" s="206"/>
      <c r="OLV837" s="206"/>
      <c r="OLW837" s="206"/>
      <c r="OLX837" s="206"/>
      <c r="OLY837" s="206"/>
      <c r="OLZ837" s="206"/>
      <c r="OMA837" s="206"/>
      <c r="OMB837" s="206"/>
      <c r="OMC837" s="206"/>
      <c r="OMD837" s="206"/>
      <c r="OME837" s="206"/>
      <c r="OMF837" s="206"/>
      <c r="OMG837" s="206"/>
      <c r="OMH837" s="206"/>
      <c r="OMI837" s="206"/>
      <c r="OMJ837" s="206"/>
      <c r="OMK837" s="206"/>
      <c r="OML837" s="206"/>
      <c r="OMM837" s="206"/>
      <c r="OMN837" s="206"/>
      <c r="OMO837" s="206"/>
      <c r="OMP837" s="206"/>
      <c r="OMQ837" s="206"/>
      <c r="OMR837" s="206"/>
      <c r="OMS837" s="206"/>
      <c r="OMT837" s="206"/>
      <c r="OMU837" s="206"/>
      <c r="OMV837" s="206"/>
      <c r="OMW837" s="206"/>
      <c r="OMX837" s="206"/>
      <c r="OMY837" s="206"/>
      <c r="OMZ837" s="206"/>
      <c r="ONA837" s="206"/>
      <c r="ONB837" s="206"/>
      <c r="ONC837" s="206"/>
      <c r="OND837" s="206"/>
      <c r="ONE837" s="206"/>
      <c r="ONF837" s="206"/>
      <c r="ONG837" s="206"/>
      <c r="ONH837" s="206"/>
      <c r="ONI837" s="206"/>
      <c r="ONJ837" s="206"/>
      <c r="ONK837" s="206"/>
      <c r="ONL837" s="206"/>
      <c r="ONM837" s="206"/>
      <c r="ONN837" s="206"/>
      <c r="ONO837" s="206"/>
      <c r="ONP837" s="206"/>
      <c r="ONQ837" s="206"/>
      <c r="ONR837" s="206"/>
      <c r="ONS837" s="206"/>
      <c r="ONT837" s="206"/>
      <c r="ONU837" s="206"/>
      <c r="ONV837" s="206"/>
      <c r="ONW837" s="206"/>
      <c r="ONX837" s="206"/>
      <c r="ONY837" s="206"/>
      <c r="ONZ837" s="206"/>
      <c r="OOA837" s="206"/>
      <c r="OOB837" s="206"/>
      <c r="OOC837" s="206"/>
      <c r="OOD837" s="206"/>
      <c r="OOE837" s="206"/>
      <c r="OOF837" s="206"/>
      <c r="OOG837" s="206"/>
      <c r="OOH837" s="206"/>
      <c r="OOI837" s="206"/>
      <c r="OOJ837" s="206"/>
      <c r="OOK837" s="206"/>
      <c r="OOL837" s="206"/>
      <c r="OOM837" s="206"/>
      <c r="OON837" s="206"/>
      <c r="OOO837" s="206"/>
      <c r="OOP837" s="206"/>
      <c r="OOQ837" s="206"/>
      <c r="OOR837" s="206"/>
      <c r="OOS837" s="206"/>
      <c r="OOT837" s="206"/>
      <c r="OOU837" s="206"/>
      <c r="OOV837" s="206"/>
      <c r="OOW837" s="206"/>
      <c r="OOX837" s="206"/>
      <c r="OOY837" s="206"/>
      <c r="OOZ837" s="206"/>
      <c r="OPA837" s="206"/>
      <c r="OPB837" s="206"/>
      <c r="OPC837" s="206"/>
      <c r="OPD837" s="206"/>
      <c r="OPE837" s="206"/>
      <c r="OPF837" s="206"/>
      <c r="OPG837" s="206"/>
      <c r="OPH837" s="206"/>
      <c r="OPI837" s="206"/>
      <c r="OPJ837" s="206"/>
      <c r="OPK837" s="206"/>
      <c r="OPL837" s="206"/>
      <c r="OPM837" s="206"/>
      <c r="OPN837" s="206"/>
      <c r="OPO837" s="206"/>
      <c r="OPP837" s="206"/>
      <c r="OPQ837" s="206"/>
      <c r="OPR837" s="206"/>
      <c r="OPS837" s="206"/>
      <c r="OPT837" s="206"/>
      <c r="OPU837" s="206"/>
      <c r="OPV837" s="206"/>
      <c r="OPW837" s="206"/>
      <c r="OPX837" s="206"/>
      <c r="OPY837" s="206"/>
      <c r="OPZ837" s="206"/>
      <c r="OQA837" s="206"/>
      <c r="OQB837" s="206"/>
      <c r="OQC837" s="206"/>
      <c r="OQD837" s="206"/>
      <c r="OQE837" s="206"/>
      <c r="OQF837" s="206"/>
      <c r="OQG837" s="206"/>
      <c r="OQH837" s="206"/>
      <c r="OQI837" s="206"/>
      <c r="OQJ837" s="206"/>
      <c r="OQK837" s="206"/>
      <c r="OQL837" s="206"/>
      <c r="OQM837" s="206"/>
      <c r="OQN837" s="206"/>
      <c r="OQO837" s="206"/>
      <c r="OQP837" s="206"/>
      <c r="OQQ837" s="206"/>
      <c r="OQR837" s="206"/>
      <c r="OQS837" s="206"/>
      <c r="OQT837" s="206"/>
      <c r="OQU837" s="206"/>
      <c r="OQV837" s="206"/>
      <c r="OQW837" s="206"/>
      <c r="OQX837" s="206"/>
      <c r="OQY837" s="206"/>
      <c r="OQZ837" s="206"/>
      <c r="ORA837" s="206"/>
      <c r="ORB837" s="206"/>
      <c r="ORC837" s="206"/>
      <c r="ORD837" s="206"/>
      <c r="ORE837" s="206"/>
      <c r="ORF837" s="206"/>
      <c r="ORG837" s="206"/>
      <c r="ORH837" s="206"/>
      <c r="ORI837" s="206"/>
      <c r="ORJ837" s="206"/>
      <c r="ORK837" s="206"/>
      <c r="ORL837" s="206"/>
      <c r="ORM837" s="206"/>
      <c r="ORN837" s="206"/>
      <c r="ORO837" s="206"/>
      <c r="ORP837" s="206"/>
      <c r="ORQ837" s="206"/>
      <c r="ORR837" s="206"/>
      <c r="ORS837" s="206"/>
      <c r="ORT837" s="206"/>
      <c r="ORU837" s="206"/>
      <c r="ORV837" s="206"/>
      <c r="ORW837" s="206"/>
      <c r="ORX837" s="206"/>
      <c r="ORY837" s="206"/>
      <c r="ORZ837" s="206"/>
      <c r="OSA837" s="206"/>
      <c r="OSB837" s="206"/>
      <c r="OSC837" s="206"/>
      <c r="OSD837" s="206"/>
      <c r="OSE837" s="206"/>
      <c r="OSF837" s="206"/>
      <c r="OSG837" s="206"/>
      <c r="OSH837" s="206"/>
      <c r="OSI837" s="206"/>
      <c r="OSJ837" s="206"/>
      <c r="OSK837" s="206"/>
      <c r="OSL837" s="206"/>
      <c r="OSM837" s="206"/>
      <c r="OSN837" s="206"/>
      <c r="OSO837" s="206"/>
      <c r="OSP837" s="206"/>
      <c r="OSQ837" s="206"/>
      <c r="OSR837" s="206"/>
      <c r="OSS837" s="206"/>
      <c r="OST837" s="206"/>
      <c r="OSU837" s="206"/>
      <c r="OSV837" s="206"/>
      <c r="OSW837" s="206"/>
      <c r="OSX837" s="206"/>
      <c r="OSY837" s="206"/>
      <c r="OSZ837" s="206"/>
      <c r="OTA837" s="206"/>
      <c r="OTB837" s="206"/>
      <c r="OTC837" s="206"/>
      <c r="OTD837" s="206"/>
      <c r="OTE837" s="206"/>
      <c r="OTF837" s="206"/>
      <c r="OTG837" s="206"/>
      <c r="OTH837" s="206"/>
      <c r="OTI837" s="206"/>
      <c r="OTJ837" s="206"/>
      <c r="OTK837" s="206"/>
      <c r="OTL837" s="206"/>
      <c r="OTM837" s="206"/>
      <c r="OTN837" s="206"/>
      <c r="OTO837" s="206"/>
      <c r="OTP837" s="206"/>
      <c r="OTQ837" s="206"/>
      <c r="OTR837" s="206"/>
      <c r="OTS837" s="206"/>
      <c r="OTT837" s="206"/>
      <c r="OTU837" s="206"/>
      <c r="OTV837" s="206"/>
      <c r="OTW837" s="206"/>
      <c r="OTX837" s="206"/>
      <c r="OTY837" s="206"/>
      <c r="OTZ837" s="206"/>
      <c r="OUA837" s="206"/>
      <c r="OUB837" s="206"/>
      <c r="OUC837" s="206"/>
      <c r="OUD837" s="206"/>
      <c r="OUE837" s="206"/>
      <c r="OUF837" s="206"/>
      <c r="OUG837" s="206"/>
      <c r="OUH837" s="206"/>
      <c r="OUI837" s="206"/>
      <c r="OUJ837" s="206"/>
      <c r="OUK837" s="206"/>
      <c r="OUL837" s="206"/>
      <c r="OUM837" s="206"/>
      <c r="OUN837" s="206"/>
      <c r="OUO837" s="206"/>
      <c r="OUP837" s="206"/>
      <c r="OUQ837" s="206"/>
      <c r="OUR837" s="206"/>
      <c r="OUS837" s="206"/>
      <c r="OUT837" s="206"/>
      <c r="OUU837" s="206"/>
      <c r="OUV837" s="206"/>
      <c r="OUW837" s="206"/>
      <c r="OUX837" s="206"/>
      <c r="OUY837" s="206"/>
      <c r="OUZ837" s="206"/>
      <c r="OVA837" s="206"/>
      <c r="OVB837" s="206"/>
      <c r="OVC837" s="206"/>
      <c r="OVD837" s="206"/>
      <c r="OVE837" s="206"/>
      <c r="OVF837" s="206"/>
      <c r="OVG837" s="206"/>
      <c r="OVH837" s="206"/>
      <c r="OVI837" s="206"/>
      <c r="OVJ837" s="206"/>
      <c r="OVK837" s="206"/>
      <c r="OVL837" s="206"/>
      <c r="OVM837" s="206"/>
      <c r="OVN837" s="206"/>
      <c r="OVO837" s="206"/>
      <c r="OVP837" s="206"/>
      <c r="OVQ837" s="206"/>
      <c r="OVR837" s="206"/>
      <c r="OVS837" s="206"/>
      <c r="OVT837" s="206"/>
      <c r="OVU837" s="206"/>
      <c r="OVV837" s="206"/>
      <c r="OVW837" s="206"/>
      <c r="OVX837" s="206"/>
      <c r="OVY837" s="206"/>
      <c r="OVZ837" s="206"/>
      <c r="OWA837" s="206"/>
      <c r="OWB837" s="206"/>
      <c r="OWC837" s="206"/>
      <c r="OWD837" s="206"/>
      <c r="OWE837" s="206"/>
      <c r="OWF837" s="206"/>
      <c r="OWG837" s="206"/>
      <c r="OWH837" s="206"/>
      <c r="OWI837" s="206"/>
      <c r="OWJ837" s="206"/>
      <c r="OWK837" s="206"/>
      <c r="OWL837" s="206"/>
      <c r="OWM837" s="206"/>
      <c r="OWN837" s="206"/>
      <c r="OWO837" s="206"/>
      <c r="OWP837" s="206"/>
      <c r="OWQ837" s="206"/>
      <c r="OWR837" s="206"/>
      <c r="OWS837" s="206"/>
      <c r="OWT837" s="206"/>
      <c r="OWU837" s="206"/>
      <c r="OWV837" s="206"/>
      <c r="OWW837" s="206"/>
      <c r="OWX837" s="206"/>
      <c r="OWY837" s="206"/>
      <c r="OWZ837" s="206"/>
      <c r="OXA837" s="206"/>
      <c r="OXB837" s="206"/>
      <c r="OXC837" s="206"/>
      <c r="OXD837" s="206"/>
      <c r="OXE837" s="206"/>
      <c r="OXF837" s="206"/>
      <c r="OXG837" s="206"/>
      <c r="OXH837" s="206"/>
      <c r="OXI837" s="206"/>
      <c r="OXJ837" s="206"/>
      <c r="OXK837" s="206"/>
      <c r="OXL837" s="206"/>
      <c r="OXM837" s="206"/>
      <c r="OXN837" s="206"/>
      <c r="OXO837" s="206"/>
      <c r="OXP837" s="206"/>
      <c r="OXQ837" s="206"/>
      <c r="OXR837" s="206"/>
      <c r="OXS837" s="206"/>
      <c r="OXT837" s="206"/>
      <c r="OXU837" s="206"/>
      <c r="OXV837" s="206"/>
      <c r="OXW837" s="206"/>
      <c r="OXX837" s="206"/>
      <c r="OXY837" s="206"/>
      <c r="OXZ837" s="206"/>
      <c r="OYA837" s="206"/>
      <c r="OYB837" s="206"/>
      <c r="OYC837" s="206"/>
      <c r="OYD837" s="206"/>
      <c r="OYE837" s="206"/>
      <c r="OYF837" s="206"/>
      <c r="OYG837" s="206"/>
      <c r="OYH837" s="206"/>
      <c r="OYI837" s="206"/>
      <c r="OYJ837" s="206"/>
      <c r="OYK837" s="206"/>
      <c r="OYL837" s="206"/>
      <c r="OYM837" s="206"/>
      <c r="OYN837" s="206"/>
      <c r="OYO837" s="206"/>
      <c r="OYP837" s="206"/>
      <c r="OYQ837" s="206"/>
      <c r="OYR837" s="206"/>
      <c r="OYS837" s="206"/>
      <c r="OYT837" s="206"/>
      <c r="OYU837" s="206"/>
      <c r="OYV837" s="206"/>
      <c r="OYW837" s="206"/>
      <c r="OYX837" s="206"/>
      <c r="OYY837" s="206"/>
      <c r="OYZ837" s="206"/>
      <c r="OZA837" s="206"/>
      <c r="OZB837" s="206"/>
      <c r="OZC837" s="206"/>
      <c r="OZD837" s="206"/>
      <c r="OZE837" s="206"/>
      <c r="OZF837" s="206"/>
      <c r="OZG837" s="206"/>
      <c r="OZH837" s="206"/>
      <c r="OZI837" s="206"/>
      <c r="OZJ837" s="206"/>
      <c r="OZK837" s="206"/>
      <c r="OZL837" s="206"/>
      <c r="OZM837" s="206"/>
      <c r="OZN837" s="206"/>
      <c r="OZO837" s="206"/>
      <c r="OZP837" s="206"/>
      <c r="OZQ837" s="206"/>
      <c r="OZR837" s="206"/>
      <c r="OZS837" s="206"/>
      <c r="OZT837" s="206"/>
      <c r="OZU837" s="206"/>
      <c r="OZV837" s="206"/>
      <c r="OZW837" s="206"/>
      <c r="OZX837" s="206"/>
      <c r="OZY837" s="206"/>
      <c r="OZZ837" s="206"/>
      <c r="PAA837" s="206"/>
      <c r="PAB837" s="206"/>
      <c r="PAC837" s="206"/>
      <c r="PAD837" s="206"/>
      <c r="PAE837" s="206"/>
      <c r="PAF837" s="206"/>
      <c r="PAG837" s="206"/>
      <c r="PAH837" s="206"/>
      <c r="PAI837" s="206"/>
      <c r="PAJ837" s="206"/>
      <c r="PAK837" s="206"/>
      <c r="PAL837" s="206"/>
      <c r="PAM837" s="206"/>
      <c r="PAN837" s="206"/>
      <c r="PAO837" s="206"/>
      <c r="PAP837" s="206"/>
      <c r="PAQ837" s="206"/>
      <c r="PAR837" s="206"/>
      <c r="PAS837" s="206"/>
      <c r="PAT837" s="206"/>
      <c r="PAU837" s="206"/>
      <c r="PAV837" s="206"/>
      <c r="PAW837" s="206"/>
      <c r="PAX837" s="206"/>
      <c r="PAY837" s="206"/>
      <c r="PAZ837" s="206"/>
      <c r="PBA837" s="206"/>
      <c r="PBB837" s="206"/>
      <c r="PBC837" s="206"/>
      <c r="PBD837" s="206"/>
      <c r="PBE837" s="206"/>
      <c r="PBF837" s="206"/>
      <c r="PBG837" s="206"/>
      <c r="PBH837" s="206"/>
      <c r="PBI837" s="206"/>
      <c r="PBJ837" s="206"/>
      <c r="PBK837" s="206"/>
      <c r="PBL837" s="206"/>
      <c r="PBM837" s="206"/>
      <c r="PBN837" s="206"/>
      <c r="PBO837" s="206"/>
      <c r="PBP837" s="206"/>
      <c r="PBQ837" s="206"/>
      <c r="PBR837" s="206"/>
      <c r="PBS837" s="206"/>
      <c r="PBT837" s="206"/>
      <c r="PBU837" s="206"/>
      <c r="PBV837" s="206"/>
      <c r="PBW837" s="206"/>
      <c r="PBX837" s="206"/>
      <c r="PBY837" s="206"/>
      <c r="PBZ837" s="206"/>
      <c r="PCA837" s="206"/>
      <c r="PCB837" s="206"/>
      <c r="PCC837" s="206"/>
      <c r="PCD837" s="206"/>
      <c r="PCE837" s="206"/>
      <c r="PCF837" s="206"/>
      <c r="PCG837" s="206"/>
      <c r="PCH837" s="206"/>
      <c r="PCI837" s="206"/>
      <c r="PCJ837" s="206"/>
      <c r="PCK837" s="206"/>
      <c r="PCL837" s="206"/>
      <c r="PCM837" s="206"/>
      <c r="PCN837" s="206"/>
      <c r="PCO837" s="206"/>
      <c r="PCP837" s="206"/>
      <c r="PCQ837" s="206"/>
      <c r="PCR837" s="206"/>
      <c r="PCS837" s="206"/>
      <c r="PCT837" s="206"/>
      <c r="PCU837" s="206"/>
      <c r="PCV837" s="206"/>
      <c r="PCW837" s="206"/>
      <c r="PCX837" s="206"/>
      <c r="PCY837" s="206"/>
      <c r="PCZ837" s="206"/>
      <c r="PDA837" s="206"/>
      <c r="PDB837" s="206"/>
      <c r="PDC837" s="206"/>
      <c r="PDD837" s="206"/>
      <c r="PDE837" s="206"/>
      <c r="PDF837" s="206"/>
      <c r="PDG837" s="206"/>
      <c r="PDH837" s="206"/>
      <c r="PDI837" s="206"/>
      <c r="PDJ837" s="206"/>
      <c r="PDK837" s="206"/>
      <c r="PDL837" s="206"/>
      <c r="PDM837" s="206"/>
      <c r="PDN837" s="206"/>
      <c r="PDO837" s="206"/>
      <c r="PDP837" s="206"/>
      <c r="PDQ837" s="206"/>
      <c r="PDR837" s="206"/>
      <c r="PDS837" s="206"/>
      <c r="PDT837" s="206"/>
      <c r="PDU837" s="206"/>
      <c r="PDV837" s="206"/>
      <c r="PDW837" s="206"/>
      <c r="PDX837" s="206"/>
      <c r="PDY837" s="206"/>
      <c r="PDZ837" s="206"/>
      <c r="PEA837" s="206"/>
      <c r="PEB837" s="206"/>
      <c r="PEC837" s="206"/>
      <c r="PED837" s="206"/>
      <c r="PEE837" s="206"/>
      <c r="PEF837" s="206"/>
      <c r="PEG837" s="206"/>
      <c r="PEH837" s="206"/>
      <c r="PEI837" s="206"/>
      <c r="PEJ837" s="206"/>
      <c r="PEK837" s="206"/>
      <c r="PEL837" s="206"/>
      <c r="PEM837" s="206"/>
      <c r="PEN837" s="206"/>
      <c r="PEO837" s="206"/>
      <c r="PEP837" s="206"/>
      <c r="PEQ837" s="206"/>
      <c r="PER837" s="206"/>
      <c r="PES837" s="206"/>
      <c r="PET837" s="206"/>
      <c r="PEU837" s="206"/>
      <c r="PEV837" s="206"/>
      <c r="PEW837" s="206"/>
      <c r="PEX837" s="206"/>
      <c r="PEY837" s="206"/>
      <c r="PEZ837" s="206"/>
      <c r="PFA837" s="206"/>
      <c r="PFB837" s="206"/>
      <c r="PFC837" s="206"/>
      <c r="PFD837" s="206"/>
      <c r="PFE837" s="206"/>
      <c r="PFF837" s="206"/>
      <c r="PFG837" s="206"/>
      <c r="PFH837" s="206"/>
      <c r="PFI837" s="206"/>
      <c r="PFJ837" s="206"/>
      <c r="PFK837" s="206"/>
      <c r="PFL837" s="206"/>
      <c r="PFM837" s="206"/>
      <c r="PFN837" s="206"/>
      <c r="PFO837" s="206"/>
      <c r="PFP837" s="206"/>
      <c r="PFQ837" s="206"/>
      <c r="PFR837" s="206"/>
      <c r="PFS837" s="206"/>
      <c r="PFT837" s="206"/>
      <c r="PFU837" s="206"/>
      <c r="PFV837" s="206"/>
      <c r="PFW837" s="206"/>
      <c r="PFX837" s="206"/>
      <c r="PFY837" s="206"/>
      <c r="PFZ837" s="206"/>
      <c r="PGA837" s="206"/>
      <c r="PGB837" s="206"/>
      <c r="PGC837" s="206"/>
      <c r="PGD837" s="206"/>
      <c r="PGE837" s="206"/>
      <c r="PGF837" s="206"/>
      <c r="PGG837" s="206"/>
      <c r="PGH837" s="206"/>
      <c r="PGI837" s="206"/>
      <c r="PGJ837" s="206"/>
      <c r="PGK837" s="206"/>
      <c r="PGL837" s="206"/>
      <c r="PGM837" s="206"/>
      <c r="PGN837" s="206"/>
      <c r="PGO837" s="206"/>
      <c r="PGP837" s="206"/>
      <c r="PGQ837" s="206"/>
      <c r="PGR837" s="206"/>
      <c r="PGS837" s="206"/>
      <c r="PGT837" s="206"/>
      <c r="PGU837" s="206"/>
      <c r="PGV837" s="206"/>
      <c r="PGW837" s="206"/>
      <c r="PGX837" s="206"/>
      <c r="PGY837" s="206"/>
      <c r="PGZ837" s="206"/>
      <c r="PHA837" s="206"/>
      <c r="PHB837" s="206"/>
      <c r="PHC837" s="206"/>
      <c r="PHD837" s="206"/>
      <c r="PHE837" s="206"/>
      <c r="PHF837" s="206"/>
      <c r="PHG837" s="206"/>
      <c r="PHH837" s="206"/>
      <c r="PHI837" s="206"/>
      <c r="PHJ837" s="206"/>
      <c r="PHK837" s="206"/>
      <c r="PHL837" s="206"/>
      <c r="PHM837" s="206"/>
      <c r="PHN837" s="206"/>
      <c r="PHO837" s="206"/>
      <c r="PHP837" s="206"/>
      <c r="PHQ837" s="206"/>
      <c r="PHR837" s="206"/>
      <c r="PHS837" s="206"/>
      <c r="PHT837" s="206"/>
      <c r="PHU837" s="206"/>
      <c r="PHV837" s="206"/>
      <c r="PHW837" s="206"/>
      <c r="PHX837" s="206"/>
      <c r="PHY837" s="206"/>
      <c r="PHZ837" s="206"/>
      <c r="PIA837" s="206"/>
      <c r="PIB837" s="206"/>
      <c r="PIC837" s="206"/>
      <c r="PID837" s="206"/>
      <c r="PIE837" s="206"/>
      <c r="PIF837" s="206"/>
      <c r="PIG837" s="206"/>
      <c r="PIH837" s="206"/>
      <c r="PII837" s="206"/>
      <c r="PIJ837" s="206"/>
      <c r="PIK837" s="206"/>
      <c r="PIL837" s="206"/>
      <c r="PIM837" s="206"/>
      <c r="PIN837" s="206"/>
      <c r="PIO837" s="206"/>
      <c r="PIP837" s="206"/>
      <c r="PIQ837" s="206"/>
      <c r="PIR837" s="206"/>
      <c r="PIS837" s="206"/>
      <c r="PIT837" s="206"/>
      <c r="PIU837" s="206"/>
      <c r="PIV837" s="206"/>
      <c r="PIW837" s="206"/>
      <c r="PIX837" s="206"/>
      <c r="PIY837" s="206"/>
      <c r="PIZ837" s="206"/>
      <c r="PJA837" s="206"/>
      <c r="PJB837" s="206"/>
      <c r="PJC837" s="206"/>
      <c r="PJD837" s="206"/>
      <c r="PJE837" s="206"/>
      <c r="PJF837" s="206"/>
      <c r="PJG837" s="206"/>
      <c r="PJH837" s="206"/>
      <c r="PJI837" s="206"/>
      <c r="PJJ837" s="206"/>
      <c r="PJK837" s="206"/>
      <c r="PJL837" s="206"/>
      <c r="PJM837" s="206"/>
      <c r="PJN837" s="206"/>
      <c r="PJO837" s="206"/>
      <c r="PJP837" s="206"/>
      <c r="PJQ837" s="206"/>
      <c r="PJR837" s="206"/>
      <c r="PJS837" s="206"/>
      <c r="PJT837" s="206"/>
      <c r="PJU837" s="206"/>
      <c r="PJV837" s="206"/>
      <c r="PJW837" s="206"/>
      <c r="PJX837" s="206"/>
      <c r="PJY837" s="206"/>
      <c r="PJZ837" s="206"/>
      <c r="PKA837" s="206"/>
      <c r="PKB837" s="206"/>
      <c r="PKC837" s="206"/>
      <c r="PKD837" s="206"/>
      <c r="PKE837" s="206"/>
      <c r="PKF837" s="206"/>
      <c r="PKG837" s="206"/>
      <c r="PKH837" s="206"/>
      <c r="PKI837" s="206"/>
      <c r="PKJ837" s="206"/>
      <c r="PKK837" s="206"/>
      <c r="PKL837" s="206"/>
      <c r="PKM837" s="206"/>
      <c r="PKN837" s="206"/>
      <c r="PKO837" s="206"/>
      <c r="PKP837" s="206"/>
      <c r="PKQ837" s="206"/>
      <c r="PKR837" s="206"/>
      <c r="PKS837" s="206"/>
      <c r="PKT837" s="206"/>
      <c r="PKU837" s="206"/>
      <c r="PKV837" s="206"/>
      <c r="PKW837" s="206"/>
      <c r="PKX837" s="206"/>
      <c r="PKY837" s="206"/>
      <c r="PKZ837" s="206"/>
      <c r="PLA837" s="206"/>
      <c r="PLB837" s="206"/>
      <c r="PLC837" s="206"/>
      <c r="PLD837" s="206"/>
      <c r="PLE837" s="206"/>
      <c r="PLF837" s="206"/>
      <c r="PLG837" s="206"/>
      <c r="PLH837" s="206"/>
      <c r="PLI837" s="206"/>
      <c r="PLJ837" s="206"/>
      <c r="PLK837" s="206"/>
      <c r="PLL837" s="206"/>
      <c r="PLM837" s="206"/>
      <c r="PLN837" s="206"/>
      <c r="PLO837" s="206"/>
      <c r="PLP837" s="206"/>
      <c r="PLQ837" s="206"/>
      <c r="PLR837" s="206"/>
      <c r="PLS837" s="206"/>
      <c r="PLT837" s="206"/>
      <c r="PLU837" s="206"/>
      <c r="PLV837" s="206"/>
      <c r="PLW837" s="206"/>
      <c r="PLX837" s="206"/>
      <c r="PLY837" s="206"/>
      <c r="PLZ837" s="206"/>
      <c r="PMA837" s="206"/>
      <c r="PMB837" s="206"/>
      <c r="PMC837" s="206"/>
      <c r="PMD837" s="206"/>
      <c r="PME837" s="206"/>
      <c r="PMF837" s="206"/>
      <c r="PMG837" s="206"/>
      <c r="PMH837" s="206"/>
      <c r="PMI837" s="206"/>
      <c r="PMJ837" s="206"/>
      <c r="PMK837" s="206"/>
      <c r="PML837" s="206"/>
      <c r="PMM837" s="206"/>
      <c r="PMN837" s="206"/>
      <c r="PMO837" s="206"/>
      <c r="PMP837" s="206"/>
      <c r="PMQ837" s="206"/>
      <c r="PMR837" s="206"/>
      <c r="PMS837" s="206"/>
      <c r="PMT837" s="206"/>
      <c r="PMU837" s="206"/>
      <c r="PMV837" s="206"/>
      <c r="PMW837" s="206"/>
      <c r="PMX837" s="206"/>
      <c r="PMY837" s="206"/>
      <c r="PMZ837" s="206"/>
      <c r="PNA837" s="206"/>
      <c r="PNB837" s="206"/>
      <c r="PNC837" s="206"/>
      <c r="PND837" s="206"/>
      <c r="PNE837" s="206"/>
      <c r="PNF837" s="206"/>
      <c r="PNG837" s="206"/>
      <c r="PNH837" s="206"/>
      <c r="PNI837" s="206"/>
      <c r="PNJ837" s="206"/>
      <c r="PNK837" s="206"/>
      <c r="PNL837" s="206"/>
      <c r="PNM837" s="206"/>
      <c r="PNN837" s="206"/>
      <c r="PNO837" s="206"/>
      <c r="PNP837" s="206"/>
      <c r="PNQ837" s="206"/>
      <c r="PNR837" s="206"/>
      <c r="PNS837" s="206"/>
      <c r="PNT837" s="206"/>
      <c r="PNU837" s="206"/>
      <c r="PNV837" s="206"/>
      <c r="PNW837" s="206"/>
      <c r="PNX837" s="206"/>
      <c r="PNY837" s="206"/>
      <c r="PNZ837" s="206"/>
      <c r="POA837" s="206"/>
      <c r="POB837" s="206"/>
      <c r="POC837" s="206"/>
      <c r="POD837" s="206"/>
      <c r="POE837" s="206"/>
      <c r="POF837" s="206"/>
      <c r="POG837" s="206"/>
      <c r="POH837" s="206"/>
      <c r="POI837" s="206"/>
      <c r="POJ837" s="206"/>
      <c r="POK837" s="206"/>
      <c r="POL837" s="206"/>
      <c r="POM837" s="206"/>
      <c r="PON837" s="206"/>
      <c r="POO837" s="206"/>
      <c r="POP837" s="206"/>
      <c r="POQ837" s="206"/>
      <c r="POR837" s="206"/>
      <c r="POS837" s="206"/>
      <c r="POT837" s="206"/>
      <c r="POU837" s="206"/>
      <c r="POV837" s="206"/>
      <c r="POW837" s="206"/>
      <c r="POX837" s="206"/>
      <c r="POY837" s="206"/>
      <c r="POZ837" s="206"/>
      <c r="PPA837" s="206"/>
      <c r="PPB837" s="206"/>
      <c r="PPC837" s="206"/>
      <c r="PPD837" s="206"/>
      <c r="PPE837" s="206"/>
      <c r="PPF837" s="206"/>
      <c r="PPG837" s="206"/>
      <c r="PPH837" s="206"/>
      <c r="PPI837" s="206"/>
      <c r="PPJ837" s="206"/>
      <c r="PPK837" s="206"/>
      <c r="PPL837" s="206"/>
      <c r="PPM837" s="206"/>
      <c r="PPN837" s="206"/>
      <c r="PPO837" s="206"/>
      <c r="PPP837" s="206"/>
      <c r="PPQ837" s="206"/>
      <c r="PPR837" s="206"/>
      <c r="PPS837" s="206"/>
      <c r="PPT837" s="206"/>
      <c r="PPU837" s="206"/>
      <c r="PPV837" s="206"/>
      <c r="PPW837" s="206"/>
      <c r="PPX837" s="206"/>
      <c r="PPY837" s="206"/>
      <c r="PPZ837" s="206"/>
      <c r="PQA837" s="206"/>
      <c r="PQB837" s="206"/>
      <c r="PQC837" s="206"/>
      <c r="PQD837" s="206"/>
      <c r="PQE837" s="206"/>
      <c r="PQF837" s="206"/>
      <c r="PQG837" s="206"/>
      <c r="PQH837" s="206"/>
      <c r="PQI837" s="206"/>
      <c r="PQJ837" s="206"/>
      <c r="PQK837" s="206"/>
      <c r="PQL837" s="206"/>
      <c r="PQM837" s="206"/>
      <c r="PQN837" s="206"/>
      <c r="PQO837" s="206"/>
      <c r="PQP837" s="206"/>
      <c r="PQQ837" s="206"/>
      <c r="PQR837" s="206"/>
      <c r="PQS837" s="206"/>
      <c r="PQT837" s="206"/>
      <c r="PQU837" s="206"/>
      <c r="PQV837" s="206"/>
      <c r="PQW837" s="206"/>
      <c r="PQX837" s="206"/>
      <c r="PQY837" s="206"/>
      <c r="PQZ837" s="206"/>
      <c r="PRA837" s="206"/>
      <c r="PRB837" s="206"/>
      <c r="PRC837" s="206"/>
      <c r="PRD837" s="206"/>
      <c r="PRE837" s="206"/>
      <c r="PRF837" s="206"/>
      <c r="PRG837" s="206"/>
      <c r="PRH837" s="206"/>
      <c r="PRI837" s="206"/>
      <c r="PRJ837" s="206"/>
      <c r="PRK837" s="206"/>
      <c r="PRL837" s="206"/>
      <c r="PRM837" s="206"/>
      <c r="PRN837" s="206"/>
      <c r="PRO837" s="206"/>
      <c r="PRP837" s="206"/>
      <c r="PRQ837" s="206"/>
      <c r="PRR837" s="206"/>
      <c r="PRS837" s="206"/>
      <c r="PRT837" s="206"/>
      <c r="PRU837" s="206"/>
      <c r="PRV837" s="206"/>
      <c r="PRW837" s="206"/>
      <c r="PRX837" s="206"/>
      <c r="PRY837" s="206"/>
      <c r="PRZ837" s="206"/>
      <c r="PSA837" s="206"/>
      <c r="PSB837" s="206"/>
      <c r="PSC837" s="206"/>
      <c r="PSD837" s="206"/>
      <c r="PSE837" s="206"/>
      <c r="PSF837" s="206"/>
      <c r="PSG837" s="206"/>
      <c r="PSH837" s="206"/>
      <c r="PSI837" s="206"/>
      <c r="PSJ837" s="206"/>
      <c r="PSK837" s="206"/>
      <c r="PSL837" s="206"/>
      <c r="PSM837" s="206"/>
      <c r="PSN837" s="206"/>
      <c r="PSO837" s="206"/>
      <c r="PSP837" s="206"/>
      <c r="PSQ837" s="206"/>
      <c r="PSR837" s="206"/>
      <c r="PSS837" s="206"/>
      <c r="PST837" s="206"/>
      <c r="PSU837" s="206"/>
      <c r="PSV837" s="206"/>
      <c r="PSW837" s="206"/>
      <c r="PSX837" s="206"/>
      <c r="PSY837" s="206"/>
      <c r="PSZ837" s="206"/>
      <c r="PTA837" s="206"/>
      <c r="PTB837" s="206"/>
      <c r="PTC837" s="206"/>
      <c r="PTD837" s="206"/>
      <c r="PTE837" s="206"/>
      <c r="PTF837" s="206"/>
      <c r="PTG837" s="206"/>
      <c r="PTH837" s="206"/>
      <c r="PTI837" s="206"/>
      <c r="PTJ837" s="206"/>
      <c r="PTK837" s="206"/>
      <c r="PTL837" s="206"/>
      <c r="PTM837" s="206"/>
      <c r="PTN837" s="206"/>
      <c r="PTO837" s="206"/>
      <c r="PTP837" s="206"/>
      <c r="PTQ837" s="206"/>
      <c r="PTR837" s="206"/>
      <c r="PTS837" s="206"/>
      <c r="PTT837" s="206"/>
      <c r="PTU837" s="206"/>
      <c r="PTV837" s="206"/>
      <c r="PTW837" s="206"/>
      <c r="PTX837" s="206"/>
      <c r="PTY837" s="206"/>
      <c r="PTZ837" s="206"/>
      <c r="PUA837" s="206"/>
      <c r="PUB837" s="206"/>
      <c r="PUC837" s="206"/>
      <c r="PUD837" s="206"/>
      <c r="PUE837" s="206"/>
      <c r="PUF837" s="206"/>
      <c r="PUG837" s="206"/>
      <c r="PUH837" s="206"/>
      <c r="PUI837" s="206"/>
      <c r="PUJ837" s="206"/>
      <c r="PUK837" s="206"/>
      <c r="PUL837" s="206"/>
      <c r="PUM837" s="206"/>
      <c r="PUN837" s="206"/>
      <c r="PUO837" s="206"/>
      <c r="PUP837" s="206"/>
      <c r="PUQ837" s="206"/>
      <c r="PUR837" s="206"/>
      <c r="PUS837" s="206"/>
      <c r="PUT837" s="206"/>
      <c r="PUU837" s="206"/>
      <c r="PUV837" s="206"/>
      <c r="PUW837" s="206"/>
      <c r="PUX837" s="206"/>
      <c r="PUY837" s="206"/>
      <c r="PUZ837" s="206"/>
      <c r="PVA837" s="206"/>
      <c r="PVB837" s="206"/>
      <c r="PVC837" s="206"/>
      <c r="PVD837" s="206"/>
      <c r="PVE837" s="206"/>
      <c r="PVF837" s="206"/>
      <c r="PVG837" s="206"/>
      <c r="PVH837" s="206"/>
      <c r="PVI837" s="206"/>
      <c r="PVJ837" s="206"/>
      <c r="PVK837" s="206"/>
      <c r="PVL837" s="206"/>
      <c r="PVM837" s="206"/>
      <c r="PVN837" s="206"/>
      <c r="PVO837" s="206"/>
      <c r="PVP837" s="206"/>
      <c r="PVQ837" s="206"/>
      <c r="PVR837" s="206"/>
      <c r="PVS837" s="206"/>
      <c r="PVT837" s="206"/>
      <c r="PVU837" s="206"/>
      <c r="PVV837" s="206"/>
      <c r="PVW837" s="206"/>
      <c r="PVX837" s="206"/>
      <c r="PVY837" s="206"/>
      <c r="PVZ837" s="206"/>
      <c r="PWA837" s="206"/>
      <c r="PWB837" s="206"/>
      <c r="PWC837" s="206"/>
      <c r="PWD837" s="206"/>
      <c r="PWE837" s="206"/>
      <c r="PWF837" s="206"/>
      <c r="PWG837" s="206"/>
      <c r="PWH837" s="206"/>
      <c r="PWI837" s="206"/>
      <c r="PWJ837" s="206"/>
      <c r="PWK837" s="206"/>
      <c r="PWL837" s="206"/>
      <c r="PWM837" s="206"/>
      <c r="PWN837" s="206"/>
      <c r="PWO837" s="206"/>
      <c r="PWP837" s="206"/>
      <c r="PWQ837" s="206"/>
      <c r="PWR837" s="206"/>
      <c r="PWS837" s="206"/>
      <c r="PWT837" s="206"/>
      <c r="PWU837" s="206"/>
      <c r="PWV837" s="206"/>
      <c r="PWW837" s="206"/>
      <c r="PWX837" s="206"/>
      <c r="PWY837" s="206"/>
      <c r="PWZ837" s="206"/>
      <c r="PXA837" s="206"/>
      <c r="PXB837" s="206"/>
      <c r="PXC837" s="206"/>
      <c r="PXD837" s="206"/>
      <c r="PXE837" s="206"/>
      <c r="PXF837" s="206"/>
      <c r="PXG837" s="206"/>
      <c r="PXH837" s="206"/>
      <c r="PXI837" s="206"/>
      <c r="PXJ837" s="206"/>
      <c r="PXK837" s="206"/>
      <c r="PXL837" s="206"/>
      <c r="PXM837" s="206"/>
      <c r="PXN837" s="206"/>
      <c r="PXO837" s="206"/>
      <c r="PXP837" s="206"/>
      <c r="PXQ837" s="206"/>
      <c r="PXR837" s="206"/>
      <c r="PXS837" s="206"/>
      <c r="PXT837" s="206"/>
      <c r="PXU837" s="206"/>
      <c r="PXV837" s="206"/>
      <c r="PXW837" s="206"/>
      <c r="PXX837" s="206"/>
      <c r="PXY837" s="206"/>
      <c r="PXZ837" s="206"/>
      <c r="PYA837" s="206"/>
      <c r="PYB837" s="206"/>
      <c r="PYC837" s="206"/>
      <c r="PYD837" s="206"/>
      <c r="PYE837" s="206"/>
      <c r="PYF837" s="206"/>
      <c r="PYG837" s="206"/>
      <c r="PYH837" s="206"/>
      <c r="PYI837" s="206"/>
      <c r="PYJ837" s="206"/>
      <c r="PYK837" s="206"/>
      <c r="PYL837" s="206"/>
      <c r="PYM837" s="206"/>
      <c r="PYN837" s="206"/>
      <c r="PYO837" s="206"/>
      <c r="PYP837" s="206"/>
      <c r="PYQ837" s="206"/>
      <c r="PYR837" s="206"/>
      <c r="PYS837" s="206"/>
      <c r="PYT837" s="206"/>
      <c r="PYU837" s="206"/>
      <c r="PYV837" s="206"/>
      <c r="PYW837" s="206"/>
      <c r="PYX837" s="206"/>
      <c r="PYY837" s="206"/>
      <c r="PYZ837" s="206"/>
      <c r="PZA837" s="206"/>
      <c r="PZB837" s="206"/>
      <c r="PZC837" s="206"/>
      <c r="PZD837" s="206"/>
      <c r="PZE837" s="206"/>
      <c r="PZF837" s="206"/>
      <c r="PZG837" s="206"/>
      <c r="PZH837" s="206"/>
      <c r="PZI837" s="206"/>
      <c r="PZJ837" s="206"/>
      <c r="PZK837" s="206"/>
      <c r="PZL837" s="206"/>
      <c r="PZM837" s="206"/>
      <c r="PZN837" s="206"/>
      <c r="PZO837" s="206"/>
      <c r="PZP837" s="206"/>
      <c r="PZQ837" s="206"/>
      <c r="PZR837" s="206"/>
      <c r="PZS837" s="206"/>
      <c r="PZT837" s="206"/>
      <c r="PZU837" s="206"/>
      <c r="PZV837" s="206"/>
      <c r="PZW837" s="206"/>
      <c r="PZX837" s="206"/>
      <c r="PZY837" s="206"/>
      <c r="PZZ837" s="206"/>
      <c r="QAA837" s="206"/>
      <c r="QAB837" s="206"/>
      <c r="QAC837" s="206"/>
      <c r="QAD837" s="206"/>
      <c r="QAE837" s="206"/>
      <c r="QAF837" s="206"/>
      <c r="QAG837" s="206"/>
      <c r="QAH837" s="206"/>
      <c r="QAI837" s="206"/>
      <c r="QAJ837" s="206"/>
      <c r="QAK837" s="206"/>
      <c r="QAL837" s="206"/>
      <c r="QAM837" s="206"/>
      <c r="QAN837" s="206"/>
      <c r="QAO837" s="206"/>
      <c r="QAP837" s="206"/>
      <c r="QAQ837" s="206"/>
      <c r="QAR837" s="206"/>
      <c r="QAS837" s="206"/>
      <c r="QAT837" s="206"/>
      <c r="QAU837" s="206"/>
      <c r="QAV837" s="206"/>
      <c r="QAW837" s="206"/>
      <c r="QAX837" s="206"/>
      <c r="QAY837" s="206"/>
      <c r="QAZ837" s="206"/>
      <c r="QBA837" s="206"/>
      <c r="QBB837" s="206"/>
      <c r="QBC837" s="206"/>
      <c r="QBD837" s="206"/>
      <c r="QBE837" s="206"/>
      <c r="QBF837" s="206"/>
      <c r="QBG837" s="206"/>
      <c r="QBH837" s="206"/>
      <c r="QBI837" s="206"/>
      <c r="QBJ837" s="206"/>
      <c r="QBK837" s="206"/>
      <c r="QBL837" s="206"/>
      <c r="QBM837" s="206"/>
      <c r="QBN837" s="206"/>
      <c r="QBO837" s="206"/>
      <c r="QBP837" s="206"/>
      <c r="QBQ837" s="206"/>
      <c r="QBR837" s="206"/>
      <c r="QBS837" s="206"/>
      <c r="QBT837" s="206"/>
      <c r="QBU837" s="206"/>
      <c r="QBV837" s="206"/>
      <c r="QBW837" s="206"/>
      <c r="QBX837" s="206"/>
      <c r="QBY837" s="206"/>
      <c r="QBZ837" s="206"/>
      <c r="QCA837" s="206"/>
      <c r="QCB837" s="206"/>
      <c r="QCC837" s="206"/>
      <c r="QCD837" s="206"/>
      <c r="QCE837" s="206"/>
      <c r="QCF837" s="206"/>
      <c r="QCG837" s="206"/>
      <c r="QCH837" s="206"/>
      <c r="QCI837" s="206"/>
      <c r="QCJ837" s="206"/>
      <c r="QCK837" s="206"/>
      <c r="QCL837" s="206"/>
      <c r="QCM837" s="206"/>
      <c r="QCN837" s="206"/>
      <c r="QCO837" s="206"/>
      <c r="QCP837" s="206"/>
      <c r="QCQ837" s="206"/>
      <c r="QCR837" s="206"/>
      <c r="QCS837" s="206"/>
      <c r="QCT837" s="206"/>
      <c r="QCU837" s="206"/>
      <c r="QCV837" s="206"/>
      <c r="QCW837" s="206"/>
      <c r="QCX837" s="206"/>
      <c r="QCY837" s="206"/>
      <c r="QCZ837" s="206"/>
      <c r="QDA837" s="206"/>
      <c r="QDB837" s="206"/>
      <c r="QDC837" s="206"/>
      <c r="QDD837" s="206"/>
      <c r="QDE837" s="206"/>
      <c r="QDF837" s="206"/>
      <c r="QDG837" s="206"/>
      <c r="QDH837" s="206"/>
      <c r="QDI837" s="206"/>
      <c r="QDJ837" s="206"/>
      <c r="QDK837" s="206"/>
      <c r="QDL837" s="206"/>
      <c r="QDM837" s="206"/>
      <c r="QDN837" s="206"/>
      <c r="QDO837" s="206"/>
      <c r="QDP837" s="206"/>
      <c r="QDQ837" s="206"/>
      <c r="QDR837" s="206"/>
      <c r="QDS837" s="206"/>
      <c r="QDT837" s="206"/>
      <c r="QDU837" s="206"/>
      <c r="QDV837" s="206"/>
      <c r="QDW837" s="206"/>
      <c r="QDX837" s="206"/>
      <c r="QDY837" s="206"/>
      <c r="QDZ837" s="206"/>
      <c r="QEA837" s="206"/>
      <c r="QEB837" s="206"/>
      <c r="QEC837" s="206"/>
      <c r="QED837" s="206"/>
      <c r="QEE837" s="206"/>
      <c r="QEF837" s="206"/>
      <c r="QEG837" s="206"/>
      <c r="QEH837" s="206"/>
      <c r="QEI837" s="206"/>
      <c r="QEJ837" s="206"/>
      <c r="QEK837" s="206"/>
      <c r="QEL837" s="206"/>
      <c r="QEM837" s="206"/>
      <c r="QEN837" s="206"/>
      <c r="QEO837" s="206"/>
      <c r="QEP837" s="206"/>
      <c r="QEQ837" s="206"/>
      <c r="QER837" s="206"/>
      <c r="QES837" s="206"/>
      <c r="QET837" s="206"/>
      <c r="QEU837" s="206"/>
      <c r="QEV837" s="206"/>
      <c r="QEW837" s="206"/>
      <c r="QEX837" s="206"/>
      <c r="QEY837" s="206"/>
      <c r="QEZ837" s="206"/>
      <c r="QFA837" s="206"/>
      <c r="QFB837" s="206"/>
      <c r="QFC837" s="206"/>
      <c r="QFD837" s="206"/>
      <c r="QFE837" s="206"/>
      <c r="QFF837" s="206"/>
      <c r="QFG837" s="206"/>
      <c r="QFH837" s="206"/>
      <c r="QFI837" s="206"/>
      <c r="QFJ837" s="206"/>
      <c r="QFK837" s="206"/>
      <c r="QFL837" s="206"/>
      <c r="QFM837" s="206"/>
      <c r="QFN837" s="206"/>
      <c r="QFO837" s="206"/>
      <c r="QFP837" s="206"/>
      <c r="QFQ837" s="206"/>
      <c r="QFR837" s="206"/>
      <c r="QFS837" s="206"/>
      <c r="QFT837" s="206"/>
      <c r="QFU837" s="206"/>
      <c r="QFV837" s="206"/>
      <c r="QFW837" s="206"/>
      <c r="QFX837" s="206"/>
      <c r="QFY837" s="206"/>
      <c r="QFZ837" s="206"/>
      <c r="QGA837" s="206"/>
      <c r="QGB837" s="206"/>
      <c r="QGC837" s="206"/>
      <c r="QGD837" s="206"/>
      <c r="QGE837" s="206"/>
      <c r="QGF837" s="206"/>
      <c r="QGG837" s="206"/>
      <c r="QGH837" s="206"/>
      <c r="QGI837" s="206"/>
      <c r="QGJ837" s="206"/>
      <c r="QGK837" s="206"/>
      <c r="QGL837" s="206"/>
      <c r="QGM837" s="206"/>
      <c r="QGN837" s="206"/>
      <c r="QGO837" s="206"/>
      <c r="QGP837" s="206"/>
      <c r="QGQ837" s="206"/>
      <c r="QGR837" s="206"/>
      <c r="QGS837" s="206"/>
      <c r="QGT837" s="206"/>
      <c r="QGU837" s="206"/>
      <c r="QGV837" s="206"/>
      <c r="QGW837" s="206"/>
      <c r="QGX837" s="206"/>
      <c r="QGY837" s="206"/>
      <c r="QGZ837" s="206"/>
      <c r="QHA837" s="206"/>
      <c r="QHB837" s="206"/>
      <c r="QHC837" s="206"/>
      <c r="QHD837" s="206"/>
      <c r="QHE837" s="206"/>
      <c r="QHF837" s="206"/>
      <c r="QHG837" s="206"/>
      <c r="QHH837" s="206"/>
      <c r="QHI837" s="206"/>
      <c r="QHJ837" s="206"/>
      <c r="QHK837" s="206"/>
      <c r="QHL837" s="206"/>
      <c r="QHM837" s="206"/>
      <c r="QHN837" s="206"/>
      <c r="QHO837" s="206"/>
      <c r="QHP837" s="206"/>
      <c r="QHQ837" s="206"/>
      <c r="QHR837" s="206"/>
      <c r="QHS837" s="206"/>
      <c r="QHT837" s="206"/>
      <c r="QHU837" s="206"/>
      <c r="QHV837" s="206"/>
      <c r="QHW837" s="206"/>
      <c r="QHX837" s="206"/>
      <c r="QHY837" s="206"/>
      <c r="QHZ837" s="206"/>
      <c r="QIA837" s="206"/>
      <c r="QIB837" s="206"/>
      <c r="QIC837" s="206"/>
      <c r="QID837" s="206"/>
      <c r="QIE837" s="206"/>
      <c r="QIF837" s="206"/>
      <c r="QIG837" s="206"/>
      <c r="QIH837" s="206"/>
      <c r="QII837" s="206"/>
      <c r="QIJ837" s="206"/>
      <c r="QIK837" s="206"/>
      <c r="QIL837" s="206"/>
      <c r="QIM837" s="206"/>
      <c r="QIN837" s="206"/>
      <c r="QIO837" s="206"/>
      <c r="QIP837" s="206"/>
      <c r="QIQ837" s="206"/>
      <c r="QIR837" s="206"/>
      <c r="QIS837" s="206"/>
      <c r="QIT837" s="206"/>
      <c r="QIU837" s="206"/>
      <c r="QIV837" s="206"/>
      <c r="QIW837" s="206"/>
      <c r="QIX837" s="206"/>
      <c r="QIY837" s="206"/>
      <c r="QIZ837" s="206"/>
      <c r="QJA837" s="206"/>
      <c r="QJB837" s="206"/>
      <c r="QJC837" s="206"/>
      <c r="QJD837" s="206"/>
      <c r="QJE837" s="206"/>
      <c r="QJF837" s="206"/>
      <c r="QJG837" s="206"/>
      <c r="QJH837" s="206"/>
      <c r="QJI837" s="206"/>
      <c r="QJJ837" s="206"/>
      <c r="QJK837" s="206"/>
      <c r="QJL837" s="206"/>
      <c r="QJM837" s="206"/>
      <c r="QJN837" s="206"/>
      <c r="QJO837" s="206"/>
      <c r="QJP837" s="206"/>
      <c r="QJQ837" s="206"/>
      <c r="QJR837" s="206"/>
      <c r="QJS837" s="206"/>
      <c r="QJT837" s="206"/>
      <c r="QJU837" s="206"/>
      <c r="QJV837" s="206"/>
      <c r="QJW837" s="206"/>
      <c r="QJX837" s="206"/>
      <c r="QJY837" s="206"/>
      <c r="QJZ837" s="206"/>
      <c r="QKA837" s="206"/>
      <c r="QKB837" s="206"/>
      <c r="QKC837" s="206"/>
      <c r="QKD837" s="206"/>
      <c r="QKE837" s="206"/>
      <c r="QKF837" s="206"/>
      <c r="QKG837" s="206"/>
      <c r="QKH837" s="206"/>
      <c r="QKI837" s="206"/>
      <c r="QKJ837" s="206"/>
      <c r="QKK837" s="206"/>
      <c r="QKL837" s="206"/>
      <c r="QKM837" s="206"/>
      <c r="QKN837" s="206"/>
      <c r="QKO837" s="206"/>
      <c r="QKP837" s="206"/>
      <c r="QKQ837" s="206"/>
      <c r="QKR837" s="206"/>
      <c r="QKS837" s="206"/>
      <c r="QKT837" s="206"/>
      <c r="QKU837" s="206"/>
      <c r="QKV837" s="206"/>
      <c r="QKW837" s="206"/>
      <c r="QKX837" s="206"/>
      <c r="QKY837" s="206"/>
      <c r="QKZ837" s="206"/>
      <c r="QLA837" s="206"/>
      <c r="QLB837" s="206"/>
      <c r="QLC837" s="206"/>
      <c r="QLD837" s="206"/>
      <c r="QLE837" s="206"/>
      <c r="QLF837" s="206"/>
      <c r="QLG837" s="206"/>
      <c r="QLH837" s="206"/>
      <c r="QLI837" s="206"/>
      <c r="QLJ837" s="206"/>
      <c r="QLK837" s="206"/>
      <c r="QLL837" s="206"/>
      <c r="QLM837" s="206"/>
      <c r="QLN837" s="206"/>
      <c r="QLO837" s="206"/>
      <c r="QLP837" s="206"/>
      <c r="QLQ837" s="206"/>
      <c r="QLR837" s="206"/>
      <c r="QLS837" s="206"/>
      <c r="QLT837" s="206"/>
      <c r="QLU837" s="206"/>
      <c r="QLV837" s="206"/>
      <c r="QLW837" s="206"/>
      <c r="QLX837" s="206"/>
      <c r="QLY837" s="206"/>
      <c r="QLZ837" s="206"/>
      <c r="QMA837" s="206"/>
      <c r="QMB837" s="206"/>
      <c r="QMC837" s="206"/>
      <c r="QMD837" s="206"/>
      <c r="QME837" s="206"/>
      <c r="QMF837" s="206"/>
      <c r="QMG837" s="206"/>
      <c r="QMH837" s="206"/>
      <c r="QMI837" s="206"/>
      <c r="QMJ837" s="206"/>
      <c r="QMK837" s="206"/>
      <c r="QML837" s="206"/>
      <c r="QMM837" s="206"/>
      <c r="QMN837" s="206"/>
      <c r="QMO837" s="206"/>
      <c r="QMP837" s="206"/>
      <c r="QMQ837" s="206"/>
      <c r="QMR837" s="206"/>
      <c r="QMS837" s="206"/>
      <c r="QMT837" s="206"/>
      <c r="QMU837" s="206"/>
      <c r="QMV837" s="206"/>
      <c r="QMW837" s="206"/>
      <c r="QMX837" s="206"/>
      <c r="QMY837" s="206"/>
      <c r="QMZ837" s="206"/>
      <c r="QNA837" s="206"/>
      <c r="QNB837" s="206"/>
      <c r="QNC837" s="206"/>
      <c r="QND837" s="206"/>
      <c r="QNE837" s="206"/>
      <c r="QNF837" s="206"/>
      <c r="QNG837" s="206"/>
      <c r="QNH837" s="206"/>
      <c r="QNI837" s="206"/>
      <c r="QNJ837" s="206"/>
      <c r="QNK837" s="206"/>
      <c r="QNL837" s="206"/>
      <c r="QNM837" s="206"/>
      <c r="QNN837" s="206"/>
      <c r="QNO837" s="206"/>
      <c r="QNP837" s="206"/>
      <c r="QNQ837" s="206"/>
      <c r="QNR837" s="206"/>
      <c r="QNS837" s="206"/>
      <c r="QNT837" s="206"/>
      <c r="QNU837" s="206"/>
      <c r="QNV837" s="206"/>
      <c r="QNW837" s="206"/>
      <c r="QNX837" s="206"/>
      <c r="QNY837" s="206"/>
      <c r="QNZ837" s="206"/>
      <c r="QOA837" s="206"/>
      <c r="QOB837" s="206"/>
      <c r="QOC837" s="206"/>
      <c r="QOD837" s="206"/>
      <c r="QOE837" s="206"/>
      <c r="QOF837" s="206"/>
      <c r="QOG837" s="206"/>
      <c r="QOH837" s="206"/>
      <c r="QOI837" s="206"/>
      <c r="QOJ837" s="206"/>
      <c r="QOK837" s="206"/>
      <c r="QOL837" s="206"/>
      <c r="QOM837" s="206"/>
      <c r="QON837" s="206"/>
      <c r="QOO837" s="206"/>
      <c r="QOP837" s="206"/>
      <c r="QOQ837" s="206"/>
      <c r="QOR837" s="206"/>
      <c r="QOS837" s="206"/>
      <c r="QOT837" s="206"/>
      <c r="QOU837" s="206"/>
      <c r="QOV837" s="206"/>
      <c r="QOW837" s="206"/>
      <c r="QOX837" s="206"/>
      <c r="QOY837" s="206"/>
      <c r="QOZ837" s="206"/>
      <c r="QPA837" s="206"/>
      <c r="QPB837" s="206"/>
      <c r="QPC837" s="206"/>
      <c r="QPD837" s="206"/>
      <c r="QPE837" s="206"/>
      <c r="QPF837" s="206"/>
      <c r="QPG837" s="206"/>
      <c r="QPH837" s="206"/>
      <c r="QPI837" s="206"/>
      <c r="QPJ837" s="206"/>
      <c r="QPK837" s="206"/>
      <c r="QPL837" s="206"/>
      <c r="QPM837" s="206"/>
      <c r="QPN837" s="206"/>
      <c r="QPO837" s="206"/>
      <c r="QPP837" s="206"/>
      <c r="QPQ837" s="206"/>
      <c r="QPR837" s="206"/>
      <c r="QPS837" s="206"/>
      <c r="QPT837" s="206"/>
      <c r="QPU837" s="206"/>
      <c r="QPV837" s="206"/>
      <c r="QPW837" s="206"/>
      <c r="QPX837" s="206"/>
      <c r="QPY837" s="206"/>
      <c r="QPZ837" s="206"/>
      <c r="QQA837" s="206"/>
      <c r="QQB837" s="206"/>
      <c r="QQC837" s="206"/>
      <c r="QQD837" s="206"/>
      <c r="QQE837" s="206"/>
      <c r="QQF837" s="206"/>
      <c r="QQG837" s="206"/>
      <c r="QQH837" s="206"/>
      <c r="QQI837" s="206"/>
      <c r="QQJ837" s="206"/>
      <c r="QQK837" s="206"/>
      <c r="QQL837" s="206"/>
      <c r="QQM837" s="206"/>
      <c r="QQN837" s="206"/>
      <c r="QQO837" s="206"/>
      <c r="QQP837" s="206"/>
      <c r="QQQ837" s="206"/>
      <c r="QQR837" s="206"/>
      <c r="QQS837" s="206"/>
      <c r="QQT837" s="206"/>
      <c r="QQU837" s="206"/>
      <c r="QQV837" s="206"/>
      <c r="QQW837" s="206"/>
      <c r="QQX837" s="206"/>
      <c r="QQY837" s="206"/>
      <c r="QQZ837" s="206"/>
      <c r="QRA837" s="206"/>
      <c r="QRB837" s="206"/>
      <c r="QRC837" s="206"/>
      <c r="QRD837" s="206"/>
      <c r="QRE837" s="206"/>
      <c r="QRF837" s="206"/>
      <c r="QRG837" s="206"/>
      <c r="QRH837" s="206"/>
      <c r="QRI837" s="206"/>
      <c r="QRJ837" s="206"/>
      <c r="QRK837" s="206"/>
      <c r="QRL837" s="206"/>
      <c r="QRM837" s="206"/>
      <c r="QRN837" s="206"/>
      <c r="QRO837" s="206"/>
      <c r="QRP837" s="206"/>
      <c r="QRQ837" s="206"/>
      <c r="QRR837" s="206"/>
      <c r="QRS837" s="206"/>
      <c r="QRT837" s="206"/>
      <c r="QRU837" s="206"/>
      <c r="QRV837" s="206"/>
      <c r="QRW837" s="206"/>
      <c r="QRX837" s="206"/>
      <c r="QRY837" s="206"/>
      <c r="QRZ837" s="206"/>
      <c r="QSA837" s="206"/>
      <c r="QSB837" s="206"/>
      <c r="QSC837" s="206"/>
      <c r="QSD837" s="206"/>
      <c r="QSE837" s="206"/>
      <c r="QSF837" s="206"/>
      <c r="QSG837" s="206"/>
      <c r="QSH837" s="206"/>
      <c r="QSI837" s="206"/>
      <c r="QSJ837" s="206"/>
      <c r="QSK837" s="206"/>
      <c r="QSL837" s="206"/>
      <c r="QSM837" s="206"/>
      <c r="QSN837" s="206"/>
      <c r="QSO837" s="206"/>
      <c r="QSP837" s="206"/>
      <c r="QSQ837" s="206"/>
      <c r="QSR837" s="206"/>
      <c r="QSS837" s="206"/>
      <c r="QST837" s="206"/>
      <c r="QSU837" s="206"/>
      <c r="QSV837" s="206"/>
      <c r="QSW837" s="206"/>
      <c r="QSX837" s="206"/>
      <c r="QSY837" s="206"/>
      <c r="QSZ837" s="206"/>
      <c r="QTA837" s="206"/>
      <c r="QTB837" s="206"/>
      <c r="QTC837" s="206"/>
      <c r="QTD837" s="206"/>
      <c r="QTE837" s="206"/>
      <c r="QTF837" s="206"/>
      <c r="QTG837" s="206"/>
      <c r="QTH837" s="206"/>
      <c r="QTI837" s="206"/>
      <c r="QTJ837" s="206"/>
      <c r="QTK837" s="206"/>
      <c r="QTL837" s="206"/>
      <c r="QTM837" s="206"/>
      <c r="QTN837" s="206"/>
      <c r="QTO837" s="206"/>
      <c r="QTP837" s="206"/>
      <c r="QTQ837" s="206"/>
      <c r="QTR837" s="206"/>
      <c r="QTS837" s="206"/>
      <c r="QTT837" s="206"/>
      <c r="QTU837" s="206"/>
      <c r="QTV837" s="206"/>
      <c r="QTW837" s="206"/>
      <c r="QTX837" s="206"/>
      <c r="QTY837" s="206"/>
      <c r="QTZ837" s="206"/>
      <c r="QUA837" s="206"/>
      <c r="QUB837" s="206"/>
      <c r="QUC837" s="206"/>
      <c r="QUD837" s="206"/>
      <c r="QUE837" s="206"/>
      <c r="QUF837" s="206"/>
      <c r="QUG837" s="206"/>
      <c r="QUH837" s="206"/>
      <c r="QUI837" s="206"/>
      <c r="QUJ837" s="206"/>
      <c r="QUK837" s="206"/>
      <c r="QUL837" s="206"/>
      <c r="QUM837" s="206"/>
      <c r="QUN837" s="206"/>
      <c r="QUO837" s="206"/>
      <c r="QUP837" s="206"/>
      <c r="QUQ837" s="206"/>
      <c r="QUR837" s="206"/>
      <c r="QUS837" s="206"/>
      <c r="QUT837" s="206"/>
      <c r="QUU837" s="206"/>
      <c r="QUV837" s="206"/>
      <c r="QUW837" s="206"/>
      <c r="QUX837" s="206"/>
      <c r="QUY837" s="206"/>
      <c r="QUZ837" s="206"/>
      <c r="QVA837" s="206"/>
      <c r="QVB837" s="206"/>
      <c r="QVC837" s="206"/>
      <c r="QVD837" s="206"/>
      <c r="QVE837" s="206"/>
      <c r="QVF837" s="206"/>
      <c r="QVG837" s="206"/>
      <c r="QVH837" s="206"/>
      <c r="QVI837" s="206"/>
      <c r="QVJ837" s="206"/>
      <c r="QVK837" s="206"/>
      <c r="QVL837" s="206"/>
      <c r="QVM837" s="206"/>
      <c r="QVN837" s="206"/>
      <c r="QVO837" s="206"/>
      <c r="QVP837" s="206"/>
      <c r="QVQ837" s="206"/>
      <c r="QVR837" s="206"/>
      <c r="QVS837" s="206"/>
      <c r="QVT837" s="206"/>
      <c r="QVU837" s="206"/>
      <c r="QVV837" s="206"/>
      <c r="QVW837" s="206"/>
      <c r="QVX837" s="206"/>
      <c r="QVY837" s="206"/>
      <c r="QVZ837" s="206"/>
      <c r="QWA837" s="206"/>
      <c r="QWB837" s="206"/>
      <c r="QWC837" s="206"/>
      <c r="QWD837" s="206"/>
      <c r="QWE837" s="206"/>
      <c r="QWF837" s="206"/>
      <c r="QWG837" s="206"/>
      <c r="QWH837" s="206"/>
      <c r="QWI837" s="206"/>
      <c r="QWJ837" s="206"/>
      <c r="QWK837" s="206"/>
      <c r="QWL837" s="206"/>
      <c r="QWM837" s="206"/>
      <c r="QWN837" s="206"/>
      <c r="QWO837" s="206"/>
      <c r="QWP837" s="206"/>
      <c r="QWQ837" s="206"/>
      <c r="QWR837" s="206"/>
      <c r="QWS837" s="206"/>
      <c r="QWT837" s="206"/>
      <c r="QWU837" s="206"/>
      <c r="QWV837" s="206"/>
      <c r="QWW837" s="206"/>
      <c r="QWX837" s="206"/>
      <c r="QWY837" s="206"/>
      <c r="QWZ837" s="206"/>
      <c r="QXA837" s="206"/>
      <c r="QXB837" s="206"/>
      <c r="QXC837" s="206"/>
      <c r="QXD837" s="206"/>
      <c r="QXE837" s="206"/>
      <c r="QXF837" s="206"/>
      <c r="QXG837" s="206"/>
      <c r="QXH837" s="206"/>
      <c r="QXI837" s="206"/>
      <c r="QXJ837" s="206"/>
      <c r="QXK837" s="206"/>
      <c r="QXL837" s="206"/>
      <c r="QXM837" s="206"/>
      <c r="QXN837" s="206"/>
      <c r="QXO837" s="206"/>
      <c r="QXP837" s="206"/>
      <c r="QXQ837" s="206"/>
      <c r="QXR837" s="206"/>
      <c r="QXS837" s="206"/>
      <c r="QXT837" s="206"/>
      <c r="QXU837" s="206"/>
      <c r="QXV837" s="206"/>
      <c r="QXW837" s="206"/>
      <c r="QXX837" s="206"/>
      <c r="QXY837" s="206"/>
      <c r="QXZ837" s="206"/>
      <c r="QYA837" s="206"/>
      <c r="QYB837" s="206"/>
      <c r="QYC837" s="206"/>
      <c r="QYD837" s="206"/>
      <c r="QYE837" s="206"/>
      <c r="QYF837" s="206"/>
      <c r="QYG837" s="206"/>
      <c r="QYH837" s="206"/>
      <c r="QYI837" s="206"/>
      <c r="QYJ837" s="206"/>
      <c r="QYK837" s="206"/>
      <c r="QYL837" s="206"/>
      <c r="QYM837" s="206"/>
      <c r="QYN837" s="206"/>
      <c r="QYO837" s="206"/>
      <c r="QYP837" s="206"/>
      <c r="QYQ837" s="206"/>
      <c r="QYR837" s="206"/>
      <c r="QYS837" s="206"/>
      <c r="QYT837" s="206"/>
      <c r="QYU837" s="206"/>
      <c r="QYV837" s="206"/>
      <c r="QYW837" s="206"/>
      <c r="QYX837" s="206"/>
      <c r="QYY837" s="206"/>
      <c r="QYZ837" s="206"/>
      <c r="QZA837" s="206"/>
      <c r="QZB837" s="206"/>
      <c r="QZC837" s="206"/>
      <c r="QZD837" s="206"/>
      <c r="QZE837" s="206"/>
      <c r="QZF837" s="206"/>
      <c r="QZG837" s="206"/>
      <c r="QZH837" s="206"/>
      <c r="QZI837" s="206"/>
      <c r="QZJ837" s="206"/>
      <c r="QZK837" s="206"/>
      <c r="QZL837" s="206"/>
      <c r="QZM837" s="206"/>
      <c r="QZN837" s="206"/>
      <c r="QZO837" s="206"/>
      <c r="QZP837" s="206"/>
      <c r="QZQ837" s="206"/>
      <c r="QZR837" s="206"/>
      <c r="QZS837" s="206"/>
      <c r="QZT837" s="206"/>
      <c r="QZU837" s="206"/>
      <c r="QZV837" s="206"/>
      <c r="QZW837" s="206"/>
      <c r="QZX837" s="206"/>
      <c r="QZY837" s="206"/>
      <c r="QZZ837" s="206"/>
      <c r="RAA837" s="206"/>
      <c r="RAB837" s="206"/>
      <c r="RAC837" s="206"/>
      <c r="RAD837" s="206"/>
      <c r="RAE837" s="206"/>
      <c r="RAF837" s="206"/>
      <c r="RAG837" s="206"/>
      <c r="RAH837" s="206"/>
      <c r="RAI837" s="206"/>
      <c r="RAJ837" s="206"/>
      <c r="RAK837" s="206"/>
      <c r="RAL837" s="206"/>
      <c r="RAM837" s="206"/>
      <c r="RAN837" s="206"/>
      <c r="RAO837" s="206"/>
      <c r="RAP837" s="206"/>
      <c r="RAQ837" s="206"/>
      <c r="RAR837" s="206"/>
      <c r="RAS837" s="206"/>
      <c r="RAT837" s="206"/>
      <c r="RAU837" s="206"/>
      <c r="RAV837" s="206"/>
      <c r="RAW837" s="206"/>
      <c r="RAX837" s="206"/>
      <c r="RAY837" s="206"/>
      <c r="RAZ837" s="206"/>
      <c r="RBA837" s="206"/>
      <c r="RBB837" s="206"/>
      <c r="RBC837" s="206"/>
      <c r="RBD837" s="206"/>
      <c r="RBE837" s="206"/>
      <c r="RBF837" s="206"/>
      <c r="RBG837" s="206"/>
      <c r="RBH837" s="206"/>
      <c r="RBI837" s="206"/>
      <c r="RBJ837" s="206"/>
      <c r="RBK837" s="206"/>
      <c r="RBL837" s="206"/>
      <c r="RBM837" s="206"/>
      <c r="RBN837" s="206"/>
      <c r="RBO837" s="206"/>
      <c r="RBP837" s="206"/>
      <c r="RBQ837" s="206"/>
      <c r="RBR837" s="206"/>
      <c r="RBS837" s="206"/>
      <c r="RBT837" s="206"/>
      <c r="RBU837" s="206"/>
      <c r="RBV837" s="206"/>
      <c r="RBW837" s="206"/>
      <c r="RBX837" s="206"/>
      <c r="RBY837" s="206"/>
      <c r="RBZ837" s="206"/>
      <c r="RCA837" s="206"/>
      <c r="RCB837" s="206"/>
      <c r="RCC837" s="206"/>
      <c r="RCD837" s="206"/>
      <c r="RCE837" s="206"/>
      <c r="RCF837" s="206"/>
      <c r="RCG837" s="206"/>
      <c r="RCH837" s="206"/>
      <c r="RCI837" s="206"/>
      <c r="RCJ837" s="206"/>
      <c r="RCK837" s="206"/>
      <c r="RCL837" s="206"/>
      <c r="RCM837" s="206"/>
      <c r="RCN837" s="206"/>
      <c r="RCO837" s="206"/>
      <c r="RCP837" s="206"/>
      <c r="RCQ837" s="206"/>
      <c r="RCR837" s="206"/>
      <c r="RCS837" s="206"/>
      <c r="RCT837" s="206"/>
      <c r="RCU837" s="206"/>
      <c r="RCV837" s="206"/>
      <c r="RCW837" s="206"/>
      <c r="RCX837" s="206"/>
      <c r="RCY837" s="206"/>
      <c r="RCZ837" s="206"/>
      <c r="RDA837" s="206"/>
      <c r="RDB837" s="206"/>
      <c r="RDC837" s="206"/>
      <c r="RDD837" s="206"/>
      <c r="RDE837" s="206"/>
      <c r="RDF837" s="206"/>
      <c r="RDG837" s="206"/>
      <c r="RDH837" s="206"/>
      <c r="RDI837" s="206"/>
      <c r="RDJ837" s="206"/>
      <c r="RDK837" s="206"/>
      <c r="RDL837" s="206"/>
      <c r="RDM837" s="206"/>
      <c r="RDN837" s="206"/>
      <c r="RDO837" s="206"/>
      <c r="RDP837" s="206"/>
      <c r="RDQ837" s="206"/>
      <c r="RDR837" s="206"/>
      <c r="RDS837" s="206"/>
      <c r="RDT837" s="206"/>
      <c r="RDU837" s="206"/>
      <c r="RDV837" s="206"/>
      <c r="RDW837" s="206"/>
      <c r="RDX837" s="206"/>
      <c r="RDY837" s="206"/>
      <c r="RDZ837" s="206"/>
      <c r="REA837" s="206"/>
      <c r="REB837" s="206"/>
      <c r="REC837" s="206"/>
      <c r="RED837" s="206"/>
      <c r="REE837" s="206"/>
      <c r="REF837" s="206"/>
      <c r="REG837" s="206"/>
      <c r="REH837" s="206"/>
      <c r="REI837" s="206"/>
      <c r="REJ837" s="206"/>
      <c r="REK837" s="206"/>
      <c r="REL837" s="206"/>
      <c r="REM837" s="206"/>
      <c r="REN837" s="206"/>
      <c r="REO837" s="206"/>
      <c r="REP837" s="206"/>
      <c r="REQ837" s="206"/>
      <c r="RER837" s="206"/>
      <c r="RES837" s="206"/>
      <c r="RET837" s="206"/>
      <c r="REU837" s="206"/>
      <c r="REV837" s="206"/>
      <c r="REW837" s="206"/>
      <c r="REX837" s="206"/>
      <c r="REY837" s="206"/>
      <c r="REZ837" s="206"/>
      <c r="RFA837" s="206"/>
      <c r="RFB837" s="206"/>
      <c r="RFC837" s="206"/>
      <c r="RFD837" s="206"/>
      <c r="RFE837" s="206"/>
      <c r="RFF837" s="206"/>
      <c r="RFG837" s="206"/>
      <c r="RFH837" s="206"/>
      <c r="RFI837" s="206"/>
      <c r="RFJ837" s="206"/>
      <c r="RFK837" s="206"/>
      <c r="RFL837" s="206"/>
      <c r="RFM837" s="206"/>
      <c r="RFN837" s="206"/>
      <c r="RFO837" s="206"/>
      <c r="RFP837" s="206"/>
      <c r="RFQ837" s="206"/>
      <c r="RFR837" s="206"/>
      <c r="RFS837" s="206"/>
      <c r="RFT837" s="206"/>
      <c r="RFU837" s="206"/>
      <c r="RFV837" s="206"/>
      <c r="RFW837" s="206"/>
      <c r="RFX837" s="206"/>
      <c r="RFY837" s="206"/>
      <c r="RFZ837" s="206"/>
      <c r="RGA837" s="206"/>
      <c r="RGB837" s="206"/>
      <c r="RGC837" s="206"/>
      <c r="RGD837" s="206"/>
      <c r="RGE837" s="206"/>
      <c r="RGF837" s="206"/>
      <c r="RGG837" s="206"/>
      <c r="RGH837" s="206"/>
      <c r="RGI837" s="206"/>
      <c r="RGJ837" s="206"/>
      <c r="RGK837" s="206"/>
      <c r="RGL837" s="206"/>
      <c r="RGM837" s="206"/>
      <c r="RGN837" s="206"/>
      <c r="RGO837" s="206"/>
      <c r="RGP837" s="206"/>
      <c r="RGQ837" s="206"/>
      <c r="RGR837" s="206"/>
      <c r="RGS837" s="206"/>
      <c r="RGT837" s="206"/>
      <c r="RGU837" s="206"/>
      <c r="RGV837" s="206"/>
      <c r="RGW837" s="206"/>
      <c r="RGX837" s="206"/>
      <c r="RGY837" s="206"/>
      <c r="RGZ837" s="206"/>
      <c r="RHA837" s="206"/>
      <c r="RHB837" s="206"/>
      <c r="RHC837" s="206"/>
      <c r="RHD837" s="206"/>
      <c r="RHE837" s="206"/>
      <c r="RHF837" s="206"/>
      <c r="RHG837" s="206"/>
      <c r="RHH837" s="206"/>
      <c r="RHI837" s="206"/>
      <c r="RHJ837" s="206"/>
      <c r="RHK837" s="206"/>
      <c r="RHL837" s="206"/>
      <c r="RHM837" s="206"/>
      <c r="RHN837" s="206"/>
      <c r="RHO837" s="206"/>
      <c r="RHP837" s="206"/>
      <c r="RHQ837" s="206"/>
      <c r="RHR837" s="206"/>
      <c r="RHS837" s="206"/>
      <c r="RHT837" s="206"/>
      <c r="RHU837" s="206"/>
      <c r="RHV837" s="206"/>
      <c r="RHW837" s="206"/>
      <c r="RHX837" s="206"/>
      <c r="RHY837" s="206"/>
      <c r="RHZ837" s="206"/>
      <c r="RIA837" s="206"/>
      <c r="RIB837" s="206"/>
      <c r="RIC837" s="206"/>
      <c r="RID837" s="206"/>
      <c r="RIE837" s="206"/>
      <c r="RIF837" s="206"/>
      <c r="RIG837" s="206"/>
      <c r="RIH837" s="206"/>
      <c r="RII837" s="206"/>
      <c r="RIJ837" s="206"/>
      <c r="RIK837" s="206"/>
      <c r="RIL837" s="206"/>
      <c r="RIM837" s="206"/>
      <c r="RIN837" s="206"/>
      <c r="RIO837" s="206"/>
      <c r="RIP837" s="206"/>
      <c r="RIQ837" s="206"/>
      <c r="RIR837" s="206"/>
      <c r="RIS837" s="206"/>
      <c r="RIT837" s="206"/>
      <c r="RIU837" s="206"/>
      <c r="RIV837" s="206"/>
      <c r="RIW837" s="206"/>
      <c r="RIX837" s="206"/>
      <c r="RIY837" s="206"/>
      <c r="RIZ837" s="206"/>
      <c r="RJA837" s="206"/>
      <c r="RJB837" s="206"/>
      <c r="RJC837" s="206"/>
      <c r="RJD837" s="206"/>
      <c r="RJE837" s="206"/>
      <c r="RJF837" s="206"/>
      <c r="RJG837" s="206"/>
      <c r="RJH837" s="206"/>
      <c r="RJI837" s="206"/>
      <c r="RJJ837" s="206"/>
      <c r="RJK837" s="206"/>
      <c r="RJL837" s="206"/>
      <c r="RJM837" s="206"/>
      <c r="RJN837" s="206"/>
      <c r="RJO837" s="206"/>
      <c r="RJP837" s="206"/>
      <c r="RJQ837" s="206"/>
      <c r="RJR837" s="206"/>
      <c r="RJS837" s="206"/>
      <c r="RJT837" s="206"/>
      <c r="RJU837" s="206"/>
      <c r="RJV837" s="206"/>
      <c r="RJW837" s="206"/>
      <c r="RJX837" s="206"/>
      <c r="RJY837" s="206"/>
      <c r="RJZ837" s="206"/>
      <c r="RKA837" s="206"/>
      <c r="RKB837" s="206"/>
      <c r="RKC837" s="206"/>
      <c r="RKD837" s="206"/>
      <c r="RKE837" s="206"/>
      <c r="RKF837" s="206"/>
      <c r="RKG837" s="206"/>
      <c r="RKH837" s="206"/>
      <c r="RKI837" s="206"/>
      <c r="RKJ837" s="206"/>
      <c r="RKK837" s="206"/>
      <c r="RKL837" s="206"/>
      <c r="RKM837" s="206"/>
      <c r="RKN837" s="206"/>
      <c r="RKO837" s="206"/>
      <c r="RKP837" s="206"/>
      <c r="RKQ837" s="206"/>
      <c r="RKR837" s="206"/>
      <c r="RKS837" s="206"/>
      <c r="RKT837" s="206"/>
      <c r="RKU837" s="206"/>
      <c r="RKV837" s="206"/>
      <c r="RKW837" s="206"/>
      <c r="RKX837" s="206"/>
      <c r="RKY837" s="206"/>
      <c r="RKZ837" s="206"/>
      <c r="RLA837" s="206"/>
      <c r="RLB837" s="206"/>
      <c r="RLC837" s="206"/>
      <c r="RLD837" s="206"/>
      <c r="RLE837" s="206"/>
      <c r="RLF837" s="206"/>
      <c r="RLG837" s="206"/>
      <c r="RLH837" s="206"/>
      <c r="RLI837" s="206"/>
      <c r="RLJ837" s="206"/>
      <c r="RLK837" s="206"/>
      <c r="RLL837" s="206"/>
      <c r="RLM837" s="206"/>
      <c r="RLN837" s="206"/>
      <c r="RLO837" s="206"/>
      <c r="RLP837" s="206"/>
      <c r="RLQ837" s="206"/>
      <c r="RLR837" s="206"/>
      <c r="RLS837" s="206"/>
      <c r="RLT837" s="206"/>
      <c r="RLU837" s="206"/>
      <c r="RLV837" s="206"/>
      <c r="RLW837" s="206"/>
      <c r="RLX837" s="206"/>
      <c r="RLY837" s="206"/>
      <c r="RLZ837" s="206"/>
      <c r="RMA837" s="206"/>
      <c r="RMB837" s="206"/>
      <c r="RMC837" s="206"/>
      <c r="RMD837" s="206"/>
      <c r="RME837" s="206"/>
      <c r="RMF837" s="206"/>
      <c r="RMG837" s="206"/>
      <c r="RMH837" s="206"/>
      <c r="RMI837" s="206"/>
      <c r="RMJ837" s="206"/>
      <c r="RMK837" s="206"/>
      <c r="RML837" s="206"/>
      <c r="RMM837" s="206"/>
      <c r="RMN837" s="206"/>
      <c r="RMO837" s="206"/>
      <c r="RMP837" s="206"/>
      <c r="RMQ837" s="206"/>
      <c r="RMR837" s="206"/>
      <c r="RMS837" s="206"/>
      <c r="RMT837" s="206"/>
      <c r="RMU837" s="206"/>
      <c r="RMV837" s="206"/>
      <c r="RMW837" s="206"/>
      <c r="RMX837" s="206"/>
      <c r="RMY837" s="206"/>
      <c r="RMZ837" s="206"/>
      <c r="RNA837" s="206"/>
      <c r="RNB837" s="206"/>
      <c r="RNC837" s="206"/>
      <c r="RND837" s="206"/>
      <c r="RNE837" s="206"/>
      <c r="RNF837" s="206"/>
      <c r="RNG837" s="206"/>
      <c r="RNH837" s="206"/>
      <c r="RNI837" s="206"/>
      <c r="RNJ837" s="206"/>
      <c r="RNK837" s="206"/>
      <c r="RNL837" s="206"/>
      <c r="RNM837" s="206"/>
      <c r="RNN837" s="206"/>
      <c r="RNO837" s="206"/>
      <c r="RNP837" s="206"/>
      <c r="RNQ837" s="206"/>
      <c r="RNR837" s="206"/>
      <c r="RNS837" s="206"/>
      <c r="RNT837" s="206"/>
      <c r="RNU837" s="206"/>
      <c r="RNV837" s="206"/>
      <c r="RNW837" s="206"/>
      <c r="RNX837" s="206"/>
      <c r="RNY837" s="206"/>
      <c r="RNZ837" s="206"/>
      <c r="ROA837" s="206"/>
      <c r="ROB837" s="206"/>
      <c r="ROC837" s="206"/>
      <c r="ROD837" s="206"/>
      <c r="ROE837" s="206"/>
      <c r="ROF837" s="206"/>
      <c r="ROG837" s="206"/>
      <c r="ROH837" s="206"/>
      <c r="ROI837" s="206"/>
      <c r="ROJ837" s="206"/>
      <c r="ROK837" s="206"/>
      <c r="ROL837" s="206"/>
      <c r="ROM837" s="206"/>
      <c r="RON837" s="206"/>
      <c r="ROO837" s="206"/>
      <c r="ROP837" s="206"/>
      <c r="ROQ837" s="206"/>
      <c r="ROR837" s="206"/>
      <c r="ROS837" s="206"/>
      <c r="ROT837" s="206"/>
      <c r="ROU837" s="206"/>
      <c r="ROV837" s="206"/>
      <c r="ROW837" s="206"/>
      <c r="ROX837" s="206"/>
      <c r="ROY837" s="206"/>
      <c r="ROZ837" s="206"/>
      <c r="RPA837" s="206"/>
      <c r="RPB837" s="206"/>
      <c r="RPC837" s="206"/>
      <c r="RPD837" s="206"/>
      <c r="RPE837" s="206"/>
      <c r="RPF837" s="206"/>
      <c r="RPG837" s="206"/>
      <c r="RPH837" s="206"/>
      <c r="RPI837" s="206"/>
      <c r="RPJ837" s="206"/>
      <c r="RPK837" s="206"/>
      <c r="RPL837" s="206"/>
      <c r="RPM837" s="206"/>
      <c r="RPN837" s="206"/>
      <c r="RPO837" s="206"/>
      <c r="RPP837" s="206"/>
      <c r="RPQ837" s="206"/>
      <c r="RPR837" s="206"/>
      <c r="RPS837" s="206"/>
      <c r="RPT837" s="206"/>
      <c r="RPU837" s="206"/>
      <c r="RPV837" s="206"/>
      <c r="RPW837" s="206"/>
      <c r="RPX837" s="206"/>
      <c r="RPY837" s="206"/>
      <c r="RPZ837" s="206"/>
      <c r="RQA837" s="206"/>
      <c r="RQB837" s="206"/>
      <c r="RQC837" s="206"/>
      <c r="RQD837" s="206"/>
      <c r="RQE837" s="206"/>
      <c r="RQF837" s="206"/>
      <c r="RQG837" s="206"/>
      <c r="RQH837" s="206"/>
      <c r="RQI837" s="206"/>
      <c r="RQJ837" s="206"/>
      <c r="RQK837" s="206"/>
      <c r="RQL837" s="206"/>
      <c r="RQM837" s="206"/>
      <c r="RQN837" s="206"/>
      <c r="RQO837" s="206"/>
      <c r="RQP837" s="206"/>
      <c r="RQQ837" s="206"/>
      <c r="RQR837" s="206"/>
      <c r="RQS837" s="206"/>
      <c r="RQT837" s="206"/>
      <c r="RQU837" s="206"/>
      <c r="RQV837" s="206"/>
      <c r="RQW837" s="206"/>
      <c r="RQX837" s="206"/>
      <c r="RQY837" s="206"/>
      <c r="RQZ837" s="206"/>
      <c r="RRA837" s="206"/>
      <c r="RRB837" s="206"/>
      <c r="RRC837" s="206"/>
      <c r="RRD837" s="206"/>
      <c r="RRE837" s="206"/>
      <c r="RRF837" s="206"/>
      <c r="RRG837" s="206"/>
      <c r="RRH837" s="206"/>
      <c r="RRI837" s="206"/>
      <c r="RRJ837" s="206"/>
      <c r="RRK837" s="206"/>
      <c r="RRL837" s="206"/>
      <c r="RRM837" s="206"/>
      <c r="RRN837" s="206"/>
      <c r="RRO837" s="206"/>
      <c r="RRP837" s="206"/>
      <c r="RRQ837" s="206"/>
      <c r="RRR837" s="206"/>
      <c r="RRS837" s="206"/>
      <c r="RRT837" s="206"/>
      <c r="RRU837" s="206"/>
      <c r="RRV837" s="206"/>
      <c r="RRW837" s="206"/>
      <c r="RRX837" s="206"/>
      <c r="RRY837" s="206"/>
      <c r="RRZ837" s="206"/>
      <c r="RSA837" s="206"/>
      <c r="RSB837" s="206"/>
      <c r="RSC837" s="206"/>
      <c r="RSD837" s="206"/>
      <c r="RSE837" s="206"/>
      <c r="RSF837" s="206"/>
      <c r="RSG837" s="206"/>
      <c r="RSH837" s="206"/>
      <c r="RSI837" s="206"/>
      <c r="RSJ837" s="206"/>
      <c r="RSK837" s="206"/>
      <c r="RSL837" s="206"/>
      <c r="RSM837" s="206"/>
      <c r="RSN837" s="206"/>
      <c r="RSO837" s="206"/>
      <c r="RSP837" s="206"/>
      <c r="RSQ837" s="206"/>
      <c r="RSR837" s="206"/>
      <c r="RSS837" s="206"/>
      <c r="RST837" s="206"/>
      <c r="RSU837" s="206"/>
      <c r="RSV837" s="206"/>
      <c r="RSW837" s="206"/>
      <c r="RSX837" s="206"/>
      <c r="RSY837" s="206"/>
      <c r="RSZ837" s="206"/>
      <c r="RTA837" s="206"/>
      <c r="RTB837" s="206"/>
      <c r="RTC837" s="206"/>
      <c r="RTD837" s="206"/>
      <c r="RTE837" s="206"/>
      <c r="RTF837" s="206"/>
      <c r="RTG837" s="206"/>
      <c r="RTH837" s="206"/>
      <c r="RTI837" s="206"/>
      <c r="RTJ837" s="206"/>
      <c r="RTK837" s="206"/>
      <c r="RTL837" s="206"/>
      <c r="RTM837" s="206"/>
      <c r="RTN837" s="206"/>
      <c r="RTO837" s="206"/>
      <c r="RTP837" s="206"/>
      <c r="RTQ837" s="206"/>
      <c r="RTR837" s="206"/>
      <c r="RTS837" s="206"/>
      <c r="RTT837" s="206"/>
      <c r="RTU837" s="206"/>
      <c r="RTV837" s="206"/>
      <c r="RTW837" s="206"/>
      <c r="RTX837" s="206"/>
      <c r="RTY837" s="206"/>
      <c r="RTZ837" s="206"/>
      <c r="RUA837" s="206"/>
      <c r="RUB837" s="206"/>
      <c r="RUC837" s="206"/>
      <c r="RUD837" s="206"/>
      <c r="RUE837" s="206"/>
      <c r="RUF837" s="206"/>
      <c r="RUG837" s="206"/>
      <c r="RUH837" s="206"/>
      <c r="RUI837" s="206"/>
      <c r="RUJ837" s="206"/>
      <c r="RUK837" s="206"/>
      <c r="RUL837" s="206"/>
      <c r="RUM837" s="206"/>
      <c r="RUN837" s="206"/>
      <c r="RUO837" s="206"/>
      <c r="RUP837" s="206"/>
      <c r="RUQ837" s="206"/>
      <c r="RUR837" s="206"/>
      <c r="RUS837" s="206"/>
      <c r="RUT837" s="206"/>
      <c r="RUU837" s="206"/>
      <c r="RUV837" s="206"/>
      <c r="RUW837" s="206"/>
      <c r="RUX837" s="206"/>
      <c r="RUY837" s="206"/>
      <c r="RUZ837" s="206"/>
      <c r="RVA837" s="206"/>
      <c r="RVB837" s="206"/>
      <c r="RVC837" s="206"/>
      <c r="RVD837" s="206"/>
      <c r="RVE837" s="206"/>
      <c r="RVF837" s="206"/>
      <c r="RVG837" s="206"/>
      <c r="RVH837" s="206"/>
      <c r="RVI837" s="206"/>
      <c r="RVJ837" s="206"/>
      <c r="RVK837" s="206"/>
      <c r="RVL837" s="206"/>
      <c r="RVM837" s="206"/>
      <c r="RVN837" s="206"/>
      <c r="RVO837" s="206"/>
      <c r="RVP837" s="206"/>
      <c r="RVQ837" s="206"/>
      <c r="RVR837" s="206"/>
      <c r="RVS837" s="206"/>
      <c r="RVT837" s="206"/>
      <c r="RVU837" s="206"/>
      <c r="RVV837" s="206"/>
      <c r="RVW837" s="206"/>
      <c r="RVX837" s="206"/>
      <c r="RVY837" s="206"/>
      <c r="RVZ837" s="206"/>
      <c r="RWA837" s="206"/>
      <c r="RWB837" s="206"/>
      <c r="RWC837" s="206"/>
      <c r="RWD837" s="206"/>
      <c r="RWE837" s="206"/>
      <c r="RWF837" s="206"/>
      <c r="RWG837" s="206"/>
      <c r="RWH837" s="206"/>
      <c r="RWI837" s="206"/>
      <c r="RWJ837" s="206"/>
      <c r="RWK837" s="206"/>
      <c r="RWL837" s="206"/>
      <c r="RWM837" s="206"/>
      <c r="RWN837" s="206"/>
      <c r="RWO837" s="206"/>
      <c r="RWP837" s="206"/>
      <c r="RWQ837" s="206"/>
      <c r="RWR837" s="206"/>
      <c r="RWS837" s="206"/>
      <c r="RWT837" s="206"/>
      <c r="RWU837" s="206"/>
      <c r="RWV837" s="206"/>
      <c r="RWW837" s="206"/>
      <c r="RWX837" s="206"/>
      <c r="RWY837" s="206"/>
      <c r="RWZ837" s="206"/>
      <c r="RXA837" s="206"/>
      <c r="RXB837" s="206"/>
      <c r="RXC837" s="206"/>
      <c r="RXD837" s="206"/>
      <c r="RXE837" s="206"/>
      <c r="RXF837" s="206"/>
      <c r="RXG837" s="206"/>
      <c r="RXH837" s="206"/>
      <c r="RXI837" s="206"/>
      <c r="RXJ837" s="206"/>
      <c r="RXK837" s="206"/>
      <c r="RXL837" s="206"/>
      <c r="RXM837" s="206"/>
      <c r="RXN837" s="206"/>
      <c r="RXO837" s="206"/>
      <c r="RXP837" s="206"/>
      <c r="RXQ837" s="206"/>
      <c r="RXR837" s="206"/>
      <c r="RXS837" s="206"/>
      <c r="RXT837" s="206"/>
      <c r="RXU837" s="206"/>
      <c r="RXV837" s="206"/>
      <c r="RXW837" s="206"/>
      <c r="RXX837" s="206"/>
      <c r="RXY837" s="206"/>
      <c r="RXZ837" s="206"/>
      <c r="RYA837" s="206"/>
      <c r="RYB837" s="206"/>
      <c r="RYC837" s="206"/>
      <c r="RYD837" s="206"/>
      <c r="RYE837" s="206"/>
      <c r="RYF837" s="206"/>
      <c r="RYG837" s="206"/>
      <c r="RYH837" s="206"/>
      <c r="RYI837" s="206"/>
      <c r="RYJ837" s="206"/>
      <c r="RYK837" s="206"/>
      <c r="RYL837" s="206"/>
      <c r="RYM837" s="206"/>
      <c r="RYN837" s="206"/>
      <c r="RYO837" s="206"/>
      <c r="RYP837" s="206"/>
      <c r="RYQ837" s="206"/>
      <c r="RYR837" s="206"/>
      <c r="RYS837" s="206"/>
      <c r="RYT837" s="206"/>
      <c r="RYU837" s="206"/>
      <c r="RYV837" s="206"/>
      <c r="RYW837" s="206"/>
      <c r="RYX837" s="206"/>
      <c r="RYY837" s="206"/>
      <c r="RYZ837" s="206"/>
      <c r="RZA837" s="206"/>
      <c r="RZB837" s="206"/>
      <c r="RZC837" s="206"/>
      <c r="RZD837" s="206"/>
      <c r="RZE837" s="206"/>
      <c r="RZF837" s="206"/>
      <c r="RZG837" s="206"/>
      <c r="RZH837" s="206"/>
      <c r="RZI837" s="206"/>
      <c r="RZJ837" s="206"/>
      <c r="RZK837" s="206"/>
      <c r="RZL837" s="206"/>
      <c r="RZM837" s="206"/>
      <c r="RZN837" s="206"/>
      <c r="RZO837" s="206"/>
      <c r="RZP837" s="206"/>
      <c r="RZQ837" s="206"/>
      <c r="RZR837" s="206"/>
      <c r="RZS837" s="206"/>
      <c r="RZT837" s="206"/>
      <c r="RZU837" s="206"/>
      <c r="RZV837" s="206"/>
      <c r="RZW837" s="206"/>
      <c r="RZX837" s="206"/>
      <c r="RZY837" s="206"/>
      <c r="RZZ837" s="206"/>
      <c r="SAA837" s="206"/>
      <c r="SAB837" s="206"/>
      <c r="SAC837" s="206"/>
      <c r="SAD837" s="206"/>
      <c r="SAE837" s="206"/>
      <c r="SAF837" s="206"/>
      <c r="SAG837" s="206"/>
      <c r="SAH837" s="206"/>
      <c r="SAI837" s="206"/>
      <c r="SAJ837" s="206"/>
      <c r="SAK837" s="206"/>
      <c r="SAL837" s="206"/>
      <c r="SAM837" s="206"/>
      <c r="SAN837" s="206"/>
      <c r="SAO837" s="206"/>
      <c r="SAP837" s="206"/>
      <c r="SAQ837" s="206"/>
      <c r="SAR837" s="206"/>
      <c r="SAS837" s="206"/>
      <c r="SAT837" s="206"/>
      <c r="SAU837" s="206"/>
      <c r="SAV837" s="206"/>
      <c r="SAW837" s="206"/>
      <c r="SAX837" s="206"/>
      <c r="SAY837" s="206"/>
      <c r="SAZ837" s="206"/>
      <c r="SBA837" s="206"/>
      <c r="SBB837" s="206"/>
      <c r="SBC837" s="206"/>
      <c r="SBD837" s="206"/>
      <c r="SBE837" s="206"/>
      <c r="SBF837" s="206"/>
      <c r="SBG837" s="206"/>
      <c r="SBH837" s="206"/>
      <c r="SBI837" s="206"/>
      <c r="SBJ837" s="206"/>
      <c r="SBK837" s="206"/>
      <c r="SBL837" s="206"/>
      <c r="SBM837" s="206"/>
      <c r="SBN837" s="206"/>
      <c r="SBO837" s="206"/>
      <c r="SBP837" s="206"/>
      <c r="SBQ837" s="206"/>
      <c r="SBR837" s="206"/>
      <c r="SBS837" s="206"/>
      <c r="SBT837" s="206"/>
      <c r="SBU837" s="206"/>
      <c r="SBV837" s="206"/>
      <c r="SBW837" s="206"/>
      <c r="SBX837" s="206"/>
      <c r="SBY837" s="206"/>
      <c r="SBZ837" s="206"/>
      <c r="SCA837" s="206"/>
      <c r="SCB837" s="206"/>
      <c r="SCC837" s="206"/>
      <c r="SCD837" s="206"/>
      <c r="SCE837" s="206"/>
      <c r="SCF837" s="206"/>
      <c r="SCG837" s="206"/>
      <c r="SCH837" s="206"/>
      <c r="SCI837" s="206"/>
      <c r="SCJ837" s="206"/>
      <c r="SCK837" s="206"/>
      <c r="SCL837" s="206"/>
      <c r="SCM837" s="206"/>
      <c r="SCN837" s="206"/>
      <c r="SCO837" s="206"/>
      <c r="SCP837" s="206"/>
      <c r="SCQ837" s="206"/>
      <c r="SCR837" s="206"/>
      <c r="SCS837" s="206"/>
      <c r="SCT837" s="206"/>
      <c r="SCU837" s="206"/>
      <c r="SCV837" s="206"/>
      <c r="SCW837" s="206"/>
      <c r="SCX837" s="206"/>
      <c r="SCY837" s="206"/>
      <c r="SCZ837" s="206"/>
      <c r="SDA837" s="206"/>
      <c r="SDB837" s="206"/>
      <c r="SDC837" s="206"/>
      <c r="SDD837" s="206"/>
      <c r="SDE837" s="206"/>
      <c r="SDF837" s="206"/>
      <c r="SDG837" s="206"/>
      <c r="SDH837" s="206"/>
      <c r="SDI837" s="206"/>
      <c r="SDJ837" s="206"/>
      <c r="SDK837" s="206"/>
      <c r="SDL837" s="206"/>
      <c r="SDM837" s="206"/>
      <c r="SDN837" s="206"/>
      <c r="SDO837" s="206"/>
      <c r="SDP837" s="206"/>
      <c r="SDQ837" s="206"/>
      <c r="SDR837" s="206"/>
      <c r="SDS837" s="206"/>
      <c r="SDT837" s="206"/>
      <c r="SDU837" s="206"/>
      <c r="SDV837" s="206"/>
      <c r="SDW837" s="206"/>
      <c r="SDX837" s="206"/>
      <c r="SDY837" s="206"/>
      <c r="SDZ837" s="206"/>
      <c r="SEA837" s="206"/>
      <c r="SEB837" s="206"/>
      <c r="SEC837" s="206"/>
      <c r="SED837" s="206"/>
      <c r="SEE837" s="206"/>
      <c r="SEF837" s="206"/>
      <c r="SEG837" s="206"/>
      <c r="SEH837" s="206"/>
      <c r="SEI837" s="206"/>
      <c r="SEJ837" s="206"/>
      <c r="SEK837" s="206"/>
      <c r="SEL837" s="206"/>
      <c r="SEM837" s="206"/>
      <c r="SEN837" s="206"/>
      <c r="SEO837" s="206"/>
      <c r="SEP837" s="206"/>
      <c r="SEQ837" s="206"/>
      <c r="SER837" s="206"/>
      <c r="SES837" s="206"/>
      <c r="SET837" s="206"/>
      <c r="SEU837" s="206"/>
      <c r="SEV837" s="206"/>
      <c r="SEW837" s="206"/>
      <c r="SEX837" s="206"/>
      <c r="SEY837" s="206"/>
      <c r="SEZ837" s="206"/>
      <c r="SFA837" s="206"/>
      <c r="SFB837" s="206"/>
      <c r="SFC837" s="206"/>
      <c r="SFD837" s="206"/>
      <c r="SFE837" s="206"/>
      <c r="SFF837" s="206"/>
      <c r="SFG837" s="206"/>
      <c r="SFH837" s="206"/>
      <c r="SFI837" s="206"/>
      <c r="SFJ837" s="206"/>
      <c r="SFK837" s="206"/>
      <c r="SFL837" s="206"/>
      <c r="SFM837" s="206"/>
      <c r="SFN837" s="206"/>
      <c r="SFO837" s="206"/>
      <c r="SFP837" s="206"/>
      <c r="SFQ837" s="206"/>
      <c r="SFR837" s="206"/>
      <c r="SFS837" s="206"/>
      <c r="SFT837" s="206"/>
      <c r="SFU837" s="206"/>
      <c r="SFV837" s="206"/>
      <c r="SFW837" s="206"/>
      <c r="SFX837" s="206"/>
      <c r="SFY837" s="206"/>
      <c r="SFZ837" s="206"/>
      <c r="SGA837" s="206"/>
      <c r="SGB837" s="206"/>
      <c r="SGC837" s="206"/>
      <c r="SGD837" s="206"/>
      <c r="SGE837" s="206"/>
      <c r="SGF837" s="206"/>
      <c r="SGG837" s="206"/>
      <c r="SGH837" s="206"/>
      <c r="SGI837" s="206"/>
      <c r="SGJ837" s="206"/>
      <c r="SGK837" s="206"/>
      <c r="SGL837" s="206"/>
      <c r="SGM837" s="206"/>
      <c r="SGN837" s="206"/>
      <c r="SGO837" s="206"/>
      <c r="SGP837" s="206"/>
      <c r="SGQ837" s="206"/>
      <c r="SGR837" s="206"/>
      <c r="SGS837" s="206"/>
      <c r="SGT837" s="206"/>
      <c r="SGU837" s="206"/>
      <c r="SGV837" s="206"/>
      <c r="SGW837" s="206"/>
      <c r="SGX837" s="206"/>
      <c r="SGY837" s="206"/>
      <c r="SGZ837" s="206"/>
      <c r="SHA837" s="206"/>
      <c r="SHB837" s="206"/>
      <c r="SHC837" s="206"/>
      <c r="SHD837" s="206"/>
      <c r="SHE837" s="206"/>
      <c r="SHF837" s="206"/>
      <c r="SHG837" s="206"/>
      <c r="SHH837" s="206"/>
      <c r="SHI837" s="206"/>
      <c r="SHJ837" s="206"/>
      <c r="SHK837" s="206"/>
      <c r="SHL837" s="206"/>
      <c r="SHM837" s="206"/>
      <c r="SHN837" s="206"/>
      <c r="SHO837" s="206"/>
      <c r="SHP837" s="206"/>
      <c r="SHQ837" s="206"/>
      <c r="SHR837" s="206"/>
      <c r="SHS837" s="206"/>
      <c r="SHT837" s="206"/>
      <c r="SHU837" s="206"/>
      <c r="SHV837" s="206"/>
      <c r="SHW837" s="206"/>
      <c r="SHX837" s="206"/>
      <c r="SHY837" s="206"/>
      <c r="SHZ837" s="206"/>
      <c r="SIA837" s="206"/>
      <c r="SIB837" s="206"/>
      <c r="SIC837" s="206"/>
      <c r="SID837" s="206"/>
      <c r="SIE837" s="206"/>
      <c r="SIF837" s="206"/>
      <c r="SIG837" s="206"/>
      <c r="SIH837" s="206"/>
      <c r="SII837" s="206"/>
      <c r="SIJ837" s="206"/>
      <c r="SIK837" s="206"/>
      <c r="SIL837" s="206"/>
      <c r="SIM837" s="206"/>
      <c r="SIN837" s="206"/>
      <c r="SIO837" s="206"/>
      <c r="SIP837" s="206"/>
      <c r="SIQ837" s="206"/>
      <c r="SIR837" s="206"/>
      <c r="SIS837" s="206"/>
      <c r="SIT837" s="206"/>
      <c r="SIU837" s="206"/>
      <c r="SIV837" s="206"/>
      <c r="SIW837" s="206"/>
      <c r="SIX837" s="206"/>
      <c r="SIY837" s="206"/>
      <c r="SIZ837" s="206"/>
      <c r="SJA837" s="206"/>
      <c r="SJB837" s="206"/>
      <c r="SJC837" s="206"/>
      <c r="SJD837" s="206"/>
      <c r="SJE837" s="206"/>
      <c r="SJF837" s="206"/>
      <c r="SJG837" s="206"/>
      <c r="SJH837" s="206"/>
      <c r="SJI837" s="206"/>
      <c r="SJJ837" s="206"/>
      <c r="SJK837" s="206"/>
      <c r="SJL837" s="206"/>
      <c r="SJM837" s="206"/>
      <c r="SJN837" s="206"/>
      <c r="SJO837" s="206"/>
      <c r="SJP837" s="206"/>
      <c r="SJQ837" s="206"/>
      <c r="SJR837" s="206"/>
      <c r="SJS837" s="206"/>
      <c r="SJT837" s="206"/>
      <c r="SJU837" s="206"/>
      <c r="SJV837" s="206"/>
      <c r="SJW837" s="206"/>
      <c r="SJX837" s="206"/>
      <c r="SJY837" s="206"/>
      <c r="SJZ837" s="206"/>
      <c r="SKA837" s="206"/>
      <c r="SKB837" s="206"/>
      <c r="SKC837" s="206"/>
      <c r="SKD837" s="206"/>
      <c r="SKE837" s="206"/>
      <c r="SKF837" s="206"/>
      <c r="SKG837" s="206"/>
      <c r="SKH837" s="206"/>
      <c r="SKI837" s="206"/>
      <c r="SKJ837" s="206"/>
      <c r="SKK837" s="206"/>
      <c r="SKL837" s="206"/>
      <c r="SKM837" s="206"/>
      <c r="SKN837" s="206"/>
      <c r="SKO837" s="206"/>
      <c r="SKP837" s="206"/>
      <c r="SKQ837" s="206"/>
      <c r="SKR837" s="206"/>
      <c r="SKS837" s="206"/>
      <c r="SKT837" s="206"/>
      <c r="SKU837" s="206"/>
      <c r="SKV837" s="206"/>
      <c r="SKW837" s="206"/>
      <c r="SKX837" s="206"/>
      <c r="SKY837" s="206"/>
      <c r="SKZ837" s="206"/>
      <c r="SLA837" s="206"/>
      <c r="SLB837" s="206"/>
      <c r="SLC837" s="206"/>
      <c r="SLD837" s="206"/>
      <c r="SLE837" s="206"/>
      <c r="SLF837" s="206"/>
      <c r="SLG837" s="206"/>
      <c r="SLH837" s="206"/>
      <c r="SLI837" s="206"/>
      <c r="SLJ837" s="206"/>
      <c r="SLK837" s="206"/>
      <c r="SLL837" s="206"/>
      <c r="SLM837" s="206"/>
      <c r="SLN837" s="206"/>
      <c r="SLO837" s="206"/>
      <c r="SLP837" s="206"/>
      <c r="SLQ837" s="206"/>
      <c r="SLR837" s="206"/>
      <c r="SLS837" s="206"/>
      <c r="SLT837" s="206"/>
      <c r="SLU837" s="206"/>
      <c r="SLV837" s="206"/>
      <c r="SLW837" s="206"/>
      <c r="SLX837" s="206"/>
      <c r="SLY837" s="206"/>
      <c r="SLZ837" s="206"/>
      <c r="SMA837" s="206"/>
      <c r="SMB837" s="206"/>
      <c r="SMC837" s="206"/>
      <c r="SMD837" s="206"/>
      <c r="SME837" s="206"/>
      <c r="SMF837" s="206"/>
      <c r="SMG837" s="206"/>
      <c r="SMH837" s="206"/>
      <c r="SMI837" s="206"/>
      <c r="SMJ837" s="206"/>
      <c r="SMK837" s="206"/>
      <c r="SML837" s="206"/>
      <c r="SMM837" s="206"/>
      <c r="SMN837" s="206"/>
      <c r="SMO837" s="206"/>
      <c r="SMP837" s="206"/>
      <c r="SMQ837" s="206"/>
      <c r="SMR837" s="206"/>
      <c r="SMS837" s="206"/>
      <c r="SMT837" s="206"/>
      <c r="SMU837" s="206"/>
      <c r="SMV837" s="206"/>
      <c r="SMW837" s="206"/>
      <c r="SMX837" s="206"/>
      <c r="SMY837" s="206"/>
      <c r="SMZ837" s="206"/>
      <c r="SNA837" s="206"/>
      <c r="SNB837" s="206"/>
      <c r="SNC837" s="206"/>
      <c r="SND837" s="206"/>
      <c r="SNE837" s="206"/>
      <c r="SNF837" s="206"/>
      <c r="SNG837" s="206"/>
      <c r="SNH837" s="206"/>
      <c r="SNI837" s="206"/>
      <c r="SNJ837" s="206"/>
      <c r="SNK837" s="206"/>
      <c r="SNL837" s="206"/>
      <c r="SNM837" s="206"/>
      <c r="SNN837" s="206"/>
      <c r="SNO837" s="206"/>
      <c r="SNP837" s="206"/>
      <c r="SNQ837" s="206"/>
      <c r="SNR837" s="206"/>
      <c r="SNS837" s="206"/>
      <c r="SNT837" s="206"/>
      <c r="SNU837" s="206"/>
      <c r="SNV837" s="206"/>
      <c r="SNW837" s="206"/>
      <c r="SNX837" s="206"/>
      <c r="SNY837" s="206"/>
      <c r="SNZ837" s="206"/>
      <c r="SOA837" s="206"/>
      <c r="SOB837" s="206"/>
      <c r="SOC837" s="206"/>
      <c r="SOD837" s="206"/>
      <c r="SOE837" s="206"/>
      <c r="SOF837" s="206"/>
      <c r="SOG837" s="206"/>
      <c r="SOH837" s="206"/>
      <c r="SOI837" s="206"/>
      <c r="SOJ837" s="206"/>
      <c r="SOK837" s="206"/>
      <c r="SOL837" s="206"/>
      <c r="SOM837" s="206"/>
      <c r="SON837" s="206"/>
      <c r="SOO837" s="206"/>
      <c r="SOP837" s="206"/>
      <c r="SOQ837" s="206"/>
      <c r="SOR837" s="206"/>
      <c r="SOS837" s="206"/>
      <c r="SOT837" s="206"/>
      <c r="SOU837" s="206"/>
      <c r="SOV837" s="206"/>
      <c r="SOW837" s="206"/>
      <c r="SOX837" s="206"/>
      <c r="SOY837" s="206"/>
      <c r="SOZ837" s="206"/>
      <c r="SPA837" s="206"/>
      <c r="SPB837" s="206"/>
      <c r="SPC837" s="206"/>
      <c r="SPD837" s="206"/>
      <c r="SPE837" s="206"/>
      <c r="SPF837" s="206"/>
      <c r="SPG837" s="206"/>
      <c r="SPH837" s="206"/>
      <c r="SPI837" s="206"/>
      <c r="SPJ837" s="206"/>
      <c r="SPK837" s="206"/>
      <c r="SPL837" s="206"/>
      <c r="SPM837" s="206"/>
      <c r="SPN837" s="206"/>
      <c r="SPO837" s="206"/>
      <c r="SPP837" s="206"/>
      <c r="SPQ837" s="206"/>
      <c r="SPR837" s="206"/>
      <c r="SPS837" s="206"/>
      <c r="SPT837" s="206"/>
      <c r="SPU837" s="206"/>
      <c r="SPV837" s="206"/>
      <c r="SPW837" s="206"/>
      <c r="SPX837" s="206"/>
      <c r="SPY837" s="206"/>
      <c r="SPZ837" s="206"/>
      <c r="SQA837" s="206"/>
      <c r="SQB837" s="206"/>
      <c r="SQC837" s="206"/>
      <c r="SQD837" s="206"/>
      <c r="SQE837" s="206"/>
      <c r="SQF837" s="206"/>
      <c r="SQG837" s="206"/>
      <c r="SQH837" s="206"/>
      <c r="SQI837" s="206"/>
      <c r="SQJ837" s="206"/>
      <c r="SQK837" s="206"/>
      <c r="SQL837" s="206"/>
      <c r="SQM837" s="206"/>
      <c r="SQN837" s="206"/>
      <c r="SQO837" s="206"/>
      <c r="SQP837" s="206"/>
      <c r="SQQ837" s="206"/>
      <c r="SQR837" s="206"/>
      <c r="SQS837" s="206"/>
      <c r="SQT837" s="206"/>
      <c r="SQU837" s="206"/>
      <c r="SQV837" s="206"/>
      <c r="SQW837" s="206"/>
      <c r="SQX837" s="206"/>
      <c r="SQY837" s="206"/>
      <c r="SQZ837" s="206"/>
      <c r="SRA837" s="206"/>
      <c r="SRB837" s="206"/>
      <c r="SRC837" s="206"/>
      <c r="SRD837" s="206"/>
      <c r="SRE837" s="206"/>
      <c r="SRF837" s="206"/>
      <c r="SRG837" s="206"/>
      <c r="SRH837" s="206"/>
      <c r="SRI837" s="206"/>
      <c r="SRJ837" s="206"/>
      <c r="SRK837" s="206"/>
      <c r="SRL837" s="206"/>
      <c r="SRM837" s="206"/>
      <c r="SRN837" s="206"/>
      <c r="SRO837" s="206"/>
      <c r="SRP837" s="206"/>
      <c r="SRQ837" s="206"/>
      <c r="SRR837" s="206"/>
      <c r="SRS837" s="206"/>
      <c r="SRT837" s="206"/>
      <c r="SRU837" s="206"/>
      <c r="SRV837" s="206"/>
      <c r="SRW837" s="206"/>
      <c r="SRX837" s="206"/>
      <c r="SRY837" s="206"/>
      <c r="SRZ837" s="206"/>
      <c r="SSA837" s="206"/>
      <c r="SSB837" s="206"/>
      <c r="SSC837" s="206"/>
      <c r="SSD837" s="206"/>
      <c r="SSE837" s="206"/>
      <c r="SSF837" s="206"/>
      <c r="SSG837" s="206"/>
      <c r="SSH837" s="206"/>
      <c r="SSI837" s="206"/>
      <c r="SSJ837" s="206"/>
      <c r="SSK837" s="206"/>
      <c r="SSL837" s="206"/>
      <c r="SSM837" s="206"/>
      <c r="SSN837" s="206"/>
      <c r="SSO837" s="206"/>
      <c r="SSP837" s="206"/>
      <c r="SSQ837" s="206"/>
      <c r="SSR837" s="206"/>
      <c r="SSS837" s="206"/>
      <c r="SST837" s="206"/>
      <c r="SSU837" s="206"/>
      <c r="SSV837" s="206"/>
      <c r="SSW837" s="206"/>
      <c r="SSX837" s="206"/>
      <c r="SSY837" s="206"/>
      <c r="SSZ837" s="206"/>
      <c r="STA837" s="206"/>
      <c r="STB837" s="206"/>
      <c r="STC837" s="206"/>
      <c r="STD837" s="206"/>
      <c r="STE837" s="206"/>
      <c r="STF837" s="206"/>
      <c r="STG837" s="206"/>
      <c r="STH837" s="206"/>
      <c r="STI837" s="206"/>
      <c r="STJ837" s="206"/>
      <c r="STK837" s="206"/>
      <c r="STL837" s="206"/>
      <c r="STM837" s="206"/>
      <c r="STN837" s="206"/>
      <c r="STO837" s="206"/>
      <c r="STP837" s="206"/>
      <c r="STQ837" s="206"/>
      <c r="STR837" s="206"/>
      <c r="STS837" s="206"/>
      <c r="STT837" s="206"/>
      <c r="STU837" s="206"/>
      <c r="STV837" s="206"/>
      <c r="STW837" s="206"/>
      <c r="STX837" s="206"/>
      <c r="STY837" s="206"/>
      <c r="STZ837" s="206"/>
      <c r="SUA837" s="206"/>
      <c r="SUB837" s="206"/>
      <c r="SUC837" s="206"/>
      <c r="SUD837" s="206"/>
      <c r="SUE837" s="206"/>
      <c r="SUF837" s="206"/>
      <c r="SUG837" s="206"/>
      <c r="SUH837" s="206"/>
      <c r="SUI837" s="206"/>
      <c r="SUJ837" s="206"/>
      <c r="SUK837" s="206"/>
      <c r="SUL837" s="206"/>
      <c r="SUM837" s="206"/>
      <c r="SUN837" s="206"/>
      <c r="SUO837" s="206"/>
      <c r="SUP837" s="206"/>
      <c r="SUQ837" s="206"/>
      <c r="SUR837" s="206"/>
      <c r="SUS837" s="206"/>
      <c r="SUT837" s="206"/>
      <c r="SUU837" s="206"/>
      <c r="SUV837" s="206"/>
      <c r="SUW837" s="206"/>
      <c r="SUX837" s="206"/>
      <c r="SUY837" s="206"/>
      <c r="SUZ837" s="206"/>
      <c r="SVA837" s="206"/>
      <c r="SVB837" s="206"/>
      <c r="SVC837" s="206"/>
      <c r="SVD837" s="206"/>
      <c r="SVE837" s="206"/>
      <c r="SVF837" s="206"/>
      <c r="SVG837" s="206"/>
      <c r="SVH837" s="206"/>
      <c r="SVI837" s="206"/>
      <c r="SVJ837" s="206"/>
      <c r="SVK837" s="206"/>
      <c r="SVL837" s="206"/>
      <c r="SVM837" s="206"/>
      <c r="SVN837" s="206"/>
      <c r="SVO837" s="206"/>
      <c r="SVP837" s="206"/>
      <c r="SVQ837" s="206"/>
      <c r="SVR837" s="206"/>
      <c r="SVS837" s="206"/>
      <c r="SVT837" s="206"/>
      <c r="SVU837" s="206"/>
      <c r="SVV837" s="206"/>
      <c r="SVW837" s="206"/>
      <c r="SVX837" s="206"/>
      <c r="SVY837" s="206"/>
      <c r="SVZ837" s="206"/>
      <c r="SWA837" s="206"/>
      <c r="SWB837" s="206"/>
      <c r="SWC837" s="206"/>
      <c r="SWD837" s="206"/>
      <c r="SWE837" s="206"/>
      <c r="SWF837" s="206"/>
      <c r="SWG837" s="206"/>
      <c r="SWH837" s="206"/>
      <c r="SWI837" s="206"/>
      <c r="SWJ837" s="206"/>
      <c r="SWK837" s="206"/>
      <c r="SWL837" s="206"/>
      <c r="SWM837" s="206"/>
      <c r="SWN837" s="206"/>
      <c r="SWO837" s="206"/>
      <c r="SWP837" s="206"/>
      <c r="SWQ837" s="206"/>
      <c r="SWR837" s="206"/>
      <c r="SWS837" s="206"/>
      <c r="SWT837" s="206"/>
      <c r="SWU837" s="206"/>
      <c r="SWV837" s="206"/>
      <c r="SWW837" s="206"/>
      <c r="SWX837" s="206"/>
      <c r="SWY837" s="206"/>
      <c r="SWZ837" s="206"/>
      <c r="SXA837" s="206"/>
      <c r="SXB837" s="206"/>
      <c r="SXC837" s="206"/>
      <c r="SXD837" s="206"/>
      <c r="SXE837" s="206"/>
      <c r="SXF837" s="206"/>
      <c r="SXG837" s="206"/>
      <c r="SXH837" s="206"/>
      <c r="SXI837" s="206"/>
      <c r="SXJ837" s="206"/>
      <c r="SXK837" s="206"/>
      <c r="SXL837" s="206"/>
      <c r="SXM837" s="206"/>
      <c r="SXN837" s="206"/>
      <c r="SXO837" s="206"/>
      <c r="SXP837" s="206"/>
      <c r="SXQ837" s="206"/>
      <c r="SXR837" s="206"/>
      <c r="SXS837" s="206"/>
      <c r="SXT837" s="206"/>
      <c r="SXU837" s="206"/>
      <c r="SXV837" s="206"/>
      <c r="SXW837" s="206"/>
      <c r="SXX837" s="206"/>
      <c r="SXY837" s="206"/>
      <c r="SXZ837" s="206"/>
      <c r="SYA837" s="206"/>
      <c r="SYB837" s="206"/>
      <c r="SYC837" s="206"/>
      <c r="SYD837" s="206"/>
      <c r="SYE837" s="206"/>
      <c r="SYF837" s="206"/>
      <c r="SYG837" s="206"/>
      <c r="SYH837" s="206"/>
      <c r="SYI837" s="206"/>
      <c r="SYJ837" s="206"/>
      <c r="SYK837" s="206"/>
      <c r="SYL837" s="206"/>
      <c r="SYM837" s="206"/>
      <c r="SYN837" s="206"/>
      <c r="SYO837" s="206"/>
      <c r="SYP837" s="206"/>
      <c r="SYQ837" s="206"/>
      <c r="SYR837" s="206"/>
      <c r="SYS837" s="206"/>
      <c r="SYT837" s="206"/>
      <c r="SYU837" s="206"/>
      <c r="SYV837" s="206"/>
      <c r="SYW837" s="206"/>
      <c r="SYX837" s="206"/>
      <c r="SYY837" s="206"/>
      <c r="SYZ837" s="206"/>
      <c r="SZA837" s="206"/>
      <c r="SZB837" s="206"/>
      <c r="SZC837" s="206"/>
      <c r="SZD837" s="206"/>
      <c r="SZE837" s="206"/>
      <c r="SZF837" s="206"/>
      <c r="SZG837" s="206"/>
      <c r="SZH837" s="206"/>
      <c r="SZI837" s="206"/>
      <c r="SZJ837" s="206"/>
      <c r="SZK837" s="206"/>
      <c r="SZL837" s="206"/>
      <c r="SZM837" s="206"/>
      <c r="SZN837" s="206"/>
      <c r="SZO837" s="206"/>
      <c r="SZP837" s="206"/>
      <c r="SZQ837" s="206"/>
      <c r="SZR837" s="206"/>
      <c r="SZS837" s="206"/>
      <c r="SZT837" s="206"/>
      <c r="SZU837" s="206"/>
      <c r="SZV837" s="206"/>
      <c r="SZW837" s="206"/>
      <c r="SZX837" s="206"/>
      <c r="SZY837" s="206"/>
      <c r="SZZ837" s="206"/>
      <c r="TAA837" s="206"/>
      <c r="TAB837" s="206"/>
      <c r="TAC837" s="206"/>
      <c r="TAD837" s="206"/>
      <c r="TAE837" s="206"/>
      <c r="TAF837" s="206"/>
      <c r="TAG837" s="206"/>
      <c r="TAH837" s="206"/>
      <c r="TAI837" s="206"/>
      <c r="TAJ837" s="206"/>
      <c r="TAK837" s="206"/>
      <c r="TAL837" s="206"/>
      <c r="TAM837" s="206"/>
      <c r="TAN837" s="206"/>
      <c r="TAO837" s="206"/>
      <c r="TAP837" s="206"/>
      <c r="TAQ837" s="206"/>
      <c r="TAR837" s="206"/>
      <c r="TAS837" s="206"/>
      <c r="TAT837" s="206"/>
      <c r="TAU837" s="206"/>
      <c r="TAV837" s="206"/>
      <c r="TAW837" s="206"/>
      <c r="TAX837" s="206"/>
      <c r="TAY837" s="206"/>
      <c r="TAZ837" s="206"/>
      <c r="TBA837" s="206"/>
      <c r="TBB837" s="206"/>
      <c r="TBC837" s="206"/>
      <c r="TBD837" s="206"/>
      <c r="TBE837" s="206"/>
      <c r="TBF837" s="206"/>
      <c r="TBG837" s="206"/>
      <c r="TBH837" s="206"/>
      <c r="TBI837" s="206"/>
      <c r="TBJ837" s="206"/>
      <c r="TBK837" s="206"/>
      <c r="TBL837" s="206"/>
      <c r="TBM837" s="206"/>
      <c r="TBN837" s="206"/>
      <c r="TBO837" s="206"/>
      <c r="TBP837" s="206"/>
      <c r="TBQ837" s="206"/>
      <c r="TBR837" s="206"/>
      <c r="TBS837" s="206"/>
      <c r="TBT837" s="206"/>
      <c r="TBU837" s="206"/>
      <c r="TBV837" s="206"/>
      <c r="TBW837" s="206"/>
      <c r="TBX837" s="206"/>
      <c r="TBY837" s="206"/>
      <c r="TBZ837" s="206"/>
      <c r="TCA837" s="206"/>
      <c r="TCB837" s="206"/>
      <c r="TCC837" s="206"/>
      <c r="TCD837" s="206"/>
      <c r="TCE837" s="206"/>
      <c r="TCF837" s="206"/>
      <c r="TCG837" s="206"/>
      <c r="TCH837" s="206"/>
      <c r="TCI837" s="206"/>
      <c r="TCJ837" s="206"/>
      <c r="TCK837" s="206"/>
      <c r="TCL837" s="206"/>
      <c r="TCM837" s="206"/>
      <c r="TCN837" s="206"/>
      <c r="TCO837" s="206"/>
      <c r="TCP837" s="206"/>
      <c r="TCQ837" s="206"/>
      <c r="TCR837" s="206"/>
      <c r="TCS837" s="206"/>
      <c r="TCT837" s="206"/>
      <c r="TCU837" s="206"/>
      <c r="TCV837" s="206"/>
      <c r="TCW837" s="206"/>
      <c r="TCX837" s="206"/>
      <c r="TCY837" s="206"/>
      <c r="TCZ837" s="206"/>
      <c r="TDA837" s="206"/>
      <c r="TDB837" s="206"/>
      <c r="TDC837" s="206"/>
      <c r="TDD837" s="206"/>
      <c r="TDE837" s="206"/>
      <c r="TDF837" s="206"/>
      <c r="TDG837" s="206"/>
      <c r="TDH837" s="206"/>
      <c r="TDI837" s="206"/>
      <c r="TDJ837" s="206"/>
      <c r="TDK837" s="206"/>
      <c r="TDL837" s="206"/>
      <c r="TDM837" s="206"/>
      <c r="TDN837" s="206"/>
      <c r="TDO837" s="206"/>
      <c r="TDP837" s="206"/>
      <c r="TDQ837" s="206"/>
      <c r="TDR837" s="206"/>
      <c r="TDS837" s="206"/>
      <c r="TDT837" s="206"/>
      <c r="TDU837" s="206"/>
      <c r="TDV837" s="206"/>
      <c r="TDW837" s="206"/>
      <c r="TDX837" s="206"/>
      <c r="TDY837" s="206"/>
      <c r="TDZ837" s="206"/>
      <c r="TEA837" s="206"/>
      <c r="TEB837" s="206"/>
      <c r="TEC837" s="206"/>
      <c r="TED837" s="206"/>
      <c r="TEE837" s="206"/>
      <c r="TEF837" s="206"/>
      <c r="TEG837" s="206"/>
      <c r="TEH837" s="206"/>
      <c r="TEI837" s="206"/>
      <c r="TEJ837" s="206"/>
      <c r="TEK837" s="206"/>
      <c r="TEL837" s="206"/>
      <c r="TEM837" s="206"/>
      <c r="TEN837" s="206"/>
      <c r="TEO837" s="206"/>
      <c r="TEP837" s="206"/>
      <c r="TEQ837" s="206"/>
      <c r="TER837" s="206"/>
      <c r="TES837" s="206"/>
      <c r="TET837" s="206"/>
      <c r="TEU837" s="206"/>
      <c r="TEV837" s="206"/>
      <c r="TEW837" s="206"/>
      <c r="TEX837" s="206"/>
      <c r="TEY837" s="206"/>
      <c r="TEZ837" s="206"/>
      <c r="TFA837" s="206"/>
      <c r="TFB837" s="206"/>
      <c r="TFC837" s="206"/>
      <c r="TFD837" s="206"/>
      <c r="TFE837" s="206"/>
      <c r="TFF837" s="206"/>
      <c r="TFG837" s="206"/>
      <c r="TFH837" s="206"/>
      <c r="TFI837" s="206"/>
      <c r="TFJ837" s="206"/>
      <c r="TFK837" s="206"/>
      <c r="TFL837" s="206"/>
      <c r="TFM837" s="206"/>
      <c r="TFN837" s="206"/>
      <c r="TFO837" s="206"/>
      <c r="TFP837" s="206"/>
      <c r="TFQ837" s="206"/>
      <c r="TFR837" s="206"/>
      <c r="TFS837" s="206"/>
      <c r="TFT837" s="206"/>
      <c r="TFU837" s="206"/>
      <c r="TFV837" s="206"/>
      <c r="TFW837" s="206"/>
      <c r="TFX837" s="206"/>
      <c r="TFY837" s="206"/>
      <c r="TFZ837" s="206"/>
      <c r="TGA837" s="206"/>
      <c r="TGB837" s="206"/>
      <c r="TGC837" s="206"/>
      <c r="TGD837" s="206"/>
      <c r="TGE837" s="206"/>
      <c r="TGF837" s="206"/>
      <c r="TGG837" s="206"/>
      <c r="TGH837" s="206"/>
      <c r="TGI837" s="206"/>
      <c r="TGJ837" s="206"/>
      <c r="TGK837" s="206"/>
      <c r="TGL837" s="206"/>
      <c r="TGM837" s="206"/>
      <c r="TGN837" s="206"/>
      <c r="TGO837" s="206"/>
      <c r="TGP837" s="206"/>
      <c r="TGQ837" s="206"/>
      <c r="TGR837" s="206"/>
      <c r="TGS837" s="206"/>
      <c r="TGT837" s="206"/>
      <c r="TGU837" s="206"/>
      <c r="TGV837" s="206"/>
      <c r="TGW837" s="206"/>
      <c r="TGX837" s="206"/>
      <c r="TGY837" s="206"/>
      <c r="TGZ837" s="206"/>
      <c r="THA837" s="206"/>
      <c r="THB837" s="206"/>
      <c r="THC837" s="206"/>
      <c r="THD837" s="206"/>
      <c r="THE837" s="206"/>
      <c r="THF837" s="206"/>
      <c r="THG837" s="206"/>
      <c r="THH837" s="206"/>
      <c r="THI837" s="206"/>
      <c r="THJ837" s="206"/>
      <c r="THK837" s="206"/>
      <c r="THL837" s="206"/>
      <c r="THM837" s="206"/>
      <c r="THN837" s="206"/>
      <c r="THO837" s="206"/>
      <c r="THP837" s="206"/>
      <c r="THQ837" s="206"/>
      <c r="THR837" s="206"/>
      <c r="THS837" s="206"/>
      <c r="THT837" s="206"/>
      <c r="THU837" s="206"/>
      <c r="THV837" s="206"/>
      <c r="THW837" s="206"/>
      <c r="THX837" s="206"/>
      <c r="THY837" s="206"/>
      <c r="THZ837" s="206"/>
      <c r="TIA837" s="206"/>
      <c r="TIB837" s="206"/>
      <c r="TIC837" s="206"/>
      <c r="TID837" s="206"/>
      <c r="TIE837" s="206"/>
      <c r="TIF837" s="206"/>
      <c r="TIG837" s="206"/>
      <c r="TIH837" s="206"/>
      <c r="TII837" s="206"/>
      <c r="TIJ837" s="206"/>
      <c r="TIK837" s="206"/>
      <c r="TIL837" s="206"/>
      <c r="TIM837" s="206"/>
      <c r="TIN837" s="206"/>
      <c r="TIO837" s="206"/>
      <c r="TIP837" s="206"/>
      <c r="TIQ837" s="206"/>
      <c r="TIR837" s="206"/>
      <c r="TIS837" s="206"/>
      <c r="TIT837" s="206"/>
      <c r="TIU837" s="206"/>
      <c r="TIV837" s="206"/>
      <c r="TIW837" s="206"/>
      <c r="TIX837" s="206"/>
      <c r="TIY837" s="206"/>
      <c r="TIZ837" s="206"/>
      <c r="TJA837" s="206"/>
      <c r="TJB837" s="206"/>
      <c r="TJC837" s="206"/>
      <c r="TJD837" s="206"/>
      <c r="TJE837" s="206"/>
      <c r="TJF837" s="206"/>
      <c r="TJG837" s="206"/>
      <c r="TJH837" s="206"/>
      <c r="TJI837" s="206"/>
      <c r="TJJ837" s="206"/>
      <c r="TJK837" s="206"/>
      <c r="TJL837" s="206"/>
      <c r="TJM837" s="206"/>
      <c r="TJN837" s="206"/>
      <c r="TJO837" s="206"/>
      <c r="TJP837" s="206"/>
      <c r="TJQ837" s="206"/>
      <c r="TJR837" s="206"/>
      <c r="TJS837" s="206"/>
      <c r="TJT837" s="206"/>
      <c r="TJU837" s="206"/>
      <c r="TJV837" s="206"/>
      <c r="TJW837" s="206"/>
      <c r="TJX837" s="206"/>
      <c r="TJY837" s="206"/>
      <c r="TJZ837" s="206"/>
      <c r="TKA837" s="206"/>
      <c r="TKB837" s="206"/>
      <c r="TKC837" s="206"/>
      <c r="TKD837" s="206"/>
      <c r="TKE837" s="206"/>
      <c r="TKF837" s="206"/>
      <c r="TKG837" s="206"/>
      <c r="TKH837" s="206"/>
      <c r="TKI837" s="206"/>
      <c r="TKJ837" s="206"/>
      <c r="TKK837" s="206"/>
      <c r="TKL837" s="206"/>
      <c r="TKM837" s="206"/>
      <c r="TKN837" s="206"/>
      <c r="TKO837" s="206"/>
      <c r="TKP837" s="206"/>
      <c r="TKQ837" s="206"/>
      <c r="TKR837" s="206"/>
      <c r="TKS837" s="206"/>
      <c r="TKT837" s="206"/>
      <c r="TKU837" s="206"/>
      <c r="TKV837" s="206"/>
      <c r="TKW837" s="206"/>
      <c r="TKX837" s="206"/>
      <c r="TKY837" s="206"/>
      <c r="TKZ837" s="206"/>
      <c r="TLA837" s="206"/>
      <c r="TLB837" s="206"/>
      <c r="TLC837" s="206"/>
      <c r="TLD837" s="206"/>
      <c r="TLE837" s="206"/>
      <c r="TLF837" s="206"/>
      <c r="TLG837" s="206"/>
      <c r="TLH837" s="206"/>
      <c r="TLI837" s="206"/>
      <c r="TLJ837" s="206"/>
      <c r="TLK837" s="206"/>
      <c r="TLL837" s="206"/>
      <c r="TLM837" s="206"/>
      <c r="TLN837" s="206"/>
      <c r="TLO837" s="206"/>
      <c r="TLP837" s="206"/>
      <c r="TLQ837" s="206"/>
      <c r="TLR837" s="206"/>
      <c r="TLS837" s="206"/>
      <c r="TLT837" s="206"/>
      <c r="TLU837" s="206"/>
      <c r="TLV837" s="206"/>
      <c r="TLW837" s="206"/>
      <c r="TLX837" s="206"/>
      <c r="TLY837" s="206"/>
      <c r="TLZ837" s="206"/>
      <c r="TMA837" s="206"/>
      <c r="TMB837" s="206"/>
      <c r="TMC837" s="206"/>
      <c r="TMD837" s="206"/>
      <c r="TME837" s="206"/>
      <c r="TMF837" s="206"/>
      <c r="TMG837" s="206"/>
      <c r="TMH837" s="206"/>
      <c r="TMI837" s="206"/>
      <c r="TMJ837" s="206"/>
      <c r="TMK837" s="206"/>
      <c r="TML837" s="206"/>
      <c r="TMM837" s="206"/>
      <c r="TMN837" s="206"/>
      <c r="TMO837" s="206"/>
      <c r="TMP837" s="206"/>
      <c r="TMQ837" s="206"/>
      <c r="TMR837" s="206"/>
      <c r="TMS837" s="206"/>
      <c r="TMT837" s="206"/>
      <c r="TMU837" s="206"/>
      <c r="TMV837" s="206"/>
      <c r="TMW837" s="206"/>
      <c r="TMX837" s="206"/>
      <c r="TMY837" s="206"/>
      <c r="TMZ837" s="206"/>
      <c r="TNA837" s="206"/>
      <c r="TNB837" s="206"/>
      <c r="TNC837" s="206"/>
      <c r="TND837" s="206"/>
      <c r="TNE837" s="206"/>
      <c r="TNF837" s="206"/>
      <c r="TNG837" s="206"/>
      <c r="TNH837" s="206"/>
      <c r="TNI837" s="206"/>
      <c r="TNJ837" s="206"/>
      <c r="TNK837" s="206"/>
      <c r="TNL837" s="206"/>
      <c r="TNM837" s="206"/>
      <c r="TNN837" s="206"/>
      <c r="TNO837" s="206"/>
      <c r="TNP837" s="206"/>
      <c r="TNQ837" s="206"/>
      <c r="TNR837" s="206"/>
      <c r="TNS837" s="206"/>
      <c r="TNT837" s="206"/>
      <c r="TNU837" s="206"/>
      <c r="TNV837" s="206"/>
      <c r="TNW837" s="206"/>
      <c r="TNX837" s="206"/>
      <c r="TNY837" s="206"/>
      <c r="TNZ837" s="206"/>
      <c r="TOA837" s="206"/>
      <c r="TOB837" s="206"/>
      <c r="TOC837" s="206"/>
      <c r="TOD837" s="206"/>
      <c r="TOE837" s="206"/>
      <c r="TOF837" s="206"/>
      <c r="TOG837" s="206"/>
      <c r="TOH837" s="206"/>
      <c r="TOI837" s="206"/>
      <c r="TOJ837" s="206"/>
      <c r="TOK837" s="206"/>
      <c r="TOL837" s="206"/>
      <c r="TOM837" s="206"/>
      <c r="TON837" s="206"/>
      <c r="TOO837" s="206"/>
      <c r="TOP837" s="206"/>
      <c r="TOQ837" s="206"/>
      <c r="TOR837" s="206"/>
      <c r="TOS837" s="206"/>
      <c r="TOT837" s="206"/>
      <c r="TOU837" s="206"/>
      <c r="TOV837" s="206"/>
      <c r="TOW837" s="206"/>
      <c r="TOX837" s="206"/>
      <c r="TOY837" s="206"/>
      <c r="TOZ837" s="206"/>
      <c r="TPA837" s="206"/>
      <c r="TPB837" s="206"/>
      <c r="TPC837" s="206"/>
      <c r="TPD837" s="206"/>
      <c r="TPE837" s="206"/>
      <c r="TPF837" s="206"/>
      <c r="TPG837" s="206"/>
      <c r="TPH837" s="206"/>
      <c r="TPI837" s="206"/>
      <c r="TPJ837" s="206"/>
      <c r="TPK837" s="206"/>
      <c r="TPL837" s="206"/>
      <c r="TPM837" s="206"/>
      <c r="TPN837" s="206"/>
      <c r="TPO837" s="206"/>
      <c r="TPP837" s="206"/>
      <c r="TPQ837" s="206"/>
      <c r="TPR837" s="206"/>
      <c r="TPS837" s="206"/>
      <c r="TPT837" s="206"/>
      <c r="TPU837" s="206"/>
      <c r="TPV837" s="206"/>
      <c r="TPW837" s="206"/>
      <c r="TPX837" s="206"/>
      <c r="TPY837" s="206"/>
      <c r="TPZ837" s="206"/>
      <c r="TQA837" s="206"/>
      <c r="TQB837" s="206"/>
      <c r="TQC837" s="206"/>
      <c r="TQD837" s="206"/>
      <c r="TQE837" s="206"/>
      <c r="TQF837" s="206"/>
      <c r="TQG837" s="206"/>
      <c r="TQH837" s="206"/>
      <c r="TQI837" s="206"/>
      <c r="TQJ837" s="206"/>
      <c r="TQK837" s="206"/>
      <c r="TQL837" s="206"/>
      <c r="TQM837" s="206"/>
      <c r="TQN837" s="206"/>
      <c r="TQO837" s="206"/>
      <c r="TQP837" s="206"/>
      <c r="TQQ837" s="206"/>
      <c r="TQR837" s="206"/>
      <c r="TQS837" s="206"/>
      <c r="TQT837" s="206"/>
      <c r="TQU837" s="206"/>
      <c r="TQV837" s="206"/>
      <c r="TQW837" s="206"/>
      <c r="TQX837" s="206"/>
      <c r="TQY837" s="206"/>
      <c r="TQZ837" s="206"/>
      <c r="TRA837" s="206"/>
      <c r="TRB837" s="206"/>
      <c r="TRC837" s="206"/>
      <c r="TRD837" s="206"/>
      <c r="TRE837" s="206"/>
      <c r="TRF837" s="206"/>
      <c r="TRG837" s="206"/>
      <c r="TRH837" s="206"/>
      <c r="TRI837" s="206"/>
      <c r="TRJ837" s="206"/>
      <c r="TRK837" s="206"/>
      <c r="TRL837" s="206"/>
      <c r="TRM837" s="206"/>
      <c r="TRN837" s="206"/>
      <c r="TRO837" s="206"/>
      <c r="TRP837" s="206"/>
      <c r="TRQ837" s="206"/>
      <c r="TRR837" s="206"/>
      <c r="TRS837" s="206"/>
      <c r="TRT837" s="206"/>
      <c r="TRU837" s="206"/>
      <c r="TRV837" s="206"/>
      <c r="TRW837" s="206"/>
      <c r="TRX837" s="206"/>
      <c r="TRY837" s="206"/>
      <c r="TRZ837" s="206"/>
      <c r="TSA837" s="206"/>
      <c r="TSB837" s="206"/>
      <c r="TSC837" s="206"/>
      <c r="TSD837" s="206"/>
      <c r="TSE837" s="206"/>
      <c r="TSF837" s="206"/>
      <c r="TSG837" s="206"/>
      <c r="TSH837" s="206"/>
      <c r="TSI837" s="206"/>
      <c r="TSJ837" s="206"/>
      <c r="TSK837" s="206"/>
      <c r="TSL837" s="206"/>
      <c r="TSM837" s="206"/>
      <c r="TSN837" s="206"/>
      <c r="TSO837" s="206"/>
      <c r="TSP837" s="206"/>
      <c r="TSQ837" s="206"/>
      <c r="TSR837" s="206"/>
      <c r="TSS837" s="206"/>
      <c r="TST837" s="206"/>
      <c r="TSU837" s="206"/>
      <c r="TSV837" s="206"/>
      <c r="TSW837" s="206"/>
      <c r="TSX837" s="206"/>
      <c r="TSY837" s="206"/>
      <c r="TSZ837" s="206"/>
      <c r="TTA837" s="206"/>
      <c r="TTB837" s="206"/>
      <c r="TTC837" s="206"/>
      <c r="TTD837" s="206"/>
      <c r="TTE837" s="206"/>
      <c r="TTF837" s="206"/>
      <c r="TTG837" s="206"/>
      <c r="TTH837" s="206"/>
      <c r="TTI837" s="206"/>
      <c r="TTJ837" s="206"/>
      <c r="TTK837" s="206"/>
      <c r="TTL837" s="206"/>
      <c r="TTM837" s="206"/>
      <c r="TTN837" s="206"/>
      <c r="TTO837" s="206"/>
      <c r="TTP837" s="206"/>
      <c r="TTQ837" s="206"/>
      <c r="TTR837" s="206"/>
      <c r="TTS837" s="206"/>
      <c r="TTT837" s="206"/>
      <c r="TTU837" s="206"/>
      <c r="TTV837" s="206"/>
      <c r="TTW837" s="206"/>
      <c r="TTX837" s="206"/>
      <c r="TTY837" s="206"/>
      <c r="TTZ837" s="206"/>
      <c r="TUA837" s="206"/>
      <c r="TUB837" s="206"/>
      <c r="TUC837" s="206"/>
      <c r="TUD837" s="206"/>
      <c r="TUE837" s="206"/>
      <c r="TUF837" s="206"/>
      <c r="TUG837" s="206"/>
      <c r="TUH837" s="206"/>
      <c r="TUI837" s="206"/>
      <c r="TUJ837" s="206"/>
      <c r="TUK837" s="206"/>
      <c r="TUL837" s="206"/>
      <c r="TUM837" s="206"/>
      <c r="TUN837" s="206"/>
      <c r="TUO837" s="206"/>
      <c r="TUP837" s="206"/>
      <c r="TUQ837" s="206"/>
      <c r="TUR837" s="206"/>
      <c r="TUS837" s="206"/>
      <c r="TUT837" s="206"/>
      <c r="TUU837" s="206"/>
      <c r="TUV837" s="206"/>
      <c r="TUW837" s="206"/>
      <c r="TUX837" s="206"/>
      <c r="TUY837" s="206"/>
      <c r="TUZ837" s="206"/>
      <c r="TVA837" s="206"/>
      <c r="TVB837" s="206"/>
      <c r="TVC837" s="206"/>
      <c r="TVD837" s="206"/>
      <c r="TVE837" s="206"/>
      <c r="TVF837" s="206"/>
      <c r="TVG837" s="206"/>
      <c r="TVH837" s="206"/>
      <c r="TVI837" s="206"/>
      <c r="TVJ837" s="206"/>
      <c r="TVK837" s="206"/>
      <c r="TVL837" s="206"/>
      <c r="TVM837" s="206"/>
      <c r="TVN837" s="206"/>
      <c r="TVO837" s="206"/>
      <c r="TVP837" s="206"/>
      <c r="TVQ837" s="206"/>
      <c r="TVR837" s="206"/>
      <c r="TVS837" s="206"/>
      <c r="TVT837" s="206"/>
      <c r="TVU837" s="206"/>
      <c r="TVV837" s="206"/>
      <c r="TVW837" s="206"/>
      <c r="TVX837" s="206"/>
      <c r="TVY837" s="206"/>
      <c r="TVZ837" s="206"/>
      <c r="TWA837" s="206"/>
      <c r="TWB837" s="206"/>
      <c r="TWC837" s="206"/>
      <c r="TWD837" s="206"/>
      <c r="TWE837" s="206"/>
      <c r="TWF837" s="206"/>
      <c r="TWG837" s="206"/>
      <c r="TWH837" s="206"/>
      <c r="TWI837" s="206"/>
      <c r="TWJ837" s="206"/>
      <c r="TWK837" s="206"/>
      <c r="TWL837" s="206"/>
      <c r="TWM837" s="206"/>
      <c r="TWN837" s="206"/>
      <c r="TWO837" s="206"/>
      <c r="TWP837" s="206"/>
      <c r="TWQ837" s="206"/>
      <c r="TWR837" s="206"/>
      <c r="TWS837" s="206"/>
      <c r="TWT837" s="206"/>
      <c r="TWU837" s="206"/>
      <c r="TWV837" s="206"/>
      <c r="TWW837" s="206"/>
      <c r="TWX837" s="206"/>
      <c r="TWY837" s="206"/>
      <c r="TWZ837" s="206"/>
      <c r="TXA837" s="206"/>
      <c r="TXB837" s="206"/>
      <c r="TXC837" s="206"/>
      <c r="TXD837" s="206"/>
      <c r="TXE837" s="206"/>
      <c r="TXF837" s="206"/>
      <c r="TXG837" s="206"/>
      <c r="TXH837" s="206"/>
      <c r="TXI837" s="206"/>
      <c r="TXJ837" s="206"/>
      <c r="TXK837" s="206"/>
      <c r="TXL837" s="206"/>
      <c r="TXM837" s="206"/>
      <c r="TXN837" s="206"/>
      <c r="TXO837" s="206"/>
      <c r="TXP837" s="206"/>
      <c r="TXQ837" s="206"/>
      <c r="TXR837" s="206"/>
      <c r="TXS837" s="206"/>
      <c r="TXT837" s="206"/>
      <c r="TXU837" s="206"/>
      <c r="TXV837" s="206"/>
      <c r="TXW837" s="206"/>
      <c r="TXX837" s="206"/>
      <c r="TXY837" s="206"/>
      <c r="TXZ837" s="206"/>
      <c r="TYA837" s="206"/>
      <c r="TYB837" s="206"/>
      <c r="TYC837" s="206"/>
      <c r="TYD837" s="206"/>
      <c r="TYE837" s="206"/>
      <c r="TYF837" s="206"/>
      <c r="TYG837" s="206"/>
      <c r="TYH837" s="206"/>
      <c r="TYI837" s="206"/>
      <c r="TYJ837" s="206"/>
      <c r="TYK837" s="206"/>
      <c r="TYL837" s="206"/>
      <c r="TYM837" s="206"/>
      <c r="TYN837" s="206"/>
      <c r="TYO837" s="206"/>
      <c r="TYP837" s="206"/>
      <c r="TYQ837" s="206"/>
      <c r="TYR837" s="206"/>
      <c r="TYS837" s="206"/>
      <c r="TYT837" s="206"/>
      <c r="TYU837" s="206"/>
      <c r="TYV837" s="206"/>
      <c r="TYW837" s="206"/>
      <c r="TYX837" s="206"/>
      <c r="TYY837" s="206"/>
      <c r="TYZ837" s="206"/>
      <c r="TZA837" s="206"/>
      <c r="TZB837" s="206"/>
      <c r="TZC837" s="206"/>
      <c r="TZD837" s="206"/>
      <c r="TZE837" s="206"/>
      <c r="TZF837" s="206"/>
      <c r="TZG837" s="206"/>
      <c r="TZH837" s="206"/>
      <c r="TZI837" s="206"/>
      <c r="TZJ837" s="206"/>
      <c r="TZK837" s="206"/>
      <c r="TZL837" s="206"/>
      <c r="TZM837" s="206"/>
      <c r="TZN837" s="206"/>
      <c r="TZO837" s="206"/>
      <c r="TZP837" s="206"/>
      <c r="TZQ837" s="206"/>
      <c r="TZR837" s="206"/>
      <c r="TZS837" s="206"/>
      <c r="TZT837" s="206"/>
      <c r="TZU837" s="206"/>
      <c r="TZV837" s="206"/>
      <c r="TZW837" s="206"/>
      <c r="TZX837" s="206"/>
      <c r="TZY837" s="206"/>
      <c r="TZZ837" s="206"/>
      <c r="UAA837" s="206"/>
      <c r="UAB837" s="206"/>
      <c r="UAC837" s="206"/>
      <c r="UAD837" s="206"/>
      <c r="UAE837" s="206"/>
      <c r="UAF837" s="206"/>
      <c r="UAG837" s="206"/>
      <c r="UAH837" s="206"/>
      <c r="UAI837" s="206"/>
      <c r="UAJ837" s="206"/>
      <c r="UAK837" s="206"/>
      <c r="UAL837" s="206"/>
      <c r="UAM837" s="206"/>
      <c r="UAN837" s="206"/>
      <c r="UAO837" s="206"/>
      <c r="UAP837" s="206"/>
      <c r="UAQ837" s="206"/>
      <c r="UAR837" s="206"/>
      <c r="UAS837" s="206"/>
      <c r="UAT837" s="206"/>
      <c r="UAU837" s="206"/>
      <c r="UAV837" s="206"/>
      <c r="UAW837" s="206"/>
      <c r="UAX837" s="206"/>
      <c r="UAY837" s="206"/>
      <c r="UAZ837" s="206"/>
      <c r="UBA837" s="206"/>
      <c r="UBB837" s="206"/>
      <c r="UBC837" s="206"/>
      <c r="UBD837" s="206"/>
      <c r="UBE837" s="206"/>
      <c r="UBF837" s="206"/>
      <c r="UBG837" s="206"/>
      <c r="UBH837" s="206"/>
      <c r="UBI837" s="206"/>
      <c r="UBJ837" s="206"/>
      <c r="UBK837" s="206"/>
      <c r="UBL837" s="206"/>
      <c r="UBM837" s="206"/>
      <c r="UBN837" s="206"/>
      <c r="UBO837" s="206"/>
      <c r="UBP837" s="206"/>
      <c r="UBQ837" s="206"/>
      <c r="UBR837" s="206"/>
      <c r="UBS837" s="206"/>
      <c r="UBT837" s="206"/>
      <c r="UBU837" s="206"/>
      <c r="UBV837" s="206"/>
      <c r="UBW837" s="206"/>
      <c r="UBX837" s="206"/>
      <c r="UBY837" s="206"/>
      <c r="UBZ837" s="206"/>
      <c r="UCA837" s="206"/>
      <c r="UCB837" s="206"/>
      <c r="UCC837" s="206"/>
      <c r="UCD837" s="206"/>
      <c r="UCE837" s="206"/>
      <c r="UCF837" s="206"/>
      <c r="UCG837" s="206"/>
      <c r="UCH837" s="206"/>
      <c r="UCI837" s="206"/>
      <c r="UCJ837" s="206"/>
      <c r="UCK837" s="206"/>
      <c r="UCL837" s="206"/>
      <c r="UCM837" s="206"/>
      <c r="UCN837" s="206"/>
      <c r="UCO837" s="206"/>
      <c r="UCP837" s="206"/>
      <c r="UCQ837" s="206"/>
      <c r="UCR837" s="206"/>
      <c r="UCS837" s="206"/>
      <c r="UCT837" s="206"/>
      <c r="UCU837" s="206"/>
      <c r="UCV837" s="206"/>
      <c r="UCW837" s="206"/>
      <c r="UCX837" s="206"/>
      <c r="UCY837" s="206"/>
      <c r="UCZ837" s="206"/>
      <c r="UDA837" s="206"/>
      <c r="UDB837" s="206"/>
      <c r="UDC837" s="206"/>
      <c r="UDD837" s="206"/>
      <c r="UDE837" s="206"/>
      <c r="UDF837" s="206"/>
      <c r="UDG837" s="206"/>
      <c r="UDH837" s="206"/>
      <c r="UDI837" s="206"/>
      <c r="UDJ837" s="206"/>
      <c r="UDK837" s="206"/>
      <c r="UDL837" s="206"/>
      <c r="UDM837" s="206"/>
      <c r="UDN837" s="206"/>
      <c r="UDO837" s="206"/>
      <c r="UDP837" s="206"/>
      <c r="UDQ837" s="206"/>
      <c r="UDR837" s="206"/>
      <c r="UDS837" s="206"/>
      <c r="UDT837" s="206"/>
      <c r="UDU837" s="206"/>
      <c r="UDV837" s="206"/>
      <c r="UDW837" s="206"/>
      <c r="UDX837" s="206"/>
      <c r="UDY837" s="206"/>
      <c r="UDZ837" s="206"/>
      <c r="UEA837" s="206"/>
      <c r="UEB837" s="206"/>
      <c r="UEC837" s="206"/>
      <c r="UED837" s="206"/>
      <c r="UEE837" s="206"/>
      <c r="UEF837" s="206"/>
      <c r="UEG837" s="206"/>
      <c r="UEH837" s="206"/>
      <c r="UEI837" s="206"/>
      <c r="UEJ837" s="206"/>
      <c r="UEK837" s="206"/>
      <c r="UEL837" s="206"/>
      <c r="UEM837" s="206"/>
      <c r="UEN837" s="206"/>
      <c r="UEO837" s="206"/>
      <c r="UEP837" s="206"/>
      <c r="UEQ837" s="206"/>
      <c r="UER837" s="206"/>
      <c r="UES837" s="206"/>
      <c r="UET837" s="206"/>
      <c r="UEU837" s="206"/>
      <c r="UEV837" s="206"/>
      <c r="UEW837" s="206"/>
      <c r="UEX837" s="206"/>
      <c r="UEY837" s="206"/>
      <c r="UEZ837" s="206"/>
      <c r="UFA837" s="206"/>
      <c r="UFB837" s="206"/>
      <c r="UFC837" s="206"/>
      <c r="UFD837" s="206"/>
      <c r="UFE837" s="206"/>
      <c r="UFF837" s="206"/>
      <c r="UFG837" s="206"/>
      <c r="UFH837" s="206"/>
      <c r="UFI837" s="206"/>
      <c r="UFJ837" s="206"/>
      <c r="UFK837" s="206"/>
      <c r="UFL837" s="206"/>
      <c r="UFM837" s="206"/>
      <c r="UFN837" s="206"/>
      <c r="UFO837" s="206"/>
      <c r="UFP837" s="206"/>
      <c r="UFQ837" s="206"/>
      <c r="UFR837" s="206"/>
      <c r="UFS837" s="206"/>
      <c r="UFT837" s="206"/>
      <c r="UFU837" s="206"/>
      <c r="UFV837" s="206"/>
      <c r="UFW837" s="206"/>
      <c r="UFX837" s="206"/>
      <c r="UFY837" s="206"/>
      <c r="UFZ837" s="206"/>
      <c r="UGA837" s="206"/>
      <c r="UGB837" s="206"/>
      <c r="UGC837" s="206"/>
      <c r="UGD837" s="206"/>
      <c r="UGE837" s="206"/>
      <c r="UGF837" s="206"/>
      <c r="UGG837" s="206"/>
      <c r="UGH837" s="206"/>
      <c r="UGI837" s="206"/>
      <c r="UGJ837" s="206"/>
      <c r="UGK837" s="206"/>
      <c r="UGL837" s="206"/>
      <c r="UGM837" s="206"/>
      <c r="UGN837" s="206"/>
      <c r="UGO837" s="206"/>
      <c r="UGP837" s="206"/>
      <c r="UGQ837" s="206"/>
      <c r="UGR837" s="206"/>
      <c r="UGS837" s="206"/>
      <c r="UGT837" s="206"/>
      <c r="UGU837" s="206"/>
      <c r="UGV837" s="206"/>
      <c r="UGW837" s="206"/>
      <c r="UGX837" s="206"/>
      <c r="UGY837" s="206"/>
      <c r="UGZ837" s="206"/>
      <c r="UHA837" s="206"/>
      <c r="UHB837" s="206"/>
      <c r="UHC837" s="206"/>
      <c r="UHD837" s="206"/>
      <c r="UHE837" s="206"/>
      <c r="UHF837" s="206"/>
      <c r="UHG837" s="206"/>
      <c r="UHH837" s="206"/>
      <c r="UHI837" s="206"/>
      <c r="UHJ837" s="206"/>
      <c r="UHK837" s="206"/>
      <c r="UHL837" s="206"/>
      <c r="UHM837" s="206"/>
      <c r="UHN837" s="206"/>
      <c r="UHO837" s="206"/>
      <c r="UHP837" s="206"/>
      <c r="UHQ837" s="206"/>
      <c r="UHR837" s="206"/>
      <c r="UHS837" s="206"/>
      <c r="UHT837" s="206"/>
      <c r="UHU837" s="206"/>
      <c r="UHV837" s="206"/>
      <c r="UHW837" s="206"/>
      <c r="UHX837" s="206"/>
      <c r="UHY837" s="206"/>
      <c r="UHZ837" s="206"/>
      <c r="UIA837" s="206"/>
      <c r="UIB837" s="206"/>
      <c r="UIC837" s="206"/>
      <c r="UID837" s="206"/>
      <c r="UIE837" s="206"/>
      <c r="UIF837" s="206"/>
      <c r="UIG837" s="206"/>
      <c r="UIH837" s="206"/>
      <c r="UII837" s="206"/>
      <c r="UIJ837" s="206"/>
      <c r="UIK837" s="206"/>
      <c r="UIL837" s="206"/>
      <c r="UIM837" s="206"/>
      <c r="UIN837" s="206"/>
      <c r="UIO837" s="206"/>
      <c r="UIP837" s="206"/>
      <c r="UIQ837" s="206"/>
      <c r="UIR837" s="206"/>
      <c r="UIS837" s="206"/>
      <c r="UIT837" s="206"/>
      <c r="UIU837" s="206"/>
      <c r="UIV837" s="206"/>
      <c r="UIW837" s="206"/>
      <c r="UIX837" s="206"/>
      <c r="UIY837" s="206"/>
      <c r="UIZ837" s="206"/>
      <c r="UJA837" s="206"/>
      <c r="UJB837" s="206"/>
      <c r="UJC837" s="206"/>
      <c r="UJD837" s="206"/>
      <c r="UJE837" s="206"/>
      <c r="UJF837" s="206"/>
      <c r="UJG837" s="206"/>
      <c r="UJH837" s="206"/>
      <c r="UJI837" s="206"/>
      <c r="UJJ837" s="206"/>
      <c r="UJK837" s="206"/>
      <c r="UJL837" s="206"/>
      <c r="UJM837" s="206"/>
      <c r="UJN837" s="206"/>
      <c r="UJO837" s="206"/>
      <c r="UJP837" s="206"/>
      <c r="UJQ837" s="206"/>
      <c r="UJR837" s="206"/>
      <c r="UJS837" s="206"/>
      <c r="UJT837" s="206"/>
      <c r="UJU837" s="206"/>
      <c r="UJV837" s="206"/>
      <c r="UJW837" s="206"/>
      <c r="UJX837" s="206"/>
      <c r="UJY837" s="206"/>
      <c r="UJZ837" s="206"/>
      <c r="UKA837" s="206"/>
      <c r="UKB837" s="206"/>
      <c r="UKC837" s="206"/>
      <c r="UKD837" s="206"/>
      <c r="UKE837" s="206"/>
      <c r="UKF837" s="206"/>
      <c r="UKG837" s="206"/>
      <c r="UKH837" s="206"/>
      <c r="UKI837" s="206"/>
      <c r="UKJ837" s="206"/>
      <c r="UKK837" s="206"/>
      <c r="UKL837" s="206"/>
      <c r="UKM837" s="206"/>
      <c r="UKN837" s="206"/>
      <c r="UKO837" s="206"/>
      <c r="UKP837" s="206"/>
      <c r="UKQ837" s="206"/>
      <c r="UKR837" s="206"/>
      <c r="UKS837" s="206"/>
      <c r="UKT837" s="206"/>
      <c r="UKU837" s="206"/>
      <c r="UKV837" s="206"/>
      <c r="UKW837" s="206"/>
      <c r="UKX837" s="206"/>
      <c r="UKY837" s="206"/>
      <c r="UKZ837" s="206"/>
      <c r="ULA837" s="206"/>
      <c r="ULB837" s="206"/>
      <c r="ULC837" s="206"/>
      <c r="ULD837" s="206"/>
      <c r="ULE837" s="206"/>
      <c r="ULF837" s="206"/>
      <c r="ULG837" s="206"/>
      <c r="ULH837" s="206"/>
      <c r="ULI837" s="206"/>
      <c r="ULJ837" s="206"/>
      <c r="ULK837" s="206"/>
      <c r="ULL837" s="206"/>
      <c r="ULM837" s="206"/>
      <c r="ULN837" s="206"/>
      <c r="ULO837" s="206"/>
      <c r="ULP837" s="206"/>
      <c r="ULQ837" s="206"/>
      <c r="ULR837" s="206"/>
      <c r="ULS837" s="206"/>
      <c r="ULT837" s="206"/>
      <c r="ULU837" s="206"/>
      <c r="ULV837" s="206"/>
      <c r="ULW837" s="206"/>
      <c r="ULX837" s="206"/>
      <c r="ULY837" s="206"/>
      <c r="ULZ837" s="206"/>
      <c r="UMA837" s="206"/>
      <c r="UMB837" s="206"/>
      <c r="UMC837" s="206"/>
      <c r="UMD837" s="206"/>
      <c r="UME837" s="206"/>
      <c r="UMF837" s="206"/>
      <c r="UMG837" s="206"/>
      <c r="UMH837" s="206"/>
      <c r="UMI837" s="206"/>
      <c r="UMJ837" s="206"/>
      <c r="UMK837" s="206"/>
      <c r="UML837" s="206"/>
      <c r="UMM837" s="206"/>
      <c r="UMN837" s="206"/>
      <c r="UMO837" s="206"/>
      <c r="UMP837" s="206"/>
      <c r="UMQ837" s="206"/>
      <c r="UMR837" s="206"/>
      <c r="UMS837" s="206"/>
      <c r="UMT837" s="206"/>
      <c r="UMU837" s="206"/>
      <c r="UMV837" s="206"/>
      <c r="UMW837" s="206"/>
      <c r="UMX837" s="206"/>
      <c r="UMY837" s="206"/>
      <c r="UMZ837" s="206"/>
      <c r="UNA837" s="206"/>
      <c r="UNB837" s="206"/>
      <c r="UNC837" s="206"/>
      <c r="UND837" s="206"/>
      <c r="UNE837" s="206"/>
      <c r="UNF837" s="206"/>
      <c r="UNG837" s="206"/>
      <c r="UNH837" s="206"/>
      <c r="UNI837" s="206"/>
      <c r="UNJ837" s="206"/>
      <c r="UNK837" s="206"/>
      <c r="UNL837" s="206"/>
      <c r="UNM837" s="206"/>
      <c r="UNN837" s="206"/>
      <c r="UNO837" s="206"/>
      <c r="UNP837" s="206"/>
      <c r="UNQ837" s="206"/>
      <c r="UNR837" s="206"/>
      <c r="UNS837" s="206"/>
      <c r="UNT837" s="206"/>
      <c r="UNU837" s="206"/>
      <c r="UNV837" s="206"/>
      <c r="UNW837" s="206"/>
      <c r="UNX837" s="206"/>
      <c r="UNY837" s="206"/>
      <c r="UNZ837" s="206"/>
      <c r="UOA837" s="206"/>
      <c r="UOB837" s="206"/>
      <c r="UOC837" s="206"/>
      <c r="UOD837" s="206"/>
      <c r="UOE837" s="206"/>
      <c r="UOF837" s="206"/>
      <c r="UOG837" s="206"/>
      <c r="UOH837" s="206"/>
      <c r="UOI837" s="206"/>
      <c r="UOJ837" s="206"/>
      <c r="UOK837" s="206"/>
      <c r="UOL837" s="206"/>
      <c r="UOM837" s="206"/>
      <c r="UON837" s="206"/>
      <c r="UOO837" s="206"/>
      <c r="UOP837" s="206"/>
      <c r="UOQ837" s="206"/>
      <c r="UOR837" s="206"/>
      <c r="UOS837" s="206"/>
      <c r="UOT837" s="206"/>
      <c r="UOU837" s="206"/>
      <c r="UOV837" s="206"/>
      <c r="UOW837" s="206"/>
      <c r="UOX837" s="206"/>
      <c r="UOY837" s="206"/>
      <c r="UOZ837" s="206"/>
      <c r="UPA837" s="206"/>
      <c r="UPB837" s="206"/>
      <c r="UPC837" s="206"/>
      <c r="UPD837" s="206"/>
      <c r="UPE837" s="206"/>
      <c r="UPF837" s="206"/>
      <c r="UPG837" s="206"/>
      <c r="UPH837" s="206"/>
      <c r="UPI837" s="206"/>
      <c r="UPJ837" s="206"/>
      <c r="UPK837" s="206"/>
      <c r="UPL837" s="206"/>
      <c r="UPM837" s="206"/>
      <c r="UPN837" s="206"/>
      <c r="UPO837" s="206"/>
      <c r="UPP837" s="206"/>
      <c r="UPQ837" s="206"/>
      <c r="UPR837" s="206"/>
      <c r="UPS837" s="206"/>
      <c r="UPT837" s="206"/>
      <c r="UPU837" s="206"/>
      <c r="UPV837" s="206"/>
      <c r="UPW837" s="206"/>
      <c r="UPX837" s="206"/>
      <c r="UPY837" s="206"/>
      <c r="UPZ837" s="206"/>
      <c r="UQA837" s="206"/>
      <c r="UQB837" s="206"/>
      <c r="UQC837" s="206"/>
      <c r="UQD837" s="206"/>
      <c r="UQE837" s="206"/>
      <c r="UQF837" s="206"/>
      <c r="UQG837" s="206"/>
      <c r="UQH837" s="206"/>
      <c r="UQI837" s="206"/>
      <c r="UQJ837" s="206"/>
      <c r="UQK837" s="206"/>
      <c r="UQL837" s="206"/>
      <c r="UQM837" s="206"/>
      <c r="UQN837" s="206"/>
      <c r="UQO837" s="206"/>
      <c r="UQP837" s="206"/>
      <c r="UQQ837" s="206"/>
      <c r="UQR837" s="206"/>
      <c r="UQS837" s="206"/>
      <c r="UQT837" s="206"/>
      <c r="UQU837" s="206"/>
      <c r="UQV837" s="206"/>
      <c r="UQW837" s="206"/>
      <c r="UQX837" s="206"/>
      <c r="UQY837" s="206"/>
      <c r="UQZ837" s="206"/>
      <c r="URA837" s="206"/>
      <c r="URB837" s="206"/>
      <c r="URC837" s="206"/>
      <c r="URD837" s="206"/>
      <c r="URE837" s="206"/>
      <c r="URF837" s="206"/>
      <c r="URG837" s="206"/>
      <c r="URH837" s="206"/>
      <c r="URI837" s="206"/>
      <c r="URJ837" s="206"/>
      <c r="URK837" s="206"/>
      <c r="URL837" s="206"/>
      <c r="URM837" s="206"/>
      <c r="URN837" s="206"/>
      <c r="URO837" s="206"/>
      <c r="URP837" s="206"/>
      <c r="URQ837" s="206"/>
      <c r="URR837" s="206"/>
      <c r="URS837" s="206"/>
      <c r="URT837" s="206"/>
      <c r="URU837" s="206"/>
      <c r="URV837" s="206"/>
      <c r="URW837" s="206"/>
      <c r="URX837" s="206"/>
      <c r="URY837" s="206"/>
      <c r="URZ837" s="206"/>
      <c r="USA837" s="206"/>
      <c r="USB837" s="206"/>
      <c r="USC837" s="206"/>
      <c r="USD837" s="206"/>
      <c r="USE837" s="206"/>
      <c r="USF837" s="206"/>
      <c r="USG837" s="206"/>
      <c r="USH837" s="206"/>
      <c r="USI837" s="206"/>
      <c r="USJ837" s="206"/>
      <c r="USK837" s="206"/>
      <c r="USL837" s="206"/>
      <c r="USM837" s="206"/>
      <c r="USN837" s="206"/>
      <c r="USO837" s="206"/>
      <c r="USP837" s="206"/>
      <c r="USQ837" s="206"/>
      <c r="USR837" s="206"/>
      <c r="USS837" s="206"/>
      <c r="UST837" s="206"/>
      <c r="USU837" s="206"/>
      <c r="USV837" s="206"/>
      <c r="USW837" s="206"/>
      <c r="USX837" s="206"/>
      <c r="USY837" s="206"/>
      <c r="USZ837" s="206"/>
      <c r="UTA837" s="206"/>
      <c r="UTB837" s="206"/>
      <c r="UTC837" s="206"/>
      <c r="UTD837" s="206"/>
      <c r="UTE837" s="206"/>
      <c r="UTF837" s="206"/>
      <c r="UTG837" s="206"/>
      <c r="UTH837" s="206"/>
      <c r="UTI837" s="206"/>
      <c r="UTJ837" s="206"/>
      <c r="UTK837" s="206"/>
      <c r="UTL837" s="206"/>
      <c r="UTM837" s="206"/>
      <c r="UTN837" s="206"/>
      <c r="UTO837" s="206"/>
      <c r="UTP837" s="206"/>
      <c r="UTQ837" s="206"/>
      <c r="UTR837" s="206"/>
      <c r="UTS837" s="206"/>
      <c r="UTT837" s="206"/>
      <c r="UTU837" s="206"/>
      <c r="UTV837" s="206"/>
      <c r="UTW837" s="206"/>
      <c r="UTX837" s="206"/>
      <c r="UTY837" s="206"/>
      <c r="UTZ837" s="206"/>
      <c r="UUA837" s="206"/>
      <c r="UUB837" s="206"/>
      <c r="UUC837" s="206"/>
      <c r="UUD837" s="206"/>
      <c r="UUE837" s="206"/>
      <c r="UUF837" s="206"/>
      <c r="UUG837" s="206"/>
      <c r="UUH837" s="206"/>
      <c r="UUI837" s="206"/>
      <c r="UUJ837" s="206"/>
      <c r="UUK837" s="206"/>
      <c r="UUL837" s="206"/>
      <c r="UUM837" s="206"/>
      <c r="UUN837" s="206"/>
      <c r="UUO837" s="206"/>
      <c r="UUP837" s="206"/>
      <c r="UUQ837" s="206"/>
      <c r="UUR837" s="206"/>
      <c r="UUS837" s="206"/>
      <c r="UUT837" s="206"/>
      <c r="UUU837" s="206"/>
      <c r="UUV837" s="206"/>
      <c r="UUW837" s="206"/>
      <c r="UUX837" s="206"/>
      <c r="UUY837" s="206"/>
      <c r="UUZ837" s="206"/>
      <c r="UVA837" s="206"/>
      <c r="UVB837" s="206"/>
      <c r="UVC837" s="206"/>
      <c r="UVD837" s="206"/>
      <c r="UVE837" s="206"/>
      <c r="UVF837" s="206"/>
      <c r="UVG837" s="206"/>
      <c r="UVH837" s="206"/>
      <c r="UVI837" s="206"/>
      <c r="UVJ837" s="206"/>
      <c r="UVK837" s="206"/>
      <c r="UVL837" s="206"/>
      <c r="UVM837" s="206"/>
      <c r="UVN837" s="206"/>
      <c r="UVO837" s="206"/>
      <c r="UVP837" s="206"/>
      <c r="UVQ837" s="206"/>
      <c r="UVR837" s="206"/>
      <c r="UVS837" s="206"/>
      <c r="UVT837" s="206"/>
      <c r="UVU837" s="206"/>
      <c r="UVV837" s="206"/>
      <c r="UVW837" s="206"/>
      <c r="UVX837" s="206"/>
      <c r="UVY837" s="206"/>
      <c r="UVZ837" s="206"/>
      <c r="UWA837" s="206"/>
      <c r="UWB837" s="206"/>
      <c r="UWC837" s="206"/>
      <c r="UWD837" s="206"/>
      <c r="UWE837" s="206"/>
      <c r="UWF837" s="206"/>
      <c r="UWG837" s="206"/>
      <c r="UWH837" s="206"/>
      <c r="UWI837" s="206"/>
      <c r="UWJ837" s="206"/>
      <c r="UWK837" s="206"/>
      <c r="UWL837" s="206"/>
      <c r="UWM837" s="206"/>
      <c r="UWN837" s="206"/>
      <c r="UWO837" s="206"/>
      <c r="UWP837" s="206"/>
      <c r="UWQ837" s="206"/>
      <c r="UWR837" s="206"/>
      <c r="UWS837" s="206"/>
      <c r="UWT837" s="206"/>
      <c r="UWU837" s="206"/>
      <c r="UWV837" s="206"/>
      <c r="UWW837" s="206"/>
      <c r="UWX837" s="206"/>
      <c r="UWY837" s="206"/>
      <c r="UWZ837" s="206"/>
      <c r="UXA837" s="206"/>
      <c r="UXB837" s="206"/>
      <c r="UXC837" s="206"/>
      <c r="UXD837" s="206"/>
      <c r="UXE837" s="206"/>
      <c r="UXF837" s="206"/>
      <c r="UXG837" s="206"/>
      <c r="UXH837" s="206"/>
      <c r="UXI837" s="206"/>
      <c r="UXJ837" s="206"/>
      <c r="UXK837" s="206"/>
      <c r="UXL837" s="206"/>
      <c r="UXM837" s="206"/>
      <c r="UXN837" s="206"/>
      <c r="UXO837" s="206"/>
      <c r="UXP837" s="206"/>
      <c r="UXQ837" s="206"/>
      <c r="UXR837" s="206"/>
      <c r="UXS837" s="206"/>
      <c r="UXT837" s="206"/>
      <c r="UXU837" s="206"/>
      <c r="UXV837" s="206"/>
      <c r="UXW837" s="206"/>
      <c r="UXX837" s="206"/>
      <c r="UXY837" s="206"/>
      <c r="UXZ837" s="206"/>
      <c r="UYA837" s="206"/>
      <c r="UYB837" s="206"/>
      <c r="UYC837" s="206"/>
      <c r="UYD837" s="206"/>
      <c r="UYE837" s="206"/>
      <c r="UYF837" s="206"/>
      <c r="UYG837" s="206"/>
      <c r="UYH837" s="206"/>
      <c r="UYI837" s="206"/>
      <c r="UYJ837" s="206"/>
      <c r="UYK837" s="206"/>
      <c r="UYL837" s="206"/>
      <c r="UYM837" s="206"/>
      <c r="UYN837" s="206"/>
      <c r="UYO837" s="206"/>
      <c r="UYP837" s="206"/>
      <c r="UYQ837" s="206"/>
      <c r="UYR837" s="206"/>
      <c r="UYS837" s="206"/>
      <c r="UYT837" s="206"/>
      <c r="UYU837" s="206"/>
      <c r="UYV837" s="206"/>
      <c r="UYW837" s="206"/>
      <c r="UYX837" s="206"/>
      <c r="UYY837" s="206"/>
      <c r="UYZ837" s="206"/>
      <c r="UZA837" s="206"/>
      <c r="UZB837" s="206"/>
      <c r="UZC837" s="206"/>
      <c r="UZD837" s="206"/>
      <c r="UZE837" s="206"/>
      <c r="UZF837" s="206"/>
      <c r="UZG837" s="206"/>
      <c r="UZH837" s="206"/>
      <c r="UZI837" s="206"/>
      <c r="UZJ837" s="206"/>
      <c r="UZK837" s="206"/>
      <c r="UZL837" s="206"/>
      <c r="UZM837" s="206"/>
      <c r="UZN837" s="206"/>
      <c r="UZO837" s="206"/>
      <c r="UZP837" s="206"/>
      <c r="UZQ837" s="206"/>
      <c r="UZR837" s="206"/>
      <c r="UZS837" s="206"/>
      <c r="UZT837" s="206"/>
      <c r="UZU837" s="206"/>
      <c r="UZV837" s="206"/>
      <c r="UZW837" s="206"/>
      <c r="UZX837" s="206"/>
      <c r="UZY837" s="206"/>
      <c r="UZZ837" s="206"/>
      <c r="VAA837" s="206"/>
      <c r="VAB837" s="206"/>
      <c r="VAC837" s="206"/>
      <c r="VAD837" s="206"/>
      <c r="VAE837" s="206"/>
      <c r="VAF837" s="206"/>
      <c r="VAG837" s="206"/>
      <c r="VAH837" s="206"/>
      <c r="VAI837" s="206"/>
      <c r="VAJ837" s="206"/>
      <c r="VAK837" s="206"/>
      <c r="VAL837" s="206"/>
      <c r="VAM837" s="206"/>
      <c r="VAN837" s="206"/>
      <c r="VAO837" s="206"/>
      <c r="VAP837" s="206"/>
      <c r="VAQ837" s="206"/>
      <c r="VAR837" s="206"/>
      <c r="VAS837" s="206"/>
      <c r="VAT837" s="206"/>
      <c r="VAU837" s="206"/>
      <c r="VAV837" s="206"/>
      <c r="VAW837" s="206"/>
      <c r="VAX837" s="206"/>
      <c r="VAY837" s="206"/>
      <c r="VAZ837" s="206"/>
      <c r="VBA837" s="206"/>
      <c r="VBB837" s="206"/>
      <c r="VBC837" s="206"/>
      <c r="VBD837" s="206"/>
      <c r="VBE837" s="206"/>
      <c r="VBF837" s="206"/>
      <c r="VBG837" s="206"/>
      <c r="VBH837" s="206"/>
      <c r="VBI837" s="206"/>
      <c r="VBJ837" s="206"/>
      <c r="VBK837" s="206"/>
      <c r="VBL837" s="206"/>
      <c r="VBM837" s="206"/>
      <c r="VBN837" s="206"/>
      <c r="VBO837" s="206"/>
      <c r="VBP837" s="206"/>
      <c r="VBQ837" s="206"/>
      <c r="VBR837" s="206"/>
      <c r="VBS837" s="206"/>
      <c r="VBT837" s="206"/>
      <c r="VBU837" s="206"/>
      <c r="VBV837" s="206"/>
      <c r="VBW837" s="206"/>
      <c r="VBX837" s="206"/>
      <c r="VBY837" s="206"/>
      <c r="VBZ837" s="206"/>
      <c r="VCA837" s="206"/>
      <c r="VCB837" s="206"/>
      <c r="VCC837" s="206"/>
      <c r="VCD837" s="206"/>
      <c r="VCE837" s="206"/>
      <c r="VCF837" s="206"/>
      <c r="VCG837" s="206"/>
      <c r="VCH837" s="206"/>
      <c r="VCI837" s="206"/>
      <c r="VCJ837" s="206"/>
      <c r="VCK837" s="206"/>
      <c r="VCL837" s="206"/>
      <c r="VCM837" s="206"/>
      <c r="VCN837" s="206"/>
      <c r="VCO837" s="206"/>
      <c r="VCP837" s="206"/>
      <c r="VCQ837" s="206"/>
      <c r="VCR837" s="206"/>
      <c r="VCS837" s="206"/>
      <c r="VCT837" s="206"/>
      <c r="VCU837" s="206"/>
      <c r="VCV837" s="206"/>
      <c r="VCW837" s="206"/>
      <c r="VCX837" s="206"/>
      <c r="VCY837" s="206"/>
      <c r="VCZ837" s="206"/>
      <c r="VDA837" s="206"/>
      <c r="VDB837" s="206"/>
      <c r="VDC837" s="206"/>
      <c r="VDD837" s="206"/>
      <c r="VDE837" s="206"/>
      <c r="VDF837" s="206"/>
      <c r="VDG837" s="206"/>
      <c r="VDH837" s="206"/>
      <c r="VDI837" s="206"/>
      <c r="VDJ837" s="206"/>
      <c r="VDK837" s="206"/>
      <c r="VDL837" s="206"/>
      <c r="VDM837" s="206"/>
      <c r="VDN837" s="206"/>
      <c r="VDO837" s="206"/>
      <c r="VDP837" s="206"/>
      <c r="VDQ837" s="206"/>
      <c r="VDR837" s="206"/>
      <c r="VDS837" s="206"/>
      <c r="VDT837" s="206"/>
      <c r="VDU837" s="206"/>
      <c r="VDV837" s="206"/>
      <c r="VDW837" s="206"/>
      <c r="VDX837" s="206"/>
      <c r="VDY837" s="206"/>
      <c r="VDZ837" s="206"/>
      <c r="VEA837" s="206"/>
      <c r="VEB837" s="206"/>
      <c r="VEC837" s="206"/>
      <c r="VED837" s="206"/>
      <c r="VEE837" s="206"/>
      <c r="VEF837" s="206"/>
      <c r="VEG837" s="206"/>
      <c r="VEH837" s="206"/>
      <c r="VEI837" s="206"/>
      <c r="VEJ837" s="206"/>
      <c r="VEK837" s="206"/>
      <c r="VEL837" s="206"/>
      <c r="VEM837" s="206"/>
      <c r="VEN837" s="206"/>
      <c r="VEO837" s="206"/>
      <c r="VEP837" s="206"/>
      <c r="VEQ837" s="206"/>
      <c r="VER837" s="206"/>
      <c r="VES837" s="206"/>
      <c r="VET837" s="206"/>
      <c r="VEU837" s="206"/>
      <c r="VEV837" s="206"/>
      <c r="VEW837" s="206"/>
      <c r="VEX837" s="206"/>
      <c r="VEY837" s="206"/>
      <c r="VEZ837" s="206"/>
      <c r="VFA837" s="206"/>
      <c r="VFB837" s="206"/>
      <c r="VFC837" s="206"/>
      <c r="VFD837" s="206"/>
      <c r="VFE837" s="206"/>
      <c r="VFF837" s="206"/>
      <c r="VFG837" s="206"/>
      <c r="VFH837" s="206"/>
      <c r="VFI837" s="206"/>
      <c r="VFJ837" s="206"/>
      <c r="VFK837" s="206"/>
      <c r="VFL837" s="206"/>
      <c r="VFM837" s="206"/>
      <c r="VFN837" s="206"/>
      <c r="VFO837" s="206"/>
      <c r="VFP837" s="206"/>
      <c r="VFQ837" s="206"/>
      <c r="VFR837" s="206"/>
      <c r="VFS837" s="206"/>
      <c r="VFT837" s="206"/>
      <c r="VFU837" s="206"/>
      <c r="VFV837" s="206"/>
      <c r="VFW837" s="206"/>
      <c r="VFX837" s="206"/>
      <c r="VFY837" s="206"/>
      <c r="VFZ837" s="206"/>
      <c r="VGA837" s="206"/>
      <c r="VGB837" s="206"/>
      <c r="VGC837" s="206"/>
      <c r="VGD837" s="206"/>
      <c r="VGE837" s="206"/>
      <c r="VGF837" s="206"/>
      <c r="VGG837" s="206"/>
      <c r="VGH837" s="206"/>
      <c r="VGI837" s="206"/>
      <c r="VGJ837" s="206"/>
      <c r="VGK837" s="206"/>
      <c r="VGL837" s="206"/>
      <c r="VGM837" s="206"/>
      <c r="VGN837" s="206"/>
      <c r="VGO837" s="206"/>
      <c r="VGP837" s="206"/>
      <c r="VGQ837" s="206"/>
      <c r="VGR837" s="206"/>
      <c r="VGS837" s="206"/>
      <c r="VGT837" s="206"/>
      <c r="VGU837" s="206"/>
      <c r="VGV837" s="206"/>
      <c r="VGW837" s="206"/>
      <c r="VGX837" s="206"/>
      <c r="VGY837" s="206"/>
      <c r="VGZ837" s="206"/>
      <c r="VHA837" s="206"/>
      <c r="VHB837" s="206"/>
      <c r="VHC837" s="206"/>
      <c r="VHD837" s="206"/>
      <c r="VHE837" s="206"/>
      <c r="VHF837" s="206"/>
      <c r="VHG837" s="206"/>
      <c r="VHH837" s="206"/>
      <c r="VHI837" s="206"/>
      <c r="VHJ837" s="206"/>
      <c r="VHK837" s="206"/>
      <c r="VHL837" s="206"/>
      <c r="VHM837" s="206"/>
      <c r="VHN837" s="206"/>
      <c r="VHO837" s="206"/>
      <c r="VHP837" s="206"/>
      <c r="VHQ837" s="206"/>
      <c r="VHR837" s="206"/>
      <c r="VHS837" s="206"/>
      <c r="VHT837" s="206"/>
      <c r="VHU837" s="206"/>
      <c r="VHV837" s="206"/>
      <c r="VHW837" s="206"/>
      <c r="VHX837" s="206"/>
      <c r="VHY837" s="206"/>
      <c r="VHZ837" s="206"/>
      <c r="VIA837" s="206"/>
      <c r="VIB837" s="206"/>
      <c r="VIC837" s="206"/>
      <c r="VID837" s="206"/>
      <c r="VIE837" s="206"/>
      <c r="VIF837" s="206"/>
      <c r="VIG837" s="206"/>
      <c r="VIH837" s="206"/>
      <c r="VII837" s="206"/>
      <c r="VIJ837" s="206"/>
      <c r="VIK837" s="206"/>
      <c r="VIL837" s="206"/>
      <c r="VIM837" s="206"/>
      <c r="VIN837" s="206"/>
      <c r="VIO837" s="206"/>
      <c r="VIP837" s="206"/>
      <c r="VIQ837" s="206"/>
      <c r="VIR837" s="206"/>
      <c r="VIS837" s="206"/>
      <c r="VIT837" s="206"/>
      <c r="VIU837" s="206"/>
      <c r="VIV837" s="206"/>
      <c r="VIW837" s="206"/>
      <c r="VIX837" s="206"/>
      <c r="VIY837" s="206"/>
      <c r="VIZ837" s="206"/>
      <c r="VJA837" s="206"/>
      <c r="VJB837" s="206"/>
      <c r="VJC837" s="206"/>
      <c r="VJD837" s="206"/>
      <c r="VJE837" s="206"/>
      <c r="VJF837" s="206"/>
      <c r="VJG837" s="206"/>
      <c r="VJH837" s="206"/>
      <c r="VJI837" s="206"/>
      <c r="VJJ837" s="206"/>
      <c r="VJK837" s="206"/>
      <c r="VJL837" s="206"/>
      <c r="VJM837" s="206"/>
      <c r="VJN837" s="206"/>
      <c r="VJO837" s="206"/>
      <c r="VJP837" s="206"/>
      <c r="VJQ837" s="206"/>
      <c r="VJR837" s="206"/>
      <c r="VJS837" s="206"/>
      <c r="VJT837" s="206"/>
      <c r="VJU837" s="206"/>
      <c r="VJV837" s="206"/>
      <c r="VJW837" s="206"/>
      <c r="VJX837" s="206"/>
      <c r="VJY837" s="206"/>
      <c r="VJZ837" s="206"/>
      <c r="VKA837" s="206"/>
      <c r="VKB837" s="206"/>
      <c r="VKC837" s="206"/>
      <c r="VKD837" s="206"/>
      <c r="VKE837" s="206"/>
      <c r="VKF837" s="206"/>
      <c r="VKG837" s="206"/>
      <c r="VKH837" s="206"/>
      <c r="VKI837" s="206"/>
      <c r="VKJ837" s="206"/>
      <c r="VKK837" s="206"/>
      <c r="VKL837" s="206"/>
      <c r="VKM837" s="206"/>
      <c r="VKN837" s="206"/>
      <c r="VKO837" s="206"/>
      <c r="VKP837" s="206"/>
      <c r="VKQ837" s="206"/>
      <c r="VKR837" s="206"/>
      <c r="VKS837" s="206"/>
      <c r="VKT837" s="206"/>
      <c r="VKU837" s="206"/>
      <c r="VKV837" s="206"/>
      <c r="VKW837" s="206"/>
      <c r="VKX837" s="206"/>
      <c r="VKY837" s="206"/>
      <c r="VKZ837" s="206"/>
      <c r="VLA837" s="206"/>
      <c r="VLB837" s="206"/>
      <c r="VLC837" s="206"/>
      <c r="VLD837" s="206"/>
      <c r="VLE837" s="206"/>
      <c r="VLF837" s="206"/>
      <c r="VLG837" s="206"/>
      <c r="VLH837" s="206"/>
      <c r="VLI837" s="206"/>
      <c r="VLJ837" s="206"/>
      <c r="VLK837" s="206"/>
      <c r="VLL837" s="206"/>
      <c r="VLM837" s="206"/>
      <c r="VLN837" s="206"/>
      <c r="VLO837" s="206"/>
      <c r="VLP837" s="206"/>
      <c r="VLQ837" s="206"/>
      <c r="VLR837" s="206"/>
      <c r="VLS837" s="206"/>
      <c r="VLT837" s="206"/>
      <c r="VLU837" s="206"/>
      <c r="VLV837" s="206"/>
      <c r="VLW837" s="206"/>
      <c r="VLX837" s="206"/>
      <c r="VLY837" s="206"/>
      <c r="VLZ837" s="206"/>
      <c r="VMA837" s="206"/>
      <c r="VMB837" s="206"/>
      <c r="VMC837" s="206"/>
      <c r="VMD837" s="206"/>
      <c r="VME837" s="206"/>
      <c r="VMF837" s="206"/>
      <c r="VMG837" s="206"/>
      <c r="VMH837" s="206"/>
      <c r="VMI837" s="206"/>
      <c r="VMJ837" s="206"/>
      <c r="VMK837" s="206"/>
      <c r="VML837" s="206"/>
      <c r="VMM837" s="206"/>
      <c r="VMN837" s="206"/>
      <c r="VMO837" s="206"/>
      <c r="VMP837" s="206"/>
      <c r="VMQ837" s="206"/>
      <c r="VMR837" s="206"/>
      <c r="VMS837" s="206"/>
      <c r="VMT837" s="206"/>
      <c r="VMU837" s="206"/>
      <c r="VMV837" s="206"/>
      <c r="VMW837" s="206"/>
      <c r="VMX837" s="206"/>
      <c r="VMY837" s="206"/>
      <c r="VMZ837" s="206"/>
      <c r="VNA837" s="206"/>
      <c r="VNB837" s="206"/>
      <c r="VNC837" s="206"/>
      <c r="VND837" s="206"/>
      <c r="VNE837" s="206"/>
      <c r="VNF837" s="206"/>
      <c r="VNG837" s="206"/>
      <c r="VNH837" s="206"/>
      <c r="VNI837" s="206"/>
      <c r="VNJ837" s="206"/>
      <c r="VNK837" s="206"/>
      <c r="VNL837" s="206"/>
      <c r="VNM837" s="206"/>
      <c r="VNN837" s="206"/>
      <c r="VNO837" s="206"/>
      <c r="VNP837" s="206"/>
      <c r="VNQ837" s="206"/>
      <c r="VNR837" s="206"/>
      <c r="VNS837" s="206"/>
      <c r="VNT837" s="206"/>
      <c r="VNU837" s="206"/>
      <c r="VNV837" s="206"/>
      <c r="VNW837" s="206"/>
      <c r="VNX837" s="206"/>
      <c r="VNY837" s="206"/>
      <c r="VNZ837" s="206"/>
      <c r="VOA837" s="206"/>
      <c r="VOB837" s="206"/>
      <c r="VOC837" s="206"/>
      <c r="VOD837" s="206"/>
      <c r="VOE837" s="206"/>
      <c r="VOF837" s="206"/>
      <c r="VOG837" s="206"/>
      <c r="VOH837" s="206"/>
      <c r="VOI837" s="206"/>
      <c r="VOJ837" s="206"/>
      <c r="VOK837" s="206"/>
      <c r="VOL837" s="206"/>
      <c r="VOM837" s="206"/>
      <c r="VON837" s="206"/>
      <c r="VOO837" s="206"/>
      <c r="VOP837" s="206"/>
      <c r="VOQ837" s="206"/>
      <c r="VOR837" s="206"/>
      <c r="VOS837" s="206"/>
      <c r="VOT837" s="206"/>
      <c r="VOU837" s="206"/>
      <c r="VOV837" s="206"/>
      <c r="VOW837" s="206"/>
      <c r="VOX837" s="206"/>
      <c r="VOY837" s="206"/>
      <c r="VOZ837" s="206"/>
      <c r="VPA837" s="206"/>
      <c r="VPB837" s="206"/>
      <c r="VPC837" s="206"/>
      <c r="VPD837" s="206"/>
      <c r="VPE837" s="206"/>
      <c r="VPF837" s="206"/>
      <c r="VPG837" s="206"/>
      <c r="VPH837" s="206"/>
      <c r="VPI837" s="206"/>
      <c r="VPJ837" s="206"/>
      <c r="VPK837" s="206"/>
      <c r="VPL837" s="206"/>
      <c r="VPM837" s="206"/>
      <c r="VPN837" s="206"/>
      <c r="VPO837" s="206"/>
      <c r="VPP837" s="206"/>
      <c r="VPQ837" s="206"/>
      <c r="VPR837" s="206"/>
      <c r="VPS837" s="206"/>
      <c r="VPT837" s="206"/>
      <c r="VPU837" s="206"/>
      <c r="VPV837" s="206"/>
      <c r="VPW837" s="206"/>
      <c r="VPX837" s="206"/>
      <c r="VPY837" s="206"/>
      <c r="VPZ837" s="206"/>
      <c r="VQA837" s="206"/>
      <c r="VQB837" s="206"/>
      <c r="VQC837" s="206"/>
      <c r="VQD837" s="206"/>
      <c r="VQE837" s="206"/>
      <c r="VQF837" s="206"/>
      <c r="VQG837" s="206"/>
      <c r="VQH837" s="206"/>
      <c r="VQI837" s="206"/>
      <c r="VQJ837" s="206"/>
      <c r="VQK837" s="206"/>
      <c r="VQL837" s="206"/>
      <c r="VQM837" s="206"/>
      <c r="VQN837" s="206"/>
      <c r="VQO837" s="206"/>
      <c r="VQP837" s="206"/>
      <c r="VQQ837" s="206"/>
      <c r="VQR837" s="206"/>
      <c r="VQS837" s="206"/>
      <c r="VQT837" s="206"/>
      <c r="VQU837" s="206"/>
      <c r="VQV837" s="206"/>
      <c r="VQW837" s="206"/>
      <c r="VQX837" s="206"/>
      <c r="VQY837" s="206"/>
      <c r="VQZ837" s="206"/>
      <c r="VRA837" s="206"/>
      <c r="VRB837" s="206"/>
      <c r="VRC837" s="206"/>
      <c r="VRD837" s="206"/>
      <c r="VRE837" s="206"/>
      <c r="VRF837" s="206"/>
      <c r="VRG837" s="206"/>
      <c r="VRH837" s="206"/>
      <c r="VRI837" s="206"/>
      <c r="VRJ837" s="206"/>
      <c r="VRK837" s="206"/>
      <c r="VRL837" s="206"/>
      <c r="VRM837" s="206"/>
      <c r="VRN837" s="206"/>
      <c r="VRO837" s="206"/>
      <c r="VRP837" s="206"/>
      <c r="VRQ837" s="206"/>
      <c r="VRR837" s="206"/>
      <c r="VRS837" s="206"/>
      <c r="VRT837" s="206"/>
      <c r="VRU837" s="206"/>
      <c r="VRV837" s="206"/>
      <c r="VRW837" s="206"/>
      <c r="VRX837" s="206"/>
      <c r="VRY837" s="206"/>
      <c r="VRZ837" s="206"/>
      <c r="VSA837" s="206"/>
      <c r="VSB837" s="206"/>
      <c r="VSC837" s="206"/>
      <c r="VSD837" s="206"/>
      <c r="VSE837" s="206"/>
      <c r="VSF837" s="206"/>
      <c r="VSG837" s="206"/>
      <c r="VSH837" s="206"/>
      <c r="VSI837" s="206"/>
      <c r="VSJ837" s="206"/>
      <c r="VSK837" s="206"/>
      <c r="VSL837" s="206"/>
      <c r="VSM837" s="206"/>
      <c r="VSN837" s="206"/>
      <c r="VSO837" s="206"/>
      <c r="VSP837" s="206"/>
      <c r="VSQ837" s="206"/>
      <c r="VSR837" s="206"/>
      <c r="VSS837" s="206"/>
      <c r="VST837" s="206"/>
      <c r="VSU837" s="206"/>
      <c r="VSV837" s="206"/>
      <c r="VSW837" s="206"/>
      <c r="VSX837" s="206"/>
      <c r="VSY837" s="206"/>
      <c r="VSZ837" s="206"/>
      <c r="VTA837" s="206"/>
      <c r="VTB837" s="206"/>
      <c r="VTC837" s="206"/>
      <c r="VTD837" s="206"/>
      <c r="VTE837" s="206"/>
      <c r="VTF837" s="206"/>
      <c r="VTG837" s="206"/>
      <c r="VTH837" s="206"/>
      <c r="VTI837" s="206"/>
      <c r="VTJ837" s="206"/>
      <c r="VTK837" s="206"/>
      <c r="VTL837" s="206"/>
      <c r="VTM837" s="206"/>
      <c r="VTN837" s="206"/>
      <c r="VTO837" s="206"/>
      <c r="VTP837" s="206"/>
      <c r="VTQ837" s="206"/>
      <c r="VTR837" s="206"/>
      <c r="VTS837" s="206"/>
      <c r="VTT837" s="206"/>
      <c r="VTU837" s="206"/>
      <c r="VTV837" s="206"/>
      <c r="VTW837" s="206"/>
      <c r="VTX837" s="206"/>
      <c r="VTY837" s="206"/>
      <c r="VTZ837" s="206"/>
      <c r="VUA837" s="206"/>
      <c r="VUB837" s="206"/>
      <c r="VUC837" s="206"/>
      <c r="VUD837" s="206"/>
      <c r="VUE837" s="206"/>
      <c r="VUF837" s="206"/>
      <c r="VUG837" s="206"/>
      <c r="VUH837" s="206"/>
      <c r="VUI837" s="206"/>
      <c r="VUJ837" s="206"/>
      <c r="VUK837" s="206"/>
      <c r="VUL837" s="206"/>
      <c r="VUM837" s="206"/>
      <c r="VUN837" s="206"/>
      <c r="VUO837" s="206"/>
      <c r="VUP837" s="206"/>
      <c r="VUQ837" s="206"/>
      <c r="VUR837" s="206"/>
      <c r="VUS837" s="206"/>
      <c r="VUT837" s="206"/>
      <c r="VUU837" s="206"/>
      <c r="VUV837" s="206"/>
      <c r="VUW837" s="206"/>
      <c r="VUX837" s="206"/>
      <c r="VUY837" s="206"/>
      <c r="VUZ837" s="206"/>
      <c r="VVA837" s="206"/>
      <c r="VVB837" s="206"/>
      <c r="VVC837" s="206"/>
      <c r="VVD837" s="206"/>
      <c r="VVE837" s="206"/>
      <c r="VVF837" s="206"/>
      <c r="VVG837" s="206"/>
      <c r="VVH837" s="206"/>
      <c r="VVI837" s="206"/>
      <c r="VVJ837" s="206"/>
      <c r="VVK837" s="206"/>
      <c r="VVL837" s="206"/>
      <c r="VVM837" s="206"/>
      <c r="VVN837" s="206"/>
      <c r="VVO837" s="206"/>
      <c r="VVP837" s="206"/>
      <c r="VVQ837" s="206"/>
      <c r="VVR837" s="206"/>
      <c r="VVS837" s="206"/>
      <c r="VVT837" s="206"/>
      <c r="VVU837" s="206"/>
      <c r="VVV837" s="206"/>
      <c r="VVW837" s="206"/>
      <c r="VVX837" s="206"/>
      <c r="VVY837" s="206"/>
      <c r="VVZ837" s="206"/>
      <c r="VWA837" s="206"/>
      <c r="VWB837" s="206"/>
      <c r="VWC837" s="206"/>
      <c r="VWD837" s="206"/>
      <c r="VWE837" s="206"/>
      <c r="VWF837" s="206"/>
      <c r="VWG837" s="206"/>
      <c r="VWH837" s="206"/>
      <c r="VWI837" s="206"/>
      <c r="VWJ837" s="206"/>
      <c r="VWK837" s="206"/>
      <c r="VWL837" s="206"/>
      <c r="VWM837" s="206"/>
      <c r="VWN837" s="206"/>
      <c r="VWO837" s="206"/>
      <c r="VWP837" s="206"/>
      <c r="VWQ837" s="206"/>
      <c r="VWR837" s="206"/>
      <c r="VWS837" s="206"/>
      <c r="VWT837" s="206"/>
      <c r="VWU837" s="206"/>
      <c r="VWV837" s="206"/>
      <c r="VWW837" s="206"/>
      <c r="VWX837" s="206"/>
      <c r="VWY837" s="206"/>
      <c r="VWZ837" s="206"/>
      <c r="VXA837" s="206"/>
      <c r="VXB837" s="206"/>
      <c r="VXC837" s="206"/>
      <c r="VXD837" s="206"/>
      <c r="VXE837" s="206"/>
      <c r="VXF837" s="206"/>
      <c r="VXG837" s="206"/>
      <c r="VXH837" s="206"/>
      <c r="VXI837" s="206"/>
      <c r="VXJ837" s="206"/>
      <c r="VXK837" s="206"/>
      <c r="VXL837" s="206"/>
      <c r="VXM837" s="206"/>
      <c r="VXN837" s="206"/>
      <c r="VXO837" s="206"/>
      <c r="VXP837" s="206"/>
      <c r="VXQ837" s="206"/>
      <c r="VXR837" s="206"/>
      <c r="VXS837" s="206"/>
      <c r="VXT837" s="206"/>
      <c r="VXU837" s="206"/>
      <c r="VXV837" s="206"/>
      <c r="VXW837" s="206"/>
      <c r="VXX837" s="206"/>
      <c r="VXY837" s="206"/>
      <c r="VXZ837" s="206"/>
      <c r="VYA837" s="206"/>
      <c r="VYB837" s="206"/>
      <c r="VYC837" s="206"/>
      <c r="VYD837" s="206"/>
      <c r="VYE837" s="206"/>
      <c r="VYF837" s="206"/>
      <c r="VYG837" s="206"/>
      <c r="VYH837" s="206"/>
      <c r="VYI837" s="206"/>
      <c r="VYJ837" s="206"/>
      <c r="VYK837" s="206"/>
      <c r="VYL837" s="206"/>
      <c r="VYM837" s="206"/>
      <c r="VYN837" s="206"/>
      <c r="VYO837" s="206"/>
      <c r="VYP837" s="206"/>
      <c r="VYQ837" s="206"/>
      <c r="VYR837" s="206"/>
      <c r="VYS837" s="206"/>
      <c r="VYT837" s="206"/>
      <c r="VYU837" s="206"/>
      <c r="VYV837" s="206"/>
      <c r="VYW837" s="206"/>
      <c r="VYX837" s="206"/>
      <c r="VYY837" s="206"/>
      <c r="VYZ837" s="206"/>
      <c r="VZA837" s="206"/>
      <c r="VZB837" s="206"/>
      <c r="VZC837" s="206"/>
      <c r="VZD837" s="206"/>
      <c r="VZE837" s="206"/>
      <c r="VZF837" s="206"/>
      <c r="VZG837" s="206"/>
      <c r="VZH837" s="206"/>
      <c r="VZI837" s="206"/>
      <c r="VZJ837" s="206"/>
      <c r="VZK837" s="206"/>
      <c r="VZL837" s="206"/>
      <c r="VZM837" s="206"/>
      <c r="VZN837" s="206"/>
      <c r="VZO837" s="206"/>
      <c r="VZP837" s="206"/>
      <c r="VZQ837" s="206"/>
      <c r="VZR837" s="206"/>
      <c r="VZS837" s="206"/>
      <c r="VZT837" s="206"/>
      <c r="VZU837" s="206"/>
      <c r="VZV837" s="206"/>
      <c r="VZW837" s="206"/>
      <c r="VZX837" s="206"/>
      <c r="VZY837" s="206"/>
      <c r="VZZ837" s="206"/>
      <c r="WAA837" s="206"/>
      <c r="WAB837" s="206"/>
      <c r="WAC837" s="206"/>
      <c r="WAD837" s="206"/>
      <c r="WAE837" s="206"/>
      <c r="WAF837" s="206"/>
      <c r="WAG837" s="206"/>
      <c r="WAH837" s="206"/>
      <c r="WAI837" s="206"/>
      <c r="WAJ837" s="206"/>
      <c r="WAK837" s="206"/>
      <c r="WAL837" s="206"/>
      <c r="WAM837" s="206"/>
      <c r="WAN837" s="206"/>
      <c r="WAO837" s="206"/>
      <c r="WAP837" s="206"/>
      <c r="WAQ837" s="206"/>
      <c r="WAR837" s="206"/>
      <c r="WAS837" s="206"/>
      <c r="WAT837" s="206"/>
      <c r="WAU837" s="206"/>
      <c r="WAV837" s="206"/>
      <c r="WAW837" s="206"/>
      <c r="WAX837" s="206"/>
      <c r="WAY837" s="206"/>
      <c r="WAZ837" s="206"/>
      <c r="WBA837" s="206"/>
      <c r="WBB837" s="206"/>
      <c r="WBC837" s="206"/>
      <c r="WBD837" s="206"/>
      <c r="WBE837" s="206"/>
      <c r="WBF837" s="206"/>
      <c r="WBG837" s="206"/>
      <c r="WBH837" s="206"/>
      <c r="WBI837" s="206"/>
      <c r="WBJ837" s="206"/>
      <c r="WBK837" s="206"/>
      <c r="WBL837" s="206"/>
      <c r="WBM837" s="206"/>
      <c r="WBN837" s="206"/>
      <c r="WBO837" s="206"/>
      <c r="WBP837" s="206"/>
      <c r="WBQ837" s="206"/>
      <c r="WBR837" s="206"/>
      <c r="WBS837" s="206"/>
      <c r="WBT837" s="206"/>
      <c r="WBU837" s="206"/>
      <c r="WBV837" s="206"/>
      <c r="WBW837" s="206"/>
      <c r="WBX837" s="206"/>
      <c r="WBY837" s="206"/>
      <c r="WBZ837" s="206"/>
      <c r="WCA837" s="206"/>
      <c r="WCB837" s="206"/>
      <c r="WCC837" s="206"/>
      <c r="WCD837" s="206"/>
      <c r="WCE837" s="206"/>
      <c r="WCF837" s="206"/>
      <c r="WCG837" s="206"/>
      <c r="WCH837" s="206"/>
      <c r="WCI837" s="206"/>
      <c r="WCJ837" s="206"/>
      <c r="WCK837" s="206"/>
      <c r="WCL837" s="206"/>
      <c r="WCM837" s="206"/>
      <c r="WCN837" s="206"/>
      <c r="WCO837" s="206"/>
      <c r="WCP837" s="206"/>
      <c r="WCQ837" s="206"/>
      <c r="WCR837" s="206"/>
      <c r="WCS837" s="206"/>
      <c r="WCT837" s="206"/>
      <c r="WCU837" s="206"/>
      <c r="WCV837" s="206"/>
      <c r="WCW837" s="206"/>
      <c r="WCX837" s="206"/>
      <c r="WCY837" s="206"/>
      <c r="WCZ837" s="206"/>
      <c r="WDA837" s="206"/>
      <c r="WDB837" s="206"/>
      <c r="WDC837" s="206"/>
      <c r="WDD837" s="206"/>
      <c r="WDE837" s="206"/>
      <c r="WDF837" s="206"/>
      <c r="WDG837" s="206"/>
      <c r="WDH837" s="206"/>
      <c r="WDI837" s="206"/>
      <c r="WDJ837" s="206"/>
      <c r="WDK837" s="206"/>
      <c r="WDL837" s="206"/>
      <c r="WDM837" s="206"/>
      <c r="WDN837" s="206"/>
      <c r="WDO837" s="206"/>
      <c r="WDP837" s="206"/>
      <c r="WDQ837" s="206"/>
      <c r="WDR837" s="206"/>
      <c r="WDS837" s="206"/>
      <c r="WDT837" s="206"/>
      <c r="WDU837" s="206"/>
      <c r="WDV837" s="206"/>
      <c r="WDW837" s="206"/>
      <c r="WDX837" s="206"/>
      <c r="WDY837" s="206"/>
      <c r="WDZ837" s="206"/>
      <c r="WEA837" s="206"/>
      <c r="WEB837" s="206"/>
      <c r="WEC837" s="206"/>
      <c r="WED837" s="206"/>
      <c r="WEE837" s="206"/>
      <c r="WEF837" s="206"/>
      <c r="WEG837" s="206"/>
      <c r="WEH837" s="206"/>
      <c r="WEI837" s="206"/>
      <c r="WEJ837" s="206"/>
      <c r="WEK837" s="206"/>
      <c r="WEL837" s="206"/>
      <c r="WEM837" s="206"/>
      <c r="WEN837" s="206"/>
      <c r="WEO837" s="206"/>
      <c r="WEP837" s="206"/>
      <c r="WEQ837" s="206"/>
      <c r="WER837" s="206"/>
      <c r="WES837" s="206"/>
      <c r="WET837" s="206"/>
      <c r="WEU837" s="206"/>
      <c r="WEV837" s="206"/>
      <c r="WEW837" s="206"/>
      <c r="WEX837" s="206"/>
      <c r="WEY837" s="206"/>
      <c r="WEZ837" s="206"/>
      <c r="WFA837" s="206"/>
      <c r="WFB837" s="206"/>
      <c r="WFC837" s="206"/>
      <c r="WFD837" s="206"/>
      <c r="WFE837" s="206"/>
      <c r="WFF837" s="206"/>
      <c r="WFG837" s="206"/>
      <c r="WFH837" s="206"/>
      <c r="WFI837" s="206"/>
      <c r="WFJ837" s="206"/>
      <c r="WFK837" s="206"/>
      <c r="WFL837" s="206"/>
      <c r="WFM837" s="206"/>
      <c r="WFN837" s="206"/>
      <c r="WFO837" s="206"/>
      <c r="WFP837" s="206"/>
      <c r="WFQ837" s="206"/>
      <c r="WFR837" s="206"/>
      <c r="WFS837" s="206"/>
      <c r="WFT837" s="206"/>
      <c r="WFU837" s="206"/>
      <c r="WFV837" s="206"/>
      <c r="WFW837" s="206"/>
      <c r="WFX837" s="206"/>
      <c r="WFY837" s="206"/>
      <c r="WFZ837" s="206"/>
      <c r="WGA837" s="206"/>
      <c r="WGB837" s="206"/>
      <c r="WGC837" s="206"/>
      <c r="WGD837" s="206"/>
      <c r="WGE837" s="206"/>
      <c r="WGF837" s="206"/>
      <c r="WGG837" s="206"/>
      <c r="WGH837" s="206"/>
      <c r="WGI837" s="206"/>
      <c r="WGJ837" s="206"/>
      <c r="WGK837" s="206"/>
      <c r="WGL837" s="206"/>
      <c r="WGM837" s="206"/>
      <c r="WGN837" s="206"/>
      <c r="WGO837" s="206"/>
      <c r="WGP837" s="206"/>
      <c r="WGQ837" s="206"/>
      <c r="WGR837" s="206"/>
      <c r="WGS837" s="206"/>
      <c r="WGT837" s="206"/>
      <c r="WGU837" s="206"/>
      <c r="WGV837" s="206"/>
      <c r="WGW837" s="206"/>
      <c r="WGX837" s="206"/>
      <c r="WGY837" s="206"/>
      <c r="WGZ837" s="206"/>
      <c r="WHA837" s="206"/>
      <c r="WHB837" s="206"/>
      <c r="WHC837" s="206"/>
      <c r="WHD837" s="206"/>
      <c r="WHE837" s="206"/>
      <c r="WHF837" s="206"/>
      <c r="WHG837" s="206"/>
      <c r="WHH837" s="206"/>
      <c r="WHI837" s="206"/>
      <c r="WHJ837" s="206"/>
      <c r="WHK837" s="206"/>
      <c r="WHL837" s="206"/>
      <c r="WHM837" s="206"/>
      <c r="WHN837" s="206"/>
      <c r="WHO837" s="206"/>
      <c r="WHP837" s="206"/>
      <c r="WHQ837" s="206"/>
      <c r="WHR837" s="206"/>
      <c r="WHS837" s="206"/>
      <c r="WHT837" s="206"/>
      <c r="WHU837" s="206"/>
      <c r="WHV837" s="206"/>
      <c r="WHW837" s="206"/>
      <c r="WHX837" s="206"/>
      <c r="WHY837" s="206"/>
      <c r="WHZ837" s="206"/>
      <c r="WIA837" s="206"/>
      <c r="WIB837" s="206"/>
      <c r="WIC837" s="206"/>
      <c r="WID837" s="206"/>
      <c r="WIE837" s="206"/>
      <c r="WIF837" s="206"/>
      <c r="WIG837" s="206"/>
      <c r="WIH837" s="206"/>
      <c r="WII837" s="206"/>
      <c r="WIJ837" s="206"/>
      <c r="WIK837" s="206"/>
      <c r="WIL837" s="206"/>
      <c r="WIM837" s="206"/>
      <c r="WIN837" s="206"/>
      <c r="WIO837" s="206"/>
      <c r="WIP837" s="206"/>
      <c r="WIQ837" s="206"/>
      <c r="WIR837" s="206"/>
      <c r="WIS837" s="206"/>
      <c r="WIT837" s="206"/>
      <c r="WIU837" s="206"/>
      <c r="WIV837" s="206"/>
      <c r="WIW837" s="206"/>
      <c r="WIX837" s="206"/>
      <c r="WIY837" s="206"/>
      <c r="WIZ837" s="206"/>
      <c r="WJA837" s="206"/>
      <c r="WJB837" s="206"/>
      <c r="WJC837" s="206"/>
      <c r="WJD837" s="206"/>
      <c r="WJE837" s="206"/>
      <c r="WJF837" s="206"/>
      <c r="WJG837" s="206"/>
      <c r="WJH837" s="206"/>
      <c r="WJI837" s="206"/>
      <c r="WJJ837" s="206"/>
      <c r="WJK837" s="206"/>
      <c r="WJL837" s="206"/>
      <c r="WJM837" s="206"/>
      <c r="WJN837" s="206"/>
      <c r="WJO837" s="206"/>
      <c r="WJP837" s="206"/>
      <c r="WJQ837" s="206"/>
      <c r="WJR837" s="206"/>
      <c r="WJS837" s="206"/>
      <c r="WJT837" s="206"/>
      <c r="WJU837" s="206"/>
      <c r="WJV837" s="206"/>
      <c r="WJW837" s="206"/>
      <c r="WJX837" s="206"/>
      <c r="WJY837" s="206"/>
      <c r="WJZ837" s="206"/>
      <c r="WKA837" s="206"/>
      <c r="WKB837" s="206"/>
      <c r="WKC837" s="206"/>
      <c r="WKD837" s="206"/>
      <c r="WKE837" s="206"/>
      <c r="WKF837" s="206"/>
      <c r="WKG837" s="206"/>
      <c r="WKH837" s="206"/>
      <c r="WKI837" s="206"/>
      <c r="WKJ837" s="206"/>
      <c r="WKK837" s="206"/>
      <c r="WKL837" s="206"/>
      <c r="WKM837" s="206"/>
      <c r="WKN837" s="206"/>
      <c r="WKO837" s="206"/>
      <c r="WKP837" s="206"/>
      <c r="WKQ837" s="206"/>
      <c r="WKR837" s="206"/>
      <c r="WKS837" s="206"/>
      <c r="WKT837" s="206"/>
      <c r="WKU837" s="206"/>
      <c r="WKV837" s="206"/>
      <c r="WKW837" s="206"/>
      <c r="WKX837" s="206"/>
      <c r="WKY837" s="206"/>
      <c r="WKZ837" s="206"/>
      <c r="WLA837" s="206"/>
      <c r="WLB837" s="206"/>
      <c r="WLC837" s="206"/>
      <c r="WLD837" s="206"/>
      <c r="WLE837" s="206"/>
      <c r="WLF837" s="206"/>
      <c r="WLG837" s="206"/>
      <c r="WLH837" s="206"/>
      <c r="WLI837" s="206"/>
      <c r="WLJ837" s="206"/>
      <c r="WLK837" s="206"/>
      <c r="WLL837" s="206"/>
      <c r="WLM837" s="206"/>
      <c r="WLN837" s="206"/>
      <c r="WLO837" s="206"/>
      <c r="WLP837" s="206"/>
      <c r="WLQ837" s="206"/>
      <c r="WLR837" s="206"/>
      <c r="WLS837" s="206"/>
      <c r="WLT837" s="206"/>
      <c r="WLU837" s="206"/>
      <c r="WLV837" s="206"/>
      <c r="WLW837" s="206"/>
      <c r="WLX837" s="206"/>
      <c r="WLY837" s="206"/>
      <c r="WLZ837" s="206"/>
      <c r="WMA837" s="206"/>
      <c r="WMB837" s="206"/>
      <c r="WMC837" s="206"/>
      <c r="WMD837" s="206"/>
      <c r="WME837" s="206"/>
      <c r="WMF837" s="206"/>
      <c r="WMG837" s="206"/>
      <c r="WMH837" s="206"/>
      <c r="WMI837" s="206"/>
      <c r="WMJ837" s="206"/>
      <c r="WMK837" s="206"/>
      <c r="WML837" s="206"/>
      <c r="WMM837" s="206"/>
      <c r="WMN837" s="206"/>
      <c r="WMO837" s="206"/>
      <c r="WMP837" s="206"/>
      <c r="WMQ837" s="206"/>
      <c r="WMR837" s="206"/>
      <c r="WMS837" s="206"/>
      <c r="WMT837" s="206"/>
      <c r="WMU837" s="206"/>
      <c r="WMV837" s="206"/>
      <c r="WMW837" s="206"/>
      <c r="WMX837" s="206"/>
      <c r="WMY837" s="206"/>
      <c r="WMZ837" s="206"/>
      <c r="WNA837" s="206"/>
      <c r="WNB837" s="206"/>
      <c r="WNC837" s="206"/>
      <c r="WND837" s="206"/>
      <c r="WNE837" s="206"/>
      <c r="WNF837" s="206"/>
      <c r="WNG837" s="206"/>
      <c r="WNH837" s="206"/>
      <c r="WNI837" s="206"/>
      <c r="WNJ837" s="206"/>
      <c r="WNK837" s="206"/>
      <c r="WNL837" s="206"/>
      <c r="WNM837" s="206"/>
      <c r="WNN837" s="206"/>
      <c r="WNO837" s="206"/>
      <c r="WNP837" s="206"/>
      <c r="WNQ837" s="206"/>
      <c r="WNR837" s="206"/>
      <c r="WNS837" s="206"/>
      <c r="WNT837" s="206"/>
      <c r="WNU837" s="206"/>
      <c r="WNV837" s="206"/>
      <c r="WNW837" s="206"/>
      <c r="WNX837" s="206"/>
      <c r="WNY837" s="206"/>
      <c r="WNZ837" s="206"/>
      <c r="WOA837" s="206"/>
      <c r="WOB837" s="206"/>
      <c r="WOC837" s="206"/>
      <c r="WOD837" s="206"/>
      <c r="WOE837" s="206"/>
      <c r="WOF837" s="206"/>
      <c r="WOG837" s="206"/>
      <c r="WOH837" s="206"/>
      <c r="WOI837" s="206"/>
      <c r="WOJ837" s="206"/>
      <c r="WOK837" s="206"/>
      <c r="WOL837" s="206"/>
      <c r="WOM837" s="206"/>
      <c r="WON837" s="206"/>
      <c r="WOO837" s="206"/>
      <c r="WOP837" s="206"/>
      <c r="WOQ837" s="206"/>
      <c r="WOR837" s="206"/>
      <c r="WOS837" s="206"/>
      <c r="WOT837" s="206"/>
      <c r="WOU837" s="206"/>
      <c r="WOV837" s="206"/>
      <c r="WOW837" s="206"/>
      <c r="WOX837" s="206"/>
      <c r="WOY837" s="206"/>
      <c r="WOZ837" s="206"/>
      <c r="WPA837" s="206"/>
      <c r="WPB837" s="206"/>
      <c r="WPC837" s="206"/>
      <c r="WPD837" s="206"/>
      <c r="WPE837" s="206"/>
      <c r="WPF837" s="206"/>
      <c r="WPG837" s="206"/>
      <c r="WPH837" s="206"/>
      <c r="WPI837" s="206"/>
      <c r="WPJ837" s="206"/>
      <c r="WPK837" s="206"/>
      <c r="WPL837" s="206"/>
      <c r="WPM837" s="206"/>
      <c r="WPN837" s="206"/>
      <c r="WPO837" s="206"/>
      <c r="WPP837" s="206"/>
      <c r="WPQ837" s="206"/>
      <c r="WPR837" s="206"/>
      <c r="WPS837" s="206"/>
      <c r="WPT837" s="206"/>
      <c r="WPU837" s="206"/>
      <c r="WPV837" s="206"/>
      <c r="WPW837" s="206"/>
      <c r="WPX837" s="206"/>
      <c r="WPY837" s="206"/>
      <c r="WPZ837" s="206"/>
      <c r="WQA837" s="206"/>
      <c r="WQB837" s="206"/>
      <c r="WQC837" s="206"/>
      <c r="WQD837" s="206"/>
      <c r="WQE837" s="206"/>
      <c r="WQF837" s="206"/>
      <c r="WQG837" s="206"/>
      <c r="WQH837" s="206"/>
      <c r="WQI837" s="206"/>
      <c r="WQJ837" s="206"/>
      <c r="WQK837" s="206"/>
      <c r="WQL837" s="206"/>
      <c r="WQM837" s="206"/>
      <c r="WQN837" s="206"/>
      <c r="WQO837" s="206"/>
      <c r="WQP837" s="206"/>
      <c r="WQQ837" s="206"/>
      <c r="WQR837" s="206"/>
      <c r="WQS837" s="206"/>
      <c r="WQT837" s="206"/>
      <c r="WQU837" s="206"/>
      <c r="WQV837" s="206"/>
      <c r="WQW837" s="206"/>
      <c r="WQX837" s="206"/>
      <c r="WQY837" s="206"/>
      <c r="WQZ837" s="206"/>
      <c r="WRA837" s="206"/>
      <c r="WRB837" s="206"/>
      <c r="WRC837" s="206"/>
      <c r="WRD837" s="206"/>
      <c r="WRE837" s="206"/>
      <c r="WRF837" s="206"/>
      <c r="WRG837" s="206"/>
      <c r="WRH837" s="206"/>
      <c r="WRI837" s="206"/>
      <c r="WRJ837" s="206"/>
      <c r="WRK837" s="206"/>
      <c r="WRL837" s="206"/>
      <c r="WRM837" s="206"/>
      <c r="WRN837" s="206"/>
      <c r="WRO837" s="206"/>
      <c r="WRP837" s="206"/>
      <c r="WRQ837" s="206"/>
      <c r="WRR837" s="206"/>
      <c r="WRS837" s="206"/>
      <c r="WRT837" s="206"/>
      <c r="WRU837" s="206"/>
      <c r="WRV837" s="206"/>
      <c r="WRW837" s="206"/>
      <c r="WRX837" s="206"/>
      <c r="WRY837" s="206"/>
      <c r="WRZ837" s="206"/>
      <c r="WSA837" s="206"/>
      <c r="WSB837" s="206"/>
      <c r="WSC837" s="206"/>
      <c r="WSD837" s="206"/>
      <c r="WSE837" s="206"/>
      <c r="WSF837" s="206"/>
      <c r="WSG837" s="206"/>
      <c r="WSH837" s="206"/>
      <c r="WSI837" s="206"/>
      <c r="WSJ837" s="206"/>
      <c r="WSK837" s="206"/>
      <c r="WSL837" s="206"/>
      <c r="WSM837" s="206"/>
      <c r="WSN837" s="206"/>
      <c r="WSO837" s="206"/>
      <c r="WSP837" s="206"/>
      <c r="WSQ837" s="206"/>
      <c r="WSR837" s="206"/>
      <c r="WSS837" s="206"/>
      <c r="WST837" s="206"/>
      <c r="WSU837" s="206"/>
      <c r="WSV837" s="206"/>
      <c r="WSW837" s="206"/>
      <c r="WSX837" s="206"/>
      <c r="WSY837" s="206"/>
      <c r="WSZ837" s="206"/>
      <c r="WTA837" s="206"/>
      <c r="WTB837" s="206"/>
      <c r="WTC837" s="206"/>
      <c r="WTD837" s="206"/>
      <c r="WTE837" s="206"/>
      <c r="WTF837" s="206"/>
      <c r="WTG837" s="206"/>
      <c r="WTH837" s="206"/>
      <c r="WTI837" s="206"/>
      <c r="WTJ837" s="206"/>
      <c r="WTK837" s="206"/>
      <c r="WTL837" s="206"/>
      <c r="WTM837" s="206"/>
      <c r="WTN837" s="206"/>
      <c r="WTO837" s="206"/>
      <c r="WTP837" s="206"/>
      <c r="WTQ837" s="206"/>
      <c r="WTR837" s="206"/>
      <c r="WTS837" s="206"/>
      <c r="WTT837" s="206"/>
      <c r="WTU837" s="206"/>
      <c r="WTV837" s="206"/>
      <c r="WTW837" s="206"/>
      <c r="WTX837" s="206"/>
      <c r="WTY837" s="206"/>
      <c r="WTZ837" s="206"/>
      <c r="WUA837" s="206"/>
      <c r="WUB837" s="206"/>
      <c r="WUC837" s="206"/>
      <c r="WUD837" s="206"/>
      <c r="WUE837" s="206"/>
      <c r="WUF837" s="206"/>
      <c r="WUG837" s="206"/>
      <c r="WUH837" s="206"/>
      <c r="WUI837" s="206"/>
      <c r="WUJ837" s="206"/>
      <c r="WUK837" s="206"/>
      <c r="WUL837" s="206"/>
      <c r="WUM837" s="206"/>
      <c r="WUN837" s="206"/>
      <c r="WUO837" s="206"/>
      <c r="WUP837" s="206"/>
      <c r="WUQ837" s="206"/>
      <c r="WUR837" s="206"/>
      <c r="WUS837" s="206"/>
      <c r="WUT837" s="206"/>
      <c r="WUU837" s="206"/>
      <c r="WUV837" s="206"/>
      <c r="WUW837" s="206"/>
      <c r="WUX837" s="206"/>
      <c r="WUY837" s="206"/>
      <c r="WUZ837" s="206"/>
      <c r="WVA837" s="206"/>
      <c r="WVB837" s="206"/>
      <c r="WVC837" s="206"/>
      <c r="WVD837" s="206"/>
      <c r="WVE837" s="206"/>
      <c r="WVF837" s="206"/>
      <c r="WVG837" s="206"/>
      <c r="WVH837" s="206"/>
      <c r="WVI837" s="206"/>
      <c r="WVJ837" s="206"/>
      <c r="WVK837" s="206"/>
      <c r="WVL837" s="206"/>
      <c r="WVM837" s="206"/>
      <c r="WVN837" s="206"/>
      <c r="WVO837" s="206"/>
      <c r="WVP837" s="206"/>
      <c r="WVQ837" s="206"/>
      <c r="WVR837" s="206"/>
      <c r="WVS837" s="206"/>
      <c r="WVT837" s="206"/>
      <c r="WVU837" s="206"/>
      <c r="WVV837" s="206"/>
      <c r="WVW837" s="206"/>
      <c r="WVX837" s="206"/>
      <c r="WVY837" s="206"/>
      <c r="WVZ837" s="206"/>
      <c r="WWA837" s="206"/>
      <c r="WWB837" s="206"/>
      <c r="WWC837" s="206"/>
      <c r="WWD837" s="206"/>
      <c r="WWE837" s="206"/>
      <c r="WWF837" s="206"/>
      <c r="WWG837" s="206"/>
      <c r="WWH837" s="206"/>
      <c r="WWI837" s="206"/>
      <c r="WWJ837" s="206"/>
      <c r="WWK837" s="206"/>
      <c r="WWL837" s="206"/>
      <c r="WWM837" s="206"/>
      <c r="WWN837" s="206"/>
      <c r="WWO837" s="206"/>
      <c r="WWP837" s="206"/>
      <c r="WWQ837" s="206"/>
      <c r="WWR837" s="206"/>
      <c r="WWS837" s="206"/>
      <c r="WWT837" s="206"/>
      <c r="WWU837" s="206"/>
      <c r="WWV837" s="206"/>
      <c r="WWW837" s="206"/>
      <c r="WWX837" s="206"/>
      <c r="WWY837" s="206"/>
      <c r="WWZ837" s="206"/>
      <c r="WXA837" s="206"/>
      <c r="WXB837" s="206"/>
      <c r="WXC837" s="206"/>
      <c r="WXD837" s="206"/>
      <c r="WXE837" s="206"/>
      <c r="WXF837" s="206"/>
      <c r="WXG837" s="206"/>
      <c r="WXH837" s="206"/>
      <c r="WXI837" s="206"/>
      <c r="WXJ837" s="206"/>
      <c r="WXK837" s="206"/>
      <c r="WXL837" s="206"/>
      <c r="WXM837" s="206"/>
      <c r="WXN837" s="206"/>
      <c r="WXO837" s="206"/>
      <c r="WXP837" s="206"/>
      <c r="WXQ837" s="206"/>
      <c r="WXR837" s="206"/>
      <c r="WXS837" s="206"/>
      <c r="WXT837" s="206"/>
      <c r="WXU837" s="206"/>
      <c r="WXV837" s="206"/>
      <c r="WXW837" s="206"/>
      <c r="WXX837" s="206"/>
      <c r="WXY837" s="206"/>
      <c r="WXZ837" s="206"/>
      <c r="WYA837" s="206"/>
      <c r="WYB837" s="206"/>
      <c r="WYC837" s="206"/>
      <c r="WYD837" s="206"/>
      <c r="WYE837" s="206"/>
      <c r="WYF837" s="206"/>
      <c r="WYG837" s="206"/>
      <c r="WYH837" s="206"/>
      <c r="WYI837" s="206"/>
      <c r="WYJ837" s="206"/>
      <c r="WYK837" s="206"/>
      <c r="WYL837" s="206"/>
      <c r="WYM837" s="206"/>
      <c r="WYN837" s="206"/>
      <c r="WYO837" s="206"/>
      <c r="WYP837" s="206"/>
      <c r="WYQ837" s="206"/>
      <c r="WYR837" s="206"/>
      <c r="WYS837" s="206"/>
      <c r="WYT837" s="206"/>
      <c r="WYU837" s="206"/>
      <c r="WYV837" s="206"/>
      <c r="WYW837" s="206"/>
      <c r="WYX837" s="206"/>
      <c r="WYY837" s="206"/>
      <c r="WYZ837" s="206"/>
      <c r="WZA837" s="206"/>
      <c r="WZB837" s="206"/>
      <c r="WZC837" s="206"/>
      <c r="WZD837" s="206"/>
      <c r="WZE837" s="206"/>
      <c r="WZF837" s="206"/>
      <c r="WZG837" s="206"/>
      <c r="WZH837" s="206"/>
      <c r="WZI837" s="206"/>
      <c r="WZJ837" s="206"/>
      <c r="WZK837" s="206"/>
      <c r="WZL837" s="206"/>
      <c r="WZM837" s="206"/>
      <c r="WZN837" s="206"/>
      <c r="WZO837" s="206"/>
      <c r="WZP837" s="206"/>
      <c r="WZQ837" s="206"/>
      <c r="WZR837" s="206"/>
      <c r="WZS837" s="206"/>
      <c r="WZT837" s="206"/>
      <c r="WZU837" s="206"/>
      <c r="WZV837" s="206"/>
      <c r="WZW837" s="206"/>
      <c r="WZX837" s="206"/>
      <c r="WZY837" s="206"/>
      <c r="WZZ837" s="206"/>
      <c r="XAA837" s="206"/>
      <c r="XAB837" s="206"/>
      <c r="XAC837" s="206"/>
      <c r="XAD837" s="206"/>
      <c r="XAE837" s="206"/>
      <c r="XAF837" s="206"/>
      <c r="XAG837" s="206"/>
      <c r="XAH837" s="206"/>
      <c r="XAI837" s="206"/>
      <c r="XAJ837" s="206"/>
      <c r="XAK837" s="206"/>
      <c r="XAL837" s="206"/>
      <c r="XAM837" s="206"/>
      <c r="XAN837" s="206"/>
      <c r="XAO837" s="206"/>
      <c r="XAP837" s="206"/>
      <c r="XAQ837" s="206"/>
      <c r="XAR837" s="206"/>
      <c r="XAS837" s="206"/>
      <c r="XAT837" s="206"/>
      <c r="XAU837" s="206"/>
      <c r="XAV837" s="206"/>
      <c r="XAW837" s="206"/>
      <c r="XAX837" s="206"/>
      <c r="XAY837" s="206"/>
      <c r="XAZ837" s="206"/>
      <c r="XBA837" s="206"/>
      <c r="XBB837" s="206"/>
      <c r="XBC837" s="206"/>
      <c r="XBD837" s="206"/>
      <c r="XBE837" s="206"/>
      <c r="XBF837" s="206"/>
      <c r="XBG837" s="206"/>
      <c r="XBH837" s="206"/>
      <c r="XBI837" s="206"/>
      <c r="XBJ837" s="206"/>
      <c r="XBK837" s="206"/>
      <c r="XBL837" s="206"/>
      <c r="XBM837" s="206"/>
      <c r="XBN837" s="206"/>
      <c r="XBO837" s="206"/>
      <c r="XBP837" s="206"/>
      <c r="XBQ837" s="206"/>
      <c r="XBR837" s="206"/>
      <c r="XBS837" s="206"/>
      <c r="XBT837" s="206"/>
      <c r="XBU837" s="206"/>
      <c r="XBV837" s="206"/>
      <c r="XBW837" s="206"/>
      <c r="XBX837" s="206"/>
      <c r="XBY837" s="206"/>
      <c r="XBZ837" s="206"/>
      <c r="XCA837" s="206"/>
      <c r="XCB837" s="206"/>
      <c r="XCC837" s="206"/>
      <c r="XCD837" s="206"/>
      <c r="XCE837" s="206"/>
      <c r="XCF837" s="206"/>
      <c r="XCG837" s="206"/>
      <c r="XCH837" s="206"/>
      <c r="XCI837" s="206"/>
      <c r="XCJ837" s="206"/>
      <c r="XCK837" s="206"/>
      <c r="XCL837" s="206"/>
      <c r="XCM837" s="206"/>
      <c r="XCN837" s="206"/>
      <c r="XCO837" s="206"/>
      <c r="XCP837" s="206"/>
      <c r="XCQ837" s="206"/>
      <c r="XCR837" s="206"/>
      <c r="XCS837" s="206"/>
      <c r="XCT837" s="206"/>
      <c r="XCU837" s="206"/>
      <c r="XCV837" s="206"/>
      <c r="XCW837" s="206"/>
      <c r="XCX837" s="206"/>
      <c r="XCY837" s="206"/>
      <c r="XCZ837" s="206"/>
      <c r="XDA837" s="206"/>
      <c r="XDB837" s="206"/>
      <c r="XDC837" s="206"/>
      <c r="XDD837" s="206"/>
      <c r="XDE837" s="206"/>
      <c r="XDF837" s="206"/>
      <c r="XDG837" s="206"/>
      <c r="XDH837" s="206"/>
      <c r="XDI837" s="206"/>
      <c r="XDJ837" s="206"/>
      <c r="XDK837" s="206"/>
      <c r="XDL837" s="206"/>
      <c r="XDM837" s="206"/>
      <c r="XDN837" s="206"/>
      <c r="XDO837" s="206"/>
      <c r="XDP837" s="206"/>
      <c r="XDQ837" s="206"/>
      <c r="XDR837" s="206"/>
      <c r="XDS837" s="206"/>
      <c r="XDT837" s="206"/>
      <c r="XDU837" s="206"/>
      <c r="XDV837" s="206"/>
      <c r="XDW837" s="206"/>
      <c r="XDX837" s="206"/>
      <c r="XDY837" s="206"/>
      <c r="XDZ837" s="206"/>
      <c r="XEA837" s="206"/>
      <c r="XEB837" s="206"/>
      <c r="XEC837" s="206"/>
      <c r="XED837" s="206"/>
      <c r="XEE837" s="206"/>
      <c r="XEF837" s="206"/>
      <c r="XEG837" s="206"/>
      <c r="XEH837" s="206"/>
      <c r="XEI837" s="206"/>
      <c r="XEJ837" s="206"/>
      <c r="XEK837" s="206"/>
      <c r="XEL837" s="206"/>
      <c r="XEM837" s="206"/>
      <c r="XEN837" s="206"/>
      <c r="XEO837" s="206"/>
      <c r="XEP837" s="206"/>
      <c r="XEQ837" s="206"/>
      <c r="XER837" s="206"/>
      <c r="XES837" s="206"/>
      <c r="XET837" s="206"/>
      <c r="XEU837" s="206"/>
      <c r="XEV837" s="206"/>
      <c r="XEW837" s="206"/>
      <c r="XEX837" s="206"/>
      <c r="XEY837" s="206"/>
      <c r="XEZ837" s="206"/>
      <c r="XFA837" s="206"/>
      <c r="XFB837" s="206"/>
    </row>
    <row r="838" spans="1:16382">
      <c r="A838" s="194" t="s">
        <v>4873</v>
      </c>
      <c r="B838" s="194" t="s">
        <v>4884</v>
      </c>
      <c r="C838" s="194" t="str">
        <f t="shared" si="79"/>
        <v>select_multiple</v>
      </c>
      <c r="D838" s="194" t="str">
        <f t="shared" ref="D838:D868" si="95">IF(OR(C838="select_one",C838="select_multiple"),TRIM(RIGHT(J838,LEN(J838)-(LEN(C838)+1))),"")</f>
        <v>vegetable_name</v>
      </c>
      <c r="E838" s="194"/>
      <c r="F838" s="194" t="s">
        <v>246</v>
      </c>
      <c r="G838" s="194" t="s">
        <v>2983</v>
      </c>
      <c r="H838" s="194" t="s">
        <v>4876</v>
      </c>
      <c r="I838" s="251" t="str">
        <f t="array" ref="I838">_xlfn.TEXTJOIN(" ",1,IF(flistname=D838,foption,""))</f>
        <v/>
      </c>
      <c r="J838" s="393" t="s">
        <v>6790</v>
      </c>
      <c r="K838" s="393" t="s">
        <v>7357</v>
      </c>
      <c r="L838" s="194" t="str">
        <f t="shared" ref="L838" si="96">IF(AND(ISBLANK(M838),ISBLANK(N838)),"",IF(ISBLANK(M838),N838,_xlfn.CONCAT(TRIM(M838),": ",N838)))</f>
        <v>Q83_28: What type of vegetables have you planted ( including now) ?</v>
      </c>
      <c r="M838" s="221" t="s">
        <v>7358</v>
      </c>
      <c r="N838" s="393" t="s">
        <v>7359</v>
      </c>
      <c r="O838" s="194" t="s">
        <v>7360</v>
      </c>
      <c r="P838" s="312">
        <v>1</v>
      </c>
      <c r="S838" s="194"/>
      <c r="V838" s="194">
        <v>1</v>
      </c>
      <c r="Z838" s="393" t="s">
        <v>7354</v>
      </c>
    </row>
    <row r="839" spans="1:16382">
      <c r="A839" s="194" t="s">
        <v>4873</v>
      </c>
      <c r="B839" s="194" t="s">
        <v>4891</v>
      </c>
      <c r="C839" s="194" t="str">
        <f>IF(IFERROR(FIND("select_one",J839),0)&gt;0,"select_one",IF(IFERROR(FIND("select_multiple",J839),0)&gt;0,"select_multiple","No"))</f>
        <v>No</v>
      </c>
      <c r="D839" s="194" t="str">
        <f t="shared" si="95"/>
        <v/>
      </c>
      <c r="E839" s="194"/>
      <c r="F839" s="194" t="s">
        <v>246</v>
      </c>
      <c r="G839" s="194" t="s">
        <v>2983</v>
      </c>
      <c r="H839" s="194" t="s">
        <v>4876</v>
      </c>
      <c r="I839" s="251" t="str">
        <f t="array" ref="I839">_xlfn.TEXTJOIN(" ",1,IF(flistname=D839,foption,""))</f>
        <v>0</v>
      </c>
      <c r="J839" s="194" t="s">
        <v>49</v>
      </c>
      <c r="K839" s="194" t="s">
        <v>7361</v>
      </c>
      <c r="L839" s="194" t="str">
        <f>IF(AND(ISBLANK(M839),ISBLANK(N839)),"",IF(ISBLANK(M839),N839,_xlfn.CONCAT(TRIM(M839),": ",N839)))</f>
        <v>Q83_29: Specify</v>
      </c>
      <c r="M839" s="221" t="s">
        <v>7362</v>
      </c>
      <c r="N839" s="194" t="s">
        <v>1312</v>
      </c>
      <c r="O839" s="194" t="s">
        <v>7363</v>
      </c>
      <c r="P839" s="312">
        <v>1</v>
      </c>
      <c r="S839" s="194"/>
      <c r="V839" s="194">
        <v>1</v>
      </c>
      <c r="Z839" s="393" t="s">
        <v>7364</v>
      </c>
    </row>
    <row r="840" spans="1:16382">
      <c r="B840" s="194" t="s">
        <v>4803</v>
      </c>
      <c r="C840" s="194" t="str">
        <f>IF(IFERROR(FIND("select_one",J840),0)&gt;0,"select_one",IF(IFERROR(FIND("select_multiple",J840),0)&gt;0,"select_multiple","No"))</f>
        <v>select_one</v>
      </c>
      <c r="D840" s="194" t="str">
        <f t="shared" si="95"/>
        <v>why_no_plant</v>
      </c>
      <c r="F840" s="194" t="s">
        <v>246</v>
      </c>
      <c r="G840" s="194" t="s">
        <v>2983</v>
      </c>
      <c r="I840" s="251" t="str">
        <f t="array" ref="I840">_xlfn.TEXTJOIN(" ",1,IF(flistname=D840,foption,""))</f>
        <v>1: No access to land 2: No seeds/tools 3: No/not enough water 4: Not enough time 5: Animals destroyed garden 6: Flooding destroyed gardens 7: Security conditions prevent gardening 88: Other</v>
      </c>
      <c r="J840" s="194" t="s">
        <v>1292</v>
      </c>
      <c r="K840" s="194" t="s">
        <v>7365</v>
      </c>
      <c r="L840" s="194" t="str">
        <f>IF(AND(ISBLANK(M840),ISBLANK(N840)),"",IF(ISBLANK(M840),N840,_xlfn.CONCAT(TRIM(M840),": ",N840)))</f>
        <v>Q83_30: If not, why are you not growing any vegetables ?</v>
      </c>
      <c r="M840" s="221" t="s">
        <v>7366</v>
      </c>
      <c r="N840" s="393" t="s">
        <v>7367</v>
      </c>
      <c r="O840" s="393" t="s">
        <v>7368</v>
      </c>
      <c r="P840" s="312">
        <v>1</v>
      </c>
      <c r="V840" s="194">
        <v>1</v>
      </c>
      <c r="Z840" s="393" t="s">
        <v>7369</v>
      </c>
    </row>
    <row r="841" spans="1:16382">
      <c r="B841" s="194" t="s">
        <v>4807</v>
      </c>
      <c r="C841" s="194" t="str">
        <f>IF(IFERROR(FIND("select_one",J841),0)&gt;0,"select_one",IF(IFERROR(FIND("select_multiple",J841),0)&gt;0,"select_multiple","No"))</f>
        <v>No</v>
      </c>
      <c r="D841" s="194" t="str">
        <f t="shared" si="95"/>
        <v/>
      </c>
      <c r="F841" s="194" t="s">
        <v>246</v>
      </c>
      <c r="G841" s="194" t="s">
        <v>2983</v>
      </c>
      <c r="I841" s="251" t="str">
        <f t="array" ref="I841">_xlfn.TEXTJOIN(" ",1,IF(flistname=D841,foption,""))</f>
        <v>0</v>
      </c>
      <c r="J841" s="194" t="s">
        <v>49</v>
      </c>
      <c r="K841" s="194" t="s">
        <v>7370</v>
      </c>
      <c r="L841" s="194" t="str">
        <f>IF(AND(ISBLANK(M841),ISBLANK(N841)),"",IF(ISBLANK(M841),N841,_xlfn.CONCAT(TRIM(M841),": ",N841)))</f>
        <v>Q83_31: Specify</v>
      </c>
      <c r="M841" s="221" t="s">
        <v>7371</v>
      </c>
      <c r="N841" s="194" t="s">
        <v>1312</v>
      </c>
      <c r="O841" s="194" t="s">
        <v>4809</v>
      </c>
      <c r="P841" s="312">
        <v>1</v>
      </c>
      <c r="V841" s="194">
        <v>1</v>
      </c>
      <c r="Z841" s="393" t="s">
        <v>7372</v>
      </c>
    </row>
    <row r="842" spans="1:16382">
      <c r="A842" s="194"/>
      <c r="C842" s="194" t="str">
        <f>IF(IFERROR(FIND("select_one",J842),0)&gt;0,"select_one",IF(IFERROR(FIND("select_multiple",J842),0)&gt;0,"select_multiple","No"))</f>
        <v>select_one</v>
      </c>
      <c r="D842" s="194" t="str">
        <f t="shared" si="95"/>
        <v>surplus</v>
      </c>
      <c r="E842" s="194"/>
      <c r="H842" s="194"/>
      <c r="I842" s="251"/>
      <c r="J842" s="194" t="s">
        <v>1261</v>
      </c>
      <c r="K842" s="393" t="s">
        <v>7373</v>
      </c>
      <c r="L842" s="194" t="str">
        <f>IF(AND(ISBLANK(M842),ISBLANK(N842)),"",IF(ISBLANK(M842),N842,_xlfn.CONCAT(TRIM(M842),": ",N842)))</f>
        <v>Q83_32: What is the main use of the harvested vegetable?</v>
      </c>
      <c r="M842" s="221" t="s">
        <v>7374</v>
      </c>
      <c r="N842" s="393" t="s">
        <v>7375</v>
      </c>
      <c r="O842" s="221" t="s">
        <v>7376</v>
      </c>
      <c r="P842" s="312">
        <v>1</v>
      </c>
      <c r="S842" s="194"/>
      <c r="V842" s="194">
        <v>1</v>
      </c>
      <c r="Z842" s="393" t="s">
        <v>7354</v>
      </c>
    </row>
    <row r="843" spans="1:16382" s="216" customFormat="1">
      <c r="A843" s="215"/>
      <c r="C843" s="216" t="str">
        <f t="shared" ref="C843:C868" si="97">IF(IFERROR(FIND("select_one",J843),0)&gt;0,"select_one",IF(IFERROR(FIND("select_multiple",J843),0)&gt;0,"select_multiple","No"))</f>
        <v>No</v>
      </c>
      <c r="D843" s="216" t="str">
        <f t="shared" si="95"/>
        <v/>
      </c>
      <c r="E843" s="215"/>
      <c r="H843" s="217"/>
      <c r="I843" s="257"/>
      <c r="J843" s="216" t="s">
        <v>117</v>
      </c>
      <c r="K843" s="413" t="s">
        <v>7344</v>
      </c>
      <c r="M843" s="285"/>
      <c r="P843" s="397"/>
      <c r="S843" s="215"/>
      <c r="AB843" s="285"/>
    </row>
    <row r="844" spans="1:16382" s="331" customFormat="1">
      <c r="A844" s="219"/>
      <c r="B844" s="219" t="s">
        <v>4945</v>
      </c>
      <c r="C844" s="219" t="str">
        <f t="shared" si="97"/>
        <v>No</v>
      </c>
      <c r="D844" s="219" t="str">
        <f t="shared" si="95"/>
        <v/>
      </c>
      <c r="E844" s="219"/>
      <c r="F844" s="219"/>
      <c r="G844" s="219"/>
      <c r="H844" s="219"/>
      <c r="I844" s="398" t="str">
        <f t="array" ref="I844">_xlfn.TEXTJOIN(" ",1,IF(flistname=D844,foption,""))</f>
        <v>0</v>
      </c>
      <c r="J844" s="331" t="s">
        <v>212</v>
      </c>
      <c r="K844" s="376" t="s">
        <v>7377</v>
      </c>
      <c r="M844" s="332"/>
      <c r="N844" s="376"/>
      <c r="O844" s="331" t="s">
        <v>2988</v>
      </c>
      <c r="P844" s="399">
        <v>1</v>
      </c>
      <c r="Y844" s="331" t="s">
        <v>7378</v>
      </c>
      <c r="Z844" s="331" t="s">
        <v>7354</v>
      </c>
      <c r="AB844" s="332"/>
    </row>
    <row r="845" spans="1:16382" s="219" customFormat="1">
      <c r="A845" s="199"/>
      <c r="B845" s="199"/>
      <c r="C845" s="199" t="str">
        <f t="shared" si="97"/>
        <v>No</v>
      </c>
      <c r="D845" s="199" t="str">
        <f t="shared" si="95"/>
        <v/>
      </c>
      <c r="E845" s="199"/>
      <c r="F845" s="199"/>
      <c r="G845" s="199"/>
      <c r="H845" s="199"/>
      <c r="I845" s="219" t="str">
        <f t="array" ref="I845">_xlfn.TEXTJOIN(" ",1,IF(flistname=D845,foption,""))</f>
        <v>0</v>
      </c>
      <c r="J845" s="219" t="s">
        <v>26</v>
      </c>
      <c r="K845" s="413" t="s">
        <v>7379</v>
      </c>
      <c r="L845" s="219" t="str">
        <f t="shared" ref="L845" si="98">IF(AND(ISBLANK(M845),ISBLANK(N845)),"",IF(ISBLANK(M845),N845,_xlfn.CONCAT(TRIM(M845),": ",N845)))</f>
        <v/>
      </c>
      <c r="M845" s="286"/>
      <c r="P845" s="219">
        <v>1</v>
      </c>
      <c r="AB845" s="286"/>
    </row>
    <row r="846" spans="1:16382" s="224" customFormat="1">
      <c r="A846" s="223"/>
      <c r="B846" s="224" t="s">
        <v>4949</v>
      </c>
      <c r="C846" s="224" t="str">
        <f t="shared" si="97"/>
        <v>No</v>
      </c>
      <c r="D846" s="224" t="str">
        <f t="shared" si="95"/>
        <v/>
      </c>
      <c r="E846" s="223"/>
      <c r="F846" s="224" t="s">
        <v>246</v>
      </c>
      <c r="G846" s="224" t="s">
        <v>118</v>
      </c>
      <c r="H846" s="225"/>
      <c r="I846" s="224" t="str">
        <f t="array" ref="I846">_xlfn.TEXTJOIN(" ",1,IF(flistname=D846,foption,""))</f>
        <v>0</v>
      </c>
      <c r="J846" s="224" t="s">
        <v>2564</v>
      </c>
      <c r="K846" s="400" t="s">
        <v>7380</v>
      </c>
      <c r="L846" s="400" t="str">
        <f>IF(AND(ISBLANK(M846),ISBLANK(N846)),"",IF(ISBLANK(M846),N846,_xlfn.CONCAT(TRIM(M846),": ",N846)))</f>
        <v>Return vegetable name</v>
      </c>
      <c r="M846" s="401"/>
      <c r="N846" s="400" t="s">
        <v>7381</v>
      </c>
      <c r="O846" s="412" t="s">
        <v>7382</v>
      </c>
      <c r="P846" s="224">
        <v>1</v>
      </c>
      <c r="V846" s="224">
        <v>1</v>
      </c>
      <c r="AB846" s="277" t="s">
        <v>7383</v>
      </c>
    </row>
    <row r="847" spans="1:16382" s="224" customFormat="1">
      <c r="B847" s="224" t="s">
        <v>4953</v>
      </c>
      <c r="C847" s="224" t="str">
        <f t="shared" si="97"/>
        <v>select_one</v>
      </c>
      <c r="D847" s="224" t="str">
        <f t="shared" si="95"/>
        <v>vegetable_name</v>
      </c>
      <c r="F847" s="224" t="s">
        <v>246</v>
      </c>
      <c r="G847" s="224" t="s">
        <v>118</v>
      </c>
      <c r="I847" s="224" t="str" cm="1">
        <f t="array" ref="I847">_xlfn.TEXTJOIN(" ",1,IF(flistname=D847,foption,""))</f>
        <v/>
      </c>
      <c r="J847" s="224" t="s">
        <v>7384</v>
      </c>
      <c r="K847" s="224" t="s">
        <v>7385</v>
      </c>
      <c r="L847" s="224" t="str">
        <f t="shared" ref="L847:L854" si="99">IF(AND(ISBLANK(M847),ISBLANK(N847)),"",IF(ISBLANK(M847),N847,_xlfn.CONCAT(TRIM(M847),": ",N847)))</f>
        <v>Q83_33: Asking questions for:</v>
      </c>
      <c r="M847" s="221" t="s">
        <v>7386</v>
      </c>
      <c r="N847" s="224" t="s">
        <v>3864</v>
      </c>
      <c r="P847" s="224">
        <v>1</v>
      </c>
      <c r="V847" s="224">
        <v>1</v>
      </c>
      <c r="W847" s="224" t="s">
        <v>3865</v>
      </c>
      <c r="AA847" s="224">
        <v>1</v>
      </c>
      <c r="AB847" s="277" t="s">
        <v>7387</v>
      </c>
    </row>
    <row r="848" spans="1:16382" s="221" customFormat="1">
      <c r="A848" s="205"/>
      <c r="B848" s="194" t="s">
        <v>4957</v>
      </c>
      <c r="C848" s="194" t="str">
        <f t="shared" si="97"/>
        <v>No</v>
      </c>
      <c r="D848" s="194" t="str">
        <f t="shared" si="95"/>
        <v/>
      </c>
      <c r="E848" s="205"/>
      <c r="F848" s="194" t="s">
        <v>246</v>
      </c>
      <c r="G848" s="194" t="s">
        <v>118</v>
      </c>
      <c r="H848" s="206"/>
      <c r="I848" s="221" t="str">
        <f t="array" ref="I848">_xlfn.TEXTJOIN(" ",1,IF(flistname=D848,foption,""))</f>
        <v>0</v>
      </c>
      <c r="J848" s="221" t="s">
        <v>801</v>
      </c>
      <c r="K848" s="393" t="s">
        <v>7388</v>
      </c>
      <c r="L848" s="393" t="str">
        <f t="shared" si="99"/>
        <v>Q83_34: Area (Feddans) cultivated or planned to cultivate with ${vegetable_name} this season</v>
      </c>
      <c r="M848" s="221" t="s">
        <v>7389</v>
      </c>
      <c r="N848" s="393" t="s">
        <v>7390</v>
      </c>
      <c r="O848" s="393" t="s">
        <v>7391</v>
      </c>
      <c r="P848" s="221">
        <v>1</v>
      </c>
      <c r="S848" s="221" t="s">
        <v>1319</v>
      </c>
      <c r="T848" s="221" t="s">
        <v>7392</v>
      </c>
      <c r="V848" s="221">
        <v>1</v>
      </c>
      <c r="AB848" s="333"/>
    </row>
    <row r="849" spans="1:28" s="221" customFormat="1">
      <c r="A849" s="205"/>
      <c r="B849" s="194" t="s">
        <v>4974</v>
      </c>
      <c r="C849" s="194" t="str">
        <f t="shared" si="97"/>
        <v>select_one</v>
      </c>
      <c r="D849" s="194" t="str">
        <f t="shared" si="95"/>
        <v>yes_no</v>
      </c>
      <c r="E849" s="205"/>
      <c r="F849" s="194"/>
      <c r="G849" s="194" t="s">
        <v>118</v>
      </c>
      <c r="H849" s="206"/>
      <c r="I849" s="221" t="str">
        <f t="array" ref="I849">_xlfn.TEXTJOIN(" ",1,IF(flistname=D849,foption,""))</f>
        <v>0: No 1: Yes</v>
      </c>
      <c r="J849" s="221" t="s">
        <v>22</v>
      </c>
      <c r="K849" s="221" t="s">
        <v>7393</v>
      </c>
      <c r="L849" s="393" t="str">
        <f t="shared" si="99"/>
        <v>Q83_35: Did you cultivate ${vegetable_name} the same season last year?</v>
      </c>
      <c r="M849" s="221" t="s">
        <v>7394</v>
      </c>
      <c r="N849" s="221" t="s">
        <v>7395</v>
      </c>
      <c r="O849" s="221" t="s">
        <v>7396</v>
      </c>
      <c r="P849" s="221">
        <v>1</v>
      </c>
      <c r="V849" s="221">
        <v>1</v>
      </c>
      <c r="W849" s="221" t="s">
        <v>5748</v>
      </c>
      <c r="AB849" s="333"/>
    </row>
    <row r="850" spans="1:28" s="221" customFormat="1">
      <c r="A850" s="205"/>
      <c r="B850" s="194" t="s">
        <v>4957</v>
      </c>
      <c r="C850" s="194" t="str">
        <f t="shared" si="97"/>
        <v>No</v>
      </c>
      <c r="D850" s="194" t="str">
        <f t="shared" si="95"/>
        <v/>
      </c>
      <c r="E850" s="205"/>
      <c r="F850" s="194" t="s">
        <v>246</v>
      </c>
      <c r="G850" s="194" t="s">
        <v>118</v>
      </c>
      <c r="H850" s="206"/>
      <c r="I850" s="221" t="str">
        <f t="array" ref="I850">_xlfn.TEXTJOIN(" ",1,IF(flistname=D850,foption,""))</f>
        <v>0</v>
      </c>
      <c r="J850" s="221" t="s">
        <v>801</v>
      </c>
      <c r="K850" s="221" t="s">
        <v>7397</v>
      </c>
      <c r="L850" s="393" t="str">
        <f t="shared" si="99"/>
        <v>Q83_36: Area (Feddans) cultivated with ${vegetable_name} the last season (2021)</v>
      </c>
      <c r="M850" s="221" t="s">
        <v>7398</v>
      </c>
      <c r="N850" s="221" t="s">
        <v>7399</v>
      </c>
      <c r="O850" s="221" t="s">
        <v>7400</v>
      </c>
      <c r="P850" s="221">
        <v>1</v>
      </c>
      <c r="S850" s="221" t="s">
        <v>1319</v>
      </c>
      <c r="T850" s="221" t="s">
        <v>7392</v>
      </c>
      <c r="V850" s="221">
        <v>1</v>
      </c>
      <c r="Z850" s="221" t="s">
        <v>7401</v>
      </c>
      <c r="AB850" s="333"/>
    </row>
    <row r="851" spans="1:28" s="245" customFormat="1">
      <c r="A851" s="228"/>
      <c r="C851" s="245" t="str">
        <f t="shared" si="97"/>
        <v>No</v>
      </c>
      <c r="D851" s="245" t="str">
        <f t="shared" si="95"/>
        <v/>
      </c>
      <c r="E851" s="228"/>
      <c r="H851" s="230"/>
      <c r="I851" s="229" t="str">
        <f t="array" ref="I851">_xlfn.TEXTJOIN(" ",1,IF(flistname=D851,foption,""))</f>
        <v>0</v>
      </c>
      <c r="J851" s="245" t="s">
        <v>117</v>
      </c>
      <c r="K851" s="413" t="s">
        <v>7379</v>
      </c>
      <c r="L851" s="402" t="str">
        <f t="shared" si="99"/>
        <v/>
      </c>
      <c r="M851" s="403"/>
      <c r="N851" s="402"/>
      <c r="O851" s="402"/>
      <c r="P851" s="245">
        <v>1</v>
      </c>
      <c r="S851" s="228"/>
      <c r="AB851" s="281"/>
    </row>
    <row r="852" spans="1:28" s="219" customFormat="1">
      <c r="A852" s="212"/>
      <c r="B852" s="199" t="s">
        <v>4987</v>
      </c>
      <c r="C852" s="199" t="str">
        <f t="shared" si="97"/>
        <v>No</v>
      </c>
      <c r="D852" s="199" t="str">
        <f t="shared" si="95"/>
        <v/>
      </c>
      <c r="E852" s="212"/>
      <c r="F852" s="199" t="s">
        <v>246</v>
      </c>
      <c r="G852" s="199" t="s">
        <v>118</v>
      </c>
      <c r="H852" s="213"/>
      <c r="I852" s="219" t="str">
        <f t="array" ref="I852">_xlfn.TEXTJOIN(" ",1,IF(flistname=D852,foption,""))</f>
        <v>0</v>
      </c>
      <c r="J852" s="219" t="s">
        <v>26</v>
      </c>
      <c r="K852" s="413" t="s">
        <v>7402</v>
      </c>
      <c r="L852" s="404" t="str">
        <f t="shared" si="99"/>
        <v/>
      </c>
      <c r="M852" s="405"/>
      <c r="N852" s="404"/>
      <c r="O852" s="404"/>
      <c r="P852" s="219">
        <v>1</v>
      </c>
      <c r="W852" s="219" t="s">
        <v>168</v>
      </c>
      <c r="Z852" s="219" t="s">
        <v>7401</v>
      </c>
      <c r="AB852" s="286"/>
    </row>
    <row r="853" spans="1:28" s="325" customFormat="1">
      <c r="A853" s="240"/>
      <c r="B853" s="240"/>
      <c r="C853" s="240" t="str">
        <f t="shared" si="97"/>
        <v>No</v>
      </c>
      <c r="D853" s="240" t="str">
        <f t="shared" si="95"/>
        <v/>
      </c>
      <c r="E853" s="240"/>
      <c r="F853" s="240"/>
      <c r="G853" s="240"/>
      <c r="H853" s="240"/>
      <c r="I853" s="325" t="str">
        <f t="array" ref="I853">_xlfn.TEXTJOIN(" ",1,IF(flistname=D853,foption,""))</f>
        <v>0</v>
      </c>
      <c r="J853" s="325" t="s">
        <v>20</v>
      </c>
      <c r="K853" s="406"/>
      <c r="L853" s="406" t="str">
        <f t="shared" si="99"/>
        <v>Use of harvested ${vegetable_name} for LAST SEASON (2021)</v>
      </c>
      <c r="M853" s="407"/>
      <c r="N853" s="406" t="s">
        <v>7403</v>
      </c>
      <c r="O853" s="406" t="s">
        <v>7404</v>
      </c>
      <c r="P853" s="325">
        <v>1</v>
      </c>
      <c r="AB853" s="326"/>
    </row>
    <row r="854" spans="1:28" s="221" customFormat="1">
      <c r="A854" s="205"/>
      <c r="B854" s="194" t="s">
        <v>4991</v>
      </c>
      <c r="C854" s="194" t="str">
        <f t="shared" si="97"/>
        <v>No</v>
      </c>
      <c r="D854" s="194" t="str">
        <f t="shared" si="95"/>
        <v/>
      </c>
      <c r="E854" s="205"/>
      <c r="F854" s="194" t="s">
        <v>246</v>
      </c>
      <c r="G854" s="194" t="s">
        <v>118</v>
      </c>
      <c r="H854" s="206"/>
      <c r="I854" s="221" t="str">
        <f t="array" ref="I854">_xlfn.TEXTJOIN(" ",1,IF(flistname=D854,foption,""))</f>
        <v>0</v>
      </c>
      <c r="J854" s="221" t="s">
        <v>151</v>
      </c>
      <c r="K854" s="393" t="s">
        <v>7405</v>
      </c>
      <c r="L854" s="393" t="str">
        <f t="shared" si="99"/>
        <v>Q83_37: How many KGs of vegetable planted did you harvest?</v>
      </c>
      <c r="M854" s="221" t="s">
        <v>7406</v>
      </c>
      <c r="N854" s="393" t="s">
        <v>7407</v>
      </c>
      <c r="O854" s="393" t="s">
        <v>7408</v>
      </c>
      <c r="P854" s="221">
        <v>1</v>
      </c>
      <c r="S854" s="221" t="s">
        <v>4996</v>
      </c>
      <c r="T854" s="221" t="s">
        <v>4997</v>
      </c>
      <c r="V854" s="221">
        <v>1</v>
      </c>
      <c r="AB854" s="333"/>
    </row>
    <row r="855" spans="1:28" s="325" customFormat="1">
      <c r="A855" s="322"/>
      <c r="B855" s="322"/>
      <c r="C855" s="322" t="str">
        <f t="shared" si="97"/>
        <v>No</v>
      </c>
      <c r="D855" s="322" t="str">
        <f t="shared" si="95"/>
        <v/>
      </c>
      <c r="E855" s="322"/>
      <c r="F855" s="322"/>
      <c r="G855" s="322"/>
      <c r="H855" s="322"/>
      <c r="J855" s="325" t="s">
        <v>20</v>
      </c>
      <c r="K855" s="406"/>
      <c r="L855" s="406" t="s">
        <v>4998</v>
      </c>
      <c r="M855" s="407"/>
      <c r="N855" s="406"/>
      <c r="O855" s="406"/>
      <c r="S855" s="325" t="s">
        <v>4998</v>
      </c>
      <c r="AB855" s="326"/>
    </row>
    <row r="856" spans="1:28" s="221" customFormat="1">
      <c r="A856" s="205"/>
      <c r="B856" s="194" t="s">
        <v>4999</v>
      </c>
      <c r="C856" s="194" t="str">
        <f t="shared" si="97"/>
        <v>No</v>
      </c>
      <c r="D856" s="194" t="str">
        <f t="shared" si="95"/>
        <v/>
      </c>
      <c r="E856" s="205"/>
      <c r="F856" s="194" t="s">
        <v>246</v>
      </c>
      <c r="G856" s="194" t="s">
        <v>118</v>
      </c>
      <c r="H856" s="206"/>
      <c r="I856" s="221" t="str">
        <f t="array" ref="I856">_xlfn.TEXTJOIN(" ",1,IF(flistname=D856,foption,""))</f>
        <v>0</v>
      </c>
      <c r="J856" s="221" t="s">
        <v>151</v>
      </c>
      <c r="K856" s="393" t="s">
        <v>7409</v>
      </c>
      <c r="L856" s="393" t="str">
        <f t="shared" ref="L856:L864" si="100">IF(AND(ISBLANK(M856),ISBLANK(N856)),"",IF(ISBLANK(M856),N856,_xlfn.CONCAT(TRIM(M856),": ",N856)))</f>
        <v>Q83_38: Out of ${veg_harvest_urban}KG of ${vegetable_name}harvested what proportion did you use of kept for your domestic consumption?</v>
      </c>
      <c r="M856" s="221" t="s">
        <v>7410</v>
      </c>
      <c r="N856" s="393" t="s">
        <v>7411</v>
      </c>
      <c r="O856" s="393" t="s">
        <v>7412</v>
      </c>
      <c r="P856" s="221">
        <v>1</v>
      </c>
      <c r="S856" s="221" t="s">
        <v>5004</v>
      </c>
      <c r="T856" s="221" t="s">
        <v>3904</v>
      </c>
      <c r="V856" s="221">
        <v>1</v>
      </c>
      <c r="Z856" s="221" t="s">
        <v>7413</v>
      </c>
      <c r="AB856" s="333"/>
    </row>
    <row r="857" spans="1:28" s="221" customFormat="1">
      <c r="A857" s="205"/>
      <c r="B857" s="194" t="s">
        <v>5005</v>
      </c>
      <c r="C857" s="194" t="str">
        <f t="shared" si="97"/>
        <v>No</v>
      </c>
      <c r="D857" s="194" t="str">
        <f t="shared" si="95"/>
        <v/>
      </c>
      <c r="E857" s="205"/>
      <c r="F857" s="194" t="s">
        <v>246</v>
      </c>
      <c r="G857" s="194" t="s">
        <v>118</v>
      </c>
      <c r="H857" s="206"/>
      <c r="I857" s="221" t="str">
        <f t="array" ref="I857">_xlfn.TEXTJOIN(" ",1,IF(flistname=D857,foption,""))</f>
        <v>0</v>
      </c>
      <c r="J857" s="221" t="s">
        <v>151</v>
      </c>
      <c r="K857" s="393" t="s">
        <v>7414</v>
      </c>
      <c r="L857" s="393" t="str">
        <f t="shared" si="100"/>
        <v>Q83_39: Out of ${veg_harvest_urban}KG of ${vegetable_name} harvested, what proportion did you sell to WFP?</v>
      </c>
      <c r="M857" s="221" t="s">
        <v>7415</v>
      </c>
      <c r="N857" s="393" t="s">
        <v>7416</v>
      </c>
      <c r="O857" s="393" t="s">
        <v>7417</v>
      </c>
      <c r="P857" s="221">
        <v>1</v>
      </c>
      <c r="S857" s="221" t="s">
        <v>5004</v>
      </c>
      <c r="T857" s="221" t="s">
        <v>3904</v>
      </c>
      <c r="V857" s="221">
        <v>1</v>
      </c>
      <c r="Z857" s="221" t="s">
        <v>7413</v>
      </c>
      <c r="AB857" s="333"/>
    </row>
    <row r="858" spans="1:28" s="221" customFormat="1">
      <c r="A858" s="205"/>
      <c r="B858" s="194" t="s">
        <v>5010</v>
      </c>
      <c r="C858" s="194" t="str">
        <f t="shared" si="97"/>
        <v>No</v>
      </c>
      <c r="D858" s="194" t="str">
        <f t="shared" si="95"/>
        <v/>
      </c>
      <c r="E858" s="205"/>
      <c r="F858" s="194" t="s">
        <v>246</v>
      </c>
      <c r="G858" s="194" t="s">
        <v>118</v>
      </c>
      <c r="H858" s="206"/>
      <c r="I858" s="221" t="str">
        <f t="array" ref="I858">_xlfn.TEXTJOIN(" ",1,IF(flistname=D858,foption,""))</f>
        <v>0</v>
      </c>
      <c r="J858" s="221" t="s">
        <v>151</v>
      </c>
      <c r="K858" s="393" t="s">
        <v>7418</v>
      </c>
      <c r="L858" s="393" t="str">
        <f t="shared" si="100"/>
        <v>Q83_40: Out of ${veg_harvest_urban}KG of ${vegetable_name} harvested, what proportion did you sell to other traders/market?</v>
      </c>
      <c r="M858" s="221" t="s">
        <v>7419</v>
      </c>
      <c r="N858" s="393" t="s">
        <v>7420</v>
      </c>
      <c r="O858" s="393" t="s">
        <v>7421</v>
      </c>
      <c r="P858" s="221">
        <v>1</v>
      </c>
      <c r="S858" s="221" t="s">
        <v>5004</v>
      </c>
      <c r="T858" s="221" t="s">
        <v>3904</v>
      </c>
      <c r="V858" s="221">
        <v>1</v>
      </c>
      <c r="Z858" s="221" t="s">
        <v>7413</v>
      </c>
      <c r="AB858" s="333"/>
    </row>
    <row r="859" spans="1:28" s="221" customFormat="1">
      <c r="A859" s="205"/>
      <c r="B859" s="194" t="s">
        <v>5015</v>
      </c>
      <c r="C859" s="194" t="str">
        <f t="shared" si="97"/>
        <v>select_multiple</v>
      </c>
      <c r="D859" s="194" t="str">
        <f t="shared" si="95"/>
        <v>sold_harvest</v>
      </c>
      <c r="E859" s="205"/>
      <c r="F859" s="194" t="s">
        <v>246</v>
      </c>
      <c r="G859" s="194" t="s">
        <v>118</v>
      </c>
      <c r="H859" s="206"/>
      <c r="I859" s="221" t="str">
        <f t="array" ref="I859">_xlfn.TEXTJOIN(" ",1,IF(flistname=D859,foption,""))</f>
        <v>1: Local market 2: Traders 3: Barter 4: Relatives, neighbours, and /or friends, 88: Other market places</v>
      </c>
      <c r="J859" s="221" t="s">
        <v>1460</v>
      </c>
      <c r="K859" s="393" t="s">
        <v>7422</v>
      </c>
      <c r="L859" s="393" t="str">
        <f t="shared" si="100"/>
        <v>Q83_41: Where else did you also sell your ${vegetable_name} harvested?</v>
      </c>
      <c r="M859" s="221" t="s">
        <v>7423</v>
      </c>
      <c r="N859" s="393" t="s">
        <v>7424</v>
      </c>
      <c r="O859" s="393" t="s">
        <v>7425</v>
      </c>
      <c r="P859" s="221">
        <v>1</v>
      </c>
      <c r="V859" s="221">
        <v>1</v>
      </c>
      <c r="Z859" s="221" t="s">
        <v>7426</v>
      </c>
      <c r="AB859" s="333"/>
    </row>
    <row r="860" spans="1:28" s="338" customFormat="1">
      <c r="A860" s="205"/>
      <c r="B860" s="194" t="s">
        <v>5021</v>
      </c>
      <c r="C860" s="194" t="str">
        <f t="shared" si="97"/>
        <v>No</v>
      </c>
      <c r="D860" s="194" t="str">
        <f t="shared" si="95"/>
        <v/>
      </c>
      <c r="E860" s="205"/>
      <c r="F860" s="194" t="s">
        <v>246</v>
      </c>
      <c r="G860" s="194" t="s">
        <v>118</v>
      </c>
      <c r="H860" s="206"/>
      <c r="I860" s="338" t="str">
        <f t="array" ref="I860">_xlfn.TEXTJOIN(" ",1,IF(flistname=D860,foption,""))</f>
        <v>0</v>
      </c>
      <c r="J860" s="338" t="s">
        <v>49</v>
      </c>
      <c r="K860" s="408" t="s">
        <v>7427</v>
      </c>
      <c r="L860" s="408" t="str">
        <f t="shared" si="100"/>
        <v>Q83_42: Specify other market places for ${vegetable_name}</v>
      </c>
      <c r="M860" s="221" t="s">
        <v>7428</v>
      </c>
      <c r="N860" s="408" t="s">
        <v>7429</v>
      </c>
      <c r="O860" s="408" t="s">
        <v>7430</v>
      </c>
      <c r="P860" s="338">
        <v>1</v>
      </c>
      <c r="V860" s="338">
        <v>1</v>
      </c>
      <c r="Z860" s="338" t="s">
        <v>7431</v>
      </c>
      <c r="AB860" s="339"/>
    </row>
    <row r="861" spans="1:28" s="221" customFormat="1" ht="13.5" customHeight="1">
      <c r="A861" s="205" t="s">
        <v>5027</v>
      </c>
      <c r="B861" s="194"/>
      <c r="C861" s="194" t="str">
        <f t="shared" si="97"/>
        <v>No</v>
      </c>
      <c r="D861" s="194" t="str">
        <f t="shared" si="95"/>
        <v/>
      </c>
      <c r="E861" s="205"/>
      <c r="F861" s="194"/>
      <c r="G861" s="194" t="s">
        <v>118</v>
      </c>
      <c r="H861" s="206"/>
      <c r="I861" s="221" t="str">
        <f t="array" ref="I861">_xlfn.TEXTJOIN(" ",1,IF(flistname=D861,foption,""))</f>
        <v>0</v>
      </c>
      <c r="J861" s="221" t="s">
        <v>151</v>
      </c>
      <c r="K861" s="393" t="s">
        <v>7432</v>
      </c>
      <c r="L861" s="393" t="str">
        <f t="shared" si="100"/>
        <v>Q83_43: Out of ${veg_harvest_urban}KG of ${vegetable_name} harvested, what proportion was lost during storage or handling?</v>
      </c>
      <c r="M861" s="221" t="s">
        <v>7433</v>
      </c>
      <c r="N861" s="393" t="s">
        <v>7434</v>
      </c>
      <c r="O861" s="393" t="s">
        <v>7435</v>
      </c>
      <c r="P861" s="221">
        <v>1</v>
      </c>
      <c r="S861" s="221" t="s">
        <v>5004</v>
      </c>
      <c r="T861" s="409" t="s">
        <v>7436</v>
      </c>
      <c r="U861" s="221" t="s">
        <v>6896</v>
      </c>
      <c r="V861" s="221">
        <v>1</v>
      </c>
      <c r="Z861" s="221" t="s">
        <v>7413</v>
      </c>
      <c r="AB861" s="333"/>
    </row>
    <row r="862" spans="1:28" s="221" customFormat="1">
      <c r="A862" s="205"/>
      <c r="B862" s="194"/>
      <c r="C862" s="194" t="str">
        <f t="shared" si="97"/>
        <v>select_one</v>
      </c>
      <c r="D862" s="194" t="str">
        <f t="shared" si="95"/>
        <v>lost_when</v>
      </c>
      <c r="E862" s="205"/>
      <c r="F862" s="194"/>
      <c r="G862" s="194" t="s">
        <v>118</v>
      </c>
      <c r="H862" s="206"/>
      <c r="I862" s="221" t="str">
        <f t="array" ref="I862">_xlfn.TEXTJOIN(" ",1,IF(flistname=D862,foption,""))</f>
        <v>1: During Harvest 2: During Transport 3: During Storage 88: Others (Specify)</v>
      </c>
      <c r="J862" s="221" t="s">
        <v>1625</v>
      </c>
      <c r="K862" s="393" t="s">
        <v>7437</v>
      </c>
      <c r="L862" s="393" t="str">
        <f t="shared" si="100"/>
        <v>Q83_44: At which stage did you mostly lose your ${vegetable_name}'s harvest?</v>
      </c>
      <c r="M862" s="221" t="s">
        <v>7438</v>
      </c>
      <c r="N862" s="393" t="s">
        <v>7439</v>
      </c>
      <c r="O862" s="393" t="s">
        <v>7440</v>
      </c>
      <c r="P862" s="221">
        <v>1</v>
      </c>
      <c r="V862" s="221">
        <v>1</v>
      </c>
      <c r="Z862" s="221" t="s">
        <v>7441</v>
      </c>
      <c r="AB862" s="333"/>
    </row>
    <row r="863" spans="1:28" s="338" customFormat="1">
      <c r="A863" s="205"/>
      <c r="B863" s="194"/>
      <c r="C863" s="194" t="str">
        <f t="shared" si="97"/>
        <v>No</v>
      </c>
      <c r="D863" s="194" t="str">
        <f t="shared" si="95"/>
        <v/>
      </c>
      <c r="E863" s="205"/>
      <c r="F863" s="194"/>
      <c r="G863" s="194" t="s">
        <v>118</v>
      </c>
      <c r="H863" s="206"/>
      <c r="I863" s="338" t="str">
        <f t="array" ref="I863">_xlfn.TEXTJOIN(" ",1,IF(flistname=D863,foption,""))</f>
        <v>0</v>
      </c>
      <c r="J863" s="338" t="s">
        <v>49</v>
      </c>
      <c r="K863" s="408" t="s">
        <v>7442</v>
      </c>
      <c r="L863" s="408" t="str">
        <f t="shared" si="100"/>
        <v>Q83_45: Others (Specify)</v>
      </c>
      <c r="M863" s="221" t="s">
        <v>7443</v>
      </c>
      <c r="N863" s="408" t="s">
        <v>1446</v>
      </c>
      <c r="O863" s="408" t="s">
        <v>7444</v>
      </c>
      <c r="P863" s="338">
        <v>1</v>
      </c>
      <c r="V863" s="338">
        <v>1</v>
      </c>
      <c r="Z863" s="338" t="s">
        <v>7445</v>
      </c>
      <c r="AB863" s="339"/>
    </row>
    <row r="864" spans="1:28" s="224" customFormat="1">
      <c r="C864" s="224" t="str">
        <f t="shared" si="97"/>
        <v>No</v>
      </c>
      <c r="D864" s="224" t="str">
        <f t="shared" si="95"/>
        <v/>
      </c>
      <c r="J864" s="224" t="s">
        <v>2564</v>
      </c>
      <c r="K864" s="224" t="s">
        <v>7446</v>
      </c>
      <c r="L864" s="224" t="str">
        <f t="shared" si="100"/>
        <v>Percentage of used harvest for urban</v>
      </c>
      <c r="M864" s="277"/>
      <c r="N864" s="224" t="s">
        <v>7447</v>
      </c>
      <c r="O864" s="224" t="s">
        <v>7448</v>
      </c>
      <c r="V864" s="224">
        <v>1</v>
      </c>
      <c r="AB864" s="224" t="s">
        <v>7449</v>
      </c>
    </row>
    <row r="865" spans="1:28" s="224" customFormat="1">
      <c r="C865" s="224" t="str">
        <f t="shared" si="97"/>
        <v>No</v>
      </c>
      <c r="D865" s="224" t="str">
        <f t="shared" si="95"/>
        <v/>
      </c>
      <c r="J865" s="224" t="s">
        <v>2564</v>
      </c>
      <c r="K865" s="224" t="s">
        <v>7450</v>
      </c>
      <c r="L865" s="224" t="str">
        <f>IF(AND(ISBLANK(M865),ISBLANK(N865)),"",IF(ISBLANK(M865),N865,_xlfn.CONCAT(TRIM(M865),": ",N865)))</f>
        <v>Percentage of remaining harvest for urban</v>
      </c>
      <c r="M865" s="277"/>
      <c r="N865" s="224" t="s">
        <v>7451</v>
      </c>
      <c r="O865" s="224" t="s">
        <v>7452</v>
      </c>
      <c r="V865" s="224">
        <v>1</v>
      </c>
      <c r="AB865" s="224" t="s">
        <v>7453</v>
      </c>
    </row>
    <row r="866" spans="1:28" s="221" customFormat="1">
      <c r="A866" s="205"/>
      <c r="B866" s="194"/>
      <c r="C866" s="194" t="str">
        <f t="shared" si="97"/>
        <v>select_multiple</v>
      </c>
      <c r="D866" s="194" t="str">
        <f t="shared" si="95"/>
        <v>remainder_use</v>
      </c>
      <c r="E866" s="205"/>
      <c r="F866" s="194"/>
      <c r="G866" s="194"/>
      <c r="H866" s="206"/>
      <c r="J866" s="221" t="s">
        <v>5059</v>
      </c>
      <c r="K866" s="221" t="s">
        <v>7454</v>
      </c>
      <c r="L866" s="221" t="str">
        <f>IF(AND(ISBLANK(M866),ISBLANK(N866)),"",IF(ISBLANK(M866),N866,_xlfn.CONCAT(TRIM(M866),": ",N866)))</f>
        <v>Q83_46: It looks like you still have some stocks of ${vegetable_name} harvested, how do you plan to use it?</v>
      </c>
      <c r="M866" s="221" t="s">
        <v>7455</v>
      </c>
      <c r="N866" s="221" t="s">
        <v>7456</v>
      </c>
      <c r="O866" s="221" t="s">
        <v>7457</v>
      </c>
      <c r="S866" s="221" t="s">
        <v>5063</v>
      </c>
      <c r="V866" s="221">
        <v>1</v>
      </c>
      <c r="Z866" s="221" t="s">
        <v>7458</v>
      </c>
      <c r="AB866" s="333"/>
    </row>
    <row r="867" spans="1:28" s="338" customFormat="1">
      <c r="A867" s="205"/>
      <c r="B867" s="194"/>
      <c r="C867" s="194" t="str">
        <f t="shared" si="97"/>
        <v>No</v>
      </c>
      <c r="D867" s="194" t="str">
        <f t="shared" si="95"/>
        <v/>
      </c>
      <c r="E867" s="205"/>
      <c r="F867" s="194"/>
      <c r="G867" s="194"/>
      <c r="H867" s="206"/>
      <c r="J867" s="338" t="s">
        <v>49</v>
      </c>
      <c r="K867" s="338" t="s">
        <v>7459</v>
      </c>
      <c r="L867" s="338" t="str">
        <f>IF(AND(ISBLANK(M867),ISBLANK(N867)),"",IF(ISBLANK(M867),N867,_xlfn.CONCAT(TRIM(M867),": ",N867)))</f>
        <v>Q83_47: Define other use of remainder harvest stocks of ${vegetable_name}</v>
      </c>
      <c r="M867" s="221" t="s">
        <v>7460</v>
      </c>
      <c r="N867" s="338" t="s">
        <v>7461</v>
      </c>
      <c r="O867" s="338" t="s">
        <v>7462</v>
      </c>
      <c r="V867" s="338">
        <v>1</v>
      </c>
      <c r="Z867" s="338" t="s">
        <v>7463</v>
      </c>
      <c r="AB867" s="339"/>
    </row>
    <row r="868" spans="1:28" s="219" customFormat="1">
      <c r="A868" s="212"/>
      <c r="B868" s="199" t="s">
        <v>5069</v>
      </c>
      <c r="C868" s="199" t="str">
        <f t="shared" si="97"/>
        <v>No</v>
      </c>
      <c r="D868" s="199" t="str">
        <f t="shared" si="95"/>
        <v/>
      </c>
      <c r="E868" s="212"/>
      <c r="F868" s="199" t="s">
        <v>246</v>
      </c>
      <c r="G868" s="199" t="s">
        <v>118</v>
      </c>
      <c r="H868" s="213"/>
      <c r="I868" s="219" t="str">
        <f t="array" ref="I868">_xlfn.TEXTJOIN(" ",1,IF(flistname=D868,foption,""))</f>
        <v>0</v>
      </c>
      <c r="J868" s="219" t="s">
        <v>117</v>
      </c>
      <c r="K868" s="413" t="s">
        <v>7402</v>
      </c>
      <c r="L868" s="219" t="str">
        <f>IF(AND(ISBLANK(M868),ISBLANK(N868)),"",IF(ISBLANK(M868),N868,_xlfn.CONCAT(TRIM(M868),": ",N868)))</f>
        <v/>
      </c>
      <c r="M868" s="286"/>
      <c r="N868" s="219" t="s">
        <v>2988</v>
      </c>
      <c r="O868" s="219" t="s">
        <v>2988</v>
      </c>
      <c r="P868" s="219">
        <v>1</v>
      </c>
      <c r="AB868" s="286"/>
    </row>
    <row r="869" spans="1:28" s="219" customFormat="1">
      <c r="A869" s="212"/>
      <c r="B869" s="199"/>
      <c r="C869" s="199"/>
      <c r="D869" s="199"/>
      <c r="E869" s="212"/>
      <c r="F869" s="199"/>
      <c r="G869" s="199"/>
      <c r="H869" s="213"/>
      <c r="I869" s="219" t="str" cm="1">
        <f t="array" ref="I869">_xlfn.TEXTJOIN(" ",1,IF(flistname=D869,foption,""))</f>
        <v>0</v>
      </c>
      <c r="J869" s="331" t="s">
        <v>224</v>
      </c>
      <c r="K869" s="376" t="s">
        <v>7464</v>
      </c>
      <c r="N869" s="376"/>
      <c r="O869" s="219" t="s">
        <v>2988</v>
      </c>
      <c r="P869" s="219">
        <v>1</v>
      </c>
      <c r="AB869" s="286"/>
    </row>
    <row r="870" spans="1:28" s="219" customFormat="1">
      <c r="A870" s="212"/>
      <c r="B870" s="199"/>
      <c r="C870" s="199"/>
      <c r="D870" s="199"/>
      <c r="E870" s="212"/>
      <c r="F870" s="199"/>
      <c r="G870" s="199"/>
      <c r="H870" s="213"/>
      <c r="J870" s="376" t="s">
        <v>117</v>
      </c>
      <c r="K870" s="376" t="s">
        <v>7341</v>
      </c>
      <c r="M870" s="286"/>
      <c r="AB870" s="286"/>
    </row>
    <row r="871" spans="1:28" s="218" customFormat="1">
      <c r="A871" s="207"/>
      <c r="C871" s="218" t="str">
        <f t="shared" si="79"/>
        <v>No</v>
      </c>
      <c r="D871" s="218" t="str">
        <f t="shared" si="78"/>
        <v/>
      </c>
      <c r="E871" s="207"/>
      <c r="H871" s="209"/>
      <c r="I871" s="214" t="str" cm="1">
        <f t="array" ref="I871">_xlfn.TEXTJOIN(" ",1,IF(flistname=D871,foption,""))</f>
        <v>0</v>
      </c>
      <c r="L871" s="218" t="str">
        <f t="shared" si="81"/>
        <v/>
      </c>
      <c r="P871" s="218">
        <v>1</v>
      </c>
      <c r="S871" s="207"/>
      <c r="AB871" s="280"/>
    </row>
    <row r="872" spans="1:28" s="356" customFormat="1">
      <c r="A872" s="355"/>
      <c r="B872" s="356" t="s">
        <v>5138</v>
      </c>
      <c r="C872" s="356" t="str">
        <f t="shared" si="79"/>
        <v>No</v>
      </c>
      <c r="D872" s="356" t="str">
        <f t="shared" si="78"/>
        <v/>
      </c>
      <c r="E872" s="355"/>
      <c r="G872" s="356" t="s">
        <v>2983</v>
      </c>
      <c r="H872" s="357"/>
      <c r="I872" s="356" t="str" cm="1">
        <f t="array" ref="I872">_xlfn.TEXTJOIN(" ",1,IF(flistname=D872,foption,""))</f>
        <v>0</v>
      </c>
      <c r="J872" s="356" t="s">
        <v>26</v>
      </c>
      <c r="K872" s="356" t="s">
        <v>5139</v>
      </c>
      <c r="L872" s="356" t="str">
        <f t="shared" si="81"/>
        <v>R: FOOD CONSUMPTION AND SOURCES.</v>
      </c>
      <c r="M872" s="356" t="s">
        <v>5140</v>
      </c>
      <c r="N872" s="356" t="s">
        <v>5942</v>
      </c>
      <c r="O872" s="356" t="s">
        <v>5141</v>
      </c>
      <c r="P872" s="356">
        <v>1</v>
      </c>
      <c r="AB872" s="358"/>
    </row>
    <row r="873" spans="1:28" s="221" customFormat="1">
      <c r="A873" s="205"/>
      <c r="B873" s="194" t="s">
        <v>5142</v>
      </c>
      <c r="C873" s="194" t="str">
        <f t="shared" si="79"/>
        <v>No</v>
      </c>
      <c r="D873" s="194" t="str">
        <f t="shared" si="78"/>
        <v/>
      </c>
      <c r="E873" s="205"/>
      <c r="F873" s="194" t="s">
        <v>246</v>
      </c>
      <c r="G873" s="194" t="s">
        <v>118</v>
      </c>
      <c r="H873" s="206"/>
      <c r="I873" s="221" t="str" cm="1">
        <f t="array" ref="I873">_xlfn.TEXTJOIN(" ",1,IF(flistname=D873,foption,""))</f>
        <v>0</v>
      </c>
      <c r="J873" s="221" t="s">
        <v>151</v>
      </c>
      <c r="K873" s="221" t="s">
        <v>5143</v>
      </c>
      <c r="L873" s="221" t="str">
        <f t="shared" si="81"/>
        <v>R01: How many meals (warm and cooked) did the children 0 to 2 years eat in this household yesterday?</v>
      </c>
      <c r="M873" s="221" t="s">
        <v>5144</v>
      </c>
      <c r="N873" s="221" t="s">
        <v>5145</v>
      </c>
      <c r="O873" s="221" t="s">
        <v>5146</v>
      </c>
      <c r="P873" s="221">
        <v>1</v>
      </c>
      <c r="S873" s="221" t="s">
        <v>2262</v>
      </c>
      <c r="V873" s="221">
        <v>1</v>
      </c>
      <c r="Z873" s="221" t="s">
        <v>5147</v>
      </c>
      <c r="AB873" s="333"/>
    </row>
    <row r="874" spans="1:28" s="221" customFormat="1">
      <c r="A874" s="205"/>
      <c r="B874" s="194" t="s">
        <v>5148</v>
      </c>
      <c r="C874" s="194" t="str">
        <f t="shared" si="79"/>
        <v>No</v>
      </c>
      <c r="D874" s="194" t="str">
        <f t="shared" si="78"/>
        <v/>
      </c>
      <c r="E874" s="205"/>
      <c r="F874" s="194" t="s">
        <v>246</v>
      </c>
      <c r="G874" s="194" t="s">
        <v>118</v>
      </c>
      <c r="H874" s="206"/>
      <c r="I874" s="221" t="str" cm="1">
        <f t="array" ref="I874">_xlfn.TEXTJOIN(" ",1,IF(flistname=D874,foption,""))</f>
        <v>0</v>
      </c>
      <c r="J874" s="221" t="s">
        <v>151</v>
      </c>
      <c r="K874" s="221" t="s">
        <v>5149</v>
      </c>
      <c r="L874" s="221" t="str">
        <f t="shared" si="81"/>
        <v>R02: How many meals (warm and cooked) did the children 3 to 5 years in this household eat yesterday?</v>
      </c>
      <c r="M874" s="221" t="s">
        <v>5150</v>
      </c>
      <c r="N874" s="221" t="s">
        <v>5151</v>
      </c>
      <c r="O874" s="221" t="s">
        <v>5152</v>
      </c>
      <c r="P874" s="221">
        <v>1</v>
      </c>
      <c r="S874" s="221" t="s">
        <v>2262</v>
      </c>
      <c r="V874" s="221">
        <v>1</v>
      </c>
      <c r="Z874" s="221" t="s">
        <v>5153</v>
      </c>
      <c r="AB874" s="333"/>
    </row>
    <row r="875" spans="1:28" s="221" customFormat="1">
      <c r="A875" s="205"/>
      <c r="B875" s="194" t="s">
        <v>5154</v>
      </c>
      <c r="C875" s="194" t="str">
        <f t="shared" si="79"/>
        <v>No</v>
      </c>
      <c r="D875" s="194" t="str">
        <f t="shared" si="78"/>
        <v/>
      </c>
      <c r="E875" s="205"/>
      <c r="F875" s="194" t="s">
        <v>246</v>
      </c>
      <c r="G875" s="194" t="s">
        <v>118</v>
      </c>
      <c r="H875" s="206"/>
      <c r="I875" s="221" t="str" cm="1">
        <f t="array" ref="I875">_xlfn.TEXTJOIN(" ",1,IF(flistname=D875,foption,""))</f>
        <v>0</v>
      </c>
      <c r="J875" s="221" t="s">
        <v>151</v>
      </c>
      <c r="K875" s="221" t="s">
        <v>5155</v>
      </c>
      <c r="L875" s="221" t="str">
        <f t="shared" si="81"/>
        <v>R03: How many meals (warm and cooked) did adults and older children (6years or above) in this household eat yesterday?</v>
      </c>
      <c r="M875" s="221" t="s">
        <v>5156</v>
      </c>
      <c r="N875" s="221" t="s">
        <v>5157</v>
      </c>
      <c r="O875" s="221" t="s">
        <v>5158</v>
      </c>
      <c r="P875" s="221">
        <v>1</v>
      </c>
      <c r="S875" s="221" t="s">
        <v>2262</v>
      </c>
      <c r="V875" s="221">
        <v>1</v>
      </c>
      <c r="AB875" s="333"/>
    </row>
    <row r="876" spans="1:28" s="219" customFormat="1">
      <c r="A876" s="212"/>
      <c r="B876" s="199" t="s">
        <v>5159</v>
      </c>
      <c r="C876" s="199" t="str">
        <f t="shared" si="79"/>
        <v>No</v>
      </c>
      <c r="D876" s="199" t="str">
        <f t="shared" si="78"/>
        <v/>
      </c>
      <c r="E876" s="212"/>
      <c r="F876" s="199"/>
      <c r="G876" s="199" t="s">
        <v>2983</v>
      </c>
      <c r="H876" s="213"/>
      <c r="I876" s="219" t="str" cm="1">
        <f t="array" ref="I876">_xlfn.TEXTJOIN(" ",1,IF(flistname=D876,foption,""))</f>
        <v>0</v>
      </c>
      <c r="J876" s="219" t="s">
        <v>26</v>
      </c>
      <c r="K876" s="219" t="s">
        <v>5160</v>
      </c>
      <c r="L876" s="219" t="str">
        <f t="shared" si="81"/>
        <v/>
      </c>
      <c r="P876" s="219">
        <v>1</v>
      </c>
      <c r="W876" s="219" t="s">
        <v>168</v>
      </c>
      <c r="AB876" s="286"/>
    </row>
    <row r="877" spans="1:28" s="325" customFormat="1">
      <c r="A877" s="240"/>
      <c r="B877" s="240"/>
      <c r="C877" s="240" t="str">
        <f t="shared" si="79"/>
        <v>No</v>
      </c>
      <c r="D877" s="240" t="str">
        <f t="shared" si="78"/>
        <v/>
      </c>
      <c r="E877" s="240"/>
      <c r="F877" s="240"/>
      <c r="G877" s="240"/>
      <c r="H877" s="240"/>
      <c r="I877" s="325" t="str" cm="1">
        <f t="array" ref="I877">_xlfn.TEXTJOIN(" ",1,IF(flistname=D877,foption,""))</f>
        <v>0</v>
      </c>
      <c r="J877" s="325" t="s">
        <v>20</v>
      </c>
      <c r="L877" s="325" t="str">
        <f t="shared" si="81"/>
        <v>Over the last 7 days, how many days did the members of your household consume …</v>
      </c>
      <c r="N877" s="325" t="s">
        <v>2269</v>
      </c>
      <c r="O877" s="325" t="s">
        <v>2269</v>
      </c>
      <c r="P877" s="325">
        <v>1</v>
      </c>
      <c r="AB877" s="326"/>
    </row>
    <row r="878" spans="1:28" s="221" customFormat="1">
      <c r="A878" s="205"/>
      <c r="B878" s="194" t="s">
        <v>5161</v>
      </c>
      <c r="C878" s="194" t="str">
        <f t="shared" si="79"/>
        <v>No</v>
      </c>
      <c r="D878" s="194" t="str">
        <f t="shared" si="78"/>
        <v/>
      </c>
      <c r="E878" s="205"/>
      <c r="F878" s="194"/>
      <c r="G878" s="194" t="s">
        <v>2983</v>
      </c>
      <c r="H878" s="206"/>
      <c r="I878" s="221" t="str" cm="1">
        <f t="array" ref="I878">_xlfn.TEXTJOIN(" ",1,IF(flistname=D878,foption,""))</f>
        <v>0</v>
      </c>
      <c r="J878" s="221" t="s">
        <v>151</v>
      </c>
      <c r="K878" s="368" t="s">
        <v>2270</v>
      </c>
      <c r="L878" s="221" t="str">
        <f t="shared" si="81"/>
        <v>R04_01: Cereals, grains, roots and tubers?</v>
      </c>
      <c r="M878" s="221" t="s">
        <v>5162</v>
      </c>
      <c r="N878" s="221" t="s">
        <v>5163</v>
      </c>
      <c r="O878" s="221" t="s">
        <v>5163</v>
      </c>
      <c r="P878" s="221">
        <v>1</v>
      </c>
      <c r="S878" s="221" t="s">
        <v>6218</v>
      </c>
      <c r="T878" s="221" t="s">
        <v>2273</v>
      </c>
      <c r="U878" s="221" t="s">
        <v>7465</v>
      </c>
      <c r="V878" s="221">
        <v>1</v>
      </c>
      <c r="AB878" s="333"/>
    </row>
    <row r="879" spans="1:28" s="221" customFormat="1">
      <c r="A879" s="205"/>
      <c r="B879" s="194" t="s">
        <v>5164</v>
      </c>
      <c r="C879" s="194" t="str">
        <f t="shared" si="79"/>
        <v>select_one</v>
      </c>
      <c r="D879" s="194" t="str">
        <f t="shared" si="78"/>
        <v>food_all</v>
      </c>
      <c r="E879" s="205"/>
      <c r="F879" s="194"/>
      <c r="G879" s="194" t="s">
        <v>2983</v>
      </c>
      <c r="H879" s="206"/>
      <c r="I879" s="221" t="str" cm="1">
        <f t="array" ref="I879">_xlfn.TEXTJOIN(" ",1,IF(flistname=D879,foption,""))</f>
        <v/>
      </c>
      <c r="J879" s="221" t="s">
        <v>6219</v>
      </c>
      <c r="K879" s="221" t="s">
        <v>2276</v>
      </c>
      <c r="L879" s="221" t="str">
        <f t="shared" si="81"/>
        <v>R04_02: What was the main source of the cereals, grains, roots and/or tubers in the past 7 days?</v>
      </c>
      <c r="M879" s="221" t="s">
        <v>5165</v>
      </c>
      <c r="N879" s="221" t="s">
        <v>5166</v>
      </c>
      <c r="O879" s="221" t="s">
        <v>5166</v>
      </c>
      <c r="P879" s="221">
        <v>1</v>
      </c>
      <c r="R879" s="221" t="s">
        <v>6220</v>
      </c>
      <c r="V879" s="221">
        <v>1</v>
      </c>
      <c r="W879" s="221" t="s">
        <v>3865</v>
      </c>
      <c r="Z879" s="221" t="s">
        <v>2278</v>
      </c>
      <c r="AB879" s="333"/>
    </row>
    <row r="880" spans="1:28" s="221" customFormat="1">
      <c r="A880" s="205"/>
      <c r="B880" s="194" t="s">
        <v>5167</v>
      </c>
      <c r="C880" s="194" t="str">
        <f t="shared" si="79"/>
        <v>No</v>
      </c>
      <c r="D880" s="194" t="str">
        <f t="shared" si="78"/>
        <v/>
      </c>
      <c r="E880" s="205"/>
      <c r="F880" s="194"/>
      <c r="G880" s="194" t="s">
        <v>2983</v>
      </c>
      <c r="H880" s="206"/>
      <c r="I880" s="221" t="str" cm="1">
        <f t="array" ref="I880">_xlfn.TEXTJOIN(" ",1,IF(flistname=D880,foption,""))</f>
        <v>0</v>
      </c>
      <c r="J880" s="221" t="s">
        <v>151</v>
      </c>
      <c r="K880" s="368" t="s">
        <v>2279</v>
      </c>
      <c r="L880" s="221" t="str">
        <f t="shared" si="81"/>
        <v>R04_03: Legumes / nuts:?</v>
      </c>
      <c r="M880" s="221" t="s">
        <v>5168</v>
      </c>
      <c r="N880" s="221" t="s">
        <v>5169</v>
      </c>
      <c r="O880" s="221" t="s">
        <v>5169</v>
      </c>
      <c r="P880" s="221">
        <v>1</v>
      </c>
      <c r="S880" s="221" t="s">
        <v>2281</v>
      </c>
      <c r="T880" s="221" t="s">
        <v>2273</v>
      </c>
      <c r="U880" s="221" t="s">
        <v>7465</v>
      </c>
      <c r="V880" s="221">
        <v>1</v>
      </c>
      <c r="AB880" s="333"/>
    </row>
    <row r="881" spans="1:28" s="221" customFormat="1">
      <c r="A881" s="205"/>
      <c r="B881" s="194" t="s">
        <v>5170</v>
      </c>
      <c r="C881" s="194" t="str">
        <f t="shared" si="79"/>
        <v>select_one</v>
      </c>
      <c r="D881" s="194" t="str">
        <f t="shared" si="78"/>
        <v>food_all</v>
      </c>
      <c r="E881" s="205"/>
      <c r="F881" s="194"/>
      <c r="G881" s="194" t="s">
        <v>2983</v>
      </c>
      <c r="H881" s="206"/>
      <c r="I881" s="221" t="str" cm="1">
        <f t="array" ref="I881">_xlfn.TEXTJOIN(" ",1,IF(flistname=D881,foption,""))</f>
        <v/>
      </c>
      <c r="J881" s="221" t="s">
        <v>6219</v>
      </c>
      <c r="K881" s="221" t="s">
        <v>2282</v>
      </c>
      <c r="L881" s="221" t="str">
        <f t="shared" si="81"/>
        <v>R04_04: What was the main source of the Legumes / nuts in the past 7 days?</v>
      </c>
      <c r="M881" s="221" t="s">
        <v>5171</v>
      </c>
      <c r="N881" s="221" t="s">
        <v>5172</v>
      </c>
      <c r="O881" s="221" t="s">
        <v>5172</v>
      </c>
      <c r="P881" s="221">
        <v>1</v>
      </c>
      <c r="R881" s="221" t="s">
        <v>6220</v>
      </c>
      <c r="V881" s="221">
        <v>1</v>
      </c>
      <c r="W881" s="221" t="s">
        <v>3865</v>
      </c>
      <c r="Z881" s="221" t="s">
        <v>2284</v>
      </c>
      <c r="AB881" s="333"/>
    </row>
    <row r="882" spans="1:28" s="221" customFormat="1">
      <c r="A882" s="205"/>
      <c r="B882" s="194" t="s">
        <v>5173</v>
      </c>
      <c r="C882" s="194" t="str">
        <f t="shared" si="79"/>
        <v>No</v>
      </c>
      <c r="D882" s="194" t="str">
        <f t="shared" si="78"/>
        <v/>
      </c>
      <c r="E882" s="205"/>
      <c r="F882" s="194"/>
      <c r="G882" s="194" t="s">
        <v>2983</v>
      </c>
      <c r="H882" s="206"/>
      <c r="I882" s="221" t="str" cm="1">
        <f t="array" ref="I882">_xlfn.TEXTJOIN(" ",1,IF(flistname=D882,foption,""))</f>
        <v>0</v>
      </c>
      <c r="J882" s="221" t="s">
        <v>151</v>
      </c>
      <c r="K882" s="368" t="s">
        <v>2285</v>
      </c>
      <c r="L882" s="221" t="str">
        <f t="shared" si="81"/>
        <v xml:space="preserve">R04_05: Dairy products?
</v>
      </c>
      <c r="M882" s="221" t="s">
        <v>5174</v>
      </c>
      <c r="N882" s="221" t="s">
        <v>5175</v>
      </c>
      <c r="O882" s="221" t="s">
        <v>5175</v>
      </c>
      <c r="P882" s="221">
        <v>1</v>
      </c>
      <c r="S882" s="221" t="s">
        <v>2287</v>
      </c>
      <c r="T882" s="221" t="s">
        <v>2273</v>
      </c>
      <c r="U882" s="221" t="s">
        <v>7465</v>
      </c>
      <c r="V882" s="221">
        <v>1</v>
      </c>
      <c r="AB882" s="333"/>
    </row>
    <row r="883" spans="1:28" s="221" customFormat="1">
      <c r="A883" s="205"/>
      <c r="B883" s="194" t="s">
        <v>5176</v>
      </c>
      <c r="C883" s="194" t="str">
        <f t="shared" si="79"/>
        <v>select_one</v>
      </c>
      <c r="D883" s="194" t="str">
        <f t="shared" si="78"/>
        <v>food_all</v>
      </c>
      <c r="E883" s="205"/>
      <c r="F883" s="194"/>
      <c r="G883" s="194" t="s">
        <v>2983</v>
      </c>
      <c r="H883" s="206"/>
      <c r="I883" s="221" t="str" cm="1">
        <f t="array" ref="I883">_xlfn.TEXTJOIN(" ",1,IF(flistname=D883,foption,""))</f>
        <v/>
      </c>
      <c r="J883" s="221" t="s">
        <v>6219</v>
      </c>
      <c r="K883" s="221" t="s">
        <v>2288</v>
      </c>
      <c r="L883" s="221" t="str">
        <f t="shared" si="81"/>
        <v>R04_06: What was the main source of dairy in the past 7 days?</v>
      </c>
      <c r="M883" s="221" t="s">
        <v>5177</v>
      </c>
      <c r="N883" s="221" t="s">
        <v>5178</v>
      </c>
      <c r="O883" s="221" t="s">
        <v>5178</v>
      </c>
      <c r="P883" s="221">
        <v>1</v>
      </c>
      <c r="R883" s="221" t="s">
        <v>6221</v>
      </c>
      <c r="V883" s="221">
        <v>1</v>
      </c>
      <c r="W883" s="221" t="s">
        <v>3865</v>
      </c>
      <c r="Z883" s="221" t="s">
        <v>2290</v>
      </c>
      <c r="AB883" s="333"/>
    </row>
    <row r="884" spans="1:28" s="221" customFormat="1">
      <c r="A884" s="205"/>
      <c r="B884" s="194" t="s">
        <v>5179</v>
      </c>
      <c r="C884" s="194" t="str">
        <f t="shared" si="79"/>
        <v>No</v>
      </c>
      <c r="D884" s="194" t="str">
        <f t="shared" si="78"/>
        <v/>
      </c>
      <c r="E884" s="205"/>
      <c r="F884" s="194"/>
      <c r="G884" s="194" t="s">
        <v>2983</v>
      </c>
      <c r="H884" s="206"/>
      <c r="I884" s="221" t="str" cm="1">
        <f t="array" ref="I884">_xlfn.TEXTJOIN(" ",1,IF(flistname=D884,foption,""))</f>
        <v>0</v>
      </c>
      <c r="J884" s="221" t="s">
        <v>151</v>
      </c>
      <c r="K884" s="368" t="s">
        <v>2291</v>
      </c>
      <c r="L884" s="221" t="str">
        <f t="shared" si="81"/>
        <v xml:space="preserve">R04_07: Meat, fish and eggs: 
</v>
      </c>
      <c r="M884" s="221" t="s">
        <v>5180</v>
      </c>
      <c r="N884" s="221" t="s">
        <v>5181</v>
      </c>
      <c r="O884" s="221" t="s">
        <v>5181</v>
      </c>
      <c r="P884" s="221">
        <v>1</v>
      </c>
      <c r="T884" s="221" t="s">
        <v>2273</v>
      </c>
      <c r="U884" s="221" t="s">
        <v>7465</v>
      </c>
      <c r="V884" s="221">
        <v>1</v>
      </c>
      <c r="AB884" s="333"/>
    </row>
    <row r="885" spans="1:28" s="221" customFormat="1">
      <c r="A885" s="205"/>
      <c r="B885" s="194" t="s">
        <v>5185</v>
      </c>
      <c r="C885" s="194" t="str">
        <f t="shared" si="79"/>
        <v>No</v>
      </c>
      <c r="D885" s="194" t="str">
        <f t="shared" si="78"/>
        <v/>
      </c>
      <c r="E885" s="205"/>
      <c r="F885" s="194"/>
      <c r="G885" s="194" t="s">
        <v>2983</v>
      </c>
      <c r="H885" s="206"/>
      <c r="I885" s="221" t="str" cm="1">
        <f t="array" ref="I885">_xlfn.TEXTJOIN(" ",1,IF(flistname=D885,foption,""))</f>
        <v>0</v>
      </c>
      <c r="J885" s="221" t="s">
        <v>151</v>
      </c>
      <c r="K885" s="221" t="s">
        <v>2296</v>
      </c>
      <c r="L885" s="221" t="str">
        <f t="shared" si="81"/>
        <v xml:space="preserve">R04_09: Flesh meat: 
</v>
      </c>
      <c r="M885" s="221" t="s">
        <v>5186</v>
      </c>
      <c r="N885" s="221" t="s">
        <v>5187</v>
      </c>
      <c r="O885" s="221" t="s">
        <v>5187</v>
      </c>
      <c r="P885" s="221">
        <v>1</v>
      </c>
      <c r="S885" s="221" t="s">
        <v>2298</v>
      </c>
      <c r="T885" s="221" t="s">
        <v>2299</v>
      </c>
      <c r="U885" s="221" t="s">
        <v>7466</v>
      </c>
      <c r="V885" s="221">
        <v>1</v>
      </c>
      <c r="Z885" s="221" t="s">
        <v>2295</v>
      </c>
      <c r="AB885" s="333"/>
    </row>
    <row r="886" spans="1:28" s="221" customFormat="1">
      <c r="A886" s="205"/>
      <c r="B886" s="194" t="s">
        <v>5188</v>
      </c>
      <c r="C886" s="194" t="str">
        <f t="shared" si="79"/>
        <v>select_one</v>
      </c>
      <c r="D886" s="194" t="str">
        <f t="shared" si="78"/>
        <v>food_all</v>
      </c>
      <c r="E886" s="205"/>
      <c r="F886" s="194"/>
      <c r="G886" s="194" t="s">
        <v>2983</v>
      </c>
      <c r="H886" s="206"/>
      <c r="I886" s="221" t="str" cm="1">
        <f t="array" ref="I886">_xlfn.TEXTJOIN(" ",1,IF(flistname=D886,foption,""))</f>
        <v/>
      </c>
      <c r="J886" s="221" t="s">
        <v>6219</v>
      </c>
      <c r="K886" s="221" t="s">
        <v>2301</v>
      </c>
      <c r="L886" s="221" t="str">
        <f t="shared" si="81"/>
        <v>R04_10: What was the main source of the flesh meat in the past 7 days?</v>
      </c>
      <c r="M886" s="221" t="s">
        <v>5189</v>
      </c>
      <c r="N886" s="221" t="s">
        <v>5190</v>
      </c>
      <c r="O886" s="221" t="s">
        <v>5190</v>
      </c>
      <c r="P886" s="221">
        <v>1</v>
      </c>
      <c r="R886" s="221" t="s">
        <v>6222</v>
      </c>
      <c r="V886" s="221">
        <v>1</v>
      </c>
      <c r="W886" s="221" t="s">
        <v>3865</v>
      </c>
      <c r="Z886" s="221" t="s">
        <v>2303</v>
      </c>
      <c r="AB886" s="333"/>
    </row>
    <row r="887" spans="1:28" s="221" customFormat="1">
      <c r="A887" s="205"/>
      <c r="B887" s="194" t="s">
        <v>5191</v>
      </c>
      <c r="C887" s="194" t="str">
        <f t="shared" si="79"/>
        <v>No</v>
      </c>
      <c r="D887" s="194" t="str">
        <f t="shared" si="78"/>
        <v/>
      </c>
      <c r="E887" s="205"/>
      <c r="F887" s="194"/>
      <c r="G887" s="194" t="s">
        <v>2983</v>
      </c>
      <c r="H887" s="206"/>
      <c r="I887" s="221" t="str" cm="1">
        <f t="array" ref="I887">_xlfn.TEXTJOIN(" ",1,IF(flistname=D887,foption,""))</f>
        <v>0</v>
      </c>
      <c r="J887" s="221" t="s">
        <v>151</v>
      </c>
      <c r="K887" s="221" t="s">
        <v>2304</v>
      </c>
      <c r="L887" s="221" t="str">
        <f t="shared" si="81"/>
        <v xml:space="preserve">R04_11: Organ meat: 
</v>
      </c>
      <c r="M887" s="221" t="s">
        <v>5192</v>
      </c>
      <c r="N887" s="221" t="s">
        <v>5193</v>
      </c>
      <c r="O887" s="221" t="s">
        <v>5193</v>
      </c>
      <c r="P887" s="221">
        <v>1</v>
      </c>
      <c r="S887" s="221" t="s">
        <v>2306</v>
      </c>
      <c r="T887" s="221" t="s">
        <v>7467</v>
      </c>
      <c r="U887" s="221" t="s">
        <v>7466</v>
      </c>
      <c r="V887" s="221">
        <v>1</v>
      </c>
      <c r="Z887" s="221" t="s">
        <v>2295</v>
      </c>
      <c r="AB887" s="333"/>
    </row>
    <row r="888" spans="1:28" s="221" customFormat="1">
      <c r="A888" s="205"/>
      <c r="B888" s="194" t="s">
        <v>5194</v>
      </c>
      <c r="C888" s="194" t="str">
        <f t="shared" si="79"/>
        <v>select_one</v>
      </c>
      <c r="D888" s="194" t="str">
        <f t="shared" si="78"/>
        <v>food_all</v>
      </c>
      <c r="E888" s="205"/>
      <c r="F888" s="194"/>
      <c r="G888" s="194" t="s">
        <v>2983</v>
      </c>
      <c r="H888" s="206"/>
      <c r="I888" s="221" t="str" cm="1">
        <f t="array" ref="I888">_xlfn.TEXTJOIN(" ",1,IF(flistname=D888,foption,""))</f>
        <v/>
      </c>
      <c r="J888" s="221" t="s">
        <v>6219</v>
      </c>
      <c r="K888" s="221" t="s">
        <v>2307</v>
      </c>
      <c r="L888" s="221" t="str">
        <f t="shared" si="81"/>
        <v>R04_12: What was the main source of the organ meat in the past 7 days?</v>
      </c>
      <c r="M888" s="221" t="s">
        <v>5195</v>
      </c>
      <c r="N888" s="221" t="s">
        <v>5196</v>
      </c>
      <c r="O888" s="221" t="s">
        <v>5196</v>
      </c>
      <c r="P888" s="221">
        <v>1</v>
      </c>
      <c r="R888" s="221" t="s">
        <v>6222</v>
      </c>
      <c r="V888" s="221">
        <v>1</v>
      </c>
      <c r="W888" s="221" t="s">
        <v>3865</v>
      </c>
      <c r="Z888" s="221" t="s">
        <v>2309</v>
      </c>
      <c r="AB888" s="333"/>
    </row>
    <row r="889" spans="1:28" s="221" customFormat="1">
      <c r="A889" s="205"/>
      <c r="B889" s="194" t="s">
        <v>5197</v>
      </c>
      <c r="C889" s="194" t="str">
        <f t="shared" si="79"/>
        <v>No</v>
      </c>
      <c r="D889" s="194" t="str">
        <f t="shared" si="78"/>
        <v/>
      </c>
      <c r="E889" s="205"/>
      <c r="F889" s="194"/>
      <c r="G889" s="194" t="s">
        <v>2983</v>
      </c>
      <c r="H889" s="206"/>
      <c r="I889" s="221" t="str" cm="1">
        <f t="array" ref="I889">_xlfn.TEXTJOIN(" ",1,IF(flistname=D889,foption,""))</f>
        <v>0</v>
      </c>
      <c r="J889" s="221" t="s">
        <v>151</v>
      </c>
      <c r="K889" s="221" t="s">
        <v>2310</v>
      </c>
      <c r="L889" s="221" t="str">
        <f t="shared" si="81"/>
        <v xml:space="preserve">R04_13: Fish/shellfish: 
</v>
      </c>
      <c r="M889" s="221" t="s">
        <v>5198</v>
      </c>
      <c r="N889" s="221" t="s">
        <v>5199</v>
      </c>
      <c r="O889" s="221" t="s">
        <v>5199</v>
      </c>
      <c r="P889" s="221">
        <v>1</v>
      </c>
      <c r="S889" s="221" t="s">
        <v>2312</v>
      </c>
      <c r="T889" s="221" t="s">
        <v>7467</v>
      </c>
      <c r="U889" s="221" t="s">
        <v>7466</v>
      </c>
      <c r="V889" s="221">
        <v>1</v>
      </c>
      <c r="Z889" s="221" t="s">
        <v>2295</v>
      </c>
      <c r="AB889" s="333"/>
    </row>
    <row r="890" spans="1:28" s="221" customFormat="1">
      <c r="A890" s="205"/>
      <c r="B890" s="194" t="s">
        <v>5200</v>
      </c>
      <c r="C890" s="194" t="str">
        <f t="shared" si="79"/>
        <v>select_one</v>
      </c>
      <c r="D890" s="194" t="str">
        <f t="shared" si="78"/>
        <v>food_all</v>
      </c>
      <c r="E890" s="205"/>
      <c r="F890" s="194"/>
      <c r="G890" s="194" t="s">
        <v>2983</v>
      </c>
      <c r="H890" s="206"/>
      <c r="I890" s="221" t="str" cm="1">
        <f t="array" ref="I890">_xlfn.TEXTJOIN(" ",1,IF(flistname=D890,foption,""))</f>
        <v/>
      </c>
      <c r="J890" s="221" t="s">
        <v>6219</v>
      </c>
      <c r="K890" s="221" t="s">
        <v>2313</v>
      </c>
      <c r="L890" s="221" t="str">
        <f t="shared" si="81"/>
        <v>R04_14: What was the main source of the fish in the past 7 days?</v>
      </c>
      <c r="M890" s="221" t="s">
        <v>5201</v>
      </c>
      <c r="N890" s="221" t="s">
        <v>5202</v>
      </c>
      <c r="O890" s="221" t="s">
        <v>5202</v>
      </c>
      <c r="P890" s="221">
        <v>1</v>
      </c>
      <c r="R890" s="221" t="s">
        <v>6223</v>
      </c>
      <c r="V890" s="221">
        <v>1</v>
      </c>
      <c r="W890" s="221" t="s">
        <v>3865</v>
      </c>
      <c r="Z890" s="221" t="s">
        <v>2315</v>
      </c>
      <c r="AB890" s="333"/>
    </row>
    <row r="891" spans="1:28" s="221" customFormat="1">
      <c r="A891" s="205"/>
      <c r="B891" s="194" t="s">
        <v>5203</v>
      </c>
      <c r="C891" s="194" t="str">
        <f t="shared" si="79"/>
        <v>No</v>
      </c>
      <c r="D891" s="194" t="str">
        <f t="shared" si="78"/>
        <v/>
      </c>
      <c r="E891" s="205"/>
      <c r="F891" s="194"/>
      <c r="G891" s="194" t="s">
        <v>2983</v>
      </c>
      <c r="H891" s="206"/>
      <c r="I891" s="221" t="str" cm="1">
        <f t="array" ref="I891">_xlfn.TEXTJOIN(" ",1,IF(flistname=D891,foption,""))</f>
        <v>0</v>
      </c>
      <c r="J891" s="221" t="s">
        <v>151</v>
      </c>
      <c r="K891" s="221" t="s">
        <v>2316</v>
      </c>
      <c r="L891" s="221" t="str">
        <f t="shared" si="81"/>
        <v xml:space="preserve">R04_15: Eggs: 
</v>
      </c>
      <c r="M891" s="221" t="s">
        <v>5204</v>
      </c>
      <c r="N891" s="221" t="s">
        <v>5205</v>
      </c>
      <c r="O891" s="221" t="s">
        <v>5205</v>
      </c>
      <c r="P891" s="221">
        <v>1</v>
      </c>
      <c r="T891" s="221" t="s">
        <v>7467</v>
      </c>
      <c r="U891" s="221" t="s">
        <v>7466</v>
      </c>
      <c r="V891" s="221">
        <v>1</v>
      </c>
      <c r="Z891" s="221" t="s">
        <v>2295</v>
      </c>
      <c r="AB891" s="333"/>
    </row>
    <row r="892" spans="1:28" s="221" customFormat="1">
      <c r="A892" s="205"/>
      <c r="B892" s="194" t="s">
        <v>5206</v>
      </c>
      <c r="C892" s="194" t="str">
        <f t="shared" si="79"/>
        <v>select_one</v>
      </c>
      <c r="D892" s="194" t="str">
        <f t="shared" si="78"/>
        <v>food_all</v>
      </c>
      <c r="E892" s="205"/>
      <c r="F892" s="194"/>
      <c r="G892" s="194" t="s">
        <v>2983</v>
      </c>
      <c r="H892" s="206"/>
      <c r="I892" s="221" t="str" cm="1">
        <f t="array" ref="I892">_xlfn.TEXTJOIN(" ",1,IF(flistname=D892,foption,""))</f>
        <v/>
      </c>
      <c r="J892" s="221" t="s">
        <v>6219</v>
      </c>
      <c r="K892" s="221" t="s">
        <v>2318</v>
      </c>
      <c r="L892" s="221" t="str">
        <f t="shared" si="81"/>
        <v>R04_16: What was the main source of the eggs in the past 7 days?</v>
      </c>
      <c r="M892" s="221" t="s">
        <v>5207</v>
      </c>
      <c r="N892" s="221" t="s">
        <v>5208</v>
      </c>
      <c r="O892" s="221" t="s">
        <v>5208</v>
      </c>
      <c r="P892" s="221">
        <v>1</v>
      </c>
      <c r="R892" s="221" t="s">
        <v>6221</v>
      </c>
      <c r="V892" s="221">
        <v>1</v>
      </c>
      <c r="W892" s="221" t="s">
        <v>3865</v>
      </c>
      <c r="Z892" s="221" t="s">
        <v>2320</v>
      </c>
      <c r="AB892" s="333"/>
    </row>
    <row r="893" spans="1:28" s="221" customFormat="1">
      <c r="A893" s="205"/>
      <c r="B893" s="194" t="s">
        <v>5209</v>
      </c>
      <c r="C893" s="194" t="str">
        <f t="shared" si="79"/>
        <v>No</v>
      </c>
      <c r="D893" s="194" t="str">
        <f t="shared" si="78"/>
        <v/>
      </c>
      <c r="E893" s="205"/>
      <c r="F893" s="194"/>
      <c r="G893" s="194" t="s">
        <v>2983</v>
      </c>
      <c r="H893" s="206"/>
      <c r="I893" s="221" t="str" cm="1">
        <f t="array" ref="I893">_xlfn.TEXTJOIN(" ",1,IF(flistname=D893,foption,""))</f>
        <v>0</v>
      </c>
      <c r="J893" s="221" t="s">
        <v>151</v>
      </c>
      <c r="K893" s="368" t="s">
        <v>2321</v>
      </c>
      <c r="L893" s="221" t="str">
        <f t="shared" si="81"/>
        <v>R04_17: Vegetables?</v>
      </c>
      <c r="M893" s="221" t="s">
        <v>5210</v>
      </c>
      <c r="N893" s="221" t="s">
        <v>5211</v>
      </c>
      <c r="O893" s="221" t="s">
        <v>5211</v>
      </c>
      <c r="P893" s="221">
        <v>1</v>
      </c>
      <c r="S893" s="221" t="s">
        <v>2323</v>
      </c>
      <c r="T893" s="221" t="s">
        <v>2273</v>
      </c>
      <c r="U893" s="221" t="s">
        <v>7465</v>
      </c>
      <c r="V893" s="221">
        <v>1</v>
      </c>
      <c r="AB893" s="333"/>
    </row>
    <row r="894" spans="1:28" s="221" customFormat="1">
      <c r="A894" s="205"/>
      <c r="B894" s="194" t="s">
        <v>5212</v>
      </c>
      <c r="C894" s="194" t="str">
        <f t="shared" si="79"/>
        <v>select_one</v>
      </c>
      <c r="D894" s="194" t="str">
        <f t="shared" si="78"/>
        <v>food_all</v>
      </c>
      <c r="E894" s="205"/>
      <c r="F894" s="194"/>
      <c r="G894" s="194" t="s">
        <v>2983</v>
      </c>
      <c r="H894" s="206"/>
      <c r="I894" s="221" t="str" cm="1">
        <f t="array" ref="I894">_xlfn.TEXTJOIN(" ",1,IF(flistname=D894,foption,""))</f>
        <v/>
      </c>
      <c r="J894" s="221" t="s">
        <v>6219</v>
      </c>
      <c r="K894" s="221" t="s">
        <v>2324</v>
      </c>
      <c r="L894" s="221" t="str">
        <f t="shared" si="81"/>
        <v>R04_18: What was the main source of the vegetables in the past 7 days?</v>
      </c>
      <c r="M894" s="221" t="s">
        <v>5213</v>
      </c>
      <c r="N894" s="221" t="s">
        <v>5214</v>
      </c>
      <c r="O894" s="221" t="s">
        <v>5214</v>
      </c>
      <c r="P894" s="221">
        <v>1</v>
      </c>
      <c r="R894" s="221" t="s">
        <v>6224</v>
      </c>
      <c r="V894" s="221">
        <v>1</v>
      </c>
      <c r="W894" s="268" t="s">
        <v>3865</v>
      </c>
      <c r="Z894" s="221" t="s">
        <v>2326</v>
      </c>
      <c r="AB894" s="333"/>
    </row>
    <row r="895" spans="1:28" s="221" customFormat="1">
      <c r="A895" s="205"/>
      <c r="B895" s="194" t="s">
        <v>5215</v>
      </c>
      <c r="C895" s="194" t="str">
        <f t="shared" si="79"/>
        <v>No</v>
      </c>
      <c r="D895" s="194" t="str">
        <f t="shared" si="78"/>
        <v/>
      </c>
      <c r="E895" s="205"/>
      <c r="F895" s="194"/>
      <c r="G895" s="194" t="s">
        <v>2983</v>
      </c>
      <c r="H895" s="206"/>
      <c r="I895" s="221" t="str" cm="1">
        <f t="array" ref="I895">_xlfn.TEXTJOIN(" ",1,IF(flistname=D895,foption,""))</f>
        <v>0</v>
      </c>
      <c r="J895" s="221" t="s">
        <v>151</v>
      </c>
      <c r="K895" s="221" t="s">
        <v>2327</v>
      </c>
      <c r="L895" s="221" t="str">
        <f t="shared" si="81"/>
        <v>R04_19: Orange vegetables (vegetables rich in Vitamin A)</v>
      </c>
      <c r="M895" s="221" t="s">
        <v>5216</v>
      </c>
      <c r="N895" s="221" t="s">
        <v>5217</v>
      </c>
      <c r="O895" s="221" t="s">
        <v>5217</v>
      </c>
      <c r="P895" s="221">
        <v>1</v>
      </c>
      <c r="S895" s="221" t="s">
        <v>2329</v>
      </c>
      <c r="T895" s="221" t="s">
        <v>7468</v>
      </c>
      <c r="U895" s="221" t="s">
        <v>7469</v>
      </c>
      <c r="V895" s="221">
        <v>1</v>
      </c>
      <c r="Z895" s="221" t="s">
        <v>2326</v>
      </c>
      <c r="AB895" s="333"/>
    </row>
    <row r="896" spans="1:28" s="221" customFormat="1">
      <c r="A896" s="205"/>
      <c r="B896" s="194" t="s">
        <v>5218</v>
      </c>
      <c r="C896" s="194" t="str">
        <f t="shared" si="79"/>
        <v>select_one</v>
      </c>
      <c r="D896" s="194" t="str">
        <f t="shared" si="78"/>
        <v>food_all</v>
      </c>
      <c r="E896" s="205"/>
      <c r="F896" s="194"/>
      <c r="G896" s="194" t="s">
        <v>2983</v>
      </c>
      <c r="H896" s="206"/>
      <c r="I896" s="221" t="str" cm="1">
        <f t="array" ref="I896">_xlfn.TEXTJOIN(" ",1,IF(flistname=D896,foption,""))</f>
        <v/>
      </c>
      <c r="J896" s="221" t="s">
        <v>6219</v>
      </c>
      <c r="K896" s="221" t="s">
        <v>2332</v>
      </c>
      <c r="L896" s="221" t="str">
        <f t="shared" si="81"/>
        <v>R04_20: What was the main source of the orange vegetables in the past 7 days?</v>
      </c>
      <c r="M896" s="221" t="s">
        <v>5219</v>
      </c>
      <c r="N896" s="221" t="s">
        <v>5220</v>
      </c>
      <c r="O896" s="221" t="s">
        <v>5220</v>
      </c>
      <c r="P896" s="221">
        <v>1</v>
      </c>
      <c r="R896" s="221" t="s">
        <v>6224</v>
      </c>
      <c r="V896" s="221">
        <v>1</v>
      </c>
      <c r="W896" s="268" t="s">
        <v>3865</v>
      </c>
      <c r="Z896" s="221" t="s">
        <v>2334</v>
      </c>
      <c r="AB896" s="333"/>
    </row>
    <row r="897" spans="1:28" s="221" customFormat="1">
      <c r="A897" s="205"/>
      <c r="B897" s="194" t="s">
        <v>5221</v>
      </c>
      <c r="C897" s="194" t="str">
        <f t="shared" si="79"/>
        <v>No</v>
      </c>
      <c r="D897" s="194" t="str">
        <f t="shared" si="78"/>
        <v/>
      </c>
      <c r="E897" s="205"/>
      <c r="F897" s="194"/>
      <c r="G897" s="194" t="s">
        <v>2983</v>
      </c>
      <c r="H897" s="206"/>
      <c r="I897" s="221" t="str" cm="1">
        <f t="array" ref="I897">_xlfn.TEXTJOIN(" ",1,IF(flistname=D897,foption,""))</f>
        <v>0</v>
      </c>
      <c r="J897" s="221" t="s">
        <v>151</v>
      </c>
      <c r="K897" s="221" t="s">
        <v>2335</v>
      </c>
      <c r="L897" s="221" t="str">
        <f t="shared" si="81"/>
        <v>R04_21: Green leafy vegetables:</v>
      </c>
      <c r="M897" s="221" t="s">
        <v>5222</v>
      </c>
      <c r="N897" s="221" t="s">
        <v>5223</v>
      </c>
      <c r="O897" s="221" t="s">
        <v>5223</v>
      </c>
      <c r="P897" s="221">
        <v>1</v>
      </c>
      <c r="S897" s="221" t="s">
        <v>2337</v>
      </c>
      <c r="T897" s="221" t="s">
        <v>7468</v>
      </c>
      <c r="U897" s="221" t="s">
        <v>7469</v>
      </c>
      <c r="V897" s="221">
        <v>1</v>
      </c>
      <c r="Z897" s="221" t="s">
        <v>2326</v>
      </c>
      <c r="AB897" s="333"/>
    </row>
    <row r="898" spans="1:28" s="221" customFormat="1">
      <c r="A898" s="205"/>
      <c r="B898" s="194" t="s">
        <v>5224</v>
      </c>
      <c r="C898" s="194" t="str">
        <f t="shared" si="79"/>
        <v>select_one</v>
      </c>
      <c r="D898" s="194" t="str">
        <f t="shared" si="78"/>
        <v>food_all</v>
      </c>
      <c r="E898" s="205"/>
      <c r="F898" s="194"/>
      <c r="G898" s="194" t="s">
        <v>2983</v>
      </c>
      <c r="H898" s="206"/>
      <c r="I898" s="221" t="str" cm="1">
        <f t="array" ref="I898">_xlfn.TEXTJOIN(" ",1,IF(flistname=D898,foption,""))</f>
        <v/>
      </c>
      <c r="J898" s="221" t="s">
        <v>6219</v>
      </c>
      <c r="K898" s="221" t="s">
        <v>2338</v>
      </c>
      <c r="L898" s="221" t="str">
        <f t="shared" si="81"/>
        <v>R04_22: What was the main source of the green leafy vegetables in the past 7 days?</v>
      </c>
      <c r="M898" s="221" t="s">
        <v>5225</v>
      </c>
      <c r="N898" s="221" t="s">
        <v>5226</v>
      </c>
      <c r="O898" s="221" t="s">
        <v>5226</v>
      </c>
      <c r="P898" s="221">
        <v>1</v>
      </c>
      <c r="R898" s="221" t="s">
        <v>6224</v>
      </c>
      <c r="V898" s="221">
        <v>1</v>
      </c>
      <c r="W898" s="268" t="s">
        <v>3865</v>
      </c>
      <c r="Z898" s="221" t="s">
        <v>2340</v>
      </c>
      <c r="AB898" s="333"/>
    </row>
    <row r="899" spans="1:28" s="221" customFormat="1">
      <c r="A899" s="205"/>
      <c r="B899" s="194" t="s">
        <v>5227</v>
      </c>
      <c r="C899" s="194" t="str">
        <f t="shared" si="79"/>
        <v>No</v>
      </c>
      <c r="D899" s="194" t="str">
        <f t="shared" si="78"/>
        <v/>
      </c>
      <c r="E899" s="205"/>
      <c r="F899" s="194"/>
      <c r="G899" s="194" t="s">
        <v>2983</v>
      </c>
      <c r="H899" s="206"/>
      <c r="I899" s="221" t="str" cm="1">
        <f t="array" ref="I899">_xlfn.TEXTJOIN(" ",1,IF(flistname=D899,foption,""))</f>
        <v>0</v>
      </c>
      <c r="J899" s="221" t="s">
        <v>151</v>
      </c>
      <c r="K899" s="368" t="s">
        <v>2341</v>
      </c>
      <c r="L899" s="221" t="str">
        <f t="shared" si="81"/>
        <v>R04_23: Fruits?</v>
      </c>
      <c r="M899" s="221" t="s">
        <v>5228</v>
      </c>
      <c r="N899" s="221" t="s">
        <v>5229</v>
      </c>
      <c r="O899" s="221" t="s">
        <v>5229</v>
      </c>
      <c r="P899" s="221">
        <v>1</v>
      </c>
      <c r="S899" s="221" t="s">
        <v>2343</v>
      </c>
      <c r="T899" s="221" t="s">
        <v>2273</v>
      </c>
      <c r="U899" s="221" t="s">
        <v>7465</v>
      </c>
      <c r="V899" s="221">
        <v>1</v>
      </c>
      <c r="AB899" s="333"/>
    </row>
    <row r="900" spans="1:28" s="221" customFormat="1">
      <c r="A900" s="205"/>
      <c r="B900" s="194" t="s">
        <v>5230</v>
      </c>
      <c r="C900" s="194" t="str">
        <f t="shared" si="79"/>
        <v>select_one</v>
      </c>
      <c r="D900" s="194" t="str">
        <f t="shared" si="78"/>
        <v>food_all</v>
      </c>
      <c r="E900" s="205"/>
      <c r="F900" s="194"/>
      <c r="G900" s="194" t="s">
        <v>2983</v>
      </c>
      <c r="H900" s="206"/>
      <c r="I900" s="221" t="str" cm="1">
        <f t="array" ref="I900">_xlfn.TEXTJOIN(" ",1,IF(flistname=D900,foption,""))</f>
        <v/>
      </c>
      <c r="J900" s="221" t="s">
        <v>6219</v>
      </c>
      <c r="K900" s="221" t="s">
        <v>2344</v>
      </c>
      <c r="L900" s="221" t="str">
        <f t="shared" si="81"/>
        <v>R04_24: What was the main source of the fruits in the past 7 days?</v>
      </c>
      <c r="M900" s="221" t="s">
        <v>5231</v>
      </c>
      <c r="N900" s="221" t="s">
        <v>5232</v>
      </c>
      <c r="O900" s="221" t="s">
        <v>5232</v>
      </c>
      <c r="P900" s="221">
        <v>1</v>
      </c>
      <c r="R900" s="221" t="s">
        <v>6224</v>
      </c>
      <c r="V900" s="221">
        <v>1</v>
      </c>
      <c r="W900" s="268" t="s">
        <v>3865</v>
      </c>
      <c r="Z900" s="221" t="s">
        <v>2346</v>
      </c>
      <c r="AB900" s="333"/>
    </row>
    <row r="901" spans="1:28" s="221" customFormat="1">
      <c r="A901" s="205"/>
      <c r="B901" s="194" t="s">
        <v>5233</v>
      </c>
      <c r="C901" s="194" t="str">
        <f t="shared" si="79"/>
        <v>No</v>
      </c>
      <c r="D901" s="194" t="str">
        <f t="shared" si="78"/>
        <v/>
      </c>
      <c r="E901" s="205"/>
      <c r="F901" s="194"/>
      <c r="G901" s="194" t="s">
        <v>2983</v>
      </c>
      <c r="H901" s="206"/>
      <c r="I901" s="221" t="str" cm="1">
        <f t="array" ref="I901">_xlfn.TEXTJOIN(" ",1,IF(flistname=D901,foption,""))</f>
        <v>0</v>
      </c>
      <c r="J901" s="221" t="s">
        <v>151</v>
      </c>
      <c r="K901" s="221" t="s">
        <v>2347</v>
      </c>
      <c r="L901" s="221" t="str">
        <f t="shared" si="81"/>
        <v>R04_25: Orange fruits?</v>
      </c>
      <c r="M901" s="221" t="s">
        <v>5234</v>
      </c>
      <c r="N901" s="221" t="s">
        <v>5235</v>
      </c>
      <c r="O901" s="221" t="s">
        <v>5235</v>
      </c>
      <c r="P901" s="221">
        <v>1</v>
      </c>
      <c r="S901" s="221" t="s">
        <v>2349</v>
      </c>
      <c r="T901" s="221" t="s">
        <v>2350</v>
      </c>
      <c r="U901" s="221" t="s">
        <v>7470</v>
      </c>
      <c r="V901" s="221">
        <v>1</v>
      </c>
      <c r="Z901" s="221" t="s">
        <v>2346</v>
      </c>
      <c r="AB901" s="333"/>
    </row>
    <row r="902" spans="1:28" s="221" customFormat="1">
      <c r="A902" s="205"/>
      <c r="B902" s="194" t="s">
        <v>5236</v>
      </c>
      <c r="C902" s="194" t="str">
        <f t="shared" si="79"/>
        <v>select_one</v>
      </c>
      <c r="D902" s="194" t="str">
        <f t="shared" si="78"/>
        <v>food_all</v>
      </c>
      <c r="E902" s="205"/>
      <c r="F902" s="194"/>
      <c r="G902" s="194" t="s">
        <v>2983</v>
      </c>
      <c r="H902" s="206"/>
      <c r="I902" s="221" t="str" cm="1">
        <f t="array" ref="I902">_xlfn.TEXTJOIN(" ",1,IF(flistname=D902,foption,""))</f>
        <v/>
      </c>
      <c r="J902" s="221" t="s">
        <v>6219</v>
      </c>
      <c r="K902" s="221" t="s">
        <v>2352</v>
      </c>
      <c r="L902" s="221" t="str">
        <f t="shared" si="81"/>
        <v>R04_26: What was the main source of the orange fruits in the past 7 days?</v>
      </c>
      <c r="M902" s="221" t="s">
        <v>5237</v>
      </c>
      <c r="N902" s="221" t="s">
        <v>5238</v>
      </c>
      <c r="O902" s="221" t="s">
        <v>5238</v>
      </c>
      <c r="P902" s="221">
        <v>1</v>
      </c>
      <c r="R902" s="221" t="s">
        <v>6224</v>
      </c>
      <c r="V902" s="221">
        <v>1</v>
      </c>
      <c r="W902" s="268" t="s">
        <v>3865</v>
      </c>
      <c r="Z902" s="221" t="s">
        <v>2354</v>
      </c>
      <c r="AB902" s="333"/>
    </row>
    <row r="903" spans="1:28" s="221" customFormat="1">
      <c r="A903" s="205"/>
      <c r="B903" s="194" t="s">
        <v>5239</v>
      </c>
      <c r="C903" s="194" t="str">
        <f t="shared" si="79"/>
        <v>No</v>
      </c>
      <c r="D903" s="194" t="str">
        <f t="shared" si="78"/>
        <v/>
      </c>
      <c r="E903" s="205"/>
      <c r="F903" s="194"/>
      <c r="G903" s="194" t="s">
        <v>2983</v>
      </c>
      <c r="H903" s="206"/>
      <c r="I903" s="221" t="str" cm="1">
        <f t="array" ref="I903">_xlfn.TEXTJOIN(" ",1,IF(flistname=D903,foption,""))</f>
        <v>0</v>
      </c>
      <c r="J903" s="221" t="s">
        <v>151</v>
      </c>
      <c r="K903" s="221" t="s">
        <v>2355</v>
      </c>
      <c r="L903" s="221" t="str">
        <f t="shared" si="81"/>
        <v>R04_27: Oil/fat/butter?</v>
      </c>
      <c r="M903" s="221" t="s">
        <v>5240</v>
      </c>
      <c r="N903" s="221" t="s">
        <v>5241</v>
      </c>
      <c r="O903" s="221" t="s">
        <v>5241</v>
      </c>
      <c r="P903" s="221">
        <v>1</v>
      </c>
      <c r="S903" s="221" t="s">
        <v>2357</v>
      </c>
      <c r="T903" s="221" t="s">
        <v>2273</v>
      </c>
      <c r="U903" s="221" t="s">
        <v>7465</v>
      </c>
      <c r="V903" s="221">
        <v>1</v>
      </c>
      <c r="AB903" s="333"/>
    </row>
    <row r="904" spans="1:28" s="221" customFormat="1">
      <c r="A904" s="205"/>
      <c r="B904" s="194" t="s">
        <v>5242</v>
      </c>
      <c r="C904" s="194" t="str">
        <f t="shared" si="79"/>
        <v>select_one</v>
      </c>
      <c r="D904" s="194" t="str">
        <f t="shared" si="78"/>
        <v>food_all</v>
      </c>
      <c r="E904" s="205"/>
      <c r="F904" s="194"/>
      <c r="G904" s="194" t="s">
        <v>2983</v>
      </c>
      <c r="H904" s="206"/>
      <c r="I904" s="221" t="str" cm="1">
        <f t="array" ref="I904">_xlfn.TEXTJOIN(" ",1,IF(flistname=D904,foption,""))</f>
        <v/>
      </c>
      <c r="J904" s="221" t="s">
        <v>6219</v>
      </c>
      <c r="K904" s="221" t="s">
        <v>2358</v>
      </c>
      <c r="L904" s="221" t="str">
        <f t="shared" si="81"/>
        <v>R04_28: What was the main source of the oil/butter in the past 7 days?</v>
      </c>
      <c r="M904" s="221" t="s">
        <v>5243</v>
      </c>
      <c r="N904" s="221" t="s">
        <v>5244</v>
      </c>
      <c r="O904" s="221" t="s">
        <v>5244</v>
      </c>
      <c r="P904" s="221">
        <v>1</v>
      </c>
      <c r="R904" s="221" t="s">
        <v>6220</v>
      </c>
      <c r="V904" s="221">
        <v>1</v>
      </c>
      <c r="W904" s="268" t="s">
        <v>3865</v>
      </c>
      <c r="Z904" s="221" t="s">
        <v>2360</v>
      </c>
      <c r="AB904" s="333"/>
    </row>
    <row r="905" spans="1:28" s="221" customFormat="1">
      <c r="A905" s="205"/>
      <c r="B905" s="194" t="s">
        <v>5245</v>
      </c>
      <c r="C905" s="194" t="str">
        <f t="shared" si="79"/>
        <v>No</v>
      </c>
      <c r="D905" s="194" t="str">
        <f t="shared" si="78"/>
        <v/>
      </c>
      <c r="E905" s="205"/>
      <c r="F905" s="194"/>
      <c r="G905" s="194" t="s">
        <v>2983</v>
      </c>
      <c r="H905" s="206"/>
      <c r="I905" s="221" t="str" cm="1">
        <f t="array" ref="I905">_xlfn.TEXTJOIN(" ",1,IF(flistname=D905,foption,""))</f>
        <v>0</v>
      </c>
      <c r="J905" s="221" t="s">
        <v>151</v>
      </c>
      <c r="K905" s="221" t="s">
        <v>2361</v>
      </c>
      <c r="L905" s="221" t="str">
        <f t="shared" si="81"/>
        <v>R04_29: Sugar or sweets?</v>
      </c>
      <c r="M905" s="221" t="s">
        <v>5246</v>
      </c>
      <c r="N905" s="221" t="s">
        <v>5247</v>
      </c>
      <c r="O905" s="221" t="s">
        <v>5247</v>
      </c>
      <c r="P905" s="221">
        <v>1</v>
      </c>
      <c r="S905" s="221" t="s">
        <v>2363</v>
      </c>
      <c r="T905" s="221" t="s">
        <v>2273</v>
      </c>
      <c r="U905" s="221" t="s">
        <v>7465</v>
      </c>
      <c r="V905" s="221">
        <v>1</v>
      </c>
      <c r="AB905" s="333"/>
    </row>
    <row r="906" spans="1:28" s="221" customFormat="1">
      <c r="A906" s="205"/>
      <c r="B906" s="194" t="s">
        <v>5248</v>
      </c>
      <c r="C906" s="194" t="str">
        <f t="shared" si="79"/>
        <v>select_one</v>
      </c>
      <c r="D906" s="194" t="str">
        <f t="shared" si="78"/>
        <v>food_all</v>
      </c>
      <c r="E906" s="205"/>
      <c r="F906" s="194"/>
      <c r="G906" s="194" t="s">
        <v>2983</v>
      </c>
      <c r="H906" s="206"/>
      <c r="I906" s="221" t="str" cm="1">
        <f t="array" ref="I906">_xlfn.TEXTJOIN(" ",1,IF(flistname=D906,foption,""))</f>
        <v/>
      </c>
      <c r="J906" s="221" t="s">
        <v>6219</v>
      </c>
      <c r="K906" s="221" t="s">
        <v>2364</v>
      </c>
      <c r="L906" s="221" t="str">
        <f t="shared" si="81"/>
        <v>R04_30: What was the main source of the sugar or sweets in the past 7 days?</v>
      </c>
      <c r="M906" s="221" t="s">
        <v>5249</v>
      </c>
      <c r="N906" s="221" t="s">
        <v>5250</v>
      </c>
      <c r="O906" s="221" t="s">
        <v>5250</v>
      </c>
      <c r="P906" s="221">
        <v>1</v>
      </c>
      <c r="R906" s="221" t="s">
        <v>6220</v>
      </c>
      <c r="V906" s="221">
        <v>1</v>
      </c>
      <c r="W906" s="268" t="s">
        <v>3865</v>
      </c>
      <c r="Z906" s="221" t="s">
        <v>2366</v>
      </c>
      <c r="AB906" s="333"/>
    </row>
    <row r="907" spans="1:28" s="219" customFormat="1">
      <c r="A907" s="212"/>
      <c r="B907" s="199" t="s">
        <v>5251</v>
      </c>
      <c r="C907" s="199" t="str">
        <f t="shared" si="79"/>
        <v>No</v>
      </c>
      <c r="D907" s="199" t="str">
        <f t="shared" ref="D907:D962" si="101">IF(OR(C907="select_one",C907="select_multiple"),TRIM(RIGHT(J907,LEN(J907)-(LEN(C907)+1))),"")</f>
        <v/>
      </c>
      <c r="E907" s="212"/>
      <c r="F907" s="199"/>
      <c r="G907" s="199" t="s">
        <v>2983</v>
      </c>
      <c r="H907" s="213"/>
      <c r="I907" s="219" t="str" cm="1">
        <f t="array" ref="I907">_xlfn.TEXTJOIN(" ",1,IF(flistname=D907,foption,""))</f>
        <v>0</v>
      </c>
      <c r="J907" s="219" t="s">
        <v>117</v>
      </c>
      <c r="K907" s="219" t="s">
        <v>5160</v>
      </c>
      <c r="L907" s="219" t="str">
        <f t="shared" si="81"/>
        <v/>
      </c>
      <c r="N907" s="219" t="s">
        <v>2988</v>
      </c>
      <c r="O907" s="219" t="s">
        <v>2988</v>
      </c>
      <c r="P907" s="219">
        <v>1</v>
      </c>
      <c r="AB907" s="286"/>
    </row>
    <row r="908" spans="1:28" s="221" customFormat="1">
      <c r="A908" s="205"/>
      <c r="B908" s="194" t="s">
        <v>5252</v>
      </c>
      <c r="C908" s="194" t="str">
        <f t="shared" ref="C908:C963" si="102">IF(IFERROR(FIND("select_one",J908),0)&gt;0,"select_one",IF(IFERROR(FIND("select_multiple",J908),0)&gt;0,"select_multiple","No"))</f>
        <v>No</v>
      </c>
      <c r="D908" s="194" t="str">
        <f t="shared" si="101"/>
        <v/>
      </c>
      <c r="E908" s="205"/>
      <c r="F908" s="194"/>
      <c r="G908" s="194" t="s">
        <v>2983</v>
      </c>
      <c r="H908" s="206"/>
      <c r="I908" s="221" t="str" cm="1">
        <f t="array" ref="I908">_xlfn.TEXTJOIN(" ",1,IF(flistname=D908,foption,""))</f>
        <v>0</v>
      </c>
      <c r="J908" s="221" t="s">
        <v>151</v>
      </c>
      <c r="K908" s="221" t="s">
        <v>2367</v>
      </c>
      <c r="L908" s="221" t="str">
        <f t="shared" si="81"/>
        <v>R05: Number of days CSB++ consumed?</v>
      </c>
      <c r="M908" s="221" t="s">
        <v>5253</v>
      </c>
      <c r="N908" s="221" t="s">
        <v>5254</v>
      </c>
      <c r="O908" s="221" t="s">
        <v>5254</v>
      </c>
      <c r="P908" s="221">
        <v>1</v>
      </c>
      <c r="T908" s="221" t="s">
        <v>2273</v>
      </c>
      <c r="V908" s="221">
        <v>1</v>
      </c>
      <c r="AB908" s="333"/>
    </row>
    <row r="909" spans="1:28" s="221" customFormat="1">
      <c r="A909" s="205"/>
      <c r="B909" s="194" t="s">
        <v>5255</v>
      </c>
      <c r="C909" s="194" t="str">
        <f t="shared" si="102"/>
        <v>select_one</v>
      </c>
      <c r="D909" s="194" t="str">
        <f t="shared" si="101"/>
        <v>csb_source</v>
      </c>
      <c r="E909" s="205"/>
      <c r="F909" s="194"/>
      <c r="G909" s="194" t="s">
        <v>2983</v>
      </c>
      <c r="H909" s="206"/>
      <c r="I909" s="221" t="str" cm="1">
        <f t="array" ref="I909">_xlfn.TEXTJOIN(" ",1,IF(flistname=D909,foption,""))</f>
        <v>1: Direct assistance 2: Received as gift 3: Purchased in market</v>
      </c>
      <c r="J909" s="221" t="s">
        <v>2369</v>
      </c>
      <c r="K909" s="221" t="s">
        <v>2370</v>
      </c>
      <c r="L909" s="221" t="str">
        <f t="shared" si="81"/>
        <v>R06: What was the main source of the CSB++?</v>
      </c>
      <c r="M909" s="221" t="s">
        <v>5256</v>
      </c>
      <c r="N909" s="221" t="s">
        <v>5257</v>
      </c>
      <c r="O909" s="221" t="s">
        <v>5257</v>
      </c>
      <c r="P909" s="221">
        <v>1</v>
      </c>
      <c r="V909" s="221">
        <v>1</v>
      </c>
      <c r="Z909" s="221" t="s">
        <v>2372</v>
      </c>
      <c r="AB909" s="333"/>
    </row>
    <row r="910" spans="1:28" s="221" customFormat="1">
      <c r="A910" s="205"/>
      <c r="B910" s="194" t="s">
        <v>5258</v>
      </c>
      <c r="C910" s="194" t="s">
        <v>7471</v>
      </c>
      <c r="D910" s="194" t="s">
        <v>2988</v>
      </c>
      <c r="E910" s="205"/>
      <c r="F910" s="194"/>
      <c r="G910" s="194" t="s">
        <v>2983</v>
      </c>
      <c r="H910" s="206"/>
      <c r="I910" s="221" t="s">
        <v>2988</v>
      </c>
      <c r="J910" s="221" t="s">
        <v>801</v>
      </c>
      <c r="K910" s="221" t="s">
        <v>7472</v>
      </c>
      <c r="L910" s="221" t="s">
        <v>2374</v>
      </c>
      <c r="AA910" s="334" t="s">
        <v>25</v>
      </c>
      <c r="AB910" s="333" t="s">
        <v>2375</v>
      </c>
    </row>
    <row r="911" spans="1:28" s="327" customFormat="1">
      <c r="A911" s="210"/>
      <c r="B911" s="198" t="s">
        <v>5260</v>
      </c>
      <c r="C911" s="198" t="str">
        <f t="shared" si="102"/>
        <v>No</v>
      </c>
      <c r="D911" s="198" t="str">
        <f t="shared" si="101"/>
        <v/>
      </c>
      <c r="E911" s="210"/>
      <c r="F911" s="198"/>
      <c r="G911" s="198" t="s">
        <v>2983</v>
      </c>
      <c r="H911" s="211"/>
      <c r="I911" s="327" t="str" cm="1">
        <f t="array" ref="I911">_xlfn.TEXTJOIN(" ",1,IF(flistname=D911,foption,""))</f>
        <v>0</v>
      </c>
      <c r="J911" s="327" t="s">
        <v>20</v>
      </c>
      <c r="L911" s="327" t="str">
        <f t="shared" si="81"/>
        <v>&lt;span style="color:red"&gt;${name_details}! This Food Consumption Score- ${fcs_verify} is too low to be realistic. Kindly probe if the household has not consumed more Cereals or Pulses or other food during the last 7 days.&lt;/span&gt;</v>
      </c>
      <c r="N911" s="327" t="s">
        <v>7473</v>
      </c>
      <c r="O911" s="327" t="s">
        <v>7474</v>
      </c>
      <c r="P911" s="327">
        <v>1</v>
      </c>
      <c r="V911" s="327">
        <v>1</v>
      </c>
      <c r="Z911" s="327" t="s">
        <v>7475</v>
      </c>
      <c r="AA911" s="374" t="s">
        <v>25</v>
      </c>
      <c r="AB911" s="329"/>
    </row>
    <row r="912" spans="1:28" s="356" customFormat="1">
      <c r="A912" s="355"/>
      <c r="B912" s="356" t="s">
        <v>5262</v>
      </c>
      <c r="C912" s="356" t="str">
        <f t="shared" si="102"/>
        <v>No</v>
      </c>
      <c r="D912" s="356" t="str">
        <f t="shared" si="101"/>
        <v/>
      </c>
      <c r="E912" s="355"/>
      <c r="G912" s="356" t="s">
        <v>2983</v>
      </c>
      <c r="H912" s="357"/>
      <c r="I912" s="356" t="str" cm="1">
        <f t="array" ref="I912">_xlfn.TEXTJOIN(" ",1,IF(flistname=D912,foption,""))</f>
        <v>0</v>
      </c>
      <c r="J912" s="356" t="s">
        <v>117</v>
      </c>
      <c r="K912" s="356" t="s">
        <v>5139</v>
      </c>
      <c r="L912" s="356" t="str">
        <f t="shared" si="81"/>
        <v/>
      </c>
      <c r="N912" s="356" t="s">
        <v>2988</v>
      </c>
      <c r="O912" s="356" t="s">
        <v>2988</v>
      </c>
      <c r="P912" s="356">
        <v>1</v>
      </c>
      <c r="AB912" s="358"/>
    </row>
    <row r="913" spans="1:28" s="218" customFormat="1">
      <c r="A913" s="207"/>
      <c r="C913" s="218" t="str">
        <f t="shared" si="102"/>
        <v>No</v>
      </c>
      <c r="D913" s="218" t="str">
        <f t="shared" si="101"/>
        <v/>
      </c>
      <c r="E913" s="207"/>
      <c r="H913" s="209"/>
      <c r="I913" s="214" t="str" cm="1">
        <f t="array" ref="I913">_xlfn.TEXTJOIN(" ",1,IF(flistname=D913,foption,""))</f>
        <v>0</v>
      </c>
      <c r="L913" s="218" t="str">
        <f t="shared" si="81"/>
        <v/>
      </c>
      <c r="N913" s="218" t="s">
        <v>2988</v>
      </c>
      <c r="O913" s="218" t="s">
        <v>2988</v>
      </c>
      <c r="P913" s="218">
        <v>1</v>
      </c>
      <c r="S913" s="207"/>
      <c r="AB913" s="280"/>
    </row>
    <row r="914" spans="1:28" s="356" customFormat="1">
      <c r="A914" s="355"/>
      <c r="B914" s="356" t="s">
        <v>5263</v>
      </c>
      <c r="C914" s="356" t="str">
        <f t="shared" si="102"/>
        <v>No</v>
      </c>
      <c r="D914" s="356" t="str">
        <f t="shared" si="101"/>
        <v/>
      </c>
      <c r="E914" s="355"/>
      <c r="G914" s="356" t="s">
        <v>3040</v>
      </c>
      <c r="H914" s="357"/>
      <c r="I914" s="356" t="str" cm="1">
        <f t="array" ref="I914">_xlfn.TEXTJOIN(" ",1,IF(flistname=D914,foption,""))</f>
        <v>0</v>
      </c>
      <c r="J914" s="356" t="s">
        <v>26</v>
      </c>
      <c r="K914" s="356" t="s">
        <v>5264</v>
      </c>
      <c r="L914" s="356" t="str">
        <f t="shared" si="81"/>
        <v>S: MINIMUM ACCEPTABLE DIET For CHILDREN (MAD)</v>
      </c>
      <c r="M914" s="356" t="s">
        <v>5265</v>
      </c>
      <c r="N914" s="356" t="s">
        <v>6225</v>
      </c>
      <c r="O914" s="356" t="s">
        <v>5266</v>
      </c>
      <c r="P914" s="356">
        <v>1</v>
      </c>
      <c r="S914" s="356" t="s">
        <v>2403</v>
      </c>
      <c r="Z914" s="356" t="s">
        <v>6226</v>
      </c>
      <c r="AB914" s="358"/>
    </row>
    <row r="915" spans="1:28" s="219" customFormat="1">
      <c r="A915" s="215"/>
      <c r="B915" s="216" t="s">
        <v>5275</v>
      </c>
      <c r="C915" s="216" t="str">
        <f t="shared" si="102"/>
        <v>No</v>
      </c>
      <c r="D915" s="216" t="str">
        <f t="shared" si="101"/>
        <v/>
      </c>
      <c r="E915" s="215"/>
      <c r="F915" s="216"/>
      <c r="G915" s="216" t="s">
        <v>3040</v>
      </c>
      <c r="H915" s="217"/>
      <c r="I915" s="219" t="str" cm="1">
        <f t="array" ref="I915">_xlfn.TEXTJOIN(" ",1,IF(flistname=D915,foption,""))</f>
        <v>0</v>
      </c>
      <c r="J915" s="219" t="s">
        <v>212</v>
      </c>
      <c r="K915" s="219" t="s">
        <v>5276</v>
      </c>
      <c r="L915" s="219" t="str">
        <f t="shared" ref="L915:L972" si="103">IF(AND(ISBLANK(M915),ISBLANK(N915)),"",IF(ISBLANK(M915),N915,_xlfn.CONCAT(TRIM(M915),": ",N915)))</f>
        <v/>
      </c>
      <c r="N915" s="219" t="s">
        <v>2988</v>
      </c>
      <c r="O915" s="219" t="s">
        <v>2988</v>
      </c>
      <c r="P915" s="219">
        <v>1</v>
      </c>
      <c r="Y915" s="219" t="s">
        <v>6227</v>
      </c>
      <c r="Z915" s="219" t="s">
        <v>6226</v>
      </c>
      <c r="AB915" s="286"/>
    </row>
    <row r="916" spans="1:28" s="221" customFormat="1">
      <c r="A916" s="205"/>
      <c r="B916" s="194" t="s">
        <v>5277</v>
      </c>
      <c r="C916" s="194" t="str">
        <f t="shared" si="102"/>
        <v>No</v>
      </c>
      <c r="D916" s="194" t="str">
        <f t="shared" si="101"/>
        <v/>
      </c>
      <c r="E916" s="205"/>
      <c r="F916" s="194"/>
      <c r="G916" s="194" t="s">
        <v>2983</v>
      </c>
      <c r="H916" s="206"/>
      <c r="I916" s="221" t="str" cm="1">
        <f t="array" ref="I916">_xlfn.TEXTJOIN(" ",1,IF(flistname=D916,foption,""))</f>
        <v>0</v>
      </c>
      <c r="J916" s="221" t="s">
        <v>151</v>
      </c>
      <c r="K916" s="221" t="s">
        <v>2412</v>
      </c>
      <c r="L916" s="221" t="str">
        <f t="shared" si="103"/>
        <v>S02: Child age in months:</v>
      </c>
      <c r="M916" s="221" t="s">
        <v>5278</v>
      </c>
      <c r="N916" s="221" t="s">
        <v>5279</v>
      </c>
      <c r="O916" s="221" t="s">
        <v>5279</v>
      </c>
      <c r="P916" s="221">
        <v>1</v>
      </c>
      <c r="T916" s="221" t="s">
        <v>6228</v>
      </c>
      <c r="U916" s="221" t="s">
        <v>7476</v>
      </c>
      <c r="V916" s="221">
        <v>1</v>
      </c>
      <c r="AB916" s="333"/>
    </row>
    <row r="917" spans="1:28" s="219" customFormat="1">
      <c r="J917" s="219" t="s">
        <v>26</v>
      </c>
      <c r="K917" s="219" t="s">
        <v>5274</v>
      </c>
      <c r="L917" s="219" t="str">
        <f t="shared" si="103"/>
        <v>Consumed liquids</v>
      </c>
      <c r="N917" s="219" t="s">
        <v>6230</v>
      </c>
      <c r="W917" s="219" t="s">
        <v>168</v>
      </c>
      <c r="Z917" s="219" t="s">
        <v>6231</v>
      </c>
      <c r="AB917" s="286"/>
    </row>
    <row r="918" spans="1:28" s="221" customFormat="1">
      <c r="A918" s="205"/>
      <c r="B918" s="194"/>
      <c r="C918" s="194"/>
      <c r="D918" s="194"/>
      <c r="E918" s="205"/>
      <c r="F918" s="194"/>
      <c r="G918" s="194"/>
      <c r="H918" s="206"/>
      <c r="J918" s="221" t="s">
        <v>22</v>
      </c>
      <c r="K918" s="221" t="s">
        <v>6232</v>
      </c>
      <c r="L918" s="221" t="str">
        <f t="shared" si="103"/>
        <v>S03: Was [child name] breastfed yesterday during day or at night?</v>
      </c>
      <c r="M918" s="221" t="s">
        <v>6394</v>
      </c>
      <c r="N918" s="221" t="s">
        <v>6233</v>
      </c>
      <c r="V918" s="221">
        <v>1</v>
      </c>
      <c r="W918" s="221" t="s">
        <v>5748</v>
      </c>
      <c r="AB918" s="333"/>
    </row>
    <row r="919" spans="1:28" s="221" customFormat="1">
      <c r="A919" s="205"/>
      <c r="B919" s="194"/>
      <c r="C919" s="194"/>
      <c r="D919" s="194"/>
      <c r="E919" s="205"/>
      <c r="F919" s="194"/>
      <c r="G919" s="194"/>
      <c r="H919" s="206"/>
      <c r="J919" s="221" t="s">
        <v>22</v>
      </c>
      <c r="K919" s="221" t="s">
        <v>6234</v>
      </c>
      <c r="L919" s="221" t="str">
        <f t="shared" si="103"/>
        <v>S04: Has [child name]ever been breastfed?</v>
      </c>
      <c r="M919" s="221" t="s">
        <v>5317</v>
      </c>
      <c r="N919" s="221" t="s">
        <v>6235</v>
      </c>
      <c r="V919" s="221">
        <v>1</v>
      </c>
      <c r="W919" s="221" t="s">
        <v>5748</v>
      </c>
      <c r="Z919" s="221" t="s">
        <v>6236</v>
      </c>
      <c r="AB919" s="333"/>
    </row>
    <row r="920" spans="1:28" s="221" customFormat="1">
      <c r="A920" s="205"/>
      <c r="B920" s="194"/>
      <c r="C920" s="194"/>
      <c r="D920" s="194"/>
      <c r="E920" s="205"/>
      <c r="F920" s="194"/>
      <c r="G920" s="194"/>
      <c r="H920" s="206"/>
      <c r="J920" s="221" t="s">
        <v>6237</v>
      </c>
      <c r="K920" s="221" t="s">
        <v>6238</v>
      </c>
      <c r="L920" s="221" t="str">
        <f t="shared" si="103"/>
        <v>S05: How long after birth did you first put [child name]to the breast after birth?</v>
      </c>
      <c r="M920" s="221" t="s">
        <v>6395</v>
      </c>
      <c r="N920" s="221" t="s">
        <v>6239</v>
      </c>
      <c r="V920" s="221">
        <v>1</v>
      </c>
      <c r="Z920" s="221" t="s">
        <v>6240</v>
      </c>
      <c r="AB920" s="333"/>
    </row>
    <row r="921" spans="1:28" s="325" customFormat="1">
      <c r="J921" s="325" t="s">
        <v>20</v>
      </c>
      <c r="L921" s="325" t="str">
        <f t="shared" si="103"/>
        <v/>
      </c>
      <c r="S921" s="325" t="s">
        <v>6241</v>
      </c>
      <c r="AB921" s="326"/>
    </row>
    <row r="922" spans="1:28" s="221" customFormat="1">
      <c r="A922" s="205"/>
      <c r="B922" s="194"/>
      <c r="C922" s="194"/>
      <c r="D922" s="194"/>
      <c r="E922" s="205"/>
      <c r="F922" s="194"/>
      <c r="G922" s="194"/>
      <c r="H922" s="206"/>
      <c r="J922" s="221" t="s">
        <v>549</v>
      </c>
      <c r="K922" s="221" t="s">
        <v>6242</v>
      </c>
      <c r="L922" s="221" t="str">
        <f t="shared" si="103"/>
        <v>S06: Plain water bottled or home prepared</v>
      </c>
      <c r="M922" s="221" t="s">
        <v>6396</v>
      </c>
      <c r="N922" s="221" t="s">
        <v>6397</v>
      </c>
      <c r="S922" s="221" t="s">
        <v>6398</v>
      </c>
      <c r="V922" s="221">
        <v>1</v>
      </c>
      <c r="W922" s="221" t="s">
        <v>5748</v>
      </c>
      <c r="AB922" s="333"/>
    </row>
    <row r="923" spans="1:28" s="221" customFormat="1">
      <c r="A923" s="205"/>
      <c r="B923" s="194"/>
      <c r="C923" s="194"/>
      <c r="D923" s="194"/>
      <c r="E923" s="205"/>
      <c r="F923" s="194"/>
      <c r="G923" s="194"/>
      <c r="H923" s="206"/>
      <c r="J923" s="221" t="s">
        <v>549</v>
      </c>
      <c r="K923" s="221" t="s">
        <v>6244</v>
      </c>
      <c r="L923" s="221" t="str">
        <f t="shared" si="103"/>
        <v>S07: Drinks made with Infant formula</v>
      </c>
      <c r="M923" s="221" t="s">
        <v>6399</v>
      </c>
      <c r="N923" s="221" t="s">
        <v>6400</v>
      </c>
      <c r="S923" s="221" t="s">
        <v>6401</v>
      </c>
      <c r="V923" s="221">
        <v>1</v>
      </c>
      <c r="W923" s="221" t="s">
        <v>5748</v>
      </c>
      <c r="AB923" s="333"/>
    </row>
    <row r="924" spans="1:28" s="221" customFormat="1">
      <c r="A924" s="205"/>
      <c r="B924" s="194"/>
      <c r="C924" s="194"/>
      <c r="D924" s="194"/>
      <c r="E924" s="205"/>
      <c r="F924" s="194"/>
      <c r="G924" s="194"/>
      <c r="H924" s="206"/>
      <c r="J924" s="221" t="s">
        <v>151</v>
      </c>
      <c r="K924" s="221" t="s">
        <v>6246</v>
      </c>
      <c r="L924" s="221" t="str">
        <f t="shared" si="103"/>
        <v>S08: How many times did [child name] consume Infant formula</v>
      </c>
      <c r="M924" s="221" t="s">
        <v>6402</v>
      </c>
      <c r="N924" s="221" t="s">
        <v>6247</v>
      </c>
      <c r="S924" s="221" t="s">
        <v>6403</v>
      </c>
      <c r="T924" s="221" t="s">
        <v>6248</v>
      </c>
      <c r="U924" s="221" t="s">
        <v>7477</v>
      </c>
      <c r="V924" s="221">
        <v>1</v>
      </c>
      <c r="Z924" s="221" t="s">
        <v>6250</v>
      </c>
      <c r="AB924" s="333"/>
    </row>
    <row r="925" spans="1:28" s="221" customFormat="1">
      <c r="A925" s="205"/>
      <c r="B925" s="194"/>
      <c r="C925" s="194"/>
      <c r="D925" s="194"/>
      <c r="E925" s="205"/>
      <c r="F925" s="194"/>
      <c r="G925" s="194"/>
      <c r="H925" s="206"/>
      <c r="J925" s="221" t="s">
        <v>549</v>
      </c>
      <c r="K925" s="221" t="s">
        <v>6251</v>
      </c>
      <c r="L925" s="221" t="str">
        <f t="shared" si="103"/>
        <v>S09: Tinned, powdered, or fresh animal milk</v>
      </c>
      <c r="M925" s="221" t="s">
        <v>6404</v>
      </c>
      <c r="N925" s="221" t="s">
        <v>6405</v>
      </c>
      <c r="S925" s="221" t="s">
        <v>6406</v>
      </c>
      <c r="V925" s="221">
        <v>1</v>
      </c>
      <c r="W925" s="221" t="s">
        <v>5748</v>
      </c>
      <c r="AB925" s="333"/>
    </row>
    <row r="926" spans="1:28" s="221" customFormat="1">
      <c r="A926" s="205"/>
      <c r="B926" s="194"/>
      <c r="C926" s="194"/>
      <c r="D926" s="194"/>
      <c r="E926" s="205"/>
      <c r="F926" s="194"/>
      <c r="G926" s="194"/>
      <c r="H926" s="206"/>
      <c r="J926" s="221" t="s">
        <v>151</v>
      </c>
      <c r="K926" s="221" t="s">
        <v>6253</v>
      </c>
      <c r="L926" s="221" t="str">
        <f t="shared" si="103"/>
        <v>S10: How many times did [child name] consume Milk (tinned, powdered or fresh)</v>
      </c>
      <c r="M926" s="221" t="s">
        <v>6407</v>
      </c>
      <c r="N926" s="221" t="s">
        <v>6408</v>
      </c>
      <c r="S926" s="221" t="s">
        <v>6403</v>
      </c>
      <c r="T926" s="221" t="s">
        <v>6248</v>
      </c>
      <c r="U926" s="221" t="s">
        <v>7477</v>
      </c>
      <c r="V926" s="221">
        <v>1</v>
      </c>
      <c r="Z926" s="221" t="s">
        <v>6255</v>
      </c>
      <c r="AB926" s="333"/>
    </row>
    <row r="927" spans="1:28" s="221" customFormat="1">
      <c r="A927" s="205"/>
      <c r="B927" s="194"/>
      <c r="C927" s="194"/>
      <c r="D927" s="194"/>
      <c r="E927" s="205"/>
      <c r="F927" s="194"/>
      <c r="G927" s="194"/>
      <c r="H927" s="206"/>
      <c r="J927" s="221" t="s">
        <v>549</v>
      </c>
      <c r="K927" s="221" t="s">
        <v>6256</v>
      </c>
      <c r="L927" s="221" t="str">
        <f t="shared" si="103"/>
        <v>S11: Juice or juice drinks (fresh fruits or processed)</v>
      </c>
      <c r="M927" s="221" t="s">
        <v>6409</v>
      </c>
      <c r="N927" s="221" t="s">
        <v>6410</v>
      </c>
      <c r="S927" s="221" t="s">
        <v>6411</v>
      </c>
      <c r="V927" s="221">
        <v>1</v>
      </c>
      <c r="W927" s="221" t="s">
        <v>5748</v>
      </c>
      <c r="AB927" s="333"/>
    </row>
    <row r="928" spans="1:28" s="221" customFormat="1">
      <c r="A928" s="205"/>
      <c r="B928" s="194"/>
      <c r="C928" s="194"/>
      <c r="D928" s="194"/>
      <c r="E928" s="205"/>
      <c r="F928" s="194"/>
      <c r="G928" s="194"/>
      <c r="H928" s="206"/>
      <c r="J928" s="221" t="s">
        <v>549</v>
      </c>
      <c r="K928" s="221" t="s">
        <v>6258</v>
      </c>
      <c r="L928" s="221" t="str">
        <f t="shared" si="103"/>
        <v>S12: Clear broth</v>
      </c>
      <c r="M928" s="221" t="s">
        <v>6412</v>
      </c>
      <c r="N928" s="221" t="s">
        <v>6259</v>
      </c>
      <c r="S928" s="221" t="s">
        <v>6403</v>
      </c>
      <c r="V928" s="221">
        <v>1</v>
      </c>
      <c r="W928" s="221" t="s">
        <v>5748</v>
      </c>
      <c r="AB928" s="333"/>
    </row>
    <row r="929" spans="1:28" s="221" customFormat="1">
      <c r="A929" s="205"/>
      <c r="B929" s="194"/>
      <c r="C929" s="194"/>
      <c r="D929" s="194"/>
      <c r="E929" s="205"/>
      <c r="F929" s="194"/>
      <c r="G929" s="194"/>
      <c r="H929" s="206"/>
      <c r="J929" s="221" t="s">
        <v>549</v>
      </c>
      <c r="K929" s="221" t="s">
        <v>6260</v>
      </c>
      <c r="L929" s="221" t="str">
        <f t="shared" si="103"/>
        <v>S13: Sour milk or yogurt</v>
      </c>
      <c r="M929" s="221" t="s">
        <v>6413</v>
      </c>
      <c r="N929" s="221" t="s">
        <v>6261</v>
      </c>
      <c r="S929" s="221" t="s">
        <v>6414</v>
      </c>
      <c r="V929" s="221">
        <v>1</v>
      </c>
      <c r="W929" s="221" t="s">
        <v>5748</v>
      </c>
      <c r="AB929" s="333"/>
    </row>
    <row r="930" spans="1:28" s="221" customFormat="1">
      <c r="A930" s="205"/>
      <c r="B930" s="194"/>
      <c r="C930" s="194"/>
      <c r="D930" s="194"/>
      <c r="E930" s="205"/>
      <c r="F930" s="194"/>
      <c r="G930" s="194"/>
      <c r="H930" s="206"/>
      <c r="J930" s="221" t="s">
        <v>151</v>
      </c>
      <c r="K930" s="221" t="s">
        <v>6262</v>
      </c>
      <c r="L930" s="221" t="str">
        <f t="shared" si="103"/>
        <v>S14: How many times did [child name] consume Yogurt</v>
      </c>
      <c r="M930" s="221" t="s">
        <v>6415</v>
      </c>
      <c r="N930" s="221" t="s">
        <v>6263</v>
      </c>
      <c r="S930" s="221" t="s">
        <v>6403</v>
      </c>
      <c r="T930" s="221" t="s">
        <v>6248</v>
      </c>
      <c r="U930" s="221" t="s">
        <v>7477</v>
      </c>
      <c r="V930" s="221">
        <v>1</v>
      </c>
      <c r="Z930" s="221" t="s">
        <v>6264</v>
      </c>
      <c r="AB930" s="333"/>
    </row>
    <row r="931" spans="1:28" s="221" customFormat="1">
      <c r="A931" s="205"/>
      <c r="B931" s="194"/>
      <c r="C931" s="194"/>
      <c r="D931" s="194"/>
      <c r="E931" s="205"/>
      <c r="F931" s="194"/>
      <c r="G931" s="194"/>
      <c r="H931" s="206"/>
      <c r="J931" s="221" t="s">
        <v>549</v>
      </c>
      <c r="K931" s="221" t="s">
        <v>6265</v>
      </c>
      <c r="L931" s="221" t="str">
        <f t="shared" si="103"/>
        <v>S15: Thin porridge</v>
      </c>
      <c r="M931" s="221" t="s">
        <v>6416</v>
      </c>
      <c r="N931" s="221" t="s">
        <v>6417</v>
      </c>
      <c r="S931" s="221" t="s">
        <v>6418</v>
      </c>
      <c r="V931" s="221">
        <v>1</v>
      </c>
      <c r="W931" s="221" t="s">
        <v>5748</v>
      </c>
      <c r="AB931" s="333"/>
    </row>
    <row r="932" spans="1:28" s="221" customFormat="1">
      <c r="A932" s="205"/>
      <c r="B932" s="194"/>
      <c r="C932" s="194"/>
      <c r="D932" s="194"/>
      <c r="E932" s="205"/>
      <c r="F932" s="194"/>
      <c r="G932" s="194"/>
      <c r="H932" s="206"/>
      <c r="J932" s="221" t="s">
        <v>549</v>
      </c>
      <c r="K932" s="221" t="s">
        <v>6267</v>
      </c>
      <c r="L932" s="221" t="str">
        <f t="shared" si="103"/>
        <v>S16: Porridge made with CSB++</v>
      </c>
      <c r="M932" s="221" t="s">
        <v>6419</v>
      </c>
      <c r="N932" s="221" t="s">
        <v>6268</v>
      </c>
      <c r="S932" s="221" t="s">
        <v>6420</v>
      </c>
      <c r="V932" s="221">
        <v>1</v>
      </c>
      <c r="W932" s="221" t="s">
        <v>5748</v>
      </c>
      <c r="AB932" s="333"/>
    </row>
    <row r="933" spans="1:28" s="221" customFormat="1">
      <c r="A933" s="205"/>
      <c r="B933" s="194"/>
      <c r="C933" s="194"/>
      <c r="D933" s="194"/>
      <c r="E933" s="205"/>
      <c r="F933" s="194"/>
      <c r="G933" s="194"/>
      <c r="H933" s="206"/>
      <c r="J933" s="221" t="s">
        <v>151</v>
      </c>
      <c r="K933" s="221" t="s">
        <v>6269</v>
      </c>
      <c r="L933" s="221" t="str">
        <f t="shared" si="103"/>
        <v>S17: How many times did [child name] consume CSB++</v>
      </c>
      <c r="M933" s="221" t="s">
        <v>6421</v>
      </c>
      <c r="N933" s="221" t="s">
        <v>6270</v>
      </c>
      <c r="S933" s="221" t="s">
        <v>6422</v>
      </c>
      <c r="T933" s="221" t="s">
        <v>6248</v>
      </c>
      <c r="U933" s="221" t="s">
        <v>7477</v>
      </c>
      <c r="V933" s="221">
        <v>1</v>
      </c>
      <c r="Z933" s="221" t="s">
        <v>6271</v>
      </c>
      <c r="AB933" s="333"/>
    </row>
    <row r="934" spans="1:28" s="221" customFormat="1">
      <c r="A934" s="205"/>
      <c r="B934" s="194"/>
      <c r="C934" s="194"/>
      <c r="D934" s="194"/>
      <c r="E934" s="205"/>
      <c r="F934" s="194"/>
      <c r="G934" s="194"/>
      <c r="H934" s="206"/>
      <c r="J934" s="221" t="s">
        <v>549</v>
      </c>
      <c r="K934" s="221" t="s">
        <v>6272</v>
      </c>
      <c r="L934" s="221" t="str">
        <f t="shared" si="103"/>
        <v>S18: Tea or coffee with milk</v>
      </c>
      <c r="M934" s="221" t="s">
        <v>6423</v>
      </c>
      <c r="N934" s="221" t="s">
        <v>6273</v>
      </c>
      <c r="S934" s="221" t="s">
        <v>6424</v>
      </c>
      <c r="V934" s="221">
        <v>1</v>
      </c>
      <c r="W934" s="221" t="s">
        <v>5748</v>
      </c>
      <c r="AB934" s="333"/>
    </row>
    <row r="935" spans="1:28" s="221" customFormat="1">
      <c r="A935" s="205"/>
      <c r="B935" s="194"/>
      <c r="C935" s="194"/>
      <c r="D935" s="194"/>
      <c r="E935" s="205"/>
      <c r="F935" s="194"/>
      <c r="G935" s="194"/>
      <c r="H935" s="206"/>
      <c r="J935" s="221" t="s">
        <v>549</v>
      </c>
      <c r="K935" s="221" t="s">
        <v>6274</v>
      </c>
      <c r="L935" s="221" t="str">
        <f t="shared" si="103"/>
        <v>S19: Any other water-based liquids</v>
      </c>
      <c r="M935" s="221" t="s">
        <v>6425</v>
      </c>
      <c r="N935" s="221" t="s">
        <v>6426</v>
      </c>
      <c r="S935" s="221" t="s">
        <v>6427</v>
      </c>
      <c r="V935" s="221">
        <v>1</v>
      </c>
      <c r="W935" s="221" t="s">
        <v>5748</v>
      </c>
      <c r="AB935" s="333"/>
    </row>
    <row r="936" spans="1:28" s="219" customFormat="1">
      <c r="J936" s="219" t="s">
        <v>117</v>
      </c>
      <c r="K936" s="219" t="s">
        <v>5274</v>
      </c>
      <c r="AB936" s="286"/>
    </row>
    <row r="937" spans="1:28" s="247" customFormat="1">
      <c r="A937" s="228"/>
      <c r="B937" s="229"/>
      <c r="C937" s="229"/>
      <c r="D937" s="229"/>
      <c r="E937" s="228"/>
      <c r="F937" s="229"/>
      <c r="G937" s="229"/>
      <c r="H937" s="230"/>
      <c r="AB937" s="350"/>
    </row>
    <row r="938" spans="1:28" s="219" customFormat="1">
      <c r="J938" s="219" t="s">
        <v>26</v>
      </c>
      <c r="K938" s="219" t="s">
        <v>6428</v>
      </c>
      <c r="L938" s="219" t="str">
        <f t="shared" si="103"/>
        <v>Consumed Solid and semi-solid food</v>
      </c>
      <c r="N938" s="219" t="s">
        <v>6429</v>
      </c>
      <c r="W938" s="219" t="s">
        <v>168</v>
      </c>
      <c r="Z938" s="219" t="s">
        <v>6430</v>
      </c>
      <c r="AB938" s="286"/>
    </row>
    <row r="939" spans="1:28" s="325" customFormat="1">
      <c r="J939" s="325" t="s">
        <v>20</v>
      </c>
      <c r="L939" s="325" t="str">
        <f t="shared" si="103"/>
        <v/>
      </c>
      <c r="S939" s="325" t="s">
        <v>6431</v>
      </c>
      <c r="AB939" s="326"/>
    </row>
    <row r="940" spans="1:28" s="325" customFormat="1">
      <c r="J940" s="325" t="s">
        <v>20</v>
      </c>
      <c r="L940" s="325" t="str">
        <f t="shared" si="103"/>
        <v>Yesterday, during the day or at night, did [child name] consume any of the following?</v>
      </c>
      <c r="N940" s="325" t="s">
        <v>6432</v>
      </c>
      <c r="AB940" s="326"/>
    </row>
    <row r="941" spans="1:28" s="221" customFormat="1">
      <c r="A941" s="205"/>
      <c r="B941" s="194"/>
      <c r="C941" s="194"/>
      <c r="D941" s="194"/>
      <c r="E941" s="205"/>
      <c r="F941" s="194"/>
      <c r="G941" s="194"/>
      <c r="H941" s="206"/>
      <c r="J941" s="221" t="s">
        <v>549</v>
      </c>
      <c r="K941" s="221" t="s">
        <v>6282</v>
      </c>
      <c r="L941" s="221" t="str">
        <f t="shared" si="103"/>
        <v xml:space="preserve">S21: Foods or porridge, bread, ugali, noodlesmade from grains/flour </v>
      </c>
      <c r="M941" s="221" t="s">
        <v>6433</v>
      </c>
      <c r="N941" s="221" t="s">
        <v>6434</v>
      </c>
      <c r="S941" s="221" t="s">
        <v>6435</v>
      </c>
      <c r="V941" s="221">
        <v>1</v>
      </c>
      <c r="W941" s="221" t="s">
        <v>5748</v>
      </c>
      <c r="AB941" s="333"/>
    </row>
    <row r="942" spans="1:28" s="221" customFormat="1">
      <c r="A942" s="205"/>
      <c r="B942" s="194"/>
      <c r="C942" s="194"/>
      <c r="D942" s="194"/>
      <c r="E942" s="205"/>
      <c r="F942" s="194"/>
      <c r="G942" s="194"/>
      <c r="H942" s="206"/>
      <c r="J942" s="221" t="s">
        <v>549</v>
      </c>
      <c r="K942" s="221" t="s">
        <v>6284</v>
      </c>
      <c r="L942" s="221" t="str">
        <f t="shared" si="103"/>
        <v>S22: Foods made from white-flesh roots and tubers</v>
      </c>
      <c r="M942" s="221" t="s">
        <v>6436</v>
      </c>
      <c r="N942" s="221" t="s">
        <v>6437</v>
      </c>
      <c r="S942" s="221" t="s">
        <v>6438</v>
      </c>
      <c r="V942" s="221">
        <v>1</v>
      </c>
      <c r="W942" s="221" t="s">
        <v>5748</v>
      </c>
      <c r="AB942" s="333"/>
    </row>
    <row r="943" spans="1:28" s="221" customFormat="1">
      <c r="A943" s="205"/>
      <c r="B943" s="194"/>
      <c r="C943" s="194"/>
      <c r="D943" s="194"/>
      <c r="E943" s="205"/>
      <c r="F943" s="194"/>
      <c r="G943" s="194"/>
      <c r="H943" s="206"/>
      <c r="J943" s="221" t="s">
        <v>549</v>
      </c>
      <c r="K943" s="221" t="s">
        <v>6286</v>
      </c>
      <c r="L943" s="221" t="str">
        <f t="shared" si="103"/>
        <v>S23: Foods made from legumes and nuts</v>
      </c>
      <c r="M943" s="221" t="s">
        <v>6439</v>
      </c>
      <c r="N943" s="221" t="s">
        <v>6440</v>
      </c>
      <c r="S943" s="221" t="s">
        <v>6441</v>
      </c>
      <c r="V943" s="221">
        <v>1</v>
      </c>
      <c r="W943" s="221" t="s">
        <v>5748</v>
      </c>
      <c r="AB943" s="333"/>
    </row>
    <row r="944" spans="1:28" s="221" customFormat="1">
      <c r="A944" s="205"/>
      <c r="B944" s="194"/>
      <c r="C944" s="194"/>
      <c r="D944" s="194"/>
      <c r="E944" s="205"/>
      <c r="F944" s="194"/>
      <c r="G944" s="194"/>
      <c r="H944" s="206"/>
      <c r="J944" s="221" t="s">
        <v>549</v>
      </c>
      <c r="K944" s="221" t="s">
        <v>6288</v>
      </c>
      <c r="L944" s="221" t="str">
        <f t="shared" si="103"/>
        <v>S24: Foods made from millk and other  dairy products</v>
      </c>
      <c r="M944" s="221" t="s">
        <v>6442</v>
      </c>
      <c r="N944" s="221" t="s">
        <v>6443</v>
      </c>
      <c r="S944" s="221" t="s">
        <v>6444</v>
      </c>
      <c r="V944" s="221">
        <v>1</v>
      </c>
      <c r="W944" s="221" t="s">
        <v>5748</v>
      </c>
      <c r="AB944" s="333"/>
    </row>
    <row r="945" spans="1:29" s="221" customFormat="1">
      <c r="A945" s="205"/>
      <c r="B945" s="194"/>
      <c r="C945" s="194"/>
      <c r="D945" s="194"/>
      <c r="E945" s="205"/>
      <c r="F945" s="194"/>
      <c r="G945" s="194"/>
      <c r="H945" s="206"/>
      <c r="J945" s="221" t="s">
        <v>549</v>
      </c>
      <c r="K945" s="221" t="s">
        <v>6290</v>
      </c>
      <c r="L945" s="221" t="str">
        <f t="shared" si="103"/>
        <v>S25: Foods made from offals</v>
      </c>
      <c r="M945" s="221" t="s">
        <v>6445</v>
      </c>
      <c r="N945" s="221" t="s">
        <v>6446</v>
      </c>
      <c r="S945" s="221" t="s">
        <v>6447</v>
      </c>
      <c r="V945" s="221">
        <v>1</v>
      </c>
      <c r="W945" s="221" t="s">
        <v>5748</v>
      </c>
      <c r="AB945" s="333"/>
    </row>
    <row r="946" spans="1:29" s="221" customFormat="1">
      <c r="A946" s="205"/>
      <c r="B946" s="194"/>
      <c r="C946" s="194"/>
      <c r="D946" s="194"/>
      <c r="E946" s="205"/>
      <c r="F946" s="194"/>
      <c r="G946" s="194"/>
      <c r="H946" s="206"/>
      <c r="J946" s="221" t="s">
        <v>549</v>
      </c>
      <c r="K946" s="221" t="s">
        <v>6292</v>
      </c>
      <c r="L946" s="221" t="str">
        <f t="shared" si="103"/>
        <v>S26: Foods made from flesh meat</v>
      </c>
      <c r="M946" s="221" t="s">
        <v>6448</v>
      </c>
      <c r="N946" s="221" t="s">
        <v>6449</v>
      </c>
      <c r="S946" s="221" t="s">
        <v>6450</v>
      </c>
      <c r="V946" s="221">
        <v>1</v>
      </c>
      <c r="W946" s="221" t="s">
        <v>5748</v>
      </c>
      <c r="AB946" s="333"/>
    </row>
    <row r="947" spans="1:29" s="221" customFormat="1">
      <c r="A947" s="205"/>
      <c r="B947" s="194"/>
      <c r="C947" s="194"/>
      <c r="D947" s="194"/>
      <c r="E947" s="205"/>
      <c r="F947" s="194"/>
      <c r="G947" s="194"/>
      <c r="H947" s="206"/>
      <c r="J947" s="221" t="s">
        <v>549</v>
      </c>
      <c r="K947" s="221" t="s">
        <v>6294</v>
      </c>
      <c r="L947" s="221" t="str">
        <f t="shared" si="103"/>
        <v>S27: Foods made from fresh or dried fish, shellfish, or seafood</v>
      </c>
      <c r="M947" s="221" t="s">
        <v>6451</v>
      </c>
      <c r="N947" s="221" t="s">
        <v>6452</v>
      </c>
      <c r="S947" s="221" t="s">
        <v>6453</v>
      </c>
      <c r="V947" s="221">
        <v>1</v>
      </c>
      <c r="W947" s="221" t="s">
        <v>5748</v>
      </c>
      <c r="AB947" s="333"/>
    </row>
    <row r="948" spans="1:29" s="221" customFormat="1">
      <c r="A948" s="205"/>
      <c r="B948" s="194"/>
      <c r="C948" s="194"/>
      <c r="D948" s="194"/>
      <c r="E948" s="205"/>
      <c r="F948" s="194"/>
      <c r="G948" s="194"/>
      <c r="H948" s="206"/>
      <c r="J948" s="221" t="s">
        <v>549</v>
      </c>
      <c r="K948" s="221" t="s">
        <v>6296</v>
      </c>
      <c r="L948" s="221" t="str">
        <f t="shared" si="103"/>
        <v>S28: Eggs</v>
      </c>
      <c r="M948" s="221" t="s">
        <v>6454</v>
      </c>
      <c r="N948" s="221" t="s">
        <v>5296</v>
      </c>
      <c r="S948" s="221" t="s">
        <v>6455</v>
      </c>
      <c r="V948" s="221">
        <v>1</v>
      </c>
      <c r="W948" s="221" t="s">
        <v>5748</v>
      </c>
      <c r="AB948" s="333"/>
    </row>
    <row r="949" spans="1:29" s="221" customFormat="1">
      <c r="A949" s="205"/>
      <c r="B949" s="194"/>
      <c r="C949" s="194"/>
      <c r="D949" s="194"/>
      <c r="E949" s="205"/>
      <c r="F949" s="194"/>
      <c r="G949" s="194"/>
      <c r="H949" s="206"/>
      <c r="J949" s="221" t="s">
        <v>549</v>
      </c>
      <c r="K949" s="221" t="s">
        <v>6297</v>
      </c>
      <c r="L949" s="221" t="str">
        <f t="shared" si="103"/>
        <v>S29: Vit A rich vegetables</v>
      </c>
      <c r="M949" s="221" t="s">
        <v>6456</v>
      </c>
      <c r="N949" s="221" t="s">
        <v>6457</v>
      </c>
      <c r="S949" s="221" t="s">
        <v>6458</v>
      </c>
      <c r="V949" s="221">
        <v>1</v>
      </c>
      <c r="W949" s="221" t="s">
        <v>5748</v>
      </c>
      <c r="AB949" s="333"/>
    </row>
    <row r="950" spans="1:29" s="221" customFormat="1">
      <c r="A950" s="205"/>
      <c r="B950" s="194"/>
      <c r="C950" s="194"/>
      <c r="D950" s="194"/>
      <c r="E950" s="205"/>
      <c r="F950" s="194"/>
      <c r="G950" s="194"/>
      <c r="H950" s="206"/>
      <c r="J950" s="221" t="s">
        <v>549</v>
      </c>
      <c r="K950" s="221" t="s">
        <v>6299</v>
      </c>
      <c r="L950" s="221" t="str">
        <f t="shared" si="103"/>
        <v>S30: Any dark green leafy vegetables</v>
      </c>
      <c r="M950" s="221" t="s">
        <v>6459</v>
      </c>
      <c r="N950" s="221" t="s">
        <v>6460</v>
      </c>
      <c r="S950" s="221" t="s">
        <v>6461</v>
      </c>
      <c r="V950" s="221">
        <v>1</v>
      </c>
      <c r="W950" s="221" t="s">
        <v>5748</v>
      </c>
      <c r="AB950" s="333"/>
    </row>
    <row r="951" spans="1:29" s="221" customFormat="1">
      <c r="A951" s="205"/>
      <c r="B951" s="194"/>
      <c r="C951" s="194"/>
      <c r="D951" s="194"/>
      <c r="E951" s="205"/>
      <c r="F951" s="194"/>
      <c r="G951" s="194"/>
      <c r="H951" s="206"/>
      <c r="J951" s="221" t="s">
        <v>549</v>
      </c>
      <c r="K951" s="221" t="s">
        <v>6301</v>
      </c>
      <c r="L951" s="221" t="str">
        <f t="shared" si="103"/>
        <v xml:space="preserve">S31: Vit A rich fruits </v>
      </c>
      <c r="M951" s="221" t="s">
        <v>6462</v>
      </c>
      <c r="N951" s="221" t="s">
        <v>6463</v>
      </c>
      <c r="S951" s="221" t="s">
        <v>6464</v>
      </c>
      <c r="V951" s="221">
        <v>1</v>
      </c>
      <c r="W951" s="221" t="s">
        <v>5748</v>
      </c>
      <c r="AB951" s="333"/>
    </row>
    <row r="952" spans="1:29" s="221" customFormat="1">
      <c r="A952" s="205"/>
      <c r="B952" s="194"/>
      <c r="C952" s="194"/>
      <c r="D952" s="194"/>
      <c r="E952" s="205"/>
      <c r="F952" s="194"/>
      <c r="G952" s="194"/>
      <c r="H952" s="206"/>
      <c r="J952" s="221" t="s">
        <v>549</v>
      </c>
      <c r="K952" s="221" t="s">
        <v>6303</v>
      </c>
      <c r="L952" s="221" t="str">
        <f t="shared" si="103"/>
        <v>S32: Any other fruits or vegetables</v>
      </c>
      <c r="M952" s="221" t="s">
        <v>6465</v>
      </c>
      <c r="N952" s="221" t="s">
        <v>6466</v>
      </c>
      <c r="S952" s="221" t="s">
        <v>6467</v>
      </c>
      <c r="V952" s="221">
        <v>1</v>
      </c>
      <c r="W952" s="221" t="s">
        <v>5748</v>
      </c>
      <c r="AB952" s="333"/>
    </row>
    <row r="953" spans="1:29" s="221" customFormat="1">
      <c r="A953" s="205"/>
      <c r="B953" s="194"/>
      <c r="C953" s="194"/>
      <c r="D953" s="194"/>
      <c r="E953" s="205"/>
      <c r="F953" s="194"/>
      <c r="G953" s="194"/>
      <c r="H953" s="206"/>
      <c r="J953" s="221" t="s">
        <v>549</v>
      </c>
      <c r="K953" s="221" t="s">
        <v>6305</v>
      </c>
      <c r="L953" s="221" t="str">
        <f t="shared" si="103"/>
        <v>S33: Foods made with red palm oil, red palm nut, or red palm nut pulp sauce</v>
      </c>
      <c r="M953" s="221" t="s">
        <v>6468</v>
      </c>
      <c r="N953" s="221" t="s">
        <v>6306</v>
      </c>
      <c r="S953" s="221" t="s">
        <v>6469</v>
      </c>
      <c r="V953" s="221">
        <v>1</v>
      </c>
      <c r="W953" s="221" t="s">
        <v>5748</v>
      </c>
      <c r="AB953" s="333"/>
    </row>
    <row r="954" spans="1:29" s="221" customFormat="1">
      <c r="A954" s="205"/>
      <c r="B954" s="194"/>
      <c r="C954" s="194"/>
      <c r="D954" s="194"/>
      <c r="E954" s="205"/>
      <c r="F954" s="194"/>
      <c r="G954" s="194"/>
      <c r="H954" s="206"/>
      <c r="J954" s="221" t="s">
        <v>549</v>
      </c>
      <c r="K954" s="221" t="s">
        <v>6307</v>
      </c>
      <c r="L954" s="221" t="str">
        <f t="shared" si="103"/>
        <v>S34: Eat any Fortified blended food</v>
      </c>
      <c r="M954" s="221" t="s">
        <v>6470</v>
      </c>
      <c r="N954" s="221" t="s">
        <v>6471</v>
      </c>
      <c r="S954" s="221" t="s">
        <v>6472</v>
      </c>
      <c r="V954" s="221">
        <v>1</v>
      </c>
      <c r="W954" s="221" t="s">
        <v>5748</v>
      </c>
      <c r="AB954" s="333"/>
      <c r="AC954" s="221" t="s">
        <v>6473</v>
      </c>
    </row>
    <row r="955" spans="1:29" s="221" customFormat="1">
      <c r="A955" s="205"/>
      <c r="B955" s="194"/>
      <c r="C955" s="194"/>
      <c r="D955" s="194"/>
      <c r="E955" s="205"/>
      <c r="F955" s="194"/>
      <c r="G955" s="194"/>
      <c r="H955" s="206"/>
      <c r="J955" s="221" t="s">
        <v>549</v>
      </c>
      <c r="K955" s="221" t="s">
        <v>6309</v>
      </c>
      <c r="L955" s="221" t="str">
        <f t="shared" si="103"/>
        <v>S35: Eat any Fortified blended food with more ingredients e.g. CSB++</v>
      </c>
      <c r="M955" s="221" t="s">
        <v>6474</v>
      </c>
      <c r="N955" s="221" t="s">
        <v>6310</v>
      </c>
      <c r="S955" s="221" t="s">
        <v>6475</v>
      </c>
      <c r="V955" s="221">
        <v>1</v>
      </c>
      <c r="W955" s="221" t="s">
        <v>5748</v>
      </c>
      <c r="Z955" s="221" t="s">
        <v>6271</v>
      </c>
      <c r="AB955" s="333"/>
      <c r="AC955" s="221" t="s">
        <v>6476</v>
      </c>
    </row>
    <row r="956" spans="1:29" s="221" customFormat="1">
      <c r="A956" s="205"/>
      <c r="B956" s="194"/>
      <c r="C956" s="194"/>
      <c r="D956" s="194"/>
      <c r="E956" s="205"/>
      <c r="F956" s="194"/>
      <c r="G956" s="194"/>
      <c r="H956" s="206"/>
      <c r="J956" s="221" t="s">
        <v>549</v>
      </c>
      <c r="K956" s="221" t="s">
        <v>6311</v>
      </c>
      <c r="L956" s="221" t="str">
        <f t="shared" si="103"/>
        <v>S36: Yesterday or this night did [Child name] eat any Ready to Use Therapetic Food (RUTF)</v>
      </c>
      <c r="M956" s="221" t="s">
        <v>6477</v>
      </c>
      <c r="N956" s="221" t="s">
        <v>6478</v>
      </c>
      <c r="S956" s="221" t="s">
        <v>6479</v>
      </c>
      <c r="V956" s="221">
        <v>1</v>
      </c>
      <c r="W956" s="221" t="s">
        <v>5748</v>
      </c>
      <c r="AB956" s="333"/>
      <c r="AC956" s="367" t="s">
        <v>6313</v>
      </c>
    </row>
    <row r="957" spans="1:29" s="221" customFormat="1">
      <c r="A957" s="205"/>
      <c r="B957" s="194"/>
      <c r="C957" s="194"/>
      <c r="D957" s="194"/>
      <c r="E957" s="205"/>
      <c r="F957" s="194"/>
      <c r="G957" s="194"/>
      <c r="H957" s="206"/>
      <c r="J957" s="221" t="s">
        <v>549</v>
      </c>
      <c r="K957" s="221" t="s">
        <v>6314</v>
      </c>
      <c r="L957" s="221" t="str">
        <f t="shared" si="103"/>
        <v>S37: Yesterday or this night did[Child name] eat any Ready to Use Supplementary Food (RUSF)</v>
      </c>
      <c r="M957" s="221" t="s">
        <v>6480</v>
      </c>
      <c r="N957" s="221" t="s">
        <v>6481</v>
      </c>
      <c r="S957" s="221" t="s">
        <v>6482</v>
      </c>
      <c r="V957" s="221">
        <v>1</v>
      </c>
      <c r="W957" s="221" t="s">
        <v>5748</v>
      </c>
      <c r="AB957" s="333"/>
      <c r="AC957" s="367" t="s">
        <v>6483</v>
      </c>
    </row>
    <row r="958" spans="1:29" s="325" customFormat="1">
      <c r="J958" s="325" t="s">
        <v>20</v>
      </c>
      <c r="L958" s="325" t="str">
        <f t="shared" si="103"/>
        <v>&lt;span style="color:red"&gt;Please go back to question "D14" and ask if child is enrolled in any therapetic program&lt;/span&gt;</v>
      </c>
      <c r="N958" s="325" t="s">
        <v>6317</v>
      </c>
      <c r="V958" s="325">
        <v>1</v>
      </c>
      <c r="Z958" s="325" t="s">
        <v>6318</v>
      </c>
      <c r="AB958" s="326"/>
    </row>
    <row r="959" spans="1:29" s="221" customFormat="1">
      <c r="A959" s="205"/>
      <c r="B959" s="194"/>
      <c r="C959" s="194"/>
      <c r="D959" s="194"/>
      <c r="E959" s="205"/>
      <c r="F959" s="194"/>
      <c r="G959" s="194"/>
      <c r="H959" s="206"/>
      <c r="J959" s="221" t="s">
        <v>549</v>
      </c>
      <c r="K959" s="221" t="s">
        <v>6319</v>
      </c>
      <c r="L959" s="221" t="str">
        <f t="shared" si="103"/>
        <v>S38: Any food to which you added Micronutrient supplement powder or sprinkles</v>
      </c>
      <c r="M959" s="221" t="s">
        <v>6484</v>
      </c>
      <c r="N959" s="234" t="s">
        <v>6485</v>
      </c>
      <c r="S959" s="221" t="s">
        <v>6486</v>
      </c>
      <c r="V959" s="221">
        <v>1</v>
      </c>
      <c r="W959" s="221" t="s">
        <v>5748</v>
      </c>
      <c r="AB959" s="333"/>
      <c r="AC959" s="221" t="s">
        <v>6487</v>
      </c>
    </row>
    <row r="960" spans="1:29" s="221" customFormat="1">
      <c r="A960" s="205"/>
      <c r="B960" s="194"/>
      <c r="C960" s="194"/>
      <c r="D960" s="194"/>
      <c r="E960" s="205"/>
      <c r="F960" s="194"/>
      <c r="G960" s="194"/>
      <c r="H960" s="206"/>
      <c r="J960" s="221" t="s">
        <v>151</v>
      </c>
      <c r="K960" s="221" t="s">
        <v>6321</v>
      </c>
      <c r="L960" s="221" t="str">
        <f t="shared" si="103"/>
        <v>S39: Yesteday, during day or night how many times did [child name] eat solid, semisolid, or soft foods other than liquids</v>
      </c>
      <c r="M960" s="221" t="s">
        <v>6488</v>
      </c>
      <c r="N960" s="221" t="s">
        <v>6322</v>
      </c>
      <c r="V960" s="221">
        <v>1</v>
      </c>
      <c r="AB960" s="333"/>
    </row>
    <row r="961" spans="1:28" s="219" customFormat="1">
      <c r="J961" s="219" t="s">
        <v>117</v>
      </c>
      <c r="K961" s="219" t="s">
        <v>6428</v>
      </c>
      <c r="AB961" s="286"/>
    </row>
    <row r="962" spans="1:28" s="219" customFormat="1">
      <c r="A962" s="215"/>
      <c r="B962" s="216" t="s">
        <v>5414</v>
      </c>
      <c r="C962" s="216" t="str">
        <f t="shared" si="102"/>
        <v>No</v>
      </c>
      <c r="D962" s="216" t="str">
        <f t="shared" si="101"/>
        <v/>
      </c>
      <c r="E962" s="215"/>
      <c r="F962" s="216"/>
      <c r="G962" s="216" t="s">
        <v>2983</v>
      </c>
      <c r="H962" s="217"/>
      <c r="I962" s="219" t="str" cm="1">
        <f t="array" ref="I962">_xlfn.TEXTJOIN(" ",1,IF(flistname=D962,foption,""))</f>
        <v>0</v>
      </c>
      <c r="J962" s="219" t="s">
        <v>224</v>
      </c>
      <c r="K962" s="219" t="s">
        <v>5276</v>
      </c>
      <c r="L962" s="219" t="str">
        <f t="shared" si="103"/>
        <v/>
      </c>
      <c r="N962" s="219" t="s">
        <v>2988</v>
      </c>
      <c r="O962" s="219" t="s">
        <v>2988</v>
      </c>
      <c r="P962" s="219">
        <v>1</v>
      </c>
      <c r="AB962" s="286"/>
    </row>
    <row r="963" spans="1:28" s="356" customFormat="1">
      <c r="A963" s="355"/>
      <c r="B963" s="356" t="s">
        <v>5416</v>
      </c>
      <c r="C963" s="356" t="str">
        <f t="shared" si="102"/>
        <v>No</v>
      </c>
      <c r="D963" s="356" t="str">
        <f t="shared" ref="D963:D1217" si="104">IF(OR(C963="select_one",C963="select_multiple"),TRIM(RIGHT(J963,LEN(J963)-(LEN(C963)+1))),"")</f>
        <v/>
      </c>
      <c r="E963" s="355"/>
      <c r="G963" s="356" t="s">
        <v>2983</v>
      </c>
      <c r="H963" s="357"/>
      <c r="I963" s="356" t="str" cm="1">
        <f t="array" ref="I963">_xlfn.TEXTJOIN(" ",1,IF(flistname=D963,foption,""))</f>
        <v>0</v>
      </c>
      <c r="J963" s="356" t="s">
        <v>117</v>
      </c>
      <c r="K963" s="356" t="s">
        <v>5264</v>
      </c>
      <c r="L963" s="356" t="str">
        <f t="shared" si="103"/>
        <v/>
      </c>
      <c r="N963" s="356" t="s">
        <v>2988</v>
      </c>
      <c r="O963" s="356" t="s">
        <v>2988</v>
      </c>
      <c r="P963" s="356">
        <v>1</v>
      </c>
      <c r="AB963" s="358"/>
    </row>
    <row r="964" spans="1:28" s="218" customFormat="1">
      <c r="A964" s="207"/>
      <c r="C964" s="218" t="str">
        <f t="shared" ref="C964:C1218" si="105">IF(IFERROR(FIND("select_one",J964),0)&gt;0,"select_one",IF(IFERROR(FIND("select_multiple",J964),0)&gt;0,"select_multiple","No"))</f>
        <v>No</v>
      </c>
      <c r="D964" s="218" t="str">
        <f t="shared" si="104"/>
        <v/>
      </c>
      <c r="E964" s="207"/>
      <c r="H964" s="209"/>
      <c r="I964" s="214" t="str" cm="1">
        <f t="array" ref="I964">_xlfn.TEXTJOIN(" ",1,IF(flistname=D964,foption,""))</f>
        <v>0</v>
      </c>
      <c r="L964" s="218" t="str">
        <f t="shared" si="103"/>
        <v/>
      </c>
      <c r="S964" s="207"/>
      <c r="AB964" s="280"/>
    </row>
    <row r="965" spans="1:28" s="356" customFormat="1">
      <c r="A965" s="355"/>
      <c r="B965" s="356" t="s">
        <v>5417</v>
      </c>
      <c r="C965" s="356" t="str">
        <f t="shared" si="105"/>
        <v>No</v>
      </c>
      <c r="D965" s="356" t="str">
        <f t="shared" si="104"/>
        <v/>
      </c>
      <c r="E965" s="355"/>
      <c r="G965" s="356" t="s">
        <v>3040</v>
      </c>
      <c r="H965" s="357"/>
      <c r="I965" s="356" t="str" cm="1">
        <f t="array" ref="I965">_xlfn.TEXTJOIN(" ",1,IF(flistname=D965,foption,""))</f>
        <v>0</v>
      </c>
      <c r="J965" s="356" t="s">
        <v>26</v>
      </c>
      <c r="K965" s="356" t="s">
        <v>5418</v>
      </c>
      <c r="L965" s="356" t="str">
        <f t="shared" si="103"/>
        <v>T: MINIMUM DIETARY DIVERSITY FOR WOMEN</v>
      </c>
      <c r="M965" s="356" t="s">
        <v>5419</v>
      </c>
      <c r="N965" s="356" t="s">
        <v>6323</v>
      </c>
      <c r="O965" s="356" t="s">
        <v>5421</v>
      </c>
      <c r="P965" s="356">
        <v>1</v>
      </c>
      <c r="Z965" s="356" t="s">
        <v>3414</v>
      </c>
      <c r="AB965" s="358"/>
    </row>
    <row r="966" spans="1:28" s="221" customFormat="1">
      <c r="A966" s="205"/>
      <c r="B966" s="194" t="s">
        <v>5427</v>
      </c>
      <c r="C966" s="194" t="str">
        <f t="shared" si="105"/>
        <v>No</v>
      </c>
      <c r="D966" s="194" t="str">
        <f t="shared" si="104"/>
        <v/>
      </c>
      <c r="E966" s="205"/>
      <c r="F966" s="194"/>
      <c r="G966" s="194" t="s">
        <v>3040</v>
      </c>
      <c r="H966" s="206"/>
      <c r="I966" s="221" t="str" cm="1">
        <f t="array" ref="I966">_xlfn.TEXTJOIN(" ",1,IF(flistname=D966,foption,""))</f>
        <v>0</v>
      </c>
      <c r="J966" s="221" t="s">
        <v>151</v>
      </c>
      <c r="K966" s="221" t="s">
        <v>2529</v>
      </c>
      <c r="L966" s="221" t="str">
        <f t="shared" si="103"/>
        <v>T02: How many of the [${n_plw}] women aged between (15 - 49) year in this household are currently present for a quick dietary interview?</v>
      </c>
      <c r="M966" s="221" t="s">
        <v>5428</v>
      </c>
      <c r="N966" s="221" t="s">
        <v>6324</v>
      </c>
      <c r="O966" s="221" t="s">
        <v>2530</v>
      </c>
      <c r="P966" s="221">
        <v>1</v>
      </c>
      <c r="T966" s="221" t="s">
        <v>6325</v>
      </c>
      <c r="U966" s="221" t="s">
        <v>7478</v>
      </c>
      <c r="V966" s="221">
        <v>1</v>
      </c>
      <c r="AB966" s="333"/>
    </row>
    <row r="967" spans="1:28" s="219" customFormat="1">
      <c r="A967" s="215"/>
      <c r="B967" s="216" t="s">
        <v>5429</v>
      </c>
      <c r="C967" s="216" t="str">
        <f t="shared" si="105"/>
        <v>No</v>
      </c>
      <c r="D967" s="216" t="str">
        <f t="shared" si="104"/>
        <v/>
      </c>
      <c r="E967" s="215"/>
      <c r="F967" s="216"/>
      <c r="G967" s="216" t="s">
        <v>2983</v>
      </c>
      <c r="H967" s="217"/>
      <c r="I967" s="219" t="str" cm="1">
        <f t="array" ref="I967">_xlfn.TEXTJOIN(" ",1,IF(flistname=D967,foption,""))</f>
        <v>0</v>
      </c>
      <c r="J967" s="219" t="s">
        <v>212</v>
      </c>
      <c r="K967" s="219" t="s">
        <v>5430</v>
      </c>
      <c r="L967" s="219" t="str">
        <f t="shared" si="103"/>
        <v/>
      </c>
      <c r="N967" s="219" t="s">
        <v>2988</v>
      </c>
      <c r="O967" s="219" t="s">
        <v>2988</v>
      </c>
      <c r="P967" s="219">
        <v>1</v>
      </c>
      <c r="Y967" s="219" t="s">
        <v>2534</v>
      </c>
      <c r="Z967" s="219" t="s">
        <v>6326</v>
      </c>
      <c r="AB967" s="286"/>
    </row>
    <row r="968" spans="1:28" s="221" customFormat="1">
      <c r="A968" s="205"/>
      <c r="B968" s="194" t="s">
        <v>5431</v>
      </c>
      <c r="C968" s="194" t="str">
        <f t="shared" si="105"/>
        <v>No</v>
      </c>
      <c r="D968" s="194" t="str">
        <f t="shared" si="104"/>
        <v/>
      </c>
      <c r="E968" s="205"/>
      <c r="F968" s="194"/>
      <c r="G968" s="194" t="s">
        <v>3040</v>
      </c>
      <c r="H968" s="206"/>
      <c r="I968" s="221" t="str" cm="1">
        <f t="array" ref="I968">_xlfn.TEXTJOIN(" ",1,IF(flistname=D968,foption,""))</f>
        <v>0</v>
      </c>
      <c r="J968" s="221" t="s">
        <v>151</v>
      </c>
      <c r="K968" s="221" t="s">
        <v>2535</v>
      </c>
      <c r="L968" s="221" t="str">
        <f t="shared" si="103"/>
        <v>T03: Age of women respondent:</v>
      </c>
      <c r="M968" s="221" t="s">
        <v>5432</v>
      </c>
      <c r="N968" s="221" t="s">
        <v>2536</v>
      </c>
      <c r="O968" s="221" t="s">
        <v>2536</v>
      </c>
      <c r="P968" s="221">
        <v>1</v>
      </c>
      <c r="T968" s="221" t="s">
        <v>2537</v>
      </c>
      <c r="U968" s="221" t="s">
        <v>7479</v>
      </c>
      <c r="V968" s="221">
        <v>1</v>
      </c>
      <c r="AB968" s="333"/>
    </row>
    <row r="969" spans="1:28" s="219" customFormat="1">
      <c r="A969" s="212"/>
      <c r="B969" s="199" t="s">
        <v>5433</v>
      </c>
      <c r="C969" s="199" t="str">
        <f t="shared" si="105"/>
        <v>No</v>
      </c>
      <c r="D969" s="199" t="str">
        <f t="shared" si="104"/>
        <v/>
      </c>
      <c r="E969" s="212"/>
      <c r="F969" s="199"/>
      <c r="G969" s="199" t="s">
        <v>2983</v>
      </c>
      <c r="H969" s="213"/>
      <c r="I969" s="219" t="str" cm="1">
        <f t="array" ref="I969">_xlfn.TEXTJOIN(" ",1,IF(flistname=D969,foption,""))</f>
        <v>0</v>
      </c>
      <c r="J969" s="219" t="s">
        <v>26</v>
      </c>
      <c r="K969" s="219" t="s">
        <v>5434</v>
      </c>
      <c r="L969" s="219" t="str">
        <f t="shared" si="103"/>
        <v/>
      </c>
      <c r="P969" s="219">
        <v>1</v>
      </c>
      <c r="W969" s="219" t="s">
        <v>168</v>
      </c>
      <c r="AB969" s="286"/>
    </row>
    <row r="970" spans="1:28" s="327" customFormat="1">
      <c r="A970" s="210"/>
      <c r="B970" s="198" t="s">
        <v>5474</v>
      </c>
      <c r="C970" s="198" t="str">
        <f>IF(IFERROR(FIND("select_one",J970),0)&gt;0,"select_one",IF(IFERROR(FIND("select_multiple",J970),0)&gt;0,"select_multiple","No"))</f>
        <v>No</v>
      </c>
      <c r="D970" s="198" t="str">
        <f>IF(OR(C970="select_one",C970="select_multiple"),TRIM(RIGHT(J970,LEN(J970)-(LEN(C970)+1))),"")</f>
        <v/>
      </c>
      <c r="E970" s="210"/>
      <c r="F970" s="198"/>
      <c r="G970" s="198" t="s">
        <v>2988</v>
      </c>
      <c r="H970" s="211"/>
      <c r="I970" s="327" t="str" cm="1">
        <f t="array" ref="I970">_xlfn.TEXTJOIN(" ",1,IF(flistname=D970,foption,""))</f>
        <v>0</v>
      </c>
      <c r="J970" s="327" t="s">
        <v>20</v>
      </c>
      <c r="L970" s="327" t="str">
        <f>IF(AND(ISBLANK(M970),ISBLANK(N970)),"",IF(ISBLANK(M970),N970,_xlfn.CONCAT(TRIM(M970),": ",N970)))</f>
        <v>Yesterday, during the day and night, inside the home and outside the home, did you eat or drink the following food?</v>
      </c>
      <c r="N970" s="327" t="s">
        <v>2540</v>
      </c>
      <c r="O970" s="327" t="s">
        <v>2540</v>
      </c>
      <c r="P970" s="327">
        <v>1</v>
      </c>
      <c r="AB970" s="329"/>
    </row>
    <row r="971" spans="1:28" s="221" customFormat="1">
      <c r="A971" s="205"/>
      <c r="B971" s="194" t="s">
        <v>5435</v>
      </c>
      <c r="C971" s="194" t="str">
        <f t="shared" si="105"/>
        <v>select_one</v>
      </c>
      <c r="D971" s="194" t="str">
        <f t="shared" si="104"/>
        <v>yes_no</v>
      </c>
      <c r="E971" s="205"/>
      <c r="F971" s="194"/>
      <c r="G971" s="194" t="s">
        <v>3040</v>
      </c>
      <c r="H971" s="206"/>
      <c r="I971" s="221" t="str" cm="1">
        <f t="array" ref="I971">_xlfn.TEXTJOIN(" ",1,IF(flistname=D971,foption,""))</f>
        <v>0: No 1: Yes</v>
      </c>
      <c r="J971" s="221" t="s">
        <v>22</v>
      </c>
      <c r="K971" s="221" t="s">
        <v>7480</v>
      </c>
      <c r="L971" s="221" t="str">
        <f t="shared" si="103"/>
        <v>T04_01: Grains, white roots and tubers, and plantains (sorghum, maize, millet, rice, bread, pasta, potato, yam, cassava, sweet potato, any other cereals, roots or tuber in form of asida or porridge)</v>
      </c>
      <c r="M971" s="221" t="s">
        <v>5436</v>
      </c>
      <c r="N971" s="221" t="s">
        <v>5437</v>
      </c>
      <c r="O971" s="221" t="s">
        <v>5437</v>
      </c>
      <c r="P971" s="221">
        <v>1</v>
      </c>
      <c r="V971" s="221">
        <v>1</v>
      </c>
      <c r="W971" s="221" t="s">
        <v>5748</v>
      </c>
      <c r="AB971" s="333"/>
    </row>
    <row r="972" spans="1:28" s="221" customFormat="1">
      <c r="A972" s="205"/>
      <c r="B972" s="194" t="s">
        <v>5438</v>
      </c>
      <c r="C972" s="194" t="str">
        <f t="shared" si="105"/>
        <v>select_one</v>
      </c>
      <c r="D972" s="194" t="str">
        <f t="shared" si="104"/>
        <v>yes_no</v>
      </c>
      <c r="E972" s="205"/>
      <c r="F972" s="194"/>
      <c r="G972" s="194" t="s">
        <v>3040</v>
      </c>
      <c r="H972" s="206"/>
      <c r="I972" s="221" t="str" cm="1">
        <f t="array" ref="I972">_xlfn.TEXTJOIN(" ",1,IF(flistname=D972,foption,""))</f>
        <v>0: No 1: Yes</v>
      </c>
      <c r="J972" s="221" t="s">
        <v>22</v>
      </c>
      <c r="K972" s="221" t="s">
        <v>7481</v>
      </c>
      <c r="L972" s="221" t="str">
        <f t="shared" si="103"/>
        <v>T04_02: Eggs</v>
      </c>
      <c r="M972" s="221" t="s">
        <v>5439</v>
      </c>
      <c r="N972" s="221" t="s">
        <v>5296</v>
      </c>
      <c r="O972" s="221" t="s">
        <v>5296</v>
      </c>
      <c r="P972" s="221">
        <v>1</v>
      </c>
      <c r="V972" s="221">
        <v>1</v>
      </c>
      <c r="W972" s="221" t="s">
        <v>5748</v>
      </c>
      <c r="AB972" s="333"/>
    </row>
    <row r="973" spans="1:28" s="221" customFormat="1">
      <c r="A973" s="205"/>
      <c r="B973" s="194" t="s">
        <v>5440</v>
      </c>
      <c r="C973" s="194" t="str">
        <f t="shared" si="105"/>
        <v>select_one</v>
      </c>
      <c r="D973" s="194" t="str">
        <f t="shared" si="104"/>
        <v>yes_no</v>
      </c>
      <c r="E973" s="205"/>
      <c r="F973" s="194"/>
      <c r="G973" s="194" t="s">
        <v>3040</v>
      </c>
      <c r="H973" s="206"/>
      <c r="I973" s="221" t="str" cm="1">
        <f t="array" ref="I973">_xlfn.TEXTJOIN(" ",1,IF(flistname=D973,foption,""))</f>
        <v>0: No 1: Yes</v>
      </c>
      <c r="J973" s="221" t="s">
        <v>22</v>
      </c>
      <c r="K973" s="221" t="s">
        <v>7482</v>
      </c>
      <c r="L973" s="221" t="str">
        <f t="shared" ref="L973:L1231" si="106">IF(AND(ISBLANK(M973),ISBLANK(N973)),"",IF(ISBLANK(M973),N973,_xlfn.CONCAT(TRIM(M973),": ",N973)))</f>
        <v>T04_03: Pulses (beans, cowpeas, pigeon peas, lentils)</v>
      </c>
      <c r="M973" s="221" t="s">
        <v>5441</v>
      </c>
      <c r="N973" s="221" t="s">
        <v>5442</v>
      </c>
      <c r="O973" s="221" t="s">
        <v>5442</v>
      </c>
      <c r="P973" s="221">
        <v>1</v>
      </c>
      <c r="V973" s="221">
        <v>1</v>
      </c>
      <c r="W973" s="221" t="s">
        <v>5748</v>
      </c>
      <c r="AB973" s="333"/>
    </row>
    <row r="974" spans="1:28" s="221" customFormat="1">
      <c r="A974" s="205"/>
      <c r="B974" s="194" t="s">
        <v>5443</v>
      </c>
      <c r="C974" s="194" t="str">
        <f t="shared" si="105"/>
        <v>select_one</v>
      </c>
      <c r="D974" s="194" t="str">
        <f t="shared" si="104"/>
        <v>yes_no</v>
      </c>
      <c r="E974" s="205"/>
      <c r="F974" s="194"/>
      <c r="G974" s="194" t="s">
        <v>3040</v>
      </c>
      <c r="H974" s="206"/>
      <c r="I974" s="221" t="str" cm="1">
        <f t="array" ref="I974">_xlfn.TEXTJOIN(" ",1,IF(flistname=D974,foption,""))</f>
        <v>0: No 1: Yes</v>
      </c>
      <c r="J974" s="221" t="s">
        <v>22</v>
      </c>
      <c r="K974" s="221" t="s">
        <v>7483</v>
      </c>
      <c r="L974" s="221" t="str">
        <f t="shared" si="106"/>
        <v>T04_04: Dark green leafy vegetables (spinach, broccoli, dark green leaves, cassava leaves, sukuma, Korofo lubia)</v>
      </c>
      <c r="M974" s="221" t="s">
        <v>5444</v>
      </c>
      <c r="N974" s="221" t="s">
        <v>5445</v>
      </c>
      <c r="O974" s="221" t="s">
        <v>5445</v>
      </c>
      <c r="P974" s="221">
        <v>1</v>
      </c>
      <c r="V974" s="221">
        <v>1</v>
      </c>
      <c r="W974" s="221" t="s">
        <v>5748</v>
      </c>
      <c r="AB974" s="333"/>
    </row>
    <row r="975" spans="1:28" s="221" customFormat="1">
      <c r="A975" s="205"/>
      <c r="B975" s="194" t="s">
        <v>5446</v>
      </c>
      <c r="C975" s="194" t="str">
        <f t="shared" si="105"/>
        <v>select_one</v>
      </c>
      <c r="D975" s="194" t="str">
        <f t="shared" si="104"/>
        <v>yes_no</v>
      </c>
      <c r="E975" s="205"/>
      <c r="F975" s="194"/>
      <c r="G975" s="194" t="s">
        <v>3040</v>
      </c>
      <c r="H975" s="206"/>
      <c r="I975" s="221" t="str" cm="1">
        <f t="array" ref="I975">_xlfn.TEXTJOIN(" ",1,IF(flistname=D975,foption,""))</f>
        <v>0: No 1: Yes</v>
      </c>
      <c r="J975" s="221" t="s">
        <v>22</v>
      </c>
      <c r="K975" s="221" t="s">
        <v>7484</v>
      </c>
      <c r="L975" s="221" t="str">
        <f t="shared" si="106"/>
        <v>T04_05: Nuts and seeds (groundnuts etc.)</v>
      </c>
      <c r="M975" s="221" t="s">
        <v>5447</v>
      </c>
      <c r="N975" s="221" t="s">
        <v>6327</v>
      </c>
      <c r="O975" s="221" t="s">
        <v>5448</v>
      </c>
      <c r="P975" s="221">
        <v>1</v>
      </c>
      <c r="V975" s="221">
        <v>1</v>
      </c>
      <c r="W975" s="221" t="s">
        <v>5748</v>
      </c>
      <c r="AB975" s="333"/>
    </row>
    <row r="976" spans="1:28" s="221" customFormat="1">
      <c r="A976" s="205"/>
      <c r="B976" s="194" t="s">
        <v>5449</v>
      </c>
      <c r="C976" s="194" t="str">
        <f t="shared" si="105"/>
        <v>select_one</v>
      </c>
      <c r="D976" s="194" t="str">
        <f t="shared" si="104"/>
        <v>yes_no</v>
      </c>
      <c r="E976" s="205"/>
      <c r="F976" s="194"/>
      <c r="G976" s="194" t="s">
        <v>3040</v>
      </c>
      <c r="H976" s="206"/>
      <c r="I976" s="221" t="str" cm="1">
        <f t="array" ref="I976">_xlfn.TEXTJOIN(" ",1,IF(flistname=D976,foption,""))</f>
        <v>0: No 1: Yes</v>
      </c>
      <c r="J976" s="221" t="s">
        <v>22</v>
      </c>
      <c r="K976" s="221" t="s">
        <v>7485</v>
      </c>
      <c r="L976" s="221" t="str">
        <f t="shared" si="106"/>
        <v xml:space="preserve">T04_06: Other vitamin A-rich fruits and vegetables
(Fruit (oranges, mango, papaya, apricot, peach carrot) and Vegetables (red pepper, pumpkin, orange sweet potatoes)
</v>
      </c>
      <c r="M976" s="221" t="s">
        <v>5450</v>
      </c>
      <c r="N976" s="221" t="s">
        <v>5451</v>
      </c>
      <c r="O976" s="221" t="s">
        <v>5451</v>
      </c>
      <c r="P976" s="221">
        <v>1</v>
      </c>
      <c r="V976" s="221">
        <v>1</v>
      </c>
      <c r="W976" s="221" t="s">
        <v>5748</v>
      </c>
      <c r="AB976" s="333"/>
    </row>
    <row r="977" spans="1:28" s="221" customFormat="1">
      <c r="A977" s="205"/>
      <c r="B977" s="194" t="s">
        <v>5452</v>
      </c>
      <c r="C977" s="194" t="str">
        <f t="shared" si="105"/>
        <v>select_one</v>
      </c>
      <c r="D977" s="194" t="str">
        <f t="shared" si="104"/>
        <v>yes_no</v>
      </c>
      <c r="E977" s="205"/>
      <c r="F977" s="194"/>
      <c r="G977" s="194" t="s">
        <v>3040</v>
      </c>
      <c r="H977" s="206"/>
      <c r="I977" s="221" t="str" cm="1">
        <f t="array" ref="I977">_xlfn.TEXTJOIN(" ",1,IF(flistname=D977,foption,""))</f>
        <v>0: No 1: Yes</v>
      </c>
      <c r="J977" s="221" t="s">
        <v>22</v>
      </c>
      <c r="K977" s="221" t="s">
        <v>7486</v>
      </c>
      <c r="L977" s="221" t="str">
        <f t="shared" si="106"/>
        <v>T04_07: Dairy (Fresh or powdered milk, sour milk, yoghurt, cheese, etc.; NOTE: exclude margarine, butter, ghee or small amounts of milk for tea / coffee)</v>
      </c>
      <c r="M977" s="221" t="s">
        <v>5453</v>
      </c>
      <c r="N977" s="221" t="s">
        <v>5454</v>
      </c>
      <c r="O977" s="221" t="s">
        <v>5454</v>
      </c>
      <c r="P977" s="221">
        <v>1</v>
      </c>
      <c r="V977" s="221">
        <v>1</v>
      </c>
      <c r="W977" s="221" t="s">
        <v>5748</v>
      </c>
      <c r="AB977" s="333"/>
    </row>
    <row r="978" spans="1:28" s="221" customFormat="1">
      <c r="A978" s="205"/>
      <c r="B978" s="194" t="s">
        <v>5455</v>
      </c>
      <c r="C978" s="194" t="str">
        <f t="shared" si="105"/>
        <v>select_one</v>
      </c>
      <c r="D978" s="194" t="str">
        <f t="shared" si="104"/>
        <v>yes_no</v>
      </c>
      <c r="E978" s="205"/>
      <c r="F978" s="194"/>
      <c r="G978" s="194" t="s">
        <v>3040</v>
      </c>
      <c r="H978" s="206"/>
      <c r="I978" s="221" t="str" cm="1">
        <f t="array" ref="I978">_xlfn.TEXTJOIN(" ",1,IF(flistname=D978,foption,""))</f>
        <v>0: No 1: Yes</v>
      </c>
      <c r="J978" s="221" t="s">
        <v>22</v>
      </c>
      <c r="K978" s="221" t="s">
        <v>7487</v>
      </c>
      <c r="L978" s="221" t="str">
        <f t="shared" si="106"/>
        <v>T04_08: Other vegetables</v>
      </c>
      <c r="M978" s="221" t="s">
        <v>5456</v>
      </c>
      <c r="N978" s="221" t="s">
        <v>5457</v>
      </c>
      <c r="O978" s="221" t="s">
        <v>5457</v>
      </c>
      <c r="P978" s="221">
        <v>1</v>
      </c>
      <c r="V978" s="221">
        <v>1</v>
      </c>
      <c r="W978" s="221" t="s">
        <v>5748</v>
      </c>
      <c r="AB978" s="333"/>
    </row>
    <row r="979" spans="1:28" s="221" customFormat="1">
      <c r="A979" s="205"/>
      <c r="B979" s="194" t="s">
        <v>5458</v>
      </c>
      <c r="C979" s="194" t="str">
        <f t="shared" si="105"/>
        <v>select_one</v>
      </c>
      <c r="D979" s="194" t="str">
        <f t="shared" si="104"/>
        <v>yes_no</v>
      </c>
      <c r="E979" s="205"/>
      <c r="F979" s="194"/>
      <c r="G979" s="194" t="s">
        <v>3040</v>
      </c>
      <c r="H979" s="206"/>
      <c r="I979" s="221" t="str" cm="1">
        <f t="array" ref="I979">_xlfn.TEXTJOIN(" ",1,IF(flistname=D979,foption,""))</f>
        <v>0: No 1: Yes</v>
      </c>
      <c r="J979" s="221" t="s">
        <v>22</v>
      </c>
      <c r="K979" s="221" t="s">
        <v>7488</v>
      </c>
      <c r="L979" s="221" t="str">
        <f t="shared" si="106"/>
        <v>T04_09: Meat, poultry (chicken / birds), and fish</v>
      </c>
      <c r="M979" s="221" t="s">
        <v>5459</v>
      </c>
      <c r="N979" s="221" t="s">
        <v>5460</v>
      </c>
      <c r="O979" s="221" t="s">
        <v>5460</v>
      </c>
      <c r="P979" s="221">
        <v>1</v>
      </c>
      <c r="V979" s="221">
        <v>1</v>
      </c>
      <c r="W979" s="221" t="s">
        <v>5748</v>
      </c>
      <c r="AB979" s="333"/>
    </row>
    <row r="980" spans="1:28" s="221" customFormat="1">
      <c r="A980" s="205"/>
      <c r="B980" s="194" t="s">
        <v>5461</v>
      </c>
      <c r="C980" s="194" t="str">
        <f t="shared" si="105"/>
        <v>select_one</v>
      </c>
      <c r="D980" s="194" t="str">
        <f t="shared" si="104"/>
        <v>yes_no</v>
      </c>
      <c r="E980" s="205"/>
      <c r="F980" s="194"/>
      <c r="G980" s="194" t="s">
        <v>3040</v>
      </c>
      <c r="H980" s="206"/>
      <c r="I980" s="221" t="str" cm="1">
        <f t="array" ref="I980">_xlfn.TEXTJOIN(" ",1,IF(flistname=D980,foption,""))</f>
        <v>0: No 1: Yes</v>
      </c>
      <c r="J980" s="221" t="s">
        <v>22</v>
      </c>
      <c r="K980" s="221" t="s">
        <v>7489</v>
      </c>
      <c r="L980" s="221" t="str">
        <f t="shared" si="106"/>
        <v>T04_10: Other fruits</v>
      </c>
      <c r="M980" s="221" t="s">
        <v>5462</v>
      </c>
      <c r="N980" s="221" t="s">
        <v>5463</v>
      </c>
      <c r="O980" s="221" t="s">
        <v>5463</v>
      </c>
      <c r="P980" s="221">
        <v>1</v>
      </c>
      <c r="V980" s="221">
        <v>1</v>
      </c>
      <c r="W980" s="221" t="s">
        <v>5748</v>
      </c>
      <c r="AB980" s="333"/>
    </row>
    <row r="981" spans="1:28" s="221" customFormat="1">
      <c r="A981" s="205"/>
      <c r="B981" s="194" t="s">
        <v>5464</v>
      </c>
      <c r="C981" s="194" t="str">
        <f t="shared" si="105"/>
        <v>select_one</v>
      </c>
      <c r="D981" s="194" t="str">
        <f t="shared" si="104"/>
        <v>yes_no</v>
      </c>
      <c r="E981" s="205"/>
      <c r="F981" s="194"/>
      <c r="G981" s="194" t="s">
        <v>3040</v>
      </c>
      <c r="H981" s="206"/>
      <c r="I981" s="221" t="str" cm="1">
        <f t="array" ref="I981">_xlfn.TEXTJOIN(" ",1,IF(flistname=D981,foption,""))</f>
        <v>0: No 1: Yes</v>
      </c>
      <c r="J981" s="221" t="s">
        <v>22</v>
      </c>
      <c r="K981" s="221" t="s">
        <v>2562</v>
      </c>
      <c r="L981" s="221" t="str">
        <f t="shared" si="106"/>
        <v>T04_11: Super cereal and other specialized nutritious foods (i.e. CSB++)</v>
      </c>
      <c r="M981" s="221" t="s">
        <v>5465</v>
      </c>
      <c r="N981" s="221" t="s">
        <v>5466</v>
      </c>
      <c r="O981" s="221" t="s">
        <v>5466</v>
      </c>
      <c r="P981" s="221">
        <v>1</v>
      </c>
      <c r="V981" s="221">
        <v>1</v>
      </c>
      <c r="W981" s="221" t="s">
        <v>5748</v>
      </c>
      <c r="AB981" s="333"/>
    </row>
    <row r="982" spans="1:28" s="221" customFormat="1">
      <c r="A982" s="205"/>
      <c r="B982" s="194"/>
      <c r="C982" s="194"/>
      <c r="D982" s="194"/>
      <c r="E982" s="205"/>
      <c r="F982" s="194"/>
      <c r="G982" s="194"/>
      <c r="H982" s="206"/>
      <c r="J982" s="221" t="s">
        <v>2564</v>
      </c>
      <c r="K982" s="221" t="s">
        <v>7490</v>
      </c>
      <c r="AB982" s="333" t="s">
        <v>7491</v>
      </c>
    </row>
    <row r="983" spans="1:28" s="221" customFormat="1">
      <c r="A983" s="205"/>
      <c r="B983" s="194"/>
      <c r="C983" s="194"/>
      <c r="D983" s="194"/>
      <c r="E983" s="205"/>
      <c r="F983" s="194"/>
      <c r="G983" s="194"/>
      <c r="H983" s="206"/>
      <c r="J983" s="221" t="s">
        <v>2564</v>
      </c>
      <c r="K983" s="221" t="s">
        <v>7492</v>
      </c>
      <c r="AB983" s="333" t="s">
        <v>7493</v>
      </c>
    </row>
    <row r="984" spans="1:28" s="221" customFormat="1">
      <c r="A984" s="205"/>
      <c r="B984" s="194"/>
      <c r="C984" s="194"/>
      <c r="D984" s="194"/>
      <c r="E984" s="205"/>
      <c r="F984" s="194"/>
      <c r="G984" s="194"/>
      <c r="H984" s="206"/>
      <c r="J984" s="221" t="s">
        <v>2564</v>
      </c>
      <c r="K984" s="221" t="s">
        <v>7494</v>
      </c>
      <c r="AB984" s="333" t="s">
        <v>7495</v>
      </c>
    </row>
    <row r="985" spans="1:28" s="221" customFormat="1">
      <c r="A985" s="205"/>
      <c r="B985" s="194"/>
      <c r="C985" s="194"/>
      <c r="D985" s="194"/>
      <c r="E985" s="205"/>
      <c r="F985" s="194"/>
      <c r="G985" s="194"/>
      <c r="H985" s="206"/>
      <c r="J985" s="221" t="s">
        <v>2564</v>
      </c>
      <c r="K985" s="221" t="s">
        <v>7496</v>
      </c>
      <c r="AB985" s="333" t="s">
        <v>7497</v>
      </c>
    </row>
    <row r="986" spans="1:28" s="221" customFormat="1">
      <c r="A986" s="205"/>
      <c r="B986" s="194"/>
      <c r="C986" s="194"/>
      <c r="D986" s="194"/>
      <c r="E986" s="205"/>
      <c r="F986" s="194"/>
      <c r="G986" s="194"/>
      <c r="H986" s="206"/>
      <c r="J986" s="221" t="s">
        <v>2564</v>
      </c>
      <c r="K986" s="221" t="s">
        <v>7498</v>
      </c>
      <c r="AB986" s="333" t="s">
        <v>7499</v>
      </c>
    </row>
    <row r="987" spans="1:28" s="221" customFormat="1">
      <c r="A987" s="205"/>
      <c r="B987" s="194"/>
      <c r="C987" s="194"/>
      <c r="D987" s="194"/>
      <c r="E987" s="205"/>
      <c r="F987" s="194"/>
      <c r="G987" s="194"/>
      <c r="H987" s="206"/>
      <c r="J987" s="221" t="s">
        <v>2564</v>
      </c>
      <c r="K987" s="221" t="s">
        <v>7500</v>
      </c>
      <c r="AB987" s="333" t="s">
        <v>7501</v>
      </c>
    </row>
    <row r="988" spans="1:28" s="221" customFormat="1">
      <c r="A988" s="205"/>
      <c r="B988" s="194"/>
      <c r="C988" s="194"/>
      <c r="D988" s="194"/>
      <c r="E988" s="205"/>
      <c r="F988" s="194"/>
      <c r="G988" s="194"/>
      <c r="H988" s="206"/>
      <c r="J988" s="221" t="s">
        <v>2564</v>
      </c>
      <c r="K988" s="221" t="s">
        <v>7502</v>
      </c>
      <c r="AB988" s="333" t="s">
        <v>7503</v>
      </c>
    </row>
    <row r="989" spans="1:28" s="221" customFormat="1">
      <c r="A989" s="205"/>
      <c r="B989" s="194"/>
      <c r="C989" s="194"/>
      <c r="D989" s="194"/>
      <c r="E989" s="205"/>
      <c r="F989" s="194"/>
      <c r="G989" s="194"/>
      <c r="H989" s="206"/>
      <c r="J989" s="221" t="s">
        <v>2564</v>
      </c>
      <c r="K989" s="221" t="s">
        <v>7504</v>
      </c>
      <c r="AB989" s="333" t="s">
        <v>7505</v>
      </c>
    </row>
    <row r="990" spans="1:28" s="221" customFormat="1">
      <c r="A990" s="205"/>
      <c r="B990" s="194"/>
      <c r="C990" s="194"/>
      <c r="D990" s="194"/>
      <c r="E990" s="205"/>
      <c r="F990" s="194"/>
      <c r="G990" s="194"/>
      <c r="H990" s="206"/>
      <c r="J990" s="221" t="s">
        <v>2564</v>
      </c>
      <c r="K990" s="221" t="s">
        <v>7506</v>
      </c>
      <c r="AB990" s="333" t="s">
        <v>7507</v>
      </c>
    </row>
    <row r="991" spans="1:28" s="221" customFormat="1">
      <c r="A991" s="205"/>
      <c r="B991" s="194"/>
      <c r="C991" s="194"/>
      <c r="D991" s="194"/>
      <c r="E991" s="205"/>
      <c r="F991" s="194"/>
      <c r="G991" s="194"/>
      <c r="H991" s="206"/>
      <c r="J991" s="221" t="s">
        <v>2564</v>
      </c>
      <c r="K991" s="221" t="s">
        <v>7508</v>
      </c>
      <c r="AB991" s="333" t="s">
        <v>7509</v>
      </c>
    </row>
    <row r="992" spans="1:28" s="221" customFormat="1" ht="14.45">
      <c r="A992" s="205"/>
      <c r="B992" s="194"/>
      <c r="C992" s="194"/>
      <c r="D992" s="194"/>
      <c r="E992" s="205"/>
      <c r="F992" s="194"/>
      <c r="G992" s="194"/>
      <c r="H992" s="206"/>
      <c r="J992" s="221" t="s">
        <v>151</v>
      </c>
      <c r="K992" s="221" t="s">
        <v>7510</v>
      </c>
      <c r="L992" s="221" t="s">
        <v>7511</v>
      </c>
      <c r="Z992" s="221" t="s">
        <v>6507</v>
      </c>
      <c r="AB992" s="425"/>
    </row>
    <row r="993" spans="1:29" s="221" customFormat="1">
      <c r="A993" s="205"/>
      <c r="B993" s="194"/>
      <c r="C993" s="194"/>
      <c r="D993" s="194"/>
      <c r="E993" s="205"/>
      <c r="F993" s="194"/>
      <c r="G993" s="194"/>
      <c r="H993" s="206"/>
      <c r="J993" s="221" t="s">
        <v>20</v>
      </c>
      <c r="K993" s="221" t="s">
        <v>7512</v>
      </c>
      <c r="L993" s="221" t="s">
        <v>7513</v>
      </c>
      <c r="Z993" s="221" t="s">
        <v>6507</v>
      </c>
      <c r="AB993" s="333"/>
    </row>
    <row r="994" spans="1:29" s="219" customFormat="1">
      <c r="A994" s="212"/>
      <c r="B994" s="199" t="s">
        <v>5467</v>
      </c>
      <c r="C994" s="199" t="str">
        <f t="shared" si="105"/>
        <v>No</v>
      </c>
      <c r="D994" s="199" t="str">
        <f t="shared" si="104"/>
        <v/>
      </c>
      <c r="E994" s="212"/>
      <c r="F994" s="199"/>
      <c r="G994" s="199" t="s">
        <v>2983</v>
      </c>
      <c r="H994" s="213"/>
      <c r="I994" s="219" t="str" cm="1">
        <f t="array" ref="I994">_xlfn.TEXTJOIN(" ",1,IF(flistname=D994,foption,""))</f>
        <v>0</v>
      </c>
      <c r="J994" s="219" t="s">
        <v>117</v>
      </c>
      <c r="K994" s="219" t="s">
        <v>5434</v>
      </c>
      <c r="L994" s="219" t="str">
        <f t="shared" si="106"/>
        <v/>
      </c>
      <c r="N994" s="219" t="s">
        <v>2988</v>
      </c>
      <c r="O994" s="219" t="s">
        <v>2988</v>
      </c>
      <c r="P994" s="219">
        <v>1</v>
      </c>
      <c r="AB994" s="286"/>
    </row>
    <row r="995" spans="1:29" s="219" customFormat="1">
      <c r="A995" s="215"/>
      <c r="B995" s="216" t="s">
        <v>5468</v>
      </c>
      <c r="C995" s="216" t="str">
        <f t="shared" si="105"/>
        <v>No</v>
      </c>
      <c r="D995" s="216" t="str">
        <f t="shared" si="104"/>
        <v/>
      </c>
      <c r="E995" s="215"/>
      <c r="F995" s="216"/>
      <c r="G995" s="216" t="s">
        <v>2983</v>
      </c>
      <c r="H995" s="217"/>
      <c r="I995" s="219" t="str" cm="1">
        <f t="array" ref="I995">_xlfn.TEXTJOIN(" ",1,IF(flistname=D995,foption,""))</f>
        <v>0</v>
      </c>
      <c r="J995" s="219" t="s">
        <v>224</v>
      </c>
      <c r="K995" s="219" t="s">
        <v>5430</v>
      </c>
      <c r="L995" s="219" t="str">
        <f t="shared" si="106"/>
        <v/>
      </c>
      <c r="N995" s="219" t="s">
        <v>2988</v>
      </c>
      <c r="O995" s="219" t="s">
        <v>2988</v>
      </c>
      <c r="P995" s="219">
        <v>1</v>
      </c>
      <c r="AB995" s="286"/>
    </row>
    <row r="996" spans="1:29" s="356" customFormat="1">
      <c r="A996" s="355"/>
      <c r="B996" s="356" t="s">
        <v>5469</v>
      </c>
      <c r="C996" s="356" t="str">
        <f t="shared" si="105"/>
        <v>No</v>
      </c>
      <c r="D996" s="356" t="str">
        <f t="shared" si="104"/>
        <v/>
      </c>
      <c r="E996" s="355"/>
      <c r="G996" s="356" t="s">
        <v>3040</v>
      </c>
      <c r="H996" s="357"/>
      <c r="I996" s="356" t="str" cm="1">
        <f t="array" ref="I996">_xlfn.TEXTJOIN(" ",1,IF(flistname=D996,foption,""))</f>
        <v>0</v>
      </c>
      <c r="J996" s="356" t="s">
        <v>117</v>
      </c>
      <c r="K996" s="356" t="s">
        <v>5418</v>
      </c>
      <c r="L996" s="356" t="str">
        <f t="shared" si="106"/>
        <v/>
      </c>
      <c r="N996" s="356" t="s">
        <v>2988</v>
      </c>
      <c r="O996" s="356" t="s">
        <v>2988</v>
      </c>
      <c r="P996" s="356">
        <v>1</v>
      </c>
      <c r="AB996" s="358"/>
    </row>
    <row r="997" spans="1:29" s="218" customFormat="1">
      <c r="A997" s="207"/>
      <c r="C997" s="218" t="str">
        <f t="shared" si="105"/>
        <v>No</v>
      </c>
      <c r="D997" s="218" t="str">
        <f t="shared" si="104"/>
        <v/>
      </c>
      <c r="E997" s="207"/>
      <c r="H997" s="209"/>
      <c r="I997" s="214" t="str" cm="1">
        <f t="array" ref="I997">_xlfn.TEXTJOIN(" ",1,IF(flistname=D997,foption,""))</f>
        <v>0</v>
      </c>
      <c r="L997" s="218" t="str">
        <f t="shared" si="106"/>
        <v/>
      </c>
      <c r="N997" s="218" t="s">
        <v>2988</v>
      </c>
      <c r="O997" s="218" t="s">
        <v>2988</v>
      </c>
      <c r="P997" s="218">
        <v>1</v>
      </c>
      <c r="S997" s="207"/>
      <c r="AB997" s="280"/>
    </row>
    <row r="998" spans="1:29" s="356" customFormat="1">
      <c r="A998" s="355"/>
      <c r="B998" s="356" t="s">
        <v>5470</v>
      </c>
      <c r="C998" s="356" t="str">
        <f t="shared" si="105"/>
        <v>No</v>
      </c>
      <c r="D998" s="356" t="str">
        <f t="shared" si="104"/>
        <v/>
      </c>
      <c r="E998" s="355"/>
      <c r="G998" s="356" t="s">
        <v>2983</v>
      </c>
      <c r="H998" s="357"/>
      <c r="I998" s="356" t="str" cm="1">
        <f t="array" ref="I998">_xlfn.TEXTJOIN(" ",1,IF(flistname=D998,foption,""))</f>
        <v>0</v>
      </c>
      <c r="J998" s="356" t="s">
        <v>26</v>
      </c>
      <c r="K998" s="356" t="s">
        <v>5471</v>
      </c>
      <c r="L998" s="356" t="str">
        <f t="shared" si="106"/>
        <v>U: HOUSEHOLD EXPENDITURES AND MARKET ACCESS</v>
      </c>
      <c r="M998" s="356" t="s">
        <v>5472</v>
      </c>
      <c r="N998" s="356" t="s">
        <v>6328</v>
      </c>
      <c r="O998" s="356" t="s">
        <v>5473</v>
      </c>
      <c r="P998" s="356">
        <v>1</v>
      </c>
      <c r="AB998" s="358"/>
    </row>
    <row r="999" spans="1:29" s="219" customFormat="1">
      <c r="A999" s="212"/>
      <c r="B999" s="199" t="s">
        <v>5475</v>
      </c>
      <c r="C999" s="199" t="str">
        <f t="shared" si="105"/>
        <v>No</v>
      </c>
      <c r="D999" s="199" t="str">
        <f t="shared" si="104"/>
        <v/>
      </c>
      <c r="E999" s="212"/>
      <c r="F999" s="199"/>
      <c r="G999" s="199" t="s">
        <v>2983</v>
      </c>
      <c r="H999" s="213"/>
      <c r="I999" s="219" t="str" cm="1">
        <f t="array" ref="I999">_xlfn.TEXTJOIN(" ",1,IF(flistname=D999,foption,""))</f>
        <v>0</v>
      </c>
      <c r="J999" s="219" t="s">
        <v>26</v>
      </c>
      <c r="K999" s="219" t="s">
        <v>5476</v>
      </c>
      <c r="L999" s="219" t="str">
        <f t="shared" si="106"/>
        <v/>
      </c>
      <c r="N999" s="219" t="s">
        <v>2988</v>
      </c>
      <c r="O999" s="219" t="s">
        <v>2988</v>
      </c>
      <c r="P999" s="219">
        <v>1</v>
      </c>
      <c r="W999" s="219" t="s">
        <v>168</v>
      </c>
      <c r="AB999" s="286"/>
    </row>
    <row r="1000" spans="1:29" s="325" customFormat="1">
      <c r="A1000" s="240"/>
      <c r="B1000" s="240"/>
      <c r="C1000" s="240" t="str">
        <f t="shared" si="105"/>
        <v>No</v>
      </c>
      <c r="D1000" s="240" t="str">
        <f t="shared" si="104"/>
        <v/>
      </c>
      <c r="E1000" s="240"/>
      <c r="F1000" s="240" t="s">
        <v>5477</v>
      </c>
      <c r="G1000" s="240" t="s">
        <v>2983</v>
      </c>
      <c r="H1000" s="240"/>
      <c r="I1000" s="325" t="str" cm="1">
        <f t="array" ref="I1000">_xlfn.TEXTJOIN(" ",1,IF(flistname=D1000,foption,""))</f>
        <v>0</v>
      </c>
      <c r="J1000" s="325" t="s">
        <v>20</v>
      </c>
      <c r="L1000" s="325" t="str">
        <f t="shared" si="106"/>
        <v>Food expenditures</v>
      </c>
      <c r="N1000" s="325" t="s">
        <v>5478</v>
      </c>
      <c r="O1000" s="325" t="s">
        <v>5478</v>
      </c>
      <c r="P1000" s="325">
        <v>1</v>
      </c>
      <c r="AB1000" s="326"/>
    </row>
    <row r="1001" spans="1:29" s="220" customFormat="1">
      <c r="A1001" s="194"/>
      <c r="B1001" s="194"/>
      <c r="C1001" s="194"/>
      <c r="D1001" s="194"/>
      <c r="E1001" s="194"/>
      <c r="F1001" s="194"/>
      <c r="G1001" s="194"/>
      <c r="H1001" s="194"/>
      <c r="J1001" s="221" t="s">
        <v>26</v>
      </c>
      <c r="K1001" s="194" t="s">
        <v>7514</v>
      </c>
      <c r="L1001" s="221" t="s">
        <v>7515</v>
      </c>
      <c r="W1001" s="194" t="s">
        <v>168</v>
      </c>
      <c r="AB1001" s="287"/>
    </row>
    <row r="1002" spans="1:29">
      <c r="A1002" s="194"/>
      <c r="E1002" s="194"/>
      <c r="H1002" s="194"/>
      <c r="I1002" s="251"/>
      <c r="J1002" s="194" t="s">
        <v>7516</v>
      </c>
      <c r="K1002" s="194" t="s">
        <v>7517</v>
      </c>
      <c r="L1002" s="221" t="str">
        <f>IF(AND(ISBLANK(M1002),ISBLANK(N1002)),"",IF(ISBLANK(M1002),N1002,_xlfn.CONCAT(TRIM(M1002),": ",N1002)))</f>
        <v>U.10: Select food items that were purchased by the household in the past **30 days.</v>
      </c>
      <c r="M1002" s="194" t="s">
        <v>7518</v>
      </c>
      <c r="N1002" s="194" t="s">
        <v>7519</v>
      </c>
      <c r="S1002" s="194"/>
      <c r="V1002" s="194">
        <v>1</v>
      </c>
      <c r="W1002" s="194" t="s">
        <v>3007</v>
      </c>
      <c r="AB1002" s="194"/>
      <c r="AC1002" s="271"/>
    </row>
    <row r="1003" spans="1:29">
      <c r="A1003" s="194"/>
      <c r="E1003" s="194"/>
      <c r="H1003" s="194"/>
      <c r="I1003" s="251" t="str" cm="1">
        <f t="array" ref="I1003">_xlfn.TEXTJOIN(" ",1,IF(flistname=D1003,foption,""))</f>
        <v>0</v>
      </c>
      <c r="J1003" s="194" t="s">
        <v>20</v>
      </c>
      <c r="K1003" s="194" t="s">
        <v>7520</v>
      </c>
      <c r="L1003" s="194" t="s">
        <v>7521</v>
      </c>
      <c r="S1003" s="194"/>
      <c r="Z1003" s="194" t="s">
        <v>7522</v>
      </c>
      <c r="AB1003" s="194"/>
      <c r="AC1003" s="271"/>
    </row>
    <row r="1004" spans="1:29" ht="14.45">
      <c r="A1004" s="194"/>
      <c r="E1004" s="194"/>
      <c r="H1004" s="194"/>
      <c r="I1004" s="251"/>
      <c r="J1004" s="194" t="s">
        <v>151</v>
      </c>
      <c r="K1004" s="194" t="s">
        <v>7523</v>
      </c>
      <c r="L1004" s="221" t="str">
        <f t="shared" si="106"/>
        <v xml:space="preserve">U.1.1: Cereals (maize, rice, sorghum, wheat ...), flour of cereals, bread, pasta </v>
      </c>
      <c r="M1004" s="194" t="s">
        <v>7524</v>
      </c>
      <c r="N1004" t="s">
        <v>7525</v>
      </c>
      <c r="S1004" s="194" t="s">
        <v>7526</v>
      </c>
      <c r="T1004" s="194" t="s">
        <v>1324</v>
      </c>
      <c r="V1004" s="194">
        <v>1</v>
      </c>
      <c r="Z1004" s="194" t="s">
        <v>7527</v>
      </c>
      <c r="AB1004" s="194"/>
      <c r="AC1004" s="271"/>
    </row>
    <row r="1005" spans="1:29" ht="14.45">
      <c r="A1005" s="194"/>
      <c r="E1005" s="194"/>
      <c r="H1005" s="194"/>
      <c r="I1005" s="251"/>
      <c r="J1005" s="194" t="s">
        <v>151</v>
      </c>
      <c r="K1005" s="194" t="s">
        <v>7528</v>
      </c>
      <c r="L1005" s="221" t="str">
        <f>IF(AND(ISBLANK(M1005),ISBLANK(N1005)),"",IF(ISBLANK(M1005),N1005,_xlfn.CONCAT(TRIM(M1005),": ",N1005)))</f>
        <v xml:space="preserve">U.1.2: Cereals (maize, rice, sorghum, wheat ...), flour of cereals, bread, pasta </v>
      </c>
      <c r="M1005" s="194" t="s">
        <v>7529</v>
      </c>
      <c r="N1005" t="s">
        <v>7525</v>
      </c>
      <c r="S1005" s="194" t="s">
        <v>7530</v>
      </c>
      <c r="T1005" s="194" t="s">
        <v>1324</v>
      </c>
      <c r="V1005" s="194">
        <v>1</v>
      </c>
      <c r="Z1005" s="194" t="s">
        <v>7527</v>
      </c>
      <c r="AB1005" s="194"/>
      <c r="AC1005" s="271"/>
    </row>
    <row r="1006" spans="1:29" ht="14.45">
      <c r="A1006" s="194"/>
      <c r="E1006" s="194"/>
      <c r="H1006" s="194"/>
      <c r="I1006" s="251"/>
      <c r="J1006" s="194" t="s">
        <v>151</v>
      </c>
      <c r="K1006" s="194" t="s">
        <v>7531</v>
      </c>
      <c r="L1006" s="221" t="str">
        <f>IF(AND(ISBLANK(M1006),ISBLANK(N1006)),"",IF(ISBLANK(M1006),N1006,_xlfn.CONCAT(TRIM(M1006),": ",N1006)))</f>
        <v>U.1.3: Potatoes, sweet potatoes, cassava, plantains, yams</v>
      </c>
      <c r="M1006" s="194" t="s">
        <v>7532</v>
      </c>
      <c r="N1006" t="s">
        <v>7533</v>
      </c>
      <c r="S1006" s="194" t="s">
        <v>7526</v>
      </c>
      <c r="T1006" s="194" t="s">
        <v>1324</v>
      </c>
      <c r="V1006" s="194">
        <v>1</v>
      </c>
      <c r="Z1006" s="194" t="s">
        <v>7534</v>
      </c>
      <c r="AB1006" s="194"/>
      <c r="AC1006" s="271"/>
    </row>
    <row r="1007" spans="1:29" ht="14.45">
      <c r="A1007" s="194"/>
      <c r="E1007" s="194"/>
      <c r="H1007" s="194"/>
      <c r="I1007" s="251"/>
      <c r="J1007" s="194" t="s">
        <v>151</v>
      </c>
      <c r="K1007" s="194" t="s">
        <v>7535</v>
      </c>
      <c r="L1007" s="221" t="str">
        <f t="shared" si="106"/>
        <v>U.1.4: Potatoes, sweet potatoes, cassava, plantains, yams</v>
      </c>
      <c r="M1007" s="194" t="s">
        <v>7536</v>
      </c>
      <c r="N1007" t="s">
        <v>7533</v>
      </c>
      <c r="S1007" s="194" t="s">
        <v>7530</v>
      </c>
      <c r="T1007" s="194" t="s">
        <v>1324</v>
      </c>
      <c r="V1007" s="194">
        <v>1</v>
      </c>
      <c r="Z1007" s="194" t="s">
        <v>7534</v>
      </c>
      <c r="AB1007" s="194"/>
      <c r="AC1007" s="271"/>
    </row>
    <row r="1008" spans="1:29" ht="14.45">
      <c r="A1008" s="194"/>
      <c r="E1008" s="194"/>
      <c r="H1008" s="194"/>
      <c r="I1008" s="251"/>
      <c r="J1008" s="194" t="s">
        <v>151</v>
      </c>
      <c r="K1008" s="194" t="s">
        <v>7537</v>
      </c>
      <c r="L1008" s="221" t="str">
        <f t="shared" si="106"/>
        <v>U.1.5: Beans, peas, lentils, nuts in shell or shelled[1]</v>
      </c>
      <c r="M1008" s="194" t="s">
        <v>7538</v>
      </c>
      <c r="N1008" t="s">
        <v>7539</v>
      </c>
      <c r="S1008" s="194" t="s">
        <v>7526</v>
      </c>
      <c r="T1008" s="194" t="s">
        <v>1324</v>
      </c>
      <c r="V1008" s="194">
        <v>1</v>
      </c>
      <c r="Z1008" s="194" t="s">
        <v>7540</v>
      </c>
      <c r="AB1008" s="194"/>
      <c r="AC1008" s="271"/>
    </row>
    <row r="1009" spans="9:29" s="194" customFormat="1" ht="14.45">
      <c r="I1009" s="251"/>
      <c r="J1009" s="194" t="s">
        <v>151</v>
      </c>
      <c r="K1009" s="194" t="s">
        <v>7541</v>
      </c>
      <c r="L1009" s="221" t="str">
        <f t="shared" si="106"/>
        <v>U.1.6: Beans, peas, lentils, nuts in shell or shelled[1]</v>
      </c>
      <c r="M1009" s="194" t="s">
        <v>7542</v>
      </c>
      <c r="N1009" t="s">
        <v>7539</v>
      </c>
      <c r="S1009" s="194" t="s">
        <v>7530</v>
      </c>
      <c r="T1009" s="194" t="s">
        <v>1324</v>
      </c>
      <c r="V1009" s="194">
        <v>1</v>
      </c>
      <c r="Z1009" s="194" t="s">
        <v>7540</v>
      </c>
      <c r="AC1009" s="271"/>
    </row>
    <row r="1010" spans="9:29" s="194" customFormat="1" ht="14.45">
      <c r="I1010" s="251"/>
      <c r="J1010" s="194" t="s">
        <v>151</v>
      </c>
      <c r="K1010" s="194" t="s">
        <v>7543</v>
      </c>
      <c r="L1010" s="221" t="str">
        <f t="shared" si="106"/>
        <v>U.1.7: Dark green leafy vegetables, orange vegetable, other vegetable</v>
      </c>
      <c r="M1010" s="194" t="s">
        <v>7544</v>
      </c>
      <c r="N1010" t="s">
        <v>7545</v>
      </c>
      <c r="S1010" s="194" t="s">
        <v>7526</v>
      </c>
      <c r="T1010" s="194" t="s">
        <v>1324</v>
      </c>
      <c r="V1010" s="194">
        <v>1</v>
      </c>
      <c r="Z1010" s="194" t="s">
        <v>7546</v>
      </c>
      <c r="AC1010" s="271"/>
    </row>
    <row r="1011" spans="9:29" s="194" customFormat="1" ht="14.45">
      <c r="I1011" s="251"/>
      <c r="J1011" s="194" t="s">
        <v>151</v>
      </c>
      <c r="K1011" s="194" t="s">
        <v>7547</v>
      </c>
      <c r="L1011" s="221" t="str">
        <f t="shared" si="106"/>
        <v>U.1.8: Dark green leafy vegetables, orange vegetable, other vegetable</v>
      </c>
      <c r="M1011" s="194" t="s">
        <v>7548</v>
      </c>
      <c r="N1011" t="s">
        <v>7545</v>
      </c>
      <c r="S1011" s="194" t="s">
        <v>7530</v>
      </c>
      <c r="T1011" s="194" t="s">
        <v>1324</v>
      </c>
      <c r="V1011" s="194">
        <v>1</v>
      </c>
      <c r="Z1011" s="194" t="s">
        <v>7546</v>
      </c>
      <c r="AC1011" s="271"/>
    </row>
    <row r="1012" spans="9:29" s="194" customFormat="1" ht="14.45">
      <c r="I1012" s="251"/>
      <c r="J1012" s="194" t="s">
        <v>151</v>
      </c>
      <c r="K1012" s="194" t="s">
        <v>7549</v>
      </c>
      <c r="L1012" s="221" t="str">
        <f t="shared" si="106"/>
        <v>U.1.9: Fresh and frozen fruit</v>
      </c>
      <c r="M1012" s="194" t="s">
        <v>7550</v>
      </c>
      <c r="N1012" t="s">
        <v>7551</v>
      </c>
      <c r="S1012" s="194" t="s">
        <v>7526</v>
      </c>
      <c r="T1012" s="194" t="s">
        <v>1324</v>
      </c>
      <c r="V1012" s="194">
        <v>1</v>
      </c>
      <c r="Z1012" s="194" t="s">
        <v>7552</v>
      </c>
      <c r="AC1012" s="271"/>
    </row>
    <row r="1013" spans="9:29" s="194" customFormat="1" ht="14.45">
      <c r="I1013" s="251"/>
      <c r="J1013" s="194" t="s">
        <v>151</v>
      </c>
      <c r="K1013" s="194" t="s">
        <v>7553</v>
      </c>
      <c r="L1013" s="221" t="str">
        <f t="shared" si="106"/>
        <v>U.1.10: Fresh and frozen fruit</v>
      </c>
      <c r="M1013" s="194" t="s">
        <v>7554</v>
      </c>
      <c r="N1013" t="s">
        <v>7551</v>
      </c>
      <c r="S1013" s="194" t="s">
        <v>7530</v>
      </c>
      <c r="T1013" s="194" t="s">
        <v>1324</v>
      </c>
      <c r="V1013" s="194">
        <v>1</v>
      </c>
      <c r="Z1013" s="194" t="s">
        <v>7552</v>
      </c>
      <c r="AC1013" s="271"/>
    </row>
    <row r="1014" spans="9:29" s="194" customFormat="1">
      <c r="I1014" s="251"/>
      <c r="J1014" s="194" t="s">
        <v>151</v>
      </c>
      <c r="K1014" s="194" t="s">
        <v>7555</v>
      </c>
      <c r="L1014" s="221" t="str">
        <f t="shared" si="106"/>
        <v>U.1.11: Fresh, chilled, frozen meat and poultry, dry and slated meat</v>
      </c>
      <c r="M1014" s="194" t="s">
        <v>7556</v>
      </c>
      <c r="N1014" s="194" t="s">
        <v>7557</v>
      </c>
      <c r="S1014" s="194" t="s">
        <v>7526</v>
      </c>
      <c r="T1014" s="194" t="s">
        <v>1324</v>
      </c>
      <c r="V1014" s="194">
        <v>1</v>
      </c>
      <c r="Z1014" s="194" t="s">
        <v>7558</v>
      </c>
      <c r="AC1014" s="271"/>
    </row>
    <row r="1015" spans="9:29" s="194" customFormat="1">
      <c r="I1015" s="251"/>
      <c r="J1015" s="194" t="s">
        <v>151</v>
      </c>
      <c r="K1015" s="194" t="s">
        <v>7559</v>
      </c>
      <c r="L1015" s="221" t="str">
        <f t="shared" si="106"/>
        <v>U.1.12: Fresh, chilled, frozen meat and poultry, dry and slated meat</v>
      </c>
      <c r="M1015" s="194" t="s">
        <v>7560</v>
      </c>
      <c r="N1015" s="194" t="s">
        <v>7557</v>
      </c>
      <c r="S1015" s="194" t="s">
        <v>7530</v>
      </c>
      <c r="T1015" s="194" t="s">
        <v>1324</v>
      </c>
      <c r="V1015" s="194">
        <v>1</v>
      </c>
      <c r="Z1015" s="194" t="s">
        <v>7558</v>
      </c>
      <c r="AC1015" s="271"/>
    </row>
    <row r="1016" spans="9:29" s="194" customFormat="1">
      <c r="I1016" s="251"/>
      <c r="J1016" s="194" t="s">
        <v>151</v>
      </c>
      <c r="K1016" s="194" t="s">
        <v>7561</v>
      </c>
      <c r="L1016" s="221" t="str">
        <f t="shared" si="106"/>
        <v>U.1.13: Fresh and frozen fish and other seafood</v>
      </c>
      <c r="M1016" s="194" t="s">
        <v>7562</v>
      </c>
      <c r="N1016" s="194" t="s">
        <v>7563</v>
      </c>
      <c r="S1016" s="194" t="s">
        <v>7526</v>
      </c>
      <c r="T1016" s="194" t="s">
        <v>1324</v>
      </c>
      <c r="V1016" s="194">
        <v>1</v>
      </c>
      <c r="Z1016" s="194" t="s">
        <v>7564</v>
      </c>
      <c r="AC1016" s="271"/>
    </row>
    <row r="1017" spans="9:29" s="194" customFormat="1">
      <c r="I1017" s="251"/>
      <c r="J1017" s="194" t="s">
        <v>151</v>
      </c>
      <c r="K1017" s="194" t="s">
        <v>7565</v>
      </c>
      <c r="L1017" s="221" t="str">
        <f t="shared" si="106"/>
        <v>U.1.14: Fresh and frozen fish and other seafood</v>
      </c>
      <c r="M1017" s="194" t="s">
        <v>7566</v>
      </c>
      <c r="N1017" s="194" t="s">
        <v>7563</v>
      </c>
      <c r="S1017" s="194" t="s">
        <v>7530</v>
      </c>
      <c r="T1017" s="194" t="s">
        <v>1324</v>
      </c>
      <c r="V1017" s="194">
        <v>1</v>
      </c>
      <c r="Z1017" s="194" t="s">
        <v>7564</v>
      </c>
      <c r="AC1017" s="271"/>
    </row>
    <row r="1018" spans="9:29" s="194" customFormat="1">
      <c r="I1018" s="251"/>
      <c r="J1018" s="194" t="s">
        <v>151</v>
      </c>
      <c r="K1018" s="194" t="s">
        <v>7567</v>
      </c>
      <c r="L1018" s="221" t="str">
        <f t="shared" si="106"/>
        <v>U.1.15: Vegetable oil ,butter, margarin</v>
      </c>
      <c r="M1018" s="194" t="s">
        <v>7568</v>
      </c>
      <c r="N1018" s="194" t="s">
        <v>7569</v>
      </c>
      <c r="S1018" s="194" t="s">
        <v>7526</v>
      </c>
      <c r="T1018" s="194" t="s">
        <v>1324</v>
      </c>
      <c r="V1018" s="194">
        <v>1</v>
      </c>
      <c r="Z1018" s="194" t="s">
        <v>7570</v>
      </c>
      <c r="AC1018" s="271"/>
    </row>
    <row r="1019" spans="9:29" s="194" customFormat="1">
      <c r="I1019" s="251"/>
      <c r="J1019" s="194" t="s">
        <v>151</v>
      </c>
      <c r="K1019" s="194" t="s">
        <v>7571</v>
      </c>
      <c r="L1019" s="221" t="str">
        <f t="shared" si="106"/>
        <v>U.1.16: Vegetable oil ,butter, margarin</v>
      </c>
      <c r="M1019" s="194" t="s">
        <v>7572</v>
      </c>
      <c r="N1019" s="194" t="s">
        <v>7569</v>
      </c>
      <c r="S1019" s="194" t="s">
        <v>7530</v>
      </c>
      <c r="T1019" s="194" t="s">
        <v>1324</v>
      </c>
      <c r="V1019" s="194">
        <v>1</v>
      </c>
      <c r="Z1019" s="194" t="s">
        <v>7570</v>
      </c>
      <c r="AC1019" s="271"/>
    </row>
    <row r="1020" spans="9:29" s="194" customFormat="1">
      <c r="I1020" s="251"/>
      <c r="J1020" s="194" t="s">
        <v>151</v>
      </c>
      <c r="K1020" s="194" t="s">
        <v>7573</v>
      </c>
      <c r="L1020" s="221" t="str">
        <f t="shared" si="106"/>
        <v>U.1.17: Milk, cheese, yogurt, powered milk</v>
      </c>
      <c r="M1020" s="194" t="s">
        <v>7574</v>
      </c>
      <c r="N1020" s="194" t="s">
        <v>7575</v>
      </c>
      <c r="S1020" s="194" t="s">
        <v>7526</v>
      </c>
      <c r="T1020" s="194" t="s">
        <v>1324</v>
      </c>
      <c r="V1020" s="194">
        <v>1</v>
      </c>
      <c r="Z1020" s="194" t="s">
        <v>7576</v>
      </c>
      <c r="AC1020" s="271"/>
    </row>
    <row r="1021" spans="9:29" s="194" customFormat="1">
      <c r="I1021" s="251"/>
      <c r="J1021" s="194" t="s">
        <v>151</v>
      </c>
      <c r="K1021" s="194" t="s">
        <v>7577</v>
      </c>
      <c r="L1021" s="221" t="str">
        <f t="shared" si="106"/>
        <v>U.1.18: Milk, cheese, yogurt, powered milk</v>
      </c>
      <c r="M1021" s="194" t="s">
        <v>7578</v>
      </c>
      <c r="N1021" s="194" t="s">
        <v>7575</v>
      </c>
      <c r="S1021" s="194" t="s">
        <v>7530</v>
      </c>
      <c r="T1021" s="194" t="s">
        <v>1324</v>
      </c>
      <c r="V1021" s="194">
        <v>1</v>
      </c>
      <c r="Z1021" s="194" t="s">
        <v>7576</v>
      </c>
      <c r="AC1021" s="271"/>
    </row>
    <row r="1022" spans="9:29" s="194" customFormat="1">
      <c r="I1022" s="251"/>
      <c r="J1022" s="194" t="s">
        <v>151</v>
      </c>
      <c r="K1022" s="194" t="s">
        <v>7579</v>
      </c>
      <c r="L1022" s="221" t="str">
        <f t="shared" si="106"/>
        <v>U.1.19: Eggs</v>
      </c>
      <c r="M1022" s="194" t="s">
        <v>7580</v>
      </c>
      <c r="N1022" s="194" t="s">
        <v>5296</v>
      </c>
      <c r="S1022" s="194" t="s">
        <v>7526</v>
      </c>
      <c r="T1022" s="194" t="s">
        <v>1324</v>
      </c>
      <c r="V1022" s="194">
        <v>1</v>
      </c>
      <c r="Z1022" s="194" t="s">
        <v>7581</v>
      </c>
      <c r="AC1022" s="271"/>
    </row>
    <row r="1023" spans="9:29" s="194" customFormat="1">
      <c r="I1023" s="251"/>
      <c r="J1023" s="194" t="s">
        <v>151</v>
      </c>
      <c r="K1023" s="194" t="s">
        <v>7582</v>
      </c>
      <c r="L1023" s="221" t="str">
        <f t="shared" si="106"/>
        <v>U.1.20: Eggs</v>
      </c>
      <c r="M1023" s="194" t="s">
        <v>7583</v>
      </c>
      <c r="N1023" s="194" t="s">
        <v>5296</v>
      </c>
      <c r="S1023" s="194" t="s">
        <v>7530</v>
      </c>
      <c r="T1023" s="194" t="s">
        <v>1324</v>
      </c>
      <c r="V1023" s="194">
        <v>1</v>
      </c>
      <c r="Z1023" s="194" t="s">
        <v>7581</v>
      </c>
      <c r="AC1023" s="271"/>
    </row>
    <row r="1024" spans="9:29" s="194" customFormat="1">
      <c r="I1024" s="251"/>
      <c r="J1024" s="194" t="s">
        <v>151</v>
      </c>
      <c r="K1024" s="194" t="s">
        <v>7584</v>
      </c>
      <c r="L1024" s="221" t="str">
        <f t="shared" si="106"/>
        <v>U.1.21: Sugar, confectionery, desserts</v>
      </c>
      <c r="M1024" s="194" t="s">
        <v>7585</v>
      </c>
      <c r="N1024" s="194" t="s">
        <v>7586</v>
      </c>
      <c r="S1024" s="194" t="s">
        <v>7526</v>
      </c>
      <c r="T1024" s="194" t="s">
        <v>1324</v>
      </c>
      <c r="V1024" s="194">
        <v>1</v>
      </c>
      <c r="Z1024" s="194" t="s">
        <v>7587</v>
      </c>
      <c r="AC1024" s="271"/>
    </row>
    <row r="1025" spans="1:29">
      <c r="A1025" s="194"/>
      <c r="E1025" s="194"/>
      <c r="H1025" s="194"/>
      <c r="I1025" s="251"/>
      <c r="J1025" s="194" t="s">
        <v>151</v>
      </c>
      <c r="K1025" s="194" t="s">
        <v>7588</v>
      </c>
      <c r="L1025" s="221" t="str">
        <f t="shared" si="106"/>
        <v>U.1.22: Sugar, confectionery, desserts</v>
      </c>
      <c r="M1025" s="194" t="s">
        <v>7589</v>
      </c>
      <c r="N1025" s="194" t="s">
        <v>7586</v>
      </c>
      <c r="S1025" s="194" t="s">
        <v>7530</v>
      </c>
      <c r="T1025" s="194" t="s">
        <v>1324</v>
      </c>
      <c r="V1025" s="194">
        <v>1</v>
      </c>
      <c r="Z1025" s="194" t="s">
        <v>7587</v>
      </c>
      <c r="AB1025" s="194"/>
      <c r="AC1025" s="271"/>
    </row>
    <row r="1026" spans="1:29">
      <c r="A1026" s="194"/>
      <c r="E1026" s="194"/>
      <c r="H1026" s="194"/>
      <c r="I1026" s="251"/>
      <c r="J1026" s="194" t="s">
        <v>151</v>
      </c>
      <c r="K1026" s="194" t="s">
        <v>7590</v>
      </c>
      <c r="L1026" s="221" t="str">
        <f t="shared" si="106"/>
        <v>U.1.23: Salt, spices, cubes, fish powder</v>
      </c>
      <c r="M1026" s="194" t="s">
        <v>7591</v>
      </c>
      <c r="N1026" s="194" t="s">
        <v>7592</v>
      </c>
      <c r="S1026" s="194" t="s">
        <v>7526</v>
      </c>
      <c r="T1026" s="194" t="s">
        <v>1324</v>
      </c>
      <c r="V1026" s="194">
        <v>1</v>
      </c>
      <c r="Z1026" s="194" t="s">
        <v>7593</v>
      </c>
      <c r="AB1026" s="194"/>
      <c r="AC1026" s="271"/>
    </row>
    <row r="1027" spans="1:29">
      <c r="A1027" s="194"/>
      <c r="E1027" s="194"/>
      <c r="H1027" s="194"/>
      <c r="I1027" s="251"/>
      <c r="J1027" s="194" t="s">
        <v>151</v>
      </c>
      <c r="K1027" s="194" t="s">
        <v>7594</v>
      </c>
      <c r="L1027" s="221" t="str">
        <f t="shared" si="106"/>
        <v>U.1.24: Salt, spices, cubes, fish powder</v>
      </c>
      <c r="M1027" s="194" t="s">
        <v>7595</v>
      </c>
      <c r="N1027" s="194" t="s">
        <v>7592</v>
      </c>
      <c r="S1027" s="194" t="s">
        <v>7530</v>
      </c>
      <c r="T1027" s="194" t="s">
        <v>1324</v>
      </c>
      <c r="V1027" s="194">
        <v>1</v>
      </c>
      <c r="Z1027" s="194" t="s">
        <v>7593</v>
      </c>
      <c r="AB1027" s="194"/>
      <c r="AC1027" s="271"/>
    </row>
    <row r="1028" spans="1:29">
      <c r="A1028" s="194"/>
      <c r="E1028" s="194"/>
      <c r="H1028" s="194"/>
      <c r="I1028" s="251"/>
      <c r="J1028" s="194" t="s">
        <v>151</v>
      </c>
      <c r="K1028" s="194" t="s">
        <v>7596</v>
      </c>
      <c r="L1028" s="221" t="str">
        <f t="shared" si="106"/>
        <v>U.1.25: Coffee, tea, herbal infusion; bottled water; soft-drinks; juices</v>
      </c>
      <c r="M1028" s="194" t="s">
        <v>7597</v>
      </c>
      <c r="N1028" s="194" t="s">
        <v>7598</v>
      </c>
      <c r="S1028" s="194" t="s">
        <v>7526</v>
      </c>
      <c r="T1028" s="194" t="s">
        <v>1324</v>
      </c>
      <c r="V1028" s="194">
        <v>1</v>
      </c>
      <c r="Z1028" s="194" t="s">
        <v>7599</v>
      </c>
      <c r="AB1028" s="194"/>
      <c r="AC1028" s="271"/>
    </row>
    <row r="1029" spans="1:29">
      <c r="A1029" s="194"/>
      <c r="E1029" s="194"/>
      <c r="H1029" s="194"/>
      <c r="I1029" s="251"/>
      <c r="J1029" s="194" t="s">
        <v>151</v>
      </c>
      <c r="K1029" s="194" t="s">
        <v>7600</v>
      </c>
      <c r="L1029" s="221" t="str">
        <f t="shared" si="106"/>
        <v>U.1.26: Coffee, tea, herbal infusion; bottled water; soft-drinks; juices</v>
      </c>
      <c r="M1029" s="194" t="s">
        <v>7601</v>
      </c>
      <c r="N1029" s="194" t="s">
        <v>7598</v>
      </c>
      <c r="S1029" s="194" t="s">
        <v>7530</v>
      </c>
      <c r="T1029" s="194" t="s">
        <v>1324</v>
      </c>
      <c r="V1029" s="194">
        <v>1</v>
      </c>
      <c r="Z1029" s="194" t="s">
        <v>7599</v>
      </c>
      <c r="AB1029" s="194"/>
      <c r="AC1029" s="271"/>
    </row>
    <row r="1030" spans="1:29">
      <c r="A1030" s="194"/>
      <c r="E1030" s="194"/>
      <c r="H1030" s="194"/>
      <c r="I1030" s="251"/>
      <c r="J1030" s="194" t="s">
        <v>151</v>
      </c>
      <c r="K1030" s="194" t="s">
        <v>7602</v>
      </c>
      <c r="L1030" s="221" t="str">
        <f t="shared" si="106"/>
        <v>U.1.27: Take away, snacks consumed  outside the home</v>
      </c>
      <c r="M1030" s="194" t="s">
        <v>7603</v>
      </c>
      <c r="N1030" s="194" t="s">
        <v>7604</v>
      </c>
      <c r="S1030" s="194" t="s">
        <v>7526</v>
      </c>
      <c r="T1030" s="194" t="s">
        <v>1324</v>
      </c>
      <c r="V1030" s="194">
        <v>1</v>
      </c>
      <c r="Z1030" s="194" t="s">
        <v>7605</v>
      </c>
      <c r="AB1030" s="194"/>
      <c r="AC1030" s="271"/>
    </row>
    <row r="1031" spans="1:29">
      <c r="A1031" s="194"/>
      <c r="E1031" s="194"/>
      <c r="H1031" s="194"/>
      <c r="I1031" s="251"/>
      <c r="J1031" s="194" t="s">
        <v>151</v>
      </c>
      <c r="K1031" s="194" t="s">
        <v>7606</v>
      </c>
      <c r="L1031" s="221" t="str">
        <f t="shared" si="106"/>
        <v>U.1.28: Take away, snacks consumed  outside the home</v>
      </c>
      <c r="M1031" s="194" t="s">
        <v>7607</v>
      </c>
      <c r="N1031" s="194" t="s">
        <v>7604</v>
      </c>
      <c r="S1031" s="194" t="s">
        <v>7530</v>
      </c>
      <c r="T1031" s="194" t="s">
        <v>1324</v>
      </c>
      <c r="V1031" s="194">
        <v>1</v>
      </c>
      <c r="Z1031" s="194" t="s">
        <v>7605</v>
      </c>
      <c r="AB1031" s="194"/>
      <c r="AC1031" s="271"/>
    </row>
    <row r="1032" spans="1:29">
      <c r="A1032" s="194"/>
      <c r="E1032" s="194"/>
      <c r="H1032" s="194"/>
      <c r="I1032" s="251"/>
      <c r="J1032" s="194" t="s">
        <v>2564</v>
      </c>
      <c r="K1032" s="194" t="s">
        <v>7608</v>
      </c>
      <c r="S1032" s="194"/>
      <c r="AB1032" s="271" t="s">
        <v>7609</v>
      </c>
    </row>
    <row r="1033" spans="1:29">
      <c r="A1033" s="194"/>
      <c r="E1033" s="194"/>
      <c r="H1033" s="194"/>
      <c r="I1033" s="251"/>
      <c r="J1033" s="194" t="s">
        <v>117</v>
      </c>
      <c r="K1033" s="194" t="s">
        <v>7514</v>
      </c>
      <c r="L1033" s="221"/>
      <c r="S1033" s="194"/>
      <c r="AB1033" s="194"/>
      <c r="AC1033" s="271"/>
    </row>
    <row r="1034" spans="1:29" s="219" customFormat="1">
      <c r="A1034" s="199"/>
      <c r="B1034" s="199"/>
      <c r="C1034" s="199" t="str">
        <f>IF(IFERROR(FIND("select_one",J1034),0)&gt;0,"select_one",IF(IFERROR(FIND("select_multiple",J1034),0)&gt;0,"select_multiple","No"))</f>
        <v>No</v>
      </c>
      <c r="D1034" s="199" t="str">
        <f>IF(OR(C1034="select_one",C1034="select_multiple"),TRIM(RIGHT(J1034,LEN(J1034)-(LEN(C1034)+1))),"")</f>
        <v/>
      </c>
      <c r="E1034" s="199"/>
      <c r="F1034" s="199"/>
      <c r="G1034" s="199"/>
      <c r="H1034" s="199"/>
      <c r="I1034" s="219" t="str" cm="1">
        <f t="array" ref="I1034">_xlfn.TEXTJOIN(" ",1,IF(flistname=D1034,foption,""))</f>
        <v>0</v>
      </c>
      <c r="J1034" s="342" t="s">
        <v>117</v>
      </c>
      <c r="K1034" s="342" t="s">
        <v>5476</v>
      </c>
      <c r="L1034" s="342" t="str">
        <f>IF(AND(ISBLANK(M1034),ISBLANK(N1034)),"",IF(ISBLANK(M1034),N1034,_xlfn.CONCAT(TRIM(M1034),": ",N1034)))</f>
        <v/>
      </c>
      <c r="M1034" s="342"/>
      <c r="N1034" s="342"/>
      <c r="O1034" s="342"/>
      <c r="P1034" s="342">
        <v>1</v>
      </c>
      <c r="Q1034" s="342"/>
      <c r="AB1034" s="286"/>
    </row>
    <row r="1035" spans="1:29">
      <c r="A1035" s="194"/>
      <c r="E1035" s="194"/>
      <c r="H1035" s="194"/>
      <c r="I1035" s="251"/>
      <c r="J1035" s="221" t="s">
        <v>26</v>
      </c>
      <c r="K1035" s="194" t="s">
        <v>7610</v>
      </c>
      <c r="L1035" s="221" t="s">
        <v>7611</v>
      </c>
      <c r="S1035" s="194"/>
      <c r="W1035" s="194" t="s">
        <v>168</v>
      </c>
      <c r="AB1035" s="194"/>
      <c r="AC1035" s="271"/>
    </row>
    <row r="1036" spans="1:29">
      <c r="A1036" s="194"/>
      <c r="E1036" s="194"/>
      <c r="H1036" s="194"/>
      <c r="I1036" s="251"/>
      <c r="J1036" s="194" t="s">
        <v>7516</v>
      </c>
      <c r="K1036" s="194" t="s">
        <v>7612</v>
      </c>
      <c r="L1036" s="221" t="str">
        <f>IF(AND(ISBLANK(M1036),ISBLANK(N1036)),"",IF(ISBLANK(M1036),N1036,_xlfn.CONCAT(TRIM(M1036),": ",N1036)))</f>
        <v>U.1.29: Select food items that were consumed by the household as in-kind gifts and/or assistance in the past **30 days.</v>
      </c>
      <c r="M1036" s="194" t="s">
        <v>7613</v>
      </c>
      <c r="N1036" s="194" t="s">
        <v>7614</v>
      </c>
      <c r="S1036" s="194"/>
      <c r="T1036" s="221" t="s">
        <v>5858</v>
      </c>
      <c r="U1036" s="221" t="s">
        <v>6925</v>
      </c>
      <c r="V1036" s="194">
        <v>1</v>
      </c>
      <c r="W1036" s="194" t="s">
        <v>3007</v>
      </c>
      <c r="AB1036" s="194"/>
      <c r="AC1036" s="271"/>
    </row>
    <row r="1037" spans="1:29" ht="11.25" customHeight="1">
      <c r="A1037" s="194"/>
      <c r="E1037" s="194"/>
      <c r="H1037" s="194"/>
      <c r="I1037" s="251"/>
      <c r="J1037" s="194" t="s">
        <v>20</v>
      </c>
      <c r="K1037" s="194" t="s">
        <v>7615</v>
      </c>
      <c r="L1037" s="194" t="s">
        <v>7616</v>
      </c>
      <c r="S1037" s="194"/>
      <c r="Z1037" s="194" t="s">
        <v>7617</v>
      </c>
      <c r="AB1037" s="194"/>
      <c r="AC1037" s="271"/>
    </row>
    <row r="1038" spans="1:29">
      <c r="A1038" s="194"/>
      <c r="E1038" s="194"/>
      <c r="H1038" s="194"/>
      <c r="I1038" s="251"/>
      <c r="J1038" s="194" t="s">
        <v>801</v>
      </c>
      <c r="K1038" s="194" t="s">
        <v>7618</v>
      </c>
      <c r="L1038" s="221" t="str">
        <f t="shared" si="106"/>
        <v xml:space="preserve">U.1.30: Cereals (maize, rice, sorghum, wheat ...), flour of cereals, bread, pasta </v>
      </c>
      <c r="M1038" s="194" t="s">
        <v>7619</v>
      </c>
      <c r="N1038" s="194" t="s">
        <v>7525</v>
      </c>
      <c r="S1038" s="194" t="s">
        <v>7620</v>
      </c>
      <c r="T1038" s="194" t="s">
        <v>1324</v>
      </c>
      <c r="U1038" s="221" t="s">
        <v>7621</v>
      </c>
      <c r="V1038" s="194">
        <v>1</v>
      </c>
      <c r="Z1038" s="194" t="s">
        <v>7622</v>
      </c>
      <c r="AB1038" s="194"/>
      <c r="AC1038" s="271"/>
    </row>
    <row r="1039" spans="1:29">
      <c r="A1039" s="194"/>
      <c r="E1039" s="194"/>
      <c r="H1039" s="194"/>
      <c r="I1039" s="251"/>
      <c r="J1039" s="194" t="s">
        <v>801</v>
      </c>
      <c r="K1039" s="194" t="s">
        <v>7623</v>
      </c>
      <c r="L1039" s="221" t="str">
        <f>IF(AND(ISBLANK(M1039),ISBLANK(N1039)),"",IF(ISBLANK(M1039),N1039,_xlfn.CONCAT(TRIM(M1039),": ",N1039)))</f>
        <v>U.1.31: Potatoes, sweet potatoes, cassava, plantains, yams</v>
      </c>
      <c r="M1039" s="194" t="s">
        <v>7624</v>
      </c>
      <c r="N1039" s="194" t="s">
        <v>7533</v>
      </c>
      <c r="S1039" s="194" t="s">
        <v>7625</v>
      </c>
      <c r="T1039" s="194" t="s">
        <v>1324</v>
      </c>
      <c r="U1039" s="221" t="s">
        <v>7621</v>
      </c>
      <c r="V1039" s="194">
        <v>1</v>
      </c>
      <c r="Z1039" s="194" t="s">
        <v>7626</v>
      </c>
      <c r="AB1039" s="194"/>
      <c r="AC1039" s="271"/>
    </row>
    <row r="1040" spans="1:29">
      <c r="A1040" s="194"/>
      <c r="E1040" s="194"/>
      <c r="H1040" s="194"/>
      <c r="I1040" s="251"/>
      <c r="J1040" s="194" t="s">
        <v>801</v>
      </c>
      <c r="K1040" s="194" t="s">
        <v>7627</v>
      </c>
      <c r="L1040" s="221" t="str">
        <f t="shared" si="106"/>
        <v>U.1.32: Beans, peas, lentils, nuts in shell or shelled[1]</v>
      </c>
      <c r="M1040" s="194" t="s">
        <v>7628</v>
      </c>
      <c r="N1040" s="194" t="s">
        <v>7539</v>
      </c>
      <c r="S1040" s="194" t="s">
        <v>7620</v>
      </c>
      <c r="T1040" s="194" t="s">
        <v>1324</v>
      </c>
      <c r="U1040" s="221" t="s">
        <v>7621</v>
      </c>
      <c r="V1040" s="194">
        <v>1</v>
      </c>
      <c r="Z1040" s="194" t="s">
        <v>7629</v>
      </c>
      <c r="AB1040" s="194"/>
      <c r="AC1040" s="271"/>
    </row>
    <row r="1041" spans="9:29" s="194" customFormat="1">
      <c r="I1041" s="251"/>
      <c r="J1041" s="194" t="s">
        <v>801</v>
      </c>
      <c r="K1041" s="194" t="s">
        <v>7630</v>
      </c>
      <c r="L1041" s="221" t="str">
        <f t="shared" si="106"/>
        <v>U.1.33: Dark green leafy vegetables, orange vegetable, other vegetable</v>
      </c>
      <c r="M1041" s="194" t="s">
        <v>7631</v>
      </c>
      <c r="N1041" s="194" t="s">
        <v>7545</v>
      </c>
      <c r="S1041" s="194" t="s">
        <v>7632</v>
      </c>
      <c r="T1041" s="194" t="s">
        <v>1324</v>
      </c>
      <c r="U1041" s="221" t="s">
        <v>7621</v>
      </c>
      <c r="V1041" s="194">
        <v>1</v>
      </c>
      <c r="Z1041" s="194" t="s">
        <v>7633</v>
      </c>
      <c r="AC1041" s="271"/>
    </row>
    <row r="1042" spans="9:29" s="194" customFormat="1">
      <c r="I1042" s="251"/>
      <c r="J1042" s="194" t="s">
        <v>801</v>
      </c>
      <c r="K1042" s="194" t="s">
        <v>7634</v>
      </c>
      <c r="L1042" s="221" t="str">
        <f t="shared" si="106"/>
        <v>U.1.34: Fresh and frozen fruit</v>
      </c>
      <c r="M1042" s="194" t="s">
        <v>7635</v>
      </c>
      <c r="N1042" s="194" t="s">
        <v>7551</v>
      </c>
      <c r="S1042" s="194" t="s">
        <v>7625</v>
      </c>
      <c r="T1042" s="194" t="s">
        <v>1324</v>
      </c>
      <c r="U1042" s="221" t="s">
        <v>7621</v>
      </c>
      <c r="V1042" s="194">
        <v>1</v>
      </c>
      <c r="Z1042" s="194" t="s">
        <v>7636</v>
      </c>
      <c r="AC1042" s="271"/>
    </row>
    <row r="1043" spans="9:29" s="194" customFormat="1">
      <c r="I1043" s="251"/>
      <c r="J1043" s="194" t="s">
        <v>801</v>
      </c>
      <c r="K1043" s="194" t="s">
        <v>7637</v>
      </c>
      <c r="L1043" s="221" t="str">
        <f t="shared" si="106"/>
        <v>U.1.35: Fresh, chilled, frozen meat and poultry, dry and slated meat</v>
      </c>
      <c r="M1043" s="194" t="s">
        <v>7638</v>
      </c>
      <c r="N1043" s="194" t="s">
        <v>7557</v>
      </c>
      <c r="S1043" s="194" t="s">
        <v>7625</v>
      </c>
      <c r="T1043" s="194" t="s">
        <v>1324</v>
      </c>
      <c r="U1043" s="221" t="s">
        <v>7621</v>
      </c>
      <c r="V1043" s="194">
        <v>1</v>
      </c>
      <c r="Z1043" s="194" t="s">
        <v>7639</v>
      </c>
      <c r="AC1043" s="271"/>
    </row>
    <row r="1044" spans="9:29" s="194" customFormat="1">
      <c r="I1044" s="251"/>
      <c r="J1044" s="194" t="s">
        <v>801</v>
      </c>
      <c r="K1044" s="194" t="s">
        <v>7640</v>
      </c>
      <c r="L1044" s="221" t="str">
        <f t="shared" si="106"/>
        <v>U.1.36: Fresh and frozen fish and other seafood</v>
      </c>
      <c r="M1044" s="194" t="s">
        <v>7641</v>
      </c>
      <c r="N1044" s="194" t="s">
        <v>7563</v>
      </c>
      <c r="S1044" s="194" t="s">
        <v>7625</v>
      </c>
      <c r="T1044" s="194" t="s">
        <v>1324</v>
      </c>
      <c r="U1044" s="221" t="s">
        <v>7621</v>
      </c>
      <c r="V1044" s="194">
        <v>1</v>
      </c>
      <c r="Z1044" s="194" t="s">
        <v>7642</v>
      </c>
      <c r="AC1044" s="271"/>
    </row>
    <row r="1045" spans="9:29" s="194" customFormat="1">
      <c r="I1045" s="251"/>
      <c r="J1045" s="194" t="s">
        <v>801</v>
      </c>
      <c r="K1045" s="194" t="s">
        <v>7643</v>
      </c>
      <c r="L1045" s="221" t="str">
        <f t="shared" si="106"/>
        <v>U.1.37: Vegetal oil butter, margarin</v>
      </c>
      <c r="M1045" s="194" t="s">
        <v>7644</v>
      </c>
      <c r="N1045" s="194" t="s">
        <v>7645</v>
      </c>
      <c r="S1045" s="194" t="s">
        <v>7646</v>
      </c>
      <c r="T1045" s="194" t="s">
        <v>1324</v>
      </c>
      <c r="U1045" s="221" t="s">
        <v>7621</v>
      </c>
      <c r="V1045" s="194">
        <v>1</v>
      </c>
      <c r="Z1045" s="194" t="s">
        <v>7647</v>
      </c>
      <c r="AC1045" s="271"/>
    </row>
    <row r="1046" spans="9:29" s="194" customFormat="1">
      <c r="I1046" s="251"/>
      <c r="J1046" s="194" t="s">
        <v>801</v>
      </c>
      <c r="K1046" s="194" t="s">
        <v>7648</v>
      </c>
      <c r="L1046" s="221" t="str">
        <f t="shared" si="106"/>
        <v>U.1.38: Milk, cheese, yogurt, powered milk</v>
      </c>
      <c r="M1046" s="194" t="s">
        <v>7649</v>
      </c>
      <c r="N1046" s="194" t="s">
        <v>7575</v>
      </c>
      <c r="S1046" s="194" t="s">
        <v>7646</v>
      </c>
      <c r="T1046" s="194" t="s">
        <v>1324</v>
      </c>
      <c r="U1046" s="221" t="s">
        <v>7621</v>
      </c>
      <c r="V1046" s="194">
        <v>1</v>
      </c>
      <c r="Z1046" s="194" t="s">
        <v>7650</v>
      </c>
      <c r="AC1046" s="271"/>
    </row>
    <row r="1047" spans="9:29" s="194" customFormat="1">
      <c r="I1047" s="251"/>
      <c r="J1047" s="194" t="s">
        <v>801</v>
      </c>
      <c r="K1047" s="194" t="s">
        <v>7651</v>
      </c>
      <c r="L1047" s="221" t="str">
        <f t="shared" si="106"/>
        <v>U.1.39: Eggs</v>
      </c>
      <c r="M1047" s="194" t="s">
        <v>7652</v>
      </c>
      <c r="N1047" s="194" t="s">
        <v>5296</v>
      </c>
      <c r="S1047" s="194" t="s">
        <v>7625</v>
      </c>
      <c r="T1047" s="194" t="s">
        <v>1324</v>
      </c>
      <c r="U1047" s="221" t="s">
        <v>7621</v>
      </c>
      <c r="V1047" s="194">
        <v>1</v>
      </c>
      <c r="Z1047" s="194" t="s">
        <v>7653</v>
      </c>
      <c r="AC1047" s="271"/>
    </row>
    <row r="1048" spans="9:29" s="194" customFormat="1">
      <c r="I1048" s="251"/>
      <c r="J1048" s="194" t="s">
        <v>801</v>
      </c>
      <c r="K1048" s="194" t="s">
        <v>7654</v>
      </c>
      <c r="L1048" s="221" t="str">
        <f t="shared" si="106"/>
        <v>U.1.40: Sugar, confectionery, desserts</v>
      </c>
      <c r="M1048" s="194" t="s">
        <v>7655</v>
      </c>
      <c r="N1048" s="194" t="s">
        <v>7586</v>
      </c>
      <c r="S1048" s="194" t="s">
        <v>7620</v>
      </c>
      <c r="T1048" s="194" t="s">
        <v>1324</v>
      </c>
      <c r="U1048" s="221" t="s">
        <v>7621</v>
      </c>
      <c r="V1048" s="194">
        <v>1</v>
      </c>
      <c r="Z1048" s="194" t="s">
        <v>7656</v>
      </c>
      <c r="AC1048" s="271"/>
    </row>
    <row r="1049" spans="9:29" s="194" customFormat="1">
      <c r="I1049" s="251"/>
      <c r="J1049" s="194" t="s">
        <v>801</v>
      </c>
      <c r="K1049" s="194" t="s">
        <v>7657</v>
      </c>
      <c r="L1049" s="221" t="str">
        <f t="shared" si="106"/>
        <v>U.1.41: Salt, spices, cubes, fish powder</v>
      </c>
      <c r="M1049" s="194" t="s">
        <v>7658</v>
      </c>
      <c r="N1049" s="194" t="s">
        <v>7592</v>
      </c>
      <c r="S1049" s="194" t="s">
        <v>7620</v>
      </c>
      <c r="T1049" s="194" t="s">
        <v>1324</v>
      </c>
      <c r="U1049" s="221" t="s">
        <v>7621</v>
      </c>
      <c r="V1049" s="194">
        <v>1</v>
      </c>
      <c r="Z1049" s="194" t="s">
        <v>7659</v>
      </c>
      <c r="AC1049" s="271"/>
    </row>
    <row r="1050" spans="9:29" s="194" customFormat="1">
      <c r="I1050" s="251"/>
      <c r="J1050" s="194" t="s">
        <v>801</v>
      </c>
      <c r="K1050" s="194" t="s">
        <v>7660</v>
      </c>
      <c r="L1050" s="221" t="str">
        <f t="shared" si="106"/>
        <v>U.1.42: Coffee, tea, herbal infusion; bottled water; soft-drinks; juices</v>
      </c>
      <c r="M1050" s="194" t="s">
        <v>7661</v>
      </c>
      <c r="N1050" s="194" t="s">
        <v>7598</v>
      </c>
      <c r="S1050" s="194" t="s">
        <v>7662</v>
      </c>
      <c r="T1050" s="194" t="s">
        <v>1324</v>
      </c>
      <c r="U1050" s="221" t="s">
        <v>7621</v>
      </c>
      <c r="V1050" s="194">
        <v>1</v>
      </c>
      <c r="Z1050" s="194" t="s">
        <v>7663</v>
      </c>
      <c r="AC1050" s="271"/>
    </row>
    <row r="1051" spans="9:29" s="194" customFormat="1">
      <c r="I1051" s="251"/>
      <c r="J1051" s="194" t="s">
        <v>801</v>
      </c>
      <c r="K1051" s="194" t="s">
        <v>7664</v>
      </c>
      <c r="L1051" s="221" t="str">
        <f t="shared" si="106"/>
        <v>U.1.43: Take away, snacks consumed  outside the home</v>
      </c>
      <c r="M1051" s="194" t="s">
        <v>7665</v>
      </c>
      <c r="N1051" s="194" t="s">
        <v>7604</v>
      </c>
      <c r="S1051" s="194" t="s">
        <v>7662</v>
      </c>
      <c r="T1051" s="194" t="s">
        <v>1324</v>
      </c>
      <c r="U1051" s="221" t="s">
        <v>7621</v>
      </c>
      <c r="V1051" s="194">
        <v>1</v>
      </c>
      <c r="Z1051" s="194" t="s">
        <v>7666</v>
      </c>
      <c r="AC1051" s="271"/>
    </row>
    <row r="1052" spans="9:29" s="194" customFormat="1">
      <c r="I1052" s="251"/>
      <c r="J1052" s="194" t="s">
        <v>117</v>
      </c>
      <c r="K1052" s="194" t="s">
        <v>7610</v>
      </c>
      <c r="L1052" s="221"/>
      <c r="AC1052" s="271"/>
    </row>
    <row r="1053" spans="9:29" s="194" customFormat="1">
      <c r="I1053" s="251"/>
      <c r="J1053" s="194" t="s">
        <v>26</v>
      </c>
      <c r="K1053" s="194" t="s">
        <v>7667</v>
      </c>
      <c r="L1053" s="221" t="s">
        <v>7668</v>
      </c>
      <c r="W1053" s="194" t="s">
        <v>168</v>
      </c>
      <c r="AC1053" s="271"/>
    </row>
    <row r="1054" spans="9:29" s="194" customFormat="1">
      <c r="I1054" s="251"/>
      <c r="J1054" s="194" t="s">
        <v>7516</v>
      </c>
      <c r="K1054" s="194" t="s">
        <v>7669</v>
      </c>
      <c r="L1054" s="221" t="str">
        <f>IF(AND(ISBLANK(M1054),ISBLANK(N1054)),"",IF(ISBLANK(M1054),N1054,_xlfn.CONCAT(TRIM(M1054),": ",N1054)))</f>
        <v>U.1.44: Select food items that were consumed by the household as own produced, gathered or received in exchange of labor in the past **30 days.</v>
      </c>
      <c r="M1054" s="194" t="s">
        <v>7670</v>
      </c>
      <c r="N1054" s="194" t="s">
        <v>7671</v>
      </c>
      <c r="T1054" s="221" t="s">
        <v>5858</v>
      </c>
      <c r="U1054" s="221" t="s">
        <v>6925</v>
      </c>
      <c r="V1054" s="194">
        <v>1</v>
      </c>
      <c r="W1054" s="194" t="s">
        <v>3007</v>
      </c>
      <c r="AC1054" s="271"/>
    </row>
    <row r="1055" spans="9:29" s="194" customFormat="1">
      <c r="I1055" s="251"/>
      <c r="J1055" s="194" t="s">
        <v>20</v>
      </c>
      <c r="K1055" s="194" t="s">
        <v>7672</v>
      </c>
      <c r="L1055" s="194" t="s">
        <v>7673</v>
      </c>
      <c r="Z1055" s="194" t="s">
        <v>7674</v>
      </c>
      <c r="AC1055" s="271"/>
    </row>
    <row r="1056" spans="9:29" s="194" customFormat="1">
      <c r="I1056" s="251"/>
      <c r="J1056" s="194" t="s">
        <v>801</v>
      </c>
      <c r="K1056" s="194" t="s">
        <v>7675</v>
      </c>
      <c r="L1056" s="221" t="str">
        <f t="shared" si="106"/>
        <v xml:space="preserve">U.1.45: Cereals (maize, rice, sorghum, wheat ...), flour of cereals, bread, pasta </v>
      </c>
      <c r="M1056" s="194" t="s">
        <v>7676</v>
      </c>
      <c r="N1056" s="194" t="s">
        <v>7525</v>
      </c>
      <c r="S1056" s="194" t="s">
        <v>7620</v>
      </c>
      <c r="T1056" s="194" t="s">
        <v>1324</v>
      </c>
      <c r="U1056" s="221" t="s">
        <v>7621</v>
      </c>
      <c r="V1056" s="194">
        <v>1</v>
      </c>
      <c r="Z1056" s="194" t="s">
        <v>7677</v>
      </c>
      <c r="AC1056" s="271"/>
    </row>
    <row r="1057" spans="1:29">
      <c r="A1057" s="194"/>
      <c r="E1057" s="194"/>
      <c r="H1057" s="194"/>
      <c r="I1057" s="251"/>
      <c r="J1057" s="194" t="s">
        <v>801</v>
      </c>
      <c r="K1057" s="194" t="s">
        <v>7678</v>
      </c>
      <c r="L1057" s="221" t="str">
        <f t="shared" si="106"/>
        <v>U.1.46: Potatoes, sweet potatoes, cassava, plantains, yams</v>
      </c>
      <c r="M1057" s="194" t="s">
        <v>7679</v>
      </c>
      <c r="N1057" s="194" t="s">
        <v>7533</v>
      </c>
      <c r="S1057" s="194" t="s">
        <v>7625</v>
      </c>
      <c r="T1057" s="194" t="s">
        <v>1324</v>
      </c>
      <c r="U1057" s="221" t="s">
        <v>7621</v>
      </c>
      <c r="V1057" s="194">
        <v>1</v>
      </c>
      <c r="Z1057" s="194" t="s">
        <v>7680</v>
      </c>
      <c r="AB1057" s="194"/>
      <c r="AC1057" s="271"/>
    </row>
    <row r="1058" spans="1:29">
      <c r="A1058" s="194"/>
      <c r="E1058" s="194"/>
      <c r="H1058" s="194"/>
      <c r="I1058" s="251"/>
      <c r="J1058" s="194" t="s">
        <v>801</v>
      </c>
      <c r="K1058" s="194" t="s">
        <v>7681</v>
      </c>
      <c r="L1058" s="221" t="str">
        <f t="shared" si="106"/>
        <v>U.1.47: Beans, peas, lentils, nuts in shell or shelled[1]</v>
      </c>
      <c r="M1058" s="194" t="s">
        <v>7682</v>
      </c>
      <c r="N1058" s="194" t="s">
        <v>7539</v>
      </c>
      <c r="S1058" s="194" t="s">
        <v>7620</v>
      </c>
      <c r="T1058" s="194" t="s">
        <v>1324</v>
      </c>
      <c r="U1058" s="221" t="s">
        <v>7621</v>
      </c>
      <c r="V1058" s="194">
        <v>1</v>
      </c>
      <c r="Z1058" s="194" t="s">
        <v>7683</v>
      </c>
      <c r="AB1058" s="194"/>
      <c r="AC1058" s="271"/>
    </row>
    <row r="1059" spans="1:29">
      <c r="A1059" s="194"/>
      <c r="E1059" s="194"/>
      <c r="H1059" s="194"/>
      <c r="I1059" s="251"/>
      <c r="J1059" s="194" t="s">
        <v>801</v>
      </c>
      <c r="K1059" s="194" t="s">
        <v>7684</v>
      </c>
      <c r="L1059" s="221" t="str">
        <f t="shared" si="106"/>
        <v>U.1.48: Dark green leafy vegetables, orange vegetable, other vegetable</v>
      </c>
      <c r="M1059" s="194" t="s">
        <v>7685</v>
      </c>
      <c r="N1059" s="194" t="s">
        <v>7545</v>
      </c>
      <c r="S1059" s="194" t="s">
        <v>7632</v>
      </c>
      <c r="T1059" s="194" t="s">
        <v>1324</v>
      </c>
      <c r="U1059" s="221" t="s">
        <v>7621</v>
      </c>
      <c r="V1059" s="194">
        <v>1</v>
      </c>
      <c r="Z1059" s="194" t="s">
        <v>7686</v>
      </c>
      <c r="AB1059" s="194"/>
      <c r="AC1059" s="271"/>
    </row>
    <row r="1060" spans="1:29">
      <c r="A1060" s="194"/>
      <c r="E1060" s="194"/>
      <c r="H1060" s="194"/>
      <c r="I1060" s="251"/>
      <c r="J1060" s="194" t="s">
        <v>801</v>
      </c>
      <c r="K1060" s="194" t="s">
        <v>7687</v>
      </c>
      <c r="L1060" s="221" t="str">
        <f t="shared" si="106"/>
        <v>U.1.49: Fresh and frozen fruit</v>
      </c>
      <c r="M1060" s="194" t="s">
        <v>7688</v>
      </c>
      <c r="N1060" s="194" t="s">
        <v>7551</v>
      </c>
      <c r="S1060" s="194" t="s">
        <v>7625</v>
      </c>
      <c r="T1060" s="194" t="s">
        <v>1324</v>
      </c>
      <c r="U1060" s="221" t="s">
        <v>7621</v>
      </c>
      <c r="V1060" s="194">
        <v>1</v>
      </c>
      <c r="Z1060" s="194" t="s">
        <v>7689</v>
      </c>
      <c r="AB1060" s="194"/>
      <c r="AC1060" s="271"/>
    </row>
    <row r="1061" spans="1:29">
      <c r="A1061" s="194"/>
      <c r="E1061" s="194"/>
      <c r="H1061" s="194"/>
      <c r="I1061" s="251"/>
      <c r="J1061" s="194" t="s">
        <v>801</v>
      </c>
      <c r="K1061" s="194" t="s">
        <v>7690</v>
      </c>
      <c r="L1061" s="221" t="str">
        <f t="shared" si="106"/>
        <v>U.1.50: Fresh, chilled, frozen meat and poultry, dry and slated meat</v>
      </c>
      <c r="M1061" s="194" t="s">
        <v>7691</v>
      </c>
      <c r="N1061" s="194" t="s">
        <v>7557</v>
      </c>
      <c r="S1061" s="194" t="s">
        <v>7625</v>
      </c>
      <c r="T1061" s="194" t="s">
        <v>1324</v>
      </c>
      <c r="U1061" s="221" t="s">
        <v>7621</v>
      </c>
      <c r="V1061" s="194">
        <v>1</v>
      </c>
      <c r="Z1061" s="194" t="s">
        <v>7692</v>
      </c>
      <c r="AB1061" s="194"/>
      <c r="AC1061" s="271"/>
    </row>
    <row r="1062" spans="1:29">
      <c r="A1062" s="194"/>
      <c r="E1062" s="194"/>
      <c r="H1062" s="194"/>
      <c r="I1062" s="251"/>
      <c r="J1062" s="194" t="s">
        <v>801</v>
      </c>
      <c r="K1062" s="194" t="s">
        <v>7693</v>
      </c>
      <c r="L1062" s="221" t="str">
        <f t="shared" si="106"/>
        <v>U.1.51: Fresh and frozen fish and other seafood</v>
      </c>
      <c r="M1062" s="194" t="s">
        <v>7694</v>
      </c>
      <c r="N1062" s="194" t="s">
        <v>7563</v>
      </c>
      <c r="S1062" s="194" t="s">
        <v>7625</v>
      </c>
      <c r="T1062" s="194" t="s">
        <v>1324</v>
      </c>
      <c r="U1062" s="221" t="s">
        <v>7621</v>
      </c>
      <c r="V1062" s="194">
        <v>1</v>
      </c>
      <c r="Z1062" s="194" t="s">
        <v>7695</v>
      </c>
      <c r="AB1062" s="194"/>
      <c r="AC1062" s="271"/>
    </row>
    <row r="1063" spans="1:29">
      <c r="A1063" s="194"/>
      <c r="E1063" s="194"/>
      <c r="H1063" s="194"/>
      <c r="I1063" s="251"/>
      <c r="J1063" s="194" t="s">
        <v>801</v>
      </c>
      <c r="K1063" s="194" t="s">
        <v>7696</v>
      </c>
      <c r="L1063" s="221" t="str">
        <f t="shared" si="106"/>
        <v>U.1.52: Vegetal oil butter, margarin</v>
      </c>
      <c r="M1063" s="194" t="s">
        <v>7697</v>
      </c>
      <c r="N1063" s="194" t="s">
        <v>7645</v>
      </c>
      <c r="S1063" s="194" t="s">
        <v>7646</v>
      </c>
      <c r="T1063" s="194" t="s">
        <v>1324</v>
      </c>
      <c r="U1063" s="221" t="s">
        <v>7621</v>
      </c>
      <c r="V1063" s="194">
        <v>1</v>
      </c>
      <c r="Z1063" s="194" t="s">
        <v>7698</v>
      </c>
      <c r="AB1063" s="194"/>
      <c r="AC1063" s="271"/>
    </row>
    <row r="1064" spans="1:29">
      <c r="A1064" s="194"/>
      <c r="E1064" s="194"/>
      <c r="H1064" s="194"/>
      <c r="I1064" s="251"/>
      <c r="J1064" s="194" t="s">
        <v>801</v>
      </c>
      <c r="K1064" s="194" t="s">
        <v>7699</v>
      </c>
      <c r="L1064" s="221" t="str">
        <f t="shared" si="106"/>
        <v>U.1.53: Milk, cheese, yogurt, powered milk</v>
      </c>
      <c r="M1064" s="194" t="s">
        <v>7700</v>
      </c>
      <c r="N1064" s="194" t="s">
        <v>7575</v>
      </c>
      <c r="S1064" s="194" t="s">
        <v>7646</v>
      </c>
      <c r="T1064" s="194" t="s">
        <v>1324</v>
      </c>
      <c r="U1064" s="221" t="s">
        <v>7621</v>
      </c>
      <c r="V1064" s="194">
        <v>1</v>
      </c>
      <c r="Z1064" s="194" t="s">
        <v>7701</v>
      </c>
      <c r="AB1064" s="194"/>
      <c r="AC1064" s="271"/>
    </row>
    <row r="1065" spans="1:29">
      <c r="A1065" s="194"/>
      <c r="E1065" s="194"/>
      <c r="H1065" s="194"/>
      <c r="I1065" s="251"/>
      <c r="J1065" s="194" t="s">
        <v>801</v>
      </c>
      <c r="K1065" s="194" t="s">
        <v>7702</v>
      </c>
      <c r="L1065" s="221" t="str">
        <f t="shared" si="106"/>
        <v>U.1.54: Eggs</v>
      </c>
      <c r="M1065" s="194" t="s">
        <v>7703</v>
      </c>
      <c r="N1065" s="194" t="s">
        <v>5296</v>
      </c>
      <c r="S1065" s="194" t="s">
        <v>7625</v>
      </c>
      <c r="T1065" s="194" t="s">
        <v>1324</v>
      </c>
      <c r="U1065" s="221" t="s">
        <v>7621</v>
      </c>
      <c r="V1065" s="194">
        <v>1</v>
      </c>
      <c r="Z1065" s="194" t="s">
        <v>7704</v>
      </c>
      <c r="AB1065" s="194"/>
      <c r="AC1065" s="271"/>
    </row>
    <row r="1066" spans="1:29">
      <c r="A1066" s="194"/>
      <c r="E1066" s="194"/>
      <c r="H1066" s="194"/>
      <c r="I1066" s="251"/>
      <c r="J1066" s="194" t="s">
        <v>801</v>
      </c>
      <c r="K1066" s="194" t="s">
        <v>7705</v>
      </c>
      <c r="L1066" s="221" t="str">
        <f t="shared" si="106"/>
        <v>U.1.55: Sugar, confectionery, desserts</v>
      </c>
      <c r="M1066" s="194" t="s">
        <v>7706</v>
      </c>
      <c r="N1066" s="194" t="s">
        <v>7586</v>
      </c>
      <c r="S1066" s="194" t="s">
        <v>7620</v>
      </c>
      <c r="T1066" s="194" t="s">
        <v>1324</v>
      </c>
      <c r="U1066" s="221" t="s">
        <v>7621</v>
      </c>
      <c r="V1066" s="194">
        <v>1</v>
      </c>
      <c r="Z1066" s="194" t="s">
        <v>7707</v>
      </c>
      <c r="AB1066" s="194"/>
      <c r="AC1066" s="271"/>
    </row>
    <row r="1067" spans="1:29">
      <c r="A1067" s="194"/>
      <c r="E1067" s="194"/>
      <c r="H1067" s="194"/>
      <c r="I1067" s="251"/>
      <c r="J1067" s="194" t="s">
        <v>801</v>
      </c>
      <c r="K1067" s="194" t="s">
        <v>7708</v>
      </c>
      <c r="L1067" s="221" t="str">
        <f t="shared" si="106"/>
        <v>U.1.56: Salt, spices, cubes, fish powder</v>
      </c>
      <c r="M1067" s="194" t="s">
        <v>7709</v>
      </c>
      <c r="N1067" s="194" t="s">
        <v>7592</v>
      </c>
      <c r="S1067" s="194" t="s">
        <v>7662</v>
      </c>
      <c r="T1067" s="194" t="s">
        <v>1324</v>
      </c>
      <c r="U1067" s="221" t="s">
        <v>7621</v>
      </c>
      <c r="V1067" s="194">
        <v>1</v>
      </c>
      <c r="Z1067" s="194" t="s">
        <v>7710</v>
      </c>
      <c r="AB1067" s="194"/>
      <c r="AC1067" s="271"/>
    </row>
    <row r="1068" spans="1:29">
      <c r="A1068" s="194"/>
      <c r="E1068" s="194"/>
      <c r="H1068" s="194"/>
      <c r="I1068" s="251"/>
      <c r="J1068" s="194" t="s">
        <v>801</v>
      </c>
      <c r="K1068" s="194" t="s">
        <v>7711</v>
      </c>
      <c r="L1068" s="221" t="str">
        <f t="shared" si="106"/>
        <v>U.1.57: Coffee, tea, herbal infusion; bottled water; soft-drinks; juices</v>
      </c>
      <c r="M1068" s="194" t="s">
        <v>7712</v>
      </c>
      <c r="N1068" s="194" t="s">
        <v>7598</v>
      </c>
      <c r="S1068" s="194" t="s">
        <v>7662</v>
      </c>
      <c r="T1068" s="194" t="s">
        <v>1324</v>
      </c>
      <c r="U1068" s="221" t="s">
        <v>7621</v>
      </c>
      <c r="V1068" s="194">
        <v>1</v>
      </c>
      <c r="Z1068" s="194" t="s">
        <v>7713</v>
      </c>
      <c r="AB1068" s="194"/>
      <c r="AC1068" s="271"/>
    </row>
    <row r="1069" spans="1:29">
      <c r="A1069" s="194"/>
      <c r="E1069" s="194"/>
      <c r="H1069" s="194"/>
      <c r="I1069" s="251"/>
      <c r="J1069" s="194" t="s">
        <v>117</v>
      </c>
      <c r="L1069" s="221"/>
      <c r="S1069" s="194"/>
      <c r="AB1069" s="194"/>
      <c r="AC1069" s="271"/>
    </row>
    <row r="1070" spans="1:29" s="245" customFormat="1">
      <c r="A1070" s="228"/>
      <c r="C1070" s="245" t="str">
        <f t="shared" si="105"/>
        <v>No</v>
      </c>
      <c r="D1070" s="245" t="str">
        <f t="shared" si="104"/>
        <v/>
      </c>
      <c r="E1070" s="228"/>
      <c r="F1070" s="228"/>
      <c r="G1070" s="247"/>
      <c r="H1070" s="230"/>
      <c r="I1070" s="229" t="str" cm="1">
        <f t="array" ref="I1070">_xlfn.TEXTJOIN(" ",1,IF(flistname=D1070,foption,""))</f>
        <v>0</v>
      </c>
      <c r="J1070" s="343"/>
      <c r="K1070" s="343"/>
      <c r="L1070" s="343" t="str">
        <f t="shared" si="106"/>
        <v/>
      </c>
      <c r="M1070" s="343"/>
      <c r="N1070" s="343"/>
      <c r="O1070" s="343"/>
      <c r="P1070" s="343">
        <v>1</v>
      </c>
      <c r="Q1070" s="343"/>
      <c r="S1070" s="228"/>
      <c r="AB1070" s="281"/>
    </row>
    <row r="1071" spans="1:29" s="219" customFormat="1">
      <c r="A1071" s="199"/>
      <c r="B1071" s="199"/>
      <c r="C1071" s="199" t="str">
        <f t="shared" si="105"/>
        <v>No</v>
      </c>
      <c r="D1071" s="199" t="str">
        <f t="shared" si="104"/>
        <v/>
      </c>
      <c r="E1071" s="199"/>
      <c r="F1071" s="199"/>
      <c r="G1071" s="199"/>
      <c r="H1071" s="199"/>
      <c r="I1071" s="219" t="str" cm="1">
        <f t="array" ref="I1071">_xlfn.TEXTJOIN(" ",1,IF(flistname=D1071,foption,""))</f>
        <v>0</v>
      </c>
      <c r="J1071" s="342" t="s">
        <v>26</v>
      </c>
      <c r="K1071" s="342" t="s">
        <v>5496</v>
      </c>
      <c r="L1071" s="342" t="str">
        <f t="shared" si="106"/>
        <v/>
      </c>
      <c r="M1071" s="342"/>
      <c r="N1071" s="342"/>
      <c r="O1071" s="342"/>
      <c r="P1071" s="342">
        <v>1</v>
      </c>
      <c r="Q1071" s="342"/>
      <c r="W1071" s="219" t="s">
        <v>168</v>
      </c>
      <c r="AB1071" s="286"/>
    </row>
    <row r="1072" spans="1:29" s="325" customFormat="1">
      <c r="A1072" s="240"/>
      <c r="B1072" s="240"/>
      <c r="C1072" s="240" t="str">
        <f t="shared" si="105"/>
        <v>No</v>
      </c>
      <c r="D1072" s="240" t="str">
        <f t="shared" si="104"/>
        <v/>
      </c>
      <c r="E1072" s="240"/>
      <c r="F1072" s="240"/>
      <c r="G1072" s="240"/>
      <c r="H1072" s="240"/>
      <c r="I1072" s="325" t="str" cm="1">
        <f t="array" ref="I1072">_xlfn.TEXTJOIN(" ",1,IF(flistname=D1072,foption,""))</f>
        <v>0</v>
      </c>
      <c r="J1072" s="344" t="s">
        <v>20</v>
      </c>
      <c r="K1072" s="344"/>
      <c r="L1072" s="344" t="str">
        <f t="shared" si="106"/>
        <v>Non-Food expenditures</v>
      </c>
      <c r="M1072" s="344"/>
      <c r="N1072" s="325" t="s">
        <v>5497</v>
      </c>
      <c r="O1072" s="325" t="s">
        <v>5497</v>
      </c>
      <c r="P1072" s="344">
        <v>1</v>
      </c>
      <c r="Q1072" s="344"/>
      <c r="AB1072" s="326"/>
    </row>
    <row r="1073" spans="9:29" s="194" customFormat="1">
      <c r="I1073" s="251"/>
      <c r="J1073" s="194" t="s">
        <v>7714</v>
      </c>
      <c r="K1073" s="194" t="s">
        <v>7715</v>
      </c>
      <c r="L1073" s="221" t="str">
        <f>IF(AND(ISBLANK(M1073),ISBLANK(N1073)),"",IF(ISBLANK(M1073),N1073,_xlfn.CONCAT(TRIM(M1073),": ",N1073)))</f>
        <v>U.1.58: In the past **30 days, select non-food items that were purchased on credit or cash by the household?</v>
      </c>
      <c r="M1073" s="194" t="s">
        <v>7716</v>
      </c>
      <c r="N1073" s="194" t="s">
        <v>7717</v>
      </c>
      <c r="V1073" s="194">
        <v>1</v>
      </c>
      <c r="W1073" s="194" t="s">
        <v>3007</v>
      </c>
      <c r="AC1073" s="271"/>
    </row>
    <row r="1074" spans="9:29" s="194" customFormat="1" ht="12.6">
      <c r="I1074" s="221" t="str" cm="1">
        <f t="array" ref="I1074">_xlfn.TEXTJOIN(" ",1,IF(flistname=D1074,foption,""))</f>
        <v>0</v>
      </c>
      <c r="J1074" s="203" t="s">
        <v>20</v>
      </c>
      <c r="K1074" s="203"/>
      <c r="L1074" s="203" t="s">
        <v>7718</v>
      </c>
      <c r="M1074" s="203"/>
      <c r="O1074" s="203"/>
      <c r="S1074" s="221"/>
      <c r="V1074" s="221"/>
      <c r="Z1074" s="194" t="s">
        <v>7719</v>
      </c>
      <c r="AC1074" s="415"/>
    </row>
    <row r="1075" spans="9:29" s="194" customFormat="1" ht="12.6">
      <c r="I1075" s="221" t="str" cm="1">
        <f t="array" ref="I1075">_xlfn.TEXTJOIN(" ",1,IF(flistname=D1075,foption,""))</f>
        <v>0</v>
      </c>
      <c r="J1075" s="203" t="s">
        <v>26</v>
      </c>
      <c r="K1075" s="203" t="s">
        <v>2647</v>
      </c>
      <c r="L1075" s="203"/>
      <c r="M1075" s="203"/>
      <c r="O1075" s="203"/>
      <c r="S1075" s="221"/>
      <c r="V1075" s="221"/>
      <c r="AC1075" s="415"/>
    </row>
    <row r="1076" spans="9:29" s="194" customFormat="1" ht="14.45">
      <c r="I1076" s="221" t="str" cm="1">
        <f t="array" ref="I1076">_xlfn.TEXTJOIN(" ",1,IF(flistname=D1076,foption,""))</f>
        <v>0</v>
      </c>
      <c r="J1076" s="203" t="s">
        <v>151</v>
      </c>
      <c r="K1076" s="203" t="s">
        <v>2648</v>
      </c>
      <c r="L1076" s="221" t="str">
        <f>IF(AND(ISBLANK(M1076),ISBLANK(N1076)),"",IF(ISBLANK(M1076),N1076,_xlfn.CONCAT(TRIM(M1076),": ",N1076)))</f>
        <v>U.1.59: Clothing, shoes in SSP</v>
      </c>
      <c r="M1076" s="203" t="s">
        <v>7720</v>
      </c>
      <c r="N1076" t="s">
        <v>7721</v>
      </c>
      <c r="O1076" s="203"/>
      <c r="S1076" s="194" t="s">
        <v>7526</v>
      </c>
      <c r="T1076" s="194" t="s">
        <v>1324</v>
      </c>
      <c r="U1076" s="221" t="s">
        <v>7621</v>
      </c>
      <c r="V1076" s="221">
        <v>1</v>
      </c>
      <c r="Z1076" s="194" t="s">
        <v>7722</v>
      </c>
      <c r="AC1076" s="415"/>
    </row>
    <row r="1077" spans="9:29" s="194" customFormat="1" ht="14.45">
      <c r="I1077" s="221" t="str" cm="1">
        <f t="array" ref="I1077">_xlfn.TEXTJOIN(" ",1,IF(flistname=D1077,foption,""))</f>
        <v>0</v>
      </c>
      <c r="J1077" s="203" t="s">
        <v>151</v>
      </c>
      <c r="K1077" s="203" t="s">
        <v>2650</v>
      </c>
      <c r="L1077" s="221" t="str">
        <f t="shared" ref="L1077:L1105" si="107">IF(AND(ISBLANK(M1077),ISBLANK(N1077)),"",IF(ISBLANK(M1077),N1077,_xlfn.CONCAT(TRIM(M1077),": ",N1077)))</f>
        <v>U.1.60: Clothing, shoes on credit</v>
      </c>
      <c r="M1077" s="203" t="s">
        <v>7723</v>
      </c>
      <c r="N1077" t="s">
        <v>7724</v>
      </c>
      <c r="O1077" s="203"/>
      <c r="S1077" s="194" t="s">
        <v>7530</v>
      </c>
      <c r="T1077" s="194" t="s">
        <v>1324</v>
      </c>
      <c r="U1077" s="221" t="s">
        <v>7621</v>
      </c>
      <c r="V1077" s="221">
        <v>1</v>
      </c>
      <c r="Z1077" s="194" t="s">
        <v>7722</v>
      </c>
      <c r="AC1077" s="415"/>
    </row>
    <row r="1078" spans="9:29" s="194" customFormat="1" ht="14.45">
      <c r="I1078" s="221" t="str" cm="1">
        <f t="array" ref="I1078">_xlfn.TEXTJOIN(" ",1,IF(flistname=D1078,foption,""))</f>
        <v>0</v>
      </c>
      <c r="J1078" s="203" t="s">
        <v>117</v>
      </c>
      <c r="K1078" s="203"/>
      <c r="L1078" s="221" t="str">
        <f t="shared" si="107"/>
        <v/>
      </c>
      <c r="M1078" s="203"/>
      <c r="N1078" t="s">
        <v>2988</v>
      </c>
      <c r="O1078" s="203"/>
      <c r="S1078" s="221"/>
      <c r="V1078" s="221"/>
      <c r="AC1078" s="415"/>
    </row>
    <row r="1079" spans="9:29" s="194" customFormat="1" ht="14.45">
      <c r="I1079" s="221" t="str" cm="1">
        <f t="array" ref="I1079">_xlfn.TEXTJOIN(" ",1,IF(flistname=D1079,foption,""))</f>
        <v>0</v>
      </c>
      <c r="J1079" s="203" t="s">
        <v>26</v>
      </c>
      <c r="K1079" s="203" t="s">
        <v>2652</v>
      </c>
      <c r="L1079" s="221" t="str">
        <f t="shared" si="107"/>
        <v/>
      </c>
      <c r="M1079" s="203"/>
      <c r="N1079" t="s">
        <v>2988</v>
      </c>
      <c r="O1079" s="203"/>
      <c r="S1079" s="221"/>
      <c r="V1079" s="221"/>
      <c r="AC1079" s="415"/>
    </row>
    <row r="1080" spans="9:29" s="194" customFormat="1" ht="14.45">
      <c r="I1080" s="221" t="str" cm="1">
        <f t="array" ref="I1080">_xlfn.TEXTJOIN(" ",1,IF(flistname=D1080,foption,""))</f>
        <v>0</v>
      </c>
      <c r="J1080" s="203" t="s">
        <v>151</v>
      </c>
      <c r="K1080" s="203" t="s">
        <v>2653</v>
      </c>
      <c r="L1080" s="221" t="str">
        <f t="shared" si="107"/>
        <v>U.1.63: Milling and grinding services in SSP</v>
      </c>
      <c r="M1080" s="203" t="s">
        <v>7725</v>
      </c>
      <c r="N1080" t="s">
        <v>7726</v>
      </c>
      <c r="O1080" s="203"/>
      <c r="S1080" s="194" t="s">
        <v>7526</v>
      </c>
      <c r="T1080" s="194" t="s">
        <v>1324</v>
      </c>
      <c r="U1080" s="221" t="s">
        <v>7621</v>
      </c>
      <c r="V1080" s="221">
        <v>1</v>
      </c>
      <c r="Z1080" s="194" t="s">
        <v>7727</v>
      </c>
      <c r="AC1080" s="415"/>
    </row>
    <row r="1081" spans="9:29" s="194" customFormat="1" ht="14.45">
      <c r="I1081" s="221" t="str" cm="1">
        <f t="array" ref="I1081">_xlfn.TEXTJOIN(" ",1,IF(flistname=D1081,foption,""))</f>
        <v>0</v>
      </c>
      <c r="J1081" s="203" t="s">
        <v>151</v>
      </c>
      <c r="K1081" s="203" t="s">
        <v>2655</v>
      </c>
      <c r="L1081" s="221" t="str">
        <f t="shared" si="107"/>
        <v>U.1.64: Milling and grinding services on credit</v>
      </c>
      <c r="M1081" s="203" t="s">
        <v>7728</v>
      </c>
      <c r="N1081" t="s">
        <v>7729</v>
      </c>
      <c r="O1081" s="203"/>
      <c r="S1081" s="194" t="s">
        <v>7530</v>
      </c>
      <c r="T1081" s="194" t="s">
        <v>1324</v>
      </c>
      <c r="U1081" s="221" t="s">
        <v>7621</v>
      </c>
      <c r="V1081" s="221">
        <v>1</v>
      </c>
      <c r="Z1081" s="194" t="s">
        <v>7727</v>
      </c>
      <c r="AC1081" s="415"/>
    </row>
    <row r="1082" spans="9:29" s="194" customFormat="1" ht="14.45">
      <c r="I1082" s="221" t="str" cm="1">
        <f t="array" ref="I1082">_xlfn.TEXTJOIN(" ",1,IF(flistname=D1082,foption,""))</f>
        <v>0</v>
      </c>
      <c r="J1082" s="203" t="s">
        <v>117</v>
      </c>
      <c r="K1082" s="203"/>
      <c r="L1082" s="221" t="str">
        <f t="shared" si="107"/>
        <v/>
      </c>
      <c r="M1082" s="203"/>
      <c r="N1082" t="s">
        <v>2988</v>
      </c>
      <c r="O1082" s="203"/>
      <c r="S1082" s="221"/>
      <c r="V1082" s="221"/>
      <c r="AC1082" s="415"/>
    </row>
    <row r="1083" spans="9:29" s="194" customFormat="1" ht="14.45">
      <c r="I1083" s="221" t="str" cm="1">
        <f t="array" ref="I1083">_xlfn.TEXTJOIN(" ",1,IF(flistname=D1083,foption,""))</f>
        <v>0</v>
      </c>
      <c r="J1083" s="203" t="s">
        <v>26</v>
      </c>
      <c r="K1083" s="203" t="s">
        <v>2657</v>
      </c>
      <c r="L1083" s="221" t="str">
        <f t="shared" si="107"/>
        <v/>
      </c>
      <c r="M1083" s="203"/>
      <c r="N1083" t="s">
        <v>2988</v>
      </c>
      <c r="O1083" s="203"/>
      <c r="S1083" s="221"/>
      <c r="V1083" s="221"/>
      <c r="AC1083" s="415"/>
    </row>
    <row r="1084" spans="9:29" s="194" customFormat="1" ht="14.45">
      <c r="I1084" s="221" t="str" cm="1">
        <f t="array" ref="I1084">_xlfn.TEXTJOIN(" ",1,IF(flistname=D1084,foption,""))</f>
        <v>0</v>
      </c>
      <c r="J1084" s="203" t="s">
        <v>151</v>
      </c>
      <c r="K1084" s="203" t="s">
        <v>2658</v>
      </c>
      <c r="L1084" s="221" t="str">
        <f t="shared" si="107"/>
        <v>U.1.67: Tobacco and alcohol in SSP</v>
      </c>
      <c r="M1084" s="203" t="s">
        <v>7730</v>
      </c>
      <c r="N1084" t="s">
        <v>7731</v>
      </c>
      <c r="O1084" s="203"/>
      <c r="S1084" s="194" t="s">
        <v>7526</v>
      </c>
      <c r="T1084" s="194" t="s">
        <v>1324</v>
      </c>
      <c r="U1084" s="221" t="s">
        <v>7621</v>
      </c>
      <c r="V1084" s="221">
        <v>1</v>
      </c>
      <c r="Z1084" s="194" t="s">
        <v>7732</v>
      </c>
      <c r="AC1084" s="415"/>
    </row>
    <row r="1085" spans="9:29" s="194" customFormat="1" ht="14.45">
      <c r="I1085" s="221" t="str" cm="1">
        <f t="array" ref="I1085">_xlfn.TEXTJOIN(" ",1,IF(flistname=D1085,foption,""))</f>
        <v>0</v>
      </c>
      <c r="J1085" s="203" t="s">
        <v>151</v>
      </c>
      <c r="K1085" s="203" t="s">
        <v>2660</v>
      </c>
      <c r="L1085" s="221" t="str">
        <f t="shared" si="107"/>
        <v>U.1.68: Tobacco and alcohol on credit</v>
      </c>
      <c r="M1085" s="203" t="s">
        <v>7733</v>
      </c>
      <c r="N1085" t="s">
        <v>7734</v>
      </c>
      <c r="O1085" s="203"/>
      <c r="S1085" s="194" t="s">
        <v>7530</v>
      </c>
      <c r="T1085" s="194" t="s">
        <v>1324</v>
      </c>
      <c r="U1085" s="221" t="s">
        <v>7621</v>
      </c>
      <c r="V1085" s="221">
        <v>1</v>
      </c>
      <c r="Z1085" s="194" t="s">
        <v>7732</v>
      </c>
      <c r="AC1085" s="415"/>
    </row>
    <row r="1086" spans="9:29" s="194" customFormat="1" ht="14.45">
      <c r="I1086" s="221" t="str" cm="1">
        <f t="array" ref="I1086">_xlfn.TEXTJOIN(" ",1,IF(flistname=D1086,foption,""))</f>
        <v>0</v>
      </c>
      <c r="J1086" s="203" t="s">
        <v>117</v>
      </c>
      <c r="K1086" s="203"/>
      <c r="L1086" s="221" t="str">
        <f t="shared" si="107"/>
        <v/>
      </c>
      <c r="M1086" s="203"/>
      <c r="N1086" t="s">
        <v>2988</v>
      </c>
      <c r="O1086" s="203"/>
      <c r="S1086" s="221"/>
      <c r="V1086" s="221"/>
      <c r="AC1086" s="415"/>
    </row>
    <row r="1087" spans="9:29" s="194" customFormat="1" ht="14.45">
      <c r="I1087" s="221" t="str" cm="1">
        <f t="array" ref="I1087">_xlfn.TEXTJOIN(" ",1,IF(flistname=D1087,foption,""))</f>
        <v>0</v>
      </c>
      <c r="J1087" s="203" t="s">
        <v>26</v>
      </c>
      <c r="K1087" s="203" t="s">
        <v>2662</v>
      </c>
      <c r="L1087" s="221" t="str">
        <f t="shared" si="107"/>
        <v/>
      </c>
      <c r="M1087" s="203"/>
      <c r="N1087" t="s">
        <v>2988</v>
      </c>
      <c r="O1087" s="203"/>
      <c r="S1087" s="221"/>
      <c r="V1087" s="221"/>
      <c r="AC1087" s="415"/>
    </row>
    <row r="1088" spans="9:29" s="194" customFormat="1" ht="14.45">
      <c r="I1088" s="221" t="str" cm="1">
        <f t="array" ref="I1088">_xlfn.TEXTJOIN(" ",1,IF(flistname=D1088,foption,""))</f>
        <v>0</v>
      </c>
      <c r="J1088" s="203" t="s">
        <v>151</v>
      </c>
      <c r="K1088" s="203" t="s">
        <v>2663</v>
      </c>
      <c r="L1088" s="221" t="str">
        <f t="shared" si="107"/>
        <v>U.1.71: Paraffin in SSP</v>
      </c>
      <c r="M1088" s="203" t="s">
        <v>7735</v>
      </c>
      <c r="N1088" t="s">
        <v>7736</v>
      </c>
      <c r="O1088" s="203"/>
      <c r="S1088" s="194" t="s">
        <v>7526</v>
      </c>
      <c r="T1088" s="194" t="s">
        <v>1324</v>
      </c>
      <c r="U1088" s="221" t="s">
        <v>7621</v>
      </c>
      <c r="V1088" s="221">
        <v>1</v>
      </c>
      <c r="Z1088" s="194" t="s">
        <v>7737</v>
      </c>
      <c r="AC1088" s="415"/>
    </row>
    <row r="1089" spans="9:29" s="194" customFormat="1" ht="14.45">
      <c r="I1089" s="221" t="str" cm="1">
        <f t="array" ref="I1089">_xlfn.TEXTJOIN(" ",1,IF(flistname=D1089,foption,""))</f>
        <v>0</v>
      </c>
      <c r="J1089" s="203" t="s">
        <v>151</v>
      </c>
      <c r="K1089" s="203" t="s">
        <v>2665</v>
      </c>
      <c r="L1089" s="221" t="str">
        <f t="shared" si="107"/>
        <v>U.1.72: Paraffin on credit</v>
      </c>
      <c r="M1089" s="203" t="s">
        <v>7738</v>
      </c>
      <c r="N1089" t="s">
        <v>7739</v>
      </c>
      <c r="O1089" s="203"/>
      <c r="S1089" s="194" t="s">
        <v>7530</v>
      </c>
      <c r="T1089" s="194" t="s">
        <v>1324</v>
      </c>
      <c r="U1089" s="221" t="s">
        <v>7621</v>
      </c>
      <c r="V1089" s="221">
        <v>1</v>
      </c>
      <c r="Z1089" s="194" t="s">
        <v>7737</v>
      </c>
      <c r="AC1089" s="415"/>
    </row>
    <row r="1090" spans="9:29" s="194" customFormat="1" ht="14.45">
      <c r="I1090" s="221" t="str" cm="1">
        <f t="array" ref="I1090">_xlfn.TEXTJOIN(" ",1,IF(flistname=D1090,foption,""))</f>
        <v>0</v>
      </c>
      <c r="J1090" s="203" t="s">
        <v>117</v>
      </c>
      <c r="K1090" s="203"/>
      <c r="L1090" s="221" t="str">
        <f t="shared" si="107"/>
        <v/>
      </c>
      <c r="M1090" s="203"/>
      <c r="N1090" t="s">
        <v>2988</v>
      </c>
      <c r="O1090" s="203"/>
      <c r="S1090" s="221"/>
      <c r="V1090" s="221"/>
      <c r="AC1090" s="415"/>
    </row>
    <row r="1091" spans="9:29" s="194" customFormat="1" ht="14.45">
      <c r="I1091" s="221" t="str" cm="1">
        <f t="array" ref="I1091">_xlfn.TEXTJOIN(" ",1,IF(flistname=D1091,foption,""))</f>
        <v>0</v>
      </c>
      <c r="J1091" s="203" t="s">
        <v>26</v>
      </c>
      <c r="K1091" s="203" t="s">
        <v>2667</v>
      </c>
      <c r="L1091" s="221" t="str">
        <f t="shared" si="107"/>
        <v/>
      </c>
      <c r="M1091" s="203"/>
      <c r="N1091" t="s">
        <v>2988</v>
      </c>
      <c r="O1091" s="203"/>
      <c r="S1091" s="221"/>
      <c r="V1091" s="221"/>
      <c r="AC1091" s="415"/>
    </row>
    <row r="1092" spans="9:29" s="194" customFormat="1" ht="14.45">
      <c r="I1092" s="221" t="str" cm="1">
        <f t="array" ref="I1092">_xlfn.TEXTJOIN(" ",1,IF(flistname=D1092,foption,""))</f>
        <v>0</v>
      </c>
      <c r="J1092" s="203" t="s">
        <v>151</v>
      </c>
      <c r="K1092" s="203" t="s">
        <v>2668</v>
      </c>
      <c r="L1092" s="221" t="str">
        <f t="shared" si="107"/>
        <v>U.1.75: Cooking fuels (firewood, charcoal, other) in SSP</v>
      </c>
      <c r="M1092" s="203" t="s">
        <v>7740</v>
      </c>
      <c r="N1092" t="s">
        <v>7741</v>
      </c>
      <c r="O1092" s="203"/>
      <c r="S1092" s="194" t="s">
        <v>7526</v>
      </c>
      <c r="T1092" s="194" t="s">
        <v>1324</v>
      </c>
      <c r="U1092" s="221" t="s">
        <v>7621</v>
      </c>
      <c r="V1092" s="221">
        <v>1</v>
      </c>
      <c r="Z1092" s="194" t="s">
        <v>7742</v>
      </c>
      <c r="AC1092" s="415"/>
    </row>
    <row r="1093" spans="9:29" s="194" customFormat="1" ht="14.45">
      <c r="I1093" s="221" t="str" cm="1">
        <f t="array" ref="I1093">_xlfn.TEXTJOIN(" ",1,IF(flistname=D1093,foption,""))</f>
        <v>0</v>
      </c>
      <c r="J1093" s="203" t="s">
        <v>151</v>
      </c>
      <c r="K1093" s="203" t="s">
        <v>2670</v>
      </c>
      <c r="L1093" s="221" t="str">
        <f t="shared" si="107"/>
        <v>U.1.76: Cooking fuels (firewood, charcoal, other) on credit</v>
      </c>
      <c r="M1093" s="203" t="s">
        <v>7743</v>
      </c>
      <c r="N1093" t="s">
        <v>7744</v>
      </c>
      <c r="O1093" s="203"/>
      <c r="S1093" s="194" t="s">
        <v>7530</v>
      </c>
      <c r="T1093" s="194" t="s">
        <v>1324</v>
      </c>
      <c r="U1093" s="221" t="s">
        <v>7621</v>
      </c>
      <c r="V1093" s="221">
        <v>1</v>
      </c>
      <c r="Z1093" s="194" t="s">
        <v>7742</v>
      </c>
      <c r="AC1093" s="415"/>
    </row>
    <row r="1094" spans="9:29" s="194" customFormat="1" ht="14.45">
      <c r="I1094" s="221" t="str" cm="1">
        <f t="array" ref="I1094">_xlfn.TEXTJOIN(" ",1,IF(flistname=D1094,foption,""))</f>
        <v>0</v>
      </c>
      <c r="J1094" s="203" t="s">
        <v>117</v>
      </c>
      <c r="K1094" s="203"/>
      <c r="L1094" s="221" t="str">
        <f t="shared" si="107"/>
        <v/>
      </c>
      <c r="M1094" s="203"/>
      <c r="N1094" t="s">
        <v>2988</v>
      </c>
      <c r="O1094" s="203"/>
      <c r="S1094" s="221"/>
      <c r="V1094" s="221"/>
      <c r="AC1094" s="415"/>
    </row>
    <row r="1095" spans="9:29" s="194" customFormat="1" ht="14.45">
      <c r="I1095" s="221" t="str" cm="1">
        <f t="array" ref="I1095">_xlfn.TEXTJOIN(" ",1,IF(flistname=D1095,foption,""))</f>
        <v>0</v>
      </c>
      <c r="J1095" s="203" t="s">
        <v>26</v>
      </c>
      <c r="K1095" s="203" t="s">
        <v>2672</v>
      </c>
      <c r="L1095" s="221" t="str">
        <f t="shared" si="107"/>
        <v/>
      </c>
      <c r="M1095" s="203"/>
      <c r="N1095" t="s">
        <v>2988</v>
      </c>
      <c r="O1095" s="203"/>
      <c r="S1095" s="221"/>
      <c r="V1095" s="221"/>
      <c r="AC1095" s="415"/>
    </row>
    <row r="1096" spans="9:29" s="194" customFormat="1" ht="14.45">
      <c r="I1096" s="221" t="str" cm="1">
        <f t="array" ref="I1096">_xlfn.TEXTJOIN(" ",1,IF(flistname=D1096,foption,""))</f>
        <v>0</v>
      </c>
      <c r="J1096" s="203" t="s">
        <v>151</v>
      </c>
      <c r="K1096" s="203" t="s">
        <v>2673</v>
      </c>
      <c r="L1096" s="221" t="str">
        <f t="shared" si="107"/>
        <v>U.1.79: Soap in SSP</v>
      </c>
      <c r="M1096" s="203" t="s">
        <v>7745</v>
      </c>
      <c r="N1096" t="s">
        <v>7746</v>
      </c>
      <c r="O1096" s="203"/>
      <c r="S1096" s="194" t="s">
        <v>7526</v>
      </c>
      <c r="T1096" s="194" t="s">
        <v>1324</v>
      </c>
      <c r="U1096" s="221" t="s">
        <v>7621</v>
      </c>
      <c r="V1096" s="221">
        <v>1</v>
      </c>
      <c r="Z1096" s="194" t="s">
        <v>7747</v>
      </c>
      <c r="AC1096" s="415"/>
    </row>
    <row r="1097" spans="9:29" s="194" customFormat="1" ht="14.45">
      <c r="I1097" s="221" t="str" cm="1">
        <f t="array" ref="I1097">_xlfn.TEXTJOIN(" ",1,IF(flistname=D1097,foption,""))</f>
        <v>0</v>
      </c>
      <c r="J1097" s="203" t="s">
        <v>151</v>
      </c>
      <c r="K1097" s="203" t="s">
        <v>2675</v>
      </c>
      <c r="L1097" s="221" t="str">
        <f t="shared" si="107"/>
        <v>U.1.80: Soap on credit</v>
      </c>
      <c r="M1097" s="203" t="s">
        <v>7748</v>
      </c>
      <c r="N1097" t="s">
        <v>7749</v>
      </c>
      <c r="O1097" s="203"/>
      <c r="S1097" s="194" t="s">
        <v>7530</v>
      </c>
      <c r="T1097" s="194" t="s">
        <v>1324</v>
      </c>
      <c r="U1097" s="221" t="s">
        <v>7621</v>
      </c>
      <c r="V1097" s="221">
        <v>1</v>
      </c>
      <c r="Z1097" s="194" t="s">
        <v>7747</v>
      </c>
      <c r="AC1097" s="415"/>
    </row>
    <row r="1098" spans="9:29" s="194" customFormat="1" ht="14.45">
      <c r="I1098" s="221" t="str" cm="1">
        <f t="array" ref="I1098">_xlfn.TEXTJOIN(" ",1,IF(flistname=D1098,foption,""))</f>
        <v>0</v>
      </c>
      <c r="J1098" s="203" t="s">
        <v>117</v>
      </c>
      <c r="K1098" s="203"/>
      <c r="L1098" s="221" t="str">
        <f t="shared" si="107"/>
        <v/>
      </c>
      <c r="M1098" s="203"/>
      <c r="N1098" t="s">
        <v>2988</v>
      </c>
      <c r="O1098" s="203"/>
      <c r="S1098" s="221"/>
      <c r="V1098" s="221"/>
      <c r="AC1098" s="415"/>
    </row>
    <row r="1099" spans="9:29" s="194" customFormat="1" ht="14.45">
      <c r="I1099" s="221" t="str" cm="1">
        <f t="array" ref="I1099">_xlfn.TEXTJOIN(" ",1,IF(flistname=D1099,foption,""))</f>
        <v>0</v>
      </c>
      <c r="J1099" s="203" t="s">
        <v>26</v>
      </c>
      <c r="K1099" s="203" t="s">
        <v>2677</v>
      </c>
      <c r="L1099" s="221" t="str">
        <f t="shared" si="107"/>
        <v/>
      </c>
      <c r="M1099" s="203"/>
      <c r="N1099" t="s">
        <v>2988</v>
      </c>
      <c r="O1099" s="203"/>
      <c r="S1099" s="221"/>
      <c r="V1099" s="221"/>
      <c r="AC1099" s="415"/>
    </row>
    <row r="1100" spans="9:29" s="194" customFormat="1" ht="14.45">
      <c r="I1100" s="221" t="str" cm="1">
        <f t="array" ref="I1100">_xlfn.TEXTJOIN(" ",1,IF(flistname=D1100,foption,""))</f>
        <v>0</v>
      </c>
      <c r="J1100" s="203" t="s">
        <v>151</v>
      </c>
      <c r="K1100" s="203" t="s">
        <v>2678</v>
      </c>
      <c r="L1100" s="221" t="str">
        <f t="shared" si="107"/>
        <v>U.1.83: Drinks (water and soda) in SSP</v>
      </c>
      <c r="M1100" s="203" t="s">
        <v>7750</v>
      </c>
      <c r="N1100" t="s">
        <v>7751</v>
      </c>
      <c r="O1100" s="203"/>
      <c r="S1100" s="194" t="s">
        <v>7526</v>
      </c>
      <c r="T1100" s="194" t="s">
        <v>1324</v>
      </c>
      <c r="U1100" s="221" t="s">
        <v>7621</v>
      </c>
      <c r="V1100" s="221">
        <v>1</v>
      </c>
      <c r="Z1100" s="194" t="s">
        <v>7752</v>
      </c>
      <c r="AC1100" s="415"/>
    </row>
    <row r="1101" spans="9:29" s="194" customFormat="1" ht="14.45">
      <c r="I1101" s="221" t="str" cm="1">
        <f t="array" ref="I1101">_xlfn.TEXTJOIN(" ",1,IF(flistname=D1101,foption,""))</f>
        <v>0</v>
      </c>
      <c r="J1101" s="203" t="s">
        <v>151</v>
      </c>
      <c r="K1101" s="203" t="s">
        <v>2680</v>
      </c>
      <c r="L1101" s="221" t="str">
        <f t="shared" si="107"/>
        <v>U.1.84: Drinks (water and soda) on credit</v>
      </c>
      <c r="M1101" s="203" t="s">
        <v>7753</v>
      </c>
      <c r="N1101" t="s">
        <v>7754</v>
      </c>
      <c r="O1101" s="203"/>
      <c r="S1101" s="194" t="s">
        <v>7530</v>
      </c>
      <c r="T1101" s="194" t="s">
        <v>1324</v>
      </c>
      <c r="U1101" s="221" t="s">
        <v>7621</v>
      </c>
      <c r="V1101" s="221">
        <v>1</v>
      </c>
      <c r="Z1101" s="194" t="s">
        <v>7752</v>
      </c>
      <c r="AC1101" s="415"/>
    </row>
    <row r="1102" spans="9:29" s="194" customFormat="1" ht="14.45">
      <c r="I1102" s="221" t="str" cm="1">
        <f t="array" ref="I1102">_xlfn.TEXTJOIN(" ",1,IF(flistname=D1102,foption,""))</f>
        <v>0</v>
      </c>
      <c r="J1102" s="203" t="s">
        <v>117</v>
      </c>
      <c r="K1102" s="203"/>
      <c r="L1102" s="221" t="str">
        <f t="shared" si="107"/>
        <v/>
      </c>
      <c r="M1102" s="203"/>
      <c r="N1102" t="s">
        <v>2988</v>
      </c>
      <c r="O1102" s="203"/>
      <c r="S1102" s="221"/>
      <c r="V1102" s="221"/>
      <c r="AC1102" s="415"/>
    </row>
    <row r="1103" spans="9:29" s="194" customFormat="1" ht="14.45">
      <c r="I1103" s="221" t="str" cm="1">
        <f t="array" ref="I1103">_xlfn.TEXTJOIN(" ",1,IF(flistname=D1103,foption,""))</f>
        <v>0</v>
      </c>
      <c r="J1103" s="203" t="s">
        <v>26</v>
      </c>
      <c r="K1103" s="203" t="s">
        <v>2682</v>
      </c>
      <c r="L1103" s="221" t="str">
        <f t="shared" si="107"/>
        <v/>
      </c>
      <c r="M1103" s="203"/>
      <c r="N1103" t="s">
        <v>2988</v>
      </c>
      <c r="O1103" s="203"/>
      <c r="S1103" s="221"/>
      <c r="V1103" s="221"/>
      <c r="AC1103" s="415"/>
    </row>
    <row r="1104" spans="9:29" s="194" customFormat="1" ht="14.45">
      <c r="I1104" s="221" t="str" cm="1">
        <f t="array" ref="I1104">_xlfn.TEXTJOIN(" ",1,IF(flistname=D1104,foption,""))</f>
        <v>0</v>
      </c>
      <c r="J1104" s="203" t="s">
        <v>151</v>
      </c>
      <c r="K1104" s="203" t="s">
        <v>2683</v>
      </c>
      <c r="L1104" s="221" t="str">
        <f t="shared" si="107"/>
        <v>U.1.87: Services such as transport, communication and airtime in SSP</v>
      </c>
      <c r="M1104" s="203" t="s">
        <v>7755</v>
      </c>
      <c r="N1104" t="s">
        <v>7756</v>
      </c>
      <c r="O1104" s="203"/>
      <c r="S1104" s="194" t="s">
        <v>7526</v>
      </c>
      <c r="T1104" s="194" t="s">
        <v>1324</v>
      </c>
      <c r="U1104" s="221" t="s">
        <v>7621</v>
      </c>
      <c r="V1104" s="221">
        <v>1</v>
      </c>
      <c r="Z1104" s="194" t="s">
        <v>7757</v>
      </c>
      <c r="AC1104" s="415"/>
    </row>
    <row r="1105" spans="9:29" s="194" customFormat="1" ht="14.45">
      <c r="I1105" s="221" t="str" cm="1">
        <f t="array" ref="I1105">_xlfn.TEXTJOIN(" ",1,IF(flistname=D1105,foption,""))</f>
        <v>0</v>
      </c>
      <c r="J1105" s="203" t="s">
        <v>151</v>
      </c>
      <c r="K1105" s="203" t="s">
        <v>2685</v>
      </c>
      <c r="L1105" s="221" t="str">
        <f t="shared" si="107"/>
        <v>U.1.88: Services such as transport, communication and airtime on credit</v>
      </c>
      <c r="M1105" s="203" t="s">
        <v>7758</v>
      </c>
      <c r="N1105" t="s">
        <v>7759</v>
      </c>
      <c r="O1105" s="203"/>
      <c r="S1105" s="194" t="s">
        <v>7530</v>
      </c>
      <c r="T1105" s="194" t="s">
        <v>1324</v>
      </c>
      <c r="U1105" s="221" t="s">
        <v>7621</v>
      </c>
      <c r="V1105" s="221">
        <v>1</v>
      </c>
      <c r="Z1105" s="194" t="s">
        <v>7757</v>
      </c>
      <c r="AC1105" s="415"/>
    </row>
    <row r="1106" spans="9:29" s="194" customFormat="1" ht="12.6">
      <c r="I1106" s="221" t="str" cm="1">
        <f t="array" ref="I1106">_xlfn.TEXTJOIN(" ",1,IF(flistname=D1106,foption,""))</f>
        <v>0</v>
      </c>
      <c r="J1106" s="203" t="s">
        <v>117</v>
      </c>
      <c r="K1106" s="203"/>
      <c r="L1106" s="203"/>
      <c r="M1106" s="203"/>
      <c r="O1106" s="203"/>
      <c r="S1106" s="221"/>
      <c r="V1106" s="221"/>
      <c r="AC1106" s="415"/>
    </row>
    <row r="1107" spans="9:29" s="194" customFormat="1">
      <c r="I1107" s="251"/>
      <c r="J1107" s="194" t="s">
        <v>7760</v>
      </c>
      <c r="K1107" s="194" t="s">
        <v>7761</v>
      </c>
      <c r="L1107" s="221" t="str">
        <f>IF(AND(ISBLANK(M1107),ISBLANK(N1107)),"",IF(ISBLANK(M1107),N1107,_xlfn.CONCAT(TRIM(M1107),": ",N1107)))</f>
        <v>U.1.89: In the past **6 months**, select the items that were acquired by the  household?</v>
      </c>
      <c r="M1107" s="194" t="s">
        <v>7762</v>
      </c>
      <c r="N1107" s="194" t="s">
        <v>7763</v>
      </c>
      <c r="T1107" s="221" t="s">
        <v>5858</v>
      </c>
      <c r="U1107" s="221" t="s">
        <v>6925</v>
      </c>
      <c r="V1107" s="194">
        <v>1</v>
      </c>
      <c r="W1107" s="194" t="s">
        <v>3007</v>
      </c>
      <c r="AC1107" s="271"/>
    </row>
    <row r="1108" spans="9:29" s="426" customFormat="1" ht="12.6">
      <c r="I1108" s="368" t="str" cm="1">
        <f t="array" ref="I1108">_xlfn.TEXTJOIN(" ",1,IF(flistname=D1108,foption,""))</f>
        <v>0</v>
      </c>
      <c r="J1108" s="427" t="s">
        <v>20</v>
      </c>
      <c r="K1108" s="427"/>
      <c r="L1108" s="427" t="s">
        <v>7764</v>
      </c>
      <c r="M1108" s="427"/>
      <c r="O1108" s="427"/>
      <c r="S1108" s="368"/>
      <c r="V1108" s="368"/>
      <c r="Z1108" s="194" t="s">
        <v>7765</v>
      </c>
      <c r="AC1108" s="428"/>
    </row>
    <row r="1109" spans="9:29" s="194" customFormat="1" ht="12.6">
      <c r="I1109" s="221" t="str" cm="1">
        <f t="array" ref="I1109">_xlfn.TEXTJOIN(" ",1,IF(flistname=D1109,foption,""))</f>
        <v>0</v>
      </c>
      <c r="J1109" s="203" t="s">
        <v>26</v>
      </c>
      <c r="K1109" s="203" t="s">
        <v>2688</v>
      </c>
      <c r="L1109" s="203"/>
      <c r="M1109" s="203"/>
      <c r="O1109" s="203"/>
      <c r="S1109" s="221"/>
      <c r="V1109" s="221"/>
      <c r="AC1109" s="415"/>
    </row>
    <row r="1110" spans="9:29" s="194" customFormat="1" ht="14.45">
      <c r="I1110" s="221" t="str" cm="1">
        <f t="array" ref="I1110">_xlfn.TEXTJOIN(" ",1,IF(flistname=D1110,foption,""))</f>
        <v>0</v>
      </c>
      <c r="J1110" s="203" t="s">
        <v>151</v>
      </c>
      <c r="K1110" s="203" t="s">
        <v>2689</v>
      </c>
      <c r="L1110" s="221" t="str">
        <f t="shared" ref="L1110:L1159" si="108">IF(AND(ISBLANK(M1110),ISBLANK(N1110)),"",IF(ISBLANK(M1110),N1110,_xlfn.CONCAT(TRIM(M1110),": ",N1110)))</f>
        <v xml:space="preserve">U.1.90: Poultry </v>
      </c>
      <c r="M1110" s="203" t="s">
        <v>7766</v>
      </c>
      <c r="N1110" t="s">
        <v>7767</v>
      </c>
      <c r="O1110" s="203"/>
      <c r="S1110" s="194" t="s">
        <v>7526</v>
      </c>
      <c r="T1110" s="194" t="s">
        <v>1324</v>
      </c>
      <c r="U1110" s="221" t="s">
        <v>7621</v>
      </c>
      <c r="V1110" s="221">
        <v>1</v>
      </c>
      <c r="Z1110" t="s">
        <v>7768</v>
      </c>
      <c r="AC1110" s="415"/>
    </row>
    <row r="1111" spans="9:29" s="194" customFormat="1" ht="14.45">
      <c r="I1111" s="221" t="str" cm="1">
        <f t="array" ref="I1111">_xlfn.TEXTJOIN(" ",1,IF(flistname=D1111,foption,""))</f>
        <v>0</v>
      </c>
      <c r="J1111" s="203" t="s">
        <v>151</v>
      </c>
      <c r="K1111" s="203" t="s">
        <v>2691</v>
      </c>
      <c r="L1111" s="221" t="str">
        <f t="shared" si="108"/>
        <v xml:space="preserve">U.1.91: Poultry </v>
      </c>
      <c r="M1111" s="203" t="s">
        <v>7769</v>
      </c>
      <c r="N1111" t="s">
        <v>7767</v>
      </c>
      <c r="O1111" s="203"/>
      <c r="S1111" s="194" t="s">
        <v>7530</v>
      </c>
      <c r="T1111" s="194" t="s">
        <v>1324</v>
      </c>
      <c r="U1111" s="221" t="s">
        <v>7621</v>
      </c>
      <c r="V1111" s="221">
        <v>1</v>
      </c>
      <c r="Z1111" t="s">
        <v>7768</v>
      </c>
      <c r="AC1111" s="415"/>
    </row>
    <row r="1112" spans="9:29" s="194" customFormat="1" ht="14.45">
      <c r="I1112" s="221" t="str" cm="1">
        <f t="array" ref="I1112">_xlfn.TEXTJOIN(" ",1,IF(flistname=D1112,foption,""))</f>
        <v>0</v>
      </c>
      <c r="J1112" s="203" t="s">
        <v>117</v>
      </c>
      <c r="K1112" s="203"/>
      <c r="L1112" s="221" t="str">
        <f t="shared" si="108"/>
        <v/>
      </c>
      <c r="M1112" s="203"/>
      <c r="N1112" t="s">
        <v>2988</v>
      </c>
      <c r="O1112" s="203"/>
      <c r="S1112" s="221"/>
      <c r="V1112" s="221"/>
      <c r="AC1112" s="415"/>
    </row>
    <row r="1113" spans="9:29" s="194" customFormat="1" ht="14.45">
      <c r="I1113" s="221" t="str" cm="1">
        <f t="array" ref="I1113">_xlfn.TEXTJOIN(" ",1,IF(flistname=D1113,foption,""))</f>
        <v>0</v>
      </c>
      <c r="J1113" s="203" t="s">
        <v>26</v>
      </c>
      <c r="K1113" s="203" t="s">
        <v>2693</v>
      </c>
      <c r="L1113" s="221" t="str">
        <f t="shared" si="108"/>
        <v/>
      </c>
      <c r="M1113" s="203"/>
      <c r="N1113" t="s">
        <v>2988</v>
      </c>
      <c r="O1113" s="203"/>
      <c r="S1113" s="221"/>
      <c r="V1113" s="221"/>
      <c r="AC1113" s="415"/>
    </row>
    <row r="1114" spans="9:29" s="194" customFormat="1" ht="14.45">
      <c r="I1114" s="221" t="str" cm="1">
        <f t="array" ref="I1114">_xlfn.TEXTJOIN(" ",1,IF(flistname=D1114,foption,""))</f>
        <v>0</v>
      </c>
      <c r="J1114" s="203" t="s">
        <v>151</v>
      </c>
      <c r="K1114" s="203" t="s">
        <v>2694</v>
      </c>
      <c r="L1114" s="221" t="str">
        <f t="shared" si="108"/>
        <v xml:space="preserve">U.1.94: Cattle/Cows </v>
      </c>
      <c r="M1114" s="203" t="s">
        <v>7770</v>
      </c>
      <c r="N1114" t="s">
        <v>7771</v>
      </c>
      <c r="O1114" s="203"/>
      <c r="S1114" s="194" t="s">
        <v>7526</v>
      </c>
      <c r="T1114" s="194" t="s">
        <v>1324</v>
      </c>
      <c r="U1114" s="221" t="s">
        <v>7621</v>
      </c>
      <c r="V1114" s="221">
        <v>1</v>
      </c>
      <c r="Z1114" t="s">
        <v>7772</v>
      </c>
      <c r="AC1114" s="415"/>
    </row>
    <row r="1115" spans="9:29" s="194" customFormat="1" ht="14.45">
      <c r="I1115" s="221" t="str" cm="1">
        <f t="array" ref="I1115">_xlfn.TEXTJOIN(" ",1,IF(flistname=D1115,foption,""))</f>
        <v>0</v>
      </c>
      <c r="J1115" s="203" t="s">
        <v>151</v>
      </c>
      <c r="K1115" s="203" t="s">
        <v>2696</v>
      </c>
      <c r="L1115" s="221" t="str">
        <f t="shared" si="108"/>
        <v>U.1.95: Cattle/Cows</v>
      </c>
      <c r="M1115" s="203" t="s">
        <v>7773</v>
      </c>
      <c r="N1115" t="s">
        <v>7774</v>
      </c>
      <c r="O1115" s="203"/>
      <c r="S1115" s="194" t="s">
        <v>7530</v>
      </c>
      <c r="T1115" s="194" t="s">
        <v>1324</v>
      </c>
      <c r="U1115" s="221" t="s">
        <v>7621</v>
      </c>
      <c r="V1115" s="221">
        <v>1</v>
      </c>
      <c r="Z1115" t="s">
        <v>7772</v>
      </c>
      <c r="AC1115" s="415"/>
    </row>
    <row r="1116" spans="9:29" s="194" customFormat="1" ht="14.45">
      <c r="I1116" s="221" t="str" cm="1">
        <f t="array" ref="I1116">_xlfn.TEXTJOIN(" ",1,IF(flistname=D1116,foption,""))</f>
        <v>0</v>
      </c>
      <c r="J1116" s="203" t="s">
        <v>117</v>
      </c>
      <c r="K1116" s="203"/>
      <c r="L1116" s="221" t="str">
        <f t="shared" si="108"/>
        <v/>
      </c>
      <c r="M1116" s="203"/>
      <c r="N1116" t="s">
        <v>2988</v>
      </c>
      <c r="O1116" s="203"/>
      <c r="S1116" s="221"/>
      <c r="V1116" s="221"/>
      <c r="AC1116" s="415"/>
    </row>
    <row r="1117" spans="9:29" s="194" customFormat="1" ht="14.45">
      <c r="I1117" s="221" t="str" cm="1">
        <f t="array" ref="I1117">_xlfn.TEXTJOIN(" ",1,IF(flistname=D1117,foption,""))</f>
        <v>0</v>
      </c>
      <c r="J1117" s="203" t="s">
        <v>26</v>
      </c>
      <c r="K1117" s="203" t="s">
        <v>2698</v>
      </c>
      <c r="L1117" s="221" t="str">
        <f t="shared" si="108"/>
        <v/>
      </c>
      <c r="M1117" s="203"/>
      <c r="N1117" t="s">
        <v>2988</v>
      </c>
      <c r="O1117" s="203"/>
      <c r="S1117" s="221"/>
      <c r="V1117" s="221"/>
      <c r="AC1117" s="415"/>
    </row>
    <row r="1118" spans="9:29" s="194" customFormat="1" ht="14.45">
      <c r="I1118" s="221" t="str" cm="1">
        <f t="array" ref="I1118">_xlfn.TEXTJOIN(" ",1,IF(flistname=D1118,foption,""))</f>
        <v>0</v>
      </c>
      <c r="J1118" s="203" t="s">
        <v>151</v>
      </c>
      <c r="K1118" s="203" t="s">
        <v>2699</v>
      </c>
      <c r="L1118" s="221" t="str">
        <f t="shared" si="108"/>
        <v>U.1.98: Goat/Sheep/Pigs</v>
      </c>
      <c r="M1118" s="203" t="s">
        <v>7775</v>
      </c>
      <c r="N1118" t="s">
        <v>7776</v>
      </c>
      <c r="O1118" s="203"/>
      <c r="S1118" s="194" t="s">
        <v>7526</v>
      </c>
      <c r="T1118" s="194" t="s">
        <v>1324</v>
      </c>
      <c r="U1118" s="221" t="s">
        <v>7621</v>
      </c>
      <c r="V1118" s="221">
        <v>1</v>
      </c>
      <c r="Z1118" t="s">
        <v>7777</v>
      </c>
      <c r="AC1118" s="415"/>
    </row>
    <row r="1119" spans="9:29" s="194" customFormat="1" ht="14.45">
      <c r="I1119" s="221" t="str" cm="1">
        <f t="array" ref="I1119">_xlfn.TEXTJOIN(" ",1,IF(flistname=D1119,foption,""))</f>
        <v>0</v>
      </c>
      <c r="J1119" s="203" t="s">
        <v>151</v>
      </c>
      <c r="K1119" s="203" t="s">
        <v>2701</v>
      </c>
      <c r="L1119" s="221" t="str">
        <f t="shared" si="108"/>
        <v xml:space="preserve">U.1.99: Goat/Sheep/Pigs </v>
      </c>
      <c r="M1119" s="203" t="s">
        <v>7778</v>
      </c>
      <c r="N1119" t="s">
        <v>7779</v>
      </c>
      <c r="O1119" s="203"/>
      <c r="S1119" s="194" t="s">
        <v>7530</v>
      </c>
      <c r="T1119" s="194" t="s">
        <v>1324</v>
      </c>
      <c r="U1119" s="221" t="s">
        <v>7621</v>
      </c>
      <c r="V1119" s="221">
        <v>1</v>
      </c>
      <c r="Z1119" t="s">
        <v>7777</v>
      </c>
      <c r="AC1119" s="415"/>
    </row>
    <row r="1120" spans="9:29" s="194" customFormat="1" ht="14.45">
      <c r="I1120" s="221" t="str" cm="1">
        <f t="array" ref="I1120">_xlfn.TEXTJOIN(" ",1,IF(flistname=D1120,foption,""))</f>
        <v>0</v>
      </c>
      <c r="J1120" s="203" t="s">
        <v>117</v>
      </c>
      <c r="K1120" s="203"/>
      <c r="L1120" s="221" t="str">
        <f t="shared" si="108"/>
        <v/>
      </c>
      <c r="M1120" s="203"/>
      <c r="N1120" t="s">
        <v>2988</v>
      </c>
      <c r="O1120" s="203"/>
      <c r="S1120" s="221"/>
      <c r="V1120" s="221"/>
      <c r="AC1120" s="415"/>
    </row>
    <row r="1121" spans="9:29" s="194" customFormat="1" ht="14.45">
      <c r="I1121" s="221" t="str" cm="1">
        <f t="array" ref="I1121">_xlfn.TEXTJOIN(" ",1,IF(flistname=D1121,foption,""))</f>
        <v>0</v>
      </c>
      <c r="J1121" s="203" t="s">
        <v>26</v>
      </c>
      <c r="K1121" s="203" t="s">
        <v>2703</v>
      </c>
      <c r="L1121" s="221" t="str">
        <f t="shared" si="108"/>
        <v/>
      </c>
      <c r="M1121" s="203"/>
      <c r="N1121" t="s">
        <v>2988</v>
      </c>
      <c r="O1121" s="203"/>
      <c r="S1121" s="221"/>
      <c r="V1121" s="221"/>
      <c r="AC1121" s="415"/>
    </row>
    <row r="1122" spans="9:29" s="194" customFormat="1" ht="14.45">
      <c r="I1122" s="221" t="str" cm="1">
        <f t="array" ref="I1122">_xlfn.TEXTJOIN(" ",1,IF(flistname=D1122,foption,""))</f>
        <v>0</v>
      </c>
      <c r="J1122" s="203" t="s">
        <v>151</v>
      </c>
      <c r="K1122" s="203" t="s">
        <v>2704</v>
      </c>
      <c r="L1122" s="221" t="str">
        <f t="shared" si="108"/>
        <v>U.1.102: Construction, house repair</v>
      </c>
      <c r="M1122" s="203" t="s">
        <v>7780</v>
      </c>
      <c r="N1122" t="s">
        <v>7781</v>
      </c>
      <c r="O1122" s="203"/>
      <c r="S1122" s="194" t="s">
        <v>7526</v>
      </c>
      <c r="T1122" s="194" t="s">
        <v>1324</v>
      </c>
      <c r="U1122" s="221" t="s">
        <v>7621</v>
      </c>
      <c r="V1122" s="221">
        <v>1</v>
      </c>
      <c r="Z1122" t="s">
        <v>7782</v>
      </c>
      <c r="AC1122" s="415"/>
    </row>
    <row r="1123" spans="9:29" s="194" customFormat="1" ht="14.45">
      <c r="I1123" s="221" t="str" cm="1">
        <f t="array" ref="I1123">_xlfn.TEXTJOIN(" ",1,IF(flistname=D1123,foption,""))</f>
        <v>0</v>
      </c>
      <c r="J1123" s="203" t="s">
        <v>151</v>
      </c>
      <c r="K1123" s="203" t="s">
        <v>2706</v>
      </c>
      <c r="L1123" s="221" t="str">
        <f t="shared" si="108"/>
        <v xml:space="preserve">U.1.103: Construction, house repair </v>
      </c>
      <c r="M1123" s="203" t="s">
        <v>7783</v>
      </c>
      <c r="N1123" t="s">
        <v>7784</v>
      </c>
      <c r="O1123" s="203"/>
      <c r="S1123" s="194" t="s">
        <v>7530</v>
      </c>
      <c r="T1123" s="194" t="s">
        <v>1324</v>
      </c>
      <c r="U1123" s="221" t="s">
        <v>7621</v>
      </c>
      <c r="V1123" s="221">
        <v>1</v>
      </c>
      <c r="Z1123" t="s">
        <v>7782</v>
      </c>
      <c r="AC1123" s="415"/>
    </row>
    <row r="1124" spans="9:29" s="194" customFormat="1" ht="14.45">
      <c r="I1124" s="221" t="str" cm="1">
        <f t="array" ref="I1124">_xlfn.TEXTJOIN(" ",1,IF(flistname=D1124,foption,""))</f>
        <v>0</v>
      </c>
      <c r="J1124" s="203" t="s">
        <v>117</v>
      </c>
      <c r="K1124" s="203"/>
      <c r="L1124" s="221" t="str">
        <f t="shared" si="108"/>
        <v/>
      </c>
      <c r="M1124" s="203"/>
      <c r="N1124" t="s">
        <v>2988</v>
      </c>
      <c r="O1124" s="203"/>
      <c r="S1124" s="221"/>
      <c r="V1124" s="221"/>
      <c r="AC1124" s="415"/>
    </row>
    <row r="1125" spans="9:29" s="194" customFormat="1" ht="14.45">
      <c r="I1125" s="221" t="str" cm="1">
        <f t="array" ref="I1125">_xlfn.TEXTJOIN(" ",1,IF(flistname=D1125,foption,""))</f>
        <v>0</v>
      </c>
      <c r="J1125" s="203" t="s">
        <v>26</v>
      </c>
      <c r="K1125" s="203" t="s">
        <v>2708</v>
      </c>
      <c r="L1125" s="221" t="str">
        <f t="shared" si="108"/>
        <v/>
      </c>
      <c r="M1125" s="203"/>
      <c r="N1125" t="s">
        <v>2988</v>
      </c>
      <c r="O1125" s="203"/>
      <c r="S1125" s="221"/>
      <c r="V1125" s="221"/>
      <c r="AC1125" s="415"/>
    </row>
    <row r="1126" spans="9:29" s="194" customFormat="1" ht="14.45">
      <c r="I1126" s="221" t="str" cm="1">
        <f t="array" ref="I1126">_xlfn.TEXTJOIN(" ",1,IF(flistname=D1126,foption,""))</f>
        <v>0</v>
      </c>
      <c r="J1126" s="203" t="s">
        <v>151</v>
      </c>
      <c r="K1126" s="203" t="s">
        <v>2709</v>
      </c>
      <c r="L1126" s="221" t="str">
        <f t="shared" si="108"/>
        <v xml:space="preserve">U.1.106: Medical expenses, health care </v>
      </c>
      <c r="M1126" s="203" t="s">
        <v>7785</v>
      </c>
      <c r="N1126" t="s">
        <v>7786</v>
      </c>
      <c r="O1126" s="203"/>
      <c r="S1126" s="194" t="s">
        <v>7526</v>
      </c>
      <c r="T1126" s="194" t="s">
        <v>1324</v>
      </c>
      <c r="U1126" s="221" t="s">
        <v>7621</v>
      </c>
      <c r="V1126" s="221">
        <v>1</v>
      </c>
      <c r="Z1126" t="s">
        <v>7787</v>
      </c>
      <c r="AC1126" s="415"/>
    </row>
    <row r="1127" spans="9:29" s="194" customFormat="1" ht="14.45">
      <c r="I1127" s="221" t="str" cm="1">
        <f t="array" ref="I1127">_xlfn.TEXTJOIN(" ",1,IF(flistname=D1127,foption,""))</f>
        <v>0</v>
      </c>
      <c r="J1127" s="203" t="s">
        <v>151</v>
      </c>
      <c r="K1127" s="203" t="s">
        <v>2711</v>
      </c>
      <c r="L1127" s="221" t="str">
        <f t="shared" si="108"/>
        <v xml:space="preserve">U.1.107: Medical expenses, health care </v>
      </c>
      <c r="M1127" s="203" t="s">
        <v>7788</v>
      </c>
      <c r="N1127" t="s">
        <v>7786</v>
      </c>
      <c r="O1127" s="203"/>
      <c r="S1127" s="194" t="s">
        <v>7530</v>
      </c>
      <c r="T1127" s="194" t="s">
        <v>1324</v>
      </c>
      <c r="U1127" s="221" t="s">
        <v>7621</v>
      </c>
      <c r="V1127" s="221">
        <v>1</v>
      </c>
      <c r="Z1127" t="s">
        <v>7787</v>
      </c>
      <c r="AC1127" s="415"/>
    </row>
    <row r="1128" spans="9:29" s="194" customFormat="1" ht="14.45">
      <c r="I1128" s="221" t="str" cm="1">
        <f t="array" ref="I1128">_xlfn.TEXTJOIN(" ",1,IF(flistname=D1128,foption,""))</f>
        <v>0</v>
      </c>
      <c r="J1128" s="203" t="s">
        <v>117</v>
      </c>
      <c r="K1128" s="203"/>
      <c r="L1128" s="221" t="str">
        <f t="shared" si="108"/>
        <v/>
      </c>
      <c r="M1128" s="203"/>
      <c r="N1128" t="s">
        <v>2988</v>
      </c>
      <c r="O1128" s="203"/>
      <c r="S1128" s="221"/>
      <c r="V1128" s="221"/>
      <c r="AC1128" s="415"/>
    </row>
    <row r="1129" spans="9:29" s="194" customFormat="1" ht="14.45">
      <c r="I1129" s="221" t="str" cm="1">
        <f t="array" ref="I1129">_xlfn.TEXTJOIN(" ",1,IF(flistname=D1129,foption,""))</f>
        <v>0</v>
      </c>
      <c r="J1129" s="203" t="s">
        <v>26</v>
      </c>
      <c r="K1129" s="203" t="s">
        <v>2713</v>
      </c>
      <c r="L1129" s="221" t="str">
        <f t="shared" si="108"/>
        <v/>
      </c>
      <c r="M1129" s="203"/>
      <c r="N1129" t="s">
        <v>2988</v>
      </c>
      <c r="O1129" s="203"/>
      <c r="S1129" s="221"/>
      <c r="V1129" s="221"/>
      <c r="AC1129" s="415"/>
    </row>
    <row r="1130" spans="9:29" s="194" customFormat="1" ht="14.45">
      <c r="I1130" s="221" t="str" cm="1">
        <f t="array" ref="I1130">_xlfn.TEXTJOIN(" ",1,IF(flistname=D1130,foption,""))</f>
        <v>0</v>
      </c>
      <c r="J1130" s="203" t="s">
        <v>151</v>
      </c>
      <c r="K1130" s="203" t="s">
        <v>2714</v>
      </c>
      <c r="L1130" s="221" t="str">
        <f t="shared" si="108"/>
        <v xml:space="preserve">U.1.110: Fines / Taxes </v>
      </c>
      <c r="M1130" s="203" t="s">
        <v>7789</v>
      </c>
      <c r="N1130" t="s">
        <v>7790</v>
      </c>
      <c r="O1130" s="203"/>
      <c r="S1130" s="194" t="s">
        <v>7526</v>
      </c>
      <c r="T1130" s="194" t="s">
        <v>1324</v>
      </c>
      <c r="U1130" s="221" t="s">
        <v>7621</v>
      </c>
      <c r="V1130" s="221">
        <v>1</v>
      </c>
      <c r="Z1130" t="s">
        <v>7791</v>
      </c>
      <c r="AC1130" s="415"/>
    </row>
    <row r="1131" spans="9:29" s="194" customFormat="1" ht="14.45">
      <c r="I1131" s="221" t="str" cm="1">
        <f t="array" ref="I1131">_xlfn.TEXTJOIN(" ",1,IF(flistname=D1131,foption,""))</f>
        <v>0</v>
      </c>
      <c r="J1131" s="203" t="s">
        <v>151</v>
      </c>
      <c r="K1131" s="203" t="s">
        <v>2716</v>
      </c>
      <c r="L1131" s="221" t="str">
        <f t="shared" si="108"/>
        <v xml:space="preserve">U.1.111: Fines / Taxes </v>
      </c>
      <c r="M1131" s="203" t="s">
        <v>7792</v>
      </c>
      <c r="N1131" t="s">
        <v>7790</v>
      </c>
      <c r="O1131" s="203"/>
      <c r="S1131" s="194" t="s">
        <v>7530</v>
      </c>
      <c r="T1131" s="194" t="s">
        <v>1324</v>
      </c>
      <c r="U1131" s="221" t="s">
        <v>7621</v>
      </c>
      <c r="V1131" s="221">
        <v>1</v>
      </c>
      <c r="Z1131" t="s">
        <v>7791</v>
      </c>
      <c r="AC1131" s="415"/>
    </row>
    <row r="1132" spans="9:29" s="194" customFormat="1" ht="14.45">
      <c r="I1132" s="221" t="str" cm="1">
        <f t="array" ref="I1132">_xlfn.TEXTJOIN(" ",1,IF(flistname=D1132,foption,""))</f>
        <v>0</v>
      </c>
      <c r="J1132" s="203" t="s">
        <v>117</v>
      </c>
      <c r="K1132" s="203"/>
      <c r="L1132" s="221" t="str">
        <f t="shared" si="108"/>
        <v/>
      </c>
      <c r="M1132" s="203"/>
      <c r="N1132" t="s">
        <v>2988</v>
      </c>
      <c r="O1132" s="203"/>
      <c r="S1132" s="221"/>
      <c r="V1132" s="221"/>
      <c r="AC1132" s="415"/>
    </row>
    <row r="1133" spans="9:29" s="194" customFormat="1" ht="14.45">
      <c r="I1133" s="221" t="str" cm="1">
        <f t="array" ref="I1133">_xlfn.TEXTJOIN(" ",1,IF(flistname=D1133,foption,""))</f>
        <v>0</v>
      </c>
      <c r="J1133" s="203" t="s">
        <v>26</v>
      </c>
      <c r="K1133" s="203" t="s">
        <v>2718</v>
      </c>
      <c r="L1133" s="221" t="str">
        <f t="shared" si="108"/>
        <v/>
      </c>
      <c r="M1133" s="203"/>
      <c r="N1133" t="s">
        <v>2988</v>
      </c>
      <c r="O1133" s="203"/>
      <c r="S1133" s="221"/>
      <c r="V1133" s="221"/>
      <c r="AC1133" s="415"/>
    </row>
    <row r="1134" spans="9:29" s="194" customFormat="1" ht="14.45">
      <c r="I1134" s="221" t="str" cm="1">
        <f t="array" ref="I1134">_xlfn.TEXTJOIN(" ",1,IF(flistname=D1134,foption,""))</f>
        <v>0</v>
      </c>
      <c r="J1134" s="203" t="s">
        <v>151</v>
      </c>
      <c r="K1134" s="203" t="s">
        <v>2719</v>
      </c>
      <c r="L1134" s="221" t="str">
        <f t="shared" si="108"/>
        <v xml:space="preserve">U.1.114: Education (school fees/uniforms) </v>
      </c>
      <c r="M1134" s="203" t="s">
        <v>7793</v>
      </c>
      <c r="N1134" t="s">
        <v>7794</v>
      </c>
      <c r="O1134" s="203"/>
      <c r="S1134" s="194" t="s">
        <v>7526</v>
      </c>
      <c r="T1134" s="194" t="s">
        <v>1324</v>
      </c>
      <c r="U1134" s="221" t="s">
        <v>7621</v>
      </c>
      <c r="V1134" s="221">
        <v>1</v>
      </c>
      <c r="Z1134" t="s">
        <v>7795</v>
      </c>
      <c r="AC1134" s="415"/>
    </row>
    <row r="1135" spans="9:29" s="194" customFormat="1" ht="14.45">
      <c r="I1135" s="221" t="str" cm="1">
        <f t="array" ref="I1135">_xlfn.TEXTJOIN(" ",1,IF(flistname=D1135,foption,""))</f>
        <v>0</v>
      </c>
      <c r="J1135" s="203" t="s">
        <v>151</v>
      </c>
      <c r="K1135" s="203" t="s">
        <v>2721</v>
      </c>
      <c r="L1135" s="221" t="str">
        <f t="shared" si="108"/>
        <v xml:space="preserve">U.1.115: Education (school fees/uniforms) </v>
      </c>
      <c r="M1135" s="203" t="s">
        <v>7796</v>
      </c>
      <c r="N1135" t="s">
        <v>7794</v>
      </c>
      <c r="O1135" s="203"/>
      <c r="S1135" s="194" t="s">
        <v>7530</v>
      </c>
      <c r="T1135" s="194" t="s">
        <v>1324</v>
      </c>
      <c r="U1135" s="221" t="s">
        <v>7621</v>
      </c>
      <c r="V1135" s="221">
        <v>1</v>
      </c>
      <c r="Z1135" t="s">
        <v>7795</v>
      </c>
      <c r="AC1135" s="415"/>
    </row>
    <row r="1136" spans="9:29" s="194" customFormat="1" ht="14.45">
      <c r="I1136" s="221" t="str" cm="1">
        <f t="array" ref="I1136">_xlfn.TEXTJOIN(" ",1,IF(flistname=D1136,foption,""))</f>
        <v>0</v>
      </c>
      <c r="J1136" s="203" t="s">
        <v>117</v>
      </c>
      <c r="K1136" s="203"/>
      <c r="L1136" s="221" t="str">
        <f t="shared" si="108"/>
        <v/>
      </c>
      <c r="M1136" s="203"/>
      <c r="N1136" t="s">
        <v>2988</v>
      </c>
      <c r="O1136" s="203"/>
      <c r="S1136" s="221"/>
      <c r="V1136" s="221"/>
      <c r="AC1136" s="415"/>
    </row>
    <row r="1137" spans="9:29" s="194" customFormat="1" ht="14.45">
      <c r="I1137" s="221" t="str" cm="1">
        <f t="array" ref="I1137">_xlfn.TEXTJOIN(" ",1,IF(flistname=D1137,foption,""))</f>
        <v>0</v>
      </c>
      <c r="J1137" s="203" t="s">
        <v>26</v>
      </c>
      <c r="K1137" s="203" t="s">
        <v>2723</v>
      </c>
      <c r="L1137" s="221" t="str">
        <f t="shared" si="108"/>
        <v/>
      </c>
      <c r="M1137" s="203"/>
      <c r="N1137" t="s">
        <v>2988</v>
      </c>
      <c r="O1137" s="203"/>
      <c r="S1137" s="221"/>
      <c r="V1137" s="221"/>
      <c r="AC1137" s="415"/>
    </row>
    <row r="1138" spans="9:29" s="194" customFormat="1" ht="14.45">
      <c r="I1138" s="221" t="str" cm="1">
        <f t="array" ref="I1138">_xlfn.TEXTJOIN(" ",1,IF(flistname=D1138,foption,""))</f>
        <v>0</v>
      </c>
      <c r="J1138" s="203" t="s">
        <v>151</v>
      </c>
      <c r="K1138" s="203" t="s">
        <v>2724</v>
      </c>
      <c r="L1138" s="221" t="str">
        <f t="shared" si="108"/>
        <v xml:space="preserve">U.1.118: Agricultural tools, seeds </v>
      </c>
      <c r="M1138" s="203" t="s">
        <v>7797</v>
      </c>
      <c r="N1138" t="s">
        <v>7798</v>
      </c>
      <c r="O1138" s="203"/>
      <c r="S1138" s="194" t="s">
        <v>7526</v>
      </c>
      <c r="T1138" s="194" t="s">
        <v>1324</v>
      </c>
      <c r="U1138" s="221" t="s">
        <v>7621</v>
      </c>
      <c r="V1138" s="221">
        <v>1</v>
      </c>
      <c r="Z1138" t="s">
        <v>7799</v>
      </c>
      <c r="AC1138" s="415"/>
    </row>
    <row r="1139" spans="9:29" s="194" customFormat="1" ht="14.45">
      <c r="I1139" s="221" t="str" cm="1">
        <f t="array" ref="I1139">_xlfn.TEXTJOIN(" ",1,IF(flistname=D1139,foption,""))</f>
        <v>0</v>
      </c>
      <c r="J1139" s="203" t="s">
        <v>151</v>
      </c>
      <c r="K1139" s="203" t="s">
        <v>2726</v>
      </c>
      <c r="L1139" s="221" t="str">
        <f t="shared" si="108"/>
        <v xml:space="preserve">U.1.119: Agricultural tools, seeds </v>
      </c>
      <c r="M1139" s="203" t="s">
        <v>7800</v>
      </c>
      <c r="N1139" t="s">
        <v>7798</v>
      </c>
      <c r="O1139" s="203"/>
      <c r="S1139" s="194" t="s">
        <v>7530</v>
      </c>
      <c r="T1139" s="194" t="s">
        <v>1324</v>
      </c>
      <c r="U1139" s="221" t="s">
        <v>7621</v>
      </c>
      <c r="V1139" s="221">
        <v>1</v>
      </c>
      <c r="Z1139" t="s">
        <v>7799</v>
      </c>
      <c r="AC1139" s="415"/>
    </row>
    <row r="1140" spans="9:29" s="194" customFormat="1" ht="14.45">
      <c r="I1140" s="221" t="str" cm="1">
        <f t="array" ref="I1140">_xlfn.TEXTJOIN(" ",1,IF(flistname=D1140,foption,""))</f>
        <v>0</v>
      </c>
      <c r="J1140" s="203" t="s">
        <v>117</v>
      </c>
      <c r="K1140" s="203"/>
      <c r="L1140" s="221" t="str">
        <f t="shared" si="108"/>
        <v/>
      </c>
      <c r="M1140" s="203"/>
      <c r="N1140" t="s">
        <v>2988</v>
      </c>
      <c r="O1140" s="203"/>
      <c r="S1140" s="221"/>
      <c r="V1140" s="221"/>
      <c r="AC1140" s="415"/>
    </row>
    <row r="1141" spans="9:29" s="194" customFormat="1" ht="14.45">
      <c r="I1141" s="221" t="str" cm="1">
        <f t="array" ref="I1141">_xlfn.TEXTJOIN(" ",1,IF(flistname=D1141,foption,""))</f>
        <v>0</v>
      </c>
      <c r="J1141" s="203" t="s">
        <v>26</v>
      </c>
      <c r="K1141" s="203" t="s">
        <v>2728</v>
      </c>
      <c r="L1141" s="221" t="str">
        <f t="shared" si="108"/>
        <v/>
      </c>
      <c r="M1141" s="203"/>
      <c r="N1141" t="s">
        <v>2988</v>
      </c>
      <c r="O1141" s="203"/>
      <c r="S1141" s="221"/>
      <c r="V1141" s="221"/>
      <c r="AC1141" s="415"/>
    </row>
    <row r="1142" spans="9:29" s="194" customFormat="1" ht="14.45">
      <c r="I1142" s="221" t="str" cm="1">
        <f t="array" ref="I1142">_xlfn.TEXTJOIN(" ",1,IF(flistname=D1142,foption,""))</f>
        <v>0</v>
      </c>
      <c r="J1142" s="203" t="s">
        <v>151</v>
      </c>
      <c r="K1142" s="203" t="s">
        <v>2729</v>
      </c>
      <c r="L1142" s="221" t="str">
        <f t="shared" si="108"/>
        <v xml:space="preserve">U.1.122: Social events (celebrations, weddings, funerals) </v>
      </c>
      <c r="M1142" s="203" t="s">
        <v>7801</v>
      </c>
      <c r="N1142" t="s">
        <v>7802</v>
      </c>
      <c r="O1142" s="203"/>
      <c r="S1142" s="194" t="s">
        <v>7526</v>
      </c>
      <c r="T1142" s="194" t="s">
        <v>1324</v>
      </c>
      <c r="U1142" s="221" t="s">
        <v>7621</v>
      </c>
      <c r="V1142" s="221">
        <v>1</v>
      </c>
      <c r="Z1142" t="s">
        <v>7803</v>
      </c>
      <c r="AC1142" s="415"/>
    </row>
    <row r="1143" spans="9:29" s="194" customFormat="1" ht="14.45">
      <c r="I1143" s="221" t="str" cm="1">
        <f t="array" ref="I1143">_xlfn.TEXTJOIN(" ",1,IF(flistname=D1143,foption,""))</f>
        <v>0</v>
      </c>
      <c r="J1143" s="203" t="s">
        <v>151</v>
      </c>
      <c r="K1143" s="203" t="s">
        <v>2731</v>
      </c>
      <c r="L1143" s="221" t="str">
        <f t="shared" si="108"/>
        <v xml:space="preserve">U.1.123: Social events (celebrations, weddings, funerals) </v>
      </c>
      <c r="M1143" s="203" t="s">
        <v>7804</v>
      </c>
      <c r="N1143" t="s">
        <v>7802</v>
      </c>
      <c r="O1143" s="203"/>
      <c r="S1143" s="194" t="s">
        <v>7530</v>
      </c>
      <c r="T1143" s="194" t="s">
        <v>1324</v>
      </c>
      <c r="U1143" s="221" t="s">
        <v>7621</v>
      </c>
      <c r="V1143" s="221">
        <v>1</v>
      </c>
      <c r="Z1143" t="s">
        <v>7803</v>
      </c>
      <c r="AC1143" s="415"/>
    </row>
    <row r="1144" spans="9:29" s="194" customFormat="1" ht="14.45">
      <c r="I1144" s="221" t="str" cm="1">
        <f t="array" ref="I1144">_xlfn.TEXTJOIN(" ",1,IF(flistname=D1144,foption,""))</f>
        <v>0</v>
      </c>
      <c r="J1144" s="203" t="s">
        <v>117</v>
      </c>
      <c r="K1144" s="203"/>
      <c r="L1144" s="221" t="str">
        <f t="shared" si="108"/>
        <v/>
      </c>
      <c r="M1144" s="203"/>
      <c r="N1144" t="s">
        <v>2988</v>
      </c>
      <c r="O1144" s="203"/>
      <c r="S1144" s="221"/>
      <c r="V1144" s="221"/>
      <c r="AC1144" s="415"/>
    </row>
    <row r="1145" spans="9:29" s="194" customFormat="1" ht="14.45">
      <c r="I1145" s="221" t="str" cm="1">
        <f t="array" ref="I1145">_xlfn.TEXTJOIN(" ",1,IF(flistname=D1145,foption,""))</f>
        <v>0</v>
      </c>
      <c r="J1145" s="203" t="s">
        <v>26</v>
      </c>
      <c r="K1145" s="203" t="s">
        <v>2733</v>
      </c>
      <c r="L1145" s="221" t="str">
        <f t="shared" si="108"/>
        <v/>
      </c>
      <c r="M1145" s="203"/>
      <c r="N1145" t="s">
        <v>2988</v>
      </c>
      <c r="O1145" s="203"/>
      <c r="S1145" s="221"/>
      <c r="V1145" s="221"/>
      <c r="AC1145" s="415"/>
    </row>
    <row r="1146" spans="9:29" s="194" customFormat="1" ht="14.45">
      <c r="I1146" s="221" t="str" cm="1">
        <f t="array" ref="I1146">_xlfn.TEXTJOIN(" ",1,IF(flistname=D1146,foption,""))</f>
        <v>0</v>
      </c>
      <c r="J1146" s="203" t="s">
        <v>151</v>
      </c>
      <c r="K1146" s="203" t="s">
        <v>2734</v>
      </c>
      <c r="L1146" s="221" t="str">
        <f t="shared" si="108"/>
        <v xml:space="preserve">U.1.126: Hiring labour </v>
      </c>
      <c r="M1146" s="203" t="s">
        <v>7805</v>
      </c>
      <c r="N1146" t="s">
        <v>7806</v>
      </c>
      <c r="O1146" s="203"/>
      <c r="S1146" s="194" t="s">
        <v>7526</v>
      </c>
      <c r="T1146" s="194" t="s">
        <v>1324</v>
      </c>
      <c r="U1146" s="221" t="s">
        <v>7621</v>
      </c>
      <c r="V1146" s="221">
        <v>1</v>
      </c>
      <c r="Z1146" t="s">
        <v>7807</v>
      </c>
      <c r="AC1146" s="415"/>
    </row>
    <row r="1147" spans="9:29" s="194" customFormat="1" ht="14.45">
      <c r="I1147" s="221" t="str" cm="1">
        <f t="array" ref="I1147">_xlfn.TEXTJOIN(" ",1,IF(flistname=D1147,foption,""))</f>
        <v>0</v>
      </c>
      <c r="J1147" s="203" t="s">
        <v>151</v>
      </c>
      <c r="K1147" s="203" t="s">
        <v>2736</v>
      </c>
      <c r="L1147" s="221" t="str">
        <f t="shared" si="108"/>
        <v xml:space="preserve">U.1.127: Hiring labour </v>
      </c>
      <c r="M1147" s="203" t="s">
        <v>7808</v>
      </c>
      <c r="N1147" t="s">
        <v>7806</v>
      </c>
      <c r="O1147" s="203"/>
      <c r="S1147" s="194" t="s">
        <v>7530</v>
      </c>
      <c r="T1147" s="194" t="s">
        <v>1324</v>
      </c>
      <c r="U1147" s="221" t="s">
        <v>7621</v>
      </c>
      <c r="V1147" s="221">
        <v>1</v>
      </c>
      <c r="Z1147" t="s">
        <v>7807</v>
      </c>
      <c r="AC1147" s="415"/>
    </row>
    <row r="1148" spans="9:29" s="194" customFormat="1" ht="14.45">
      <c r="I1148" s="221" t="str" cm="1">
        <f t="array" ref="I1148">_xlfn.TEXTJOIN(" ",1,IF(flistname=D1148,foption,""))</f>
        <v>0</v>
      </c>
      <c r="J1148" s="203" t="s">
        <v>117</v>
      </c>
      <c r="K1148" s="203"/>
      <c r="L1148" s="221" t="str">
        <f t="shared" si="108"/>
        <v/>
      </c>
      <c r="M1148" s="203"/>
      <c r="N1148" t="s">
        <v>2988</v>
      </c>
      <c r="O1148" s="203"/>
      <c r="S1148" s="221"/>
      <c r="V1148" s="221"/>
      <c r="AC1148" s="415"/>
    </row>
    <row r="1149" spans="9:29" s="194" customFormat="1" ht="14.45">
      <c r="I1149" s="221" t="str" cm="1">
        <f t="array" ref="I1149">_xlfn.TEXTJOIN(" ",1,IF(flistname=D1149,foption,""))</f>
        <v>0</v>
      </c>
      <c r="J1149" s="203" t="s">
        <v>26</v>
      </c>
      <c r="K1149" s="203" t="s">
        <v>2738</v>
      </c>
      <c r="L1149" s="221" t="str">
        <f t="shared" si="108"/>
        <v/>
      </c>
      <c r="M1149" s="203"/>
      <c r="N1149" t="s">
        <v>2988</v>
      </c>
      <c r="O1149" s="203"/>
      <c r="S1149" s="221"/>
      <c r="V1149" s="221"/>
      <c r="AC1149" s="415"/>
    </row>
    <row r="1150" spans="9:29" s="194" customFormat="1" ht="14.45">
      <c r="I1150" s="221" t="str" cm="1">
        <f t="array" ref="I1150">_xlfn.TEXTJOIN(" ",1,IF(flistname=D1150,foption,""))</f>
        <v>0</v>
      </c>
      <c r="J1150" s="203" t="s">
        <v>151</v>
      </c>
      <c r="K1150" s="203" t="s">
        <v>2739</v>
      </c>
      <c r="L1150" s="221" t="str">
        <f t="shared" si="108"/>
        <v xml:space="preserve">U.1.130: House rent </v>
      </c>
      <c r="M1150" s="203" t="s">
        <v>7809</v>
      </c>
      <c r="N1150" t="s">
        <v>7810</v>
      </c>
      <c r="O1150" s="203"/>
      <c r="S1150" s="194" t="s">
        <v>7526</v>
      </c>
      <c r="T1150" s="194" t="s">
        <v>1324</v>
      </c>
      <c r="U1150" s="221" t="s">
        <v>7621</v>
      </c>
      <c r="V1150" s="221">
        <v>1</v>
      </c>
      <c r="Z1150" t="s">
        <v>7811</v>
      </c>
      <c r="AC1150" s="415"/>
    </row>
    <row r="1151" spans="9:29" s="194" customFormat="1" ht="14.45">
      <c r="I1151" s="221" t="str" cm="1">
        <f t="array" ref="I1151">_xlfn.TEXTJOIN(" ",1,IF(flistname=D1151,foption,""))</f>
        <v>0</v>
      </c>
      <c r="J1151" s="203" t="s">
        <v>151</v>
      </c>
      <c r="K1151" s="203" t="s">
        <v>2741</v>
      </c>
      <c r="L1151" s="221" t="str">
        <f t="shared" si="108"/>
        <v xml:space="preserve">U.1.131: House rent </v>
      </c>
      <c r="M1151" s="203" t="s">
        <v>7812</v>
      </c>
      <c r="N1151" t="s">
        <v>7810</v>
      </c>
      <c r="O1151" s="203"/>
      <c r="S1151" s="194" t="s">
        <v>7530</v>
      </c>
      <c r="T1151" s="194" t="s">
        <v>1324</v>
      </c>
      <c r="U1151" s="221" t="s">
        <v>7621</v>
      </c>
      <c r="V1151" s="221">
        <v>1</v>
      </c>
      <c r="Z1151" t="s">
        <v>7811</v>
      </c>
      <c r="AC1151" s="415"/>
    </row>
    <row r="1152" spans="9:29" s="194" customFormat="1" ht="14.45">
      <c r="I1152" s="221" t="str" cm="1">
        <f t="array" ref="I1152">_xlfn.TEXTJOIN(" ",1,IF(flistname=D1152,foption,""))</f>
        <v>0</v>
      </c>
      <c r="J1152" s="203" t="s">
        <v>117</v>
      </c>
      <c r="K1152" s="203"/>
      <c r="L1152" s="221" t="str">
        <f t="shared" si="108"/>
        <v/>
      </c>
      <c r="M1152" s="203"/>
      <c r="N1152" t="s">
        <v>2988</v>
      </c>
      <c r="O1152" s="203"/>
      <c r="S1152" s="221"/>
      <c r="V1152" s="221"/>
      <c r="AC1152" s="415"/>
    </row>
    <row r="1153" spans="1:29" ht="14.45">
      <c r="A1153" s="194"/>
      <c r="E1153" s="194"/>
      <c r="H1153" s="194"/>
      <c r="I1153" s="221" t="str" cm="1">
        <f t="array" ref="I1153">_xlfn.TEXTJOIN(" ",1,IF(flistname=D1153,foption,""))</f>
        <v>0</v>
      </c>
      <c r="J1153" s="203" t="s">
        <v>26</v>
      </c>
      <c r="K1153" s="203" t="s">
        <v>2743</v>
      </c>
      <c r="L1153" s="221" t="str">
        <f t="shared" si="108"/>
        <v/>
      </c>
      <c r="M1153" s="203"/>
      <c r="N1153" t="s">
        <v>2988</v>
      </c>
      <c r="O1153" s="203"/>
      <c r="S1153" s="221"/>
      <c r="V1153" s="221"/>
      <c r="AB1153" s="194"/>
      <c r="AC1153" s="415"/>
    </row>
    <row r="1154" spans="1:29" ht="14.45">
      <c r="A1154" s="194"/>
      <c r="E1154" s="194"/>
      <c r="H1154" s="194"/>
      <c r="I1154" s="221" t="str" cm="1">
        <f t="array" ref="I1154">_xlfn.TEXTJOIN(" ",1,IF(flistname=D1154,foption,""))</f>
        <v>0</v>
      </c>
      <c r="J1154" s="203" t="s">
        <v>151</v>
      </c>
      <c r="K1154" s="203" t="s">
        <v>2744</v>
      </c>
      <c r="L1154" s="221" t="str">
        <f t="shared" si="108"/>
        <v xml:space="preserve">U.1.134: Household assets (knives, forks, plates) </v>
      </c>
      <c r="M1154" s="203" t="s">
        <v>7813</v>
      </c>
      <c r="N1154" t="s">
        <v>7814</v>
      </c>
      <c r="O1154" s="203"/>
      <c r="S1154" s="194" t="s">
        <v>7526</v>
      </c>
      <c r="T1154" s="194" t="s">
        <v>1324</v>
      </c>
      <c r="U1154" s="221" t="s">
        <v>7621</v>
      </c>
      <c r="V1154" s="221">
        <v>1</v>
      </c>
      <c r="Z1154" t="s">
        <v>7815</v>
      </c>
      <c r="AB1154" s="194"/>
      <c r="AC1154" s="415"/>
    </row>
    <row r="1155" spans="1:29" ht="14.45">
      <c r="A1155" s="194"/>
      <c r="E1155" s="194"/>
      <c r="H1155" s="194"/>
      <c r="I1155" s="221" t="str" cm="1">
        <f t="array" ref="I1155">_xlfn.TEXTJOIN(" ",1,IF(flistname=D1155,foption,""))</f>
        <v>0</v>
      </c>
      <c r="J1155" s="203" t="s">
        <v>151</v>
      </c>
      <c r="K1155" s="203" t="s">
        <v>2746</v>
      </c>
      <c r="L1155" s="221" t="str">
        <f t="shared" si="108"/>
        <v xml:space="preserve">U.1.135: Household assets (knives, forks, plates) </v>
      </c>
      <c r="M1155" s="203" t="s">
        <v>7816</v>
      </c>
      <c r="N1155" t="s">
        <v>7814</v>
      </c>
      <c r="O1155" s="203"/>
      <c r="S1155" s="194" t="s">
        <v>7530</v>
      </c>
      <c r="T1155" s="194" t="s">
        <v>1324</v>
      </c>
      <c r="U1155" s="221" t="s">
        <v>7621</v>
      </c>
      <c r="V1155" s="221">
        <v>1</v>
      </c>
      <c r="Z1155" t="s">
        <v>7815</v>
      </c>
      <c r="AB1155" s="194"/>
      <c r="AC1155" s="415"/>
    </row>
    <row r="1156" spans="1:29" ht="14.45">
      <c r="A1156" s="194"/>
      <c r="E1156" s="194"/>
      <c r="H1156" s="194"/>
      <c r="I1156" s="221" t="str" cm="1">
        <f t="array" ref="I1156">_xlfn.TEXTJOIN(" ",1,IF(flistname=D1156,foption,""))</f>
        <v>0</v>
      </c>
      <c r="J1156" s="203" t="s">
        <v>117</v>
      </c>
      <c r="K1156" s="203"/>
      <c r="L1156" s="221" t="str">
        <f t="shared" si="108"/>
        <v/>
      </c>
      <c r="M1156" s="203"/>
      <c r="N1156" t="s">
        <v>2988</v>
      </c>
      <c r="O1156" s="203"/>
      <c r="S1156" s="221"/>
      <c r="V1156" s="221"/>
      <c r="AB1156" s="194"/>
      <c r="AC1156" s="415"/>
    </row>
    <row r="1157" spans="1:29" ht="14.45">
      <c r="A1157" s="194"/>
      <c r="E1157" s="194"/>
      <c r="H1157" s="194"/>
      <c r="I1157" s="221" t="str" cm="1">
        <f t="array" ref="I1157">_xlfn.TEXTJOIN(" ",1,IF(flistname=D1157,foption,""))</f>
        <v>0</v>
      </c>
      <c r="J1157" s="203" t="s">
        <v>26</v>
      </c>
      <c r="K1157" s="203" t="s">
        <v>2748</v>
      </c>
      <c r="L1157" s="221" t="str">
        <f t="shared" si="108"/>
        <v/>
      </c>
      <c r="M1157" s="203"/>
      <c r="N1157" t="s">
        <v>2988</v>
      </c>
      <c r="O1157" s="203"/>
      <c r="S1157" s="221"/>
      <c r="V1157" s="221"/>
      <c r="AB1157" s="194"/>
      <c r="AC1157" s="415"/>
    </row>
    <row r="1158" spans="1:29" ht="14.45">
      <c r="A1158" s="194"/>
      <c r="E1158" s="194"/>
      <c r="H1158" s="194"/>
      <c r="I1158" s="221" t="str" cm="1">
        <f t="array" ref="I1158">_xlfn.TEXTJOIN(" ",1,IF(flistname=D1158,foption,""))</f>
        <v>0</v>
      </c>
      <c r="J1158" s="203" t="s">
        <v>151</v>
      </c>
      <c r="K1158" s="203" t="s">
        <v>2749</v>
      </c>
      <c r="L1158" s="221" t="str">
        <f t="shared" si="108"/>
        <v>U.1.138: Textiles, utensils, goods and services for household routine maintenance (do NOT include durable furniture, equipment and appliances)</v>
      </c>
      <c r="M1158" s="203" t="s">
        <v>7817</v>
      </c>
      <c r="N1158" t="s">
        <v>7818</v>
      </c>
      <c r="O1158" s="203"/>
      <c r="S1158" s="194" t="s">
        <v>7526</v>
      </c>
      <c r="T1158" s="194" t="s">
        <v>1324</v>
      </c>
      <c r="U1158" s="221" t="s">
        <v>7621</v>
      </c>
      <c r="V1158" s="221">
        <v>1</v>
      </c>
      <c r="Z1158" t="s">
        <v>7819</v>
      </c>
      <c r="AB1158" s="194"/>
      <c r="AC1158" s="415"/>
    </row>
    <row r="1159" spans="1:29" ht="14.45">
      <c r="A1159" s="194"/>
      <c r="E1159" s="194"/>
      <c r="H1159" s="194"/>
      <c r="I1159" s="221" t="str" cm="1">
        <f t="array" ref="I1159">_xlfn.TEXTJOIN(" ",1,IF(flistname=D1159,foption,""))</f>
        <v>0</v>
      </c>
      <c r="J1159" s="203" t="s">
        <v>151</v>
      </c>
      <c r="K1159" s="203" t="s">
        <v>2752</v>
      </c>
      <c r="L1159" s="221" t="str">
        <f t="shared" si="108"/>
        <v>U.1.139: ATextiles, utensils, goods and services for household routine maintenance (do NOT include durable furniture, equipment and appliances)</v>
      </c>
      <c r="M1159" s="203" t="s">
        <v>7820</v>
      </c>
      <c r="N1159" t="s">
        <v>7821</v>
      </c>
      <c r="O1159" s="203"/>
      <c r="S1159" s="194" t="s">
        <v>7530</v>
      </c>
      <c r="T1159" s="194" t="s">
        <v>1324</v>
      </c>
      <c r="U1159" s="221" t="s">
        <v>7621</v>
      </c>
      <c r="V1159" s="221">
        <v>1</v>
      </c>
      <c r="Z1159" t="s">
        <v>7819</v>
      </c>
      <c r="AB1159" s="194"/>
      <c r="AC1159" s="415"/>
    </row>
    <row r="1160" spans="1:29" ht="14.45">
      <c r="A1160" s="194"/>
      <c r="E1160" s="194"/>
      <c r="H1160" s="194"/>
      <c r="I1160" s="221" t="str" cm="1">
        <f t="array" ref="I1160">_xlfn.TEXTJOIN(" ",1,IF(flistname=D1160,foption,""))</f>
        <v>0</v>
      </c>
      <c r="J1160" s="203" t="s">
        <v>117</v>
      </c>
      <c r="K1160" s="203" t="s">
        <v>2597</v>
      </c>
      <c r="L1160" s="203"/>
      <c r="M1160" s="203"/>
      <c r="N1160" t="s">
        <v>2988</v>
      </c>
      <c r="O1160" s="203"/>
      <c r="S1160" s="221"/>
      <c r="V1160" s="221"/>
      <c r="AB1160" s="194"/>
      <c r="AC1160" s="415"/>
    </row>
    <row r="1161" spans="1:29" ht="14.45">
      <c r="A1161" s="194"/>
      <c r="E1161" s="194"/>
      <c r="H1161" s="194"/>
      <c r="I1161" s="221" t="str" cm="1">
        <f t="array" ref="I1161">_xlfn.TEXTJOIN(" ",1,IF(flistname=D1161,foption,""))</f>
        <v>0</v>
      </c>
      <c r="J1161" s="203" t="s">
        <v>26</v>
      </c>
      <c r="K1161" s="203" t="s">
        <v>7822</v>
      </c>
      <c r="L1161" s="203"/>
      <c r="M1161" s="203"/>
      <c r="N1161" t="s">
        <v>2988</v>
      </c>
      <c r="O1161" s="203"/>
      <c r="S1161" s="221"/>
      <c r="V1161" s="221"/>
      <c r="AB1161" s="194"/>
      <c r="AC1161" s="415"/>
    </row>
    <row r="1162" spans="1:29" ht="14.45">
      <c r="A1162" s="194"/>
      <c r="E1162" s="194"/>
      <c r="H1162" s="194"/>
      <c r="I1162" s="221" t="str" cm="1">
        <f t="array" ref="I1162">_xlfn.TEXTJOIN(" ",1,IF(flistname=D1162,foption,""))</f>
        <v>0</v>
      </c>
      <c r="J1162" s="203" t="s">
        <v>151</v>
      </c>
      <c r="K1162" s="203" t="s">
        <v>7823</v>
      </c>
      <c r="L1162" s="203" t="s">
        <v>7824</v>
      </c>
      <c r="M1162" s="203" t="s">
        <v>7825</v>
      </c>
      <c r="N1162" t="s">
        <v>7826</v>
      </c>
      <c r="O1162" s="203"/>
      <c r="S1162" s="194" t="s">
        <v>7526</v>
      </c>
      <c r="T1162" s="194" t="s">
        <v>1324</v>
      </c>
      <c r="U1162" s="221" t="s">
        <v>7621</v>
      </c>
      <c r="V1162" s="221">
        <v>1</v>
      </c>
      <c r="Z1162" t="s">
        <v>7827</v>
      </c>
      <c r="AB1162" s="194"/>
      <c r="AC1162" s="415"/>
    </row>
    <row r="1163" spans="1:29" ht="14.45">
      <c r="A1163" s="194"/>
      <c r="E1163" s="194"/>
      <c r="H1163" s="194"/>
      <c r="I1163" s="221" t="str" cm="1">
        <f t="array" ref="I1163">_xlfn.TEXTJOIN(" ",1,IF(flistname=D1163,foption,""))</f>
        <v>0</v>
      </c>
      <c r="J1163" s="203" t="s">
        <v>151</v>
      </c>
      <c r="K1163" s="203" t="s">
        <v>7828</v>
      </c>
      <c r="L1163" s="203" t="s">
        <v>7829</v>
      </c>
      <c r="M1163" s="203" t="s">
        <v>7830</v>
      </c>
      <c r="N1163" t="s">
        <v>7826</v>
      </c>
      <c r="O1163" s="203"/>
      <c r="S1163" s="194" t="s">
        <v>7530</v>
      </c>
      <c r="T1163" s="194" t="s">
        <v>1324</v>
      </c>
      <c r="U1163" s="221" t="s">
        <v>7621</v>
      </c>
      <c r="V1163" s="221">
        <v>1</v>
      </c>
      <c r="Z1163" t="s">
        <v>7827</v>
      </c>
      <c r="AB1163" s="194"/>
      <c r="AC1163" s="415"/>
    </row>
    <row r="1164" spans="1:29" ht="14.45">
      <c r="A1164" s="194"/>
      <c r="E1164" s="194"/>
      <c r="H1164" s="194"/>
      <c r="I1164" s="221" t="str" cm="1">
        <f t="array" ref="I1164">_xlfn.TEXTJOIN(" ",1,IF(flistname=D1164,foption,""))</f>
        <v>0</v>
      </c>
      <c r="J1164" s="203" t="s">
        <v>117</v>
      </c>
      <c r="K1164" s="203" t="s">
        <v>2597</v>
      </c>
      <c r="L1164" s="203"/>
      <c r="M1164" s="203"/>
      <c r="N1164" t="s">
        <v>2988</v>
      </c>
      <c r="O1164" s="203"/>
      <c r="S1164" s="221"/>
      <c r="V1164" s="221"/>
      <c r="AB1164" s="194"/>
      <c r="AC1164" s="415"/>
    </row>
    <row r="1165" spans="1:29" s="416" customFormat="1" ht="14.45">
      <c r="I1165" s="221" t="str" cm="1">
        <f t="array" ref="I1165">_xlfn.TEXTJOIN(" ",1,IF(flistname=D1165,foption,""))</f>
        <v>0</v>
      </c>
      <c r="J1165" s="417" t="s">
        <v>26</v>
      </c>
      <c r="K1165" s="417" t="s">
        <v>7831</v>
      </c>
      <c r="L1165" s="417"/>
      <c r="M1165" s="203"/>
      <c r="N1165" t="s">
        <v>2988</v>
      </c>
      <c r="O1165" s="417"/>
      <c r="S1165" s="418"/>
      <c r="V1165" s="418"/>
      <c r="AC1165" s="419"/>
    </row>
    <row r="1166" spans="1:29" s="220" customFormat="1" ht="14.45">
      <c r="A1166" s="205"/>
      <c r="E1166" s="205"/>
      <c r="F1166" s="205"/>
      <c r="G1166" s="221"/>
      <c r="H1166" s="206"/>
      <c r="I1166" s="221" t="str" cm="1">
        <f t="array" ref="I1166">_xlfn.TEXTJOIN(" ",1,IF(flistname=D1166,foption,""))</f>
        <v>0</v>
      </c>
      <c r="J1166" s="204" t="s">
        <v>151</v>
      </c>
      <c r="K1166" s="204" t="s">
        <v>7832</v>
      </c>
      <c r="L1166" s="204" t="s">
        <v>7833</v>
      </c>
      <c r="M1166" s="203" t="s">
        <v>7834</v>
      </c>
      <c r="N1166" t="s">
        <v>7835</v>
      </c>
      <c r="O1166" s="204"/>
      <c r="S1166" s="194" t="s">
        <v>7526</v>
      </c>
      <c r="T1166" s="194" t="s">
        <v>1324</v>
      </c>
      <c r="U1166" s="221" t="s">
        <v>7621</v>
      </c>
      <c r="V1166" s="221">
        <v>1</v>
      </c>
      <c r="Z1166" t="s">
        <v>7836</v>
      </c>
      <c r="AC1166" s="420"/>
    </row>
    <row r="1167" spans="1:29" s="220" customFormat="1" ht="14.45">
      <c r="A1167" s="205"/>
      <c r="E1167" s="205"/>
      <c r="F1167" s="205"/>
      <c r="G1167" s="221"/>
      <c r="H1167" s="206"/>
      <c r="I1167" s="221" t="str" cm="1">
        <f t="array" ref="I1167">_xlfn.TEXTJOIN(" ",1,IF(flistname=D1167,foption,""))</f>
        <v>0</v>
      </c>
      <c r="J1167" s="204" t="s">
        <v>151</v>
      </c>
      <c r="K1167" s="204" t="s">
        <v>7837</v>
      </c>
      <c r="L1167" s="204" t="s">
        <v>7838</v>
      </c>
      <c r="M1167" s="203" t="s">
        <v>7839</v>
      </c>
      <c r="N1167" t="s">
        <v>7835</v>
      </c>
      <c r="O1167" s="204"/>
      <c r="S1167" s="194" t="s">
        <v>7530</v>
      </c>
      <c r="T1167" s="194" t="s">
        <v>1324</v>
      </c>
      <c r="U1167" s="221" t="s">
        <v>7621</v>
      </c>
      <c r="V1167" s="221">
        <v>1</v>
      </c>
      <c r="Z1167" t="s">
        <v>7836</v>
      </c>
      <c r="AC1167" s="420"/>
    </row>
    <row r="1168" spans="1:29" s="220" customFormat="1" ht="14.45">
      <c r="A1168" s="205"/>
      <c r="E1168" s="205"/>
      <c r="F1168" s="205"/>
      <c r="G1168" s="221"/>
      <c r="H1168" s="206"/>
      <c r="I1168" s="221" t="str" cm="1">
        <f t="array" ref="I1168">_xlfn.TEXTJOIN(" ",1,IF(flistname=D1168,foption,""))</f>
        <v>0</v>
      </c>
      <c r="J1168" s="204" t="s">
        <v>117</v>
      </c>
      <c r="K1168" s="204"/>
      <c r="L1168" s="204"/>
      <c r="M1168" s="203"/>
      <c r="N1168" t="s">
        <v>2988</v>
      </c>
      <c r="O1168" s="204"/>
      <c r="S1168" s="221"/>
      <c r="T1168" s="205"/>
      <c r="V1168" s="221"/>
      <c r="AC1168" s="420"/>
    </row>
    <row r="1169" spans="1:29" s="220" customFormat="1" ht="14.45">
      <c r="A1169" s="205"/>
      <c r="E1169" s="205"/>
      <c r="F1169" s="205"/>
      <c r="G1169" s="221"/>
      <c r="H1169" s="206"/>
      <c r="I1169" s="221" t="str" cm="1">
        <f t="array" ref="I1169">_xlfn.TEXTJOIN(" ",1,IF(flistname=D1169,foption,""))</f>
        <v>0</v>
      </c>
      <c r="J1169" s="204" t="s">
        <v>26</v>
      </c>
      <c r="K1169" s="204" t="s">
        <v>7840</v>
      </c>
      <c r="L1169" s="204"/>
      <c r="M1169" s="203"/>
      <c r="N1169" t="s">
        <v>2988</v>
      </c>
      <c r="O1169" s="204"/>
      <c r="S1169" s="221"/>
      <c r="T1169" s="205"/>
      <c r="V1169" s="221"/>
      <c r="AC1169" s="420"/>
    </row>
    <row r="1170" spans="1:29" s="220" customFormat="1" ht="14.45">
      <c r="A1170" s="205"/>
      <c r="E1170" s="205"/>
      <c r="F1170" s="205"/>
      <c r="G1170" s="221"/>
      <c r="H1170" s="206"/>
      <c r="I1170" s="221" t="str" cm="1">
        <f t="array" ref="I1170">_xlfn.TEXTJOIN(" ",1,IF(flistname=D1170,foption,""))</f>
        <v>0</v>
      </c>
      <c r="J1170" s="204" t="s">
        <v>151</v>
      </c>
      <c r="K1170" s="204" t="s">
        <v>7841</v>
      </c>
      <c r="L1170" s="204" t="s">
        <v>7842</v>
      </c>
      <c r="M1170" s="203" t="s">
        <v>7843</v>
      </c>
      <c r="N1170" t="s">
        <v>7844</v>
      </c>
      <c r="O1170" s="204"/>
      <c r="S1170" s="194" t="s">
        <v>7526</v>
      </c>
      <c r="T1170" s="194" t="s">
        <v>1324</v>
      </c>
      <c r="U1170" s="221" t="s">
        <v>7621</v>
      </c>
      <c r="V1170" s="221">
        <v>1</v>
      </c>
      <c r="Z1170" t="s">
        <v>7845</v>
      </c>
      <c r="AC1170" s="420"/>
    </row>
    <row r="1171" spans="1:29" s="220" customFormat="1" ht="14.45">
      <c r="A1171" s="205"/>
      <c r="E1171" s="205"/>
      <c r="F1171" s="205"/>
      <c r="G1171" s="221"/>
      <c r="H1171" s="206"/>
      <c r="I1171" s="221" t="str" cm="1">
        <f t="array" ref="I1171">_xlfn.TEXTJOIN(" ",1,IF(flistname=D1171,foption,""))</f>
        <v>0</v>
      </c>
      <c r="J1171" s="204" t="s">
        <v>151</v>
      </c>
      <c r="K1171" s="204" t="s">
        <v>7846</v>
      </c>
      <c r="L1171" s="204" t="s">
        <v>7847</v>
      </c>
      <c r="M1171" s="203" t="s">
        <v>7848</v>
      </c>
      <c r="N1171" t="s">
        <v>7844</v>
      </c>
      <c r="O1171" s="204"/>
      <c r="S1171" s="194" t="s">
        <v>7530</v>
      </c>
      <c r="T1171" s="194" t="s">
        <v>1324</v>
      </c>
      <c r="U1171" s="221" t="s">
        <v>7621</v>
      </c>
      <c r="V1171" s="221">
        <v>1</v>
      </c>
      <c r="Z1171" t="s">
        <v>7845</v>
      </c>
      <c r="AC1171" s="420"/>
    </row>
    <row r="1172" spans="1:29" s="220" customFormat="1" ht="14.45">
      <c r="A1172" s="205"/>
      <c r="E1172" s="205"/>
      <c r="F1172" s="205"/>
      <c r="G1172" s="221"/>
      <c r="H1172" s="206"/>
      <c r="I1172" s="221" t="str" cm="1">
        <f t="array" ref="I1172">_xlfn.TEXTJOIN(" ",1,IF(flistname=D1172,foption,""))</f>
        <v>0</v>
      </c>
      <c r="J1172" s="204" t="s">
        <v>117</v>
      </c>
      <c r="K1172" s="204"/>
      <c r="L1172" s="204"/>
      <c r="M1172" s="203"/>
      <c r="N1172" t="s">
        <v>2988</v>
      </c>
      <c r="O1172" s="204"/>
      <c r="S1172" s="221"/>
      <c r="T1172" s="205"/>
      <c r="V1172" s="221"/>
      <c r="AC1172" s="420"/>
    </row>
    <row r="1173" spans="1:29" s="220" customFormat="1" ht="14.45">
      <c r="A1173" s="205"/>
      <c r="E1173" s="205"/>
      <c r="F1173" s="205"/>
      <c r="G1173" s="221"/>
      <c r="H1173" s="206"/>
      <c r="I1173" s="221" t="str" cm="1">
        <f t="array" ref="I1173">_xlfn.TEXTJOIN(" ",1,IF(flistname=D1173,foption,""))</f>
        <v>0</v>
      </c>
      <c r="J1173" s="204" t="s">
        <v>26</v>
      </c>
      <c r="K1173" s="204" t="s">
        <v>7849</v>
      </c>
      <c r="L1173" s="204"/>
      <c r="M1173" s="203"/>
      <c r="N1173" t="s">
        <v>2988</v>
      </c>
      <c r="O1173" s="204"/>
      <c r="S1173" s="221"/>
      <c r="T1173" s="205"/>
      <c r="V1173" s="221"/>
      <c r="AC1173" s="420"/>
    </row>
    <row r="1174" spans="1:29" s="220" customFormat="1" ht="14.45">
      <c r="A1174" s="205"/>
      <c r="E1174" s="205"/>
      <c r="F1174" s="205"/>
      <c r="G1174" s="221"/>
      <c r="H1174" s="206"/>
      <c r="I1174" s="221" t="str" cm="1">
        <f t="array" ref="I1174">_xlfn.TEXTJOIN(" ",1,IF(flistname=D1174,foption,""))</f>
        <v>0</v>
      </c>
      <c r="J1174" s="204" t="s">
        <v>151</v>
      </c>
      <c r="K1174" s="204" t="s">
        <v>7850</v>
      </c>
      <c r="L1174" s="204" t="s">
        <v>7851</v>
      </c>
      <c r="M1174" s="203" t="s">
        <v>7852</v>
      </c>
      <c r="N1174" t="s">
        <v>7853</v>
      </c>
      <c r="O1174" s="204"/>
      <c r="S1174" s="194" t="s">
        <v>7526</v>
      </c>
      <c r="T1174" s="194" t="s">
        <v>1324</v>
      </c>
      <c r="U1174" s="221" t="s">
        <v>7621</v>
      </c>
      <c r="V1174" s="221">
        <v>1</v>
      </c>
      <c r="Z1174" t="s">
        <v>7854</v>
      </c>
      <c r="AC1174" s="420"/>
    </row>
    <row r="1175" spans="1:29" s="220" customFormat="1" ht="14.45">
      <c r="A1175" s="205"/>
      <c r="E1175" s="205"/>
      <c r="F1175" s="205"/>
      <c r="G1175" s="221"/>
      <c r="H1175" s="206"/>
      <c r="I1175" s="221" t="str" cm="1">
        <f t="array" ref="I1175">_xlfn.TEXTJOIN(" ",1,IF(flistname=D1175,foption,""))</f>
        <v>0</v>
      </c>
      <c r="J1175" s="204" t="s">
        <v>151</v>
      </c>
      <c r="K1175" s="204" t="s">
        <v>7855</v>
      </c>
      <c r="L1175" s="204" t="s">
        <v>7856</v>
      </c>
      <c r="M1175" s="203" t="s">
        <v>7857</v>
      </c>
      <c r="N1175" t="s">
        <v>7853</v>
      </c>
      <c r="O1175" s="204"/>
      <c r="S1175" s="194" t="s">
        <v>7530</v>
      </c>
      <c r="T1175" s="194" t="s">
        <v>1324</v>
      </c>
      <c r="U1175" s="221" t="s">
        <v>7621</v>
      </c>
      <c r="V1175" s="221">
        <v>1</v>
      </c>
      <c r="Z1175" t="s">
        <v>7854</v>
      </c>
      <c r="AC1175" s="420"/>
    </row>
    <row r="1176" spans="1:29" s="220" customFormat="1" ht="14.45">
      <c r="A1176" s="205"/>
      <c r="E1176" s="205"/>
      <c r="F1176" s="205"/>
      <c r="G1176" s="221"/>
      <c r="H1176" s="206"/>
      <c r="I1176" s="221" t="str" cm="1">
        <f t="array" ref="I1176">_xlfn.TEXTJOIN(" ",1,IF(flistname=D1176,foption,""))</f>
        <v>0</v>
      </c>
      <c r="J1176" s="204" t="s">
        <v>117</v>
      </c>
      <c r="K1176" s="204"/>
      <c r="L1176" s="204"/>
      <c r="M1176" s="203"/>
      <c r="N1176" t="s">
        <v>2988</v>
      </c>
      <c r="O1176" s="204"/>
      <c r="S1176" s="221"/>
      <c r="T1176" s="205"/>
      <c r="V1176" s="221"/>
      <c r="AC1176" s="420"/>
    </row>
    <row r="1177" spans="1:29" s="220" customFormat="1" ht="14.45">
      <c r="A1177" s="205"/>
      <c r="E1177" s="205"/>
      <c r="F1177" s="205"/>
      <c r="G1177" s="221"/>
      <c r="H1177" s="206"/>
      <c r="I1177" s="221" t="str" cm="1">
        <f t="array" ref="I1177">_xlfn.TEXTJOIN(" ",1,IF(flistname=D1177,foption,""))</f>
        <v>0</v>
      </c>
      <c r="J1177" s="204" t="s">
        <v>26</v>
      </c>
      <c r="K1177" s="204" t="s">
        <v>7858</v>
      </c>
      <c r="L1177" s="204"/>
      <c r="M1177" s="203"/>
      <c r="N1177" t="s">
        <v>2988</v>
      </c>
      <c r="O1177" s="204"/>
      <c r="S1177" s="221"/>
      <c r="T1177" s="205"/>
      <c r="V1177" s="221"/>
      <c r="AC1177" s="420"/>
    </row>
    <row r="1178" spans="1:29" s="220" customFormat="1" ht="14.45">
      <c r="A1178" s="205"/>
      <c r="E1178" s="205"/>
      <c r="F1178" s="205"/>
      <c r="G1178" s="221"/>
      <c r="H1178" s="206"/>
      <c r="I1178" s="221" t="str" cm="1">
        <f t="array" ref="I1178">_xlfn.TEXTJOIN(" ",1,IF(flistname=D1178,foption,""))</f>
        <v>0</v>
      </c>
      <c r="J1178" s="204" t="s">
        <v>151</v>
      </c>
      <c r="K1178" s="204" t="s">
        <v>7859</v>
      </c>
      <c r="L1178" s="204" t="s">
        <v>7860</v>
      </c>
      <c r="M1178" s="203" t="s">
        <v>7861</v>
      </c>
      <c r="N1178" t="s">
        <v>7862</v>
      </c>
      <c r="O1178" s="204"/>
      <c r="S1178" s="194" t="s">
        <v>7526</v>
      </c>
      <c r="T1178" s="194" t="s">
        <v>1324</v>
      </c>
      <c r="U1178" s="221" t="s">
        <v>7621</v>
      </c>
      <c r="V1178" s="221">
        <v>1</v>
      </c>
      <c r="Z1178" t="s">
        <v>7863</v>
      </c>
      <c r="AC1178" s="420"/>
    </row>
    <row r="1179" spans="1:29" s="220" customFormat="1" ht="14.45">
      <c r="A1179" s="205"/>
      <c r="E1179" s="205"/>
      <c r="F1179" s="205"/>
      <c r="G1179" s="221"/>
      <c r="H1179" s="206"/>
      <c r="I1179" s="221" t="str" cm="1">
        <f t="array" ref="I1179">_xlfn.TEXTJOIN(" ",1,IF(flistname=D1179,foption,""))</f>
        <v>0</v>
      </c>
      <c r="J1179" s="204" t="s">
        <v>151</v>
      </c>
      <c r="K1179" s="204" t="s">
        <v>7864</v>
      </c>
      <c r="L1179" s="204" t="s">
        <v>7865</v>
      </c>
      <c r="M1179" s="203" t="s">
        <v>7866</v>
      </c>
      <c r="N1179" t="s">
        <v>7862</v>
      </c>
      <c r="O1179" s="204"/>
      <c r="S1179" s="194" t="s">
        <v>7530</v>
      </c>
      <c r="T1179" s="194" t="s">
        <v>1324</v>
      </c>
      <c r="U1179" s="221" t="s">
        <v>7621</v>
      </c>
      <c r="V1179" s="221">
        <v>1</v>
      </c>
      <c r="Z1179" t="s">
        <v>7863</v>
      </c>
      <c r="AC1179" s="420"/>
    </row>
    <row r="1180" spans="1:29" s="220" customFormat="1" ht="12.6">
      <c r="A1180" s="205"/>
      <c r="E1180" s="205"/>
      <c r="F1180" s="205"/>
      <c r="G1180" s="221"/>
      <c r="H1180" s="206"/>
      <c r="I1180" s="221" t="str" cm="1">
        <f t="array" ref="I1180">_xlfn.TEXTJOIN(" ",1,IF(flistname=D1180,foption,""))</f>
        <v>0</v>
      </c>
      <c r="J1180" s="204" t="s">
        <v>117</v>
      </c>
      <c r="K1180" s="204"/>
      <c r="L1180" s="204"/>
      <c r="M1180" s="204"/>
      <c r="N1180" s="204"/>
      <c r="O1180" s="204"/>
      <c r="S1180" s="221"/>
      <c r="T1180" s="205"/>
      <c r="V1180" s="221"/>
      <c r="AC1180" s="420"/>
    </row>
    <row r="1181" spans="1:29" s="220" customFormat="1" ht="12.6">
      <c r="A1181" s="205"/>
      <c r="E1181" s="205"/>
      <c r="F1181" s="205"/>
      <c r="G1181" s="221"/>
      <c r="H1181" s="206"/>
      <c r="I1181" s="221" t="str" cm="1">
        <f t="array" ref="I1181">_xlfn.TEXTJOIN(" ",1,IF(flistname=D1181,foption,""))</f>
        <v>0</v>
      </c>
      <c r="J1181" s="204" t="s">
        <v>2564</v>
      </c>
      <c r="K1181" s="204" t="s">
        <v>7867</v>
      </c>
      <c r="L1181" s="204"/>
      <c r="M1181" s="204"/>
      <c r="N1181" s="204"/>
      <c r="O1181" s="204"/>
      <c r="P1181" s="205"/>
      <c r="R1181" s="205"/>
      <c r="S1181" s="205"/>
      <c r="T1181" s="205"/>
      <c r="AA1181" s="205"/>
      <c r="AB1181" s="221" t="s">
        <v>7868</v>
      </c>
      <c r="AC1181" s="420"/>
    </row>
    <row r="1182" spans="1:29" s="219" customFormat="1">
      <c r="A1182" s="212"/>
      <c r="B1182" s="199" t="s">
        <v>5514</v>
      </c>
      <c r="C1182" s="199" t="str">
        <f t="shared" si="105"/>
        <v>No</v>
      </c>
      <c r="D1182" s="199" t="str">
        <f t="shared" si="104"/>
        <v/>
      </c>
      <c r="E1182" s="212"/>
      <c r="F1182" s="199"/>
      <c r="G1182" s="199" t="s">
        <v>2983</v>
      </c>
      <c r="H1182" s="213"/>
      <c r="I1182" s="219" t="str" cm="1">
        <f t="array" ref="I1182">_xlfn.TEXTJOIN(" ",1,IF(flistname=D1182,foption,""))</f>
        <v>0</v>
      </c>
      <c r="J1182" s="219" t="s">
        <v>117</v>
      </c>
      <c r="K1182" s="219" t="s">
        <v>5496</v>
      </c>
      <c r="L1182" s="219" t="str">
        <f t="shared" si="106"/>
        <v/>
      </c>
      <c r="N1182" s="219" t="s">
        <v>2988</v>
      </c>
      <c r="O1182" s="219" t="s">
        <v>2988</v>
      </c>
      <c r="P1182" s="219">
        <v>1</v>
      </c>
      <c r="AB1182" s="286"/>
    </row>
    <row r="1183" spans="1:29" s="245" customFormat="1">
      <c r="A1183" s="228"/>
      <c r="C1183" s="245" t="str">
        <f t="shared" si="105"/>
        <v>No</v>
      </c>
      <c r="D1183" s="245" t="str">
        <f t="shared" si="104"/>
        <v/>
      </c>
      <c r="E1183" s="228"/>
      <c r="H1183" s="230"/>
      <c r="I1183" s="229" t="str" cm="1">
        <f t="array" ref="I1183">_xlfn.TEXTJOIN(" ",1,IF(flistname=D1183,foption,""))</f>
        <v>0</v>
      </c>
      <c r="L1183" s="245" t="str">
        <f t="shared" si="106"/>
        <v/>
      </c>
      <c r="S1183" s="228"/>
      <c r="AB1183" s="281"/>
    </row>
    <row r="1184" spans="1:29" s="219" customFormat="1">
      <c r="A1184" s="212"/>
      <c r="B1184" s="199"/>
      <c r="C1184" s="199" t="str">
        <f t="shared" si="105"/>
        <v>No</v>
      </c>
      <c r="D1184" s="199" t="str">
        <f t="shared" si="104"/>
        <v/>
      </c>
      <c r="E1184" s="212"/>
      <c r="F1184" s="199"/>
      <c r="G1184" s="199"/>
      <c r="H1184" s="213"/>
      <c r="I1184" s="219" t="str" cm="1">
        <f t="array" ref="I1184">_xlfn.TEXTJOIN(" ",1,IF(flistname=D1184,foption,""))</f>
        <v>0</v>
      </c>
      <c r="J1184" s="219" t="s">
        <v>26</v>
      </c>
      <c r="K1184" s="219" t="s">
        <v>5515</v>
      </c>
      <c r="L1184" s="219" t="str">
        <f t="shared" si="106"/>
        <v/>
      </c>
      <c r="W1184" s="219" t="s">
        <v>168</v>
      </c>
      <c r="AB1184" s="286"/>
    </row>
    <row r="1185" spans="1:28" s="325" customFormat="1">
      <c r="A1185" s="240"/>
      <c r="B1185" s="240"/>
      <c r="C1185" s="240" t="str">
        <f t="shared" si="105"/>
        <v>No</v>
      </c>
      <c r="D1185" s="240" t="str">
        <f t="shared" si="104"/>
        <v/>
      </c>
      <c r="E1185" s="240"/>
      <c r="F1185" s="240"/>
      <c r="G1185" s="240"/>
      <c r="H1185" s="240"/>
      <c r="I1185" s="325" t="str" cm="1">
        <f t="array" ref="I1185">_xlfn.TEXTJOIN(" ",1,IF(flistname=D1185,foption,""))</f>
        <v>0</v>
      </c>
      <c r="J1185" s="344" t="s">
        <v>20</v>
      </c>
      <c r="K1185" s="344"/>
      <c r="L1185" s="344" t="str">
        <f t="shared" si="106"/>
        <v>MARKET ACCESS, FOOD PRICES AND AVAILABILITY</v>
      </c>
      <c r="M1185" s="344"/>
      <c r="N1185" s="325" t="s">
        <v>5516</v>
      </c>
      <c r="O1185" s="325" t="s">
        <v>5516</v>
      </c>
      <c r="P1185" s="344">
        <v>1</v>
      </c>
      <c r="Q1185" s="344"/>
      <c r="AB1185" s="326"/>
    </row>
    <row r="1186" spans="1:28" s="221" customFormat="1">
      <c r="A1186" s="194"/>
      <c r="B1186" s="194"/>
      <c r="C1186" s="194" t="str">
        <f t="shared" si="105"/>
        <v>select_one</v>
      </c>
      <c r="D1186" s="194" t="str">
        <f t="shared" si="104"/>
        <v>yes_no</v>
      </c>
      <c r="E1186" s="194"/>
      <c r="F1186" s="194"/>
      <c r="G1186" s="194"/>
      <c r="H1186" s="194"/>
      <c r="I1186" s="221" t="str" cm="1">
        <f t="array" ref="I1186">_xlfn.TEXTJOIN(" ",1,IF(flistname=D1186,foption,""))</f>
        <v>0: No 1: Yes</v>
      </c>
      <c r="J1186" s="221" t="s">
        <v>22</v>
      </c>
      <c r="K1186" s="221" t="s">
        <v>5517</v>
      </c>
      <c r="L1186" s="341" t="str">
        <f t="shared" si="106"/>
        <v>U12: Are you or any of the household member currently able to access the nearest market for your households food and utility needs?</v>
      </c>
      <c r="M1186" s="221" t="s">
        <v>5544</v>
      </c>
      <c r="N1186" s="221" t="s">
        <v>5519</v>
      </c>
      <c r="O1186" s="221" t="s">
        <v>5520</v>
      </c>
      <c r="V1186" s="221">
        <v>1</v>
      </c>
      <c r="W1186" s="221" t="s">
        <v>5748</v>
      </c>
      <c r="AB1186" s="333"/>
    </row>
    <row r="1187" spans="1:28" s="221" customFormat="1">
      <c r="A1187" s="194"/>
      <c r="B1187" s="194"/>
      <c r="C1187" s="194" t="str">
        <f t="shared" si="105"/>
        <v>No</v>
      </c>
      <c r="D1187" s="194" t="str">
        <f t="shared" si="104"/>
        <v/>
      </c>
      <c r="E1187" s="194"/>
      <c r="F1187" s="194"/>
      <c r="G1187" s="194"/>
      <c r="H1187" s="194"/>
      <c r="I1187" s="221" t="str" cm="1">
        <f t="array" ref="I1187">_xlfn.TEXTJOIN(" ",1,IF(flistname=D1187,foption,""))</f>
        <v>0</v>
      </c>
      <c r="J1187" s="221" t="s">
        <v>151</v>
      </c>
      <c r="K1187" s="221" t="s">
        <v>5521</v>
      </c>
      <c r="L1187" s="341" t="str">
        <f t="shared" si="106"/>
        <v>U13: If yes, how long does it take  (one way) in minutes to reach the nearest market?</v>
      </c>
      <c r="M1187" s="221" t="s">
        <v>5548</v>
      </c>
      <c r="N1187" s="221" t="s">
        <v>5523</v>
      </c>
      <c r="O1187" s="221" t="s">
        <v>5524</v>
      </c>
      <c r="V1187" s="221">
        <v>1</v>
      </c>
      <c r="Z1187" s="221" t="s">
        <v>5525</v>
      </c>
      <c r="AB1187" s="333"/>
    </row>
    <row r="1188" spans="1:28" s="221" customFormat="1">
      <c r="A1188" s="194"/>
      <c r="B1188" s="194"/>
      <c r="C1188" s="194" t="str">
        <f t="shared" si="105"/>
        <v>select_multiple</v>
      </c>
      <c r="D1188" s="194" t="str">
        <f t="shared" si="104"/>
        <v>market_no</v>
      </c>
      <c r="E1188" s="194"/>
      <c r="F1188" s="194"/>
      <c r="G1188" s="194"/>
      <c r="H1188" s="194"/>
      <c r="I1188" s="221" t="str" cm="1">
        <f t="array" ref="I1188">_xlfn.TEXTJOIN(" ",1,IF(flistname=D1188,foption,""))</f>
        <v>1: Limited access due to insecurity 2: Limited access due to COVID restrictions 3: Limited access due to poor road conditions 4: Limited access due to weather 88: Other limitations</v>
      </c>
      <c r="J1188" s="221" t="s">
        <v>6341</v>
      </c>
      <c r="K1188" s="221" t="s">
        <v>5527</v>
      </c>
      <c r="L1188" s="341" t="str">
        <f t="shared" si="106"/>
        <v>U14: what are the reasons of limited access to nearest market?</v>
      </c>
      <c r="M1188" s="221" t="s">
        <v>5553</v>
      </c>
      <c r="N1188" s="221" t="s">
        <v>6342</v>
      </c>
      <c r="O1188" s="221" t="s">
        <v>5530</v>
      </c>
      <c r="V1188" s="221">
        <v>1</v>
      </c>
      <c r="Z1188" s="221" t="s">
        <v>5531</v>
      </c>
      <c r="AB1188" s="333"/>
    </row>
    <row r="1189" spans="1:28" s="221" customFormat="1">
      <c r="A1189" s="194"/>
      <c r="B1189" s="194"/>
      <c r="C1189" s="194" t="str">
        <f t="shared" si="105"/>
        <v>select_one</v>
      </c>
      <c r="D1189" s="194" t="str">
        <f t="shared" si="104"/>
        <v>staple_availability</v>
      </c>
      <c r="E1189" s="194"/>
      <c r="F1189" s="194"/>
      <c r="G1189" s="194"/>
      <c r="H1189" s="194"/>
      <c r="I1189" s="221" t="str" cm="1">
        <f t="array" ref="I1189">_xlfn.TEXTJOIN(" ",1,IF(flistname=D1189,foption,""))</f>
        <v>1: More available 2: Same availability 3: Less available</v>
      </c>
      <c r="J1189" s="221" t="s">
        <v>5532</v>
      </c>
      <c r="K1189" s="221" t="s">
        <v>5533</v>
      </c>
      <c r="L1189" s="341" t="str">
        <f t="shared" si="106"/>
        <v>U15: How would you rate the current availability of key staple commodities (cereals, legumes) at this nearest market compared to same period last year?</v>
      </c>
      <c r="M1189" s="221" t="s">
        <v>5558</v>
      </c>
      <c r="N1189" s="221" t="s">
        <v>5535</v>
      </c>
      <c r="O1189" s="221" t="s">
        <v>5536</v>
      </c>
      <c r="V1189" s="221">
        <v>1</v>
      </c>
      <c r="AB1189" s="333"/>
    </row>
    <row r="1190" spans="1:28" s="221" customFormat="1">
      <c r="A1190" s="194"/>
      <c r="B1190" s="194"/>
      <c r="C1190" s="194" t="str">
        <f t="shared" si="105"/>
        <v>select_one</v>
      </c>
      <c r="D1190" s="194" t="str">
        <f t="shared" si="104"/>
        <v>staple_price</v>
      </c>
      <c r="E1190" s="194"/>
      <c r="F1190" s="194"/>
      <c r="G1190" s="194"/>
      <c r="H1190" s="194"/>
      <c r="I1190" s="221" t="str" cm="1">
        <f t="array" ref="I1190">_xlfn.TEXTJOIN(" ",1,IF(flistname=D1190,foption,""))</f>
        <v>1: High Price 2: Fair Price 3: Low Price</v>
      </c>
      <c r="J1190" s="221" t="s">
        <v>5537</v>
      </c>
      <c r="K1190" s="221" t="s">
        <v>5538</v>
      </c>
      <c r="L1190" s="341" t="str">
        <f t="shared" si="106"/>
        <v>U16: How would you judge the current prices of key staple commodities at the nearest market compared to same period last year?</v>
      </c>
      <c r="M1190" s="221" t="s">
        <v>5563</v>
      </c>
      <c r="N1190" s="221" t="s">
        <v>5540</v>
      </c>
      <c r="O1190" s="221" t="s">
        <v>5541</v>
      </c>
      <c r="V1190" s="221">
        <v>1</v>
      </c>
      <c r="AB1190" s="333"/>
    </row>
    <row r="1191" spans="1:28" s="221" customFormat="1">
      <c r="A1191" s="194"/>
      <c r="B1191" s="194"/>
      <c r="C1191" s="194" t="str">
        <f t="shared" si="105"/>
        <v>select_one</v>
      </c>
      <c r="D1191" s="194" t="str">
        <f t="shared" si="104"/>
        <v>staple_demand</v>
      </c>
      <c r="E1191" s="194"/>
      <c r="F1191" s="194"/>
      <c r="G1191" s="194"/>
      <c r="H1191" s="194"/>
      <c r="I1191" s="221" t="str" cm="1">
        <f t="array" ref="I1191">_xlfn.TEXTJOIN(" ",1,IF(flistname=D1191,foption,""))</f>
        <v>1: No, it is all available 2: Some cereals not available 3: some pulses not available 4: both some cereals and pulses unavailable 5: Cooking oil not available</v>
      </c>
      <c r="J1191" s="221" t="s">
        <v>5542</v>
      </c>
      <c r="K1191" s="221" t="s">
        <v>5543</v>
      </c>
      <c r="L1191" s="341" t="str">
        <f t="shared" si="106"/>
        <v>U17: Are there any staple commodities that are not found in the market that you normally buy</v>
      </c>
      <c r="M1191" s="221" t="s">
        <v>7869</v>
      </c>
      <c r="N1191" s="221" t="s">
        <v>5545</v>
      </c>
      <c r="O1191" s="221" t="s">
        <v>5546</v>
      </c>
      <c r="V1191" s="221">
        <v>1</v>
      </c>
      <c r="AB1191" s="333"/>
    </row>
    <row r="1192" spans="1:28" s="221" customFormat="1">
      <c r="A1192" s="194"/>
      <c r="B1192" s="194"/>
      <c r="C1192" s="194" t="str">
        <f t="shared" si="105"/>
        <v>select_one</v>
      </c>
      <c r="D1192" s="194" t="str">
        <f t="shared" si="104"/>
        <v>yes_no</v>
      </c>
      <c r="E1192" s="194"/>
      <c r="F1192" s="194"/>
      <c r="G1192" s="194"/>
      <c r="H1192" s="194"/>
      <c r="I1192" s="221" t="str" cm="1">
        <f t="array" ref="I1192">_xlfn.TEXTJOIN(" ",1,IF(flistname=D1192,foption,""))</f>
        <v>0: No 1: Yes</v>
      </c>
      <c r="J1192" s="221" t="s">
        <v>22</v>
      </c>
      <c r="K1192" s="221" t="s">
        <v>5547</v>
      </c>
      <c r="L1192" s="341" t="str">
        <f t="shared" si="106"/>
        <v>U18: Based on your experience, has the cash or food assistance received helped you in anyway to reduce the effect/impact of the commodity prices increased and availability on your household?</v>
      </c>
      <c r="M1192" s="221" t="s">
        <v>7870</v>
      </c>
      <c r="N1192" s="221" t="s">
        <v>5549</v>
      </c>
      <c r="O1192" s="221" t="s">
        <v>5550</v>
      </c>
      <c r="V1192" s="221">
        <v>1</v>
      </c>
      <c r="W1192" s="221" t="s">
        <v>5748</v>
      </c>
      <c r="Z1192" s="221" t="s">
        <v>3428</v>
      </c>
      <c r="AB1192" s="333"/>
    </row>
    <row r="1193" spans="1:28" s="221" customFormat="1">
      <c r="A1193" s="194"/>
      <c r="B1193" s="194"/>
      <c r="C1193" s="194" t="str">
        <f t="shared" si="105"/>
        <v>select_one</v>
      </c>
      <c r="D1193" s="194" t="str">
        <f t="shared" si="104"/>
        <v>staple_supply</v>
      </c>
      <c r="E1193" s="194"/>
      <c r="F1193" s="194"/>
      <c r="G1193" s="194"/>
      <c r="H1193" s="194"/>
      <c r="I1193" s="221" t="str" cm="1">
        <f t="array" ref="I1193">_xlfn.TEXTJOIN(" ",1,IF(flistname=D1193,foption,""))</f>
        <v>1: Sufficient (30 days and more) 2: Marginal (15 to 25 days) 3: Limited (7 to 15 days sufficient) 4: Very limited (&lt;7days sufficient) 77: Don't know</v>
      </c>
      <c r="J1193" s="221" t="s">
        <v>5551</v>
      </c>
      <c r="K1193" s="221" t="s">
        <v>5552</v>
      </c>
      <c r="L1193" s="341" t="str">
        <f t="shared" si="106"/>
        <v>U19: As we speak today, what is your current household capacity to access  food needs (purchase, aid or own production) in the next coming 30 days?</v>
      </c>
      <c r="M1193" s="221" t="s">
        <v>7871</v>
      </c>
      <c r="N1193" s="221" t="s">
        <v>5554</v>
      </c>
      <c r="O1193" s="221" t="s">
        <v>5555</v>
      </c>
      <c r="V1193" s="221">
        <v>1</v>
      </c>
      <c r="AB1193" s="333"/>
    </row>
    <row r="1194" spans="1:28" s="221" customFormat="1">
      <c r="A1194" s="194"/>
      <c r="B1194" s="194"/>
      <c r="C1194" s="194" t="str">
        <f t="shared" si="105"/>
        <v>select_one</v>
      </c>
      <c r="D1194" s="194" t="str">
        <f t="shared" si="104"/>
        <v>price_change</v>
      </c>
      <c r="E1194" s="194"/>
      <c r="F1194" s="194"/>
      <c r="G1194" s="194"/>
      <c r="H1194" s="194"/>
      <c r="I1194" s="221" t="str" cm="1">
        <f t="array" ref="I1194">_xlfn.TEXTJOIN(" ",1,IF(flistname=D1194,foption,""))</f>
        <v>1: Prices remained the same 2: Prices decreased 3: Prices increased</v>
      </c>
      <c r="J1194" s="221" t="s">
        <v>5556</v>
      </c>
      <c r="K1194" s="221" t="s">
        <v>5557</v>
      </c>
      <c r="L1194" s="341" t="str">
        <f t="shared" si="106"/>
        <v>U20: How have prices of the staple foods (cereals, legumes, oil) in the nearby market changed following distribution of cash or food assistance in your community?</v>
      </c>
      <c r="M1194" s="221" t="s">
        <v>7872</v>
      </c>
      <c r="N1194" s="221" t="s">
        <v>6343</v>
      </c>
      <c r="O1194" s="221" t="s">
        <v>5560</v>
      </c>
      <c r="V1194" s="221">
        <v>1</v>
      </c>
      <c r="AB1194" s="333"/>
    </row>
    <row r="1195" spans="1:28" s="221" customFormat="1">
      <c r="A1195" s="194"/>
      <c r="B1195" s="194"/>
      <c r="C1195" s="194" t="str">
        <f t="shared" si="105"/>
        <v>select_one</v>
      </c>
      <c r="D1195" s="194" t="str">
        <f t="shared" si="104"/>
        <v>trader_change</v>
      </c>
      <c r="E1195" s="194"/>
      <c r="F1195" s="194"/>
      <c r="G1195" s="194"/>
      <c r="H1195" s="194"/>
      <c r="I1195" s="221" t="str" cm="1">
        <f t="array" ref="I1195">_xlfn.TEXTJOIN(" ",1,IF(flistname=D1195,foption,""))</f>
        <v>1: No they remain the same 2: Yes, they decrease 3: Yes, they increase 77: Don't know</v>
      </c>
      <c r="J1195" s="221" t="s">
        <v>5561</v>
      </c>
      <c r="K1195" s="221" t="s">
        <v>5562</v>
      </c>
      <c r="L1195" s="341" t="str">
        <f t="shared" si="106"/>
        <v>U21: At the time of distribution of cash or  food assistance in your community, do the number of traders in the local market change?</v>
      </c>
      <c r="M1195" s="221" t="s">
        <v>7873</v>
      </c>
      <c r="N1195" s="221" t="s">
        <v>6344</v>
      </c>
      <c r="O1195" s="221" t="s">
        <v>5565</v>
      </c>
      <c r="V1195" s="221">
        <v>1</v>
      </c>
      <c r="AB1195" s="333"/>
    </row>
    <row r="1196" spans="1:28" s="221" customFormat="1">
      <c r="A1196" s="194"/>
      <c r="B1196" s="194"/>
      <c r="C1196" s="194"/>
      <c r="D1196" s="194"/>
      <c r="E1196" s="194"/>
      <c r="F1196" s="194"/>
      <c r="G1196" s="194"/>
      <c r="H1196" s="194"/>
      <c r="I1196" s="221" t="str" cm="1">
        <f t="array" ref="I1196">_xlfn.TEXTJOIN(" ",1,IF(flistname=D1196,foption,""))</f>
        <v>0</v>
      </c>
      <c r="J1196" s="221" t="s">
        <v>22</v>
      </c>
      <c r="K1196" s="221" t="s">
        <v>7874</v>
      </c>
      <c r="L1196" s="341" t="str">
        <f t="shared" si="106"/>
        <v>U22: Do you have access to information on retail pricing of foodstuffs?</v>
      </c>
      <c r="M1196" s="221" t="s">
        <v>7875</v>
      </c>
      <c r="N1196" s="221" t="s">
        <v>7876</v>
      </c>
      <c r="O1196" s="221" t="s">
        <v>7877</v>
      </c>
      <c r="V1196" s="221">
        <v>1</v>
      </c>
      <c r="W1196" s="221" t="s">
        <v>5748</v>
      </c>
      <c r="Z1196" s="221" t="s">
        <v>7878</v>
      </c>
      <c r="AB1196" s="333"/>
    </row>
    <row r="1197" spans="1:28" s="221" customFormat="1">
      <c r="A1197" s="194"/>
      <c r="B1197" s="194"/>
      <c r="C1197" s="194"/>
      <c r="D1197" s="194"/>
      <c r="E1197" s="194"/>
      <c r="F1197" s="194"/>
      <c r="G1197" s="194"/>
      <c r="H1197" s="194"/>
      <c r="I1197" s="221" t="str" cm="1">
        <f t="array" ref="I1197">_xlfn.TEXTJOIN(" ",1,IF(flistname=D1197,foption,""))</f>
        <v>0</v>
      </c>
      <c r="J1197" s="221" t="s">
        <v>22</v>
      </c>
      <c r="K1197" s="221" t="s">
        <v>7879</v>
      </c>
      <c r="L1197" s="341" t="str">
        <f t="shared" si="106"/>
        <v>U23: Are you satistied with access to affordable foodstuffs</v>
      </c>
      <c r="M1197" s="221" t="s">
        <v>7880</v>
      </c>
      <c r="N1197" s="221" t="s">
        <v>7881</v>
      </c>
      <c r="O1197" s="221" t="s">
        <v>7882</v>
      </c>
      <c r="V1197" s="221">
        <v>1</v>
      </c>
      <c r="W1197" s="221" t="s">
        <v>5748</v>
      </c>
      <c r="Z1197" s="221" t="s">
        <v>7878</v>
      </c>
      <c r="AB1197" s="333"/>
    </row>
    <row r="1198" spans="1:28" s="221" customFormat="1">
      <c r="A1198" s="194"/>
      <c r="B1198" s="194"/>
      <c r="C1198" s="194"/>
      <c r="D1198" s="194"/>
      <c r="E1198" s="194"/>
      <c r="F1198" s="194"/>
      <c r="G1198" s="194"/>
      <c r="H1198" s="194"/>
      <c r="J1198" s="221" t="s">
        <v>7883</v>
      </c>
      <c r="K1198" s="221" t="s">
        <v>7884</v>
      </c>
      <c r="L1198" s="341" t="str">
        <f t="shared" si="106"/>
        <v>U24: Why not satisfied?</v>
      </c>
      <c r="M1198" s="221" t="s">
        <v>7885</v>
      </c>
      <c r="N1198" s="341" t="s">
        <v>7886</v>
      </c>
      <c r="V1198" s="221">
        <v>1</v>
      </c>
      <c r="Z1198" s="221" t="s">
        <v>7887</v>
      </c>
      <c r="AB1198" s="333"/>
    </row>
    <row r="1199" spans="1:28" s="221" customFormat="1">
      <c r="A1199" s="194"/>
      <c r="B1199" s="194"/>
      <c r="C1199" s="194"/>
      <c r="D1199" s="194"/>
      <c r="E1199" s="194"/>
      <c r="F1199" s="194"/>
      <c r="G1199" s="194"/>
      <c r="H1199" s="194"/>
      <c r="I1199" s="221" t="str" cm="1">
        <f t="array" ref="I1199">_xlfn.TEXTJOIN(" ",1,IF(flistname=D1199,foption,""))</f>
        <v>0</v>
      </c>
      <c r="J1199" s="221" t="s">
        <v>22</v>
      </c>
      <c r="K1199" s="221" t="s">
        <v>7888</v>
      </c>
      <c r="L1199" s="341" t="str">
        <f t="shared" si="106"/>
        <v>U25: Are you satistied with quality of foodstuffs offered by retailers</v>
      </c>
      <c r="M1199" s="221" t="s">
        <v>7889</v>
      </c>
      <c r="N1199" s="221" t="s">
        <v>7890</v>
      </c>
      <c r="O1199" s="221" t="s">
        <v>7891</v>
      </c>
      <c r="V1199" s="221">
        <v>1</v>
      </c>
      <c r="W1199" s="221" t="s">
        <v>5748</v>
      </c>
      <c r="Z1199" s="221" t="s">
        <v>7878</v>
      </c>
      <c r="AB1199" s="333"/>
    </row>
    <row r="1200" spans="1:28" s="221" customFormat="1">
      <c r="A1200" s="194"/>
      <c r="B1200" s="194"/>
      <c r="C1200" s="194"/>
      <c r="D1200" s="194"/>
      <c r="E1200" s="194"/>
      <c r="F1200" s="194"/>
      <c r="G1200" s="194"/>
      <c r="H1200" s="194"/>
      <c r="J1200" s="221" t="s">
        <v>7883</v>
      </c>
      <c r="K1200" s="221" t="s">
        <v>7892</v>
      </c>
      <c r="L1200" s="341" t="str">
        <f t="shared" si="106"/>
        <v>U26: Why not satisfied?</v>
      </c>
      <c r="M1200" s="221" t="s">
        <v>7893</v>
      </c>
      <c r="N1200" s="341" t="s">
        <v>7886</v>
      </c>
      <c r="V1200" s="221">
        <v>1</v>
      </c>
      <c r="Z1200" s="221" t="s">
        <v>7894</v>
      </c>
      <c r="AB1200" s="333"/>
    </row>
    <row r="1201" spans="1:28" s="221" customFormat="1">
      <c r="A1201" s="194"/>
      <c r="B1201" s="194"/>
      <c r="C1201" s="194"/>
      <c r="D1201" s="194"/>
      <c r="E1201" s="194"/>
      <c r="F1201" s="194"/>
      <c r="G1201" s="194"/>
      <c r="H1201" s="194"/>
      <c r="I1201" s="221" t="str" cm="1">
        <f t="array" ref="I1201">_xlfn.TEXTJOIN(" ",1,IF(flistname=D1201,foption,""))</f>
        <v>0</v>
      </c>
      <c r="J1201" s="221" t="s">
        <v>22</v>
      </c>
      <c r="K1201" s="221" t="s">
        <v>7895</v>
      </c>
      <c r="L1201" s="341" t="str">
        <f t="shared" si="106"/>
        <v>U27: Are you satistied with customer service delivery by retailers</v>
      </c>
      <c r="M1201" s="221" t="s">
        <v>7896</v>
      </c>
      <c r="N1201" s="221" t="s">
        <v>7897</v>
      </c>
      <c r="O1201" s="221" t="s">
        <v>7898</v>
      </c>
      <c r="V1201" s="221">
        <v>1</v>
      </c>
      <c r="W1201" s="221" t="s">
        <v>5748</v>
      </c>
      <c r="Z1201" s="221" t="s">
        <v>7878</v>
      </c>
      <c r="AB1201" s="333"/>
    </row>
    <row r="1202" spans="1:28" s="221" customFormat="1">
      <c r="A1202" s="194"/>
      <c r="B1202" s="194"/>
      <c r="C1202" s="194"/>
      <c r="D1202" s="194"/>
      <c r="E1202" s="194"/>
      <c r="F1202" s="194"/>
      <c r="G1202" s="194"/>
      <c r="H1202" s="194"/>
      <c r="J1202" s="221" t="s">
        <v>7883</v>
      </c>
      <c r="K1202" s="221" t="s">
        <v>7899</v>
      </c>
      <c r="L1202" s="341" t="str">
        <f t="shared" si="106"/>
        <v>U28: Why not satisfied?</v>
      </c>
      <c r="M1202" s="221" t="s">
        <v>7900</v>
      </c>
      <c r="N1202" s="341" t="s">
        <v>7886</v>
      </c>
      <c r="V1202" s="221">
        <v>1</v>
      </c>
      <c r="Z1202" s="221" t="s">
        <v>7901</v>
      </c>
      <c r="AB1202" s="333"/>
    </row>
    <row r="1203" spans="1:28" s="221" customFormat="1">
      <c r="A1203" s="194"/>
      <c r="B1203" s="194"/>
      <c r="C1203" s="194"/>
      <c r="D1203" s="194"/>
      <c r="E1203" s="194"/>
      <c r="F1203" s="194"/>
      <c r="G1203" s="194"/>
      <c r="H1203" s="194"/>
      <c r="I1203" s="221" t="str" cm="1">
        <f t="array" ref="I1203">_xlfn.TEXTJOIN(" ",1,IF(flistname=D1203,foption,""))</f>
        <v>0</v>
      </c>
      <c r="J1203" s="221" t="s">
        <v>22</v>
      </c>
      <c r="K1203" s="221" t="s">
        <v>7902</v>
      </c>
      <c r="L1203" s="341" t="str">
        <f t="shared" si="106"/>
        <v>U29: Are you satistied with services offered by retailers</v>
      </c>
      <c r="M1203" s="221" t="s">
        <v>7903</v>
      </c>
      <c r="N1203" s="221" t="s">
        <v>7904</v>
      </c>
      <c r="O1203" s="221" t="s">
        <v>7905</v>
      </c>
      <c r="V1203" s="221">
        <v>1</v>
      </c>
      <c r="W1203" s="221" t="s">
        <v>5748</v>
      </c>
      <c r="Z1203" s="221" t="s">
        <v>7878</v>
      </c>
      <c r="AB1203" s="333"/>
    </row>
    <row r="1204" spans="1:28" s="221" customFormat="1">
      <c r="A1204" s="194"/>
      <c r="B1204" s="194"/>
      <c r="C1204" s="194"/>
      <c r="D1204" s="194"/>
      <c r="E1204" s="194"/>
      <c r="F1204" s="194"/>
      <c r="G1204" s="194"/>
      <c r="H1204" s="194"/>
      <c r="J1204" s="221" t="s">
        <v>7883</v>
      </c>
      <c r="K1204" s="221" t="s">
        <v>7906</v>
      </c>
      <c r="L1204" s="341" t="str">
        <f t="shared" si="106"/>
        <v>U30: Why not satisfied?</v>
      </c>
      <c r="M1204" s="221" t="s">
        <v>7907</v>
      </c>
      <c r="N1204" s="341" t="s">
        <v>7886</v>
      </c>
      <c r="V1204" s="221">
        <v>1</v>
      </c>
      <c r="Z1204" s="221" t="s">
        <v>7908</v>
      </c>
      <c r="AB1204" s="333"/>
    </row>
    <row r="1205" spans="1:28" s="219" customFormat="1">
      <c r="A1205" s="212"/>
      <c r="B1205" s="199"/>
      <c r="C1205" s="199" t="str">
        <f t="shared" si="105"/>
        <v>No</v>
      </c>
      <c r="D1205" s="199" t="str">
        <f t="shared" si="104"/>
        <v/>
      </c>
      <c r="E1205" s="212"/>
      <c r="F1205" s="199"/>
      <c r="G1205" s="199"/>
      <c r="H1205" s="213"/>
      <c r="I1205" s="219" t="str" cm="1">
        <f t="array" ref="I1205">_xlfn.TEXTJOIN(" ",1,IF(flistname=D1205,foption,""))</f>
        <v>0</v>
      </c>
      <c r="J1205" s="219" t="s">
        <v>117</v>
      </c>
      <c r="K1205" s="219" t="s">
        <v>5515</v>
      </c>
      <c r="L1205" s="219" t="str">
        <f t="shared" si="106"/>
        <v/>
      </c>
      <c r="AB1205" s="286"/>
    </row>
    <row r="1206" spans="1:28" s="245" customFormat="1">
      <c r="A1206" s="228"/>
      <c r="C1206" s="245" t="str">
        <f t="shared" si="105"/>
        <v>No</v>
      </c>
      <c r="D1206" s="245" t="str">
        <f t="shared" si="104"/>
        <v/>
      </c>
      <c r="E1206" s="228"/>
      <c r="H1206" s="230"/>
      <c r="I1206" s="229"/>
      <c r="L1206" s="245" t="str">
        <f t="shared" si="106"/>
        <v/>
      </c>
      <c r="S1206" s="228"/>
      <c r="AB1206" s="281"/>
    </row>
    <row r="1207" spans="1:28" s="356" customFormat="1">
      <c r="A1207" s="355"/>
      <c r="B1207" s="356" t="s">
        <v>5566</v>
      </c>
      <c r="C1207" s="356" t="str">
        <f t="shared" si="105"/>
        <v>No</v>
      </c>
      <c r="D1207" s="356" t="str">
        <f t="shared" si="104"/>
        <v/>
      </c>
      <c r="E1207" s="355"/>
      <c r="G1207" s="356" t="s">
        <v>2983</v>
      </c>
      <c r="H1207" s="357"/>
      <c r="I1207" s="356" t="str" cm="1">
        <f t="array" ref="I1207">_xlfn.TEXTJOIN(" ",1,IF(flistname=D1207,foption,""))</f>
        <v>0</v>
      </c>
      <c r="J1207" s="356" t="s">
        <v>117</v>
      </c>
      <c r="K1207" s="356" t="s">
        <v>5471</v>
      </c>
      <c r="L1207" s="356" t="str">
        <f t="shared" si="106"/>
        <v/>
      </c>
      <c r="N1207" s="356" t="s">
        <v>2988</v>
      </c>
      <c r="O1207" s="356" t="s">
        <v>2988</v>
      </c>
      <c r="P1207" s="356">
        <v>1</v>
      </c>
      <c r="AB1207" s="358"/>
    </row>
    <row r="1208" spans="1:28" s="218" customFormat="1">
      <c r="A1208" s="207"/>
      <c r="C1208" s="218" t="str">
        <f t="shared" si="105"/>
        <v>No</v>
      </c>
      <c r="D1208" s="218" t="str">
        <f t="shared" si="104"/>
        <v/>
      </c>
      <c r="E1208" s="207"/>
      <c r="H1208" s="209"/>
      <c r="I1208" s="214" t="str" cm="1">
        <f t="array" ref="I1208">_xlfn.TEXTJOIN(" ",1,IF(flistname=D1208,foption,""))</f>
        <v>0</v>
      </c>
      <c r="L1208" s="218" t="str">
        <f t="shared" si="106"/>
        <v/>
      </c>
      <c r="N1208" s="218" t="s">
        <v>2988</v>
      </c>
      <c r="O1208" s="218" t="s">
        <v>2988</v>
      </c>
      <c r="P1208" s="218">
        <v>1</v>
      </c>
      <c r="S1208" s="207"/>
      <c r="AB1208" s="280"/>
    </row>
    <row r="1209" spans="1:28" s="219" customFormat="1">
      <c r="A1209" s="212"/>
      <c r="B1209" s="199" t="s">
        <v>5567</v>
      </c>
      <c r="C1209" s="199" t="str">
        <f t="shared" si="105"/>
        <v>No</v>
      </c>
      <c r="D1209" s="199" t="str">
        <f t="shared" si="104"/>
        <v/>
      </c>
      <c r="E1209" s="212"/>
      <c r="F1209" s="199"/>
      <c r="G1209" s="199" t="s">
        <v>2983</v>
      </c>
      <c r="H1209" s="213"/>
      <c r="I1209" s="219" t="str" cm="1">
        <f t="array" ref="I1209">_xlfn.TEXTJOIN(" ",1,IF(flistname=D1209,foption,""))</f>
        <v>0</v>
      </c>
      <c r="J1209" s="219" t="s">
        <v>26</v>
      </c>
      <c r="K1209" s="219" t="s">
        <v>5568</v>
      </c>
      <c r="L1209" s="219" t="str">
        <f t="shared" si="106"/>
        <v>V: COPING STRATEGIES</v>
      </c>
      <c r="M1209" s="219" t="s">
        <v>5569</v>
      </c>
      <c r="N1209" s="219" t="s">
        <v>5570</v>
      </c>
      <c r="O1209" s="219" t="s">
        <v>5570</v>
      </c>
      <c r="P1209" s="219">
        <v>1</v>
      </c>
      <c r="AB1209" s="286"/>
    </row>
    <row r="1210" spans="1:28" s="221" customFormat="1">
      <c r="A1210" s="205"/>
      <c r="B1210" s="194" t="s">
        <v>5571</v>
      </c>
      <c r="C1210" s="194" t="str">
        <f t="shared" si="105"/>
        <v>select_one</v>
      </c>
      <c r="D1210" s="194" t="str">
        <f t="shared" si="104"/>
        <v>yes_no</v>
      </c>
      <c r="E1210" s="205"/>
      <c r="F1210" s="194"/>
      <c r="G1210" s="194" t="s">
        <v>3040</v>
      </c>
      <c r="H1210" s="206"/>
      <c r="I1210" s="221" t="str" cm="1">
        <f t="array" ref="I1210">_xlfn.TEXTJOIN(" ",1,IF(flistname=D1210,foption,""))</f>
        <v>0: No 1: Yes</v>
      </c>
      <c r="J1210" s="221" t="s">
        <v>22</v>
      </c>
      <c r="K1210" s="221" t="s">
        <v>2783</v>
      </c>
      <c r="L1210" s="221" t="str">
        <f t="shared" si="106"/>
        <v>V01_01: In the last **7 days**, have there been times when you did not have enough food or money to buy food?</v>
      </c>
      <c r="M1210" s="221" t="s">
        <v>5572</v>
      </c>
      <c r="N1210" s="221" t="s">
        <v>7909</v>
      </c>
      <c r="O1210" s="221" t="s">
        <v>5574</v>
      </c>
      <c r="P1210" s="221">
        <v>1</v>
      </c>
      <c r="V1210" s="221">
        <v>1</v>
      </c>
      <c r="W1210" s="221" t="s">
        <v>5748</v>
      </c>
      <c r="AB1210" s="333"/>
    </row>
    <row r="1211" spans="1:28" s="221" customFormat="1">
      <c r="A1211" s="205"/>
      <c r="B1211" s="194"/>
      <c r="C1211" s="194" t="str">
        <f t="shared" si="105"/>
        <v>select_multiple</v>
      </c>
      <c r="D1211" s="194" t="str">
        <f t="shared" si="104"/>
        <v>shortagecause</v>
      </c>
      <c r="E1211" s="205"/>
      <c r="F1211" s="194"/>
      <c r="G1211" s="194"/>
      <c r="H1211" s="206"/>
      <c r="I1211" s="221" t="str" cm="1">
        <f t="array" ref="I1211">_xlfn.TEXTJOIN(" ",1,IF(flistname=D1211,foption,""))</f>
        <v>1: Low production from last season 2: Lack of agricultural production markets 3: Loss/reduction of employment of members of the household 4: Reduction of income of household members 5: High market prices for non-food items 6: Unusual high food prices 7: Insecurity/unrest/Violence 8: Delayed or skipped assistance distribution 9: COVID-19 related restrictions 88: Others</v>
      </c>
      <c r="J1211" s="221" t="s">
        <v>5575</v>
      </c>
      <c r="K1211" s="221" t="s">
        <v>5576</v>
      </c>
      <c r="L1211" s="221" t="str">
        <f t="shared" si="106"/>
        <v>V01_02: What do you think caused this food shortage in your household?</v>
      </c>
      <c r="M1211" s="221" t="s">
        <v>5577</v>
      </c>
      <c r="N1211" s="221" t="s">
        <v>5578</v>
      </c>
      <c r="O1211" s="221" t="s">
        <v>5579</v>
      </c>
      <c r="V1211" s="221">
        <v>1</v>
      </c>
      <c r="Z1211" s="221" t="s">
        <v>2787</v>
      </c>
      <c r="AB1211" s="333"/>
    </row>
    <row r="1212" spans="1:28" s="338" customFormat="1">
      <c r="A1212" s="205"/>
      <c r="B1212" s="194"/>
      <c r="C1212" s="194" t="str">
        <f t="shared" si="105"/>
        <v>No</v>
      </c>
      <c r="D1212" s="194" t="str">
        <f t="shared" si="104"/>
        <v/>
      </c>
      <c r="E1212" s="205"/>
      <c r="F1212" s="194"/>
      <c r="G1212" s="194"/>
      <c r="H1212" s="206"/>
      <c r="J1212" s="338" t="s">
        <v>49</v>
      </c>
      <c r="K1212" s="338" t="s">
        <v>5580</v>
      </c>
      <c r="L1212" s="338" t="str">
        <f t="shared" si="106"/>
        <v>V01_02_1: Specify other causes of food shortages</v>
      </c>
      <c r="M1212" s="338" t="s">
        <v>5581</v>
      </c>
      <c r="N1212" s="338" t="s">
        <v>5582</v>
      </c>
      <c r="O1212" s="338" t="s">
        <v>5583</v>
      </c>
      <c r="V1212" s="338">
        <v>1</v>
      </c>
      <c r="Z1212" s="338" t="s">
        <v>5584</v>
      </c>
      <c r="AB1212" s="339"/>
    </row>
    <row r="1213" spans="1:28" s="221" customFormat="1">
      <c r="A1213" s="205"/>
      <c r="B1213" s="194"/>
      <c r="C1213" s="194" t="str">
        <f t="shared" si="105"/>
        <v>select_multiple</v>
      </c>
      <c r="D1213" s="194" t="str">
        <f t="shared" si="104"/>
        <v>copingsolution</v>
      </c>
      <c r="E1213" s="205"/>
      <c r="F1213" s="194"/>
      <c r="G1213" s="194"/>
      <c r="H1213" s="206"/>
      <c r="I1213" s="221" t="str" cm="1">
        <f t="array" ref="I1213">_xlfn.TEXTJOIN(" ",1,IF(flistname=D1213,foption,""))</f>
        <v>1: Subsidized agricurtural inputs 2: Creation of HH's income generating activities 3: Support in market access and linkages 4: Support in irrigation systems 5: Support in errosion/flood control systems 6: Support to vulnerables affected by shocks 7: Support with access to quality health and medical services 8: Increase food rations 88: Other</v>
      </c>
      <c r="J1213" s="221" t="s">
        <v>5585</v>
      </c>
      <c r="K1213" s="221" t="s">
        <v>5586</v>
      </c>
      <c r="L1213" s="221" t="str">
        <f t="shared" si="106"/>
        <v>V01_03: What can be done at your household or community level to prevent future food shortages?</v>
      </c>
      <c r="M1213" s="221" t="s">
        <v>5587</v>
      </c>
      <c r="N1213" s="221" t="s">
        <v>5588</v>
      </c>
      <c r="O1213" s="221" t="s">
        <v>5589</v>
      </c>
      <c r="V1213" s="221">
        <v>1</v>
      </c>
      <c r="Z1213" s="221" t="s">
        <v>2787</v>
      </c>
      <c r="AB1213" s="333"/>
    </row>
    <row r="1214" spans="1:28" s="338" customFormat="1">
      <c r="A1214" s="205"/>
      <c r="B1214" s="194"/>
      <c r="C1214" s="194" t="str">
        <f t="shared" si="105"/>
        <v>No</v>
      </c>
      <c r="D1214" s="194" t="str">
        <f t="shared" si="104"/>
        <v/>
      </c>
      <c r="E1214" s="205"/>
      <c r="F1214" s="194"/>
      <c r="G1214" s="194"/>
      <c r="H1214" s="206"/>
      <c r="J1214" s="338" t="s">
        <v>49</v>
      </c>
      <c r="K1214" s="338" t="s">
        <v>5590</v>
      </c>
      <c r="L1214" s="338" t="str">
        <f t="shared" si="106"/>
        <v>V01_03_1: Specify of suggested solutions</v>
      </c>
      <c r="M1214" s="338" t="s">
        <v>5591</v>
      </c>
      <c r="N1214" s="338" t="s">
        <v>5592</v>
      </c>
      <c r="O1214" s="338" t="s">
        <v>5593</v>
      </c>
      <c r="V1214" s="338">
        <v>1</v>
      </c>
      <c r="Z1214" s="338" t="s">
        <v>5594</v>
      </c>
      <c r="AB1214" s="339"/>
    </row>
    <row r="1215" spans="1:28" s="219" customFormat="1">
      <c r="A1215" s="212"/>
      <c r="B1215" s="199" t="s">
        <v>5595</v>
      </c>
      <c r="C1215" s="199" t="str">
        <f t="shared" si="105"/>
        <v>No</v>
      </c>
      <c r="D1215" s="199" t="str">
        <f t="shared" si="104"/>
        <v/>
      </c>
      <c r="E1215" s="212"/>
      <c r="F1215" s="199"/>
      <c r="G1215" s="199" t="s">
        <v>2983</v>
      </c>
      <c r="H1215" s="213"/>
      <c r="I1215" s="219" t="str" cm="1">
        <f t="array" ref="I1215">_xlfn.TEXTJOIN(" ",1,IF(flistname=D1215,foption,""))</f>
        <v>0</v>
      </c>
      <c r="J1215" s="219" t="s">
        <v>26</v>
      </c>
      <c r="K1215" s="219" t="s">
        <v>5596</v>
      </c>
      <c r="L1215" s="219" t="str">
        <f t="shared" si="106"/>
        <v>FOOD COPING MECHANISM</v>
      </c>
      <c r="N1215" s="219" t="s">
        <v>5597</v>
      </c>
      <c r="O1215" s="219" t="s">
        <v>5597</v>
      </c>
      <c r="P1215" s="219">
        <v>1</v>
      </c>
      <c r="W1215" s="219" t="s">
        <v>168</v>
      </c>
      <c r="Z1215" s="219" t="s">
        <v>2787</v>
      </c>
      <c r="AB1215" s="286"/>
    </row>
    <row r="1216" spans="1:28" s="325" customFormat="1">
      <c r="A1216" s="240"/>
      <c r="B1216" s="240"/>
      <c r="C1216" s="240" t="str">
        <f t="shared" si="105"/>
        <v>No</v>
      </c>
      <c r="D1216" s="240" t="str">
        <f t="shared" si="104"/>
        <v/>
      </c>
      <c r="E1216" s="240"/>
      <c r="F1216" s="240"/>
      <c r="G1216" s="240"/>
      <c r="H1216" s="240"/>
      <c r="I1216" s="325" t="str" cm="1">
        <f t="array" ref="I1216">_xlfn.TEXTJOIN(" ",1,IF(flistname=D1216,foption,""))</f>
        <v>0</v>
      </c>
      <c r="J1216" s="325" t="s">
        <v>20</v>
      </c>
      <c r="L1216" s="325" t="str">
        <f t="shared" si="106"/>
        <v>How many days did you use any of the following coping strategies? If not used, mark 0.</v>
      </c>
      <c r="N1216" s="325" t="s">
        <v>5598</v>
      </c>
      <c r="O1216" s="325" t="s">
        <v>5598</v>
      </c>
      <c r="AB1216" s="326"/>
    </row>
    <row r="1217" spans="1:28" s="221" customFormat="1">
      <c r="A1217" s="205"/>
      <c r="B1217" s="194" t="s">
        <v>5599</v>
      </c>
      <c r="C1217" s="194" t="str">
        <f t="shared" si="105"/>
        <v>No</v>
      </c>
      <c r="D1217" s="194" t="str">
        <f t="shared" si="104"/>
        <v/>
      </c>
      <c r="E1217" s="205"/>
      <c r="F1217" s="194"/>
      <c r="G1217" s="194" t="s">
        <v>2983</v>
      </c>
      <c r="H1217" s="206"/>
      <c r="I1217" s="221" t="str" cm="1">
        <f t="array" ref="I1217">_xlfn.TEXTJOIN(" ",1,IF(flistname=D1217,foption,""))</f>
        <v>0</v>
      </c>
      <c r="J1217" s="221" t="s">
        <v>151</v>
      </c>
      <c r="K1217" s="221" t="s">
        <v>2788</v>
      </c>
      <c r="L1217" s="221" t="str">
        <f t="shared" si="106"/>
        <v>V02_01: In the last 7 days, how many days have you relied on less preferred and less expensive food</v>
      </c>
      <c r="M1217" s="221" t="s">
        <v>5600</v>
      </c>
      <c r="N1217" s="221" t="s">
        <v>5601</v>
      </c>
      <c r="O1217" s="221" t="s">
        <v>5602</v>
      </c>
      <c r="P1217" s="221">
        <v>1</v>
      </c>
      <c r="T1217" s="221" t="s">
        <v>2273</v>
      </c>
      <c r="U1217" s="221" t="s">
        <v>7910</v>
      </c>
      <c r="V1217" s="221">
        <v>1</v>
      </c>
      <c r="AB1217" s="333"/>
    </row>
    <row r="1218" spans="1:28" s="221" customFormat="1">
      <c r="A1218" s="205"/>
      <c r="B1218" s="194" t="s">
        <v>5603</v>
      </c>
      <c r="C1218" s="194" t="str">
        <f t="shared" si="105"/>
        <v>No</v>
      </c>
      <c r="D1218" s="194" t="str">
        <f t="shared" ref="D1218:D1348" si="109">IF(OR(C1218="select_one",C1218="select_multiple"),TRIM(RIGHT(J1218,LEN(J1218)-(LEN(C1218)+1))),"")</f>
        <v/>
      </c>
      <c r="E1218" s="205"/>
      <c r="F1218" s="194"/>
      <c r="G1218" s="194" t="s">
        <v>2983</v>
      </c>
      <c r="H1218" s="206"/>
      <c r="I1218" s="221" t="str" cm="1">
        <f t="array" ref="I1218">_xlfn.TEXTJOIN(" ",1,IF(flistname=D1218,foption,""))</f>
        <v>0</v>
      </c>
      <c r="J1218" s="221" t="s">
        <v>151</v>
      </c>
      <c r="K1218" s="221" t="s">
        <v>2791</v>
      </c>
      <c r="L1218" s="221" t="str">
        <f t="shared" si="106"/>
        <v>V02_02: In the last 7 days, how many days have you borrowed food, or rely on help from friends or relatives</v>
      </c>
      <c r="M1218" s="221" t="s">
        <v>5604</v>
      </c>
      <c r="N1218" s="221" t="s">
        <v>5605</v>
      </c>
      <c r="O1218" s="221" t="s">
        <v>5606</v>
      </c>
      <c r="P1218" s="221">
        <v>1</v>
      </c>
      <c r="T1218" s="221" t="s">
        <v>2273</v>
      </c>
      <c r="U1218" s="221" t="s">
        <v>7910</v>
      </c>
      <c r="V1218" s="221">
        <v>1</v>
      </c>
      <c r="AB1218" s="333"/>
    </row>
    <row r="1219" spans="1:28" s="221" customFormat="1">
      <c r="A1219" s="205"/>
      <c r="B1219" s="194" t="s">
        <v>5607</v>
      </c>
      <c r="C1219" s="194" t="str">
        <f t="shared" ref="C1219:C1349" si="110">IF(IFERROR(FIND("select_one",J1219),0)&gt;0,"select_one",IF(IFERROR(FIND("select_multiple",J1219),0)&gt;0,"select_multiple","No"))</f>
        <v>No</v>
      </c>
      <c r="D1219" s="194" t="str">
        <f t="shared" si="109"/>
        <v/>
      </c>
      <c r="E1219" s="205"/>
      <c r="F1219" s="194"/>
      <c r="G1219" s="194" t="s">
        <v>2983</v>
      </c>
      <c r="H1219" s="206"/>
      <c r="I1219" s="221" t="str" cm="1">
        <f t="array" ref="I1219">_xlfn.TEXTJOIN(" ",1,IF(flistname=D1219,foption,""))</f>
        <v>0</v>
      </c>
      <c r="J1219" s="221" t="s">
        <v>151</v>
      </c>
      <c r="K1219" s="221" t="s">
        <v>2793</v>
      </c>
      <c r="L1219" s="221" t="str">
        <f t="shared" si="106"/>
        <v>V02_03: In the last 7 days, how many days did you have to Limit portion size at meals</v>
      </c>
      <c r="M1219" s="221" t="s">
        <v>5608</v>
      </c>
      <c r="N1219" s="221" t="s">
        <v>6345</v>
      </c>
      <c r="O1219" s="221" t="s">
        <v>5610</v>
      </c>
      <c r="P1219" s="221">
        <v>1</v>
      </c>
      <c r="T1219" s="221" t="s">
        <v>2273</v>
      </c>
      <c r="U1219" s="221" t="s">
        <v>7910</v>
      </c>
      <c r="V1219" s="221">
        <v>1</v>
      </c>
      <c r="AB1219" s="333"/>
    </row>
    <row r="1220" spans="1:28" s="221" customFormat="1">
      <c r="A1220" s="205"/>
      <c r="B1220" s="194" t="s">
        <v>5611</v>
      </c>
      <c r="C1220" s="194" t="str">
        <f t="shared" si="110"/>
        <v>No</v>
      </c>
      <c r="D1220" s="194" t="str">
        <f t="shared" si="109"/>
        <v/>
      </c>
      <c r="E1220" s="205"/>
      <c r="F1220" s="194"/>
      <c r="G1220" s="194" t="s">
        <v>2983</v>
      </c>
      <c r="H1220" s="206"/>
      <c r="I1220" s="221" t="str" cm="1">
        <f t="array" ref="I1220">_xlfn.TEXTJOIN(" ",1,IF(flistname=D1220,foption,""))</f>
        <v>0</v>
      </c>
      <c r="J1220" s="221" t="s">
        <v>151</v>
      </c>
      <c r="K1220" s="221" t="s">
        <v>2795</v>
      </c>
      <c r="L1220" s="221" t="str">
        <f t="shared" si="106"/>
        <v>V02_04: In the last 7 days, how many days did you have to Restrict consumption by adults in order for small children to eat</v>
      </c>
      <c r="M1220" s="221" t="s">
        <v>5612</v>
      </c>
      <c r="N1220" s="221" t="s">
        <v>5613</v>
      </c>
      <c r="O1220" s="221" t="s">
        <v>5614</v>
      </c>
      <c r="P1220" s="221">
        <v>1</v>
      </c>
      <c r="T1220" s="221" t="s">
        <v>2273</v>
      </c>
      <c r="U1220" s="221" t="s">
        <v>7910</v>
      </c>
      <c r="V1220" s="221">
        <v>1</v>
      </c>
      <c r="AB1220" s="333"/>
    </row>
    <row r="1221" spans="1:28" s="221" customFormat="1">
      <c r="A1221" s="205"/>
      <c r="B1221" s="194" t="s">
        <v>5615</v>
      </c>
      <c r="C1221" s="194" t="str">
        <f t="shared" si="110"/>
        <v>No</v>
      </c>
      <c r="D1221" s="194" t="str">
        <f t="shared" si="109"/>
        <v/>
      </c>
      <c r="E1221" s="205"/>
      <c r="F1221" s="194"/>
      <c r="G1221" s="194" t="s">
        <v>2983</v>
      </c>
      <c r="H1221" s="206"/>
      <c r="I1221" s="221" t="str" cm="1">
        <f t="array" ref="I1221">_xlfn.TEXTJOIN(" ",1,IF(flistname=D1221,foption,""))</f>
        <v>0</v>
      </c>
      <c r="J1221" s="221" t="s">
        <v>151</v>
      </c>
      <c r="K1221" s="221" t="s">
        <v>2797</v>
      </c>
      <c r="L1221" s="221" t="str">
        <f t="shared" si="106"/>
        <v>V02_05: In the last 7 days, how many days did you have to reduce number of meals eaten in a day</v>
      </c>
      <c r="M1221" s="221" t="s">
        <v>5616</v>
      </c>
      <c r="N1221" s="221" t="s">
        <v>5617</v>
      </c>
      <c r="O1221" s="221" t="s">
        <v>5618</v>
      </c>
      <c r="P1221" s="221">
        <v>1</v>
      </c>
      <c r="T1221" s="221" t="s">
        <v>2273</v>
      </c>
      <c r="U1221" s="221" t="s">
        <v>7910</v>
      </c>
      <c r="V1221" s="221">
        <v>1</v>
      </c>
      <c r="AB1221" s="333"/>
    </row>
    <row r="1222" spans="1:28" s="221" customFormat="1">
      <c r="A1222" s="205"/>
      <c r="B1222" s="194" t="s">
        <v>5619</v>
      </c>
      <c r="C1222" s="194" t="str">
        <f t="shared" si="110"/>
        <v>No</v>
      </c>
      <c r="D1222" s="194" t="str">
        <f t="shared" si="109"/>
        <v/>
      </c>
      <c r="E1222" s="205"/>
      <c r="F1222" s="194"/>
      <c r="G1222" s="194" t="s">
        <v>2983</v>
      </c>
      <c r="H1222" s="206"/>
      <c r="I1222" s="221" t="str" cm="1">
        <f t="array" ref="I1222">_xlfn.TEXTJOIN(" ",1,IF(flistname=D1222,foption,""))</f>
        <v>0</v>
      </c>
      <c r="J1222" s="221" t="s">
        <v>151</v>
      </c>
      <c r="K1222" s="221" t="s">
        <v>2799</v>
      </c>
      <c r="L1222" s="221" t="str">
        <f t="shared" si="106"/>
        <v>V02_06: In the last 7 days, how many days did you have to Eat non-traditional wild foods/leaves to survive</v>
      </c>
      <c r="M1222" s="221" t="s">
        <v>5620</v>
      </c>
      <c r="N1222" s="221" t="s">
        <v>5621</v>
      </c>
      <c r="O1222" s="221" t="s">
        <v>5622</v>
      </c>
      <c r="P1222" s="221">
        <v>1</v>
      </c>
      <c r="S1222" s="221" t="s">
        <v>2801</v>
      </c>
      <c r="T1222" s="221" t="s">
        <v>2273</v>
      </c>
      <c r="U1222" s="221" t="s">
        <v>7910</v>
      </c>
      <c r="V1222" s="221">
        <v>1</v>
      </c>
      <c r="AB1222" s="333"/>
    </row>
    <row r="1223" spans="1:28" s="221" customFormat="1">
      <c r="A1223" s="205"/>
      <c r="B1223" s="194" t="s">
        <v>5623</v>
      </c>
      <c r="C1223" s="194" t="str">
        <f t="shared" si="110"/>
        <v>No</v>
      </c>
      <c r="D1223" s="194" t="str">
        <f t="shared" si="109"/>
        <v/>
      </c>
      <c r="E1223" s="205"/>
      <c r="F1223" s="194"/>
      <c r="G1223" s="194" t="s">
        <v>2983</v>
      </c>
      <c r="H1223" s="206"/>
      <c r="I1223" s="221" t="str" cm="1">
        <f t="array" ref="I1223">_xlfn.TEXTJOIN(" ",1,IF(flistname=D1223,foption,""))</f>
        <v>0</v>
      </c>
      <c r="J1223" s="221" t="s">
        <v>151</v>
      </c>
      <c r="K1223" s="221" t="s">
        <v>2802</v>
      </c>
      <c r="L1223" s="221" t="str">
        <f t="shared" si="106"/>
        <v>V02_07: In the last 7 days, how many days did you have to Restrict the consumption of elderly household members</v>
      </c>
      <c r="M1223" s="221" t="s">
        <v>5624</v>
      </c>
      <c r="N1223" s="221" t="s">
        <v>5625</v>
      </c>
      <c r="O1223" s="221" t="s">
        <v>5626</v>
      </c>
      <c r="P1223" s="221">
        <v>1</v>
      </c>
      <c r="T1223" s="221" t="s">
        <v>2273</v>
      </c>
      <c r="U1223" s="221" t="s">
        <v>7910</v>
      </c>
      <c r="V1223" s="221">
        <v>1</v>
      </c>
      <c r="AB1223" s="333"/>
    </row>
    <row r="1224" spans="1:28" s="221" customFormat="1">
      <c r="A1224" s="205"/>
      <c r="B1224" s="194" t="s">
        <v>5627</v>
      </c>
      <c r="C1224" s="194" t="str">
        <f t="shared" si="110"/>
        <v>No</v>
      </c>
      <c r="D1224" s="194" t="str">
        <f t="shared" si="109"/>
        <v/>
      </c>
      <c r="E1224" s="205"/>
      <c r="F1224" s="194"/>
      <c r="G1224" s="194" t="s">
        <v>2983</v>
      </c>
      <c r="H1224" s="206"/>
      <c r="I1224" s="221" t="str" cm="1">
        <f t="array" ref="I1224">_xlfn.TEXTJOIN(" ",1,IF(flistname=D1224,foption,""))</f>
        <v>0</v>
      </c>
      <c r="J1224" s="221" t="s">
        <v>151</v>
      </c>
      <c r="K1224" s="221" t="s">
        <v>2804</v>
      </c>
      <c r="L1224" s="221" t="str">
        <f t="shared" si="106"/>
        <v>V02_08: In the last 7 days, how many days did you have to Restrict the consumption of adult women in the household</v>
      </c>
      <c r="M1224" s="221" t="s">
        <v>5628</v>
      </c>
      <c r="N1224" s="221" t="s">
        <v>5629</v>
      </c>
      <c r="O1224" s="221" t="s">
        <v>5630</v>
      </c>
      <c r="P1224" s="221">
        <v>1</v>
      </c>
      <c r="T1224" s="221" t="s">
        <v>2273</v>
      </c>
      <c r="U1224" s="221" t="s">
        <v>7910</v>
      </c>
      <c r="V1224" s="221">
        <v>1</v>
      </c>
      <c r="AB1224" s="333"/>
    </row>
    <row r="1225" spans="1:28" s="219" customFormat="1">
      <c r="A1225" s="212"/>
      <c r="B1225" s="199" t="s">
        <v>5631</v>
      </c>
      <c r="C1225" s="199" t="str">
        <f t="shared" si="110"/>
        <v>No</v>
      </c>
      <c r="D1225" s="199" t="str">
        <f t="shared" si="109"/>
        <v/>
      </c>
      <c r="E1225" s="212"/>
      <c r="F1225" s="199"/>
      <c r="G1225" s="199" t="s">
        <v>2983</v>
      </c>
      <c r="H1225" s="213"/>
      <c r="I1225" s="219" t="str" cm="1">
        <f t="array" ref="I1225">_xlfn.TEXTJOIN(" ",1,IF(flistname=D1225,foption,""))</f>
        <v>0</v>
      </c>
      <c r="J1225" s="219" t="s">
        <v>117</v>
      </c>
      <c r="K1225" s="219" t="s">
        <v>5596</v>
      </c>
      <c r="L1225" s="219" t="str">
        <f t="shared" si="106"/>
        <v/>
      </c>
      <c r="N1225" s="219" t="s">
        <v>2988</v>
      </c>
      <c r="O1225" s="219" t="s">
        <v>2988</v>
      </c>
      <c r="P1225" s="219">
        <v>1</v>
      </c>
      <c r="AB1225" s="286"/>
    </row>
    <row r="1226" spans="1:28" s="245" customFormat="1">
      <c r="A1226" s="228"/>
      <c r="C1226" s="245" t="str">
        <f t="shared" si="110"/>
        <v>No</v>
      </c>
      <c r="D1226" s="245" t="str">
        <f t="shared" si="109"/>
        <v/>
      </c>
      <c r="E1226" s="228"/>
      <c r="H1226" s="230"/>
      <c r="I1226" s="229" t="str" cm="1">
        <f t="array" ref="I1226">_xlfn.TEXTJOIN(" ",1,IF(flistname=D1226,foption,""))</f>
        <v>0</v>
      </c>
      <c r="L1226" s="245" t="str">
        <f t="shared" si="106"/>
        <v/>
      </c>
      <c r="S1226" s="228"/>
      <c r="AB1226" s="281"/>
    </row>
    <row r="1227" spans="1:28" s="219" customFormat="1">
      <c r="A1227" s="212"/>
      <c r="B1227" s="199" t="s">
        <v>5632</v>
      </c>
      <c r="C1227" s="199" t="str">
        <f t="shared" si="110"/>
        <v>No</v>
      </c>
      <c r="D1227" s="199" t="str">
        <f t="shared" si="109"/>
        <v/>
      </c>
      <c r="E1227" s="212"/>
      <c r="F1227" s="199"/>
      <c r="G1227" s="199" t="s">
        <v>2983</v>
      </c>
      <c r="H1227" s="213"/>
      <c r="I1227" s="219" t="str" cm="1">
        <f t="array" ref="I1227">_xlfn.TEXTJOIN(" ",1,IF(flistname=D1227,foption,""))</f>
        <v>0</v>
      </c>
      <c r="J1227" s="219" t="s">
        <v>26</v>
      </c>
      <c r="K1227" s="219" t="s">
        <v>5633</v>
      </c>
      <c r="L1227" s="219" t="str">
        <f t="shared" si="106"/>
        <v>LIVELIHOOD COPING MECHANISM</v>
      </c>
      <c r="N1227" s="219" t="s">
        <v>5634</v>
      </c>
      <c r="O1227" s="219" t="s">
        <v>5634</v>
      </c>
      <c r="P1227" s="219">
        <v>1</v>
      </c>
      <c r="W1227" s="219" t="s">
        <v>168</v>
      </c>
      <c r="AB1227" s="286"/>
    </row>
    <row r="1228" spans="1:28" s="325" customFormat="1">
      <c r="A1228" s="240"/>
      <c r="B1228" s="240"/>
      <c r="C1228" s="240" t="str">
        <f t="shared" si="110"/>
        <v>No</v>
      </c>
      <c r="D1228" s="240" t="str">
        <f t="shared" si="109"/>
        <v/>
      </c>
      <c r="E1228" s="240"/>
      <c r="F1228" s="240"/>
      <c r="G1228" s="240"/>
      <c r="H1228" s="240"/>
      <c r="I1228" s="325" t="str" cm="1">
        <f t="array" ref="I1228">_xlfn.TEXTJOIN(" ",1,IF(flistname=D1228,foption,""))</f>
        <v>0</v>
      </c>
      <c r="J1228" s="325" t="s">
        <v>20</v>
      </c>
      <c r="L1228" s="325" t="str">
        <f t="shared" si="106"/>
        <v>During the past **30 days**, did anyone in your household have to engage in any of the following activities because there was not enough food or money to buy food?</v>
      </c>
      <c r="N1228" s="325" t="s">
        <v>2807</v>
      </c>
      <c r="O1228" s="325" t="s">
        <v>2807</v>
      </c>
      <c r="AB1228" s="326"/>
    </row>
    <row r="1229" spans="1:28" s="221" customFormat="1">
      <c r="A1229" s="205"/>
      <c r="B1229" s="194" t="s">
        <v>5635</v>
      </c>
      <c r="C1229" s="194" t="str">
        <f t="shared" si="110"/>
        <v>select_one</v>
      </c>
      <c r="D1229" s="194" t="str">
        <f t="shared" si="109"/>
        <v>N08</v>
      </c>
      <c r="E1229" s="205"/>
      <c r="F1229" s="194"/>
      <c r="G1229" s="194" t="s">
        <v>2983</v>
      </c>
      <c r="H1229" s="206"/>
      <c r="I1229" s="221" t="str" cm="1">
        <f t="array" ref="I1229">_xlfn.TEXTJOIN(" ",1,IF(flistname=D1229,foption,""))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1229" s="221" t="s">
        <v>5636</v>
      </c>
      <c r="K1229" s="221" t="s">
        <v>4681</v>
      </c>
      <c r="L1229" s="221" t="str">
        <f t="shared" si="106"/>
        <v>V03_01: In the last 30 days, did your household send household members to eat with another household because of a lack of food or money to buy food?</v>
      </c>
      <c r="M1229" s="221" t="s">
        <v>5637</v>
      </c>
      <c r="N1229" s="221" t="s">
        <v>5638</v>
      </c>
      <c r="O1229" s="221" t="s">
        <v>5639</v>
      </c>
      <c r="P1229" s="221">
        <v>1</v>
      </c>
      <c r="S1229" s="221" t="s">
        <v>2811</v>
      </c>
      <c r="V1229" s="221">
        <v>1</v>
      </c>
      <c r="W1229" s="221" t="s">
        <v>3865</v>
      </c>
      <c r="AB1229" s="333"/>
    </row>
    <row r="1230" spans="1:28" s="221" customFormat="1">
      <c r="A1230" s="205"/>
      <c r="B1230" s="194" t="s">
        <v>5640</v>
      </c>
      <c r="C1230" s="194" t="str">
        <f t="shared" si="110"/>
        <v>select_one</v>
      </c>
      <c r="D1230" s="194" t="str">
        <f t="shared" si="109"/>
        <v>N09</v>
      </c>
      <c r="E1230" s="205"/>
      <c r="F1230" s="194"/>
      <c r="G1230" s="194" t="s">
        <v>2983</v>
      </c>
      <c r="H1230" s="206"/>
      <c r="I1230" s="221" t="str" cm="1">
        <f t="array" ref="I1230">_xlfn.TEXTJOIN(" ",1,IF(flistname=D1230,foption,""))</f>
        <v>1: Yes 2: No, my household did not experience hunger that would make me do this 3: No, because I have already sold those assets in the last 12 months and cannot continue doing it 4: Not applicable – It is not possible for me to do this, even if I needed to (household never had animals to sell, household sold or lost all animals more than one year ago)</v>
      </c>
      <c r="J1230" s="221" t="s">
        <v>5641</v>
      </c>
      <c r="K1230" s="221" t="s">
        <v>4685</v>
      </c>
      <c r="L1230" s="221" t="str">
        <f t="shared" si="106"/>
        <v>V03_02: In the last 30 days, did your household sell more animals than usual for this time of year because of a lack of food or money to buy food?</v>
      </c>
      <c r="M1230" s="221" t="s">
        <v>5642</v>
      </c>
      <c r="N1230" s="221" t="s">
        <v>5643</v>
      </c>
      <c r="O1230" s="221" t="s">
        <v>5644</v>
      </c>
      <c r="P1230" s="221">
        <v>1</v>
      </c>
      <c r="S1230" s="221" t="s">
        <v>2811</v>
      </c>
      <c r="V1230" s="221">
        <v>1</v>
      </c>
      <c r="W1230" s="221" t="s">
        <v>3865</v>
      </c>
      <c r="AB1230" s="333"/>
    </row>
    <row r="1231" spans="1:28" s="221" customFormat="1">
      <c r="A1231" s="205"/>
      <c r="B1231" s="194" t="s">
        <v>5645</v>
      </c>
      <c r="C1231" s="194" t="str">
        <f t="shared" si="110"/>
        <v>select_one</v>
      </c>
      <c r="D1231" s="194" t="str">
        <f t="shared" si="109"/>
        <v>N10</v>
      </c>
      <c r="E1231" s="205"/>
      <c r="F1231" s="194"/>
      <c r="G1231" s="194" t="s">
        <v>2983</v>
      </c>
      <c r="H1231" s="206"/>
      <c r="I1231" s="221" t="str" cm="1">
        <f t="array" ref="I1231">_xlfn.TEXTJOIN(" ",1,IF(flistname=D1231,foption,""))</f>
        <v>1: Yes 2: No, my household did not experience hunger that would make me do this 3: No, because I already did this in the last 12 months and cannot continue doing it 4: Not applicable – It is not possible for me to do this, even if I needed to (there is nowhere to purchase food on credit or no one is loaning money at this even I wanted to do these things) 5: No, I attempted to do this for the first time and was refused</v>
      </c>
      <c r="J1231" s="221" t="s">
        <v>5646</v>
      </c>
      <c r="K1231" s="221" t="s">
        <v>5647</v>
      </c>
      <c r="L1231" s="221" t="str">
        <f t="shared" si="106"/>
        <v>V03_03: In the last 30 days, did your household borrow money or purchase food on credit because of a lack of food or money to buy food more than usual during this time of year?</v>
      </c>
      <c r="M1231" s="221" t="s">
        <v>5648</v>
      </c>
      <c r="N1231" s="221" t="s">
        <v>5649</v>
      </c>
      <c r="O1231" s="221" t="s">
        <v>5650</v>
      </c>
      <c r="P1231" s="221">
        <v>1</v>
      </c>
      <c r="S1231" s="221" t="s">
        <v>2811</v>
      </c>
      <c r="V1231" s="221">
        <v>1</v>
      </c>
      <c r="W1231" s="221" t="s">
        <v>3865</v>
      </c>
      <c r="AB1231" s="333"/>
    </row>
    <row r="1232" spans="1:28" s="221" customFormat="1">
      <c r="A1232" s="205"/>
      <c r="B1232" s="194" t="s">
        <v>5651</v>
      </c>
      <c r="C1232" s="194" t="str">
        <f t="shared" si="110"/>
        <v>select_one</v>
      </c>
      <c r="D1232" s="194" t="str">
        <f t="shared" si="109"/>
        <v>N11</v>
      </c>
      <c r="E1232" s="205"/>
      <c r="F1232" s="194"/>
      <c r="G1232" s="194" t="s">
        <v>2983</v>
      </c>
      <c r="H1232" s="206"/>
      <c r="I1232" s="221" t="str" cm="1">
        <f t="array" ref="I1232">_xlfn.TEXTJOIN(" ",1,IF(flistname=D1232,foption,""))</f>
        <v>1: Yes 2: No, my household did not experience hunger that would make me do this 3: No, because I have already engaged in this activity in the last 12 months and cannot continue doing it 4: Not applicable – It is not possible for me to do this (it is not the season for these activities, the areas where I would do this are not safe, these activities are regulated by local authorities, these resources are exhausted in my area)</v>
      </c>
      <c r="J1232" s="221" t="s">
        <v>5652</v>
      </c>
      <c r="K1232" s="221" t="s">
        <v>5653</v>
      </c>
      <c r="L1232" s="221" t="str">
        <f t="shared" ref="L1232:L1238" si="111">IF(AND(ISBLANK(M1232),ISBLANK(N1232)),"",IF(ISBLANK(M1232),N1232,_xlfn.CONCAT(TRIM(M1232),": ",N1232)))</f>
        <v>V03_04: In the last 30 days, did your household gather wild foods more than normal for this time of year because of a lack of food or money to buy food?</v>
      </c>
      <c r="M1232" s="221" t="s">
        <v>5654</v>
      </c>
      <c r="N1232" s="221" t="s">
        <v>5655</v>
      </c>
      <c r="O1232" s="221" t="s">
        <v>5656</v>
      </c>
      <c r="P1232" s="221">
        <v>1</v>
      </c>
      <c r="S1232" s="221" t="s">
        <v>2811</v>
      </c>
      <c r="V1232" s="221">
        <v>1</v>
      </c>
      <c r="W1232" s="221" t="s">
        <v>3865</v>
      </c>
      <c r="AB1232" s="333"/>
    </row>
    <row r="1233" spans="1:28" s="221" customFormat="1">
      <c r="A1233" s="205"/>
      <c r="B1233" s="194" t="s">
        <v>5657</v>
      </c>
      <c r="C1233" s="194" t="str">
        <f t="shared" si="110"/>
        <v>select_one</v>
      </c>
      <c r="D1233" s="194" t="str">
        <f t="shared" si="109"/>
        <v>N12</v>
      </c>
      <c r="E1233" s="205"/>
      <c r="F1233" s="194"/>
      <c r="G1233" s="194" t="s">
        <v>2983</v>
      </c>
      <c r="H1233" s="206"/>
      <c r="I1233" s="221" t="str" cm="1">
        <f t="array" ref="I1233">_xlfn.TEXTJOIN(" ",1,IF(flistname=D1233,foption,""))</f>
        <v>1: Yes 2: No, my household did not experience hunger that would make me do this 3: No, because I have already engaged in this activity in the last 12 months and cannot continue doing it 4: Not applicable – It is not possible for me to do this 5: No, I attempted to do this for the first time and was refused</v>
      </c>
      <c r="J1233" s="221" t="s">
        <v>5658</v>
      </c>
      <c r="K1233" s="221" t="s">
        <v>5659</v>
      </c>
      <c r="L1233" s="221" t="str">
        <f t="shared" si="111"/>
        <v>V03_05: In the last 30 days, did your household ask other community members for a support of food because of a lack of food or money to buy food?</v>
      </c>
      <c r="M1233" s="221" t="s">
        <v>5660</v>
      </c>
      <c r="N1233" s="221" t="s">
        <v>5661</v>
      </c>
      <c r="O1233" s="221" t="s">
        <v>5662</v>
      </c>
      <c r="P1233" s="221">
        <v>1</v>
      </c>
      <c r="S1233" s="221" t="s">
        <v>2938</v>
      </c>
      <c r="V1233" s="221">
        <v>1</v>
      </c>
      <c r="W1233" s="221" t="s">
        <v>3865</v>
      </c>
      <c r="AB1233" s="333"/>
    </row>
    <row r="1234" spans="1:28" s="221" customFormat="1">
      <c r="A1234" s="205"/>
      <c r="B1234" s="194" t="s">
        <v>5663</v>
      </c>
      <c r="C1234" s="194" t="str">
        <f t="shared" si="110"/>
        <v>select_one</v>
      </c>
      <c r="D1234" s="194" t="str">
        <f t="shared" si="109"/>
        <v>N13</v>
      </c>
      <c r="E1234" s="205"/>
      <c r="F1234" s="194"/>
      <c r="G1234" s="194" t="s">
        <v>2983</v>
      </c>
      <c r="H1234" s="206"/>
      <c r="I1234" s="221" t="str" cm="1">
        <f t="array" ref="I1234">_xlfn.TEXTJOIN(" ",1,IF(flistname=D1234,foption,""))</f>
        <v>1: Yes 2: No, my household did not experience hunger that would make me do this 3: No, because I have already done this activity in the last 12 months and cannot continue doing it 4: Not applicable – It is not possible for me to do this (there are no cattle or fishing camps to go to)</v>
      </c>
      <c r="J1234" s="221" t="s">
        <v>5664</v>
      </c>
      <c r="K1234" s="221" t="s">
        <v>5665</v>
      </c>
      <c r="L1234" s="221" t="str">
        <f t="shared" si="111"/>
        <v>V03_06: In the last 30 days, did your household send more household members than normal to cattle and/or fishing camps because of a lack of food or money to buy food?</v>
      </c>
      <c r="M1234" s="221" t="s">
        <v>5666</v>
      </c>
      <c r="N1234" s="221" t="s">
        <v>5667</v>
      </c>
      <c r="O1234" s="221" t="s">
        <v>5668</v>
      </c>
      <c r="P1234" s="221">
        <v>1</v>
      </c>
      <c r="S1234" s="221" t="s">
        <v>2938</v>
      </c>
      <c r="V1234" s="221">
        <v>1</v>
      </c>
      <c r="W1234" s="221" t="s">
        <v>3865</v>
      </c>
      <c r="AB1234" s="333"/>
    </row>
    <row r="1235" spans="1:28" s="221" customFormat="1">
      <c r="A1235" s="205"/>
      <c r="B1235" s="194" t="s">
        <v>5669</v>
      </c>
      <c r="C1235" s="194" t="str">
        <f t="shared" si="110"/>
        <v>select_one</v>
      </c>
      <c r="D1235" s="194" t="str">
        <f t="shared" si="109"/>
        <v>N14</v>
      </c>
      <c r="E1235" s="205"/>
      <c r="F1235" s="194"/>
      <c r="G1235" s="194" t="s">
        <v>2983</v>
      </c>
      <c r="H1235" s="206"/>
      <c r="I1235" s="221" t="str" cm="1">
        <f t="array" ref="I1235">_xlfn.TEXTJOIN(" ",1,IF(flistname=D1235,foption,""))</f>
        <v>1: Yes 2: No, my household did not experience hunger that would make me do this 3: No, because I already sold or ate all my seeds in the last 12 months and cannot continue doing it 4: Not applicable – It is not possible for me to do this (I did not have any seeds to eat or sell, I did not intend to plant this season, I do not farm, etc)</v>
      </c>
      <c r="J1235" s="221" t="s">
        <v>5670</v>
      </c>
      <c r="K1235" s="221" t="s">
        <v>5671</v>
      </c>
      <c r="L1235" s="221" t="str">
        <f t="shared" si="111"/>
        <v>V03_07: In the last 30 days, did your household sell or eat seeds intended for planting this season because of a lack of food or money to buy food?</v>
      </c>
      <c r="M1235" s="221" t="s">
        <v>5672</v>
      </c>
      <c r="N1235" s="221" t="s">
        <v>5673</v>
      </c>
      <c r="O1235" s="221" t="s">
        <v>5674</v>
      </c>
      <c r="P1235" s="221">
        <v>1</v>
      </c>
      <c r="S1235" s="221" t="s">
        <v>2938</v>
      </c>
      <c r="V1235" s="221">
        <v>1</v>
      </c>
      <c r="W1235" s="221" t="s">
        <v>3865</v>
      </c>
      <c r="AB1235" s="333"/>
    </row>
    <row r="1236" spans="1:28" s="221" customFormat="1">
      <c r="A1236" s="205"/>
      <c r="B1236" s="194" t="s">
        <v>5675</v>
      </c>
      <c r="C1236" s="194" t="str">
        <f t="shared" si="110"/>
        <v>select_one</v>
      </c>
      <c r="D1236" s="194" t="str">
        <f t="shared" si="109"/>
        <v>N15</v>
      </c>
      <c r="E1236" s="205"/>
      <c r="F1236" s="194"/>
      <c r="G1236" s="194" t="s">
        <v>2983</v>
      </c>
      <c r="H1236" s="206"/>
      <c r="I1236" s="221" t="str" cm="1">
        <f t="array" ref="I1236">_xlfn.TEXTJOIN(" ",1,IF(flistname=D1236,foption,""))</f>
        <v>1: Yes 2: No, my household did not experience hunger that would make me do this 3: No, because I have already sold this asset in the last 12 months and cannot continue doing it 4: Not applicable – It is not possible for me to do this (I lost all of my animals more than one year ago, I have never owned these animals) 5: No, because I did not want to slaughter or sell any more cows and goats, even if I needed food</v>
      </c>
      <c r="J1236" s="221" t="s">
        <v>5676</v>
      </c>
      <c r="K1236" s="221" t="s">
        <v>5677</v>
      </c>
      <c r="L1236" s="221" t="str">
        <f t="shared" si="111"/>
        <v>V03_08: In the last 30 days, did your household sell or slaughter the last of your cows and goats because of a lack of food or money to buy food?</v>
      </c>
      <c r="M1236" s="221" t="s">
        <v>5678</v>
      </c>
      <c r="N1236" s="221" t="s">
        <v>5679</v>
      </c>
      <c r="O1236" s="221" t="s">
        <v>5680</v>
      </c>
      <c r="P1236" s="221">
        <v>1</v>
      </c>
      <c r="S1236" s="221" t="s">
        <v>2831</v>
      </c>
      <c r="V1236" s="221">
        <v>1</v>
      </c>
      <c r="W1236" s="221" t="s">
        <v>3865</v>
      </c>
      <c r="AB1236" s="333"/>
    </row>
    <row r="1237" spans="1:28" s="221" customFormat="1">
      <c r="A1237" s="205"/>
      <c r="B1237" s="194" t="s">
        <v>5681</v>
      </c>
      <c r="C1237" s="194" t="str">
        <f t="shared" si="110"/>
        <v>select_one</v>
      </c>
      <c r="D1237" s="194" t="str">
        <f t="shared" si="109"/>
        <v>N16</v>
      </c>
      <c r="E1237" s="205"/>
      <c r="F1237" s="194"/>
      <c r="G1237" s="194" t="s">
        <v>2983</v>
      </c>
      <c r="H1237" s="206"/>
      <c r="I1237" s="221" t="str" cm="1">
        <f t="array" ref="I1237">_xlfn.TEXTJOIN(" ",1,IF(flistname=D1237,foption,""))</f>
        <v>1: Yes 2: No, my household did not experience hunger that would make me do this 3: No, because I have already engaged in this activity in the last 12 months and cannot continue doing it 4: Not applicable – It is not possible for me to do this (I am not physically able to travel, there are no other nearby villages, etc)</v>
      </c>
      <c r="J1237" s="221" t="s">
        <v>5682</v>
      </c>
      <c r="K1237" s="221" t="s">
        <v>5683</v>
      </c>
      <c r="L1237" s="221" t="str">
        <f t="shared" si="111"/>
        <v>V03_09: In the last 30 days, did your household travel to another village to look for/ search for (begging) for food or other resources because of a lack of food or money to buy food?</v>
      </c>
      <c r="M1237" s="221" t="s">
        <v>5684</v>
      </c>
      <c r="N1237" s="221" t="s">
        <v>6346</v>
      </c>
      <c r="O1237" s="221" t="s">
        <v>5686</v>
      </c>
      <c r="P1237" s="221">
        <v>1</v>
      </c>
      <c r="S1237" s="221" t="s">
        <v>2831</v>
      </c>
      <c r="V1237" s="221">
        <v>1</v>
      </c>
      <c r="W1237" s="221" t="s">
        <v>3865</v>
      </c>
      <c r="AB1237" s="333"/>
    </row>
    <row r="1238" spans="1:28" s="221" customFormat="1">
      <c r="A1238" s="205"/>
      <c r="B1238" s="194"/>
      <c r="C1238" s="194" t="str">
        <f t="shared" si="110"/>
        <v>select_one</v>
      </c>
      <c r="D1238" s="194" t="str">
        <f t="shared" si="109"/>
        <v>N17</v>
      </c>
      <c r="E1238" s="205"/>
      <c r="F1238" s="194"/>
      <c r="G1238" s="194"/>
      <c r="H1238" s="206"/>
      <c r="I1238" s="221" t="str" cm="1">
        <f t="array" ref="I1238">_xlfn.TEXTJOIN(" ",1,IF(flistname=D1238,foption,""))</f>
        <v>1: Yes 2: No, my household did not experience hunger that would make me do this 3: No, because I have already engaged in this activity in the last 12 months and cannot continue doing it 4: No, because there was no court to hear the case (yes) 5: No, as I could not afford the fees for the court (yes) 6: No, because I did not have a claim to bring to the court (no) 7: No, because I did not think the court would rule in my favour (no) 8: No, for another reason</v>
      </c>
      <c r="J1238" s="221" t="s">
        <v>5687</v>
      </c>
      <c r="K1238" s="221" t="s">
        <v>5688</v>
      </c>
      <c r="L1238" s="221" t="str">
        <f t="shared" si="111"/>
        <v>V03_10: In the last 30 days, did your household use community leaders or a local court to collect debts or bride wealth/dowry, or to gain a support of food or other resources from another community member because of a lack of food or money to buy food?</v>
      </c>
      <c r="M1238" s="221" t="s">
        <v>5689</v>
      </c>
      <c r="N1238" s="221" t="s">
        <v>5690</v>
      </c>
      <c r="S1238" s="221" t="s">
        <v>2831</v>
      </c>
      <c r="V1238" s="221">
        <v>1</v>
      </c>
      <c r="W1238" s="221" t="s">
        <v>3865</v>
      </c>
      <c r="AB1238" s="333"/>
    </row>
    <row r="1239" spans="1:28" s="219" customFormat="1">
      <c r="A1239" s="212"/>
      <c r="B1239" s="199" t="s">
        <v>5691</v>
      </c>
      <c r="C1239" s="199" t="str">
        <f t="shared" si="110"/>
        <v>No</v>
      </c>
      <c r="D1239" s="199" t="str">
        <f t="shared" si="109"/>
        <v/>
      </c>
      <c r="E1239" s="212"/>
      <c r="F1239" s="199"/>
      <c r="G1239" s="199" t="s">
        <v>2983</v>
      </c>
      <c r="H1239" s="213"/>
      <c r="I1239" s="219" t="str" cm="1">
        <f t="array" ref="I1239">_xlfn.TEXTJOIN(" ",1,IF(flistname=D1239,foption,""))</f>
        <v>0</v>
      </c>
      <c r="J1239" s="219" t="s">
        <v>117</v>
      </c>
      <c r="K1239" s="219" t="s">
        <v>5633</v>
      </c>
      <c r="L1239" s="219" t="str">
        <f t="shared" ref="L1239:L1396" si="112">IF(AND(ISBLANK(M1239),ISBLANK(N1239)),"",IF(ISBLANK(M1239),N1239,_xlfn.CONCAT(TRIM(M1239),": ",N1239)))</f>
        <v/>
      </c>
      <c r="N1239" s="219" t="s">
        <v>2988</v>
      </c>
      <c r="O1239" s="219" t="s">
        <v>2988</v>
      </c>
      <c r="P1239" s="219">
        <v>1</v>
      </c>
      <c r="AB1239" s="286"/>
    </row>
    <row r="1240" spans="1:28" s="219" customFormat="1">
      <c r="A1240" s="212"/>
      <c r="B1240" s="199" t="s">
        <v>5692</v>
      </c>
      <c r="C1240" s="199" t="str">
        <f t="shared" si="110"/>
        <v>No</v>
      </c>
      <c r="D1240" s="199" t="str">
        <f t="shared" si="109"/>
        <v/>
      </c>
      <c r="E1240" s="212"/>
      <c r="F1240" s="199"/>
      <c r="G1240" s="199" t="s">
        <v>2983</v>
      </c>
      <c r="H1240" s="213"/>
      <c r="I1240" s="219" t="str" cm="1">
        <f t="array" ref="I1240">_xlfn.TEXTJOIN(" ",1,IF(flistname=D1240,foption,""))</f>
        <v>0</v>
      </c>
      <c r="J1240" s="219" t="s">
        <v>117</v>
      </c>
      <c r="K1240" s="219" t="s">
        <v>5568</v>
      </c>
      <c r="L1240" s="219" t="str">
        <f t="shared" si="112"/>
        <v/>
      </c>
      <c r="N1240" s="219" t="s">
        <v>2988</v>
      </c>
      <c r="O1240" s="219" t="s">
        <v>2988</v>
      </c>
      <c r="P1240" s="219">
        <v>1</v>
      </c>
      <c r="AB1240" s="286"/>
    </row>
    <row r="1241" spans="1:28" s="218" customFormat="1">
      <c r="A1241" s="207"/>
      <c r="C1241" s="218" t="str">
        <f t="shared" si="110"/>
        <v>No</v>
      </c>
      <c r="D1241" s="218" t="str">
        <f t="shared" si="109"/>
        <v/>
      </c>
      <c r="E1241" s="207"/>
      <c r="H1241" s="209"/>
      <c r="I1241" s="214" t="str" cm="1">
        <f t="array" ref="I1241">_xlfn.TEXTJOIN(" ",1,IF(flistname=D1241,foption,""))</f>
        <v>0</v>
      </c>
      <c r="L1241" s="218" t="str">
        <f t="shared" si="112"/>
        <v/>
      </c>
      <c r="N1241" s="218" t="s">
        <v>2988</v>
      </c>
      <c r="O1241" s="218" t="s">
        <v>2988</v>
      </c>
      <c r="P1241" s="218">
        <v>1</v>
      </c>
      <c r="S1241" s="207"/>
      <c r="AB1241" s="280"/>
    </row>
    <row r="1242" spans="1:28" s="356" customFormat="1">
      <c r="A1242" s="355"/>
      <c r="B1242" s="356" t="s">
        <v>5693</v>
      </c>
      <c r="C1242" s="356" t="str">
        <f t="shared" si="110"/>
        <v>No</v>
      </c>
      <c r="D1242" s="356" t="str">
        <f t="shared" si="109"/>
        <v/>
      </c>
      <c r="E1242" s="355" t="s">
        <v>5694</v>
      </c>
      <c r="F1242" s="356" t="s">
        <v>246</v>
      </c>
      <c r="G1242" s="356" t="s">
        <v>2983</v>
      </c>
      <c r="H1242" s="357"/>
      <c r="I1242" s="356" t="str" cm="1">
        <f t="array" ref="I1242">_xlfn.TEXTJOIN(" ",1,IF(flistname=D1242,foption,""))</f>
        <v>0</v>
      </c>
      <c r="J1242" s="356" t="s">
        <v>26</v>
      </c>
      <c r="K1242" s="356" t="s">
        <v>5695</v>
      </c>
      <c r="L1242" s="356" t="str">
        <f t="shared" si="112"/>
        <v>W: HOUSEHOLD SHOCKS AND DIFFICULTIES</v>
      </c>
      <c r="M1242" s="356" t="s">
        <v>5696</v>
      </c>
      <c r="N1242" s="356" t="s">
        <v>5697</v>
      </c>
      <c r="O1242" s="356" t="s">
        <v>5697</v>
      </c>
      <c r="P1242" s="356">
        <v>1</v>
      </c>
      <c r="W1242" s="356" t="s">
        <v>168</v>
      </c>
      <c r="AB1242" s="358"/>
    </row>
    <row r="1243" spans="1:28" s="221" customFormat="1">
      <c r="A1243" s="205" t="s">
        <v>5698</v>
      </c>
      <c r="B1243" s="194" t="s">
        <v>5699</v>
      </c>
      <c r="C1243" s="194" t="str">
        <f t="shared" si="110"/>
        <v>select_multiple</v>
      </c>
      <c r="D1243" s="194" t="str">
        <f t="shared" si="109"/>
        <v>shocks</v>
      </c>
      <c r="E1243" s="205"/>
      <c r="F1243" s="194" t="s">
        <v>246</v>
      </c>
      <c r="G1243" s="194" t="s">
        <v>2983</v>
      </c>
      <c r="H1243" s="206" t="s">
        <v>5700</v>
      </c>
      <c r="I1243" s="221" t="str" cm="1">
        <f t="array" ref="I1243">_xlfn.TEXTJOIN(" ",1,IF(flistname=D1243,foption,""))</f>
        <v>1: Insecurity/violence 2: Lack of free movement 3: High food prices 4: Debts to reimburse 5: High fuel/transportation costs 6: Floods, heavy rains, landslides 7: Dry spell/delay of rains 8: Weeds/pest 9: Livestock diseases 10: Loss of employment/reduced salary 11: Human sickness/death 12: Returnees/IDPs living with household 13: Social event 14: Delayed assistance distributions 15: Lack of agro-inputs/tools 16: Food shortages/reduced distributions 17: COVID-19 and related restrictions 88: Other shock 0: No shock mentioned</v>
      </c>
      <c r="J1243" s="221" t="s">
        <v>5701</v>
      </c>
      <c r="K1243" s="221" t="s">
        <v>5702</v>
      </c>
      <c r="L1243" s="221" t="str">
        <f t="shared" si="112"/>
        <v>W01: What were the household’s main shocks during the past 3 months? [Maximum three]</v>
      </c>
      <c r="M1243" s="221" t="s">
        <v>5703</v>
      </c>
      <c r="N1243" s="221" t="s">
        <v>5704</v>
      </c>
      <c r="O1243" s="221" t="s">
        <v>5705</v>
      </c>
      <c r="P1243" s="221">
        <v>1</v>
      </c>
      <c r="S1243" s="221" t="s">
        <v>2759</v>
      </c>
      <c r="T1243" s="221" t="s">
        <v>5706</v>
      </c>
      <c r="U1243" s="221" t="s">
        <v>7911</v>
      </c>
      <c r="V1243" s="221">
        <v>1</v>
      </c>
      <c r="W1243" s="221" t="s">
        <v>3865</v>
      </c>
      <c r="AB1243" s="333"/>
    </row>
    <row r="1244" spans="1:28" s="221" customFormat="1">
      <c r="A1244" s="205"/>
      <c r="B1244" s="194"/>
      <c r="C1244" s="194" t="str">
        <f t="shared" si="110"/>
        <v>No</v>
      </c>
      <c r="D1244" s="194" t="str">
        <f t="shared" si="109"/>
        <v/>
      </c>
      <c r="E1244" s="205"/>
      <c r="F1244" s="194"/>
      <c r="G1244" s="194"/>
      <c r="H1244" s="206"/>
      <c r="I1244" s="221" t="str" cm="1">
        <f t="array" ref="I1244">_xlfn.TEXTJOIN(" ",1,IF(flistname=D1244,foption,""))</f>
        <v>0</v>
      </c>
      <c r="J1244" s="221" t="s">
        <v>5708</v>
      </c>
      <c r="K1244" s="221" t="s">
        <v>5709</v>
      </c>
      <c r="L1244" s="221" t="str">
        <f t="shared" si="112"/>
        <v>W02: Please rank these shocks by order of impact severity</v>
      </c>
      <c r="M1244" s="221" t="s">
        <v>5710</v>
      </c>
      <c r="N1244" s="221" t="s">
        <v>5711</v>
      </c>
      <c r="O1244" s="221" t="s">
        <v>5712</v>
      </c>
      <c r="P1244" s="221">
        <v>1</v>
      </c>
      <c r="R1244" s="221" t="s">
        <v>5713</v>
      </c>
      <c r="V1244" s="221">
        <v>1</v>
      </c>
      <c r="Z1244" s="221" t="s">
        <v>5714</v>
      </c>
      <c r="AB1244" s="333"/>
    </row>
    <row r="1245" spans="1:28" s="221" customFormat="1">
      <c r="A1245" s="205"/>
      <c r="B1245" s="194"/>
      <c r="C1245" s="194" t="str">
        <f t="shared" si="110"/>
        <v>select_one</v>
      </c>
      <c r="D1245" s="194" t="str">
        <f t="shared" si="109"/>
        <v>recovery</v>
      </c>
      <c r="E1245" s="205"/>
      <c r="F1245" s="194"/>
      <c r="G1245" s="194"/>
      <c r="H1245" s="206"/>
      <c r="I1245" s="221" t="str" cm="1">
        <f t="array" ref="I1245">_xlfn.TEXTJOIN(" ",1,IF(flistname=D1245,foption,""))</f>
        <v>1: Yes, fully recovered 2: Yes, partially recovered 3: Not at all</v>
      </c>
      <c r="J1245" s="221" t="s">
        <v>5715</v>
      </c>
      <c r="K1245" s="221" t="s">
        <v>5716</v>
      </c>
      <c r="L1245" s="221" t="str">
        <f t="shared" si="112"/>
        <v>W03: Has your household recovered from impacts sustained from these shocks?</v>
      </c>
      <c r="M1245" s="221" t="s">
        <v>5717</v>
      </c>
      <c r="N1245" s="221" t="s">
        <v>5718</v>
      </c>
      <c r="O1245" s="221" t="s">
        <v>5719</v>
      </c>
      <c r="P1245" s="221">
        <v>1</v>
      </c>
      <c r="V1245" s="221">
        <v>1</v>
      </c>
      <c r="Z1245" s="221" t="s">
        <v>5720</v>
      </c>
      <c r="AB1245" s="333"/>
    </row>
    <row r="1246" spans="1:28" s="221" customFormat="1">
      <c r="A1246" s="205" t="s">
        <v>5698</v>
      </c>
      <c r="B1246" s="194" t="s">
        <v>5721</v>
      </c>
      <c r="C1246" s="194" t="str">
        <f t="shared" si="110"/>
        <v>select_multiple</v>
      </c>
      <c r="D1246" s="194" t="str">
        <f t="shared" si="109"/>
        <v>difficulty</v>
      </c>
      <c r="E1246" s="205"/>
      <c r="F1246" s="194" t="s">
        <v>246</v>
      </c>
      <c r="G1246" s="194" t="s">
        <v>118</v>
      </c>
      <c r="H1246" s="206"/>
      <c r="I1246" s="221" t="str" cm="1">
        <f t="array" ref="I1246">_xlfn.TEXTJOIN(" ",1,IF(flistname=D1246,foption,""))</f>
        <v>1: Cannot afford education services 2: Cannot afford health services 3: Cannot access markets 4: Cannot access seeds/tools 5: Returnees/IDPs living with household 88: Other 0: None</v>
      </c>
      <c r="J1246" s="221" t="s">
        <v>5722</v>
      </c>
      <c r="K1246" s="221" t="s">
        <v>2764</v>
      </c>
      <c r="L1246" s="221" t="str">
        <f t="shared" si="112"/>
        <v>W04: What were the household’s main difficulties/preoccupation during the past 3 months? [Maximum three]</v>
      </c>
      <c r="M1246" s="221" t="s">
        <v>5723</v>
      </c>
      <c r="N1246" s="221" t="s">
        <v>5724</v>
      </c>
      <c r="O1246" s="221" t="s">
        <v>5725</v>
      </c>
      <c r="P1246" s="221">
        <v>1</v>
      </c>
      <c r="S1246" s="221" t="s">
        <v>2766</v>
      </c>
      <c r="T1246" s="221" t="s">
        <v>5706</v>
      </c>
      <c r="U1246" s="221" t="s">
        <v>7912</v>
      </c>
      <c r="V1246" s="221">
        <v>1</v>
      </c>
      <c r="W1246" s="221" t="s">
        <v>3865</v>
      </c>
      <c r="AB1246" s="333"/>
    </row>
    <row r="1247" spans="1:28" s="221" customFormat="1">
      <c r="A1247" s="205"/>
      <c r="B1247" s="194"/>
      <c r="C1247" s="194" t="str">
        <f t="shared" si="110"/>
        <v>No</v>
      </c>
      <c r="D1247" s="194" t="str">
        <f t="shared" si="109"/>
        <v/>
      </c>
      <c r="E1247" s="205"/>
      <c r="F1247" s="194"/>
      <c r="G1247" s="194"/>
      <c r="H1247" s="206"/>
      <c r="I1247" s="221" t="str" cm="1">
        <f t="array" ref="I1247">_xlfn.TEXTJOIN(" ",1,IF(flistname=D1247,foption,""))</f>
        <v>0</v>
      </c>
      <c r="J1247" s="221" t="s">
        <v>5726</v>
      </c>
      <c r="K1247" s="221" t="s">
        <v>5727</v>
      </c>
      <c r="L1247" s="221" t="str">
        <f t="shared" si="112"/>
        <v>W05: Please rank these difficulties by order of impact severity</v>
      </c>
      <c r="M1247" s="221" t="s">
        <v>5728</v>
      </c>
      <c r="N1247" s="221" t="s">
        <v>5729</v>
      </c>
      <c r="O1247" s="221" t="s">
        <v>5730</v>
      </c>
      <c r="P1247" s="221">
        <v>1</v>
      </c>
      <c r="R1247" s="221" t="s">
        <v>5731</v>
      </c>
      <c r="V1247" s="221">
        <v>1</v>
      </c>
      <c r="Z1247" s="221" t="s">
        <v>5732</v>
      </c>
      <c r="AB1247" s="333"/>
    </row>
    <row r="1248" spans="1:28" s="356" customFormat="1">
      <c r="A1248" s="355"/>
      <c r="B1248" s="356" t="s">
        <v>5733</v>
      </c>
      <c r="C1248" s="356" t="str">
        <f t="shared" si="110"/>
        <v>No</v>
      </c>
      <c r="D1248" s="356" t="str">
        <f t="shared" si="109"/>
        <v/>
      </c>
      <c r="E1248" s="355"/>
      <c r="F1248" s="356" t="s">
        <v>246</v>
      </c>
      <c r="G1248" s="356" t="s">
        <v>2983</v>
      </c>
      <c r="H1248" s="357"/>
      <c r="I1248" s="356" t="str" cm="1">
        <f t="array" ref="I1248">_xlfn.TEXTJOIN(" ",1,IF(flistname=D1248,foption,""))</f>
        <v>0</v>
      </c>
      <c r="J1248" s="356" t="s">
        <v>117</v>
      </c>
      <c r="K1248" s="356" t="s">
        <v>5695</v>
      </c>
      <c r="L1248" s="356" t="str">
        <f t="shared" si="112"/>
        <v/>
      </c>
      <c r="N1248" s="356" t="s">
        <v>2988</v>
      </c>
      <c r="O1248" s="356" t="s">
        <v>2988</v>
      </c>
      <c r="P1248" s="356">
        <v>1</v>
      </c>
      <c r="AB1248" s="358"/>
    </row>
    <row r="1249" spans="1:28" s="218" customFormat="1">
      <c r="A1249" s="207"/>
      <c r="C1249" s="218" t="str">
        <f t="shared" si="110"/>
        <v>No</v>
      </c>
      <c r="D1249" s="218" t="str">
        <f t="shared" si="109"/>
        <v/>
      </c>
      <c r="E1249" s="207"/>
      <c r="H1249" s="209"/>
      <c r="I1249" s="214" t="str" cm="1">
        <f t="array" ref="I1249">_xlfn.TEXTJOIN(" ",1,IF(flistname=D1249,foption,""))</f>
        <v>0</v>
      </c>
      <c r="L1249" s="218" t="str">
        <f t="shared" si="112"/>
        <v/>
      </c>
      <c r="P1249" s="218">
        <v>1</v>
      </c>
      <c r="S1249" s="207"/>
      <c r="AB1249" s="280"/>
    </row>
    <row r="1250" spans="1:28" s="356" customFormat="1" ht="12">
      <c r="A1250" s="355"/>
      <c r="C1250" s="356" t="str">
        <f t="shared" si="110"/>
        <v>No</v>
      </c>
      <c r="D1250" s="356" t="str">
        <f t="shared" si="109"/>
        <v/>
      </c>
      <c r="E1250" s="355"/>
      <c r="H1250" s="357"/>
      <c r="I1250" s="356" t="str" cm="1">
        <f t="array" ref="I1250">_xlfn.TEXTJOIN(" ",1,IF(flistname=D1250,foption,""))</f>
        <v>0</v>
      </c>
      <c r="J1250" s="361" t="s">
        <v>26</v>
      </c>
      <c r="K1250" s="361" t="s">
        <v>5734</v>
      </c>
      <c r="L1250" s="361" t="str">
        <f t="shared" si="112"/>
        <v>X: Subjectively-Evaluated Resilience Score</v>
      </c>
      <c r="M1250" s="361" t="s">
        <v>5735</v>
      </c>
      <c r="N1250" s="361" t="s">
        <v>5736</v>
      </c>
      <c r="O1250" s="361" t="s">
        <v>5736</v>
      </c>
      <c r="W1250" s="356" t="s">
        <v>168</v>
      </c>
      <c r="AB1250" s="358"/>
    </row>
    <row r="1251" spans="1:28" s="325" customFormat="1" ht="12">
      <c r="A1251" s="240"/>
      <c r="B1251" s="240"/>
      <c r="C1251" s="240" t="str">
        <f t="shared" si="110"/>
        <v>No</v>
      </c>
      <c r="D1251" s="240" t="str">
        <f t="shared" si="109"/>
        <v/>
      </c>
      <c r="E1251" s="240"/>
      <c r="F1251" s="240"/>
      <c r="G1251" s="240"/>
      <c r="H1251" s="240"/>
      <c r="I1251" s="325" t="str" cm="1">
        <f t="array" ref="I1251">_xlfn.TEXTJOIN(" ",1,IF(flistname=D1251,foption,""))</f>
        <v>0</v>
      </c>
      <c r="J1251" s="346" t="s">
        <v>20</v>
      </c>
      <c r="K1251" s="346"/>
      <c r="L1251" s="346" t="str">
        <f t="shared" si="112"/>
        <v>Preamble: ‘I am going to read out a series of statements and your household’s ability to deal with severe shocks (man made and natural). By severe shocks, I mean those that are likely to disrupt your way of making a living, or damage your household or possessions and limit your free movement disrupting access to basic services. Please tell me the extent to which you agree or disagree with each statement.’</v>
      </c>
      <c r="M1251" s="346"/>
      <c r="N1251" s="346" t="s">
        <v>5739</v>
      </c>
      <c r="O1251" s="346" t="s">
        <v>5739</v>
      </c>
      <c r="P1251" s="346"/>
      <c r="Q1251" s="346"/>
      <c r="S1251" s="325" t="s">
        <v>6347</v>
      </c>
      <c r="AB1251" s="326"/>
    </row>
    <row r="1252" spans="1:28" s="221" customFormat="1" ht="12">
      <c r="A1252" s="205"/>
      <c r="B1252" s="220"/>
      <c r="C1252" s="220" t="str">
        <f t="shared" si="110"/>
        <v>select_one</v>
      </c>
      <c r="D1252" s="220" t="str">
        <f t="shared" si="109"/>
        <v>sers</v>
      </c>
      <c r="E1252" s="205"/>
      <c r="F1252" s="205" t="s">
        <v>5741</v>
      </c>
      <c r="G1252" s="221" t="s">
        <v>118</v>
      </c>
      <c r="H1252" s="206"/>
      <c r="I1252" s="221" t="str" cm="1">
        <f t="array" ref="I1252">_xlfn.TEXTJOIN(" ",1,IF(flistname=D1252,foption,""))</f>
        <v>1: Strongly disagree 2: Disagree 3: Neutral 4: Agree 5: Strngly agree</v>
      </c>
      <c r="J1252" s="347" t="s">
        <v>5742</v>
      </c>
      <c r="K1252" s="347" t="s">
        <v>5743</v>
      </c>
      <c r="L1252" s="347" t="str">
        <f t="shared" si="112"/>
        <v xml:space="preserve">X01: Your household can bounce back from any challenge (including i.e. floods, COVID-19, conflicts) that life throws at it </v>
      </c>
      <c r="M1252" s="347" t="s">
        <v>7913</v>
      </c>
      <c r="N1252" s="347" t="s">
        <v>5745</v>
      </c>
      <c r="O1252" s="347" t="s">
        <v>5746</v>
      </c>
      <c r="P1252" s="347">
        <v>1</v>
      </c>
      <c r="Q1252" s="347"/>
      <c r="S1252" s="221" t="s">
        <v>5747</v>
      </c>
      <c r="V1252" s="221">
        <v>1</v>
      </c>
      <c r="W1252" s="221" t="s">
        <v>5748</v>
      </c>
      <c r="AB1252" s="333"/>
    </row>
    <row r="1253" spans="1:28" s="221" customFormat="1" ht="12">
      <c r="A1253" s="205"/>
      <c r="B1253" s="220"/>
      <c r="C1253" s="220" t="str">
        <f t="shared" si="110"/>
        <v>select_one</v>
      </c>
      <c r="D1253" s="220" t="str">
        <f t="shared" si="109"/>
        <v>sers</v>
      </c>
      <c r="E1253" s="205"/>
      <c r="F1253" s="205" t="s">
        <v>5741</v>
      </c>
      <c r="G1253" s="221" t="s">
        <v>118</v>
      </c>
      <c r="H1253" s="206"/>
      <c r="I1253" s="221" t="str" cm="1">
        <f t="array" ref="I1253">_xlfn.TEXTJOIN(" ",1,IF(flistname=D1253,foption,""))</f>
        <v>1: Strongly disagree 2: Disagree 3: Neutral 4: Agree 5: Strngly agree</v>
      </c>
      <c r="J1253" s="347" t="s">
        <v>5742</v>
      </c>
      <c r="K1253" s="347" t="s">
        <v>5749</v>
      </c>
      <c r="L1253" s="347" t="str">
        <f t="shared" si="112"/>
        <v xml:space="preserve">X02: During times of hardship (like i.e. floods, COVID-19, conflicts), your household can change its primary income or source of livelihood if needed </v>
      </c>
      <c r="M1253" s="347" t="s">
        <v>7914</v>
      </c>
      <c r="N1253" s="347" t="s">
        <v>5751</v>
      </c>
      <c r="O1253" s="347" t="s">
        <v>5752</v>
      </c>
      <c r="P1253" s="347">
        <v>1</v>
      </c>
      <c r="Q1253" s="347"/>
      <c r="S1253" s="221" t="s">
        <v>5753</v>
      </c>
      <c r="V1253" s="221">
        <v>1</v>
      </c>
      <c r="W1253" s="221" t="s">
        <v>5748</v>
      </c>
      <c r="AB1253" s="333"/>
    </row>
    <row r="1254" spans="1:28" s="221" customFormat="1" ht="12">
      <c r="A1254" s="205"/>
      <c r="B1254" s="220"/>
      <c r="C1254" s="220" t="str">
        <f t="shared" si="110"/>
        <v>select_one</v>
      </c>
      <c r="D1254" s="220" t="str">
        <f t="shared" si="109"/>
        <v>sers</v>
      </c>
      <c r="E1254" s="205"/>
      <c r="F1254" s="205" t="s">
        <v>5741</v>
      </c>
      <c r="G1254" s="221" t="s">
        <v>118</v>
      </c>
      <c r="H1254" s="206"/>
      <c r="I1254" s="221" t="str" cm="1">
        <f t="array" ref="I1254">_xlfn.TEXTJOIN(" ",1,IF(flistname=D1254,foption,""))</f>
        <v>1: Strongly disagree 2: Disagree 3: Neutral 4: Agree 5: Strngly agree</v>
      </c>
      <c r="J1254" s="347" t="s">
        <v>5742</v>
      </c>
      <c r="K1254" s="347" t="s">
        <v>5754</v>
      </c>
      <c r="L1254" s="347" t="str">
        <f t="shared" si="112"/>
        <v xml:space="preserve">X03: If threats (like i.e. floods, COVID-19, conflicts) to your household became more frequent and intense, you would still find a way to get by </v>
      </c>
      <c r="M1254" s="347" t="s">
        <v>7915</v>
      </c>
      <c r="N1254" s="347" t="s">
        <v>5756</v>
      </c>
      <c r="O1254" s="347" t="s">
        <v>5757</v>
      </c>
      <c r="P1254" s="347">
        <v>1</v>
      </c>
      <c r="Q1254" s="347"/>
      <c r="S1254" s="221" t="s">
        <v>5758</v>
      </c>
      <c r="V1254" s="221">
        <v>1</v>
      </c>
      <c r="W1254" s="221" t="s">
        <v>5748</v>
      </c>
      <c r="AB1254" s="333"/>
    </row>
    <row r="1255" spans="1:28" s="221" customFormat="1" ht="12">
      <c r="A1255" s="205"/>
      <c r="B1255" s="220"/>
      <c r="C1255" s="220" t="str">
        <f t="shared" si="110"/>
        <v>select_one</v>
      </c>
      <c r="D1255" s="220" t="str">
        <f t="shared" si="109"/>
        <v>sers</v>
      </c>
      <c r="E1255" s="205"/>
      <c r="F1255" s="205" t="s">
        <v>5741</v>
      </c>
      <c r="G1255" s="221" t="s">
        <v>118</v>
      </c>
      <c r="H1255" s="206"/>
      <c r="I1255" s="221" t="str" cm="1">
        <f t="array" ref="I1255">_xlfn.TEXTJOIN(" ",1,IF(flistname=D1255,foption,""))</f>
        <v>1: Strongly disagree 2: Disagree 3: Neutral 4: Agree 5: Strngly agree</v>
      </c>
      <c r="J1255" s="347" t="s">
        <v>5742</v>
      </c>
      <c r="K1255" s="347" t="s">
        <v>5759</v>
      </c>
      <c r="L1255" s="347" t="str">
        <f t="shared" si="112"/>
        <v xml:space="preserve">X04: During times of hardship(like i.e. floods, COVID-19, conflicts), your household can access the financial support you need </v>
      </c>
      <c r="M1255" s="347" t="s">
        <v>7916</v>
      </c>
      <c r="N1255" s="347" t="s">
        <v>5761</v>
      </c>
      <c r="O1255" s="347" t="s">
        <v>5762</v>
      </c>
      <c r="P1255" s="347">
        <v>1</v>
      </c>
      <c r="Q1255" s="347"/>
      <c r="S1255" s="221" t="s">
        <v>5763</v>
      </c>
      <c r="V1255" s="221">
        <v>1</v>
      </c>
      <c r="W1255" s="221" t="s">
        <v>5748</v>
      </c>
      <c r="AB1255" s="333"/>
    </row>
    <row r="1256" spans="1:28" s="221" customFormat="1" ht="12">
      <c r="A1256" s="205"/>
      <c r="B1256" s="220"/>
      <c r="C1256" s="220" t="str">
        <f t="shared" si="110"/>
        <v>select_one</v>
      </c>
      <c r="D1256" s="220" t="str">
        <f t="shared" si="109"/>
        <v>sers</v>
      </c>
      <c r="E1256" s="205"/>
      <c r="F1256" s="205" t="s">
        <v>5741</v>
      </c>
      <c r="G1256" s="221" t="s">
        <v>118</v>
      </c>
      <c r="H1256" s="206"/>
      <c r="I1256" s="221" t="str" cm="1">
        <f t="array" ref="I1256">_xlfn.TEXTJOIN(" ",1,IF(flistname=D1256,foption,""))</f>
        <v>1: Strongly disagree 2: Disagree 3: Neutral 4: Agree 5: Strngly agree</v>
      </c>
      <c r="J1256" s="347" t="s">
        <v>5742</v>
      </c>
      <c r="K1256" s="347" t="s">
        <v>5764</v>
      </c>
      <c r="L1256" s="347" t="str">
        <f t="shared" si="112"/>
        <v xml:space="preserve">X05: Your household can rely on the support of family and friends when you need help </v>
      </c>
      <c r="M1256" s="347" t="s">
        <v>7917</v>
      </c>
      <c r="N1256" s="347" t="s">
        <v>5766</v>
      </c>
      <c r="O1256" s="347" t="s">
        <v>5767</v>
      </c>
      <c r="P1256" s="347">
        <v>1</v>
      </c>
      <c r="Q1256" s="347"/>
      <c r="S1256" s="221" t="s">
        <v>5768</v>
      </c>
      <c r="V1256" s="221">
        <v>1</v>
      </c>
      <c r="W1256" s="221" t="s">
        <v>5748</v>
      </c>
      <c r="AB1256" s="333"/>
    </row>
    <row r="1257" spans="1:28" s="221" customFormat="1" ht="12">
      <c r="A1257" s="205"/>
      <c r="B1257" s="220"/>
      <c r="C1257" s="220" t="str">
        <f t="shared" si="110"/>
        <v>select_one</v>
      </c>
      <c r="D1257" s="220" t="str">
        <f t="shared" si="109"/>
        <v>sers</v>
      </c>
      <c r="E1257" s="205"/>
      <c r="F1257" s="205" t="s">
        <v>5741</v>
      </c>
      <c r="G1257" s="221" t="s">
        <v>118</v>
      </c>
      <c r="H1257" s="206"/>
      <c r="I1257" s="221" t="str" cm="1">
        <f t="array" ref="I1257">_xlfn.TEXTJOIN(" ",1,IF(flistname=D1257,foption,""))</f>
        <v>1: Strongly disagree 2: Disagree 3: Neutral 4: Agree 5: Strngly agree</v>
      </c>
      <c r="J1257" s="347" t="s">
        <v>5742</v>
      </c>
      <c r="K1257" s="347" t="s">
        <v>5769</v>
      </c>
      <c r="L1257" s="347" t="str">
        <f t="shared" si="112"/>
        <v xml:space="preserve">X06: Your household can rely on the support of politicians and government when you need help </v>
      </c>
      <c r="M1257" s="347" t="s">
        <v>7918</v>
      </c>
      <c r="N1257" s="347" t="s">
        <v>5771</v>
      </c>
      <c r="O1257" s="347" t="s">
        <v>5772</v>
      </c>
      <c r="P1257" s="347">
        <v>1</v>
      </c>
      <c r="Q1257" s="347"/>
      <c r="S1257" s="221" t="s">
        <v>5773</v>
      </c>
      <c r="V1257" s="221">
        <v>1</v>
      </c>
      <c r="W1257" s="221" t="s">
        <v>5748</v>
      </c>
      <c r="AB1257" s="333"/>
    </row>
    <row r="1258" spans="1:28" s="221" customFormat="1" ht="12">
      <c r="A1258" s="205"/>
      <c r="B1258" s="220"/>
      <c r="C1258" s="220" t="str">
        <f t="shared" si="110"/>
        <v>select_one</v>
      </c>
      <c r="D1258" s="220" t="str">
        <f t="shared" si="109"/>
        <v>sers</v>
      </c>
      <c r="E1258" s="205"/>
      <c r="F1258" s="205" t="s">
        <v>5741</v>
      </c>
      <c r="G1258" s="221" t="s">
        <v>118</v>
      </c>
      <c r="H1258" s="206"/>
      <c r="I1258" s="221" t="str" cm="1">
        <f t="array" ref="I1258">_xlfn.TEXTJOIN(" ",1,IF(flistname=D1258,foption,""))</f>
        <v>1: Strongly disagree 2: Disagree 3: Neutral 4: Agree 5: Strngly agree</v>
      </c>
      <c r="J1258" s="347" t="s">
        <v>5742</v>
      </c>
      <c r="K1258" s="347" t="s">
        <v>5774</v>
      </c>
      <c r="L1258" s="347" t="str">
        <f t="shared" si="112"/>
        <v xml:space="preserve">X07: Your household has learned important lessons from past hardships (including i.e. floods, COVID-19, conflicts) that will help you better prepare for future threats </v>
      </c>
      <c r="M1258" s="347" t="s">
        <v>7919</v>
      </c>
      <c r="N1258" s="347" t="s">
        <v>5776</v>
      </c>
      <c r="O1258" s="347" t="s">
        <v>5777</v>
      </c>
      <c r="P1258" s="347">
        <v>1</v>
      </c>
      <c r="Q1258" s="347"/>
      <c r="S1258" s="221" t="s">
        <v>5778</v>
      </c>
      <c r="V1258" s="221">
        <v>1</v>
      </c>
      <c r="W1258" s="221" t="s">
        <v>5748</v>
      </c>
      <c r="AB1258" s="333"/>
    </row>
    <row r="1259" spans="1:28" s="221" customFormat="1" ht="12">
      <c r="A1259" s="205"/>
      <c r="B1259" s="220"/>
      <c r="C1259" s="220" t="str">
        <f t="shared" si="110"/>
        <v>select_one</v>
      </c>
      <c r="D1259" s="220" t="str">
        <f t="shared" si="109"/>
        <v>sers</v>
      </c>
      <c r="E1259" s="205"/>
      <c r="F1259" s="205" t="s">
        <v>5741</v>
      </c>
      <c r="G1259" s="221" t="s">
        <v>118</v>
      </c>
      <c r="H1259" s="206"/>
      <c r="I1259" s="221" t="str" cm="1">
        <f t="array" ref="I1259">_xlfn.TEXTJOIN(" ",1,IF(flistname=D1259,foption,""))</f>
        <v>1: Strongly disagree 2: Disagree 3: Neutral 4: Agree 5: Strngly agree</v>
      </c>
      <c r="J1259" s="347" t="s">
        <v>5742</v>
      </c>
      <c r="K1259" s="347" t="s">
        <v>5779</v>
      </c>
      <c r="L1259" s="347" t="str">
        <f t="shared" si="112"/>
        <v xml:space="preserve">X08: Your household is fully prepared for any future natural disasters (i.e. floods, COVID-19, hunger, etc..) that may occur in your area </v>
      </c>
      <c r="M1259" s="347" t="s">
        <v>7920</v>
      </c>
      <c r="N1259" s="347" t="s">
        <v>5781</v>
      </c>
      <c r="O1259" s="347" t="s">
        <v>5782</v>
      </c>
      <c r="P1259" s="347">
        <v>1</v>
      </c>
      <c r="Q1259" s="347"/>
      <c r="S1259" s="221" t="s">
        <v>5783</v>
      </c>
      <c r="V1259" s="221">
        <v>1</v>
      </c>
      <c r="W1259" s="221" t="s">
        <v>5748</v>
      </c>
      <c r="AB1259" s="333"/>
    </row>
    <row r="1260" spans="1:28" s="221" customFormat="1" ht="12">
      <c r="A1260" s="205"/>
      <c r="B1260" s="220"/>
      <c r="C1260" s="220" t="str">
        <f t="shared" si="110"/>
        <v>select_one</v>
      </c>
      <c r="D1260" s="220" t="str">
        <f t="shared" si="109"/>
        <v>sers</v>
      </c>
      <c r="E1260" s="205"/>
      <c r="F1260" s="205" t="s">
        <v>5741</v>
      </c>
      <c r="G1260" s="221" t="s">
        <v>118</v>
      </c>
      <c r="H1260" s="206"/>
      <c r="I1260" s="221" t="str" cm="1">
        <f t="array" ref="I1260">_xlfn.TEXTJOIN(" ",1,IF(flistname=D1260,foption,""))</f>
        <v>1: Strongly disagree 2: Disagree 3: Neutral 4: Agree 5: Strngly agree</v>
      </c>
      <c r="J1260" s="347" t="s">
        <v>5742</v>
      </c>
      <c r="K1260" s="347" t="s">
        <v>5784</v>
      </c>
      <c r="L1260" s="347" t="str">
        <f t="shared" si="112"/>
        <v xml:space="preserve">X09: Your household receives useful information warning you about future risks (i.e. heavy rains, COVID-19, conflicts) in advance </v>
      </c>
      <c r="M1260" s="347" t="s">
        <v>7921</v>
      </c>
      <c r="N1260" s="347" t="s">
        <v>5786</v>
      </c>
      <c r="O1260" s="347" t="s">
        <v>5787</v>
      </c>
      <c r="P1260" s="347">
        <v>1</v>
      </c>
      <c r="Q1260" s="347"/>
      <c r="S1260" s="221" t="s">
        <v>5788</v>
      </c>
      <c r="V1260" s="221">
        <v>1</v>
      </c>
      <c r="W1260" s="221" t="s">
        <v>5748</v>
      </c>
      <c r="AB1260" s="333"/>
    </row>
    <row r="1261" spans="1:28" s="356" customFormat="1" ht="12">
      <c r="C1261" s="356" t="str">
        <f t="shared" si="110"/>
        <v>No</v>
      </c>
      <c r="D1261" s="356" t="str">
        <f t="shared" si="109"/>
        <v/>
      </c>
      <c r="I1261" s="356" t="str" cm="1">
        <f t="array" ref="I1261">_xlfn.TEXTJOIN(" ",1,IF(flistname=D1261,foption,""))</f>
        <v>0</v>
      </c>
      <c r="J1261" s="361" t="s">
        <v>117</v>
      </c>
      <c r="K1261" s="361" t="s">
        <v>5734</v>
      </c>
      <c r="L1261" s="361" t="str">
        <f t="shared" si="112"/>
        <v/>
      </c>
      <c r="M1261" s="361"/>
      <c r="N1261" s="361"/>
      <c r="O1261" s="361"/>
      <c r="P1261" s="361"/>
      <c r="Q1261" s="361"/>
      <c r="AB1261" s="358"/>
    </row>
    <row r="1262" spans="1:28" s="218" customFormat="1">
      <c r="A1262" s="207"/>
      <c r="C1262" s="218" t="str">
        <f t="shared" si="110"/>
        <v>No</v>
      </c>
      <c r="D1262" s="218" t="str">
        <f t="shared" si="109"/>
        <v/>
      </c>
      <c r="E1262" s="207"/>
      <c r="H1262" s="209"/>
      <c r="I1262" s="214" t="str" cm="1">
        <f t="array" ref="I1262">_xlfn.TEXTJOIN(" ",1,IF(flistname=D1262,foption,""))</f>
        <v>0</v>
      </c>
      <c r="L1262" s="218" t="str">
        <f t="shared" si="112"/>
        <v/>
      </c>
      <c r="N1262" s="218" t="s">
        <v>2988</v>
      </c>
      <c r="O1262" s="218" t="s">
        <v>2988</v>
      </c>
      <c r="P1262" s="218">
        <v>1</v>
      </c>
      <c r="S1262" s="207"/>
      <c r="AB1262" s="280"/>
    </row>
    <row r="1263" spans="1:28" s="356" customFormat="1" ht="12">
      <c r="A1263" s="355"/>
      <c r="C1263" s="356" t="str">
        <f t="shared" ref="C1263:C1326" si="113">IF(IFERROR(FIND("select_one",J1263),0)&gt;0,"select_one",IF(IFERROR(FIND("select_multiple",J1263),0)&gt;0,"select_multiple","No"))</f>
        <v>No</v>
      </c>
      <c r="D1263" s="356" t="str">
        <f t="shared" ref="D1263:D1326" si="114">IF(OR(C1263="select_one",C1263="select_multiple"),TRIM(RIGHT(J1263,LEN(J1263)-(LEN(C1263)+1))),"")</f>
        <v/>
      </c>
      <c r="E1263" s="355"/>
      <c r="H1263" s="357"/>
      <c r="I1263" s="356" t="str" cm="1">
        <f t="array" ref="I1263">_xlfn.TEXTJOIN(" ",1,IF(flistname=D1263,foption,""))</f>
        <v>0</v>
      </c>
      <c r="J1263" s="361" t="s">
        <v>26</v>
      </c>
      <c r="K1263" s="361" t="s">
        <v>7922</v>
      </c>
      <c r="L1263" s="361" t="str">
        <f>IF(AND(ISBLANK(M1263),ISBLANK(N1263)),"",IF(ISBLANK(M1263),N1263,_xlfn.CONCAT(TRIM(M1263),": ",N1263)))</f>
        <v xml:space="preserve">PB: Peace Building </v>
      </c>
      <c r="M1263" s="361" t="s">
        <v>7923</v>
      </c>
      <c r="N1263" s="356" t="s">
        <v>7924</v>
      </c>
      <c r="O1263" s="385" t="s">
        <v>7925</v>
      </c>
      <c r="W1263" s="356" t="s">
        <v>168</v>
      </c>
      <c r="Z1263" s="361" t="s">
        <v>7926</v>
      </c>
      <c r="AB1263" s="358"/>
    </row>
    <row r="1264" spans="1:28" s="361" customFormat="1" ht="12">
      <c r="J1264" s="361" t="s">
        <v>26</v>
      </c>
      <c r="K1264" s="361" t="s">
        <v>7927</v>
      </c>
      <c r="L1264" s="361" t="str">
        <f>IF(AND(ISBLANK(M1264),ISBLANK(N1264)),"",IF(ISBLANK(M1264),N1264,_xlfn.CONCAT(TRIM(M1264),": ",N1264)))</f>
        <v>PB.1: PART ONE</v>
      </c>
      <c r="M1264" s="361" t="s">
        <v>7928</v>
      </c>
      <c r="N1264" s="361" t="s">
        <v>7929</v>
      </c>
      <c r="W1264" s="356" t="s">
        <v>168</v>
      </c>
      <c r="Z1264" s="361" t="s">
        <v>7930</v>
      </c>
    </row>
    <row r="1265" spans="9:28" s="221" customFormat="1" ht="14.45">
      <c r="I1265" s="221" t="str" cm="1">
        <f t="array" ref="I1265">_xlfn.TEXTJOIN(" ",1,IF(flistname=D1265,foption,""))</f>
        <v>0</v>
      </c>
      <c r="J1265" s="221" t="s">
        <v>7931</v>
      </c>
      <c r="K1265" s="221" t="s">
        <v>7932</v>
      </c>
      <c r="L1265" s="221" t="str">
        <f t="shared" ref="L1265:L1278" si="115">IF(AND(ISBLANK(M1265),ISBLANK(N1265)),"",IF(ISBLANK(M1265),N1265,_xlfn.CONCAT(TRIM(M1265),": ",N1265)))</f>
        <v xml:space="preserve">Y01: In the last month, have women in your household done the following activities? </v>
      </c>
      <c r="M1265" s="221" t="s">
        <v>5793</v>
      </c>
      <c r="N1265" t="s">
        <v>7933</v>
      </c>
      <c r="O1265" s="338" t="s">
        <v>7934</v>
      </c>
      <c r="T1265" s="221" t="s">
        <v>7935</v>
      </c>
      <c r="U1265" s="221" t="s">
        <v>7936</v>
      </c>
      <c r="V1265" s="221">
        <v>1</v>
      </c>
      <c r="AB1265" s="333"/>
    </row>
    <row r="1266" spans="9:28" s="221" customFormat="1" ht="14.45">
      <c r="I1266" s="221" t="str" cm="1">
        <f t="array" ref="I1266">_xlfn.TEXTJOIN(" ",1,IF(flistname=D1266,foption,""))</f>
        <v>0</v>
      </c>
      <c r="J1266" s="221" t="s">
        <v>7937</v>
      </c>
      <c r="K1266" s="221" t="s">
        <v>7938</v>
      </c>
      <c r="L1266" s="221" t="str">
        <f t="shared" si="115"/>
        <v>Y02: Why not?</v>
      </c>
      <c r="M1266" s="221" t="s">
        <v>5798</v>
      </c>
      <c r="N1266" t="s">
        <v>6632</v>
      </c>
      <c r="O1266" s="338" t="s">
        <v>7939</v>
      </c>
      <c r="V1266" s="221">
        <v>1</v>
      </c>
      <c r="Z1266" s="221" t="s">
        <v>7940</v>
      </c>
      <c r="AB1266" s="333"/>
    </row>
    <row r="1267" spans="9:28" s="221" customFormat="1">
      <c r="I1267" s="221" t="str" cm="1">
        <f t="array" ref="I1267">_xlfn.TEXTJOIN(" ",1,IF(flistname=D1267,foption,""))</f>
        <v>0</v>
      </c>
      <c r="J1267" s="221" t="s">
        <v>49</v>
      </c>
      <c r="K1267" s="221" t="s">
        <v>6675</v>
      </c>
      <c r="L1267" s="221" t="str">
        <f t="shared" si="115"/>
        <v>Y03: Specify other________</v>
      </c>
      <c r="M1267" s="221" t="s">
        <v>5803</v>
      </c>
      <c r="N1267" s="221" t="s">
        <v>7941</v>
      </c>
      <c r="V1267" s="221">
        <v>1</v>
      </c>
      <c r="Z1267" s="221" t="s">
        <v>7942</v>
      </c>
      <c r="AB1267" s="333"/>
    </row>
    <row r="1268" spans="9:28" s="221" customFormat="1">
      <c r="I1268" s="221" t="str" cm="1">
        <f t="array" ref="I1268">_xlfn.TEXTJOIN(" ",1,IF(flistname=D1268,foption,""))</f>
        <v>0</v>
      </c>
      <c r="J1268" s="221" t="s">
        <v>22</v>
      </c>
      <c r="K1268" s="221" t="s">
        <v>7943</v>
      </c>
      <c r="L1268" s="221" t="str">
        <f t="shared" si="115"/>
        <v xml:space="preserve">Y04: In the last 3 months, have the women collected firewood or wild fruit (lalop) safely? </v>
      </c>
      <c r="M1268" s="221" t="s">
        <v>5808</v>
      </c>
      <c r="N1268" s="221" t="s">
        <v>7944</v>
      </c>
      <c r="O1268" s="221" t="s">
        <v>7945</v>
      </c>
      <c r="V1268" s="221">
        <v>1</v>
      </c>
      <c r="W1268" s="221" t="s">
        <v>5748</v>
      </c>
      <c r="AB1268" s="333"/>
    </row>
    <row r="1269" spans="9:28" s="221" customFormat="1">
      <c r="I1269" s="221" t="str" cm="1">
        <f t="array" ref="I1269">_xlfn.TEXTJOIN(" ",1,IF(flistname=D1269,foption,""))</f>
        <v>0</v>
      </c>
      <c r="J1269" s="221" t="s">
        <v>7946</v>
      </c>
      <c r="K1269" s="221" t="s">
        <v>7947</v>
      </c>
      <c r="L1269" s="221" t="str">
        <f t="shared" si="115"/>
        <v>Y05: Has she travelled alone to collect fire woods and or wild fruits?</v>
      </c>
      <c r="M1269" s="221" t="s">
        <v>5813</v>
      </c>
      <c r="N1269" s="221" t="s">
        <v>7948</v>
      </c>
      <c r="O1269" s="221" t="s">
        <v>7949</v>
      </c>
      <c r="V1269" s="221">
        <v>1</v>
      </c>
      <c r="W1269" s="221" t="s">
        <v>5748</v>
      </c>
      <c r="Z1269" s="221" t="s">
        <v>7950</v>
      </c>
      <c r="AB1269" s="333"/>
    </row>
    <row r="1270" spans="9:28" s="221" customFormat="1">
      <c r="I1270" s="221" t="str" cm="1">
        <f t="array" ref="I1270">_xlfn.TEXTJOIN(" ",1,IF(flistname=D1270,foption,""))</f>
        <v>0</v>
      </c>
      <c r="J1270" s="221" t="s">
        <v>49</v>
      </c>
      <c r="K1270" s="221" t="s">
        <v>7951</v>
      </c>
      <c r="L1270" s="221" t="str">
        <f t="shared" si="115"/>
        <v>Y06: Specify other________</v>
      </c>
      <c r="M1270" s="221" t="s">
        <v>7952</v>
      </c>
      <c r="N1270" s="221" t="s">
        <v>7941</v>
      </c>
      <c r="V1270" s="221">
        <v>1</v>
      </c>
      <c r="Z1270" s="221" t="s">
        <v>7953</v>
      </c>
      <c r="AB1270" s="333"/>
    </row>
    <row r="1271" spans="9:28" s="221" customFormat="1">
      <c r="I1271" s="221" t="str" cm="1">
        <f t="array" ref="I1271">_xlfn.TEXTJOIN(" ",1,IF(flistname=D1271,foption,""))</f>
        <v>0</v>
      </c>
      <c r="J1271" s="221" t="s">
        <v>22</v>
      </c>
      <c r="K1271" s="221" t="s">
        <v>7954</v>
      </c>
      <c r="L1271" s="221" t="str">
        <f t="shared" si="115"/>
        <v xml:space="preserve">Y07: Have any women in your household experienced insecurity while collected firewood? </v>
      </c>
      <c r="M1271" s="221" t="s">
        <v>7955</v>
      </c>
      <c r="N1271" s="221" t="s">
        <v>7956</v>
      </c>
      <c r="V1271" s="221">
        <v>1</v>
      </c>
      <c r="W1271" s="221" t="s">
        <v>5748</v>
      </c>
      <c r="Z1271" s="221" t="s">
        <v>7950</v>
      </c>
      <c r="AB1271" s="333"/>
    </row>
    <row r="1272" spans="9:28" s="221" customFormat="1">
      <c r="I1272" s="221" t="str" cm="1">
        <f t="array" ref="I1272">_xlfn.TEXTJOIN(" ",1,IF(flistname=D1272,foption,""))</f>
        <v>0</v>
      </c>
      <c r="J1272" s="221" t="s">
        <v>7957</v>
      </c>
      <c r="K1272" s="221" t="s">
        <v>7958</v>
      </c>
      <c r="L1272" s="221" t="str">
        <f t="shared" si="115"/>
        <v>Y08: How often do you experience insecurity?</v>
      </c>
      <c r="M1272" s="221" t="s">
        <v>7959</v>
      </c>
      <c r="N1272" s="221" t="s">
        <v>7960</v>
      </c>
      <c r="O1272" s="221" t="s">
        <v>7961</v>
      </c>
      <c r="V1272" s="221">
        <v>1</v>
      </c>
      <c r="Z1272" s="221" t="s">
        <v>7962</v>
      </c>
      <c r="AB1272" s="333"/>
    </row>
    <row r="1273" spans="9:28" s="221" customFormat="1">
      <c r="I1273" s="221" t="str" cm="1">
        <f t="array" ref="I1273">_xlfn.TEXTJOIN(" ",1,IF(flistname=D1273,foption,""))</f>
        <v>0</v>
      </c>
      <c r="J1273" s="221" t="s">
        <v>7963</v>
      </c>
      <c r="K1273" s="221" t="s">
        <v>7964</v>
      </c>
      <c r="L1273" s="221" t="str">
        <f t="shared" si="115"/>
        <v>Y09: What type of insecurity did she experience?</v>
      </c>
      <c r="M1273" s="221" t="s">
        <v>7965</v>
      </c>
      <c r="N1273" s="221" t="s">
        <v>7966</v>
      </c>
      <c r="O1273" s="221" t="s">
        <v>7967</v>
      </c>
      <c r="V1273" s="221">
        <v>1</v>
      </c>
      <c r="Z1273" s="221" t="s">
        <v>7962</v>
      </c>
      <c r="AB1273" s="333"/>
    </row>
    <row r="1274" spans="9:28" s="221" customFormat="1">
      <c r="I1274" s="221" t="str" cm="1">
        <f t="array" ref="I1274">_xlfn.TEXTJOIN(" ",1,IF(flistname=D1274,foption,""))</f>
        <v>0</v>
      </c>
      <c r="J1274" s="221" t="s">
        <v>49</v>
      </c>
      <c r="K1274" s="221" t="s">
        <v>7968</v>
      </c>
      <c r="L1274" s="221" t="str">
        <f t="shared" ref="L1274:L1277" si="116">IF(AND(ISBLANK(M1274),ISBLANK(N1274)),"",IF(ISBLANK(M1274),N1274,_xlfn.CONCAT(TRIM(M1274),": ",N1274)))</f>
        <v>Y10: Specify other________</v>
      </c>
      <c r="M1274" s="221" t="s">
        <v>7969</v>
      </c>
      <c r="N1274" s="221" t="s">
        <v>7941</v>
      </c>
      <c r="V1274" s="221">
        <v>1</v>
      </c>
      <c r="Z1274" s="221" t="s">
        <v>7970</v>
      </c>
      <c r="AB1274" s="333"/>
    </row>
    <row r="1275" spans="9:28" s="361" customFormat="1" ht="12">
      <c r="J1275" s="361" t="s">
        <v>117</v>
      </c>
      <c r="K1275" s="361" t="s">
        <v>7927</v>
      </c>
    </row>
    <row r="1276" spans="9:28" s="361" customFormat="1" ht="12">
      <c r="J1276" s="361" t="s">
        <v>26</v>
      </c>
      <c r="K1276" s="361" t="s">
        <v>7971</v>
      </c>
      <c r="L1276" s="361" t="str">
        <f t="shared" si="116"/>
        <v>PB.2: PART TWO</v>
      </c>
      <c r="M1276" s="361" t="s">
        <v>7972</v>
      </c>
      <c r="N1276" s="361" t="s">
        <v>7973</v>
      </c>
      <c r="W1276" s="356" t="s">
        <v>168</v>
      </c>
      <c r="Z1276" s="361" t="s">
        <v>7926</v>
      </c>
    </row>
    <row r="1277" spans="9:28" s="422" customFormat="1" ht="12">
      <c r="J1277" s="221" t="s">
        <v>22</v>
      </c>
      <c r="K1277" s="221" t="s">
        <v>7974</v>
      </c>
      <c r="L1277" s="221" t="str">
        <f t="shared" si="116"/>
        <v xml:space="preserve">Y11: In the last month, has any person in your household used any of the roads in your community and or to travel outside </v>
      </c>
      <c r="M1277" s="221" t="s">
        <v>7975</v>
      </c>
      <c r="N1277" s="221" t="s">
        <v>7976</v>
      </c>
      <c r="V1277" s="221">
        <v>1</v>
      </c>
      <c r="W1277" s="221" t="s">
        <v>5748</v>
      </c>
      <c r="Z1277" s="221" t="s">
        <v>7977</v>
      </c>
    </row>
    <row r="1278" spans="9:28" s="221" customFormat="1">
      <c r="I1278" s="221" t="str" cm="1">
        <f t="array" ref="I1278">_xlfn.TEXTJOIN(" ",1,IF(flistname=D1278,foption,""))</f>
        <v>0</v>
      </c>
      <c r="J1278" s="221" t="s">
        <v>7978</v>
      </c>
      <c r="K1278" s="221" t="s">
        <v>7979</v>
      </c>
      <c r="L1278" s="221" t="str">
        <f t="shared" si="115"/>
        <v>Y12: Were they able to travel alone with a large bag and / or valuables? </v>
      </c>
      <c r="M1278" s="221" t="s">
        <v>7980</v>
      </c>
      <c r="N1278" s="221" t="s">
        <v>7981</v>
      </c>
      <c r="O1278" s="221" t="s">
        <v>7982</v>
      </c>
      <c r="V1278" s="221">
        <v>1</v>
      </c>
      <c r="W1278" s="221" t="s">
        <v>5748</v>
      </c>
      <c r="Z1278" s="221" t="s">
        <v>7983</v>
      </c>
      <c r="AB1278" s="333"/>
    </row>
    <row r="1279" spans="9:28" s="221" customFormat="1">
      <c r="I1279" s="221" t="str" cm="1">
        <f t="array" ref="I1279">_xlfn.TEXTJOIN(" ",1,IF(flistname=D1279,foption,""))</f>
        <v>0</v>
      </c>
      <c r="J1279" s="221" t="s">
        <v>22</v>
      </c>
      <c r="K1279" s="221" t="s">
        <v>7984</v>
      </c>
      <c r="L1279" s="221" t="str">
        <f>IF(AND(ISBLANK(M1279),ISBLANK(N1279)),"",IF(ISBLANK(M1279),N1279,_xlfn.CONCAT(TRIM(M1279),": ",N1279)))</f>
        <v>Y13: Did you travel in a large group for safety purpose?</v>
      </c>
      <c r="M1279" s="221" t="s">
        <v>7985</v>
      </c>
      <c r="N1279" s="221" t="s">
        <v>7986</v>
      </c>
      <c r="O1279" s="221" t="s">
        <v>7987</v>
      </c>
      <c r="V1279" s="221">
        <v>1</v>
      </c>
      <c r="W1279" s="221" t="s">
        <v>5748</v>
      </c>
      <c r="Z1279" s="221" t="s">
        <v>7983</v>
      </c>
      <c r="AB1279" s="333"/>
    </row>
    <row r="1280" spans="9:28" s="221" customFormat="1">
      <c r="I1280" s="221" t="str" cm="1">
        <f t="array" ref="I1280">_xlfn.TEXTJOIN(" ",1,IF(flistname=D1280,foption,""))</f>
        <v>0</v>
      </c>
      <c r="J1280" s="221" t="s">
        <v>7988</v>
      </c>
      <c r="K1280" s="221" t="s">
        <v>7989</v>
      </c>
      <c r="L1280" s="221" t="str">
        <f>IF(AND(ISBLANK(M1280),ISBLANK(N1280)),"",IF(ISBLANK(M1280),N1280,_xlfn.CONCAT(TRIM(M1280),": ",N1280)))</f>
        <v xml:space="preserve">Y14: Was the travel during the day or night? </v>
      </c>
      <c r="M1280" s="221" t="s">
        <v>7990</v>
      </c>
      <c r="N1280" s="221" t="s">
        <v>7991</v>
      </c>
      <c r="O1280" s="414" t="s">
        <v>7992</v>
      </c>
      <c r="T1280" s="206"/>
      <c r="V1280" s="221">
        <v>1</v>
      </c>
      <c r="W1280" s="221" t="s">
        <v>5748</v>
      </c>
      <c r="Z1280" s="221" t="s">
        <v>7983</v>
      </c>
      <c r="AB1280" s="333"/>
    </row>
    <row r="1281" spans="9:28" s="221" customFormat="1" ht="14.45">
      <c r="I1281" s="221" t="str" cm="1">
        <f t="array" ref="I1281">_xlfn.TEXTJOIN(" ",1,IF(flistname=D1281,foption,""))</f>
        <v>0</v>
      </c>
      <c r="J1281" s="221" t="s">
        <v>7993</v>
      </c>
      <c r="K1281" s="221" t="s">
        <v>7994</v>
      </c>
      <c r="L1281" s="221" t="str">
        <f t="shared" ref="L1281:L1324" si="117">IF(AND(ISBLANK(M1281),ISBLANK(N1281)),"",IF(ISBLANK(M1281),N1281,_xlfn.CONCAT(TRIM(M1281),": ",N1281)))</f>
        <v xml:space="preserve">Y15: Why not? </v>
      </c>
      <c r="M1281" s="221" t="s">
        <v>7995</v>
      </c>
      <c r="N1281" t="s">
        <v>7996</v>
      </c>
      <c r="O1281" s="221" t="s">
        <v>7997</v>
      </c>
      <c r="V1281" s="221">
        <v>1</v>
      </c>
      <c r="Z1281" s="221" t="s">
        <v>7998</v>
      </c>
      <c r="AB1281" s="333"/>
    </row>
    <row r="1282" spans="9:28" s="221" customFormat="1">
      <c r="I1282" s="221" t="str" cm="1">
        <f t="array" ref="I1282">_xlfn.TEXTJOIN(" ",1,IF(flistname=D1282,foption,""))</f>
        <v>0</v>
      </c>
      <c r="J1282" s="221" t="s">
        <v>49</v>
      </c>
      <c r="K1282" s="221" t="s">
        <v>7999</v>
      </c>
      <c r="L1282" s="221" t="str">
        <f t="shared" si="117"/>
        <v>Y16: Specify other________</v>
      </c>
      <c r="M1282" s="221" t="s">
        <v>8000</v>
      </c>
      <c r="N1282" s="221" t="s">
        <v>7941</v>
      </c>
      <c r="V1282" s="221">
        <v>1</v>
      </c>
      <c r="Z1282" s="221" t="s">
        <v>8001</v>
      </c>
      <c r="AB1282" s="333"/>
    </row>
    <row r="1283" spans="9:28" s="221" customFormat="1">
      <c r="I1283" s="221" t="str" cm="1">
        <f t="array" ref="I1283">_xlfn.TEXTJOIN(" ",1,IF(flistname=D1283,foption,""))</f>
        <v>0</v>
      </c>
      <c r="J1283" s="221" t="s">
        <v>22</v>
      </c>
      <c r="K1283" s="221" t="s">
        <v>8002</v>
      </c>
      <c r="L1283" s="221" t="str">
        <f t="shared" si="117"/>
        <v>Y17: In the last three months, has everyone in your household felt free to move without a gun?</v>
      </c>
      <c r="M1283" s="221" t="s">
        <v>8003</v>
      </c>
      <c r="N1283" s="221" t="s">
        <v>8004</v>
      </c>
      <c r="O1283" s="414"/>
      <c r="V1283" s="221">
        <v>1</v>
      </c>
      <c r="W1283" s="221" t="s">
        <v>5748</v>
      </c>
      <c r="Z1283" s="221" t="s">
        <v>6753</v>
      </c>
      <c r="AB1283" s="333"/>
    </row>
    <row r="1284" spans="9:28" s="221" customFormat="1">
      <c r="I1284" s="221" t="str" cm="1">
        <f t="array" ref="I1284">_xlfn.TEXTJOIN(" ",1,IF(flistname=D1284,foption,""))</f>
        <v>0</v>
      </c>
      <c r="J1284" s="221" t="s">
        <v>8005</v>
      </c>
      <c r="K1284" s="221" t="s">
        <v>8006</v>
      </c>
      <c r="L1284" s="221" t="str">
        <f t="shared" si="117"/>
        <v xml:space="preserve">Y18: When have you or your HH members not felt free to move without gun? </v>
      </c>
      <c r="M1284" s="221" t="s">
        <v>8007</v>
      </c>
      <c r="N1284" s="221" t="s">
        <v>8008</v>
      </c>
      <c r="V1284" s="221">
        <v>1</v>
      </c>
      <c r="Z1284" s="221" t="s">
        <v>8009</v>
      </c>
      <c r="AB1284" s="333"/>
    </row>
    <row r="1285" spans="9:28" s="221" customFormat="1">
      <c r="I1285" s="221" t="str" cm="1">
        <f t="array" ref="I1285">_xlfn.TEXTJOIN(" ",1,IF(flistname=D1285,foption,""))</f>
        <v>0</v>
      </c>
      <c r="J1285" s="221" t="s">
        <v>49</v>
      </c>
      <c r="K1285" s="221" t="s">
        <v>8010</v>
      </c>
      <c r="L1285" s="221" t="str">
        <f t="shared" ref="L1285" si="118">IF(AND(ISBLANK(M1285),ISBLANK(N1285)),"",IF(ISBLANK(M1285),N1285,_xlfn.CONCAT(TRIM(M1285),": ",N1285)))</f>
        <v>Y19: Specify other________</v>
      </c>
      <c r="M1285" s="221" t="s">
        <v>8011</v>
      </c>
      <c r="N1285" s="221" t="s">
        <v>7941</v>
      </c>
      <c r="V1285" s="221">
        <v>1</v>
      </c>
      <c r="Z1285" s="221" t="s">
        <v>8012</v>
      </c>
      <c r="AB1285" s="333"/>
    </row>
    <row r="1286" spans="9:28" s="221" customFormat="1">
      <c r="I1286" s="221" t="str" cm="1">
        <f t="array" ref="I1286">_xlfn.TEXTJOIN(" ",1,IF(flistname=D1286,foption,""))</f>
        <v>0</v>
      </c>
      <c r="J1286" s="221" t="s">
        <v>8013</v>
      </c>
      <c r="K1286" s="221" t="s">
        <v>8014</v>
      </c>
      <c r="L1286" s="221" t="str">
        <f t="shared" si="117"/>
        <v>Y20: In the last 3 months, has anyone in your household done the following activities?</v>
      </c>
      <c r="M1286" s="221" t="s">
        <v>8015</v>
      </c>
      <c r="N1286" s="221" t="s">
        <v>8016</v>
      </c>
      <c r="O1286" s="221" t="s">
        <v>8017</v>
      </c>
      <c r="T1286" s="221" t="s">
        <v>8018</v>
      </c>
      <c r="U1286" s="221" t="s">
        <v>7936</v>
      </c>
      <c r="V1286" s="221">
        <v>1</v>
      </c>
      <c r="AB1286" s="333"/>
    </row>
    <row r="1287" spans="9:28" s="221" customFormat="1">
      <c r="I1287" s="221" t="str" cm="1">
        <f t="array" ref="I1287">_xlfn.TEXTJOIN(" ",1,IF(flistname=D1287,foption,""))</f>
        <v>0</v>
      </c>
      <c r="J1287" s="221" t="s">
        <v>8019</v>
      </c>
      <c r="K1287" s="221" t="s">
        <v>8020</v>
      </c>
      <c r="L1287" s="221" t="str">
        <f t="shared" si="117"/>
        <v xml:space="preserve">Y21: Why activities were not done? </v>
      </c>
      <c r="M1287" s="221" t="s">
        <v>8021</v>
      </c>
      <c r="N1287" s="221" t="s">
        <v>8022</v>
      </c>
      <c r="O1287" s="221" t="s">
        <v>8023</v>
      </c>
      <c r="V1287" s="221">
        <v>1</v>
      </c>
      <c r="Z1287" s="221" t="s">
        <v>8024</v>
      </c>
      <c r="AB1287" s="333"/>
    </row>
    <row r="1288" spans="9:28" s="221" customFormat="1">
      <c r="I1288" s="221" t="str" cm="1">
        <f t="array" ref="I1288">_xlfn.TEXTJOIN(" ",1,IF(flistname=D1288,foption,""))</f>
        <v>0</v>
      </c>
      <c r="J1288" s="221" t="s">
        <v>22</v>
      </c>
      <c r="K1288" s="221" t="s">
        <v>8025</v>
      </c>
      <c r="L1288" s="221" t="str">
        <f t="shared" si="117"/>
        <v xml:space="preserve">Y22: Have your communities’ cattle grazed in pastures towards the Greater Pibor Administrative Area (Nanaam, etc.)? </v>
      </c>
      <c r="M1288" s="221" t="s">
        <v>8026</v>
      </c>
      <c r="N1288" s="221" t="s">
        <v>8027</v>
      </c>
      <c r="O1288" s="221" t="s">
        <v>8028</v>
      </c>
      <c r="V1288" s="221">
        <v>1</v>
      </c>
      <c r="W1288" s="221" t="s">
        <v>5748</v>
      </c>
      <c r="Z1288" s="221" t="s">
        <v>8029</v>
      </c>
      <c r="AB1288" s="333"/>
    </row>
    <row r="1289" spans="9:28" s="221" customFormat="1">
      <c r="I1289" s="221" t="str" cm="1">
        <f t="array" ref="I1289">_xlfn.TEXTJOIN(" ",1,IF(flistname=D1289,foption,""))</f>
        <v>0</v>
      </c>
      <c r="J1289" s="221" t="s">
        <v>8030</v>
      </c>
      <c r="K1289" s="221" t="s">
        <v>8031</v>
      </c>
      <c r="L1289" s="221" t="str">
        <f t="shared" si="117"/>
        <v>Y23: Why not</v>
      </c>
      <c r="M1289" s="221" t="s">
        <v>8032</v>
      </c>
      <c r="N1289" s="221" t="s">
        <v>8033</v>
      </c>
      <c r="O1289" s="221" t="s">
        <v>8034</v>
      </c>
      <c r="V1289" s="221">
        <v>1</v>
      </c>
      <c r="Z1289" s="221" t="s">
        <v>8035</v>
      </c>
      <c r="AB1289" s="333"/>
    </row>
    <row r="1290" spans="9:28" s="221" customFormat="1">
      <c r="I1290" s="221" t="str" cm="1">
        <f t="array" ref="I1290">_xlfn.TEXTJOIN(" ",1,IF(flistname=D1290,foption,""))</f>
        <v>0</v>
      </c>
      <c r="J1290" s="221" t="s">
        <v>49</v>
      </c>
      <c r="K1290" s="221" t="s">
        <v>8036</v>
      </c>
      <c r="L1290" s="221" t="str">
        <f t="shared" ref="L1290" si="119">IF(AND(ISBLANK(M1290),ISBLANK(N1290)),"",IF(ISBLANK(M1290),N1290,_xlfn.CONCAT(TRIM(M1290),": ",N1290)))</f>
        <v>Y24: Specify other________</v>
      </c>
      <c r="M1290" s="221" t="s">
        <v>8037</v>
      </c>
      <c r="N1290" s="221" t="s">
        <v>7941</v>
      </c>
      <c r="V1290" s="221">
        <v>1</v>
      </c>
      <c r="Z1290" s="221" t="s">
        <v>8038</v>
      </c>
      <c r="AB1290" s="333"/>
    </row>
    <row r="1291" spans="9:28" s="221" customFormat="1">
      <c r="I1291" s="221" t="str" cm="1">
        <f t="array" ref="I1291">_xlfn.TEXTJOIN(" ",1,IF(flistname=D1291,foption,""))</f>
        <v>0</v>
      </c>
      <c r="J1291" s="221" t="s">
        <v>8039</v>
      </c>
      <c r="K1291" s="221" t="s">
        <v>8040</v>
      </c>
      <c r="L1291" s="221" t="str">
        <f t="shared" si="117"/>
        <v xml:space="preserve">Y25: In the last 3 months, have your communities’ cattle avoided grazing with certain Dinka sections? </v>
      </c>
      <c r="M1291" s="221" t="s">
        <v>8041</v>
      </c>
      <c r="N1291" s="221" t="s">
        <v>8042</v>
      </c>
      <c r="T1291" s="221" t="s">
        <v>5858</v>
      </c>
      <c r="U1291" s="221" t="s">
        <v>8043</v>
      </c>
      <c r="V1291" s="221">
        <v>1</v>
      </c>
      <c r="Z1291" s="221" t="s">
        <v>8044</v>
      </c>
      <c r="AB1291" s="333"/>
    </row>
    <row r="1292" spans="9:28" s="221" customFormat="1">
      <c r="J1292" s="221" t="s">
        <v>8045</v>
      </c>
      <c r="K1292" s="221" t="s">
        <v>8046</v>
      </c>
      <c r="L1292" s="221" t="str">
        <f t="shared" si="117"/>
        <v>Y26: In the last 3 months, what are youths from your community spending most of their time on?</v>
      </c>
      <c r="M1292" s="221" t="s">
        <v>8047</v>
      </c>
      <c r="N1292" s="221" t="s">
        <v>8048</v>
      </c>
      <c r="V1292" s="221">
        <v>1</v>
      </c>
      <c r="Z1292" s="221" t="s">
        <v>8049</v>
      </c>
      <c r="AB1292" s="333"/>
    </row>
    <row r="1293" spans="9:28" s="221" customFormat="1">
      <c r="I1293" s="221" t="str" cm="1">
        <f t="array" ref="I1293">_xlfn.TEXTJOIN(" ",1,IF(flistname=D1293,foption,""))</f>
        <v>0</v>
      </c>
      <c r="J1293" s="221" t="s">
        <v>8050</v>
      </c>
      <c r="K1293" s="221" t="s">
        <v>8051</v>
      </c>
      <c r="L1293" s="221" t="str">
        <f t="shared" si="117"/>
        <v>Y27: In the last 3 months, have children from your household been left home and move alone and how frequently?</v>
      </c>
      <c r="M1293" s="221" t="s">
        <v>8052</v>
      </c>
      <c r="N1293" s="221" t="s">
        <v>8053</v>
      </c>
      <c r="V1293" s="221">
        <v>1</v>
      </c>
      <c r="Z1293" s="221" t="s">
        <v>8054</v>
      </c>
      <c r="AB1293" s="333"/>
    </row>
    <row r="1294" spans="9:28" s="221" customFormat="1">
      <c r="I1294" s="221" t="str" cm="1">
        <f t="array" ref="I1294">_xlfn.TEXTJOIN(" ",1,IF(flistname=D1294,foption,""))</f>
        <v>0</v>
      </c>
      <c r="J1294" s="221" t="s">
        <v>8050</v>
      </c>
      <c r="K1294" s="221" t="s">
        <v>8055</v>
      </c>
      <c r="L1294" s="221" t="str">
        <f t="shared" si="117"/>
        <v>Y28: In the last 3 months, have children from your households been allowed to travel outside the homestead without adult accompaniment (to visit relatives, go to school) and how frequent?</v>
      </c>
      <c r="M1294" s="221" t="s">
        <v>8056</v>
      </c>
      <c r="N1294" s="221" t="s">
        <v>8057</v>
      </c>
      <c r="V1294" s="221">
        <v>1</v>
      </c>
      <c r="Z1294" s="221" t="s">
        <v>8054</v>
      </c>
      <c r="AB1294" s="333"/>
    </row>
    <row r="1295" spans="9:28" s="221" customFormat="1">
      <c r="J1295" s="221" t="s">
        <v>8058</v>
      </c>
      <c r="K1295" s="221" t="s">
        <v>8059</v>
      </c>
      <c r="L1295" s="221" t="str">
        <f t="shared" si="117"/>
        <v>Y29: In the last three months, has anyone in your household attended a large social event (eg. marriage, the drum / youth dance)?</v>
      </c>
      <c r="M1295" s="221" t="s">
        <v>8060</v>
      </c>
      <c r="N1295" s="221" t="s">
        <v>8061</v>
      </c>
      <c r="V1295" s="221">
        <v>1</v>
      </c>
      <c r="Z1295" s="221" t="s">
        <v>8062</v>
      </c>
      <c r="AB1295" s="333"/>
    </row>
    <row r="1296" spans="9:28" s="221" customFormat="1">
      <c r="J1296" s="221" t="s">
        <v>8063</v>
      </c>
      <c r="K1296" s="221" t="s">
        <v>8064</v>
      </c>
      <c r="L1296" s="221" t="str">
        <f t="shared" si="117"/>
        <v>Y30: Why not?</v>
      </c>
      <c r="M1296" s="221" t="s">
        <v>8065</v>
      </c>
      <c r="N1296" s="221" t="s">
        <v>6632</v>
      </c>
      <c r="V1296" s="221">
        <v>1</v>
      </c>
      <c r="Z1296" s="221" t="s">
        <v>8066</v>
      </c>
      <c r="AB1296" s="333"/>
    </row>
    <row r="1297" spans="9:28" s="221" customFormat="1">
      <c r="I1297" s="221" t="str" cm="1">
        <f t="array" ref="I1297">_xlfn.TEXTJOIN(" ",1,IF(flistname=D1297,foption,""))</f>
        <v>0</v>
      </c>
      <c r="J1297" s="221" t="s">
        <v>22</v>
      </c>
      <c r="K1297" s="221" t="s">
        <v>8067</v>
      </c>
      <c r="L1297" s="221" t="str">
        <f t="shared" si="117"/>
        <v>Y31: In the last 3 months has anyone in your village travelled away and stayed in a community that has previously been in conflict with your community?</v>
      </c>
      <c r="M1297" s="221" t="s">
        <v>8068</v>
      </c>
      <c r="N1297" s="221" t="s">
        <v>8069</v>
      </c>
      <c r="V1297" s="221">
        <v>1</v>
      </c>
      <c r="W1297" s="221" t="s">
        <v>5748</v>
      </c>
      <c r="Z1297" s="221" t="s">
        <v>8070</v>
      </c>
      <c r="AB1297" s="333"/>
    </row>
    <row r="1298" spans="9:28" s="221" customFormat="1">
      <c r="I1298" s="221" t="str" cm="1">
        <f t="array" ref="I1298">_xlfn.TEXTJOIN(" ",1,IF(flistname=D1298,foption,""))</f>
        <v>0</v>
      </c>
      <c r="J1298" s="221" t="s">
        <v>8071</v>
      </c>
      <c r="K1298" s="221" t="s">
        <v>8072</v>
      </c>
      <c r="L1298" s="221" t="str">
        <f t="shared" si="117"/>
        <v xml:space="preserve">Y32: Where did they stay? </v>
      </c>
      <c r="M1298" s="221" t="s">
        <v>8073</v>
      </c>
      <c r="N1298" s="221" t="s">
        <v>8074</v>
      </c>
      <c r="V1298" s="221">
        <v>1</v>
      </c>
      <c r="W1298" s="221" t="s">
        <v>8075</v>
      </c>
      <c r="Z1298" s="221" t="s">
        <v>8076</v>
      </c>
      <c r="AB1298" s="333"/>
    </row>
    <row r="1299" spans="9:28" s="221" customFormat="1">
      <c r="I1299" s="221" t="str" cm="1">
        <f t="array" ref="I1299">_xlfn.TEXTJOIN(" ",1,IF(flistname=D1299,foption,""))</f>
        <v>0</v>
      </c>
      <c r="J1299" s="221" t="s">
        <v>8063</v>
      </c>
      <c r="K1299" s="221" t="s">
        <v>8077</v>
      </c>
      <c r="L1299" s="221" t="str">
        <f t="shared" si="117"/>
        <v>Y33: Why no one travelled away and stayed in a community that has previously been in conflict with your community?</v>
      </c>
      <c r="M1299" s="221" t="s">
        <v>8078</v>
      </c>
      <c r="N1299" s="221" t="s">
        <v>8079</v>
      </c>
      <c r="V1299" s="221">
        <v>1</v>
      </c>
      <c r="Z1299" s="221" t="s">
        <v>8080</v>
      </c>
      <c r="AB1299" s="333"/>
    </row>
    <row r="1300" spans="9:28" s="221" customFormat="1">
      <c r="I1300" s="221" t="str" cm="1">
        <f t="array" ref="I1300">_xlfn.TEXTJOIN(" ",1,IF(flistname=D1300,foption,""))</f>
        <v>0</v>
      </c>
      <c r="J1300" s="221" t="s">
        <v>22</v>
      </c>
      <c r="K1300" s="221" t="s">
        <v>8081</v>
      </c>
      <c r="L1300" s="221" t="str">
        <f t="shared" si="117"/>
        <v xml:space="preserve">Y34: In the last six months, have you heard of any new marriages between members of previously conflict communities? </v>
      </c>
      <c r="M1300" s="221" t="s">
        <v>8082</v>
      </c>
      <c r="N1300" s="221" t="s">
        <v>8083</v>
      </c>
      <c r="V1300" s="221">
        <v>1</v>
      </c>
      <c r="W1300" s="221" t="s">
        <v>5748</v>
      </c>
      <c r="AB1300" s="333"/>
    </row>
    <row r="1301" spans="9:28" s="221" customFormat="1">
      <c r="I1301" s="221" t="str" cm="1">
        <f t="array" ref="I1301">_xlfn.TEXTJOIN(" ",1,IF(flistname=D1301,foption,""))</f>
        <v>0</v>
      </c>
      <c r="J1301" s="221" t="s">
        <v>22</v>
      </c>
      <c r="K1301" s="221" t="s">
        <v>8084</v>
      </c>
      <c r="L1301" s="221" t="str">
        <f t="shared" si="117"/>
        <v xml:space="preserve">Y35: In the last 3 month, in your village, has there been any incident inside your community? </v>
      </c>
      <c r="M1301" s="221" t="s">
        <v>8085</v>
      </c>
      <c r="N1301" s="221" t="s">
        <v>8086</v>
      </c>
      <c r="V1301" s="221">
        <v>1</v>
      </c>
      <c r="W1301" s="221" t="s">
        <v>5748</v>
      </c>
      <c r="Z1301" s="221" t="s">
        <v>8087</v>
      </c>
      <c r="AB1301" s="333"/>
    </row>
    <row r="1302" spans="9:28" s="221" customFormat="1">
      <c r="I1302" s="221" t="str" cm="1">
        <f t="array" ref="I1302">_xlfn.TEXTJOIN(" ",1,IF(flistname=D1302,foption,""))</f>
        <v>0</v>
      </c>
      <c r="J1302" s="221" t="s">
        <v>22</v>
      </c>
      <c r="K1302" s="221" t="s">
        <v>8088</v>
      </c>
      <c r="L1302" s="221" t="str">
        <f t="shared" si="117"/>
        <v>Y36: Was that incident of age-set violence inside your community?</v>
      </c>
      <c r="M1302" s="221" t="s">
        <v>8089</v>
      </c>
      <c r="N1302" s="221" t="s">
        <v>8090</v>
      </c>
      <c r="V1302" s="221">
        <v>1</v>
      </c>
      <c r="W1302" s="221" t="s">
        <v>5748</v>
      </c>
      <c r="Z1302" s="221" t="s">
        <v>8091</v>
      </c>
      <c r="AB1302" s="333"/>
    </row>
    <row r="1303" spans="9:28" s="221" customFormat="1">
      <c r="I1303" s="221" t="str" cm="1">
        <f t="array" ref="I1303">_xlfn.TEXTJOIN(" ",1,IF(flistname=D1303,foption,""))</f>
        <v>0</v>
      </c>
      <c r="J1303" s="221" t="s">
        <v>8092</v>
      </c>
      <c r="K1303" s="221" t="s">
        <v>8093</v>
      </c>
      <c r="L1303" s="221" t="str">
        <f t="shared" si="117"/>
        <v xml:space="preserve">Y37: What kinds of tools/weapons were involved in fighting/incident? </v>
      </c>
      <c r="M1303" s="221" t="s">
        <v>8094</v>
      </c>
      <c r="N1303" s="221" t="s">
        <v>8095</v>
      </c>
      <c r="T1303" s="221" t="s">
        <v>8018</v>
      </c>
      <c r="U1303" s="221" t="s">
        <v>8096</v>
      </c>
      <c r="V1303" s="221">
        <v>1</v>
      </c>
      <c r="Z1303" s="221" t="s">
        <v>8091</v>
      </c>
      <c r="AB1303" s="333"/>
    </row>
    <row r="1304" spans="9:28" s="221" customFormat="1">
      <c r="I1304" s="221" t="str" cm="1">
        <f t="array" ref="I1304">_xlfn.TEXTJOIN(" ",1,IF(flistname=D1304,foption,""))</f>
        <v>0</v>
      </c>
      <c r="J1304" s="221" t="s">
        <v>7258</v>
      </c>
      <c r="K1304" s="221" t="s">
        <v>8097</v>
      </c>
      <c r="L1304" s="221" t="str">
        <f t="shared" si="117"/>
        <v xml:space="preserve">Y38: How frequently it happened? </v>
      </c>
      <c r="M1304" s="221" t="s">
        <v>8098</v>
      </c>
      <c r="N1304" s="221" t="s">
        <v>8099</v>
      </c>
      <c r="V1304" s="221">
        <v>1</v>
      </c>
      <c r="Z1304" s="221" t="s">
        <v>8091</v>
      </c>
      <c r="AB1304" s="333"/>
    </row>
    <row r="1305" spans="9:28" s="221" customFormat="1">
      <c r="I1305" s="221" t="str" cm="1">
        <f t="array" ref="I1305">_xlfn.TEXTJOIN(" ",1,IF(flistname=D1305,foption,""))</f>
        <v>0</v>
      </c>
      <c r="J1305" s="221" t="s">
        <v>8100</v>
      </c>
      <c r="K1305" s="221" t="s">
        <v>8101</v>
      </c>
      <c r="L1305" s="221" t="str">
        <f t="shared" si="117"/>
        <v>Y39: In the last 1 months, have you or anyone in your household done any of the following activities?</v>
      </c>
      <c r="M1305" s="221" t="s">
        <v>8102</v>
      </c>
      <c r="N1305" s="221" t="s">
        <v>8103</v>
      </c>
      <c r="V1305" s="221">
        <v>1</v>
      </c>
      <c r="Z1305" s="221" t="s">
        <v>8104</v>
      </c>
      <c r="AB1305" s="333"/>
    </row>
    <row r="1306" spans="9:28" s="221" customFormat="1">
      <c r="J1306" s="221" t="s">
        <v>22</v>
      </c>
      <c r="K1306" s="221" t="s">
        <v>8105</v>
      </c>
      <c r="L1306" s="221" t="str">
        <f t="shared" si="117"/>
        <v>Y40: If children slept outside at night, left the children alone to sleep at night?</v>
      </c>
      <c r="M1306" s="221" t="s">
        <v>8106</v>
      </c>
      <c r="N1306" s="221" t="s">
        <v>8107</v>
      </c>
      <c r="V1306" s="221">
        <v>1</v>
      </c>
      <c r="W1306" s="221" t="s">
        <v>5748</v>
      </c>
      <c r="Z1306" s="221" t="s">
        <v>8108</v>
      </c>
      <c r="AB1306" s="333"/>
    </row>
    <row r="1307" spans="9:28" s="221" customFormat="1">
      <c r="J1307" s="221" t="s">
        <v>8063</v>
      </c>
      <c r="K1307" s="221" t="s">
        <v>8109</v>
      </c>
      <c r="L1307" s="221" t="str">
        <f t="shared" si="117"/>
        <v>Y41: Why not?</v>
      </c>
      <c r="M1307" s="221" t="s">
        <v>8110</v>
      </c>
      <c r="N1307" s="221" t="s">
        <v>6632</v>
      </c>
      <c r="V1307" s="221">
        <v>1</v>
      </c>
      <c r="Z1307" s="221" t="s">
        <v>8111</v>
      </c>
      <c r="AB1307" s="333"/>
    </row>
    <row r="1308" spans="9:28" s="221" customFormat="1">
      <c r="J1308" s="221" t="s">
        <v>22</v>
      </c>
      <c r="K1308" s="221" t="s">
        <v>8112</v>
      </c>
      <c r="L1308" s="221" t="str">
        <f t="shared" si="117"/>
        <v xml:space="preserve">Y42: In the last three months, have you or someone in your household engaged in trading activities or exchanging goods with other communities? </v>
      </c>
      <c r="M1308" s="221" t="s">
        <v>8113</v>
      </c>
      <c r="N1308" s="221" t="s">
        <v>8114</v>
      </c>
      <c r="V1308" s="221">
        <v>1</v>
      </c>
      <c r="W1308" s="221" t="s">
        <v>5748</v>
      </c>
      <c r="Z1308" s="221" t="s">
        <v>8087</v>
      </c>
      <c r="AB1308" s="333"/>
    </row>
    <row r="1309" spans="9:28" s="221" customFormat="1">
      <c r="J1309" s="221" t="s">
        <v>8115</v>
      </c>
      <c r="K1309" s="221" t="s">
        <v>8116</v>
      </c>
      <c r="L1309" s="221" t="str">
        <f t="shared" si="117"/>
        <v xml:space="preserve">Y43: Where did the traded happen? </v>
      </c>
      <c r="M1309" s="221" t="s">
        <v>8117</v>
      </c>
      <c r="N1309" s="221" t="s">
        <v>8118</v>
      </c>
      <c r="V1309" s="221">
        <v>1</v>
      </c>
      <c r="Z1309" s="221" t="s">
        <v>8119</v>
      </c>
      <c r="AB1309" s="333"/>
    </row>
    <row r="1310" spans="9:28" s="221" customFormat="1">
      <c r="J1310" s="221" t="s">
        <v>8120</v>
      </c>
      <c r="K1310" s="221" t="s">
        <v>8121</v>
      </c>
      <c r="L1310" s="221" t="str">
        <f t="shared" si="117"/>
        <v xml:space="preserve">Y44: What types of goods are being exchanged? </v>
      </c>
      <c r="M1310" s="221" t="s">
        <v>8122</v>
      </c>
      <c r="N1310" s="221" t="s">
        <v>8123</v>
      </c>
      <c r="V1310" s="221">
        <v>1</v>
      </c>
      <c r="Z1310" s="221" t="s">
        <v>8119</v>
      </c>
      <c r="AB1310" s="333"/>
    </row>
    <row r="1311" spans="9:28" s="221" customFormat="1">
      <c r="I1311" s="221" t="str" cm="1">
        <f t="array" ref="I1311">_xlfn.TEXTJOIN(" ",1,IF(flistname=D1311,foption,""))</f>
        <v>0</v>
      </c>
      <c r="J1311" s="221" t="s">
        <v>49</v>
      </c>
      <c r="K1311" s="221" t="s">
        <v>8124</v>
      </c>
      <c r="L1311" s="221" t="str">
        <f t="shared" si="117"/>
        <v>Y45: Specify other________</v>
      </c>
      <c r="M1311" s="221" t="s">
        <v>8125</v>
      </c>
      <c r="N1311" s="221" t="s">
        <v>7941</v>
      </c>
      <c r="V1311" s="221">
        <v>1</v>
      </c>
      <c r="Z1311" s="221" t="s">
        <v>8126</v>
      </c>
      <c r="AB1311" s="333"/>
    </row>
    <row r="1312" spans="9:28" s="221" customFormat="1">
      <c r="J1312" s="221" t="s">
        <v>7258</v>
      </c>
      <c r="K1312" s="221" t="s">
        <v>8127</v>
      </c>
      <c r="L1312" s="221" t="str">
        <f t="shared" si="117"/>
        <v>Y46: How often have your or someone in your household engaged in trading activities?</v>
      </c>
      <c r="M1312" s="221" t="s">
        <v>8128</v>
      </c>
      <c r="N1312" s="221" t="s">
        <v>8129</v>
      </c>
      <c r="V1312" s="221">
        <v>1</v>
      </c>
      <c r="Z1312" s="221" t="s">
        <v>8119</v>
      </c>
      <c r="AB1312" s="333"/>
    </row>
    <row r="1313" spans="3:28" s="221" customFormat="1">
      <c r="J1313" s="221" t="s">
        <v>22</v>
      </c>
      <c r="K1313" s="221" t="s">
        <v>8130</v>
      </c>
      <c r="L1313" s="221" t="str">
        <f t="shared" si="117"/>
        <v xml:space="preserve">Y47: Was this cattle trading between members of your community and members of the Murle community? </v>
      </c>
      <c r="M1313" s="221" t="s">
        <v>8131</v>
      </c>
      <c r="N1313" s="221" t="s">
        <v>8132</v>
      </c>
      <c r="V1313" s="221">
        <v>1</v>
      </c>
      <c r="W1313" s="221" t="s">
        <v>5748</v>
      </c>
      <c r="Z1313" s="221" t="s">
        <v>8133</v>
      </c>
      <c r="AB1313" s="333"/>
    </row>
    <row r="1314" spans="3:28" s="221" customFormat="1">
      <c r="J1314" s="221" t="s">
        <v>7258</v>
      </c>
      <c r="K1314" s="221" t="s">
        <v>8134</v>
      </c>
      <c r="L1314" s="221" t="str">
        <f t="shared" si="117"/>
        <v xml:space="preserve">Y48: How often have members of your community engaged in cattle trading with Murle? </v>
      </c>
      <c r="M1314" s="221" t="s">
        <v>8135</v>
      </c>
      <c r="N1314" s="221" t="s">
        <v>8136</v>
      </c>
      <c r="V1314" s="221">
        <v>1</v>
      </c>
      <c r="Z1314" s="221" t="s">
        <v>8137</v>
      </c>
      <c r="AB1314" s="333"/>
    </row>
    <row r="1315" spans="3:28" s="221" customFormat="1">
      <c r="J1315" s="221" t="s">
        <v>22</v>
      </c>
      <c r="K1315" s="221" t="s">
        <v>8138</v>
      </c>
      <c r="L1315" s="221" t="str">
        <f t="shared" si="117"/>
        <v xml:space="preserve">Y49: In the last three months, have you seen or heard of Murle coming to markets in Bor to buy goods? </v>
      </c>
      <c r="M1315" s="221" t="s">
        <v>8139</v>
      </c>
      <c r="N1315" s="221" t="s">
        <v>8140</v>
      </c>
      <c r="V1315" s="221">
        <v>1</v>
      </c>
      <c r="W1315" s="221" t="s">
        <v>5748</v>
      </c>
      <c r="Z1315" s="221" t="s">
        <v>8141</v>
      </c>
      <c r="AB1315" s="333"/>
    </row>
    <row r="1316" spans="3:28" s="221" customFormat="1">
      <c r="J1316" s="221" t="s">
        <v>7258</v>
      </c>
      <c r="K1316" s="221" t="s">
        <v>8142</v>
      </c>
      <c r="L1316" s="221" t="str">
        <f t="shared" si="117"/>
        <v>Y50: In the last three months, how often do Murle come to markets in Bor to buy goods?</v>
      </c>
      <c r="M1316" s="221" t="s">
        <v>8143</v>
      </c>
      <c r="N1316" s="221" t="s">
        <v>8144</v>
      </c>
      <c r="V1316" s="221">
        <v>1</v>
      </c>
      <c r="Z1316" s="221" t="s">
        <v>8145</v>
      </c>
      <c r="AB1316" s="333"/>
    </row>
    <row r="1317" spans="3:28" s="221" customFormat="1">
      <c r="J1317" s="221" t="s">
        <v>22</v>
      </c>
      <c r="K1317" s="221" t="s">
        <v>8146</v>
      </c>
      <c r="L1317" s="221" t="str">
        <f>IF(AND(ISBLANK(M1317),ISBLANK(N1317)),"",IF(ISBLANK(M1317),N1317,_xlfn.CONCAT(TRIM(M1317),": ",N1317)))</f>
        <v>Y51: In the last three months, have younger boys from your household helped look after the cattle?</v>
      </c>
      <c r="M1317" s="221" t="s">
        <v>8147</v>
      </c>
      <c r="N1317" s="221" t="s">
        <v>8148</v>
      </c>
      <c r="V1317" s="221">
        <v>1</v>
      </c>
      <c r="W1317" s="221" t="s">
        <v>5748</v>
      </c>
      <c r="Z1317" s="221" t="s">
        <v>8149</v>
      </c>
      <c r="AB1317" s="333"/>
    </row>
    <row r="1318" spans="3:28" s="221" customFormat="1">
      <c r="J1318" s="221" t="s">
        <v>8150</v>
      </c>
      <c r="K1318" s="221" t="s">
        <v>8151</v>
      </c>
      <c r="L1318" s="221" t="str">
        <f t="shared" si="117"/>
        <v xml:space="preserve">Y52: Why not? </v>
      </c>
      <c r="M1318" s="221" t="s">
        <v>8152</v>
      </c>
      <c r="N1318" s="221" t="s">
        <v>7996</v>
      </c>
      <c r="V1318" s="221">
        <v>1</v>
      </c>
      <c r="Z1318" s="221" t="s">
        <v>8153</v>
      </c>
      <c r="AB1318" s="333"/>
    </row>
    <row r="1319" spans="3:28" s="221" customFormat="1">
      <c r="J1319" s="221" t="s">
        <v>22</v>
      </c>
      <c r="K1319" s="221" t="s">
        <v>8154</v>
      </c>
      <c r="L1319" s="221" t="str">
        <f t="shared" si="117"/>
        <v xml:space="preserve">Y53: In the last three months, has your household accessed their farm far from the village? </v>
      </c>
      <c r="M1319" s="221" t="s">
        <v>8155</v>
      </c>
      <c r="N1319" s="221" t="s">
        <v>8156</v>
      </c>
      <c r="V1319" s="221">
        <v>1</v>
      </c>
      <c r="W1319" s="221" t="s">
        <v>5748</v>
      </c>
      <c r="Z1319" s="221" t="s">
        <v>6753</v>
      </c>
      <c r="AB1319" s="333"/>
    </row>
    <row r="1320" spans="3:28" s="221" customFormat="1">
      <c r="J1320" s="221" t="s">
        <v>8157</v>
      </c>
      <c r="K1320" s="221" t="s">
        <v>8158</v>
      </c>
      <c r="L1320" s="221" t="str">
        <f>IF(AND(ISBLANK(M1320),ISBLANK(N1320)),"",IF(ISBLANK(M1320),N1320,_xlfn.CONCAT(TRIM(M1320),": ",N1320)))</f>
        <v xml:space="preserve">Y54: Why not? </v>
      </c>
      <c r="M1320" s="221" t="s">
        <v>8159</v>
      </c>
      <c r="N1320" s="221" t="s">
        <v>7996</v>
      </c>
      <c r="V1320" s="221">
        <v>1</v>
      </c>
      <c r="Z1320" s="221" t="s">
        <v>8160</v>
      </c>
      <c r="AB1320" s="333"/>
    </row>
    <row r="1321" spans="3:28" s="221" customFormat="1">
      <c r="J1321" s="221" t="s">
        <v>22</v>
      </c>
      <c r="K1321" s="221" t="s">
        <v>8161</v>
      </c>
      <c r="L1321" s="221" t="str">
        <f t="shared" si="117"/>
        <v>Y55: In the last three months, have the chiefs’ courts been working?</v>
      </c>
      <c r="M1321" s="221" t="s">
        <v>8162</v>
      </c>
      <c r="N1321" s="221" t="s">
        <v>8163</v>
      </c>
      <c r="V1321" s="221">
        <v>1</v>
      </c>
      <c r="W1321" s="221" t="s">
        <v>5748</v>
      </c>
      <c r="Z1321" s="221" t="s">
        <v>6753</v>
      </c>
      <c r="AB1321" s="333"/>
    </row>
    <row r="1322" spans="3:28" s="221" customFormat="1">
      <c r="J1322" s="221" t="s">
        <v>8164</v>
      </c>
      <c r="K1322" s="221" t="s">
        <v>8165</v>
      </c>
      <c r="L1322" s="221" t="str">
        <f t="shared" si="117"/>
        <v>Y56: Who accesses them?</v>
      </c>
      <c r="M1322" s="221" t="s">
        <v>8166</v>
      </c>
      <c r="N1322" s="221" t="s">
        <v>8167</v>
      </c>
      <c r="V1322" s="221">
        <v>1</v>
      </c>
      <c r="Z1322" s="221" t="s">
        <v>8168</v>
      </c>
      <c r="AB1322" s="333"/>
    </row>
    <row r="1323" spans="3:28" s="221" customFormat="1">
      <c r="J1323" s="221" t="s">
        <v>8169</v>
      </c>
      <c r="K1323" s="221" t="s">
        <v>8170</v>
      </c>
      <c r="L1323" s="221" t="str">
        <f t="shared" si="117"/>
        <v xml:space="preserve">Y57: Why no access courts? </v>
      </c>
      <c r="M1323" s="221" t="s">
        <v>8171</v>
      </c>
      <c r="N1323" s="221" t="s">
        <v>8172</v>
      </c>
      <c r="V1323" s="221">
        <v>1</v>
      </c>
      <c r="Z1323" s="221" t="s">
        <v>8173</v>
      </c>
      <c r="AB1323" s="333"/>
    </row>
    <row r="1324" spans="3:28" s="221" customFormat="1">
      <c r="J1324" s="221" t="s">
        <v>7258</v>
      </c>
      <c r="K1324" s="221" t="s">
        <v>8174</v>
      </c>
      <c r="L1324" s="221" t="str">
        <f t="shared" si="117"/>
        <v>Y58: How frequent does the chiefs court have sessions in your community?</v>
      </c>
      <c r="M1324" s="221" t="s">
        <v>8175</v>
      </c>
      <c r="N1324" s="221" t="s">
        <v>8176</v>
      </c>
      <c r="V1324" s="221">
        <v>1</v>
      </c>
      <c r="Z1324" s="221" t="s">
        <v>8168</v>
      </c>
      <c r="AB1324" s="333"/>
    </row>
    <row r="1325" spans="3:28" s="361" customFormat="1" ht="12">
      <c r="J1325" s="361" t="s">
        <v>117</v>
      </c>
      <c r="K1325" s="361" t="s">
        <v>7971</v>
      </c>
    </row>
    <row r="1326" spans="3:28" s="356" customFormat="1" ht="12">
      <c r="C1326" s="356" t="str">
        <f t="shared" si="113"/>
        <v>No</v>
      </c>
      <c r="D1326" s="356" t="str">
        <f t="shared" si="114"/>
        <v/>
      </c>
      <c r="I1326" s="356" t="str" cm="1">
        <f t="array" ref="I1326">_xlfn.TEXTJOIN(" ",1,IF(flistname=D1326,foption,""))</f>
        <v>0</v>
      </c>
      <c r="J1326" s="361" t="s">
        <v>117</v>
      </c>
      <c r="K1326" s="361" t="s">
        <v>7922</v>
      </c>
      <c r="L1326" s="361" t="str">
        <f t="shared" ref="L1326" si="120">IF(AND(ISBLANK(M1326),ISBLANK(N1326)),"",IF(ISBLANK(M1326),N1326,_xlfn.CONCAT(TRIM(M1326),": ",N1326)))</f>
        <v/>
      </c>
      <c r="M1326" s="361"/>
      <c r="N1326" s="361"/>
      <c r="O1326" s="361"/>
      <c r="P1326" s="361"/>
      <c r="Q1326" s="361"/>
      <c r="AB1326" s="358"/>
    </row>
    <row r="1327" spans="3:28" s="218" customFormat="1">
      <c r="J1327" s="363"/>
      <c r="K1327" s="363"/>
      <c r="L1327" s="363"/>
      <c r="M1327" s="363"/>
      <c r="N1327" s="363"/>
      <c r="O1327" s="363"/>
      <c r="P1327" s="363"/>
      <c r="Q1327" s="363"/>
      <c r="AB1327" s="280"/>
    </row>
    <row r="1328" spans="3:28" s="356" customFormat="1">
      <c r="C1328" s="356" t="str">
        <f t="shared" si="110"/>
        <v>No</v>
      </c>
      <c r="D1328" s="356" t="str">
        <f t="shared" si="109"/>
        <v/>
      </c>
      <c r="F1328" s="356" t="s">
        <v>5477</v>
      </c>
      <c r="G1328" s="356" t="s">
        <v>2983</v>
      </c>
      <c r="I1328" s="356" t="str" cm="1">
        <f t="array" ref="I1328">_xlfn.TEXTJOIN(" ",1,IF(flistname=D1328,foption,""))</f>
        <v>0</v>
      </c>
      <c r="J1328" s="362" t="s">
        <v>26</v>
      </c>
      <c r="K1328" s="362" t="s">
        <v>5789</v>
      </c>
      <c r="L1328" s="362" t="str">
        <f>IF(AND(ISBLANK(M1328),ISBLANK(N1328)),"",IF(ISBLANK(M1328),N1328,_xlfn.CONCAT(TRIM(M1328),": ",N1328)))</f>
        <v>Z: COVID-19  or Ebola Response</v>
      </c>
      <c r="M1328" s="362" t="s">
        <v>5819</v>
      </c>
      <c r="N1328" s="362" t="s">
        <v>8177</v>
      </c>
      <c r="O1328" s="362" t="s">
        <v>5791</v>
      </c>
      <c r="P1328" s="362">
        <v>1</v>
      </c>
      <c r="Q1328" s="362"/>
      <c r="W1328" s="356" t="s">
        <v>168</v>
      </c>
      <c r="AB1328" s="358"/>
    </row>
    <row r="1329" spans="1:28" s="221" customFormat="1">
      <c r="A1329" s="205"/>
      <c r="B1329" s="220"/>
      <c r="C1329" s="220" t="str">
        <f t="shared" si="110"/>
        <v>select_one</v>
      </c>
      <c r="D1329" s="220" t="str">
        <f t="shared" si="109"/>
        <v>yes_no</v>
      </c>
      <c r="E1329" s="205"/>
      <c r="F1329" s="205" t="s">
        <v>5477</v>
      </c>
      <c r="G1329" s="205" t="s">
        <v>2983</v>
      </c>
      <c r="H1329" s="206"/>
      <c r="I1329" s="221" t="str" cm="1">
        <f t="array" ref="I1329">_xlfn.TEXTJOIN(" ",1,IF(flistname=D1329,foption,""))</f>
        <v>0: No 1: Yes</v>
      </c>
      <c r="J1329" s="348" t="s">
        <v>22</v>
      </c>
      <c r="K1329" s="348" t="s">
        <v>5792</v>
      </c>
      <c r="L1329" s="348" t="str">
        <f t="shared" si="112"/>
        <v>Z01: Have you received any information about COVID-19 (corona virus)?</v>
      </c>
      <c r="M1329" s="348" t="s">
        <v>5825</v>
      </c>
      <c r="N1329" s="348" t="s">
        <v>5794</v>
      </c>
      <c r="O1329" s="348" t="s">
        <v>5795</v>
      </c>
      <c r="P1329" s="348">
        <v>1</v>
      </c>
      <c r="Q1329" s="348"/>
      <c r="V1329" s="221">
        <v>1</v>
      </c>
      <c r="W1329" s="221" t="s">
        <v>5748</v>
      </c>
      <c r="AB1329" s="333"/>
    </row>
    <row r="1330" spans="1:28" s="221" customFormat="1">
      <c r="A1330" s="205"/>
      <c r="B1330" s="220"/>
      <c r="C1330" s="220"/>
      <c r="D1330" s="220"/>
      <c r="E1330" s="205"/>
      <c r="F1330" s="205"/>
      <c r="G1330" s="205"/>
      <c r="H1330" s="206"/>
      <c r="J1330" s="348" t="s">
        <v>22</v>
      </c>
      <c r="K1330" s="348" t="s">
        <v>8178</v>
      </c>
      <c r="L1330" s="348" t="str">
        <f t="shared" si="112"/>
        <v>Z02: Have you received any information about Ebola virus?</v>
      </c>
      <c r="M1330" s="348" t="s">
        <v>5829</v>
      </c>
      <c r="N1330" s="348" t="s">
        <v>8179</v>
      </c>
      <c r="O1330" s="348"/>
      <c r="P1330" s="348"/>
      <c r="Q1330" s="348"/>
      <c r="V1330" s="221">
        <v>1</v>
      </c>
      <c r="W1330" s="221" t="s">
        <v>5748</v>
      </c>
      <c r="AB1330" s="333"/>
    </row>
    <row r="1331" spans="1:28" s="221" customFormat="1">
      <c r="A1331" s="205"/>
      <c r="B1331" s="220"/>
      <c r="C1331" s="220" t="str">
        <f t="shared" si="110"/>
        <v>select_multiple</v>
      </c>
      <c r="D1331" s="220" t="str">
        <f t="shared" si="109"/>
        <v>CORVID_from</v>
      </c>
      <c r="E1331" s="205"/>
      <c r="F1331" s="205" t="s">
        <v>5477</v>
      </c>
      <c r="G1331" s="205" t="s">
        <v>2983</v>
      </c>
      <c r="H1331" s="206"/>
      <c r="I1331" s="221" t="str" cm="1">
        <f t="array" ref="I1331">_xlfn.TEXTJOIN(" ",1,IF(flistname=D1331,foption,""))</f>
        <v>1: Phone call and SMS 2: Radio and TV 3: Newspaper 4: From community 5: Project management committee (PMC) Member 6: Local authorities 7: Community Leader 8: NGO/UN</v>
      </c>
      <c r="J1331" s="348" t="s">
        <v>5796</v>
      </c>
      <c r="K1331" s="348" t="s">
        <v>5797</v>
      </c>
      <c r="L1331" s="348" t="str">
        <f t="shared" si="112"/>
        <v>Z03: From whom you received the information from?</v>
      </c>
      <c r="M1331" s="348" t="s">
        <v>5834</v>
      </c>
      <c r="N1331" s="348" t="s">
        <v>5799</v>
      </c>
      <c r="O1331" s="348" t="s">
        <v>5800</v>
      </c>
      <c r="P1331" s="348">
        <v>1</v>
      </c>
      <c r="Q1331" s="348"/>
      <c r="V1331" s="221">
        <v>1</v>
      </c>
      <c r="Z1331" s="221" t="s">
        <v>8180</v>
      </c>
      <c r="AB1331" s="333"/>
    </row>
    <row r="1332" spans="1:28" s="221" customFormat="1">
      <c r="A1332" s="205"/>
      <c r="B1332" s="220"/>
      <c r="C1332" s="220" t="str">
        <f t="shared" si="110"/>
        <v>select_one</v>
      </c>
      <c r="D1332" s="220" t="str">
        <f t="shared" si="109"/>
        <v>yes_no</v>
      </c>
      <c r="E1332" s="205"/>
      <c r="F1332" s="205" t="s">
        <v>5477</v>
      </c>
      <c r="G1332" s="205" t="s">
        <v>2983</v>
      </c>
      <c r="H1332" s="206"/>
      <c r="I1332" s="221" t="str" cm="1">
        <f t="array" ref="I1332">_xlfn.TEXTJOIN(" ",1,IF(flistname=D1332,foption,""))</f>
        <v>0: No 1: Yes</v>
      </c>
      <c r="J1332" s="348" t="s">
        <v>22</v>
      </c>
      <c r="K1332" s="348" t="s">
        <v>5802</v>
      </c>
      <c r="L1332" s="348" t="str">
        <f t="shared" si="112"/>
        <v>Z04: Have you heard any stories about people having difficulty accessing WFP assistance because of COVID?</v>
      </c>
      <c r="M1332" s="348" t="s">
        <v>5839</v>
      </c>
      <c r="N1332" s="348" t="s">
        <v>6348</v>
      </c>
      <c r="O1332" s="348" t="s">
        <v>5805</v>
      </c>
      <c r="P1332" s="348">
        <v>1</v>
      </c>
      <c r="Q1332" s="348"/>
      <c r="V1332" s="221">
        <v>1</v>
      </c>
      <c r="W1332" s="221" t="s">
        <v>5748</v>
      </c>
      <c r="AB1332" s="333"/>
    </row>
    <row r="1333" spans="1:28" s="221" customFormat="1">
      <c r="A1333" s="205"/>
      <c r="B1333" s="220"/>
      <c r="C1333" s="220" t="str">
        <f t="shared" si="110"/>
        <v>select_multiple</v>
      </c>
      <c r="D1333" s="220" t="str">
        <f t="shared" si="109"/>
        <v>covid_why</v>
      </c>
      <c r="E1333" s="205"/>
      <c r="F1333" s="205" t="s">
        <v>5477</v>
      </c>
      <c r="G1333" s="205" t="s">
        <v>2983</v>
      </c>
      <c r="H1333" s="206"/>
      <c r="I1333" s="221" t="str" cm="1">
        <f t="array" ref="I1333">_xlfn.TEXTJOIN(" ",1,IF(flistname=D1333,foption,""))</f>
        <v>1: Afraid to contract virus 2: Community leader/local authorities prohibit to go to the site/ crowded area 3: I have heard that there is a case in the community 4: I am afraid to go to the UN sites due to the high possibility of case 88: Other</v>
      </c>
      <c r="J1333" s="348" t="s">
        <v>5806</v>
      </c>
      <c r="K1333" s="348" t="s">
        <v>5807</v>
      </c>
      <c r="L1333" s="348" t="str">
        <f t="shared" si="112"/>
        <v>Z05: What were the difficulties or COVID 19 related fears?</v>
      </c>
      <c r="M1333" s="348" t="s">
        <v>5844</v>
      </c>
      <c r="N1333" s="348" t="s">
        <v>5809</v>
      </c>
      <c r="O1333" s="348" t="s">
        <v>5810</v>
      </c>
      <c r="P1333" s="348">
        <v>1</v>
      </c>
      <c r="Q1333" s="348"/>
      <c r="V1333" s="221">
        <v>1</v>
      </c>
      <c r="Z1333" s="221" t="s">
        <v>5811</v>
      </c>
      <c r="AB1333" s="333"/>
    </row>
    <row r="1334" spans="1:28" s="338" customFormat="1">
      <c r="A1334" s="205"/>
      <c r="B1334" s="220"/>
      <c r="C1334" s="220" t="str">
        <f t="shared" si="110"/>
        <v>No</v>
      </c>
      <c r="D1334" s="220" t="str">
        <f t="shared" si="109"/>
        <v/>
      </c>
      <c r="E1334" s="205"/>
      <c r="F1334" s="205" t="s">
        <v>5477</v>
      </c>
      <c r="G1334" s="205" t="s">
        <v>2983</v>
      </c>
      <c r="H1334" s="206"/>
      <c r="I1334" s="338" t="str" cm="1">
        <f t="array" ref="I1334">_xlfn.TEXTJOIN(" ",1,IF(flistname=D1334,foption,""))</f>
        <v>0</v>
      </c>
      <c r="J1334" s="349" t="s">
        <v>49</v>
      </c>
      <c r="K1334" s="349" t="s">
        <v>5812</v>
      </c>
      <c r="L1334" s="349" t="str">
        <f t="shared" si="112"/>
        <v>Z06: Specify</v>
      </c>
      <c r="M1334" s="348" t="s">
        <v>5849</v>
      </c>
      <c r="N1334" s="349" t="s">
        <v>1312</v>
      </c>
      <c r="O1334" s="349" t="s">
        <v>5814</v>
      </c>
      <c r="P1334" s="349">
        <v>1</v>
      </c>
      <c r="Q1334" s="349"/>
      <c r="V1334" s="338">
        <v>1</v>
      </c>
      <c r="Z1334" s="338" t="s">
        <v>5815</v>
      </c>
      <c r="AB1334" s="339"/>
    </row>
    <row r="1335" spans="1:28" s="221" customFormat="1">
      <c r="A1335" s="205"/>
      <c r="B1335" s="220"/>
      <c r="C1335" s="220" t="str">
        <f t="shared" ref="C1335" si="121">IF(IFERROR(FIND("select_one",J1335),0)&gt;0,"select_one",IF(IFERROR(FIND("select_multiple",J1335),0)&gt;0,"select_multiple","No"))</f>
        <v>select_one</v>
      </c>
      <c r="D1335" s="220" t="str">
        <f t="shared" ref="D1335" si="122">IF(OR(C1335="select_one",C1335="select_multiple"),TRIM(RIGHT(J1335,LEN(J1335)-(LEN(C1335)+1))),"")</f>
        <v>yes_no_ns</v>
      </c>
      <c r="E1335" s="205"/>
      <c r="F1335" s="205" t="s">
        <v>5477</v>
      </c>
      <c r="G1335" s="205" t="s">
        <v>2983</v>
      </c>
      <c r="H1335" s="206"/>
      <c r="I1335" s="221" t="str" cm="1">
        <f t="array" ref="I1335">_xlfn.TEXTJOIN(" ",1,IF(flistname=D1335,foption,""))</f>
        <v/>
      </c>
      <c r="J1335" s="348" t="s">
        <v>6709</v>
      </c>
      <c r="K1335" s="348" t="s">
        <v>8181</v>
      </c>
      <c r="L1335" s="348" t="str">
        <f t="shared" ref="L1335" si="123">IF(AND(ISBLANK(M1335),ISBLANK(N1335)),"",IF(ISBLANK(M1335),N1335,_xlfn.CONCAT(TRIM(M1335),": ",N1335)))</f>
        <v>Z07: Did COVID-19 affect your responsiveness to the recurrent shocks in the past 6 months?</v>
      </c>
      <c r="M1335" s="348" t="s">
        <v>5856</v>
      </c>
      <c r="N1335" s="348" t="s">
        <v>8182</v>
      </c>
      <c r="O1335" s="348" t="s">
        <v>8183</v>
      </c>
      <c r="P1335" s="348">
        <v>1</v>
      </c>
      <c r="Q1335" s="348"/>
      <c r="V1335" s="221">
        <v>1</v>
      </c>
      <c r="Z1335" s="221" t="s">
        <v>8184</v>
      </c>
      <c r="AB1335" s="333"/>
    </row>
    <row r="1336" spans="1:28" s="356" customFormat="1">
      <c r="C1336" s="356" t="str">
        <f t="shared" si="110"/>
        <v>No</v>
      </c>
      <c r="D1336" s="356" t="str">
        <f t="shared" si="109"/>
        <v/>
      </c>
      <c r="F1336" s="356" t="s">
        <v>5477</v>
      </c>
      <c r="G1336" s="356" t="s">
        <v>2983</v>
      </c>
      <c r="I1336" s="356" t="str" cm="1">
        <f t="array" ref="I1336">_xlfn.TEXTJOIN(" ",1,IF(flistname=D1336,foption,""))</f>
        <v>0</v>
      </c>
      <c r="J1336" s="362" t="s">
        <v>117</v>
      </c>
      <c r="K1336" s="362" t="s">
        <v>5789</v>
      </c>
      <c r="L1336" s="362" t="str">
        <f t="shared" si="112"/>
        <v/>
      </c>
      <c r="M1336" s="362"/>
      <c r="N1336" s="362" t="s">
        <v>2988</v>
      </c>
      <c r="O1336" s="362" t="s">
        <v>2988</v>
      </c>
      <c r="P1336" s="362">
        <v>1</v>
      </c>
      <c r="Q1336" s="362"/>
      <c r="AB1336" s="358"/>
    </row>
    <row r="1337" spans="1:28" s="218" customFormat="1">
      <c r="J1337" s="363"/>
      <c r="K1337" s="363"/>
      <c r="L1337" s="363"/>
      <c r="M1337" s="363"/>
      <c r="N1337" s="363"/>
      <c r="O1337" s="363"/>
      <c r="P1337" s="363"/>
      <c r="Q1337" s="363"/>
      <c r="AB1337" s="280"/>
    </row>
    <row r="1338" spans="1:28" s="356" customFormat="1">
      <c r="A1338" s="355"/>
      <c r="B1338" s="356" t="s">
        <v>5816</v>
      </c>
      <c r="C1338" s="356" t="str">
        <f t="shared" ref="C1338" si="124">IF(IFERROR(FIND("select_one",J1338),0)&gt;0,"select_one",IF(IFERROR(FIND("select_multiple",J1338),0)&gt;0,"select_multiple","No"))</f>
        <v>No</v>
      </c>
      <c r="D1338" s="356" t="str">
        <f t="shared" ref="D1338" si="125">IF(OR(C1338="select_one",C1338="select_multiple"),TRIM(RIGHT(J1338,LEN(J1338)-(LEN(C1338)+1))),"")</f>
        <v/>
      </c>
      <c r="E1338" s="355"/>
      <c r="H1338" s="357"/>
      <c r="I1338" s="356" t="str" cm="1">
        <f t="array" ref="I1338">_xlfn.TEXTJOIN(" ",1,IF(flistname=D1338,foption,""))</f>
        <v>0</v>
      </c>
      <c r="J1338" s="356" t="s">
        <v>117</v>
      </c>
      <c r="K1338" s="356" t="s">
        <v>27</v>
      </c>
      <c r="L1338" s="356" t="str">
        <f>IF(AND(ISBLANK(M1338),ISBLANK(N1338)),"",IF(ISBLANK(M1338),N1338,_xlfn.CONCAT(TRIM(M1338),": ",N1338)))</f>
        <v/>
      </c>
      <c r="N1338" s="356" t="s">
        <v>2988</v>
      </c>
      <c r="O1338" s="356" t="s">
        <v>2988</v>
      </c>
      <c r="P1338" s="356">
        <v>1</v>
      </c>
      <c r="AB1338" s="358"/>
    </row>
    <row r="1339" spans="1:28" s="218" customFormat="1">
      <c r="A1339" s="207"/>
      <c r="C1339" s="218" t="str">
        <f t="shared" si="110"/>
        <v>No</v>
      </c>
      <c r="D1339" s="218" t="str">
        <f t="shared" si="109"/>
        <v/>
      </c>
      <c r="E1339" s="207"/>
      <c r="H1339" s="209"/>
      <c r="I1339" s="214"/>
      <c r="S1339" s="207"/>
      <c r="AB1339" s="280"/>
    </row>
    <row r="1340" spans="1:28" s="356" customFormat="1">
      <c r="A1340" s="355"/>
      <c r="B1340" s="356" t="s">
        <v>5817</v>
      </c>
      <c r="C1340" s="356" t="str">
        <f t="shared" si="110"/>
        <v>No</v>
      </c>
      <c r="D1340" s="356" t="str">
        <f t="shared" si="109"/>
        <v/>
      </c>
      <c r="E1340" s="355"/>
      <c r="G1340" s="356" t="s">
        <v>2983</v>
      </c>
      <c r="H1340" s="357"/>
      <c r="I1340" s="356" t="str" cm="1">
        <f t="array" ref="I1340">_xlfn.TEXTJOIN(" ",1,IF(flistname=D1340,foption,""))</f>
        <v>0</v>
      </c>
      <c r="J1340" s="356" t="s">
        <v>26</v>
      </c>
      <c r="K1340" s="356" t="s">
        <v>5818</v>
      </c>
      <c r="L1340" s="356" t="str">
        <f t="shared" si="112"/>
        <v>Z: COMMUNICATION</v>
      </c>
      <c r="M1340" s="356" t="s">
        <v>5819</v>
      </c>
      <c r="N1340" s="356" t="s">
        <v>5820</v>
      </c>
      <c r="O1340" s="356" t="s">
        <v>5820</v>
      </c>
      <c r="P1340" s="356">
        <v>1</v>
      </c>
      <c r="W1340" s="356" t="s">
        <v>168</v>
      </c>
      <c r="Z1340" s="356" t="s">
        <v>3102</v>
      </c>
      <c r="AB1340" s="358"/>
    </row>
    <row r="1341" spans="1:28" s="327" customFormat="1">
      <c r="A1341" s="210"/>
      <c r="B1341" s="198" t="s">
        <v>5821</v>
      </c>
      <c r="C1341" s="198" t="str">
        <f t="shared" si="110"/>
        <v>No</v>
      </c>
      <c r="D1341" s="198" t="str">
        <f t="shared" si="109"/>
        <v/>
      </c>
      <c r="E1341" s="210"/>
      <c r="F1341" s="198"/>
      <c r="G1341" s="198" t="s">
        <v>2983</v>
      </c>
      <c r="H1341" s="211"/>
      <c r="I1341" s="327" t="str" cm="1">
        <f t="array" ref="I1341">_xlfn.TEXTJOIN(" ",1,IF(flistname=D1341,foption,""))</f>
        <v>0</v>
      </c>
      <c r="J1341" s="327" t="s">
        <v>20</v>
      </c>
      <c r="L1341" s="327" t="str">
        <f t="shared" si="112"/>
        <v>At times, WFP can't physically reach out to you due to many reasons. However, we would still want to hear from you in relation to our programmes, their implementations and how you perceive them. 
It is in that regard, we want to ask about other ways we can reach out to you including via mobile phones.</v>
      </c>
      <c r="N1341" s="327" t="s">
        <v>5822</v>
      </c>
      <c r="O1341" s="327" t="s">
        <v>5823</v>
      </c>
      <c r="P1341" s="328">
        <v>1</v>
      </c>
      <c r="AB1341" s="329"/>
    </row>
    <row r="1342" spans="1:28" s="221" customFormat="1">
      <c r="A1342" s="205"/>
      <c r="B1342" s="194" t="s">
        <v>5824</v>
      </c>
      <c r="C1342" s="194" t="str">
        <f t="shared" si="110"/>
        <v>select_one</v>
      </c>
      <c r="D1342" s="194" t="str">
        <f t="shared" si="109"/>
        <v>yes_no</v>
      </c>
      <c r="E1342" s="205"/>
      <c r="F1342" s="194"/>
      <c r="G1342" s="194" t="s">
        <v>2983</v>
      </c>
      <c r="H1342" s="206"/>
      <c r="I1342" s="221" t="str" cm="1">
        <f t="array" ref="I1342">_xlfn.TEXTJOIN(" ",1,IF(flistname=D1342,foption,""))</f>
        <v>0: No 1: Yes</v>
      </c>
      <c r="J1342" s="221" t="s">
        <v>22</v>
      </c>
      <c r="K1342" s="221" t="s">
        <v>2862</v>
      </c>
      <c r="L1342" s="221" t="str">
        <f t="shared" si="112"/>
        <v>Z08: Do you have a mobile phone?</v>
      </c>
      <c r="M1342" s="221" t="s">
        <v>8185</v>
      </c>
      <c r="N1342" s="221" t="s">
        <v>5826</v>
      </c>
      <c r="O1342" s="221" t="s">
        <v>5827</v>
      </c>
      <c r="P1342" s="334">
        <v>1</v>
      </c>
      <c r="V1342" s="221">
        <v>1</v>
      </c>
      <c r="W1342" s="221" t="s">
        <v>5748</v>
      </c>
      <c r="AB1342" s="333"/>
    </row>
    <row r="1343" spans="1:28" s="221" customFormat="1">
      <c r="A1343" s="205"/>
      <c r="B1343" s="194" t="s">
        <v>5828</v>
      </c>
      <c r="C1343" s="194" t="str">
        <f t="shared" si="110"/>
        <v>select_one</v>
      </c>
      <c r="D1343" s="194" t="str">
        <f t="shared" si="109"/>
        <v>service_provider</v>
      </c>
      <c r="E1343" s="205"/>
      <c r="F1343" s="194"/>
      <c r="G1343" s="194" t="s">
        <v>2983</v>
      </c>
      <c r="H1343" s="206"/>
      <c r="I1343" s="221" t="str" cm="1">
        <f t="array" ref="I1343">_xlfn.TEXTJOIN(" ",1,IF(flistname=D1343,foption,""))</f>
        <v>2: ZAIN 3: MTN</v>
      </c>
      <c r="J1343" s="221" t="s">
        <v>2865</v>
      </c>
      <c r="K1343" s="221" t="s">
        <v>2866</v>
      </c>
      <c r="L1343" s="221" t="str">
        <f t="shared" si="112"/>
        <v>Z09: What's your main preferred service provider (MTN or ZAIN)</v>
      </c>
      <c r="M1343" s="221" t="s">
        <v>8186</v>
      </c>
      <c r="N1343" s="221" t="s">
        <v>5830</v>
      </c>
      <c r="O1343" s="221" t="s">
        <v>5831</v>
      </c>
      <c r="P1343" s="334">
        <v>1</v>
      </c>
      <c r="V1343" s="221">
        <v>1</v>
      </c>
      <c r="Z1343" s="221" t="s">
        <v>2868</v>
      </c>
      <c r="AB1343" s="333"/>
    </row>
    <row r="1344" spans="1:28" s="221" customFormat="1">
      <c r="A1344" s="205"/>
      <c r="B1344" s="194" t="s">
        <v>5832</v>
      </c>
      <c r="C1344" s="194" t="str">
        <f t="shared" si="110"/>
        <v>select_one</v>
      </c>
      <c r="D1344" s="194" t="str">
        <f t="shared" si="109"/>
        <v>yes_no</v>
      </c>
      <c r="E1344" s="205" t="s">
        <v>5833</v>
      </c>
      <c r="F1344" s="194"/>
      <c r="G1344" s="194" t="s">
        <v>2983</v>
      </c>
      <c r="H1344" s="206"/>
      <c r="I1344" s="221" t="str" cm="1">
        <f t="array" ref="I1344">_xlfn.TEXTJOIN(" ",1,IF(flistname=D1344,foption,""))</f>
        <v>0: No 1: Yes</v>
      </c>
      <c r="J1344" s="221" t="s">
        <v>22</v>
      </c>
      <c r="K1344" s="221" t="s">
        <v>2869</v>
      </c>
      <c r="L1344" s="221" t="str">
        <f t="shared" si="112"/>
        <v>Z10: Would you be willing to share your number with us?</v>
      </c>
      <c r="M1344" s="221" t="s">
        <v>8187</v>
      </c>
      <c r="N1344" s="221" t="s">
        <v>5835</v>
      </c>
      <c r="O1344" s="221" t="s">
        <v>5836</v>
      </c>
      <c r="P1344" s="334">
        <v>1</v>
      </c>
      <c r="S1344" s="221" t="s">
        <v>5837</v>
      </c>
      <c r="V1344" s="221">
        <v>1</v>
      </c>
      <c r="W1344" s="221" t="s">
        <v>5748</v>
      </c>
      <c r="Z1344" s="221" t="s">
        <v>2868</v>
      </c>
      <c r="AB1344" s="333"/>
    </row>
    <row r="1345" spans="1:28" s="221" customFormat="1">
      <c r="A1345" s="205"/>
      <c r="B1345" s="194" t="s">
        <v>5838</v>
      </c>
      <c r="C1345" s="194" t="str">
        <f t="shared" si="110"/>
        <v>No</v>
      </c>
      <c r="D1345" s="194" t="str">
        <f t="shared" si="109"/>
        <v/>
      </c>
      <c r="E1345" s="205"/>
      <c r="F1345" s="194"/>
      <c r="G1345" s="194" t="s">
        <v>2983</v>
      </c>
      <c r="H1345" s="206"/>
      <c r="I1345" s="221" t="str" cm="1">
        <f t="array" ref="I1345">_xlfn.TEXTJOIN(" ",1,IF(flistname=D1345,foption,""))</f>
        <v>0</v>
      </c>
      <c r="J1345" s="221" t="s">
        <v>151</v>
      </c>
      <c r="K1345" s="221" t="s">
        <v>2871</v>
      </c>
      <c r="L1345" s="221" t="str">
        <f t="shared" si="112"/>
        <v>Z11: What is your telephone number?</v>
      </c>
      <c r="M1345" s="221" t="s">
        <v>8188</v>
      </c>
      <c r="N1345" s="221" t="s">
        <v>5840</v>
      </c>
      <c r="O1345" s="221" t="s">
        <v>5841</v>
      </c>
      <c r="P1345" s="334">
        <v>1</v>
      </c>
      <c r="V1345" s="221">
        <v>1</v>
      </c>
      <c r="Z1345" s="221" t="s">
        <v>5842</v>
      </c>
      <c r="AB1345" s="333"/>
    </row>
    <row r="1346" spans="1:28" s="221" customFormat="1">
      <c r="A1346" s="205"/>
      <c r="B1346" s="194" t="s">
        <v>5843</v>
      </c>
      <c r="C1346" s="194" t="str">
        <f t="shared" si="110"/>
        <v>No</v>
      </c>
      <c r="D1346" s="194" t="str">
        <f t="shared" si="109"/>
        <v/>
      </c>
      <c r="E1346" s="205"/>
      <c r="F1346" s="194"/>
      <c r="G1346" s="194" t="s">
        <v>2983</v>
      </c>
      <c r="H1346" s="206"/>
      <c r="I1346" s="221" t="str" cm="1">
        <f t="array" ref="I1346">_xlfn.TEXTJOIN(" ",1,IF(flistname=D1346,foption,""))</f>
        <v>0</v>
      </c>
      <c r="J1346" s="221" t="s">
        <v>151</v>
      </c>
      <c r="K1346" s="221" t="s">
        <v>2874</v>
      </c>
      <c r="L1346" s="221" t="str">
        <f t="shared" si="112"/>
        <v>Z12: Do you have a second telephone number?</v>
      </c>
      <c r="M1346" s="221" t="s">
        <v>8189</v>
      </c>
      <c r="N1346" s="221" t="s">
        <v>5845</v>
      </c>
      <c r="O1346" s="221" t="s">
        <v>5846</v>
      </c>
      <c r="P1346" s="334">
        <v>1</v>
      </c>
      <c r="S1346" s="221" t="s">
        <v>2876</v>
      </c>
      <c r="V1346" s="221">
        <v>1</v>
      </c>
      <c r="Z1346" s="221" t="s">
        <v>5842</v>
      </c>
      <c r="AB1346" s="333"/>
    </row>
    <row r="1347" spans="1:28" s="221" customFormat="1">
      <c r="A1347" s="205"/>
      <c r="B1347" s="194" t="s">
        <v>5847</v>
      </c>
      <c r="C1347" s="194" t="str">
        <f t="shared" si="110"/>
        <v>select_one</v>
      </c>
      <c r="D1347" s="194" t="str">
        <f t="shared" si="109"/>
        <v>timing</v>
      </c>
      <c r="E1347" s="205" t="s">
        <v>5848</v>
      </c>
      <c r="F1347" s="194"/>
      <c r="G1347" s="194" t="s">
        <v>2983</v>
      </c>
      <c r="H1347" s="206"/>
      <c r="I1347" s="221" t="str" cm="1">
        <f t="array" ref="I1347">_xlfn.TEXTJOIN(" ",1,IF(flistname=D1347,foption,""))</f>
        <v>1: Morning 2: Afternoon 3: Evening 4: Anytime</v>
      </c>
      <c r="J1347" s="221" t="s">
        <v>2877</v>
      </c>
      <c r="K1347" s="221" t="s">
        <v>2878</v>
      </c>
      <c r="L1347" s="221" t="str">
        <f t="shared" si="112"/>
        <v>Z13: Best time of the day to call you:</v>
      </c>
      <c r="M1347" s="221" t="s">
        <v>8190</v>
      </c>
      <c r="N1347" s="221" t="s">
        <v>5850</v>
      </c>
      <c r="O1347" s="221" t="s">
        <v>5851</v>
      </c>
      <c r="P1347" s="334">
        <v>1</v>
      </c>
      <c r="V1347" s="221">
        <v>1</v>
      </c>
      <c r="Z1347" s="221" t="s">
        <v>5842</v>
      </c>
      <c r="AB1347" s="333"/>
    </row>
    <row r="1348" spans="1:28" s="325" customFormat="1">
      <c r="A1348" s="313"/>
      <c r="B1348" s="314"/>
      <c r="C1348" s="314" t="str">
        <f t="shared" si="110"/>
        <v>No</v>
      </c>
      <c r="D1348" s="314" t="str">
        <f t="shared" si="109"/>
        <v/>
      </c>
      <c r="E1348" s="313"/>
      <c r="F1348" s="314"/>
      <c r="G1348" s="314"/>
      <c r="H1348" s="315"/>
      <c r="I1348" s="325" t="str" cm="1">
        <f t="array" ref="I1348">_xlfn.TEXTJOIN(" ",1,IF(flistname=D1348,foption,""))</f>
        <v>0</v>
      </c>
      <c r="J1348" s="325" t="s">
        <v>20</v>
      </c>
      <c r="L1348" s="325" t="str">
        <f t="shared" si="112"/>
        <v>WFP takes your privacy seriously and would never share your information without your consent. You should also know that you can withdraw any data collected on you by contacting us on 0910682464 or 0910682465. WFP only share your data if the purpose is in your best interest or continuation of assistance</v>
      </c>
      <c r="N1348" s="325" t="s">
        <v>5852</v>
      </c>
      <c r="P1348" s="330"/>
      <c r="Z1348" s="325" t="s">
        <v>5853</v>
      </c>
      <c r="AB1348" s="326"/>
    </row>
    <row r="1349" spans="1:28" s="221" customFormat="1">
      <c r="A1349" s="205"/>
      <c r="B1349" s="194"/>
      <c r="C1349" s="194" t="str">
        <f t="shared" si="110"/>
        <v>select_multiple</v>
      </c>
      <c r="D1349" s="194" t="str">
        <f t="shared" ref="D1349:D1396" si="126">IF(OR(C1349="select_one",C1349="select_multiple"),TRIM(RIGHT(J1349,LEN(J1349)-(LEN(C1349)+1))),"")</f>
        <v>consents</v>
      </c>
      <c r="E1349" s="205"/>
      <c r="F1349" s="194"/>
      <c r="G1349" s="194"/>
      <c r="H1349" s="206"/>
      <c r="I1349" s="221" t="str" cm="1">
        <f t="array" ref="I1349">_xlfn.TEXTJOIN(" ",1,IF(flistname=D1349,foption,""))</f>
        <v>1: WFP Sharing your phone number with its implementing partners  2: WFP Sharing your phone number with other humanitarian actors 3: WFP Sharing your phone number with its contracted  companies 0: No consent for all the above</v>
      </c>
      <c r="J1349" s="221" t="s">
        <v>5854</v>
      </c>
      <c r="K1349" s="221" t="s">
        <v>5855</v>
      </c>
      <c r="L1349" s="221" t="str">
        <f t="shared" si="112"/>
        <v>Z14: Apart from WFP authorized personnel who can use these numbers to contact you for phone based surveys, would you consent for:</v>
      </c>
      <c r="M1349" s="221" t="s">
        <v>8191</v>
      </c>
      <c r="N1349" s="221" t="s">
        <v>5857</v>
      </c>
      <c r="P1349" s="334"/>
      <c r="T1349" s="221" t="s">
        <v>5858</v>
      </c>
      <c r="U1349" s="221" t="s">
        <v>8192</v>
      </c>
      <c r="V1349" s="221">
        <v>1</v>
      </c>
      <c r="Z1349" s="221" t="s">
        <v>5853</v>
      </c>
      <c r="AB1349" s="333"/>
    </row>
    <row r="1350" spans="1:28" s="356" customFormat="1">
      <c r="A1350" s="355"/>
      <c r="B1350" s="356" t="s">
        <v>5860</v>
      </c>
      <c r="C1350" s="356" t="str">
        <f t="shared" ref="C1350:C1396" si="127">IF(IFERROR(FIND("select_one",J1350),0)&gt;0,"select_one",IF(IFERROR(FIND("select_multiple",J1350),0)&gt;0,"select_multiple","No"))</f>
        <v>No</v>
      </c>
      <c r="D1350" s="356" t="str">
        <f t="shared" si="126"/>
        <v/>
      </c>
      <c r="E1350" s="355"/>
      <c r="G1350" s="356" t="s">
        <v>2983</v>
      </c>
      <c r="H1350" s="357"/>
      <c r="I1350" s="356" t="str" cm="1">
        <f t="array" ref="I1350">_xlfn.TEXTJOIN(" ",1,IF(flistname=D1350,foption,""))</f>
        <v>0</v>
      </c>
      <c r="J1350" s="356" t="s">
        <v>117</v>
      </c>
      <c r="K1350" s="356" t="s">
        <v>5818</v>
      </c>
      <c r="L1350" s="356" t="str">
        <f t="shared" si="112"/>
        <v/>
      </c>
      <c r="N1350" s="356" t="s">
        <v>2988</v>
      </c>
      <c r="O1350" s="356" t="s">
        <v>2988</v>
      </c>
      <c r="P1350" s="356">
        <v>1</v>
      </c>
      <c r="AB1350" s="358"/>
    </row>
    <row r="1351" spans="1:28" s="356" customFormat="1">
      <c r="A1351" s="355"/>
      <c r="B1351" s="356" t="s">
        <v>5817</v>
      </c>
      <c r="C1351" s="356" t="str">
        <f t="shared" si="127"/>
        <v>No</v>
      </c>
      <c r="D1351" s="356" t="str">
        <f t="shared" si="126"/>
        <v/>
      </c>
      <c r="E1351" s="355"/>
      <c r="G1351" s="356" t="s">
        <v>2983</v>
      </c>
      <c r="H1351" s="357"/>
      <c r="I1351" s="356" t="str" cm="1">
        <f t="array" ref="I1351">_xlfn.TEXTJOIN(" ",1,IF(flistname=D1351,foption,""))</f>
        <v>0</v>
      </c>
      <c r="J1351" s="356" t="s">
        <v>26</v>
      </c>
      <c r="K1351" s="356" t="s">
        <v>8193</v>
      </c>
      <c r="L1351" s="356" t="s">
        <v>8194</v>
      </c>
      <c r="M1351" s="356" t="s">
        <v>5819</v>
      </c>
      <c r="N1351" s="356" t="s">
        <v>5820</v>
      </c>
      <c r="O1351" s="356" t="s">
        <v>5820</v>
      </c>
      <c r="P1351" s="356">
        <v>1</v>
      </c>
      <c r="W1351" s="356" t="s">
        <v>168</v>
      </c>
      <c r="AB1351" s="358"/>
    </row>
    <row r="1352" spans="1:28" s="356" customFormat="1">
      <c r="A1352" s="355"/>
      <c r="E1352" s="355"/>
      <c r="H1352" s="357"/>
      <c r="J1352" s="356" t="s">
        <v>20</v>
      </c>
      <c r="K1352" s="356" t="s">
        <v>8195</v>
      </c>
      <c r="L1352" s="356" t="s">
        <v>8196</v>
      </c>
      <c r="AB1352" s="358"/>
    </row>
    <row r="1353" spans="1:28" s="221" customFormat="1">
      <c r="J1353" s="221" t="s">
        <v>2564</v>
      </c>
      <c r="K1353" s="221" t="s">
        <v>2888</v>
      </c>
      <c r="L1353" s="221" t="s">
        <v>8197</v>
      </c>
      <c r="AA1353" s="334" t="s">
        <v>62</v>
      </c>
      <c r="AB1353" s="333" t="s">
        <v>2889</v>
      </c>
    </row>
    <row r="1354" spans="1:28" s="221" customFormat="1">
      <c r="J1354" s="221" t="s">
        <v>2564</v>
      </c>
      <c r="K1354" s="221" t="s">
        <v>2890</v>
      </c>
      <c r="L1354" s="221" t="s">
        <v>8198</v>
      </c>
      <c r="AA1354" s="334" t="s">
        <v>62</v>
      </c>
      <c r="AB1354" s="333" t="s">
        <v>2891</v>
      </c>
    </row>
    <row r="1355" spans="1:28" s="221" customFormat="1">
      <c r="J1355" s="221" t="s">
        <v>2564</v>
      </c>
      <c r="K1355" s="221" t="s">
        <v>2892</v>
      </c>
      <c r="L1355" s="221" t="s">
        <v>8199</v>
      </c>
      <c r="AA1355" s="334" t="s">
        <v>62</v>
      </c>
      <c r="AB1355" s="333" t="s">
        <v>2893</v>
      </c>
    </row>
    <row r="1356" spans="1:28" s="221" customFormat="1">
      <c r="J1356" s="221" t="s">
        <v>2564</v>
      </c>
      <c r="K1356" s="221" t="s">
        <v>2894</v>
      </c>
      <c r="L1356" s="221" t="s">
        <v>8200</v>
      </c>
      <c r="AA1356" s="334" t="s">
        <v>62</v>
      </c>
      <c r="AB1356" s="333" t="s">
        <v>2895</v>
      </c>
    </row>
    <row r="1357" spans="1:28" s="221" customFormat="1">
      <c r="J1357" s="221" t="s">
        <v>2564</v>
      </c>
      <c r="K1357" s="221" t="s">
        <v>2896</v>
      </c>
      <c r="L1357" s="221" t="s">
        <v>8201</v>
      </c>
      <c r="AA1357" s="334" t="s">
        <v>62</v>
      </c>
      <c r="AB1357" s="333" t="s">
        <v>2897</v>
      </c>
    </row>
    <row r="1358" spans="1:28" s="221" customFormat="1">
      <c r="J1358" s="221" t="s">
        <v>2564</v>
      </c>
      <c r="K1358" s="221" t="s">
        <v>2898</v>
      </c>
      <c r="L1358" s="221" t="s">
        <v>8202</v>
      </c>
      <c r="AA1358" s="334" t="s">
        <v>62</v>
      </c>
      <c r="AB1358" s="333" t="s">
        <v>2899</v>
      </c>
    </row>
    <row r="1359" spans="1:28" s="221" customFormat="1">
      <c r="J1359" s="221" t="s">
        <v>2564</v>
      </c>
      <c r="K1359" s="221" t="s">
        <v>2900</v>
      </c>
      <c r="L1359" s="221" t="s">
        <v>8203</v>
      </c>
      <c r="AA1359" s="334" t="s">
        <v>62</v>
      </c>
      <c r="AB1359" s="333" t="s">
        <v>2901</v>
      </c>
    </row>
    <row r="1360" spans="1:28" s="221" customFormat="1">
      <c r="A1360" s="205"/>
      <c r="B1360" s="194" t="s">
        <v>5258</v>
      </c>
      <c r="C1360" s="194" t="s">
        <v>7471</v>
      </c>
      <c r="D1360" s="194" t="s">
        <v>2988</v>
      </c>
      <c r="E1360" s="205"/>
      <c r="F1360" s="194"/>
      <c r="G1360" s="194" t="s">
        <v>2983</v>
      </c>
      <c r="H1360" s="206"/>
      <c r="I1360" s="221" t="s">
        <v>2988</v>
      </c>
      <c r="J1360" s="221" t="s">
        <v>801</v>
      </c>
      <c r="K1360" s="221" t="s">
        <v>2373</v>
      </c>
      <c r="L1360" s="221" t="s">
        <v>2374</v>
      </c>
      <c r="AA1360" s="334" t="s">
        <v>25</v>
      </c>
      <c r="AB1360" s="333" t="s">
        <v>2375</v>
      </c>
    </row>
    <row r="1361" spans="1:28" s="221" customFormat="1">
      <c r="I1361" s="221" t="str" cm="1">
        <f t="array" ref="I1361">_xlfn.TEXTJOIN(" ",1,IF(flistname=D1361,foption,""))</f>
        <v>0</v>
      </c>
      <c r="J1361" s="221" t="s">
        <v>2379</v>
      </c>
      <c r="K1361" s="221" t="s">
        <v>2380</v>
      </c>
      <c r="L1361" s="221" t="s">
        <v>8204</v>
      </c>
      <c r="AA1361" s="334" t="s">
        <v>62</v>
      </c>
      <c r="AB1361" s="333" t="s">
        <v>2382</v>
      </c>
    </row>
    <row r="1362" spans="1:28" s="221" customFormat="1">
      <c r="I1362" s="221" t="str" cm="1">
        <f t="array" ref="I1362">_xlfn.TEXTJOIN(" ",1,IF(flistname=D1362,foption,""))</f>
        <v>0</v>
      </c>
      <c r="J1362" s="221" t="s">
        <v>151</v>
      </c>
      <c r="K1362" s="221" t="s">
        <v>2383</v>
      </c>
      <c r="L1362" s="221" t="s">
        <v>8205</v>
      </c>
      <c r="AA1362" s="334" t="s">
        <v>62</v>
      </c>
      <c r="AB1362" s="333" t="s">
        <v>8206</v>
      </c>
    </row>
    <row r="1363" spans="1:28" s="221" customFormat="1">
      <c r="I1363" s="221" t="str" cm="1">
        <f t="array" ref="I1363">_xlfn.TEXTJOIN(" ",1,IF(flistname=D1363,foption,""))</f>
        <v>0</v>
      </c>
      <c r="J1363" s="221" t="s">
        <v>151</v>
      </c>
      <c r="K1363" s="221" t="s">
        <v>2386</v>
      </c>
      <c r="L1363" s="221" t="s">
        <v>8207</v>
      </c>
      <c r="AA1363" s="334" t="s">
        <v>62</v>
      </c>
      <c r="AB1363" s="333" t="s">
        <v>8208</v>
      </c>
    </row>
    <row r="1364" spans="1:28" s="221" customFormat="1">
      <c r="I1364" s="221" t="str" cm="1">
        <f t="array" ref="I1364">_xlfn.TEXTJOIN(" ",1,IF(flistname=D1364,foption,""))</f>
        <v>0</v>
      </c>
      <c r="J1364" s="221" t="s">
        <v>151</v>
      </c>
      <c r="K1364" s="221" t="s">
        <v>2389</v>
      </c>
      <c r="L1364" s="221" t="s">
        <v>8209</v>
      </c>
      <c r="AA1364" s="334" t="s">
        <v>62</v>
      </c>
      <c r="AB1364" s="333" t="s">
        <v>8210</v>
      </c>
    </row>
    <row r="1365" spans="1:28" s="221" customFormat="1">
      <c r="I1365" s="221" t="str" cm="1">
        <f t="array" ref="I1365">_xlfn.TEXTJOIN(" ",1,IF(flistname=D1365,foption,""))</f>
        <v>0</v>
      </c>
      <c r="J1365" s="221" t="s">
        <v>2392</v>
      </c>
      <c r="K1365" s="221" t="s">
        <v>2393</v>
      </c>
      <c r="L1365" s="221" t="s">
        <v>8211</v>
      </c>
      <c r="AA1365" s="334" t="s">
        <v>62</v>
      </c>
      <c r="AB1365" s="333" t="s">
        <v>2395</v>
      </c>
    </row>
    <row r="1366" spans="1:28" s="221" customFormat="1">
      <c r="I1366" s="221" t="str" cm="1">
        <f t="array" ref="I1366">_xlfn.TEXTJOIN(" ",1,IF(flistname=D1366,foption,""))</f>
        <v>0</v>
      </c>
      <c r="J1366" s="221" t="s">
        <v>2392</v>
      </c>
      <c r="K1366" s="221" t="s">
        <v>2396</v>
      </c>
      <c r="L1366" s="221" t="s">
        <v>8212</v>
      </c>
      <c r="AA1366" s="334" t="s">
        <v>62</v>
      </c>
      <c r="AB1366" s="333" t="s">
        <v>2398</v>
      </c>
    </row>
    <row r="1367" spans="1:28" s="221" customFormat="1">
      <c r="I1367" s="221" t="str" cm="1">
        <f t="array" ref="I1367">_xlfn.TEXTJOIN(" ",1,IF(flistname=D1367,foption,""))</f>
        <v>0</v>
      </c>
      <c r="J1367" s="221" t="s">
        <v>2392</v>
      </c>
      <c r="K1367" s="221" t="s">
        <v>2399</v>
      </c>
      <c r="L1367" s="221" t="s">
        <v>8213</v>
      </c>
      <c r="AA1367" s="334" t="s">
        <v>62</v>
      </c>
      <c r="AB1367" s="333" t="s">
        <v>2401</v>
      </c>
    </row>
    <row r="1368" spans="1:28" s="221" customFormat="1">
      <c r="J1368" s="221" t="s">
        <v>151</v>
      </c>
      <c r="K1368" s="221" t="s">
        <v>2902</v>
      </c>
      <c r="L1368" s="221" t="s">
        <v>2903</v>
      </c>
      <c r="AA1368" s="334" t="s">
        <v>62</v>
      </c>
      <c r="AB1368" s="333" t="s">
        <v>2904</v>
      </c>
    </row>
    <row r="1369" spans="1:28" s="221" customFormat="1">
      <c r="J1369" s="221" t="s">
        <v>2905</v>
      </c>
      <c r="K1369" s="221" t="s">
        <v>2906</v>
      </c>
      <c r="L1369" s="221" t="s">
        <v>2907</v>
      </c>
      <c r="AA1369" s="334" t="s">
        <v>62</v>
      </c>
      <c r="AB1369" s="333" t="s">
        <v>8214</v>
      </c>
    </row>
    <row r="1370" spans="1:28" s="221" customFormat="1">
      <c r="A1370" s="205"/>
      <c r="B1370" s="220"/>
      <c r="C1370" s="220" t="str">
        <f>IF(IFERROR(FIND("select_one",J1370),0)&gt;0,"select_one",IF(IFERROR(FIND("select_multiple",J1370),0)&gt;0,"select_multiple","No"))</f>
        <v>No</v>
      </c>
      <c r="D1370" s="220" t="str">
        <f>IF(OR(C1370="select_one",C1370="select_multiple"),TRIM(RIGHT(J1370,LEN(J1370)-(LEN(C1370)+1))),"")</f>
        <v/>
      </c>
      <c r="E1370" s="205"/>
      <c r="F1370" s="205"/>
      <c r="H1370" s="206"/>
      <c r="J1370" s="341" t="s">
        <v>20</v>
      </c>
      <c r="K1370" s="341" t="s">
        <v>8215</v>
      </c>
      <c r="L1370" s="341" t="s">
        <v>8216</v>
      </c>
      <c r="M1370" s="341"/>
      <c r="N1370" s="341"/>
      <c r="O1370" s="341"/>
      <c r="P1370" s="341"/>
      <c r="Q1370" s="341"/>
      <c r="S1370" s="221" t="s">
        <v>8217</v>
      </c>
      <c r="AA1370" s="334" t="s">
        <v>62</v>
      </c>
      <c r="AB1370" s="333" t="s">
        <v>8218</v>
      </c>
    </row>
    <row r="1371" spans="1:28" s="221" customFormat="1">
      <c r="J1371" s="221" t="s">
        <v>2943</v>
      </c>
      <c r="K1371" s="221" t="s">
        <v>2944</v>
      </c>
      <c r="L1371" s="221" t="s">
        <v>8219</v>
      </c>
      <c r="AA1371" s="334" t="s">
        <v>62</v>
      </c>
      <c r="AB1371" s="333" t="s">
        <v>2946</v>
      </c>
    </row>
    <row r="1372" spans="1:28" s="221" customFormat="1" ht="11.25" customHeight="1">
      <c r="J1372" s="221" t="s">
        <v>2951</v>
      </c>
      <c r="K1372" s="221" t="s">
        <v>2952</v>
      </c>
      <c r="L1372" s="221" t="s">
        <v>2953</v>
      </c>
      <c r="AA1372" s="334" t="s">
        <v>62</v>
      </c>
      <c r="AB1372" s="333" t="s">
        <v>2954</v>
      </c>
    </row>
    <row r="1373" spans="1:28" s="221" customFormat="1">
      <c r="J1373" s="221" t="s">
        <v>801</v>
      </c>
      <c r="K1373" s="221" t="s">
        <v>2955</v>
      </c>
      <c r="L1373" s="221" t="s">
        <v>8220</v>
      </c>
      <c r="AA1373" s="334" t="s">
        <v>62</v>
      </c>
      <c r="AB1373" s="333" t="s">
        <v>2957</v>
      </c>
    </row>
    <row r="1374" spans="1:28" s="221" customFormat="1">
      <c r="J1374" s="221" t="s">
        <v>2958</v>
      </c>
      <c r="K1374" s="221" t="s">
        <v>2959</v>
      </c>
      <c r="L1374" s="221" t="s">
        <v>8221</v>
      </c>
      <c r="AA1374" s="334" t="s">
        <v>62</v>
      </c>
      <c r="AB1374" s="333" t="s">
        <v>2961</v>
      </c>
    </row>
    <row r="1375" spans="1:28" s="221" customFormat="1">
      <c r="J1375" s="221" t="s">
        <v>2564</v>
      </c>
      <c r="K1375" s="221" t="s">
        <v>8222</v>
      </c>
      <c r="L1375" s="221" t="s">
        <v>8223</v>
      </c>
      <c r="AA1375" s="334"/>
      <c r="AB1375" s="333" t="s">
        <v>8224</v>
      </c>
    </row>
    <row r="1376" spans="1:28" s="221" customFormat="1">
      <c r="J1376" s="221" t="s">
        <v>2564</v>
      </c>
      <c r="K1376" s="221" t="s">
        <v>2930</v>
      </c>
      <c r="L1376" s="221" t="s">
        <v>8225</v>
      </c>
      <c r="AA1376" s="334" t="s">
        <v>62</v>
      </c>
      <c r="AB1376" s="333" t="s">
        <v>8218</v>
      </c>
    </row>
    <row r="1377" spans="1:28" s="221" customFormat="1">
      <c r="J1377" s="221" t="s">
        <v>2564</v>
      </c>
      <c r="K1377" s="221" t="s">
        <v>2933</v>
      </c>
      <c r="L1377" s="221" t="s">
        <v>2934</v>
      </c>
      <c r="AA1377" s="334" t="s">
        <v>62</v>
      </c>
      <c r="AB1377" s="333" t="s">
        <v>2935</v>
      </c>
    </row>
    <row r="1378" spans="1:28" s="221" customFormat="1">
      <c r="J1378" s="221" t="s">
        <v>2564</v>
      </c>
      <c r="K1378" s="221" t="s">
        <v>2811</v>
      </c>
      <c r="L1378" s="221" t="s">
        <v>2936</v>
      </c>
      <c r="AB1378" s="333" t="s">
        <v>8226</v>
      </c>
    </row>
    <row r="1379" spans="1:28" s="221" customFormat="1">
      <c r="J1379" s="221" t="s">
        <v>2564</v>
      </c>
      <c r="K1379" s="221" t="s">
        <v>2938</v>
      </c>
      <c r="L1379" s="221" t="s">
        <v>2939</v>
      </c>
      <c r="AB1379" s="333" t="s">
        <v>8227</v>
      </c>
    </row>
    <row r="1380" spans="1:28" s="221" customFormat="1">
      <c r="J1380" s="221" t="s">
        <v>2564</v>
      </c>
      <c r="K1380" s="221" t="s">
        <v>2831</v>
      </c>
      <c r="L1380" s="221" t="s">
        <v>2941</v>
      </c>
      <c r="AB1380" s="333" t="s">
        <v>8228</v>
      </c>
    </row>
    <row r="1381" spans="1:28" s="221" customFormat="1">
      <c r="J1381" s="221" t="s">
        <v>2564</v>
      </c>
      <c r="K1381" s="221" t="s">
        <v>2947</v>
      </c>
      <c r="L1381" s="221" t="s">
        <v>2952</v>
      </c>
      <c r="AA1381" s="334" t="s">
        <v>62</v>
      </c>
      <c r="AB1381" s="333" t="s">
        <v>2948</v>
      </c>
    </row>
    <row r="1382" spans="1:28" s="221" customFormat="1">
      <c r="I1382" s="221" t="str" cm="1">
        <f t="array" ref="I1382">_xlfn.TEXTJOIN(" ",1,IF(flistname=D1382,foption,""))</f>
        <v>0</v>
      </c>
      <c r="J1382" s="221" t="s">
        <v>2564</v>
      </c>
      <c r="K1382" s="221" t="s">
        <v>2927</v>
      </c>
      <c r="L1382" s="221" t="s">
        <v>8229</v>
      </c>
      <c r="AA1382" s="334" t="s">
        <v>62</v>
      </c>
      <c r="AB1382" s="333" t="s">
        <v>2929</v>
      </c>
    </row>
    <row r="1383" spans="1:28" s="221" customFormat="1">
      <c r="J1383" s="221" t="s">
        <v>2564</v>
      </c>
      <c r="K1383" s="221" t="s">
        <v>2949</v>
      </c>
      <c r="L1383" s="221" t="s">
        <v>8230</v>
      </c>
      <c r="AB1383" s="333" t="s">
        <v>2950</v>
      </c>
    </row>
    <row r="1384" spans="1:28" s="333" customFormat="1">
      <c r="J1384" s="333" t="s">
        <v>2564</v>
      </c>
      <c r="K1384" s="333" t="s">
        <v>8231</v>
      </c>
      <c r="L1384" s="333" t="s">
        <v>8232</v>
      </c>
      <c r="AA1384" s="334" t="s">
        <v>62</v>
      </c>
      <c r="AB1384" s="333" t="s">
        <v>8233</v>
      </c>
    </row>
    <row r="1385" spans="1:28" s="333" customFormat="1">
      <c r="J1385" s="333" t="s">
        <v>20</v>
      </c>
      <c r="K1385" s="333" t="s">
        <v>8234</v>
      </c>
      <c r="L1385" s="333" t="s">
        <v>8232</v>
      </c>
      <c r="AA1385" s="334" t="s">
        <v>62</v>
      </c>
      <c r="AB1385" s="333" t="s">
        <v>8235</v>
      </c>
    </row>
    <row r="1386" spans="1:28" s="356" customFormat="1">
      <c r="A1386" s="355"/>
      <c r="B1386" s="356" t="s">
        <v>5817</v>
      </c>
      <c r="C1386" s="356" t="str">
        <f t="shared" ref="C1386" si="128">IF(IFERROR(FIND("select_one",J1386),0)&gt;0,"select_one",IF(IFERROR(FIND("select_multiple",J1386),0)&gt;0,"select_multiple","No"))</f>
        <v>No</v>
      </c>
      <c r="D1386" s="356" t="str">
        <f t="shared" ref="D1386" si="129">IF(OR(C1386="select_one",C1386="select_multiple"),TRIM(RIGHT(J1386,LEN(J1386)-(LEN(C1386)+1))),"")</f>
        <v/>
      </c>
      <c r="E1386" s="355"/>
      <c r="G1386" s="356" t="s">
        <v>2983</v>
      </c>
      <c r="H1386" s="357"/>
      <c r="I1386" s="356" t="str" cm="1">
        <f t="array" ref="I1386">_xlfn.TEXTJOIN(" ",1,IF(flistname=D1386,foption,""))</f>
        <v>0</v>
      </c>
      <c r="J1386" s="356" t="s">
        <v>117</v>
      </c>
      <c r="K1386" s="356" t="s">
        <v>8193</v>
      </c>
      <c r="L1386" s="356" t="s">
        <v>8236</v>
      </c>
      <c r="M1386" s="356" t="s">
        <v>5819</v>
      </c>
      <c r="N1386" s="356" t="s">
        <v>5820</v>
      </c>
      <c r="O1386" s="356" t="s">
        <v>5820</v>
      </c>
      <c r="P1386" s="356">
        <v>1</v>
      </c>
      <c r="W1386" s="356" t="s">
        <v>168</v>
      </c>
      <c r="Z1386" s="356" t="s">
        <v>3102</v>
      </c>
      <c r="AB1386" s="358"/>
    </row>
    <row r="1387" spans="1:28" s="218" customFormat="1">
      <c r="A1387" s="207"/>
      <c r="C1387" s="218" t="str">
        <f t="shared" si="127"/>
        <v>No</v>
      </c>
      <c r="D1387" s="218" t="str">
        <f t="shared" si="126"/>
        <v/>
      </c>
      <c r="E1387" s="207"/>
      <c r="H1387" s="209"/>
      <c r="I1387" s="214"/>
      <c r="S1387" s="207"/>
      <c r="AB1387" s="280"/>
    </row>
    <row r="1388" spans="1:28" s="219" customFormat="1">
      <c r="A1388" s="212"/>
      <c r="B1388" s="199"/>
      <c r="C1388" s="199" t="str">
        <f t="shared" si="127"/>
        <v>No</v>
      </c>
      <c r="D1388" s="199" t="str">
        <f t="shared" si="126"/>
        <v/>
      </c>
      <c r="E1388" s="212"/>
      <c r="F1388" s="199"/>
      <c r="G1388" s="199"/>
      <c r="H1388" s="213"/>
      <c r="J1388" s="219" t="s">
        <v>26</v>
      </c>
      <c r="K1388" s="219" t="s">
        <v>5861</v>
      </c>
      <c r="L1388" s="219" t="str">
        <f t="shared" si="112"/>
        <v>Z: CONCLUSION</v>
      </c>
      <c r="M1388" s="219" t="s">
        <v>5819</v>
      </c>
      <c r="N1388" s="219" t="s">
        <v>5863</v>
      </c>
      <c r="O1388" s="219" t="s">
        <v>5863</v>
      </c>
      <c r="W1388" s="219" t="s">
        <v>168</v>
      </c>
      <c r="Z1388" s="219" t="s">
        <v>3102</v>
      </c>
      <c r="AB1388" s="286"/>
    </row>
    <row r="1389" spans="1:28" s="327" customFormat="1">
      <c r="A1389" s="210"/>
      <c r="B1389" s="198" t="s">
        <v>5864</v>
      </c>
      <c r="C1389" s="198" t="str">
        <f t="shared" si="127"/>
        <v>No</v>
      </c>
      <c r="D1389" s="198" t="str">
        <f t="shared" si="126"/>
        <v/>
      </c>
      <c r="E1389" s="210"/>
      <c r="F1389" s="198"/>
      <c r="G1389" s="198" t="s">
        <v>2983</v>
      </c>
      <c r="H1389" s="211"/>
      <c r="I1389" s="327" t="str" cm="1">
        <f t="array" ref="I1389">_xlfn.TEXTJOIN(" ",1,IF(flistname=D1389,foption,""))</f>
        <v>0</v>
      </c>
      <c r="J1389" s="327" t="s">
        <v>20</v>
      </c>
      <c r="L1389" s="327" t="str">
        <f t="shared" si="112"/>
        <v/>
      </c>
      <c r="P1389" s="327">
        <v>1</v>
      </c>
      <c r="S1389" s="327" t="s">
        <v>8237</v>
      </c>
      <c r="AA1389" s="327" t="s">
        <v>25</v>
      </c>
      <c r="AB1389" s="329"/>
    </row>
    <row r="1390" spans="1:28" s="338" customFormat="1">
      <c r="A1390" s="205"/>
      <c r="B1390" s="194" t="s">
        <v>5866</v>
      </c>
      <c r="C1390" s="194" t="str">
        <f t="shared" si="127"/>
        <v>No</v>
      </c>
      <c r="D1390" s="194" t="str">
        <f t="shared" si="126"/>
        <v/>
      </c>
      <c r="E1390" s="205"/>
      <c r="F1390" s="194"/>
      <c r="G1390" s="194" t="s">
        <v>2983</v>
      </c>
      <c r="H1390" s="206"/>
      <c r="I1390" s="338" t="str" cm="1">
        <f t="array" ref="I1390">_xlfn.TEXTJOIN(" ",1,IF(flistname=D1390,foption,""))</f>
        <v>0</v>
      </c>
      <c r="J1390" s="338" t="s">
        <v>49</v>
      </c>
      <c r="K1390" s="338" t="s">
        <v>2882</v>
      </c>
      <c r="L1390" s="338" t="str">
        <f>IF(AND(ISBLANK(M1390),ISBLANK(N1390)),"",IF(ISBLANK(M1390),N1390,_xlfn.CONCAT(TRIM(M1390),": ",N1390)))</f>
        <v>Z15: Do you have any feedback you would like to share with us?</v>
      </c>
      <c r="M1390" s="338" t="s">
        <v>8238</v>
      </c>
      <c r="N1390" s="338" t="s">
        <v>5868</v>
      </c>
      <c r="O1390" s="338" t="s">
        <v>5869</v>
      </c>
      <c r="P1390" s="338">
        <v>1</v>
      </c>
      <c r="V1390" s="338">
        <v>1</v>
      </c>
      <c r="AB1390" s="339"/>
    </row>
    <row r="1391" spans="1:28" s="338" customFormat="1">
      <c r="A1391" s="205"/>
      <c r="B1391" s="194" t="s">
        <v>5870</v>
      </c>
      <c r="C1391" s="194" t="str">
        <f t="shared" si="127"/>
        <v>No</v>
      </c>
      <c r="D1391" s="194" t="str">
        <f t="shared" si="126"/>
        <v/>
      </c>
      <c r="E1391" s="205"/>
      <c r="F1391" s="194"/>
      <c r="G1391" s="194" t="s">
        <v>2983</v>
      </c>
      <c r="H1391" s="206"/>
      <c r="I1391" s="338" t="str" cm="1">
        <f t="array" ref="I1391">_xlfn.TEXTJOIN(" ",1,IF(flistname=D1391,foption,""))</f>
        <v>0</v>
      </c>
      <c r="J1391" s="338" t="s">
        <v>49</v>
      </c>
      <c r="K1391" s="338" t="s">
        <v>2884</v>
      </c>
      <c r="L1391" s="338" t="str">
        <f t="shared" si="112"/>
        <v>Z16: Provide comments, observations or suggestions</v>
      </c>
      <c r="M1391" s="338" t="s">
        <v>8239</v>
      </c>
      <c r="N1391" s="338" t="s">
        <v>5872</v>
      </c>
      <c r="O1391" s="338" t="s">
        <v>5873</v>
      </c>
      <c r="P1391" s="338">
        <v>1</v>
      </c>
      <c r="V1391" s="338">
        <v>1</v>
      </c>
      <c r="AB1391" s="339"/>
    </row>
    <row r="1392" spans="1:28" s="221" customFormat="1">
      <c r="A1392" s="205"/>
      <c r="B1392" s="194" t="s">
        <v>5875</v>
      </c>
      <c r="C1392" s="194" t="str">
        <f>IF(IFERROR(FIND("select_one",J1392),0)&gt;0,"select_one",IF(IFERROR(FIND("select_multiple",J1392),0)&gt;0,"select_multiple","No"))</f>
        <v>No</v>
      </c>
      <c r="D1392" s="194" t="str">
        <f>IF(OR(C1392="select_one",C1392="select_multiple"),TRIM(RIGHT(J1392,LEN(J1392)-(LEN(C1392)+1))),"")</f>
        <v/>
      </c>
      <c r="E1392" s="205"/>
      <c r="F1392" s="194"/>
      <c r="G1392" s="194" t="s">
        <v>2983</v>
      </c>
      <c r="H1392" s="206"/>
      <c r="I1392" s="221" t="str" cm="1">
        <f t="array" ref="I1392">_xlfn.TEXTJOIN(" ",1,IF(flistname=D1392,foption,""))</f>
        <v>0</v>
      </c>
      <c r="J1392" s="221" t="s">
        <v>2962</v>
      </c>
      <c r="K1392" s="221" t="s">
        <v>2963</v>
      </c>
      <c r="L1392" s="221" t="str">
        <f t="shared" ref="L1392" si="130">IF(AND(ISBLANK(M1392),ISBLANK(N1392)),"",IF(ISBLANK(M1392),N1392,_xlfn.CONCAT(TRIM(M1392),": ",N1392)))</f>
        <v>Z17: GPS Coordinates</v>
      </c>
      <c r="M1392" s="338" t="s">
        <v>8240</v>
      </c>
      <c r="N1392" s="221" t="s">
        <v>2964</v>
      </c>
      <c r="O1392" s="221" t="s">
        <v>2964</v>
      </c>
      <c r="P1392" s="221">
        <v>1</v>
      </c>
      <c r="S1392" s="221" t="s">
        <v>5877</v>
      </c>
      <c r="V1392" s="221">
        <v>1</v>
      </c>
      <c r="Z1392" s="221" t="s">
        <v>3102</v>
      </c>
      <c r="AB1392" s="333"/>
    </row>
    <row r="1393" spans="1:28" s="331" customFormat="1" ht="21.95">
      <c r="A1393" s="293"/>
      <c r="B1393" s="294"/>
      <c r="C1393" s="294"/>
      <c r="D1393" s="294"/>
      <c r="E1393" s="293"/>
      <c r="F1393" s="294"/>
      <c r="G1393" s="294"/>
      <c r="H1393" s="295"/>
      <c r="J1393" s="219" t="s">
        <v>20</v>
      </c>
      <c r="K1393" s="219"/>
      <c r="L1393" s="219" t="str">
        <f>IF(AND(ISBLANK(M1393),ISBLANK(N1393)),"",IF(ISBLANK(M1393),N1393,_xlfn.CONCAT(TRIM(M1393),": ",N1393)))</f>
        <v>&lt;span style="font-family:monospace;color:#0A6EB4"&gt;${name_details}! Thank you for the household interview. CO MEAL team will revert to you in case of any data inconsistency or quality.
END OF INTERVIEW! 🙂&lt;/span&gt;</v>
      </c>
      <c r="N1393" s="487" t="s">
        <v>8241</v>
      </c>
      <c r="O1393" s="331" t="s">
        <v>8242</v>
      </c>
      <c r="AB1393" s="332"/>
    </row>
    <row r="1394" spans="1:28" s="327" customFormat="1">
      <c r="B1394" s="327" t="s">
        <v>5878</v>
      </c>
      <c r="C1394" s="327" t="str">
        <f t="shared" ref="C1394" si="131">IF(IFERROR(FIND("select_one",J1394),0)&gt;0,"select_one",IF(IFERROR(FIND("select_multiple",J1394),0)&gt;0,"select_multiple","No"))</f>
        <v>No</v>
      </c>
      <c r="D1394" s="327" t="str">
        <f t="shared" ref="D1394" si="132">IF(OR(C1394="select_one",C1394="select_multiple"),TRIM(RIGHT(J1394,LEN(J1394)-(LEN(C1394)+1))),"")</f>
        <v/>
      </c>
      <c r="G1394" s="327" t="s">
        <v>2983</v>
      </c>
      <c r="I1394" s="327" t="str" cm="1">
        <f t="array" ref="I1394">_xlfn.TEXTJOIN(" ",1,IF(flistname=D1394,foption,""))</f>
        <v>0</v>
      </c>
      <c r="J1394" s="327" t="s">
        <v>20</v>
      </c>
      <c r="L1394" s="327" t="str">
        <f>IF(AND(ISBLANK(M1394),ISBLANK(N1394)),"",IF(ISBLANK(M1394),N1394,_xlfn.CONCAT(TRIM(M1394),": ",N1394)))</f>
        <v>END OF INTERVIEW! 🙂</v>
      </c>
      <c r="N1394" s="327" t="s">
        <v>8243</v>
      </c>
      <c r="O1394" s="327" t="s">
        <v>2967</v>
      </c>
      <c r="P1394" s="327">
        <v>1</v>
      </c>
      <c r="Z1394" s="327" t="s">
        <v>6507</v>
      </c>
      <c r="AA1394" s="327" t="s">
        <v>25</v>
      </c>
    </row>
    <row r="1395" spans="1:28" s="327" customFormat="1">
      <c r="B1395" s="327" t="s">
        <v>5878</v>
      </c>
      <c r="C1395" s="327" t="str">
        <f t="shared" ref="C1395" si="133">IF(IFERROR(FIND("select_one",J1395),0)&gt;0,"select_one",IF(IFERROR(FIND("select_multiple",J1395),0)&gt;0,"select_multiple","No"))</f>
        <v>No</v>
      </c>
      <c r="D1395" s="327" t="str">
        <f t="shared" ref="D1395" si="134">IF(OR(C1395="select_one",C1395="select_multiple"),TRIM(RIGHT(J1395,LEN(J1395)-(LEN(C1395)+1))),"")</f>
        <v/>
      </c>
      <c r="G1395" s="327" t="s">
        <v>2983</v>
      </c>
      <c r="I1395" s="327" t="str" cm="1">
        <f t="array" ref="I1395">_xlfn.TEXTJOIN(" ",1,IF(flistname=D1395,foption,""))</f>
        <v>0</v>
      </c>
      <c r="J1395" s="327" t="s">
        <v>20</v>
      </c>
      <c r="L1395" s="327" t="str">
        <f>IF(AND(ISBLANK(M1395),ISBLANK(N1395)),"",IF(ISBLANK(M1395),N1395,_xlfn.CONCAT(TRIM(M1395),": ",N1395)))</f>
        <v xml:space="preserve"> &lt;span style="font-family:cursive;color:#808080"&gt;Created by: Sesnan Barry Wani.&lt;/span&gt;</v>
      </c>
      <c r="N1395" s="327" t="s">
        <v>8244</v>
      </c>
      <c r="P1395" s="327">
        <v>1</v>
      </c>
      <c r="AA1395" s="327" t="s">
        <v>25</v>
      </c>
    </row>
    <row r="1396" spans="1:28" s="331" customFormat="1">
      <c r="A1396" s="293"/>
      <c r="B1396" s="294"/>
      <c r="C1396" s="294" t="str">
        <f t="shared" si="127"/>
        <v>No</v>
      </c>
      <c r="D1396" s="294" t="str">
        <f t="shared" si="126"/>
        <v/>
      </c>
      <c r="E1396" s="293"/>
      <c r="F1396" s="294"/>
      <c r="G1396" s="294"/>
      <c r="H1396" s="295"/>
      <c r="J1396" s="219" t="s">
        <v>117</v>
      </c>
      <c r="K1396" s="219" t="s">
        <v>5861</v>
      </c>
      <c r="L1396" s="331" t="str">
        <f t="shared" si="112"/>
        <v/>
      </c>
      <c r="AB1396" s="332"/>
    </row>
    <row r="1397" spans="1:28" s="208" customFormat="1">
      <c r="J1397" s="208" t="s">
        <v>117</v>
      </c>
      <c r="K1397" s="208" t="s">
        <v>6493</v>
      </c>
      <c r="AB1397" s="272"/>
    </row>
  </sheetData>
  <autoFilter ref="A1:AD106" xr:uid="{F86D87B2-5AAD-4C75-97E3-5122BA64C94E}"/>
  <phoneticPr fontId="81" type="noConversion"/>
  <pageMargins left="0.7" right="0.7" top="0.75" bottom="0.75" header="0.3" footer="0.3"/>
  <pageSetup paperSize="9" scale="1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FE7D3-0079-4DBD-AB85-25D76269C70B}">
  <dimension ref="B3:Q16"/>
  <sheetViews>
    <sheetView workbookViewId="0">
      <selection activeCell="J3" sqref="J3:J16"/>
    </sheetView>
  </sheetViews>
  <sheetFormatPr defaultRowHeight="14.45"/>
  <cols>
    <col min="2" max="2" width="52.42578125" customWidth="1"/>
    <col min="3" max="3" width="64.85546875" bestFit="1" customWidth="1"/>
    <col min="4" max="4" width="20.28515625" customWidth="1"/>
    <col min="6" max="6" width="20.28515625" bestFit="1" customWidth="1"/>
    <col min="17" max="17" width="15.5703125" bestFit="1" customWidth="1"/>
  </cols>
  <sheetData>
    <row r="3" spans="2:17">
      <c r="B3" t="s">
        <v>8245</v>
      </c>
      <c r="C3" t="s">
        <v>7525</v>
      </c>
      <c r="D3" t="s">
        <v>8246</v>
      </c>
      <c r="E3">
        <v>43</v>
      </c>
      <c r="F3" t="str">
        <f>_xlfn.CONCAT(D3,"_",E3)</f>
        <v>HHExpFCer_43</v>
      </c>
      <c r="H3" t="s">
        <v>8247</v>
      </c>
      <c r="J3" t="str">
        <f>LOWER(F3)</f>
        <v>hhexpfcer_43</v>
      </c>
      <c r="M3" t="s">
        <v>8248</v>
      </c>
      <c r="N3" t="s">
        <v>8249</v>
      </c>
      <c r="O3" t="s">
        <v>8250</v>
      </c>
      <c r="P3" t="s">
        <v>8251</v>
      </c>
      <c r="Q3" t="str">
        <f>_xlfn.CONCAT(M3,N3,J3,O3,P3)</f>
        <v>${hhexpfcer_43}+</v>
      </c>
    </row>
    <row r="4" spans="2:17">
      <c r="B4" t="s">
        <v>8252</v>
      </c>
      <c r="C4" t="s">
        <v>7533</v>
      </c>
      <c r="D4" t="s">
        <v>8253</v>
      </c>
      <c r="E4">
        <f>E3+1</f>
        <v>44</v>
      </c>
      <c r="F4" t="str">
        <f t="shared" ref="F4:F16" si="0">_xlfn.CONCAT(D4,"_",E4)</f>
        <v>HHExpFTub_44</v>
      </c>
      <c r="H4" t="s">
        <v>8247</v>
      </c>
      <c r="J4" t="str">
        <f t="shared" ref="J4:J16" si="1">LOWER(F4)</f>
        <v>hhexpftub_44</v>
      </c>
      <c r="M4" t="s">
        <v>8248</v>
      </c>
      <c r="N4" t="s">
        <v>8249</v>
      </c>
      <c r="O4" t="s">
        <v>8250</v>
      </c>
      <c r="P4" t="s">
        <v>8251</v>
      </c>
      <c r="Q4" t="str">
        <f t="shared" ref="Q4:Q16" si="2">_xlfn.CONCAT(M4,N4,J4,O4,P4)</f>
        <v>${hhexpftub_44}+</v>
      </c>
    </row>
    <row r="5" spans="2:17">
      <c r="B5" t="s">
        <v>8254</v>
      </c>
      <c r="C5" t="s">
        <v>7539</v>
      </c>
      <c r="D5" t="s">
        <v>8255</v>
      </c>
      <c r="E5">
        <f t="shared" ref="E5:E16" si="3">E4+1</f>
        <v>45</v>
      </c>
      <c r="F5" t="str">
        <f t="shared" si="0"/>
        <v>HHExpFPuls_45</v>
      </c>
      <c r="H5" t="s">
        <v>8247</v>
      </c>
      <c r="J5" t="str">
        <f t="shared" si="1"/>
        <v>hhexpfpuls_45</v>
      </c>
      <c r="M5" t="s">
        <v>8248</v>
      </c>
      <c r="N5" t="s">
        <v>8249</v>
      </c>
      <c r="O5" t="s">
        <v>8250</v>
      </c>
      <c r="P5" t="s">
        <v>8251</v>
      </c>
      <c r="Q5" t="str">
        <f t="shared" si="2"/>
        <v>${hhexpfpuls_45}+</v>
      </c>
    </row>
    <row r="6" spans="2:17">
      <c r="B6" t="s">
        <v>8256</v>
      </c>
      <c r="C6" t="s">
        <v>7545</v>
      </c>
      <c r="D6" t="s">
        <v>8257</v>
      </c>
      <c r="E6">
        <f t="shared" si="3"/>
        <v>46</v>
      </c>
      <c r="F6" t="str">
        <f t="shared" si="0"/>
        <v>HHExpFVeg_46</v>
      </c>
      <c r="H6" t="s">
        <v>8247</v>
      </c>
      <c r="J6" t="str">
        <f t="shared" si="1"/>
        <v>hhexpfveg_46</v>
      </c>
      <c r="M6" t="s">
        <v>8248</v>
      </c>
      <c r="N6" t="s">
        <v>8249</v>
      </c>
      <c r="O6" t="s">
        <v>8250</v>
      </c>
      <c r="P6" t="s">
        <v>8251</v>
      </c>
      <c r="Q6" t="str">
        <f t="shared" si="2"/>
        <v>${hhexpfveg_46}+</v>
      </c>
    </row>
    <row r="7" spans="2:17">
      <c r="B7" t="s">
        <v>2341</v>
      </c>
      <c r="C7" t="s">
        <v>7551</v>
      </c>
      <c r="D7" t="s">
        <v>8258</v>
      </c>
      <c r="E7">
        <f t="shared" si="3"/>
        <v>47</v>
      </c>
      <c r="F7" t="str">
        <f t="shared" si="0"/>
        <v>HHExpFFrt_47</v>
      </c>
      <c r="H7" t="s">
        <v>8247</v>
      </c>
      <c r="J7" t="str">
        <f t="shared" si="1"/>
        <v>hhexpffrt_47</v>
      </c>
      <c r="M7" t="s">
        <v>8248</v>
      </c>
      <c r="N7" t="s">
        <v>8249</v>
      </c>
      <c r="O7" t="s">
        <v>8250</v>
      </c>
      <c r="P7" t="s">
        <v>8251</v>
      </c>
      <c r="Q7" t="str">
        <f t="shared" si="2"/>
        <v>${hhexpffrt_47}+</v>
      </c>
    </row>
    <row r="8" spans="2:17">
      <c r="B8" t="s">
        <v>2291</v>
      </c>
      <c r="C8" t="s">
        <v>7557</v>
      </c>
      <c r="D8" t="s">
        <v>8259</v>
      </c>
      <c r="E8">
        <f t="shared" si="3"/>
        <v>48</v>
      </c>
      <c r="F8" t="str">
        <f t="shared" si="0"/>
        <v>HHExpFAnimMeat_48</v>
      </c>
      <c r="H8" t="s">
        <v>8247</v>
      </c>
      <c r="J8" t="str">
        <f t="shared" si="1"/>
        <v>hhexpfanimmeat_48</v>
      </c>
      <c r="M8" t="s">
        <v>8248</v>
      </c>
      <c r="N8" t="s">
        <v>8249</v>
      </c>
      <c r="O8" t="s">
        <v>8250</v>
      </c>
      <c r="P8" t="s">
        <v>8251</v>
      </c>
      <c r="Q8" t="str">
        <f t="shared" si="2"/>
        <v>${hhexpfanimmeat_48}+</v>
      </c>
    </row>
    <row r="9" spans="2:17">
      <c r="B9" t="s">
        <v>2310</v>
      </c>
      <c r="C9" t="s">
        <v>7563</v>
      </c>
      <c r="D9" t="s">
        <v>8260</v>
      </c>
      <c r="E9">
        <f t="shared" si="3"/>
        <v>49</v>
      </c>
      <c r="F9" t="str">
        <f t="shared" si="0"/>
        <v>HHExpFAnimFish_49</v>
      </c>
      <c r="H9" t="s">
        <v>8247</v>
      </c>
      <c r="J9" t="str">
        <f t="shared" si="1"/>
        <v>hhexpfanimfish_49</v>
      </c>
      <c r="M9" t="s">
        <v>8248</v>
      </c>
      <c r="N9" t="s">
        <v>8249</v>
      </c>
      <c r="O9" t="s">
        <v>8250</v>
      </c>
      <c r="P9" t="s">
        <v>8251</v>
      </c>
      <c r="Q9" t="str">
        <f t="shared" si="2"/>
        <v>${hhexpfanimfish_49}+</v>
      </c>
    </row>
    <row r="10" spans="2:17">
      <c r="B10" t="s">
        <v>8261</v>
      </c>
      <c r="C10" t="s">
        <v>7645</v>
      </c>
      <c r="D10" t="s">
        <v>8262</v>
      </c>
      <c r="E10">
        <f t="shared" si="3"/>
        <v>50</v>
      </c>
      <c r="F10" t="str">
        <f t="shared" si="0"/>
        <v>HHExpFFats_50</v>
      </c>
      <c r="H10" t="s">
        <v>8247</v>
      </c>
      <c r="J10" t="str">
        <f t="shared" si="1"/>
        <v>hhexpffats_50</v>
      </c>
      <c r="M10" t="s">
        <v>8248</v>
      </c>
      <c r="N10" t="s">
        <v>8249</v>
      </c>
      <c r="O10" t="s">
        <v>8250</v>
      </c>
      <c r="P10" t="s">
        <v>8251</v>
      </c>
      <c r="Q10" t="str">
        <f t="shared" si="2"/>
        <v>${hhexpffats_50}+</v>
      </c>
    </row>
    <row r="11" spans="2:17">
      <c r="B11" t="s">
        <v>8263</v>
      </c>
      <c r="C11" t="s">
        <v>7575</v>
      </c>
      <c r="D11" t="s">
        <v>8264</v>
      </c>
      <c r="E11">
        <f t="shared" si="3"/>
        <v>51</v>
      </c>
      <c r="F11" t="str">
        <f t="shared" si="0"/>
        <v>HHExpFDairy_51</v>
      </c>
      <c r="H11" t="s">
        <v>8247</v>
      </c>
      <c r="J11" t="str">
        <f t="shared" si="1"/>
        <v>hhexpfdairy_51</v>
      </c>
      <c r="M11" t="s">
        <v>8248</v>
      </c>
      <c r="N11" t="s">
        <v>8249</v>
      </c>
      <c r="O11" t="s">
        <v>8250</v>
      </c>
      <c r="P11" t="s">
        <v>8251</v>
      </c>
      <c r="Q11" t="str">
        <f t="shared" si="2"/>
        <v>${hhexpfdairy_51}+</v>
      </c>
    </row>
    <row r="12" spans="2:17">
      <c r="B12" t="s">
        <v>5296</v>
      </c>
      <c r="C12" t="s">
        <v>5296</v>
      </c>
      <c r="D12" t="s">
        <v>8265</v>
      </c>
      <c r="E12">
        <f t="shared" si="3"/>
        <v>52</v>
      </c>
      <c r="F12" t="str">
        <f t="shared" si="0"/>
        <v>HHExpFAnimEgg_52</v>
      </c>
      <c r="H12" t="s">
        <v>8247</v>
      </c>
      <c r="J12" t="str">
        <f t="shared" si="1"/>
        <v>hhexpfanimegg_52</v>
      </c>
      <c r="M12" t="s">
        <v>8248</v>
      </c>
      <c r="N12" t="s">
        <v>8249</v>
      </c>
      <c r="O12" t="s">
        <v>8250</v>
      </c>
      <c r="P12" t="s">
        <v>8251</v>
      </c>
      <c r="Q12" t="str">
        <f t="shared" si="2"/>
        <v>${hhexpfanimegg_52}+</v>
      </c>
    </row>
    <row r="13" spans="2:17">
      <c r="B13" t="s">
        <v>2361</v>
      </c>
      <c r="C13" t="s">
        <v>7586</v>
      </c>
      <c r="D13" t="s">
        <v>8266</v>
      </c>
      <c r="E13">
        <f t="shared" si="3"/>
        <v>53</v>
      </c>
      <c r="F13" t="str">
        <f t="shared" si="0"/>
        <v>HHExpFSgr_53</v>
      </c>
      <c r="H13" t="s">
        <v>8247</v>
      </c>
      <c r="J13" t="str">
        <f t="shared" si="1"/>
        <v>hhexpfsgr_53</v>
      </c>
      <c r="M13" t="s">
        <v>8248</v>
      </c>
      <c r="N13" t="s">
        <v>8249</v>
      </c>
      <c r="O13" t="s">
        <v>8250</v>
      </c>
      <c r="P13" t="s">
        <v>8251</v>
      </c>
      <c r="Q13" t="str">
        <f t="shared" si="2"/>
        <v>${hhexpfsgr_53}+</v>
      </c>
    </row>
    <row r="14" spans="2:17">
      <c r="B14" t="s">
        <v>8267</v>
      </c>
      <c r="C14" t="s">
        <v>7592</v>
      </c>
      <c r="D14" t="s">
        <v>8268</v>
      </c>
      <c r="E14">
        <f t="shared" si="3"/>
        <v>54</v>
      </c>
      <c r="F14" t="str">
        <f t="shared" si="0"/>
        <v>HHExpFCond _54</v>
      </c>
      <c r="H14" t="s">
        <v>8247</v>
      </c>
      <c r="J14" t="str">
        <f t="shared" si="1"/>
        <v>hhexpfcond _54</v>
      </c>
      <c r="M14" t="s">
        <v>8248</v>
      </c>
      <c r="N14" t="s">
        <v>8249</v>
      </c>
      <c r="O14" t="s">
        <v>8250</v>
      </c>
      <c r="P14" t="s">
        <v>8251</v>
      </c>
      <c r="Q14" t="str">
        <f t="shared" si="2"/>
        <v>${hhexpfcond _54}+</v>
      </c>
    </row>
    <row r="15" spans="2:17">
      <c r="B15" t="s">
        <v>8269</v>
      </c>
      <c r="C15" t="s">
        <v>7598</v>
      </c>
      <c r="D15" t="s">
        <v>8270</v>
      </c>
      <c r="E15">
        <f t="shared" si="3"/>
        <v>55</v>
      </c>
      <c r="F15" t="str">
        <f t="shared" si="0"/>
        <v>HHExpFBeverage_55</v>
      </c>
      <c r="H15" t="s">
        <v>8247</v>
      </c>
      <c r="J15" t="str">
        <f t="shared" si="1"/>
        <v>hhexpfbeverage_55</v>
      </c>
      <c r="M15" t="s">
        <v>8248</v>
      </c>
      <c r="N15" t="s">
        <v>8249</v>
      </c>
      <c r="O15" t="s">
        <v>8250</v>
      </c>
      <c r="P15" t="s">
        <v>8251</v>
      </c>
      <c r="Q15" t="str">
        <f t="shared" si="2"/>
        <v>${hhexpfbeverage_55}+</v>
      </c>
    </row>
    <row r="16" spans="2:17">
      <c r="B16" t="s">
        <v>8271</v>
      </c>
      <c r="C16" t="s">
        <v>7604</v>
      </c>
      <c r="D16" t="s">
        <v>8272</v>
      </c>
      <c r="E16">
        <f t="shared" si="3"/>
        <v>56</v>
      </c>
      <c r="F16" t="str">
        <f t="shared" si="0"/>
        <v>HHExpFOut_56</v>
      </c>
      <c r="H16" t="s">
        <v>8247</v>
      </c>
      <c r="J16" t="str">
        <f t="shared" si="1"/>
        <v>hhexpfout_56</v>
      </c>
      <c r="M16" t="s">
        <v>8248</v>
      </c>
      <c r="N16" t="s">
        <v>8249</v>
      </c>
      <c r="O16" t="s">
        <v>8250</v>
      </c>
      <c r="P16" t="s">
        <v>8251</v>
      </c>
      <c r="Q16" t="str">
        <f t="shared" si="2"/>
        <v>${hhexpfout_56}+</v>
      </c>
    </row>
  </sheetData>
  <pageMargins left="0.7" right="0.7" top="0.75" bottom="0.75" header="0.3" footer="0.3"/>
  <pageSetup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5FEF3-6F92-44A8-AFB9-6605CD85A7F0}">
  <dimension ref="A1:F52"/>
  <sheetViews>
    <sheetView workbookViewId="0">
      <selection activeCell="F1" sqref="F1:F52"/>
    </sheetView>
  </sheetViews>
  <sheetFormatPr defaultRowHeight="14.45"/>
  <cols>
    <col min="1" max="1" width="18.5703125" bestFit="1" customWidth="1"/>
    <col min="6" max="6" width="17.28515625" bestFit="1" customWidth="1"/>
  </cols>
  <sheetData>
    <row r="1" spans="1:6">
      <c r="A1" s="203" t="s">
        <v>2648</v>
      </c>
      <c r="B1" t="s">
        <v>8248</v>
      </c>
      <c r="C1" t="s">
        <v>8249</v>
      </c>
      <c r="D1" t="s">
        <v>8250</v>
      </c>
      <c r="E1" t="s">
        <v>8251</v>
      </c>
      <c r="F1" t="str">
        <f>_xlfn.CONCAT(B1,C1,A1,D1,E1)</f>
        <v>${bb_cloth_cash}+</v>
      </c>
    </row>
    <row r="2" spans="1:6">
      <c r="A2" s="203" t="s">
        <v>2650</v>
      </c>
      <c r="B2" t="s">
        <v>8248</v>
      </c>
      <c r="C2" t="s">
        <v>8249</v>
      </c>
      <c r="D2" t="s">
        <v>8250</v>
      </c>
      <c r="E2" t="s">
        <v>8251</v>
      </c>
      <c r="F2" t="str">
        <f t="shared" ref="F2:F52" si="0">_xlfn.CONCAT(B2,C2,A2,D2,E2)</f>
        <v>${bb_cloth_cred}+</v>
      </c>
    </row>
    <row r="3" spans="1:6">
      <c r="A3" s="203" t="s">
        <v>2653</v>
      </c>
      <c r="B3" t="s">
        <v>8248</v>
      </c>
      <c r="C3" t="s">
        <v>8249</v>
      </c>
      <c r="D3" t="s">
        <v>8250</v>
      </c>
      <c r="E3" t="s">
        <v>8251</v>
      </c>
      <c r="F3" t="str">
        <f t="shared" si="0"/>
        <v>${bb_mill_cash}+</v>
      </c>
    </row>
    <row r="4" spans="1:6">
      <c r="A4" s="203" t="s">
        <v>2655</v>
      </c>
      <c r="B4" t="s">
        <v>8248</v>
      </c>
      <c r="C4" t="s">
        <v>8249</v>
      </c>
      <c r="D4" t="s">
        <v>8250</v>
      </c>
      <c r="E4" t="s">
        <v>8251</v>
      </c>
      <c r="F4" t="str">
        <f t="shared" si="0"/>
        <v>${bb_mill_cred}+</v>
      </c>
    </row>
    <row r="5" spans="1:6">
      <c r="A5" s="203" t="s">
        <v>2658</v>
      </c>
      <c r="B5" t="s">
        <v>8248</v>
      </c>
      <c r="C5" t="s">
        <v>8249</v>
      </c>
      <c r="D5" t="s">
        <v>8250</v>
      </c>
      <c r="E5" t="s">
        <v>8251</v>
      </c>
      <c r="F5" t="str">
        <f t="shared" si="0"/>
        <v>${bb_alc_cash}+</v>
      </c>
    </row>
    <row r="6" spans="1:6">
      <c r="A6" s="203" t="s">
        <v>2660</v>
      </c>
      <c r="B6" t="s">
        <v>8248</v>
      </c>
      <c r="C6" t="s">
        <v>8249</v>
      </c>
      <c r="D6" t="s">
        <v>8250</v>
      </c>
      <c r="E6" t="s">
        <v>8251</v>
      </c>
      <c r="F6" t="str">
        <f t="shared" si="0"/>
        <v>${bb_alc_cred}+</v>
      </c>
    </row>
    <row r="7" spans="1:6">
      <c r="A7" s="203" t="s">
        <v>2663</v>
      </c>
      <c r="B7" t="s">
        <v>8248</v>
      </c>
      <c r="C7" t="s">
        <v>8249</v>
      </c>
      <c r="D7" t="s">
        <v>8250</v>
      </c>
      <c r="E7" t="s">
        <v>8251</v>
      </c>
      <c r="F7" t="str">
        <f t="shared" si="0"/>
        <v>${bb_par_cash}+</v>
      </c>
    </row>
    <row r="8" spans="1:6">
      <c r="A8" s="203" t="s">
        <v>2665</v>
      </c>
      <c r="B8" t="s">
        <v>8248</v>
      </c>
      <c r="C8" t="s">
        <v>8249</v>
      </c>
      <c r="D8" t="s">
        <v>8250</v>
      </c>
      <c r="E8" t="s">
        <v>8251</v>
      </c>
      <c r="F8" t="str">
        <f t="shared" si="0"/>
        <v>${bb_par_cred}+</v>
      </c>
    </row>
    <row r="9" spans="1:6">
      <c r="A9" s="203" t="s">
        <v>2668</v>
      </c>
      <c r="B9" t="s">
        <v>8248</v>
      </c>
      <c r="C9" t="s">
        <v>8249</v>
      </c>
      <c r="D9" t="s">
        <v>8250</v>
      </c>
      <c r="E9" t="s">
        <v>8251</v>
      </c>
      <c r="F9" t="str">
        <f t="shared" si="0"/>
        <v>${bb_fuel_cash}+</v>
      </c>
    </row>
    <row r="10" spans="1:6">
      <c r="A10" s="203" t="s">
        <v>2670</v>
      </c>
      <c r="B10" t="s">
        <v>8248</v>
      </c>
      <c r="C10" t="s">
        <v>8249</v>
      </c>
      <c r="D10" t="s">
        <v>8250</v>
      </c>
      <c r="E10" t="s">
        <v>8251</v>
      </c>
      <c r="F10" t="str">
        <f t="shared" si="0"/>
        <v>${bb_fuel_cred}+</v>
      </c>
    </row>
    <row r="11" spans="1:6">
      <c r="A11" s="203" t="s">
        <v>2673</v>
      </c>
      <c r="B11" t="s">
        <v>8248</v>
      </c>
      <c r="C11" t="s">
        <v>8249</v>
      </c>
      <c r="D11" t="s">
        <v>8250</v>
      </c>
      <c r="E11" t="s">
        <v>8251</v>
      </c>
      <c r="F11" t="str">
        <f t="shared" si="0"/>
        <v>${bb_soap_cash}+</v>
      </c>
    </row>
    <row r="12" spans="1:6">
      <c r="A12" s="203" t="s">
        <v>2675</v>
      </c>
      <c r="B12" t="s">
        <v>8248</v>
      </c>
      <c r="C12" t="s">
        <v>8249</v>
      </c>
      <c r="D12" t="s">
        <v>8250</v>
      </c>
      <c r="E12" t="s">
        <v>8251</v>
      </c>
      <c r="F12" t="str">
        <f t="shared" si="0"/>
        <v>${bb_soap_cred}+</v>
      </c>
    </row>
    <row r="13" spans="1:6">
      <c r="A13" s="203" t="s">
        <v>2678</v>
      </c>
      <c r="B13" t="s">
        <v>8248</v>
      </c>
      <c r="C13" t="s">
        <v>8249</v>
      </c>
      <c r="D13" t="s">
        <v>8250</v>
      </c>
      <c r="E13" t="s">
        <v>8251</v>
      </c>
      <c r="F13" t="str">
        <f t="shared" si="0"/>
        <v>${bb_wat_cash}+</v>
      </c>
    </row>
    <row r="14" spans="1:6">
      <c r="A14" s="203" t="s">
        <v>2680</v>
      </c>
      <c r="B14" t="s">
        <v>8248</v>
      </c>
      <c r="C14" t="s">
        <v>8249</v>
      </c>
      <c r="D14" t="s">
        <v>8250</v>
      </c>
      <c r="E14" t="s">
        <v>8251</v>
      </c>
      <c r="F14" t="str">
        <f t="shared" si="0"/>
        <v>${bb_wat_cred}+</v>
      </c>
    </row>
    <row r="15" spans="1:6">
      <c r="A15" s="203" t="s">
        <v>2683</v>
      </c>
      <c r="B15" t="s">
        <v>8248</v>
      </c>
      <c r="C15" t="s">
        <v>8249</v>
      </c>
      <c r="D15" t="s">
        <v>8250</v>
      </c>
      <c r="E15" t="s">
        <v>8251</v>
      </c>
      <c r="F15" t="str">
        <f t="shared" si="0"/>
        <v>${bb_transpcash}+</v>
      </c>
    </row>
    <row r="16" spans="1:6">
      <c r="A16" s="203" t="s">
        <v>2685</v>
      </c>
      <c r="B16" t="s">
        <v>8248</v>
      </c>
      <c r="C16" t="s">
        <v>8249</v>
      </c>
      <c r="D16" t="s">
        <v>8250</v>
      </c>
      <c r="E16" t="s">
        <v>8251</v>
      </c>
      <c r="F16" t="str">
        <f t="shared" si="0"/>
        <v>${bb_transpcred}+</v>
      </c>
    </row>
    <row r="17" spans="1:6">
      <c r="A17" s="203" t="s">
        <v>2689</v>
      </c>
      <c r="B17" t="s">
        <v>8248</v>
      </c>
      <c r="C17" t="s">
        <v>8249</v>
      </c>
      <c r="D17" t="s">
        <v>8250</v>
      </c>
      <c r="E17" t="s">
        <v>8251</v>
      </c>
      <c r="F17" t="str">
        <f t="shared" si="0"/>
        <v>${cc_poultry_cash}+</v>
      </c>
    </row>
    <row r="18" spans="1:6">
      <c r="A18" s="203" t="s">
        <v>2691</v>
      </c>
      <c r="B18" t="s">
        <v>8248</v>
      </c>
      <c r="C18" t="s">
        <v>8249</v>
      </c>
      <c r="D18" t="s">
        <v>8250</v>
      </c>
      <c r="E18" t="s">
        <v>8251</v>
      </c>
      <c r="F18" t="str">
        <f t="shared" si="0"/>
        <v>${cc_poultry_cred}+</v>
      </c>
    </row>
    <row r="19" spans="1:6">
      <c r="A19" s="203" t="s">
        <v>2694</v>
      </c>
      <c r="B19" t="s">
        <v>8248</v>
      </c>
      <c r="C19" t="s">
        <v>8249</v>
      </c>
      <c r="D19" t="s">
        <v>8250</v>
      </c>
      <c r="E19" t="s">
        <v>8251</v>
      </c>
      <c r="F19" t="str">
        <f t="shared" si="0"/>
        <v>${cc_cattle_cash}+</v>
      </c>
    </row>
    <row r="20" spans="1:6">
      <c r="A20" s="203" t="s">
        <v>2696</v>
      </c>
      <c r="B20" t="s">
        <v>8248</v>
      </c>
      <c r="C20" t="s">
        <v>8249</v>
      </c>
      <c r="D20" t="s">
        <v>8250</v>
      </c>
      <c r="E20" t="s">
        <v>8251</v>
      </c>
      <c r="F20" t="str">
        <f t="shared" si="0"/>
        <v>${cc_cattle_cred}+</v>
      </c>
    </row>
    <row r="21" spans="1:6">
      <c r="A21" s="203" t="s">
        <v>2699</v>
      </c>
      <c r="B21" t="s">
        <v>8248</v>
      </c>
      <c r="C21" t="s">
        <v>8249</v>
      </c>
      <c r="D21" t="s">
        <v>8250</v>
      </c>
      <c r="E21" t="s">
        <v>8251</v>
      </c>
      <c r="F21" t="str">
        <f t="shared" si="0"/>
        <v>${cc_goat_cash}+</v>
      </c>
    </row>
    <row r="22" spans="1:6">
      <c r="A22" s="203" t="s">
        <v>2701</v>
      </c>
      <c r="B22" t="s">
        <v>8248</v>
      </c>
      <c r="C22" t="s">
        <v>8249</v>
      </c>
      <c r="D22" t="s">
        <v>8250</v>
      </c>
      <c r="E22" t="s">
        <v>8251</v>
      </c>
      <c r="F22" t="str">
        <f t="shared" si="0"/>
        <v>${cc_goat_cred}+</v>
      </c>
    </row>
    <row r="23" spans="1:6">
      <c r="A23" s="203" t="s">
        <v>2704</v>
      </c>
      <c r="B23" t="s">
        <v>8248</v>
      </c>
      <c r="C23" t="s">
        <v>8249</v>
      </c>
      <c r="D23" t="s">
        <v>8250</v>
      </c>
      <c r="E23" t="s">
        <v>8251</v>
      </c>
      <c r="F23" t="str">
        <f t="shared" si="0"/>
        <v>${cc_h_rep_cash}+</v>
      </c>
    </row>
    <row r="24" spans="1:6">
      <c r="A24" s="203" t="s">
        <v>2706</v>
      </c>
      <c r="B24" t="s">
        <v>8248</v>
      </c>
      <c r="C24" t="s">
        <v>8249</v>
      </c>
      <c r="D24" t="s">
        <v>8250</v>
      </c>
      <c r="E24" t="s">
        <v>8251</v>
      </c>
      <c r="F24" t="str">
        <f t="shared" si="0"/>
        <v>${cc_h_rep_cred}+</v>
      </c>
    </row>
    <row r="25" spans="1:6">
      <c r="A25" s="203" t="s">
        <v>2709</v>
      </c>
      <c r="B25" t="s">
        <v>8248</v>
      </c>
      <c r="C25" t="s">
        <v>8249</v>
      </c>
      <c r="D25" t="s">
        <v>8250</v>
      </c>
      <c r="E25" t="s">
        <v>8251</v>
      </c>
      <c r="F25" t="str">
        <f t="shared" si="0"/>
        <v>${cc_med_cash}+</v>
      </c>
    </row>
    <row r="26" spans="1:6">
      <c r="A26" s="203" t="s">
        <v>2711</v>
      </c>
      <c r="B26" t="s">
        <v>8248</v>
      </c>
      <c r="C26" t="s">
        <v>8249</v>
      </c>
      <c r="D26" t="s">
        <v>8250</v>
      </c>
      <c r="E26" t="s">
        <v>8251</v>
      </c>
      <c r="F26" t="str">
        <f t="shared" si="0"/>
        <v>${cc_med_cred}+</v>
      </c>
    </row>
    <row r="27" spans="1:6">
      <c r="A27" s="203" t="s">
        <v>2714</v>
      </c>
      <c r="B27" t="s">
        <v>8248</v>
      </c>
      <c r="C27" t="s">
        <v>8249</v>
      </c>
      <c r="D27" t="s">
        <v>8250</v>
      </c>
      <c r="E27" t="s">
        <v>8251</v>
      </c>
      <c r="F27" t="str">
        <f t="shared" si="0"/>
        <v>${cc_tax_cash}+</v>
      </c>
    </row>
    <row r="28" spans="1:6">
      <c r="A28" s="203" t="s">
        <v>2716</v>
      </c>
      <c r="B28" t="s">
        <v>8248</v>
      </c>
      <c r="C28" t="s">
        <v>8249</v>
      </c>
      <c r="D28" t="s">
        <v>8250</v>
      </c>
      <c r="E28" t="s">
        <v>8251</v>
      </c>
      <c r="F28" t="str">
        <f t="shared" si="0"/>
        <v>${cc_tax_cred}+</v>
      </c>
    </row>
    <row r="29" spans="1:6">
      <c r="A29" s="203" t="s">
        <v>2719</v>
      </c>
      <c r="B29" t="s">
        <v>8248</v>
      </c>
      <c r="C29" t="s">
        <v>8249</v>
      </c>
      <c r="D29" t="s">
        <v>8250</v>
      </c>
      <c r="E29" t="s">
        <v>8251</v>
      </c>
      <c r="F29" t="str">
        <f t="shared" si="0"/>
        <v>${cc_educ_cash}+</v>
      </c>
    </row>
    <row r="30" spans="1:6">
      <c r="A30" s="203" t="s">
        <v>2721</v>
      </c>
      <c r="B30" t="s">
        <v>8248</v>
      </c>
      <c r="C30" t="s">
        <v>8249</v>
      </c>
      <c r="D30" t="s">
        <v>8250</v>
      </c>
      <c r="E30" t="s">
        <v>8251</v>
      </c>
      <c r="F30" t="str">
        <f t="shared" si="0"/>
        <v>${cc_educ_cred}+</v>
      </c>
    </row>
    <row r="31" spans="1:6">
      <c r="A31" s="203" t="s">
        <v>2724</v>
      </c>
      <c r="B31" t="s">
        <v>8248</v>
      </c>
      <c r="C31" t="s">
        <v>8249</v>
      </c>
      <c r="D31" t="s">
        <v>8250</v>
      </c>
      <c r="E31" t="s">
        <v>8251</v>
      </c>
      <c r="F31" t="str">
        <f t="shared" si="0"/>
        <v>${cc_agric_cash}+</v>
      </c>
    </row>
    <row r="32" spans="1:6">
      <c r="A32" s="203" t="s">
        <v>2726</v>
      </c>
      <c r="B32" t="s">
        <v>8248</v>
      </c>
      <c r="C32" t="s">
        <v>8249</v>
      </c>
      <c r="D32" t="s">
        <v>8250</v>
      </c>
      <c r="E32" t="s">
        <v>8251</v>
      </c>
      <c r="F32" t="str">
        <f t="shared" si="0"/>
        <v>${cc_agric_cred}+</v>
      </c>
    </row>
    <row r="33" spans="1:6">
      <c r="A33" s="203" t="s">
        <v>2729</v>
      </c>
      <c r="B33" t="s">
        <v>8248</v>
      </c>
      <c r="C33" t="s">
        <v>8249</v>
      </c>
      <c r="D33" t="s">
        <v>8250</v>
      </c>
      <c r="E33" t="s">
        <v>8251</v>
      </c>
      <c r="F33" t="str">
        <f t="shared" si="0"/>
        <v>${cc_events_cash}+</v>
      </c>
    </row>
    <row r="34" spans="1:6">
      <c r="A34" s="203" t="s">
        <v>2731</v>
      </c>
      <c r="B34" t="s">
        <v>8248</v>
      </c>
      <c r="C34" t="s">
        <v>8249</v>
      </c>
      <c r="D34" t="s">
        <v>8250</v>
      </c>
      <c r="E34" t="s">
        <v>8251</v>
      </c>
      <c r="F34" t="str">
        <f t="shared" si="0"/>
        <v>${cc_events_cred}+</v>
      </c>
    </row>
    <row r="35" spans="1:6">
      <c r="A35" s="203" t="s">
        <v>2734</v>
      </c>
      <c r="B35" t="s">
        <v>8248</v>
      </c>
      <c r="C35" t="s">
        <v>8249</v>
      </c>
      <c r="D35" t="s">
        <v>8250</v>
      </c>
      <c r="E35" t="s">
        <v>8251</v>
      </c>
      <c r="F35" t="str">
        <f t="shared" si="0"/>
        <v>${cc_hiring_cash}+</v>
      </c>
    </row>
    <row r="36" spans="1:6">
      <c r="A36" s="203" t="s">
        <v>2736</v>
      </c>
      <c r="B36" t="s">
        <v>8248</v>
      </c>
      <c r="C36" t="s">
        <v>8249</v>
      </c>
      <c r="D36" t="s">
        <v>8250</v>
      </c>
      <c r="E36" t="s">
        <v>8251</v>
      </c>
      <c r="F36" t="str">
        <f t="shared" si="0"/>
        <v>${cc_hiring_cred}+</v>
      </c>
    </row>
    <row r="37" spans="1:6">
      <c r="A37" s="203" t="s">
        <v>2739</v>
      </c>
      <c r="B37" t="s">
        <v>8248</v>
      </c>
      <c r="C37" t="s">
        <v>8249</v>
      </c>
      <c r="D37" t="s">
        <v>8250</v>
      </c>
      <c r="E37" t="s">
        <v>8251</v>
      </c>
      <c r="F37" t="str">
        <f t="shared" si="0"/>
        <v>${cc_rent_cash}+</v>
      </c>
    </row>
    <row r="38" spans="1:6">
      <c r="A38" s="203" t="s">
        <v>2741</v>
      </c>
      <c r="B38" t="s">
        <v>8248</v>
      </c>
      <c r="C38" t="s">
        <v>8249</v>
      </c>
      <c r="D38" t="s">
        <v>8250</v>
      </c>
      <c r="E38" t="s">
        <v>8251</v>
      </c>
      <c r="F38" t="str">
        <f t="shared" si="0"/>
        <v>${cc_rent_cred}+</v>
      </c>
    </row>
    <row r="39" spans="1:6">
      <c r="A39" s="203" t="s">
        <v>2744</v>
      </c>
      <c r="B39" t="s">
        <v>8248</v>
      </c>
      <c r="C39" t="s">
        <v>8249</v>
      </c>
      <c r="D39" t="s">
        <v>8250</v>
      </c>
      <c r="E39" t="s">
        <v>8251</v>
      </c>
      <c r="F39" t="str">
        <f t="shared" si="0"/>
        <v>${cc_hh_assets_cash}+</v>
      </c>
    </row>
    <row r="40" spans="1:6">
      <c r="A40" s="203" t="s">
        <v>2746</v>
      </c>
      <c r="B40" t="s">
        <v>8248</v>
      </c>
      <c r="C40" t="s">
        <v>8249</v>
      </c>
      <c r="D40" t="s">
        <v>8250</v>
      </c>
      <c r="E40" t="s">
        <v>8251</v>
      </c>
      <c r="F40" t="str">
        <f t="shared" si="0"/>
        <v>${cc_hh_assets_cred}+</v>
      </c>
    </row>
    <row r="41" spans="1:6">
      <c r="A41" s="203" t="s">
        <v>2749</v>
      </c>
      <c r="B41" t="s">
        <v>8248</v>
      </c>
      <c r="C41" t="s">
        <v>8249</v>
      </c>
      <c r="D41" t="s">
        <v>8250</v>
      </c>
      <c r="E41" t="s">
        <v>8251</v>
      </c>
      <c r="F41" t="str">
        <f t="shared" si="0"/>
        <v>${cc_other_exp_cash}+</v>
      </c>
    </row>
    <row r="42" spans="1:6">
      <c r="A42" s="203" t="s">
        <v>2752</v>
      </c>
      <c r="B42" t="s">
        <v>8248</v>
      </c>
      <c r="C42" t="s">
        <v>8249</v>
      </c>
      <c r="D42" t="s">
        <v>8250</v>
      </c>
      <c r="E42" t="s">
        <v>8251</v>
      </c>
      <c r="F42" t="str">
        <f t="shared" si="0"/>
        <v>${cc_other_exp_cred}+</v>
      </c>
    </row>
    <row r="43" spans="1:6">
      <c r="A43" s="203" t="s">
        <v>7823</v>
      </c>
      <c r="B43" t="s">
        <v>8248</v>
      </c>
      <c r="C43" t="s">
        <v>8249</v>
      </c>
      <c r="D43" t="s">
        <v>8250</v>
      </c>
      <c r="E43" t="s">
        <v>8251</v>
      </c>
      <c r="F43" t="str">
        <f t="shared" si="0"/>
        <v>${cc_saved_exp_cash}+</v>
      </c>
    </row>
    <row r="44" spans="1:6">
      <c r="A44" s="203" t="s">
        <v>7828</v>
      </c>
      <c r="B44" t="s">
        <v>8248</v>
      </c>
      <c r="C44" t="s">
        <v>8249</v>
      </c>
      <c r="D44" t="s">
        <v>8250</v>
      </c>
      <c r="E44" t="s">
        <v>8251</v>
      </c>
      <c r="F44" t="str">
        <f t="shared" si="0"/>
        <v>${cc_saved_exp_credit}+</v>
      </c>
    </row>
    <row r="45" spans="1:6">
      <c r="A45" s="204" t="s">
        <v>7832</v>
      </c>
      <c r="B45" t="s">
        <v>8248</v>
      </c>
      <c r="C45" t="s">
        <v>8249</v>
      </c>
      <c r="D45" t="s">
        <v>8250</v>
      </c>
      <c r="E45" t="s">
        <v>8251</v>
      </c>
      <c r="F45" t="str">
        <f t="shared" si="0"/>
        <v>${cc_hh_debt_cash}+</v>
      </c>
    </row>
    <row r="46" spans="1:6">
      <c r="A46" s="204" t="s">
        <v>7837</v>
      </c>
      <c r="B46" t="s">
        <v>8248</v>
      </c>
      <c r="C46" t="s">
        <v>8249</v>
      </c>
      <c r="D46" t="s">
        <v>8250</v>
      </c>
      <c r="E46" t="s">
        <v>8251</v>
      </c>
      <c r="F46" t="str">
        <f t="shared" si="0"/>
        <v>${cc_hh_debt_credit}+</v>
      </c>
    </row>
    <row r="47" spans="1:6">
      <c r="A47" s="204" t="s">
        <v>7841</v>
      </c>
      <c r="B47" t="s">
        <v>8248</v>
      </c>
      <c r="C47" t="s">
        <v>8249</v>
      </c>
      <c r="D47" t="s">
        <v>8250</v>
      </c>
      <c r="E47" t="s">
        <v>8251</v>
      </c>
      <c r="F47" t="str">
        <f t="shared" si="0"/>
        <v>${hh_jewel_cash}+</v>
      </c>
    </row>
    <row r="48" spans="1:6">
      <c r="A48" s="204" t="s">
        <v>7846</v>
      </c>
      <c r="B48" t="s">
        <v>8248</v>
      </c>
      <c r="C48" t="s">
        <v>8249</v>
      </c>
      <c r="D48" t="s">
        <v>8250</v>
      </c>
      <c r="E48" t="s">
        <v>8251</v>
      </c>
      <c r="F48" t="str">
        <f t="shared" si="0"/>
        <v>${hh_jewel_credit}+</v>
      </c>
    </row>
    <row r="49" spans="1:6">
      <c r="A49" s="204" t="s">
        <v>7850</v>
      </c>
      <c r="B49" t="s">
        <v>8248</v>
      </c>
      <c r="C49" t="s">
        <v>8249</v>
      </c>
      <c r="D49" t="s">
        <v>8250</v>
      </c>
      <c r="E49" t="s">
        <v>8251</v>
      </c>
      <c r="F49" t="str">
        <f t="shared" si="0"/>
        <v>${cc_hh_vehicle_cash}+</v>
      </c>
    </row>
    <row r="50" spans="1:6">
      <c r="A50" s="204" t="s">
        <v>7855</v>
      </c>
      <c r="B50" t="s">
        <v>8248</v>
      </c>
      <c r="C50" t="s">
        <v>8249</v>
      </c>
      <c r="D50" t="s">
        <v>8250</v>
      </c>
      <c r="E50" t="s">
        <v>8251</v>
      </c>
      <c r="F50" t="str">
        <f t="shared" si="0"/>
        <v>${cc_hh_vehicle_credit}+</v>
      </c>
    </row>
    <row r="51" spans="1:6">
      <c r="A51" s="204" t="s">
        <v>7859</v>
      </c>
      <c r="B51" t="s">
        <v>8248</v>
      </c>
      <c r="C51" t="s">
        <v>8249</v>
      </c>
      <c r="D51" t="s">
        <v>8250</v>
      </c>
      <c r="E51" t="s">
        <v>8251</v>
      </c>
      <c r="F51" t="str">
        <f t="shared" si="0"/>
        <v>${cc_hh_remit_cash}+</v>
      </c>
    </row>
    <row r="52" spans="1:6">
      <c r="A52" s="204" t="s">
        <v>7864</v>
      </c>
      <c r="B52" t="s">
        <v>8248</v>
      </c>
      <c r="C52" t="s">
        <v>8249</v>
      </c>
      <c r="D52" t="s">
        <v>8250</v>
      </c>
      <c r="E52" t="s">
        <v>8251</v>
      </c>
      <c r="F52" t="str">
        <f t="shared" si="0"/>
        <v>${cc_hh_remit_credit}+</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B525B-F4E0-4F4D-95BE-301AB9B7F17B}">
  <dimension ref="B2:G55"/>
  <sheetViews>
    <sheetView topLeftCell="A26" workbookViewId="0">
      <selection activeCell="I39" sqref="I39"/>
    </sheetView>
  </sheetViews>
  <sheetFormatPr defaultRowHeight="14.45"/>
  <cols>
    <col min="2" max="2" width="19.85546875" bestFit="1" customWidth="1"/>
    <col min="7" max="7" width="22.42578125" bestFit="1" customWidth="1"/>
  </cols>
  <sheetData>
    <row r="2" spans="2:7">
      <c r="B2" t="s">
        <v>2648</v>
      </c>
    </row>
    <row r="3" spans="2:7">
      <c r="B3" t="s">
        <v>2650</v>
      </c>
    </row>
    <row r="4" spans="2:7">
      <c r="B4" t="s">
        <v>2653</v>
      </c>
    </row>
    <row r="5" spans="2:7">
      <c r="B5" t="s">
        <v>2655</v>
      </c>
    </row>
    <row r="6" spans="2:7">
      <c r="B6" t="s">
        <v>2658</v>
      </c>
    </row>
    <row r="7" spans="2:7">
      <c r="B7" t="s">
        <v>2660</v>
      </c>
    </row>
    <row r="8" spans="2:7">
      <c r="B8" t="s">
        <v>2663</v>
      </c>
    </row>
    <row r="9" spans="2:7">
      <c r="B9" t="s">
        <v>2665</v>
      </c>
    </row>
    <row r="10" spans="2:7">
      <c r="B10" t="s">
        <v>2668</v>
      </c>
    </row>
    <row r="11" spans="2:7">
      <c r="B11" t="s">
        <v>2670</v>
      </c>
    </row>
    <row r="12" spans="2:7">
      <c r="B12" t="s">
        <v>2673</v>
      </c>
    </row>
    <row r="13" spans="2:7">
      <c r="B13" t="s">
        <v>2675</v>
      </c>
    </row>
    <row r="14" spans="2:7">
      <c r="B14" t="s">
        <v>2678</v>
      </c>
    </row>
    <row r="15" spans="2:7">
      <c r="B15" t="s">
        <v>2680</v>
      </c>
    </row>
    <row r="16" spans="2:7">
      <c r="B16" t="s">
        <v>2683</v>
      </c>
      <c r="C16" t="s">
        <v>8248</v>
      </c>
      <c r="D16" t="s">
        <v>8249</v>
      </c>
      <c r="E16" t="s">
        <v>8250</v>
      </c>
      <c r="F16" t="s">
        <v>8251</v>
      </c>
      <c r="G16" t="str">
        <f>_xlfn.CONCAT(C16,D16,B16,E16,F16)</f>
        <v>${bb_transpcash}+</v>
      </c>
    </row>
    <row r="17" spans="2:7">
      <c r="B17" t="s">
        <v>2685</v>
      </c>
      <c r="C17" t="s">
        <v>8248</v>
      </c>
      <c r="D17" t="s">
        <v>8249</v>
      </c>
      <c r="E17" t="s">
        <v>8250</v>
      </c>
      <c r="F17" t="s">
        <v>8251</v>
      </c>
      <c r="G17" t="str">
        <f t="shared" ref="G17:G55" si="0">_xlfn.CONCAT(C17,D17,B17,E17,F17)</f>
        <v>${bb_transpcred}+</v>
      </c>
    </row>
    <row r="18" spans="2:7">
      <c r="B18" t="s">
        <v>2689</v>
      </c>
      <c r="C18" t="s">
        <v>8248</v>
      </c>
      <c r="D18" t="s">
        <v>8249</v>
      </c>
      <c r="E18" t="s">
        <v>8250</v>
      </c>
      <c r="F18" t="s">
        <v>8251</v>
      </c>
      <c r="G18" t="str">
        <f t="shared" si="0"/>
        <v>${cc_poultry_cash}+</v>
      </c>
    </row>
    <row r="19" spans="2:7">
      <c r="B19" t="s">
        <v>2691</v>
      </c>
      <c r="C19" t="s">
        <v>8248</v>
      </c>
      <c r="D19" t="s">
        <v>8249</v>
      </c>
      <c r="E19" t="s">
        <v>8250</v>
      </c>
      <c r="F19" t="s">
        <v>8251</v>
      </c>
      <c r="G19" t="str">
        <f t="shared" si="0"/>
        <v>${cc_poultry_cred}+</v>
      </c>
    </row>
    <row r="20" spans="2:7">
      <c r="B20" t="s">
        <v>2694</v>
      </c>
      <c r="C20" t="s">
        <v>8248</v>
      </c>
      <c r="D20" t="s">
        <v>8249</v>
      </c>
      <c r="E20" t="s">
        <v>8250</v>
      </c>
      <c r="F20" t="s">
        <v>8251</v>
      </c>
      <c r="G20" t="str">
        <f t="shared" si="0"/>
        <v>${cc_cattle_cash}+</v>
      </c>
    </row>
    <row r="21" spans="2:7">
      <c r="B21" t="s">
        <v>2696</v>
      </c>
      <c r="C21" t="s">
        <v>8248</v>
      </c>
      <c r="D21" t="s">
        <v>8249</v>
      </c>
      <c r="E21" t="s">
        <v>8250</v>
      </c>
      <c r="F21" t="s">
        <v>8251</v>
      </c>
      <c r="G21" t="str">
        <f t="shared" si="0"/>
        <v>${cc_cattle_cred}+</v>
      </c>
    </row>
    <row r="22" spans="2:7">
      <c r="B22" t="s">
        <v>2699</v>
      </c>
      <c r="C22" t="s">
        <v>8248</v>
      </c>
      <c r="D22" t="s">
        <v>8249</v>
      </c>
      <c r="E22" t="s">
        <v>8250</v>
      </c>
      <c r="F22" t="s">
        <v>8251</v>
      </c>
      <c r="G22" t="str">
        <f t="shared" si="0"/>
        <v>${cc_goat_cash}+</v>
      </c>
    </row>
    <row r="23" spans="2:7">
      <c r="B23" t="s">
        <v>2701</v>
      </c>
      <c r="C23" t="s">
        <v>8248</v>
      </c>
      <c r="D23" t="s">
        <v>8249</v>
      </c>
      <c r="E23" t="s">
        <v>8250</v>
      </c>
      <c r="F23" t="s">
        <v>8251</v>
      </c>
      <c r="G23" t="str">
        <f t="shared" si="0"/>
        <v>${cc_goat_cred}+</v>
      </c>
    </row>
    <row r="24" spans="2:7">
      <c r="B24" t="s">
        <v>2704</v>
      </c>
      <c r="C24" t="s">
        <v>8248</v>
      </c>
      <c r="D24" t="s">
        <v>8249</v>
      </c>
      <c r="E24" t="s">
        <v>8250</v>
      </c>
      <c r="F24" t="s">
        <v>8251</v>
      </c>
      <c r="G24" t="str">
        <f t="shared" si="0"/>
        <v>${cc_h_rep_cash}+</v>
      </c>
    </row>
    <row r="25" spans="2:7">
      <c r="B25" t="s">
        <v>2706</v>
      </c>
      <c r="C25" t="s">
        <v>8248</v>
      </c>
      <c r="D25" t="s">
        <v>8249</v>
      </c>
      <c r="E25" t="s">
        <v>8250</v>
      </c>
      <c r="F25" t="s">
        <v>8251</v>
      </c>
      <c r="G25" t="str">
        <f t="shared" si="0"/>
        <v>${cc_h_rep_cred}+</v>
      </c>
    </row>
    <row r="26" spans="2:7">
      <c r="B26" t="s">
        <v>2709</v>
      </c>
      <c r="C26" t="s">
        <v>8248</v>
      </c>
      <c r="D26" t="s">
        <v>8249</v>
      </c>
      <c r="E26" t="s">
        <v>8250</v>
      </c>
      <c r="F26" t="s">
        <v>8251</v>
      </c>
      <c r="G26" t="str">
        <f t="shared" si="0"/>
        <v>${cc_med_cash}+</v>
      </c>
    </row>
    <row r="27" spans="2:7">
      <c r="B27" t="s">
        <v>2711</v>
      </c>
      <c r="C27" t="s">
        <v>8248</v>
      </c>
      <c r="D27" t="s">
        <v>8249</v>
      </c>
      <c r="E27" t="s">
        <v>8250</v>
      </c>
      <c r="F27" t="s">
        <v>8251</v>
      </c>
      <c r="G27" t="str">
        <f t="shared" si="0"/>
        <v>${cc_med_cred}+</v>
      </c>
    </row>
    <row r="28" spans="2:7">
      <c r="B28" t="s">
        <v>2714</v>
      </c>
      <c r="C28" t="s">
        <v>8248</v>
      </c>
      <c r="D28" t="s">
        <v>8249</v>
      </c>
      <c r="E28" t="s">
        <v>8250</v>
      </c>
      <c r="F28" t="s">
        <v>8251</v>
      </c>
      <c r="G28" t="str">
        <f t="shared" si="0"/>
        <v>${cc_tax_cash}+</v>
      </c>
    </row>
    <row r="29" spans="2:7">
      <c r="B29" t="s">
        <v>2716</v>
      </c>
      <c r="C29" t="s">
        <v>8248</v>
      </c>
      <c r="D29" t="s">
        <v>8249</v>
      </c>
      <c r="E29" t="s">
        <v>8250</v>
      </c>
      <c r="F29" t="s">
        <v>8251</v>
      </c>
      <c r="G29" t="str">
        <f t="shared" si="0"/>
        <v>${cc_tax_cred}+</v>
      </c>
    </row>
    <row r="30" spans="2:7">
      <c r="B30" t="s">
        <v>2719</v>
      </c>
      <c r="C30" t="s">
        <v>8248</v>
      </c>
      <c r="D30" t="s">
        <v>8249</v>
      </c>
      <c r="E30" t="s">
        <v>8250</v>
      </c>
      <c r="F30" t="s">
        <v>8251</v>
      </c>
      <c r="G30" t="str">
        <f t="shared" si="0"/>
        <v>${cc_educ_cash}+</v>
      </c>
    </row>
    <row r="31" spans="2:7">
      <c r="B31" t="s">
        <v>2721</v>
      </c>
      <c r="C31" t="s">
        <v>8248</v>
      </c>
      <c r="D31" t="s">
        <v>8249</v>
      </c>
      <c r="E31" t="s">
        <v>8250</v>
      </c>
      <c r="F31" t="s">
        <v>8251</v>
      </c>
      <c r="G31" t="str">
        <f t="shared" si="0"/>
        <v>${cc_educ_cred}+</v>
      </c>
    </row>
    <row r="32" spans="2:7">
      <c r="B32" t="s">
        <v>2724</v>
      </c>
      <c r="C32" t="s">
        <v>8248</v>
      </c>
      <c r="D32" t="s">
        <v>8249</v>
      </c>
      <c r="E32" t="s">
        <v>8250</v>
      </c>
      <c r="F32" t="s">
        <v>8251</v>
      </c>
      <c r="G32" t="str">
        <f t="shared" si="0"/>
        <v>${cc_agric_cash}+</v>
      </c>
    </row>
    <row r="33" spans="2:7">
      <c r="B33" t="s">
        <v>2726</v>
      </c>
      <c r="C33" t="s">
        <v>8248</v>
      </c>
      <c r="D33" t="s">
        <v>8249</v>
      </c>
      <c r="E33" t="s">
        <v>8250</v>
      </c>
      <c r="F33" t="s">
        <v>8251</v>
      </c>
      <c r="G33" t="str">
        <f t="shared" si="0"/>
        <v>${cc_agric_cred}+</v>
      </c>
    </row>
    <row r="34" spans="2:7">
      <c r="B34" t="s">
        <v>2729</v>
      </c>
      <c r="C34" t="s">
        <v>8248</v>
      </c>
      <c r="D34" t="s">
        <v>8249</v>
      </c>
      <c r="E34" t="s">
        <v>8250</v>
      </c>
      <c r="F34" t="s">
        <v>8251</v>
      </c>
      <c r="G34" t="str">
        <f t="shared" si="0"/>
        <v>${cc_events_cash}+</v>
      </c>
    </row>
    <row r="35" spans="2:7">
      <c r="B35" t="s">
        <v>2731</v>
      </c>
      <c r="C35" t="s">
        <v>8248</v>
      </c>
      <c r="D35" t="s">
        <v>8249</v>
      </c>
      <c r="E35" t="s">
        <v>8250</v>
      </c>
      <c r="F35" t="s">
        <v>8251</v>
      </c>
      <c r="G35" t="str">
        <f t="shared" si="0"/>
        <v>${cc_events_cred}+</v>
      </c>
    </row>
    <row r="36" spans="2:7">
      <c r="B36" t="s">
        <v>2734</v>
      </c>
      <c r="C36" t="s">
        <v>8248</v>
      </c>
      <c r="D36" t="s">
        <v>8249</v>
      </c>
      <c r="E36" t="s">
        <v>8250</v>
      </c>
      <c r="F36" t="s">
        <v>8251</v>
      </c>
      <c r="G36" t="str">
        <f t="shared" si="0"/>
        <v>${cc_hiring_cash}+</v>
      </c>
    </row>
    <row r="37" spans="2:7">
      <c r="B37" t="s">
        <v>2736</v>
      </c>
      <c r="C37" t="s">
        <v>8248</v>
      </c>
      <c r="D37" t="s">
        <v>8249</v>
      </c>
      <c r="E37" t="s">
        <v>8250</v>
      </c>
      <c r="F37" t="s">
        <v>8251</v>
      </c>
      <c r="G37" t="str">
        <f t="shared" si="0"/>
        <v>${cc_hiring_cred}+</v>
      </c>
    </row>
    <row r="38" spans="2:7">
      <c r="B38" t="s">
        <v>2739</v>
      </c>
      <c r="C38" t="s">
        <v>8248</v>
      </c>
      <c r="D38" t="s">
        <v>8249</v>
      </c>
      <c r="E38" t="s">
        <v>8250</v>
      </c>
      <c r="F38" t="s">
        <v>8251</v>
      </c>
      <c r="G38" t="str">
        <f t="shared" si="0"/>
        <v>${cc_rent_cash}+</v>
      </c>
    </row>
    <row r="39" spans="2:7">
      <c r="B39" t="s">
        <v>2741</v>
      </c>
      <c r="C39" t="s">
        <v>8248</v>
      </c>
      <c r="D39" t="s">
        <v>8249</v>
      </c>
      <c r="E39" t="s">
        <v>8250</v>
      </c>
      <c r="F39" t="s">
        <v>8251</v>
      </c>
      <c r="G39" t="str">
        <f t="shared" si="0"/>
        <v>${cc_rent_cred}+</v>
      </c>
    </row>
    <row r="40" spans="2:7">
      <c r="B40" t="s">
        <v>2744</v>
      </c>
      <c r="C40" t="s">
        <v>8248</v>
      </c>
      <c r="D40" t="s">
        <v>8249</v>
      </c>
      <c r="E40" t="s">
        <v>8250</v>
      </c>
      <c r="F40" t="s">
        <v>8251</v>
      </c>
      <c r="G40" t="str">
        <f t="shared" si="0"/>
        <v>${cc_hh_assets_cash}+</v>
      </c>
    </row>
    <row r="41" spans="2:7">
      <c r="B41" t="s">
        <v>2746</v>
      </c>
      <c r="C41" t="s">
        <v>8248</v>
      </c>
      <c r="D41" t="s">
        <v>8249</v>
      </c>
      <c r="E41" t="s">
        <v>8250</v>
      </c>
      <c r="F41" t="s">
        <v>8251</v>
      </c>
      <c r="G41" t="str">
        <f t="shared" si="0"/>
        <v>${cc_hh_assets_cred}+</v>
      </c>
    </row>
    <row r="42" spans="2:7">
      <c r="B42" t="s">
        <v>2749</v>
      </c>
      <c r="C42" t="s">
        <v>8248</v>
      </c>
      <c r="D42" t="s">
        <v>8249</v>
      </c>
      <c r="E42" t="s">
        <v>8250</v>
      </c>
      <c r="F42" t="s">
        <v>8251</v>
      </c>
      <c r="G42" t="str">
        <f t="shared" si="0"/>
        <v>${cc_other_exp_cash}+</v>
      </c>
    </row>
    <row r="43" spans="2:7">
      <c r="B43" t="s">
        <v>2752</v>
      </c>
      <c r="C43" t="s">
        <v>8248</v>
      </c>
      <c r="D43" t="s">
        <v>8249</v>
      </c>
      <c r="E43" t="s">
        <v>8250</v>
      </c>
      <c r="F43" t="s">
        <v>8251</v>
      </c>
      <c r="G43" t="str">
        <f t="shared" si="0"/>
        <v>${cc_other_exp_cred}+</v>
      </c>
    </row>
    <row r="44" spans="2:7">
      <c r="B44" t="s">
        <v>7823</v>
      </c>
      <c r="C44" t="s">
        <v>8248</v>
      </c>
      <c r="D44" t="s">
        <v>8249</v>
      </c>
      <c r="E44" t="s">
        <v>8250</v>
      </c>
      <c r="F44" t="s">
        <v>8251</v>
      </c>
      <c r="G44" t="str">
        <f t="shared" si="0"/>
        <v>${cc_saved_exp_cash}+</v>
      </c>
    </row>
    <row r="45" spans="2:7">
      <c r="B45" t="s">
        <v>7828</v>
      </c>
      <c r="C45" t="s">
        <v>8248</v>
      </c>
      <c r="D45" t="s">
        <v>8249</v>
      </c>
      <c r="E45" t="s">
        <v>8250</v>
      </c>
      <c r="F45" t="s">
        <v>8251</v>
      </c>
      <c r="G45" t="str">
        <f t="shared" si="0"/>
        <v>${cc_saved_exp_credit}+</v>
      </c>
    </row>
    <row r="46" spans="2:7">
      <c r="B46" t="s">
        <v>7832</v>
      </c>
      <c r="C46" t="s">
        <v>8248</v>
      </c>
      <c r="D46" t="s">
        <v>8249</v>
      </c>
      <c r="E46" t="s">
        <v>8250</v>
      </c>
      <c r="F46" t="s">
        <v>8251</v>
      </c>
      <c r="G46" t="str">
        <f t="shared" si="0"/>
        <v>${cc_hh_debt_cash}+</v>
      </c>
    </row>
    <row r="47" spans="2:7">
      <c r="B47" t="s">
        <v>7837</v>
      </c>
      <c r="C47" t="s">
        <v>8248</v>
      </c>
      <c r="D47" t="s">
        <v>8249</v>
      </c>
      <c r="E47" t="s">
        <v>8250</v>
      </c>
      <c r="F47" t="s">
        <v>8251</v>
      </c>
      <c r="G47" t="str">
        <f t="shared" si="0"/>
        <v>${cc_hh_debt_credit}+</v>
      </c>
    </row>
    <row r="48" spans="2:7">
      <c r="B48" t="s">
        <v>7832</v>
      </c>
      <c r="C48" t="s">
        <v>8248</v>
      </c>
      <c r="D48" t="s">
        <v>8249</v>
      </c>
      <c r="E48" t="s">
        <v>8250</v>
      </c>
      <c r="F48" t="s">
        <v>8251</v>
      </c>
      <c r="G48" t="str">
        <f t="shared" si="0"/>
        <v>${cc_hh_debt_cash}+</v>
      </c>
    </row>
    <row r="49" spans="2:7">
      <c r="B49" t="s">
        <v>7837</v>
      </c>
      <c r="C49" t="s">
        <v>8248</v>
      </c>
      <c r="D49" t="s">
        <v>8249</v>
      </c>
      <c r="E49" t="s">
        <v>8250</v>
      </c>
      <c r="F49" t="s">
        <v>8251</v>
      </c>
      <c r="G49" t="str">
        <f t="shared" si="0"/>
        <v>${cc_hh_debt_credit}+</v>
      </c>
    </row>
    <row r="50" spans="2:7">
      <c r="B50" t="s">
        <v>7841</v>
      </c>
      <c r="C50" t="s">
        <v>8248</v>
      </c>
      <c r="D50" t="s">
        <v>8249</v>
      </c>
      <c r="E50" t="s">
        <v>8250</v>
      </c>
      <c r="F50" t="s">
        <v>8251</v>
      </c>
      <c r="G50" t="str">
        <f t="shared" si="0"/>
        <v>${hh_jewel_cash}+</v>
      </c>
    </row>
    <row r="51" spans="2:7">
      <c r="B51" t="s">
        <v>7846</v>
      </c>
      <c r="C51" t="s">
        <v>8248</v>
      </c>
      <c r="D51" t="s">
        <v>8249</v>
      </c>
      <c r="E51" t="s">
        <v>8250</v>
      </c>
      <c r="F51" t="s">
        <v>8251</v>
      </c>
      <c r="G51" t="str">
        <f t="shared" si="0"/>
        <v>${hh_jewel_credit}+</v>
      </c>
    </row>
    <row r="52" spans="2:7">
      <c r="B52" t="s">
        <v>7850</v>
      </c>
      <c r="C52" t="s">
        <v>8248</v>
      </c>
      <c r="D52" t="s">
        <v>8249</v>
      </c>
      <c r="E52" t="s">
        <v>8250</v>
      </c>
      <c r="F52" t="s">
        <v>8251</v>
      </c>
      <c r="G52" t="str">
        <f t="shared" si="0"/>
        <v>${cc_hh_vehicle_cash}+</v>
      </c>
    </row>
    <row r="53" spans="2:7">
      <c r="B53" t="s">
        <v>7855</v>
      </c>
      <c r="C53" t="s">
        <v>8248</v>
      </c>
      <c r="D53" t="s">
        <v>8249</v>
      </c>
      <c r="E53" t="s">
        <v>8250</v>
      </c>
      <c r="F53" t="s">
        <v>8251</v>
      </c>
      <c r="G53" t="str">
        <f t="shared" si="0"/>
        <v>${cc_hh_vehicle_credit}+</v>
      </c>
    </row>
    <row r="54" spans="2:7">
      <c r="B54" t="s">
        <v>7859</v>
      </c>
      <c r="C54" t="s">
        <v>8248</v>
      </c>
      <c r="D54" t="s">
        <v>8249</v>
      </c>
      <c r="E54" t="s">
        <v>8250</v>
      </c>
      <c r="F54" t="s">
        <v>8251</v>
      </c>
      <c r="G54" t="str">
        <f t="shared" si="0"/>
        <v>${cc_hh_remit_cash}+</v>
      </c>
    </row>
    <row r="55" spans="2:7">
      <c r="B55" t="s">
        <v>7864</v>
      </c>
      <c r="C55" t="s">
        <v>8248</v>
      </c>
      <c r="D55" t="s">
        <v>8249</v>
      </c>
      <c r="E55" t="s">
        <v>8250</v>
      </c>
      <c r="F55" t="s">
        <v>8251</v>
      </c>
      <c r="G55" t="str">
        <f t="shared" si="0"/>
        <v>${cc_hh_remit_credit}+</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490E1-B10F-3641-A161-012780B50644}">
  <dimension ref="E13:G21"/>
  <sheetViews>
    <sheetView workbookViewId="0">
      <selection activeCell="E13" sqref="E13:G21"/>
    </sheetView>
  </sheetViews>
  <sheetFormatPr defaultColWidth="11.42578125" defaultRowHeight="14.45"/>
  <cols>
    <col min="5" max="5" width="20.42578125" bestFit="1" customWidth="1"/>
    <col min="6" max="6" width="6.140625" bestFit="1" customWidth="1"/>
    <col min="7" max="7" width="165.140625" bestFit="1" customWidth="1"/>
  </cols>
  <sheetData>
    <row r="13" spans="5:7">
      <c r="E13" s="194" t="s">
        <v>2808</v>
      </c>
      <c r="F13" s="194" t="s">
        <v>2809</v>
      </c>
      <c r="G13" s="194" t="s">
        <v>5639</v>
      </c>
    </row>
    <row r="14" spans="5:7">
      <c r="E14" s="194" t="s">
        <v>2812</v>
      </c>
      <c r="F14" s="194" t="s">
        <v>2813</v>
      </c>
      <c r="G14" s="194" t="s">
        <v>5644</v>
      </c>
    </row>
    <row r="15" spans="5:7">
      <c r="E15" s="194" t="s">
        <v>2815</v>
      </c>
      <c r="F15" s="194" t="s">
        <v>2816</v>
      </c>
      <c r="G15" s="194" t="s">
        <v>5650</v>
      </c>
    </row>
    <row r="16" spans="5:7">
      <c r="E16" s="194" t="s">
        <v>2818</v>
      </c>
      <c r="F16" s="194" t="s">
        <v>2819</v>
      </c>
      <c r="G16" s="194" t="s">
        <v>5656</v>
      </c>
    </row>
    <row r="17" spans="5:7">
      <c r="E17" s="194" t="s">
        <v>2822</v>
      </c>
      <c r="F17" s="194" t="s">
        <v>2823</v>
      </c>
      <c r="G17" s="194" t="s">
        <v>5662</v>
      </c>
    </row>
    <row r="18" spans="5:7">
      <c r="E18" s="194" t="s">
        <v>2825</v>
      </c>
      <c r="F18" s="194" t="s">
        <v>2826</v>
      </c>
      <c r="G18" s="194" t="s">
        <v>5668</v>
      </c>
    </row>
    <row r="19" spans="5:7">
      <c r="E19" s="194" t="s">
        <v>2828</v>
      </c>
      <c r="F19" s="194" t="s">
        <v>2829</v>
      </c>
      <c r="G19" s="194" t="s">
        <v>5674</v>
      </c>
    </row>
    <row r="20" spans="5:7">
      <c r="E20" s="194" t="s">
        <v>2832</v>
      </c>
      <c r="F20" s="194" t="s">
        <v>2833</v>
      </c>
      <c r="G20" s="194" t="s">
        <v>5680</v>
      </c>
    </row>
    <row r="21" spans="5:7">
      <c r="E21" s="194" t="s">
        <v>2835</v>
      </c>
      <c r="F21" s="194" t="s">
        <v>2836</v>
      </c>
      <c r="G21" s="194" t="s">
        <v>5686</v>
      </c>
    </row>
  </sheetData>
  <pageMargins left="0.7" right="0.7" top="0.75" bottom="0.75" header="0.3" footer="0.3"/>
  <pageSetup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L838"/>
  <sheetViews>
    <sheetView zoomScale="211" zoomScaleNormal="70" zoomScaleSheetLayoutView="100" workbookViewId="0">
      <pane xSplit="13" ySplit="5" topLeftCell="P6" activePane="bottomRight" state="frozen"/>
      <selection pane="bottomRight" activeCell="I14" sqref="I14"/>
      <selection pane="bottomLeft" activeCell="A6" sqref="A6"/>
      <selection pane="topRight" activeCell="K1" sqref="K1"/>
    </sheetView>
  </sheetViews>
  <sheetFormatPr defaultColWidth="9.140625" defaultRowHeight="11.1"/>
  <cols>
    <col min="1" max="1" width="2" style="205" hidden="1" customWidth="1"/>
    <col min="2" max="2" width="2" style="194" hidden="1" customWidth="1"/>
    <col min="3" max="4" width="1.140625" style="194" hidden="1" customWidth="1"/>
    <col min="5" max="5" width="1.42578125" style="205" hidden="1" customWidth="1"/>
    <col min="6" max="7" width="2" style="194" hidden="1" customWidth="1"/>
    <col min="8" max="8" width="2" style="206" hidden="1" customWidth="1"/>
    <col min="9" max="9" width="41.140625" style="251" customWidth="1"/>
    <col min="10" max="10" width="24.85546875" style="194" customWidth="1"/>
    <col min="11" max="11" width="18.28515625" style="194" customWidth="1"/>
    <col min="12" max="12" width="5.28515625" style="194" bestFit="1" customWidth="1"/>
    <col min="13" max="13" width="38.85546875" style="194" customWidth="1"/>
    <col min="14" max="14" width="2" style="194" customWidth="1"/>
    <col min="15" max="15" width="40.28515625" style="194" bestFit="1" customWidth="1"/>
    <col min="16" max="16" width="31.28515625" style="205" customWidth="1"/>
    <col min="17" max="17" width="29.42578125" style="194" customWidth="1"/>
    <col min="18" max="18" width="19.140625" style="194" customWidth="1"/>
    <col min="19" max="22" width="9.28515625" style="194" customWidth="1"/>
    <col min="23" max="23" width="53.42578125" style="194" customWidth="1"/>
    <col min="24" max="24" width="50.85546875" style="194" customWidth="1"/>
    <col min="25" max="25" width="255.85546875" style="194" bestFit="1" customWidth="1"/>
    <col min="26" max="16384" width="9.140625" style="194"/>
  </cols>
  <sheetData>
    <row r="1" spans="1:25">
      <c r="A1" s="205" t="s">
        <v>2971</v>
      </c>
      <c r="B1" s="194" t="s">
        <v>2972</v>
      </c>
      <c r="E1" s="205" t="s">
        <v>2973</v>
      </c>
      <c r="F1" s="194" t="s">
        <v>0</v>
      </c>
      <c r="G1" s="194" t="s">
        <v>1</v>
      </c>
      <c r="H1" s="206" t="s">
        <v>2974</v>
      </c>
      <c r="I1" s="251" t="s">
        <v>2975</v>
      </c>
      <c r="J1" s="194" t="s">
        <v>2</v>
      </c>
      <c r="K1" s="194" t="s">
        <v>3</v>
      </c>
      <c r="L1" s="194" t="s">
        <v>8273</v>
      </c>
      <c r="M1" s="194" t="s">
        <v>4</v>
      </c>
      <c r="N1" s="194" t="s">
        <v>2980</v>
      </c>
      <c r="O1" s="194" t="s">
        <v>5</v>
      </c>
      <c r="P1" s="205" t="s">
        <v>6</v>
      </c>
      <c r="Q1" s="194" t="s">
        <v>7</v>
      </c>
      <c r="R1" s="194" t="s">
        <v>8</v>
      </c>
      <c r="S1" s="194" t="s">
        <v>9</v>
      </c>
      <c r="T1" s="194" t="s">
        <v>10</v>
      </c>
      <c r="U1" s="194" t="s">
        <v>11</v>
      </c>
      <c r="V1" s="194" t="s">
        <v>12</v>
      </c>
      <c r="W1" s="194" t="s">
        <v>13</v>
      </c>
      <c r="X1" s="194" t="s">
        <v>14</v>
      </c>
      <c r="Y1" s="194" t="s">
        <v>15</v>
      </c>
    </row>
    <row r="2" spans="1:25" s="208" customFormat="1">
      <c r="A2" s="207"/>
      <c r="B2" s="208" t="s">
        <v>2982</v>
      </c>
      <c r="E2" s="207"/>
      <c r="G2" s="208" t="s">
        <v>2983</v>
      </c>
      <c r="H2" s="209"/>
      <c r="I2" s="253"/>
      <c r="J2" s="208" t="s">
        <v>16</v>
      </c>
      <c r="K2" s="208" t="s">
        <v>16</v>
      </c>
      <c r="P2" s="207"/>
    </row>
    <row r="3" spans="1:25" s="208" customFormat="1">
      <c r="A3" s="207"/>
      <c r="B3" s="208" t="s">
        <v>2984</v>
      </c>
      <c r="E3" s="207"/>
      <c r="G3" s="208" t="s">
        <v>2983</v>
      </c>
      <c r="H3" s="209"/>
      <c r="I3" s="253"/>
      <c r="J3" s="208" t="s">
        <v>17</v>
      </c>
      <c r="K3" s="208" t="s">
        <v>17</v>
      </c>
      <c r="P3" s="207"/>
    </row>
    <row r="4" spans="1:25" s="208" customFormat="1">
      <c r="A4" s="207"/>
      <c r="B4" s="208" t="s">
        <v>2985</v>
      </c>
      <c r="E4" s="207"/>
      <c r="G4" s="208" t="s">
        <v>2983</v>
      </c>
      <c r="H4" s="209"/>
      <c r="I4" s="253"/>
      <c r="J4" s="208" t="s">
        <v>18</v>
      </c>
      <c r="K4" s="208" t="s">
        <v>18</v>
      </c>
      <c r="P4" s="207"/>
    </row>
    <row r="5" spans="1:25" s="208" customFormat="1">
      <c r="A5" s="207"/>
      <c r="B5" s="208" t="s">
        <v>2986</v>
      </c>
      <c r="E5" s="207"/>
      <c r="G5" s="208" t="s">
        <v>2983</v>
      </c>
      <c r="H5" s="209"/>
      <c r="I5" s="253"/>
      <c r="J5" s="208" t="s">
        <v>19</v>
      </c>
      <c r="K5" s="208" t="s">
        <v>19</v>
      </c>
      <c r="P5" s="207"/>
    </row>
    <row r="6" spans="1:25" s="198" customFormat="1">
      <c r="A6" s="210"/>
      <c r="B6" s="198" t="s">
        <v>2987</v>
      </c>
      <c r="E6" s="210"/>
      <c r="G6" s="198" t="s">
        <v>2988</v>
      </c>
      <c r="H6" s="211"/>
      <c r="I6" s="258"/>
      <c r="J6" s="198" t="s">
        <v>20</v>
      </c>
      <c r="M6" s="198" t="s">
        <v>21</v>
      </c>
      <c r="N6" s="198">
        <v>1</v>
      </c>
      <c r="P6" s="210"/>
    </row>
    <row r="7" spans="1:25" s="199" customFormat="1">
      <c r="A7" s="212"/>
      <c r="B7" s="199" t="s">
        <v>2990</v>
      </c>
      <c r="E7" s="212"/>
      <c r="G7" s="199" t="s">
        <v>2983</v>
      </c>
      <c r="H7" s="213"/>
      <c r="I7" s="255"/>
      <c r="J7" s="199" t="s">
        <v>26</v>
      </c>
      <c r="K7" s="199" t="s">
        <v>2991</v>
      </c>
      <c r="L7" s="199" t="s">
        <v>2992</v>
      </c>
      <c r="M7" s="199" t="s">
        <v>2993</v>
      </c>
      <c r="N7" s="199">
        <v>1</v>
      </c>
      <c r="P7" s="199" t="s">
        <v>2994</v>
      </c>
      <c r="W7" s="199" t="s">
        <v>30</v>
      </c>
    </row>
    <row r="8" spans="1:25" s="238" customFormat="1">
      <c r="C8" s="238" t="str">
        <f>IF(IFERROR(FIND("select_one",J8),0)&gt;0,"select_one",IF(IFERROR(FIND("select_multiple",J8),0)&gt;0,"select_multiple","No"))</f>
        <v>No</v>
      </c>
      <c r="D8" s="238" t="str">
        <f t="shared" ref="D8:D27" si="0">IF(OR(C8="select_one",C8="select_multiple"),TRIM(RIGHT(J8,LEN(J8)-(LEN(C8)+1))),"")</f>
        <v/>
      </c>
      <c r="I8" s="254" t="s">
        <v>2988</v>
      </c>
      <c r="J8" s="238" t="s">
        <v>20</v>
      </c>
      <c r="N8" s="238">
        <v>1</v>
      </c>
    </row>
    <row r="9" spans="1:25">
      <c r="B9" s="194" t="s">
        <v>2996</v>
      </c>
      <c r="C9" s="194" t="str">
        <f t="shared" ref="C9:C77" si="1">IF(IFERROR(FIND("select_one",J9),0)&gt;0,"select_one",IF(IFERROR(FIND("select_multiple",J9),0)&gt;0,"select_multiple","No"))</f>
        <v>No</v>
      </c>
      <c r="D9" s="194" t="str">
        <f t="shared" si="0"/>
        <v/>
      </c>
      <c r="G9" s="194" t="s">
        <v>2983</v>
      </c>
      <c r="I9" s="251" t="s">
        <v>2988</v>
      </c>
      <c r="J9" s="194" t="s">
        <v>31</v>
      </c>
      <c r="K9" s="194" t="s">
        <v>32</v>
      </c>
      <c r="M9" s="194" t="s">
        <v>2998</v>
      </c>
      <c r="N9" s="194">
        <v>1</v>
      </c>
      <c r="S9" s="194" t="s">
        <v>25</v>
      </c>
    </row>
    <row r="10" spans="1:25">
      <c r="B10" s="194" t="s">
        <v>3008</v>
      </c>
      <c r="C10" s="194" t="str">
        <f t="shared" si="1"/>
        <v>select_one</v>
      </c>
      <c r="D10" s="194" t="str">
        <f t="shared" si="0"/>
        <v>enumerator</v>
      </c>
      <c r="G10" s="194" t="s">
        <v>2983</v>
      </c>
      <c r="H10" s="206" t="s">
        <v>3009</v>
      </c>
      <c r="I10" s="251" t="s">
        <v>8274</v>
      </c>
      <c r="J10" s="194" t="s">
        <v>40</v>
      </c>
      <c r="K10" s="194" t="s">
        <v>41</v>
      </c>
      <c r="M10" s="194" t="s">
        <v>3011</v>
      </c>
      <c r="N10" s="194">
        <v>1</v>
      </c>
      <c r="S10" s="194" t="s">
        <v>25</v>
      </c>
    </row>
    <row r="11" spans="1:25">
      <c r="B11" s="194" t="s">
        <v>3014</v>
      </c>
      <c r="C11" s="194" t="str">
        <f t="shared" si="1"/>
        <v>No</v>
      </c>
      <c r="D11" s="194" t="str">
        <f t="shared" si="0"/>
        <v/>
      </c>
      <c r="G11" s="194" t="s">
        <v>2983</v>
      </c>
      <c r="I11" s="251" t="s">
        <v>2988</v>
      </c>
      <c r="J11" s="194" t="s">
        <v>49</v>
      </c>
      <c r="K11" s="194" t="s">
        <v>50</v>
      </c>
      <c r="M11" s="194" t="s">
        <v>3016</v>
      </c>
      <c r="N11" s="194">
        <v>1</v>
      </c>
      <c r="S11" s="194" t="s">
        <v>25</v>
      </c>
      <c r="W11" s="194" t="s">
        <v>8275</v>
      </c>
    </row>
    <row r="12" spans="1:25">
      <c r="B12" s="194" t="s">
        <v>3003</v>
      </c>
      <c r="C12" s="194" t="str">
        <f t="shared" si="1"/>
        <v>select_one</v>
      </c>
      <c r="D12" s="194" t="str">
        <f t="shared" si="0"/>
        <v>suboffice</v>
      </c>
      <c r="G12" s="194" t="s">
        <v>2983</v>
      </c>
      <c r="I12" s="251" t="s">
        <v>8276</v>
      </c>
      <c r="J12" s="194" t="s">
        <v>34</v>
      </c>
      <c r="K12" s="194" t="s">
        <v>35</v>
      </c>
      <c r="M12" s="194" t="s">
        <v>3005</v>
      </c>
      <c r="N12" s="194">
        <v>1</v>
      </c>
      <c r="S12" s="194" t="s">
        <v>25</v>
      </c>
    </row>
    <row r="13" spans="1:25" s="229" customFormat="1">
      <c r="A13" s="228"/>
      <c r="C13" s="229" t="str">
        <f t="shared" si="1"/>
        <v>No</v>
      </c>
      <c r="D13" s="229" t="str">
        <f t="shared" si="0"/>
        <v/>
      </c>
      <c r="E13" s="228"/>
      <c r="H13" s="230"/>
      <c r="I13" s="252" t="s">
        <v>2988</v>
      </c>
      <c r="M13" s="229" t="s">
        <v>2988</v>
      </c>
      <c r="N13" s="229">
        <v>1</v>
      </c>
      <c r="P13" s="228"/>
    </row>
    <row r="14" spans="1:25">
      <c r="C14" s="194" t="str">
        <f t="shared" si="1"/>
        <v>select_one</v>
      </c>
      <c r="D14" s="194" t="str">
        <f t="shared" si="0"/>
        <v>activity</v>
      </c>
      <c r="E14" s="200"/>
      <c r="I14" s="251" t="s">
        <v>8277</v>
      </c>
      <c r="J14" s="194" t="s">
        <v>3019</v>
      </c>
      <c r="K14" s="194" t="s">
        <v>3020</v>
      </c>
      <c r="M14" s="194" t="s">
        <v>3022</v>
      </c>
      <c r="N14" s="194">
        <v>1</v>
      </c>
      <c r="S14" s="194" t="s">
        <v>25</v>
      </c>
    </row>
    <row r="15" spans="1:25">
      <c r="C15" s="194" t="str">
        <f t="shared" si="1"/>
        <v>select_one</v>
      </c>
      <c r="D15" s="194" t="str">
        <f t="shared" si="0"/>
        <v>subactivity</v>
      </c>
      <c r="E15" s="200"/>
      <c r="H15" s="206" t="s">
        <v>3024</v>
      </c>
      <c r="I15" s="251" t="s">
        <v>8278</v>
      </c>
      <c r="J15" s="194" t="s">
        <v>3025</v>
      </c>
      <c r="K15" s="194" t="s">
        <v>3026</v>
      </c>
      <c r="M15" s="194" t="s">
        <v>3028</v>
      </c>
      <c r="N15" s="194">
        <v>1</v>
      </c>
      <c r="O15" s="194" t="s">
        <v>3030</v>
      </c>
      <c r="S15" s="194" t="s">
        <v>25</v>
      </c>
    </row>
    <row r="16" spans="1:25">
      <c r="B16" s="194" t="s">
        <v>3032</v>
      </c>
      <c r="C16" s="194" t="str">
        <f t="shared" si="1"/>
        <v>select_one</v>
      </c>
      <c r="D16" s="194" t="str">
        <f t="shared" si="0"/>
        <v>cp</v>
      </c>
      <c r="G16" s="194" t="s">
        <v>2983</v>
      </c>
      <c r="I16" s="251" t="s">
        <v>8279</v>
      </c>
      <c r="J16" s="194" t="s">
        <v>53</v>
      </c>
      <c r="K16" s="194" t="s">
        <v>63</v>
      </c>
      <c r="M16" s="194" t="s">
        <v>3034</v>
      </c>
      <c r="N16" s="194">
        <v>1</v>
      </c>
      <c r="S16" s="194" t="s">
        <v>25</v>
      </c>
    </row>
    <row r="17" spans="1:25">
      <c r="B17" s="194" t="s">
        <v>3039</v>
      </c>
      <c r="C17" s="194" t="str">
        <f t="shared" si="1"/>
        <v>select_one</v>
      </c>
      <c r="D17" s="194" t="str">
        <f t="shared" si="0"/>
        <v>poptype</v>
      </c>
      <c r="G17" s="194" t="s">
        <v>3040</v>
      </c>
      <c r="H17" s="206" t="s">
        <v>3041</v>
      </c>
      <c r="I17" s="251" t="s">
        <v>8280</v>
      </c>
      <c r="J17" s="194" t="s">
        <v>68</v>
      </c>
      <c r="K17" s="194" t="s">
        <v>69</v>
      </c>
      <c r="M17" s="194" t="s">
        <v>3043</v>
      </c>
      <c r="N17" s="194">
        <v>1</v>
      </c>
      <c r="O17" s="194" t="s">
        <v>8281</v>
      </c>
      <c r="S17" s="194" t="s">
        <v>25</v>
      </c>
    </row>
    <row r="18" spans="1:25">
      <c r="B18" s="194" t="s">
        <v>3048</v>
      </c>
      <c r="C18" s="194" t="str">
        <f t="shared" si="1"/>
        <v>select_one</v>
      </c>
      <c r="D18" s="194" t="str">
        <f t="shared" si="0"/>
        <v>main</v>
      </c>
      <c r="E18" s="205" t="s">
        <v>3049</v>
      </c>
      <c r="G18" s="194" t="s">
        <v>3040</v>
      </c>
      <c r="H18" s="206" t="s">
        <v>3050</v>
      </c>
      <c r="I18" s="251" t="s">
        <v>8282</v>
      </c>
      <c r="J18" s="194" t="s">
        <v>71</v>
      </c>
      <c r="K18" s="194" t="s">
        <v>72</v>
      </c>
      <c r="M18" s="194" t="s">
        <v>3052</v>
      </c>
      <c r="N18" s="194">
        <v>1</v>
      </c>
      <c r="S18" s="194" t="s">
        <v>25</v>
      </c>
      <c r="W18" s="194" t="s">
        <v>74</v>
      </c>
    </row>
    <row r="19" spans="1:25">
      <c r="B19" s="194" t="s">
        <v>3057</v>
      </c>
      <c r="C19" s="194" t="str">
        <f t="shared" si="1"/>
        <v>select_one</v>
      </c>
      <c r="D19" s="194" t="str">
        <f t="shared" si="0"/>
        <v>context</v>
      </c>
      <c r="G19" s="194" t="s">
        <v>2983</v>
      </c>
      <c r="I19" s="251" t="s">
        <v>8283</v>
      </c>
      <c r="J19" s="194" t="s">
        <v>75</v>
      </c>
      <c r="K19" s="194" t="s">
        <v>76</v>
      </c>
      <c r="M19" s="194" t="s">
        <v>3059</v>
      </c>
      <c r="N19" s="194">
        <v>1</v>
      </c>
      <c r="S19" s="194" t="s">
        <v>25</v>
      </c>
    </row>
    <row r="20" spans="1:25">
      <c r="B20" s="194" t="s">
        <v>3062</v>
      </c>
      <c r="C20" s="194" t="str">
        <f t="shared" si="1"/>
        <v>select_one</v>
      </c>
      <c r="D20" s="194" t="str">
        <f t="shared" si="0"/>
        <v>stateL</v>
      </c>
      <c r="G20" s="194" t="s">
        <v>2983</v>
      </c>
      <c r="I20" s="251" t="s">
        <v>8284</v>
      </c>
      <c r="J20" s="194" t="s">
        <v>78</v>
      </c>
      <c r="K20" s="194" t="s">
        <v>79</v>
      </c>
      <c r="M20" s="194" t="s">
        <v>3064</v>
      </c>
      <c r="N20" s="194">
        <v>1</v>
      </c>
      <c r="P20" s="205" t="s">
        <v>81</v>
      </c>
      <c r="S20" s="194" t="s">
        <v>25</v>
      </c>
    </row>
    <row r="21" spans="1:25">
      <c r="B21" s="194" t="s">
        <v>3065</v>
      </c>
      <c r="C21" s="194" t="str">
        <f t="shared" si="1"/>
        <v>select_one</v>
      </c>
      <c r="D21" s="194" t="str">
        <f t="shared" si="0"/>
        <v>countyL</v>
      </c>
      <c r="G21" s="194" t="s">
        <v>2983</v>
      </c>
      <c r="I21" s="251" t="s">
        <v>8285</v>
      </c>
      <c r="J21" s="194" t="s">
        <v>82</v>
      </c>
      <c r="K21" s="194" t="s">
        <v>83</v>
      </c>
      <c r="M21" s="194" t="s">
        <v>3067</v>
      </c>
      <c r="N21" s="194">
        <v>1</v>
      </c>
      <c r="O21" s="194" t="s">
        <v>85</v>
      </c>
      <c r="S21" s="194" t="s">
        <v>25</v>
      </c>
    </row>
    <row r="22" spans="1:25">
      <c r="B22" s="194" t="s">
        <v>3068</v>
      </c>
      <c r="C22" s="194" t="str">
        <f t="shared" si="1"/>
        <v>select_one</v>
      </c>
      <c r="D22" s="194" t="str">
        <f t="shared" si="0"/>
        <v>PayamL</v>
      </c>
      <c r="G22" s="194" t="s">
        <v>2983</v>
      </c>
      <c r="I22" s="251" t="s">
        <v>8286</v>
      </c>
      <c r="J22" s="194" t="s">
        <v>86</v>
      </c>
      <c r="K22" s="194" t="s">
        <v>87</v>
      </c>
      <c r="M22" s="194" t="s">
        <v>3070</v>
      </c>
      <c r="N22" s="194">
        <v>1</v>
      </c>
      <c r="O22" s="194" t="s">
        <v>89</v>
      </c>
      <c r="S22" s="194" t="s">
        <v>25</v>
      </c>
    </row>
    <row r="23" spans="1:25">
      <c r="B23" s="194" t="s">
        <v>3071</v>
      </c>
      <c r="C23" s="194" t="str">
        <f t="shared" si="1"/>
        <v>No</v>
      </c>
      <c r="D23" s="194" t="str">
        <f t="shared" si="0"/>
        <v/>
      </c>
      <c r="G23" s="194" t="s">
        <v>2983</v>
      </c>
      <c r="I23" s="251" t="s">
        <v>2988</v>
      </c>
      <c r="J23" s="194" t="s">
        <v>49</v>
      </c>
      <c r="K23" s="194" t="s">
        <v>90</v>
      </c>
      <c r="M23" s="194" t="s">
        <v>3073</v>
      </c>
      <c r="N23" s="194">
        <v>1</v>
      </c>
      <c r="S23" s="194" t="s">
        <v>25</v>
      </c>
      <c r="W23" s="194" t="s">
        <v>92</v>
      </c>
    </row>
    <row r="24" spans="1:25">
      <c r="B24" s="194" t="s">
        <v>3074</v>
      </c>
      <c r="C24" s="194" t="str">
        <f t="shared" si="1"/>
        <v>select_one</v>
      </c>
      <c r="D24" s="194" t="str">
        <f t="shared" si="0"/>
        <v>block</v>
      </c>
      <c r="G24" s="194" t="s">
        <v>3040</v>
      </c>
      <c r="H24" s="206" t="s">
        <v>3075</v>
      </c>
      <c r="I24" s="251" t="s">
        <v>8287</v>
      </c>
      <c r="J24" s="194" t="s">
        <v>93</v>
      </c>
      <c r="K24" s="194" t="s">
        <v>94</v>
      </c>
      <c r="M24" s="194" t="s">
        <v>3078</v>
      </c>
      <c r="N24" s="194">
        <v>1</v>
      </c>
      <c r="O24" s="194" t="s">
        <v>96</v>
      </c>
      <c r="S24" s="194" t="s">
        <v>25</v>
      </c>
      <c r="W24" s="194" t="s">
        <v>97</v>
      </c>
    </row>
    <row r="25" spans="1:25">
      <c r="B25" s="194" t="s">
        <v>3079</v>
      </c>
      <c r="C25" s="194" t="str">
        <f t="shared" si="1"/>
        <v>No</v>
      </c>
      <c r="D25" s="194" t="str">
        <f t="shared" si="0"/>
        <v/>
      </c>
      <c r="G25" s="194" t="s">
        <v>3040</v>
      </c>
      <c r="H25" s="206" t="s">
        <v>3080</v>
      </c>
      <c r="I25" s="251" t="s">
        <v>2988</v>
      </c>
      <c r="J25" s="194" t="s">
        <v>49</v>
      </c>
      <c r="K25" s="194" t="s">
        <v>98</v>
      </c>
      <c r="M25" s="194" t="s">
        <v>8288</v>
      </c>
      <c r="N25" s="194">
        <v>1</v>
      </c>
      <c r="S25" s="194" t="s">
        <v>100</v>
      </c>
      <c r="W25" s="194" t="s">
        <v>97</v>
      </c>
    </row>
    <row r="26" spans="1:25" s="199" customFormat="1">
      <c r="C26" s="199" t="str">
        <f t="shared" si="1"/>
        <v>No</v>
      </c>
      <c r="D26" s="199" t="str">
        <f t="shared" si="0"/>
        <v/>
      </c>
      <c r="I26" s="255" t="s">
        <v>2988</v>
      </c>
      <c r="J26" s="199" t="s">
        <v>117</v>
      </c>
      <c r="K26" s="199" t="s">
        <v>2991</v>
      </c>
      <c r="N26" s="199">
        <v>1</v>
      </c>
    </row>
    <row r="27" spans="1:25" s="246" customFormat="1">
      <c r="A27" s="223"/>
      <c r="C27" s="246" t="str">
        <f t="shared" si="1"/>
        <v>No</v>
      </c>
      <c r="D27" s="246" t="str">
        <f t="shared" si="0"/>
        <v/>
      </c>
      <c r="E27" s="223"/>
      <c r="H27" s="225"/>
      <c r="I27" s="260" t="s">
        <v>2988</v>
      </c>
      <c r="J27" s="246" t="s">
        <v>2564</v>
      </c>
      <c r="K27" s="246" t="s">
        <v>3083</v>
      </c>
      <c r="M27" s="246" t="s">
        <v>3084</v>
      </c>
      <c r="N27" s="246">
        <v>1</v>
      </c>
      <c r="P27" s="223"/>
      <c r="Y27" s="246" t="s">
        <v>3085</v>
      </c>
    </row>
    <row r="28" spans="1:25" s="246" customFormat="1">
      <c r="A28" s="223"/>
      <c r="E28" s="223"/>
      <c r="H28" s="225"/>
      <c r="I28" s="260" t="s">
        <v>2988</v>
      </c>
      <c r="J28" s="246" t="s">
        <v>2564</v>
      </c>
      <c r="K28" s="246" t="s">
        <v>3086</v>
      </c>
      <c r="M28" s="246" t="s">
        <v>3087</v>
      </c>
      <c r="N28" s="246">
        <v>1</v>
      </c>
      <c r="P28" s="223"/>
      <c r="Y28" s="246" t="s">
        <v>3088</v>
      </c>
    </row>
    <row r="29" spans="1:25" s="199" customFormat="1">
      <c r="C29" s="199" t="str">
        <f t="shared" si="1"/>
        <v>No</v>
      </c>
      <c r="D29" s="199" t="str">
        <f t="shared" ref="D29:D46" si="2">IF(OR(C29="select_one",C29="select_multiple"),TRIM(RIGHT(J29,LEN(J29)-(LEN(C29)+1))),"")</f>
        <v/>
      </c>
      <c r="I29" s="255" t="s">
        <v>2988</v>
      </c>
      <c r="J29" s="199" t="s">
        <v>26</v>
      </c>
      <c r="K29" s="199" t="s">
        <v>3089</v>
      </c>
      <c r="L29" s="199" t="s">
        <v>3090</v>
      </c>
      <c r="M29" s="199" t="s">
        <v>3091</v>
      </c>
      <c r="N29" s="199">
        <v>1</v>
      </c>
    </row>
    <row r="30" spans="1:25" s="199" customFormat="1">
      <c r="C30" s="199" t="str">
        <f t="shared" si="1"/>
        <v>No</v>
      </c>
      <c r="D30" s="199" t="str">
        <f t="shared" si="2"/>
        <v/>
      </c>
      <c r="I30" s="255" t="s">
        <v>2988</v>
      </c>
      <c r="J30" s="199" t="s">
        <v>26</v>
      </c>
      <c r="K30" s="199" t="s">
        <v>3092</v>
      </c>
      <c r="N30" s="199">
        <v>1</v>
      </c>
    </row>
    <row r="31" spans="1:25" s="238" customFormat="1">
      <c r="C31" s="238" t="str">
        <f t="shared" si="1"/>
        <v>No</v>
      </c>
      <c r="D31" s="238" t="str">
        <f t="shared" si="2"/>
        <v/>
      </c>
      <c r="I31" s="254" t="s">
        <v>2988</v>
      </c>
      <c r="J31" s="238" t="s">
        <v>20</v>
      </c>
      <c r="M31" s="240" t="s">
        <v>8289</v>
      </c>
      <c r="N31" s="240">
        <v>1</v>
      </c>
    </row>
    <row r="32" spans="1:25">
      <c r="B32" s="194" t="s">
        <v>3095</v>
      </c>
      <c r="C32" s="194" t="str">
        <f t="shared" si="1"/>
        <v>select_one</v>
      </c>
      <c r="D32" s="194" t="str">
        <f t="shared" si="2"/>
        <v>yes_no</v>
      </c>
      <c r="G32" s="194" t="s">
        <v>2983</v>
      </c>
      <c r="I32" s="251" t="s">
        <v>8290</v>
      </c>
      <c r="J32" s="194" t="s">
        <v>22</v>
      </c>
      <c r="K32" s="194" t="s">
        <v>3096</v>
      </c>
      <c r="M32" s="194" t="s">
        <v>3098</v>
      </c>
      <c r="N32" s="194">
        <v>1</v>
      </c>
      <c r="S32" s="194" t="s">
        <v>25</v>
      </c>
    </row>
    <row r="33" spans="1:25" s="199" customFormat="1">
      <c r="C33" s="199" t="str">
        <f t="shared" si="1"/>
        <v>No</v>
      </c>
      <c r="D33" s="199" t="str">
        <f t="shared" si="2"/>
        <v/>
      </c>
      <c r="I33" s="255" t="s">
        <v>2988</v>
      </c>
      <c r="J33" s="199" t="s">
        <v>117</v>
      </c>
      <c r="K33" s="199" t="s">
        <v>3092</v>
      </c>
      <c r="N33" s="199">
        <v>1</v>
      </c>
    </row>
    <row r="34" spans="1:25" s="214" customFormat="1">
      <c r="A34" s="207"/>
      <c r="C34" s="214" t="str">
        <f t="shared" si="1"/>
        <v>No</v>
      </c>
      <c r="D34" s="214" t="str">
        <f t="shared" si="2"/>
        <v/>
      </c>
      <c r="E34" s="207"/>
      <c r="H34" s="209"/>
      <c r="I34" s="253" t="s">
        <v>2988</v>
      </c>
      <c r="N34" s="214">
        <v>1</v>
      </c>
      <c r="P34" s="207"/>
    </row>
    <row r="35" spans="1:25" s="199" customFormat="1">
      <c r="C35" s="199" t="str">
        <f t="shared" si="1"/>
        <v>No</v>
      </c>
      <c r="D35" s="199" t="str">
        <f t="shared" si="2"/>
        <v/>
      </c>
      <c r="I35" s="255" t="s">
        <v>2988</v>
      </c>
      <c r="J35" s="199" t="s">
        <v>26</v>
      </c>
      <c r="K35" s="199" t="s">
        <v>3100</v>
      </c>
      <c r="N35" s="199">
        <v>1</v>
      </c>
    </row>
    <row r="36" spans="1:25">
      <c r="C36" s="194" t="str">
        <f t="shared" si="1"/>
        <v>select_one</v>
      </c>
      <c r="D36" s="194" t="str">
        <f t="shared" si="2"/>
        <v>sex</v>
      </c>
      <c r="I36" s="251" t="s">
        <v>8291</v>
      </c>
      <c r="J36" s="194" t="s">
        <v>139</v>
      </c>
      <c r="K36" s="194" t="s">
        <v>3103</v>
      </c>
      <c r="M36" s="194" t="s">
        <v>3105</v>
      </c>
      <c r="N36" s="194">
        <v>1</v>
      </c>
      <c r="S36" s="194" t="s">
        <v>25</v>
      </c>
    </row>
    <row r="37" spans="1:25">
      <c r="A37" s="194"/>
      <c r="C37" s="194" t="str">
        <f t="shared" si="1"/>
        <v>select_one</v>
      </c>
      <c r="D37" s="194" t="str">
        <f t="shared" si="2"/>
        <v>yes_no</v>
      </c>
      <c r="E37" s="194"/>
      <c r="G37" s="194" t="s">
        <v>2983</v>
      </c>
      <c r="H37" s="194"/>
      <c r="I37" s="251" t="s">
        <v>8290</v>
      </c>
      <c r="J37" s="194" t="s">
        <v>22</v>
      </c>
      <c r="K37" s="194" t="s">
        <v>3107</v>
      </c>
      <c r="M37" s="194" t="s">
        <v>3109</v>
      </c>
      <c r="N37" s="194">
        <v>1</v>
      </c>
      <c r="P37" s="194"/>
      <c r="S37" s="194" t="s">
        <v>25</v>
      </c>
    </row>
    <row r="38" spans="1:25">
      <c r="A38" s="194"/>
      <c r="C38" s="194" t="str">
        <f t="shared" si="1"/>
        <v>No</v>
      </c>
      <c r="D38" s="194" t="str">
        <f t="shared" si="2"/>
        <v/>
      </c>
      <c r="E38" s="194"/>
      <c r="G38" s="194" t="s">
        <v>2983</v>
      </c>
      <c r="H38" s="194"/>
      <c r="I38" s="251" t="s">
        <v>2988</v>
      </c>
      <c r="J38" s="194" t="s">
        <v>151</v>
      </c>
      <c r="K38" s="194" t="s">
        <v>3111</v>
      </c>
      <c r="M38" s="194" t="s">
        <v>3113</v>
      </c>
      <c r="N38" s="194">
        <v>1</v>
      </c>
      <c r="P38" s="194"/>
      <c r="S38" s="194" t="s">
        <v>25</v>
      </c>
    </row>
    <row r="39" spans="1:25">
      <c r="B39" s="194" t="s">
        <v>3115</v>
      </c>
      <c r="C39" s="194" t="str">
        <f t="shared" si="1"/>
        <v>select_one</v>
      </c>
      <c r="D39" s="194" t="str">
        <f t="shared" si="2"/>
        <v>yes_no</v>
      </c>
      <c r="F39" s="194" t="s">
        <v>246</v>
      </c>
      <c r="I39" s="251" t="s">
        <v>8290</v>
      </c>
      <c r="J39" s="194" t="s">
        <v>22</v>
      </c>
      <c r="K39" s="194" t="s">
        <v>8292</v>
      </c>
      <c r="M39" s="194" t="s">
        <v>3117</v>
      </c>
      <c r="N39" s="194">
        <v>1</v>
      </c>
      <c r="P39" s="205" t="s">
        <v>3119</v>
      </c>
      <c r="S39" s="194" t="s">
        <v>25</v>
      </c>
    </row>
    <row r="40" spans="1:25">
      <c r="B40" s="194" t="s">
        <v>3120</v>
      </c>
      <c r="C40" s="194" t="str">
        <f t="shared" si="1"/>
        <v>select_one</v>
      </c>
      <c r="D40" s="194" t="str">
        <f t="shared" si="2"/>
        <v>why_received</v>
      </c>
      <c r="F40" s="194" t="s">
        <v>246</v>
      </c>
      <c r="I40" s="251" t="s">
        <v>8293</v>
      </c>
      <c r="J40" s="194" t="s">
        <v>252</v>
      </c>
      <c r="K40" s="194" t="s">
        <v>8294</v>
      </c>
      <c r="M40" s="194" t="s">
        <v>3123</v>
      </c>
      <c r="N40" s="194">
        <v>1</v>
      </c>
      <c r="S40" s="194" t="s">
        <v>25</v>
      </c>
      <c r="W40" s="194" t="s">
        <v>8295</v>
      </c>
    </row>
    <row r="41" spans="1:25">
      <c r="B41" s="194" t="s">
        <v>3126</v>
      </c>
      <c r="C41" s="194" t="str">
        <f t="shared" si="1"/>
        <v>No</v>
      </c>
      <c r="D41" s="194" t="str">
        <f t="shared" si="2"/>
        <v/>
      </c>
      <c r="F41" s="194" t="s">
        <v>246</v>
      </c>
      <c r="I41" s="251" t="s">
        <v>2988</v>
      </c>
      <c r="J41" s="194" t="s">
        <v>49</v>
      </c>
      <c r="K41" s="194" t="s">
        <v>8296</v>
      </c>
      <c r="M41" s="194" t="s">
        <v>3129</v>
      </c>
      <c r="N41" s="194">
        <v>1</v>
      </c>
      <c r="S41" s="194" t="s">
        <v>25</v>
      </c>
      <c r="W41" s="194" t="s">
        <v>8297</v>
      </c>
    </row>
    <row r="42" spans="1:25">
      <c r="C42" s="194" t="str">
        <f t="shared" si="1"/>
        <v>select_multiple</v>
      </c>
      <c r="D42" s="194" t="str">
        <f t="shared" si="2"/>
        <v>modality</v>
      </c>
      <c r="I42" s="251" t="s">
        <v>8298</v>
      </c>
      <c r="J42" s="194" t="s">
        <v>8299</v>
      </c>
      <c r="K42" s="194" t="s">
        <v>3133</v>
      </c>
      <c r="M42" s="194" t="s">
        <v>3135</v>
      </c>
      <c r="N42" s="194">
        <v>1</v>
      </c>
      <c r="Q42" s="194" t="s">
        <v>3137</v>
      </c>
      <c r="S42" s="194" t="s">
        <v>25</v>
      </c>
    </row>
    <row r="43" spans="1:25">
      <c r="C43" s="194" t="str">
        <f t="shared" si="1"/>
        <v>select_one</v>
      </c>
      <c r="D43" s="194" t="str">
        <f t="shared" si="2"/>
        <v>voucher_type</v>
      </c>
      <c r="I43" s="251" t="s">
        <v>8300</v>
      </c>
      <c r="J43" s="194" t="s">
        <v>3139</v>
      </c>
      <c r="K43" s="194" t="s">
        <v>3140</v>
      </c>
      <c r="M43" s="194" t="s">
        <v>3142</v>
      </c>
      <c r="N43" s="194">
        <v>1</v>
      </c>
      <c r="S43" s="194" t="s">
        <v>25</v>
      </c>
      <c r="W43" s="194" t="s">
        <v>3168</v>
      </c>
    </row>
    <row r="44" spans="1:25">
      <c r="C44" s="194" t="str">
        <f t="shared" si="1"/>
        <v>select_one</v>
      </c>
      <c r="D44" s="194" t="str">
        <f t="shared" si="2"/>
        <v>millingtype</v>
      </c>
      <c r="I44" s="251" t="s">
        <v>8301</v>
      </c>
      <c r="J44" s="194" t="s">
        <v>3145</v>
      </c>
      <c r="K44" s="194" t="s">
        <v>3146</v>
      </c>
      <c r="M44" s="194" t="s">
        <v>8302</v>
      </c>
      <c r="S44" s="194" t="s">
        <v>25</v>
      </c>
      <c r="W44" s="194" t="s">
        <v>3172</v>
      </c>
    </row>
    <row r="45" spans="1:25">
      <c r="C45" s="194" t="str">
        <f t="shared" si="1"/>
        <v>No</v>
      </c>
      <c r="D45" s="194" t="str">
        <f t="shared" si="2"/>
        <v/>
      </c>
      <c r="I45" s="251" t="s">
        <v>2988</v>
      </c>
      <c r="J45" s="194" t="s">
        <v>151</v>
      </c>
      <c r="K45" s="194" t="s">
        <v>3151</v>
      </c>
      <c r="M45" s="194" t="s">
        <v>8303</v>
      </c>
      <c r="N45" s="194">
        <v>1</v>
      </c>
      <c r="Q45" s="194" t="s">
        <v>3155</v>
      </c>
      <c r="R45" s="194" t="s">
        <v>3156</v>
      </c>
      <c r="S45" s="194" t="s">
        <v>25</v>
      </c>
    </row>
    <row r="46" spans="1:25" s="199" customFormat="1">
      <c r="C46" s="199" t="str">
        <f t="shared" si="1"/>
        <v>No</v>
      </c>
      <c r="D46" s="199" t="str">
        <f t="shared" si="2"/>
        <v/>
      </c>
      <c r="I46" s="255" t="s">
        <v>2988</v>
      </c>
      <c r="J46" s="199" t="s">
        <v>117</v>
      </c>
      <c r="K46" s="199" t="s">
        <v>3100</v>
      </c>
      <c r="N46" s="199">
        <v>1</v>
      </c>
    </row>
    <row r="47" spans="1:25" s="246" customFormat="1">
      <c r="A47" s="223"/>
      <c r="E47" s="223"/>
      <c r="H47" s="225"/>
      <c r="I47" s="260" t="s">
        <v>2988</v>
      </c>
      <c r="J47" s="246" t="s">
        <v>2564</v>
      </c>
      <c r="K47" s="246" t="s">
        <v>3157</v>
      </c>
      <c r="M47" s="246" t="s">
        <v>3159</v>
      </c>
      <c r="N47" s="246">
        <v>1</v>
      </c>
      <c r="P47" s="223"/>
      <c r="Y47" s="246" t="s">
        <v>3160</v>
      </c>
    </row>
    <row r="48" spans="1:25" s="246" customFormat="1">
      <c r="A48" s="223"/>
      <c r="E48" s="223"/>
      <c r="H48" s="225"/>
      <c r="I48" s="260" t="s">
        <v>2988</v>
      </c>
      <c r="J48" s="246" t="s">
        <v>2564</v>
      </c>
      <c r="K48" s="246" t="s">
        <v>3161</v>
      </c>
      <c r="M48" s="246" t="s">
        <v>3163</v>
      </c>
      <c r="N48" s="246">
        <v>1</v>
      </c>
      <c r="P48" s="223"/>
      <c r="Y48" s="246" t="s">
        <v>3164</v>
      </c>
    </row>
    <row r="49" spans="1:25" s="246" customFormat="1">
      <c r="A49" s="223"/>
      <c r="E49" s="223"/>
      <c r="H49" s="225"/>
      <c r="I49" s="260"/>
      <c r="J49" s="246" t="s">
        <v>2564</v>
      </c>
      <c r="K49" s="246" t="s">
        <v>3165</v>
      </c>
      <c r="M49" s="246" t="s">
        <v>3167</v>
      </c>
      <c r="N49" s="246">
        <v>1</v>
      </c>
      <c r="P49" s="223"/>
      <c r="Y49" s="246" t="s">
        <v>3168</v>
      </c>
    </row>
    <row r="50" spans="1:25" s="246" customFormat="1">
      <c r="A50" s="223"/>
      <c r="E50" s="223"/>
      <c r="H50" s="225"/>
      <c r="I50" s="260" t="s">
        <v>2988</v>
      </c>
      <c r="J50" s="246" t="s">
        <v>2564</v>
      </c>
      <c r="K50" s="246" t="s">
        <v>3169</v>
      </c>
      <c r="M50" s="246" t="s">
        <v>3171</v>
      </c>
      <c r="N50" s="246">
        <v>1</v>
      </c>
      <c r="P50" s="223"/>
      <c r="Y50" s="246" t="s">
        <v>3172</v>
      </c>
    </row>
    <row r="51" spans="1:25" s="246" customFormat="1">
      <c r="A51" s="223"/>
      <c r="E51" s="223"/>
      <c r="H51" s="225"/>
      <c r="I51" s="260"/>
      <c r="J51" s="246" t="s">
        <v>2564</v>
      </c>
      <c r="K51" s="246" t="s">
        <v>3173</v>
      </c>
      <c r="M51" s="246" t="s">
        <v>3175</v>
      </c>
      <c r="N51" s="246">
        <v>1</v>
      </c>
      <c r="P51" s="223"/>
      <c r="Y51" s="246" t="s">
        <v>8304</v>
      </c>
    </row>
    <row r="52" spans="1:25" s="246" customFormat="1">
      <c r="A52" s="223"/>
      <c r="E52" s="223"/>
      <c r="H52" s="225"/>
      <c r="I52" s="260"/>
      <c r="J52" s="246" t="s">
        <v>2564</v>
      </c>
      <c r="K52" s="246" t="s">
        <v>3177</v>
      </c>
      <c r="M52" s="246" t="s">
        <v>3179</v>
      </c>
      <c r="N52" s="246">
        <v>1</v>
      </c>
      <c r="P52" s="223"/>
      <c r="Y52" s="246">
        <v>1</v>
      </c>
    </row>
    <row r="53" spans="1:25" s="199" customFormat="1">
      <c r="I53" s="255" t="s">
        <v>2988</v>
      </c>
    </row>
    <row r="54" spans="1:25" s="198" customFormat="1">
      <c r="A54" s="210"/>
      <c r="B54" s="198" t="s">
        <v>3180</v>
      </c>
      <c r="C54" s="198" t="str">
        <f t="shared" si="1"/>
        <v>No</v>
      </c>
      <c r="D54" s="198" t="str">
        <f t="shared" ref="D54:D83" si="3">IF(OR(C54="select_one",C54="select_multiple"),TRIM(RIGHT(J54,LEN(J54)-(LEN(C54)+1))),"")</f>
        <v/>
      </c>
      <c r="E54" s="210"/>
      <c r="G54" s="198" t="s">
        <v>3040</v>
      </c>
      <c r="H54" s="211"/>
      <c r="I54" s="258" t="s">
        <v>2988</v>
      </c>
      <c r="J54" s="198" t="s">
        <v>20</v>
      </c>
      <c r="M54" s="198" t="s">
        <v>8305</v>
      </c>
      <c r="N54" s="198">
        <v>1</v>
      </c>
      <c r="P54" s="210" t="s">
        <v>115</v>
      </c>
      <c r="S54" s="198" t="s">
        <v>25</v>
      </c>
      <c r="W54" s="198" t="s">
        <v>8306</v>
      </c>
    </row>
    <row r="55" spans="1:25" s="199" customFormat="1">
      <c r="A55" s="212"/>
      <c r="B55" s="199" t="s">
        <v>3184</v>
      </c>
      <c r="C55" s="199" t="str">
        <f t="shared" si="1"/>
        <v>No</v>
      </c>
      <c r="D55" s="199" t="str">
        <f t="shared" si="3"/>
        <v/>
      </c>
      <c r="E55" s="212"/>
      <c r="G55" s="199" t="s">
        <v>2983</v>
      </c>
      <c r="H55" s="213"/>
      <c r="I55" s="255" t="s">
        <v>2988</v>
      </c>
      <c r="J55" s="199" t="s">
        <v>117</v>
      </c>
      <c r="K55" s="199" t="s">
        <v>3089</v>
      </c>
      <c r="M55" s="199" t="s">
        <v>2988</v>
      </c>
      <c r="N55" s="199">
        <v>1</v>
      </c>
      <c r="P55" s="212"/>
    </row>
    <row r="56" spans="1:25" s="218" customFormat="1">
      <c r="A56" s="207"/>
      <c r="C56" s="218" t="str">
        <f t="shared" si="1"/>
        <v>No</v>
      </c>
      <c r="D56" s="218" t="str">
        <f t="shared" si="3"/>
        <v/>
      </c>
      <c r="E56" s="207"/>
      <c r="H56" s="209"/>
      <c r="I56" s="253" t="s">
        <v>2988</v>
      </c>
      <c r="N56" s="218">
        <v>1</v>
      </c>
      <c r="P56" s="207"/>
    </row>
    <row r="57" spans="1:25" s="199" customFormat="1">
      <c r="A57" s="212"/>
      <c r="B57" s="199" t="s">
        <v>3185</v>
      </c>
      <c r="C57" s="199" t="str">
        <f t="shared" si="1"/>
        <v>No</v>
      </c>
      <c r="D57" s="199" t="str">
        <f t="shared" si="3"/>
        <v/>
      </c>
      <c r="E57" s="212"/>
      <c r="H57" s="213"/>
      <c r="I57" s="255" t="s">
        <v>2988</v>
      </c>
      <c r="J57" s="199" t="s">
        <v>26</v>
      </c>
      <c r="K57" s="199" t="s">
        <v>27</v>
      </c>
      <c r="M57" s="199" t="s">
        <v>2988</v>
      </c>
      <c r="N57" s="199">
        <v>1</v>
      </c>
      <c r="P57" s="212"/>
      <c r="W57" s="199" t="s">
        <v>3186</v>
      </c>
    </row>
    <row r="58" spans="1:25" s="199" customFormat="1">
      <c r="A58" s="212"/>
      <c r="B58" s="199" t="s">
        <v>3187</v>
      </c>
      <c r="C58" s="199" t="str">
        <f t="shared" si="1"/>
        <v>No</v>
      </c>
      <c r="D58" s="199" t="str">
        <f t="shared" si="3"/>
        <v/>
      </c>
      <c r="E58" s="212"/>
      <c r="G58" s="199" t="s">
        <v>2983</v>
      </c>
      <c r="H58" s="213"/>
      <c r="I58" s="255" t="s">
        <v>2988</v>
      </c>
      <c r="J58" s="199" t="s">
        <v>26</v>
      </c>
      <c r="K58" s="199" t="s">
        <v>3188</v>
      </c>
      <c r="L58" s="199" t="s">
        <v>3189</v>
      </c>
      <c r="M58" s="199" t="s">
        <v>3190</v>
      </c>
      <c r="N58" s="199">
        <v>1</v>
      </c>
      <c r="P58" s="212"/>
    </row>
    <row r="59" spans="1:25" s="245" customFormat="1">
      <c r="A59" s="228"/>
      <c r="C59" s="245" t="str">
        <f t="shared" si="1"/>
        <v>No</v>
      </c>
      <c r="D59" s="245" t="str">
        <f t="shared" si="3"/>
        <v/>
      </c>
      <c r="E59" s="228"/>
      <c r="H59" s="230"/>
      <c r="I59" s="252" t="s">
        <v>2988</v>
      </c>
      <c r="N59" s="245">
        <v>1</v>
      </c>
      <c r="P59" s="228"/>
    </row>
    <row r="60" spans="1:25" s="199" customFormat="1">
      <c r="A60" s="212"/>
      <c r="C60" s="199" t="str">
        <f t="shared" si="1"/>
        <v>No</v>
      </c>
      <c r="D60" s="199" t="str">
        <f t="shared" si="3"/>
        <v/>
      </c>
      <c r="E60" s="212"/>
      <c r="H60" s="213"/>
      <c r="I60" s="255" t="s">
        <v>2988</v>
      </c>
      <c r="J60" s="199" t="s">
        <v>26</v>
      </c>
      <c r="K60" s="199" t="s">
        <v>3191</v>
      </c>
      <c r="N60" s="199">
        <v>1</v>
      </c>
      <c r="P60" s="212"/>
    </row>
    <row r="61" spans="1:25" s="240" customFormat="1">
      <c r="C61" s="240" t="str">
        <f t="shared" si="1"/>
        <v>No</v>
      </c>
      <c r="D61" s="240" t="str">
        <f t="shared" si="3"/>
        <v/>
      </c>
      <c r="I61" s="254" t="s">
        <v>2988</v>
      </c>
      <c r="J61" s="240" t="s">
        <v>20</v>
      </c>
      <c r="M61" s="240" t="s">
        <v>3193</v>
      </c>
      <c r="N61" s="240">
        <v>1</v>
      </c>
    </row>
    <row r="62" spans="1:25">
      <c r="B62" s="194" t="s">
        <v>3194</v>
      </c>
      <c r="C62" s="194" t="str">
        <f t="shared" si="1"/>
        <v>select_one</v>
      </c>
      <c r="D62" s="194" t="str">
        <f t="shared" si="3"/>
        <v>sex</v>
      </c>
      <c r="G62" s="194" t="s">
        <v>2983</v>
      </c>
      <c r="I62" s="251" t="s">
        <v>8291</v>
      </c>
      <c r="J62" s="194" t="s">
        <v>139</v>
      </c>
      <c r="K62" s="194" t="s">
        <v>3195</v>
      </c>
      <c r="M62" s="194" t="s">
        <v>3197</v>
      </c>
      <c r="N62" s="194">
        <v>1</v>
      </c>
      <c r="P62" s="205" t="s">
        <v>3199</v>
      </c>
      <c r="S62" s="194" t="s">
        <v>25</v>
      </c>
      <c r="W62" s="194" t="s">
        <v>3200</v>
      </c>
    </row>
    <row r="63" spans="1:25">
      <c r="B63" s="194" t="s">
        <v>3201</v>
      </c>
      <c r="C63" s="194" t="str">
        <f t="shared" si="1"/>
        <v>No</v>
      </c>
      <c r="D63" s="194" t="str">
        <f t="shared" si="3"/>
        <v/>
      </c>
      <c r="G63" s="194" t="s">
        <v>2983</v>
      </c>
      <c r="I63" s="251" t="s">
        <v>2988</v>
      </c>
      <c r="J63" s="194" t="s">
        <v>151</v>
      </c>
      <c r="K63" s="194" t="s">
        <v>3202</v>
      </c>
      <c r="M63" s="194" t="s">
        <v>3204</v>
      </c>
      <c r="N63" s="194">
        <v>1</v>
      </c>
      <c r="P63" s="205" t="s">
        <v>154</v>
      </c>
      <c r="Q63" s="194" t="s">
        <v>155</v>
      </c>
      <c r="S63" s="194" t="s">
        <v>25</v>
      </c>
      <c r="W63" s="194" t="s">
        <v>3200</v>
      </c>
    </row>
    <row r="64" spans="1:25">
      <c r="C64" s="194" t="str">
        <f t="shared" si="1"/>
        <v>select_one</v>
      </c>
      <c r="D64" s="194" t="str">
        <f t="shared" si="3"/>
        <v>mainpart</v>
      </c>
      <c r="G64" s="194" t="s">
        <v>118</v>
      </c>
      <c r="I64" s="251" t="s">
        <v>8307</v>
      </c>
      <c r="J64" s="194" t="s">
        <v>3220</v>
      </c>
      <c r="K64" s="194" t="s">
        <v>3221</v>
      </c>
      <c r="M64" s="194" t="s">
        <v>3223</v>
      </c>
      <c r="N64" s="194">
        <v>1</v>
      </c>
      <c r="W64" s="194" t="s">
        <v>3225</v>
      </c>
    </row>
    <row r="65" spans="1:23">
      <c r="C65" s="194" t="str">
        <f t="shared" si="1"/>
        <v>No</v>
      </c>
      <c r="D65" s="194" t="str">
        <f t="shared" si="3"/>
        <v/>
      </c>
      <c r="G65" s="194" t="s">
        <v>118</v>
      </c>
      <c r="I65" s="251" t="s">
        <v>2988</v>
      </c>
      <c r="J65" s="194" t="s">
        <v>151</v>
      </c>
      <c r="K65" s="194" t="s">
        <v>3226</v>
      </c>
      <c r="M65" s="194" t="s">
        <v>3228</v>
      </c>
      <c r="N65" s="194">
        <v>1</v>
      </c>
      <c r="W65" s="194" t="s">
        <v>3225</v>
      </c>
    </row>
    <row r="66" spans="1:23">
      <c r="C66" s="194" t="str">
        <f t="shared" si="1"/>
        <v>select_one</v>
      </c>
      <c r="D66" s="194" t="str">
        <f t="shared" si="3"/>
        <v>benyears</v>
      </c>
      <c r="G66" s="194" t="s">
        <v>118</v>
      </c>
      <c r="I66" s="251" t="s">
        <v>8308</v>
      </c>
      <c r="J66" s="194" t="s">
        <v>3230</v>
      </c>
      <c r="K66" s="194" t="s">
        <v>3231</v>
      </c>
      <c r="M66" s="194" t="s">
        <v>3233</v>
      </c>
      <c r="N66" s="194">
        <v>1</v>
      </c>
      <c r="W66" s="194" t="s">
        <v>3225</v>
      </c>
    </row>
    <row r="67" spans="1:23">
      <c r="B67" s="194" t="s">
        <v>3235</v>
      </c>
      <c r="C67" s="194" t="str">
        <f t="shared" si="1"/>
        <v>No</v>
      </c>
      <c r="D67" s="194" t="str">
        <f t="shared" si="3"/>
        <v/>
      </c>
      <c r="G67" s="194" t="s">
        <v>2983</v>
      </c>
      <c r="I67" s="251" t="s">
        <v>2988</v>
      </c>
      <c r="J67" s="194" t="s">
        <v>151</v>
      </c>
      <c r="K67" s="194" t="s">
        <v>3236</v>
      </c>
      <c r="M67" s="194" t="s">
        <v>3238</v>
      </c>
      <c r="N67" s="194">
        <v>1</v>
      </c>
      <c r="S67" s="194" t="s">
        <v>25</v>
      </c>
    </row>
    <row r="68" spans="1:23" s="244" customFormat="1">
      <c r="A68" s="212"/>
      <c r="C68" s="244" t="str">
        <f t="shared" si="1"/>
        <v>No</v>
      </c>
      <c r="D68" s="244" t="str">
        <f t="shared" si="3"/>
        <v/>
      </c>
      <c r="E68" s="212"/>
      <c r="H68" s="213"/>
      <c r="I68" s="255" t="s">
        <v>2988</v>
      </c>
      <c r="J68" s="244" t="s">
        <v>117</v>
      </c>
      <c r="K68" s="244" t="s">
        <v>3191</v>
      </c>
      <c r="N68" s="244">
        <v>1</v>
      </c>
      <c r="P68" s="212"/>
    </row>
    <row r="69" spans="1:23" s="229" customFormat="1">
      <c r="A69" s="228"/>
      <c r="C69" s="229" t="str">
        <f t="shared" si="1"/>
        <v>No</v>
      </c>
      <c r="D69" s="229" t="str">
        <f t="shared" si="3"/>
        <v/>
      </c>
      <c r="E69" s="228"/>
      <c r="H69" s="230"/>
      <c r="I69" s="252" t="s">
        <v>2988</v>
      </c>
      <c r="N69" s="229">
        <v>1</v>
      </c>
      <c r="P69" s="228"/>
    </row>
    <row r="70" spans="1:23" s="199" customFormat="1">
      <c r="A70" s="212"/>
      <c r="B70" s="199" t="s">
        <v>3240</v>
      </c>
      <c r="C70" s="199" t="str">
        <f t="shared" si="1"/>
        <v>No</v>
      </c>
      <c r="D70" s="199" t="str">
        <f t="shared" si="3"/>
        <v/>
      </c>
      <c r="E70" s="212"/>
      <c r="G70" s="199" t="s">
        <v>3040</v>
      </c>
      <c r="H70" s="213"/>
      <c r="I70" s="255" t="s">
        <v>2988</v>
      </c>
      <c r="J70" s="199" t="s">
        <v>26</v>
      </c>
      <c r="K70" s="199" t="s">
        <v>3241</v>
      </c>
      <c r="N70" s="199">
        <v>1</v>
      </c>
      <c r="P70" s="212" t="s">
        <v>167</v>
      </c>
      <c r="T70" s="199" t="s">
        <v>168</v>
      </c>
    </row>
    <row r="71" spans="1:23" s="240" customFormat="1">
      <c r="C71" s="240" t="str">
        <f t="shared" si="1"/>
        <v>No</v>
      </c>
      <c r="D71" s="240" t="str">
        <f t="shared" si="3"/>
        <v/>
      </c>
      <c r="I71" s="254" t="s">
        <v>2988</v>
      </c>
      <c r="J71" s="240" t="s">
        <v>20</v>
      </c>
      <c r="M71" s="240" t="s">
        <v>3242</v>
      </c>
      <c r="N71" s="240">
        <v>1</v>
      </c>
    </row>
    <row r="72" spans="1:23">
      <c r="B72" s="194" t="s">
        <v>3243</v>
      </c>
      <c r="C72" s="194" t="str">
        <f t="shared" si="1"/>
        <v>No</v>
      </c>
      <c r="D72" s="194" t="str">
        <f t="shared" si="3"/>
        <v/>
      </c>
      <c r="E72" s="205" t="s">
        <v>3244</v>
      </c>
      <c r="G72" s="194" t="s">
        <v>2983</v>
      </c>
      <c r="I72" s="251" t="s">
        <v>2988</v>
      </c>
      <c r="J72" s="194" t="s">
        <v>151</v>
      </c>
      <c r="K72" s="194" t="s">
        <v>3245</v>
      </c>
      <c r="M72" s="194" t="s">
        <v>3247</v>
      </c>
      <c r="N72" s="194">
        <v>1</v>
      </c>
      <c r="Q72" s="194" t="s">
        <v>171</v>
      </c>
      <c r="S72" s="194" t="s">
        <v>25</v>
      </c>
      <c r="U72" s="194">
        <v>0</v>
      </c>
    </row>
    <row r="73" spans="1:23">
      <c r="B73" s="194" t="s">
        <v>3249</v>
      </c>
      <c r="C73" s="194" t="str">
        <f t="shared" si="1"/>
        <v>No</v>
      </c>
      <c r="D73" s="194" t="str">
        <f t="shared" si="3"/>
        <v/>
      </c>
      <c r="G73" s="194" t="s">
        <v>2983</v>
      </c>
      <c r="I73" s="251" t="s">
        <v>2988</v>
      </c>
      <c r="J73" s="194" t="s">
        <v>151</v>
      </c>
      <c r="K73" s="194" t="s">
        <v>3250</v>
      </c>
      <c r="M73" s="194" t="s">
        <v>3252</v>
      </c>
      <c r="N73" s="194">
        <v>1</v>
      </c>
      <c r="Q73" s="194" t="s">
        <v>171</v>
      </c>
      <c r="S73" s="194" t="s">
        <v>25</v>
      </c>
      <c r="U73" s="194">
        <v>0</v>
      </c>
    </row>
    <row r="74" spans="1:23">
      <c r="B74" s="194" t="s">
        <v>3254</v>
      </c>
      <c r="C74" s="194" t="str">
        <f t="shared" si="1"/>
        <v>No</v>
      </c>
      <c r="D74" s="194" t="str">
        <f t="shared" si="3"/>
        <v/>
      </c>
      <c r="G74" s="194" t="s">
        <v>2983</v>
      </c>
      <c r="I74" s="251" t="s">
        <v>2988</v>
      </c>
      <c r="J74" s="194" t="s">
        <v>151</v>
      </c>
      <c r="K74" s="194" t="s">
        <v>3255</v>
      </c>
      <c r="M74" s="194" t="s">
        <v>3257</v>
      </c>
      <c r="N74" s="194">
        <v>1</v>
      </c>
      <c r="Q74" s="194" t="s">
        <v>171</v>
      </c>
      <c r="S74" s="194" t="s">
        <v>25</v>
      </c>
      <c r="U74" s="194">
        <v>0</v>
      </c>
    </row>
    <row r="75" spans="1:23">
      <c r="B75" s="194" t="s">
        <v>3259</v>
      </c>
      <c r="C75" s="194" t="str">
        <f t="shared" si="1"/>
        <v>No</v>
      </c>
      <c r="D75" s="194" t="str">
        <f t="shared" si="3"/>
        <v/>
      </c>
      <c r="G75" s="194" t="s">
        <v>2983</v>
      </c>
      <c r="I75" s="251" t="s">
        <v>2988</v>
      </c>
      <c r="J75" s="194" t="s">
        <v>151</v>
      </c>
      <c r="K75" s="194" t="s">
        <v>3260</v>
      </c>
      <c r="M75" s="194" t="s">
        <v>3262</v>
      </c>
      <c r="N75" s="194">
        <v>1</v>
      </c>
      <c r="Q75" s="194" t="s">
        <v>171</v>
      </c>
      <c r="S75" s="194" t="s">
        <v>25</v>
      </c>
      <c r="U75" s="194">
        <v>0</v>
      </c>
    </row>
    <row r="76" spans="1:23">
      <c r="B76" s="194" t="s">
        <v>3264</v>
      </c>
      <c r="C76" s="194" t="str">
        <f>IF(IFERROR(FIND("select_one",J76),0)&gt;0,"select_one",IF(IFERROR(FIND("select_multiple",J76),0)&gt;0,"select_multiple","No"))</f>
        <v>No</v>
      </c>
      <c r="D76" s="194" t="str">
        <f t="shared" si="3"/>
        <v/>
      </c>
      <c r="G76" s="194" t="s">
        <v>2983</v>
      </c>
      <c r="I76" s="251" t="s">
        <v>2988</v>
      </c>
      <c r="J76" s="194" t="s">
        <v>151</v>
      </c>
      <c r="K76" s="194" t="s">
        <v>3265</v>
      </c>
      <c r="M76" s="194" t="s">
        <v>3267</v>
      </c>
      <c r="N76" s="194">
        <v>1</v>
      </c>
      <c r="Q76" s="194" t="s">
        <v>171</v>
      </c>
      <c r="S76" s="194" t="s">
        <v>62</v>
      </c>
      <c r="U76" s="194">
        <v>0</v>
      </c>
    </row>
    <row r="77" spans="1:23">
      <c r="B77" s="194" t="s">
        <v>3269</v>
      </c>
      <c r="C77" s="194" t="str">
        <f t="shared" si="1"/>
        <v>No</v>
      </c>
      <c r="D77" s="194" t="str">
        <f t="shared" si="3"/>
        <v/>
      </c>
      <c r="G77" s="194" t="s">
        <v>2983</v>
      </c>
      <c r="I77" s="251" t="s">
        <v>2988</v>
      </c>
      <c r="J77" s="194" t="s">
        <v>151</v>
      </c>
      <c r="K77" s="194" t="s">
        <v>3270</v>
      </c>
      <c r="M77" s="194" t="s">
        <v>3272</v>
      </c>
      <c r="N77" s="194">
        <v>1</v>
      </c>
      <c r="Q77" s="194" t="s">
        <v>171</v>
      </c>
      <c r="S77" s="194" t="s">
        <v>25</v>
      </c>
      <c r="U77" s="194">
        <v>0</v>
      </c>
    </row>
    <row r="78" spans="1:23">
      <c r="B78" s="194" t="s">
        <v>3274</v>
      </c>
      <c r="C78" s="194" t="str">
        <f>IF(IFERROR(FIND("select_one",J78),0)&gt;0,"select_one",IF(IFERROR(FIND("select_multiple",J78),0)&gt;0,"select_multiple","No"))</f>
        <v>No</v>
      </c>
      <c r="D78" s="194" t="str">
        <f t="shared" si="3"/>
        <v/>
      </c>
      <c r="G78" s="194" t="s">
        <v>2983</v>
      </c>
      <c r="I78" s="251" t="s">
        <v>2988</v>
      </c>
      <c r="J78" s="194" t="s">
        <v>151</v>
      </c>
      <c r="K78" s="194" t="s">
        <v>3275</v>
      </c>
      <c r="M78" s="194" t="s">
        <v>3277</v>
      </c>
      <c r="N78" s="194">
        <v>1</v>
      </c>
      <c r="Q78" s="194" t="s">
        <v>171</v>
      </c>
      <c r="S78" s="194" t="s">
        <v>25</v>
      </c>
      <c r="U78" s="194">
        <v>0</v>
      </c>
    </row>
    <row r="79" spans="1:23">
      <c r="B79" s="194" t="s">
        <v>3279</v>
      </c>
      <c r="C79" s="194" t="str">
        <f>IF(IFERROR(FIND("select_one",J79),0)&gt;0,"select_one",IF(IFERROR(FIND("select_multiple",J79),0)&gt;0,"select_multiple","No"))</f>
        <v>No</v>
      </c>
      <c r="D79" s="194" t="str">
        <f t="shared" si="3"/>
        <v/>
      </c>
      <c r="G79" s="194" t="s">
        <v>2983</v>
      </c>
      <c r="I79" s="251" t="s">
        <v>2988</v>
      </c>
      <c r="J79" s="194" t="s">
        <v>151</v>
      </c>
      <c r="K79" s="194" t="s">
        <v>3280</v>
      </c>
      <c r="M79" s="194" t="s">
        <v>3282</v>
      </c>
      <c r="N79" s="194">
        <v>1</v>
      </c>
      <c r="Q79" s="194" t="s">
        <v>171</v>
      </c>
      <c r="S79" s="194" t="s">
        <v>25</v>
      </c>
      <c r="U79" s="194">
        <v>0</v>
      </c>
    </row>
    <row r="80" spans="1:23">
      <c r="B80" s="194" t="s">
        <v>3284</v>
      </c>
      <c r="C80" s="194" t="str">
        <f>IF(IFERROR(FIND("select_one",J80),0)&gt;0,"select_one",IF(IFERROR(FIND("select_multiple",J80),0)&gt;0,"select_multiple","No"))</f>
        <v>No</v>
      </c>
      <c r="D80" s="194" t="str">
        <f t="shared" si="3"/>
        <v/>
      </c>
      <c r="G80" s="194" t="s">
        <v>2983</v>
      </c>
      <c r="I80" s="251" t="s">
        <v>2988</v>
      </c>
      <c r="J80" s="194" t="s">
        <v>151</v>
      </c>
      <c r="K80" s="194" t="s">
        <v>3285</v>
      </c>
      <c r="M80" s="194" t="s">
        <v>187</v>
      </c>
      <c r="N80" s="194">
        <v>1</v>
      </c>
      <c r="Q80" s="194" t="s">
        <v>171</v>
      </c>
      <c r="S80" s="194" t="s">
        <v>25</v>
      </c>
      <c r="U80" s="194">
        <v>0</v>
      </c>
    </row>
    <row r="81" spans="1:25">
      <c r="B81" s="194" t="s">
        <v>3288</v>
      </c>
      <c r="C81" s="194" t="str">
        <f>IF(IFERROR(FIND("select_one",J81),0)&gt;0,"select_one",IF(IFERROR(FIND("select_multiple",J81),0)&gt;0,"select_multiple","No"))</f>
        <v>No</v>
      </c>
      <c r="D81" s="194" t="str">
        <f t="shared" si="3"/>
        <v/>
      </c>
      <c r="G81" s="194" t="s">
        <v>2983</v>
      </c>
      <c r="I81" s="251" t="s">
        <v>2988</v>
      </c>
      <c r="J81" s="194" t="s">
        <v>151</v>
      </c>
      <c r="K81" s="194" t="s">
        <v>3289</v>
      </c>
      <c r="M81" s="194" t="s">
        <v>189</v>
      </c>
      <c r="N81" s="194">
        <v>1</v>
      </c>
      <c r="Q81" s="194" t="s">
        <v>8309</v>
      </c>
      <c r="S81" s="194" t="s">
        <v>25</v>
      </c>
      <c r="U81" s="194">
        <v>0</v>
      </c>
    </row>
    <row r="82" spans="1:25" s="199" customFormat="1">
      <c r="A82" s="212"/>
      <c r="B82" s="199" t="s">
        <v>3293</v>
      </c>
      <c r="C82" s="199" t="str">
        <f t="shared" ref="C82:C154" si="4">IF(IFERROR(FIND("select_one",J82),0)&gt;0,"select_one",IF(IFERROR(FIND("select_multiple",J82),0)&gt;0,"select_multiple","No"))</f>
        <v>No</v>
      </c>
      <c r="D82" s="199" t="str">
        <f t="shared" si="3"/>
        <v/>
      </c>
      <c r="E82" s="212"/>
      <c r="G82" s="199" t="s">
        <v>3040</v>
      </c>
      <c r="H82" s="213"/>
      <c r="I82" s="255" t="s">
        <v>2988</v>
      </c>
      <c r="J82" s="199" t="s">
        <v>117</v>
      </c>
      <c r="K82" s="199" t="s">
        <v>3241</v>
      </c>
      <c r="M82" s="199" t="s">
        <v>2988</v>
      </c>
      <c r="N82" s="199">
        <v>1</v>
      </c>
      <c r="P82" s="212"/>
    </row>
    <row r="83" spans="1:25" s="224" customFormat="1">
      <c r="A83" s="223"/>
      <c r="C83" s="224" t="str">
        <f t="shared" si="4"/>
        <v>No</v>
      </c>
      <c r="D83" s="224" t="str">
        <f t="shared" si="3"/>
        <v/>
      </c>
      <c r="E83" s="223"/>
      <c r="H83" s="225"/>
      <c r="I83" s="260"/>
      <c r="J83" s="224" t="s">
        <v>2564</v>
      </c>
      <c r="K83" s="224" t="s">
        <v>3294</v>
      </c>
      <c r="M83" s="224" t="s">
        <v>3295</v>
      </c>
      <c r="P83" s="223"/>
      <c r="Y83" s="224" t="s">
        <v>3296</v>
      </c>
    </row>
    <row r="84" spans="1:25" s="224" customFormat="1">
      <c r="A84" s="223"/>
      <c r="E84" s="223"/>
      <c r="H84" s="225"/>
      <c r="I84" s="260"/>
      <c r="J84" s="224" t="s">
        <v>2564</v>
      </c>
      <c r="K84" s="224" t="s">
        <v>3297</v>
      </c>
      <c r="M84" s="224" t="s">
        <v>3298</v>
      </c>
      <c r="P84" s="223"/>
      <c r="Y84" s="224" t="s">
        <v>3296</v>
      </c>
    </row>
    <row r="85" spans="1:25" s="224" customFormat="1">
      <c r="A85" s="223"/>
      <c r="E85" s="223"/>
      <c r="H85" s="225"/>
      <c r="I85" s="260"/>
      <c r="J85" s="224" t="s">
        <v>2564</v>
      </c>
      <c r="K85" s="224" t="s">
        <v>3299</v>
      </c>
      <c r="M85" s="224" t="s">
        <v>3300</v>
      </c>
      <c r="P85" s="223"/>
      <c r="Y85" s="224" t="s">
        <v>3301</v>
      </c>
    </row>
    <row r="86" spans="1:25" s="245" customFormat="1">
      <c r="A86" s="228"/>
      <c r="C86" s="245" t="str">
        <f t="shared" si="4"/>
        <v>No</v>
      </c>
      <c r="D86" s="245" t="str">
        <f>IF(OR(C86="select_one",C86="select_multiple"),TRIM(RIGHT(J86,LEN(J86)-(LEN(C86)+1))),"")</f>
        <v/>
      </c>
      <c r="E86" s="228"/>
      <c r="H86" s="230"/>
      <c r="I86" s="252" t="s">
        <v>2988</v>
      </c>
      <c r="N86" s="245">
        <v>1</v>
      </c>
      <c r="P86" s="228"/>
    </row>
    <row r="87" spans="1:25" s="250" customFormat="1">
      <c r="A87" s="231"/>
      <c r="C87" s="250" t="str">
        <f t="shared" si="4"/>
        <v>No</v>
      </c>
      <c r="D87" s="250" t="str">
        <f>IF(OR(C87="select_one",C87="select_multiple"),TRIM(RIGHT(J87,LEN(J87)-(LEN(C87)+1))),"")</f>
        <v/>
      </c>
      <c r="E87" s="231"/>
      <c r="H87" s="233"/>
      <c r="I87" s="256" t="s">
        <v>2988</v>
      </c>
      <c r="J87" s="250" t="s">
        <v>26</v>
      </c>
      <c r="N87" s="250">
        <v>1</v>
      </c>
      <c r="P87" s="231"/>
    </row>
    <row r="88" spans="1:25" s="240" customFormat="1">
      <c r="I88" s="254"/>
      <c r="J88" s="240" t="s">
        <v>20</v>
      </c>
      <c r="M88" s="240" t="s">
        <v>3303</v>
      </c>
    </row>
    <row r="89" spans="1:25">
      <c r="B89" s="194" t="s">
        <v>3304</v>
      </c>
      <c r="C89" s="194" t="str">
        <f t="shared" si="4"/>
        <v>select_one</v>
      </c>
      <c r="D89" s="194" t="str">
        <f t="shared" ref="D89:D108" si="5">IF(OR(C89="select_one",C89="select_multiple"),TRIM(RIGHT(J89,LEN(J89)-(LEN(C89)+1))),"")</f>
        <v>yes_no</v>
      </c>
      <c r="G89" s="194" t="s">
        <v>2983</v>
      </c>
      <c r="I89" s="251" t="s">
        <v>8290</v>
      </c>
      <c r="J89" s="194" t="s">
        <v>22</v>
      </c>
      <c r="K89" s="194" t="s">
        <v>156</v>
      </c>
      <c r="M89" s="194" t="s">
        <v>3306</v>
      </c>
      <c r="N89" s="194">
        <v>1</v>
      </c>
      <c r="P89" s="205" t="s">
        <v>158</v>
      </c>
      <c r="S89" s="194" t="s">
        <v>25</v>
      </c>
      <c r="W89" s="194" t="s">
        <v>105</v>
      </c>
    </row>
    <row r="90" spans="1:25">
      <c r="B90" s="194" t="s">
        <v>3308</v>
      </c>
      <c r="C90" s="194" t="str">
        <f t="shared" si="4"/>
        <v>select_one</v>
      </c>
      <c r="D90" s="194" t="str">
        <f t="shared" si="5"/>
        <v>card_issue</v>
      </c>
      <c r="G90" s="194" t="s">
        <v>2983</v>
      </c>
      <c r="I90" s="251" t="s">
        <v>8310</v>
      </c>
      <c r="J90" s="194" t="s">
        <v>159</v>
      </c>
      <c r="K90" s="194" t="s">
        <v>160</v>
      </c>
      <c r="M90" s="194" t="s">
        <v>3310</v>
      </c>
      <c r="N90" s="194">
        <v>1</v>
      </c>
      <c r="S90" s="194" t="s">
        <v>25</v>
      </c>
      <c r="W90" s="194" t="s">
        <v>162</v>
      </c>
    </row>
    <row r="91" spans="1:25">
      <c r="B91" s="194" t="s">
        <v>3312</v>
      </c>
      <c r="C91" s="194" t="str">
        <f t="shared" si="4"/>
        <v>select_one</v>
      </c>
      <c r="D91" s="194" t="str">
        <f t="shared" si="5"/>
        <v>yes_no</v>
      </c>
      <c r="G91" s="194" t="s">
        <v>2983</v>
      </c>
      <c r="I91" s="251" t="s">
        <v>8290</v>
      </c>
      <c r="J91" s="194" t="s">
        <v>22</v>
      </c>
      <c r="K91" s="194" t="s">
        <v>191</v>
      </c>
      <c r="M91" s="194" t="s">
        <v>3314</v>
      </c>
      <c r="N91" s="194">
        <v>1</v>
      </c>
      <c r="P91" s="205" t="s">
        <v>193</v>
      </c>
      <c r="S91" s="194" t="s">
        <v>25</v>
      </c>
      <c r="W91" s="194" t="s">
        <v>194</v>
      </c>
    </row>
    <row r="92" spans="1:25">
      <c r="B92" s="194" t="s">
        <v>3317</v>
      </c>
      <c r="C92" s="194" t="str">
        <f t="shared" si="4"/>
        <v>select_one</v>
      </c>
      <c r="D92" s="194" t="str">
        <f t="shared" si="5"/>
        <v>discrepancy</v>
      </c>
      <c r="G92" s="194" t="s">
        <v>2983</v>
      </c>
      <c r="I92" s="251" t="s">
        <v>2988</v>
      </c>
      <c r="J92" s="194" t="s">
        <v>3318</v>
      </c>
      <c r="K92" s="194" t="s">
        <v>195</v>
      </c>
      <c r="M92" s="194" t="s">
        <v>3320</v>
      </c>
      <c r="N92" s="194">
        <v>1</v>
      </c>
      <c r="P92" s="205" t="s">
        <v>3322</v>
      </c>
      <c r="S92" s="194" t="s">
        <v>25</v>
      </c>
      <c r="W92" s="194" t="s">
        <v>197</v>
      </c>
    </row>
    <row r="93" spans="1:25" s="232" customFormat="1">
      <c r="A93" s="231"/>
      <c r="C93" s="232" t="str">
        <f t="shared" si="4"/>
        <v>No</v>
      </c>
      <c r="D93" s="232" t="str">
        <f t="shared" si="5"/>
        <v/>
      </c>
      <c r="E93" s="231"/>
      <c r="H93" s="233"/>
      <c r="I93" s="256" t="s">
        <v>2988</v>
      </c>
      <c r="J93" s="232" t="s">
        <v>117</v>
      </c>
      <c r="N93" s="232">
        <v>1</v>
      </c>
      <c r="P93" s="231"/>
    </row>
    <row r="94" spans="1:25" s="229" customFormat="1">
      <c r="A94" s="228"/>
      <c r="C94" s="229" t="str">
        <f t="shared" si="4"/>
        <v>No</v>
      </c>
      <c r="D94" s="229" t="str">
        <f t="shared" si="5"/>
        <v/>
      </c>
      <c r="E94" s="228"/>
      <c r="H94" s="230"/>
      <c r="I94" s="252" t="s">
        <v>2988</v>
      </c>
      <c r="N94" s="229">
        <v>1</v>
      </c>
      <c r="P94" s="228"/>
    </row>
    <row r="95" spans="1:25" s="232" customFormat="1">
      <c r="A95" s="231"/>
      <c r="C95" s="232" t="str">
        <f t="shared" si="4"/>
        <v>No</v>
      </c>
      <c r="D95" s="232" t="str">
        <f t="shared" si="5"/>
        <v/>
      </c>
      <c r="E95" s="231"/>
      <c r="H95" s="233"/>
      <c r="I95" s="256" t="s">
        <v>2988</v>
      </c>
      <c r="J95" s="250" t="s">
        <v>26</v>
      </c>
      <c r="N95" s="232">
        <v>1</v>
      </c>
      <c r="P95" s="231"/>
    </row>
    <row r="96" spans="1:25" s="240" customFormat="1">
      <c r="A96" s="235"/>
      <c r="C96" s="240" t="str">
        <f t="shared" si="4"/>
        <v>No</v>
      </c>
      <c r="D96" s="240" t="str">
        <f t="shared" si="5"/>
        <v/>
      </c>
      <c r="E96" s="235"/>
      <c r="H96" s="237"/>
      <c r="I96" s="254" t="s">
        <v>2988</v>
      </c>
      <c r="J96" s="236" t="s">
        <v>20</v>
      </c>
      <c r="M96" s="240" t="s">
        <v>3324</v>
      </c>
      <c r="N96" s="240">
        <v>1</v>
      </c>
      <c r="P96" s="235"/>
    </row>
    <row r="97" spans="1:23">
      <c r="B97" s="194" t="s">
        <v>3325</v>
      </c>
      <c r="C97" s="194" t="str">
        <f t="shared" si="4"/>
        <v>select_one</v>
      </c>
      <c r="D97" s="194" t="str">
        <f t="shared" si="5"/>
        <v>yes_no</v>
      </c>
      <c r="G97" s="194" t="s">
        <v>2983</v>
      </c>
      <c r="I97" s="251" t="s">
        <v>8290</v>
      </c>
      <c r="J97" s="194" t="s">
        <v>22</v>
      </c>
      <c r="K97" s="194" t="s">
        <v>198</v>
      </c>
      <c r="M97" s="194" t="s">
        <v>3326</v>
      </c>
      <c r="N97" s="194">
        <v>1</v>
      </c>
      <c r="S97" s="194" t="s">
        <v>25</v>
      </c>
    </row>
    <row r="98" spans="1:23">
      <c r="B98" s="194" t="s">
        <v>3338</v>
      </c>
      <c r="C98" s="194" t="str">
        <f t="shared" si="4"/>
        <v>No</v>
      </c>
      <c r="D98" s="194" t="str">
        <f t="shared" si="5"/>
        <v/>
      </c>
      <c r="G98" s="194" t="s">
        <v>2983</v>
      </c>
      <c r="I98" s="251" t="s">
        <v>2988</v>
      </c>
      <c r="J98" s="194" t="s">
        <v>151</v>
      </c>
      <c r="K98" s="194" t="s">
        <v>200</v>
      </c>
      <c r="M98" s="194" t="s">
        <v>3340</v>
      </c>
      <c r="N98" s="194">
        <v>1</v>
      </c>
      <c r="P98" s="205" t="s">
        <v>202</v>
      </c>
      <c r="S98" s="194" t="s">
        <v>25</v>
      </c>
      <c r="W98" s="194" t="s">
        <v>203</v>
      </c>
    </row>
    <row r="99" spans="1:23">
      <c r="B99" s="194" t="s">
        <v>3342</v>
      </c>
      <c r="C99" s="194" t="str">
        <f t="shared" si="4"/>
        <v>No</v>
      </c>
      <c r="D99" s="194" t="str">
        <f t="shared" si="5"/>
        <v/>
      </c>
      <c r="G99" s="194" t="s">
        <v>2983</v>
      </c>
      <c r="I99" s="251" t="s">
        <v>2988</v>
      </c>
      <c r="J99" s="194" t="s">
        <v>151</v>
      </c>
      <c r="K99" s="194" t="s">
        <v>204</v>
      </c>
      <c r="M99" s="194" t="s">
        <v>3344</v>
      </c>
      <c r="N99" s="194">
        <v>1</v>
      </c>
      <c r="P99" s="205" t="s">
        <v>206</v>
      </c>
      <c r="Q99" s="194" t="s">
        <v>3346</v>
      </c>
      <c r="S99" s="194" t="s">
        <v>62</v>
      </c>
      <c r="W99" s="194" t="s">
        <v>203</v>
      </c>
    </row>
    <row r="100" spans="1:23" s="232" customFormat="1">
      <c r="A100" s="231"/>
      <c r="C100" s="232" t="str">
        <f t="shared" si="4"/>
        <v>No</v>
      </c>
      <c r="D100" s="232" t="str">
        <f t="shared" si="5"/>
        <v/>
      </c>
      <c r="E100" s="231"/>
      <c r="H100" s="233"/>
      <c r="I100" s="256" t="s">
        <v>2988</v>
      </c>
      <c r="J100" s="232" t="s">
        <v>117</v>
      </c>
      <c r="N100" s="232">
        <v>1</v>
      </c>
      <c r="P100" s="231"/>
    </row>
    <row r="101" spans="1:23">
      <c r="B101" s="194" t="s">
        <v>3347</v>
      </c>
      <c r="C101" s="194" t="str">
        <f t="shared" si="4"/>
        <v>No</v>
      </c>
      <c r="D101" s="194" t="str">
        <f t="shared" si="5"/>
        <v/>
      </c>
      <c r="G101" s="194" t="s">
        <v>2983</v>
      </c>
      <c r="I101" s="251" t="s">
        <v>2988</v>
      </c>
      <c r="J101" s="194" t="s">
        <v>151</v>
      </c>
      <c r="K101" s="194" t="s">
        <v>208</v>
      </c>
      <c r="M101" s="194" t="s">
        <v>3348</v>
      </c>
      <c r="N101" s="194">
        <v>1</v>
      </c>
      <c r="P101" s="205" t="s">
        <v>210</v>
      </c>
      <c r="Q101" s="194" t="s">
        <v>3350</v>
      </c>
      <c r="S101" s="194" t="s">
        <v>25</v>
      </c>
    </row>
    <row r="102" spans="1:23" s="216" customFormat="1">
      <c r="A102" s="215"/>
      <c r="B102" s="216" t="s">
        <v>3361</v>
      </c>
      <c r="C102" s="216" t="str">
        <f t="shared" si="4"/>
        <v>No</v>
      </c>
      <c r="D102" s="216" t="str">
        <f t="shared" si="5"/>
        <v/>
      </c>
      <c r="E102" s="215"/>
      <c r="G102" s="216" t="s">
        <v>2983</v>
      </c>
      <c r="H102" s="217"/>
      <c r="I102" s="257" t="s">
        <v>2988</v>
      </c>
      <c r="J102" s="216" t="s">
        <v>212</v>
      </c>
      <c r="K102" s="216" t="s">
        <v>3362</v>
      </c>
      <c r="M102" s="216" t="s">
        <v>2988</v>
      </c>
      <c r="N102" s="216">
        <v>1</v>
      </c>
      <c r="P102" s="215"/>
      <c r="V102" s="216" t="s">
        <v>214</v>
      </c>
    </row>
    <row r="103" spans="1:23" s="240" customFormat="1">
      <c r="A103" s="235"/>
      <c r="C103" s="240" t="str">
        <f t="shared" si="4"/>
        <v>No</v>
      </c>
      <c r="D103" s="240" t="str">
        <f t="shared" si="5"/>
        <v/>
      </c>
      <c r="E103" s="235"/>
      <c r="H103" s="237"/>
      <c r="I103" s="254"/>
      <c r="J103" s="240" t="s">
        <v>20</v>
      </c>
      <c r="M103" s="240" t="s">
        <v>3364</v>
      </c>
      <c r="P103" s="235"/>
    </row>
    <row r="104" spans="1:23">
      <c r="B104" s="194" t="s">
        <v>3365</v>
      </c>
      <c r="C104" s="194" t="str">
        <f t="shared" si="4"/>
        <v>select_one</v>
      </c>
      <c r="D104" s="194" t="str">
        <f t="shared" si="5"/>
        <v>diffuclties</v>
      </c>
      <c r="G104" s="194" t="s">
        <v>2983</v>
      </c>
      <c r="I104" s="251" t="s">
        <v>8311</v>
      </c>
      <c r="J104" s="194" t="s">
        <v>215</v>
      </c>
      <c r="K104" s="194" t="s">
        <v>216</v>
      </c>
      <c r="M104" s="194" t="s">
        <v>3367</v>
      </c>
      <c r="N104" s="194">
        <v>1</v>
      </c>
      <c r="S104" s="194" t="s">
        <v>25</v>
      </c>
    </row>
    <row r="105" spans="1:23">
      <c r="B105" s="194" t="s">
        <v>3369</v>
      </c>
      <c r="C105" s="194" t="str">
        <f t="shared" si="4"/>
        <v>select_one</v>
      </c>
      <c r="D105" s="194" t="str">
        <f t="shared" si="5"/>
        <v>sex</v>
      </c>
      <c r="G105" s="194" t="s">
        <v>2983</v>
      </c>
      <c r="I105" s="251" t="s">
        <v>8291</v>
      </c>
      <c r="J105" s="194" t="s">
        <v>139</v>
      </c>
      <c r="K105" s="194" t="s">
        <v>218</v>
      </c>
      <c r="M105" s="194" t="s">
        <v>3371</v>
      </c>
      <c r="N105" s="194">
        <v>1</v>
      </c>
      <c r="S105" s="194" t="s">
        <v>25</v>
      </c>
    </row>
    <row r="106" spans="1:23">
      <c r="B106" s="194" t="s">
        <v>3373</v>
      </c>
      <c r="C106" s="194" t="str">
        <f t="shared" si="4"/>
        <v>select_one</v>
      </c>
      <c r="D106" s="194" t="str">
        <f t="shared" si="5"/>
        <v>age</v>
      </c>
      <c r="G106" s="194" t="s">
        <v>2983</v>
      </c>
      <c r="I106" s="251" t="s">
        <v>8312</v>
      </c>
      <c r="J106" s="194" t="s">
        <v>220</v>
      </c>
      <c r="K106" s="194" t="s">
        <v>221</v>
      </c>
      <c r="M106" s="194" t="s">
        <v>3375</v>
      </c>
      <c r="N106" s="194">
        <v>1</v>
      </c>
      <c r="Q106" s="194" t="s">
        <v>3377</v>
      </c>
      <c r="R106" s="194" t="s">
        <v>3378</v>
      </c>
      <c r="S106" s="194" t="s">
        <v>25</v>
      </c>
    </row>
    <row r="107" spans="1:23" s="216" customFormat="1">
      <c r="A107" s="215"/>
      <c r="B107" s="216" t="s">
        <v>3379</v>
      </c>
      <c r="C107" s="216" t="str">
        <f t="shared" si="4"/>
        <v>No</v>
      </c>
      <c r="D107" s="216" t="str">
        <f t="shared" si="5"/>
        <v/>
      </c>
      <c r="E107" s="215"/>
      <c r="G107" s="216" t="s">
        <v>2983</v>
      </c>
      <c r="H107" s="217"/>
      <c r="I107" s="257" t="s">
        <v>2988</v>
      </c>
      <c r="J107" s="216" t="s">
        <v>224</v>
      </c>
      <c r="K107" s="216" t="s">
        <v>213</v>
      </c>
      <c r="M107" s="216" t="s">
        <v>2988</v>
      </c>
      <c r="N107" s="216">
        <v>1</v>
      </c>
      <c r="P107" s="215"/>
    </row>
    <row r="108" spans="1:23" s="229" customFormat="1">
      <c r="A108" s="228"/>
      <c r="C108" s="229" t="str">
        <f t="shared" si="4"/>
        <v>No</v>
      </c>
      <c r="D108" s="229" t="str">
        <f t="shared" si="5"/>
        <v/>
      </c>
      <c r="E108" s="228"/>
      <c r="H108" s="230"/>
      <c r="I108" s="252" t="s">
        <v>2988</v>
      </c>
      <c r="N108" s="229">
        <v>1</v>
      </c>
      <c r="P108" s="228"/>
    </row>
    <row r="109" spans="1:23" s="232" customFormat="1">
      <c r="A109" s="231"/>
      <c r="C109" s="232" t="str">
        <f>IF(IFERROR(FIND("select_one",#REF!),0)&gt;0,"select_one",IF(IFERROR(FIND("select_multiple",#REF!),0)&gt;0,"select_multiple","No"))</f>
        <v>No</v>
      </c>
      <c r="D109" s="232" t="str">
        <f>IF(OR(C109="select_one",C109="select_multiple"),TRIM(RIGHT(#REF!,LEN(#REF!)-(LEN(C109)+1))),"")</f>
        <v/>
      </c>
      <c r="E109" s="231"/>
      <c r="H109" s="233"/>
      <c r="I109" s="256" t="s">
        <v>2988</v>
      </c>
      <c r="J109" s="232" t="s">
        <v>26</v>
      </c>
      <c r="N109" s="232">
        <v>1</v>
      </c>
      <c r="P109" s="231"/>
    </row>
    <row r="110" spans="1:23" s="240" customFormat="1">
      <c r="A110" s="235"/>
      <c r="C110" s="240" t="str">
        <f t="shared" si="4"/>
        <v>No</v>
      </c>
      <c r="D110" s="240" t="str">
        <f>IF(OR(C110="select_one",C110="select_multiple"),TRIM(RIGHT(J110,LEN(J110)-(LEN(C110)+1))),"")</f>
        <v/>
      </c>
      <c r="E110" s="235"/>
      <c r="H110" s="237"/>
      <c r="I110" s="254" t="s">
        <v>2988</v>
      </c>
      <c r="M110" s="240" t="s">
        <v>3381</v>
      </c>
      <c r="N110" s="240">
        <v>1</v>
      </c>
      <c r="P110" s="235"/>
    </row>
    <row r="111" spans="1:23">
      <c r="B111" s="194" t="s">
        <v>3382</v>
      </c>
      <c r="C111" s="194" t="str">
        <f t="shared" si="4"/>
        <v>select_one</v>
      </c>
      <c r="D111" s="194" t="str">
        <f>IF(OR(C111="select_one",C111="select_multiple"),TRIM(RIGHT(J111,LEN(J111)-(LEN(C111)+1))),"")</f>
        <v>yes_no</v>
      </c>
      <c r="G111" s="194" t="s">
        <v>2983</v>
      </c>
      <c r="I111" s="251" t="s">
        <v>8290</v>
      </c>
      <c r="J111" s="194" t="s">
        <v>22</v>
      </c>
      <c r="K111" s="194" t="s">
        <v>228</v>
      </c>
      <c r="M111" s="194" t="s">
        <v>3383</v>
      </c>
      <c r="N111" s="194">
        <v>1</v>
      </c>
      <c r="P111" s="205" t="s">
        <v>230</v>
      </c>
      <c r="S111" s="194" t="s">
        <v>25</v>
      </c>
      <c r="W111" s="194" t="s">
        <v>3385</v>
      </c>
    </row>
    <row r="112" spans="1:23">
      <c r="B112" s="194" t="s">
        <v>3386</v>
      </c>
      <c r="C112" s="194" t="str">
        <f t="shared" si="4"/>
        <v>No</v>
      </c>
      <c r="D112" s="194" t="str">
        <f>IF(OR(C112="select_one",C112="select_multiple"),TRIM(RIGHT(J112,LEN(J112)-(LEN(C112)+1))),"")</f>
        <v/>
      </c>
      <c r="G112" s="194" t="s">
        <v>2983</v>
      </c>
      <c r="I112" s="251" t="s">
        <v>2988</v>
      </c>
      <c r="J112" s="194" t="s">
        <v>151</v>
      </c>
      <c r="K112" s="194" t="s">
        <v>232</v>
      </c>
      <c r="M112" s="194" t="s">
        <v>3388</v>
      </c>
      <c r="N112" s="194">
        <v>1</v>
      </c>
      <c r="P112" s="205" t="s">
        <v>202</v>
      </c>
      <c r="Q112" s="194" t="s">
        <v>234</v>
      </c>
      <c r="S112" s="194" t="s">
        <v>25</v>
      </c>
      <c r="W112" s="194" t="s">
        <v>235</v>
      </c>
    </row>
    <row r="113" spans="1:23">
      <c r="B113" s="194" t="s">
        <v>3391</v>
      </c>
      <c r="C113" s="194" t="str">
        <f t="shared" si="4"/>
        <v>No</v>
      </c>
      <c r="D113" s="194" t="str">
        <f>IF(OR(C113="select_one",C113="select_multiple"),TRIM(RIGHT(J113,LEN(J113)-(LEN(C113)+1))),"")</f>
        <v/>
      </c>
      <c r="G113" s="194" t="s">
        <v>2983</v>
      </c>
      <c r="I113" s="251" t="s">
        <v>2988</v>
      </c>
      <c r="J113" s="194" t="s">
        <v>151</v>
      </c>
      <c r="K113" s="194" t="s">
        <v>236</v>
      </c>
      <c r="M113" s="194" t="s">
        <v>3393</v>
      </c>
      <c r="N113" s="194">
        <v>1</v>
      </c>
      <c r="P113" s="205" t="s">
        <v>206</v>
      </c>
      <c r="Q113" s="194" t="s">
        <v>238</v>
      </c>
      <c r="S113" s="194" t="s">
        <v>25</v>
      </c>
      <c r="W113" s="194" t="s">
        <v>235</v>
      </c>
    </row>
    <row r="114" spans="1:23" s="232" customFormat="1">
      <c r="A114" s="231"/>
      <c r="C114" s="232" t="str">
        <f>IF(IFERROR(FIND("select_one",#REF!),0)&gt;0,"select_one",IF(IFERROR(FIND("select_multiple",#REF!),0)&gt;0,"select_multiple","No"))</f>
        <v>No</v>
      </c>
      <c r="D114" s="232" t="str">
        <f>IF(OR(C114="select_one",C114="select_multiple"),TRIM(RIGHT(#REF!,LEN(#REF!)-(LEN(C114)+1))),"")</f>
        <v/>
      </c>
      <c r="E114" s="231"/>
      <c r="H114" s="233"/>
      <c r="I114" s="256" t="s">
        <v>2988</v>
      </c>
      <c r="J114" s="232" t="s">
        <v>117</v>
      </c>
      <c r="N114" s="232">
        <v>1</v>
      </c>
      <c r="P114" s="231"/>
    </row>
    <row r="115" spans="1:23" s="229" customFormat="1">
      <c r="A115" s="228"/>
      <c r="C115" s="229" t="str">
        <f t="shared" si="4"/>
        <v>No</v>
      </c>
      <c r="D115" s="229" t="str">
        <f>IF(OR(C115="select_one",C115="select_multiple"),TRIM(RIGHT(J115,LEN(J115)-(LEN(C115)+1))),"")</f>
        <v/>
      </c>
      <c r="E115" s="228"/>
      <c r="H115" s="230"/>
      <c r="I115" s="252" t="s">
        <v>2988</v>
      </c>
      <c r="N115" s="229">
        <v>1</v>
      </c>
      <c r="P115" s="228"/>
    </row>
    <row r="116" spans="1:23" s="232" customFormat="1">
      <c r="A116" s="231"/>
      <c r="C116" s="232" t="str">
        <f>IF(IFERROR(FIND("select_one",#REF!),0)&gt;0,"select_one",IF(IFERROR(FIND("select_multiple",#REF!),0)&gt;0,"select_multiple","No"))</f>
        <v>No</v>
      </c>
      <c r="D116" s="232" t="str">
        <f>IF(OR(C116="select_one",C116="select_multiple"),TRIM(RIGHT(#REF!,LEN(#REF!)-(LEN(C116)+1))),"")</f>
        <v/>
      </c>
      <c r="E116" s="231"/>
      <c r="H116" s="233"/>
      <c r="I116" s="256" t="s">
        <v>2988</v>
      </c>
      <c r="J116" s="232" t="s">
        <v>26</v>
      </c>
      <c r="N116" s="232">
        <v>1</v>
      </c>
      <c r="P116" s="231"/>
    </row>
    <row r="117" spans="1:23" s="240" customFormat="1">
      <c r="A117" s="235"/>
      <c r="C117" s="240" t="str">
        <f t="shared" si="4"/>
        <v>No</v>
      </c>
      <c r="D117" s="240" t="str">
        <f>IF(OR(C117="select_one",C117="select_multiple"),TRIM(RIGHT(J117,LEN(J117)-(LEN(C117)+1))),"")</f>
        <v/>
      </c>
      <c r="E117" s="235"/>
      <c r="H117" s="237"/>
      <c r="I117" s="254" t="s">
        <v>2988</v>
      </c>
      <c r="M117" s="240" t="s">
        <v>3397</v>
      </c>
      <c r="N117" s="240">
        <v>1</v>
      </c>
      <c r="P117" s="235"/>
    </row>
    <row r="118" spans="1:23">
      <c r="B118" s="194" t="s">
        <v>3399</v>
      </c>
      <c r="C118" s="194" t="str">
        <f t="shared" si="4"/>
        <v>select_one</v>
      </c>
      <c r="D118" s="194" t="str">
        <f>IF(OR(C118="select_one",C118="select_multiple"),TRIM(RIGHT(J118,LEN(J118)-(LEN(C118)+1))),"")</f>
        <v>yes_no</v>
      </c>
      <c r="G118" s="194" t="s">
        <v>2983</v>
      </c>
      <c r="I118" s="251" t="s">
        <v>8290</v>
      </c>
      <c r="J118" s="194" t="s">
        <v>22</v>
      </c>
      <c r="K118" s="194" t="s">
        <v>239</v>
      </c>
      <c r="M118" s="194" t="s">
        <v>3400</v>
      </c>
      <c r="N118" s="194">
        <v>1</v>
      </c>
      <c r="S118" s="194" t="s">
        <v>25</v>
      </c>
      <c r="W118" s="194" t="s">
        <v>3385</v>
      </c>
    </row>
    <row r="119" spans="1:23">
      <c r="B119" s="194" t="s">
        <v>3402</v>
      </c>
      <c r="C119" s="194" t="str">
        <f t="shared" si="4"/>
        <v>No</v>
      </c>
      <c r="D119" s="194" t="str">
        <f>IF(OR(C119="select_one",C119="select_multiple"),TRIM(RIGHT(J119,LEN(J119)-(LEN(C119)+1))),"")</f>
        <v/>
      </c>
      <c r="G119" s="194" t="s">
        <v>2983</v>
      </c>
      <c r="I119" s="251" t="s">
        <v>2988</v>
      </c>
      <c r="J119" s="194" t="s">
        <v>151</v>
      </c>
      <c r="K119" s="194" t="s">
        <v>241</v>
      </c>
      <c r="M119" s="194" t="s">
        <v>3404</v>
      </c>
      <c r="N119" s="194">
        <v>1</v>
      </c>
      <c r="P119" s="205" t="s">
        <v>202</v>
      </c>
      <c r="Q119" s="194" t="s">
        <v>234</v>
      </c>
      <c r="S119" s="194" t="s">
        <v>25</v>
      </c>
      <c r="W119" s="194" t="s">
        <v>243</v>
      </c>
    </row>
    <row r="120" spans="1:23">
      <c r="B120" s="194" t="s">
        <v>3406</v>
      </c>
      <c r="C120" s="194" t="str">
        <f t="shared" si="4"/>
        <v>No</v>
      </c>
      <c r="D120" s="194" t="str">
        <f>IF(OR(C120="select_one",C120="select_multiple"),TRIM(RIGHT(J120,LEN(J120)-(LEN(C120)+1))),"")</f>
        <v/>
      </c>
      <c r="G120" s="194" t="s">
        <v>2983</v>
      </c>
      <c r="I120" s="251" t="s">
        <v>2988</v>
      </c>
      <c r="J120" s="194" t="s">
        <v>151</v>
      </c>
      <c r="K120" s="194" t="s">
        <v>244</v>
      </c>
      <c r="M120" s="194" t="s">
        <v>3408</v>
      </c>
      <c r="N120" s="194">
        <v>1</v>
      </c>
      <c r="P120" s="205" t="s">
        <v>206</v>
      </c>
      <c r="Q120" s="194" t="s">
        <v>238</v>
      </c>
      <c r="S120" s="194" t="s">
        <v>25</v>
      </c>
      <c r="W120" s="194" t="s">
        <v>243</v>
      </c>
    </row>
    <row r="121" spans="1:23" s="232" customFormat="1">
      <c r="A121" s="231"/>
      <c r="C121" s="232" t="str">
        <f>IF(IFERROR(FIND("select_one",#REF!),0)&gt;0,"select_one",IF(IFERROR(FIND("select_multiple",#REF!),0)&gt;0,"select_multiple","No"))</f>
        <v>No</v>
      </c>
      <c r="D121" s="232" t="str">
        <f>IF(OR(C121="select_one",C121="select_multiple"),TRIM(RIGHT(#REF!,LEN(#REF!)-(LEN(C121)+1))),"")</f>
        <v/>
      </c>
      <c r="E121" s="231"/>
      <c r="H121" s="233"/>
      <c r="I121" s="256" t="s">
        <v>2988</v>
      </c>
      <c r="J121" s="232" t="s">
        <v>117</v>
      </c>
      <c r="N121" s="232">
        <v>1</v>
      </c>
      <c r="P121" s="231"/>
    </row>
    <row r="122" spans="1:23">
      <c r="B122" s="194" t="s">
        <v>3410</v>
      </c>
      <c r="C122" s="194" t="str">
        <f t="shared" si="4"/>
        <v>No</v>
      </c>
      <c r="D122" s="194" t="str">
        <f t="shared" ref="D122:D140" si="6">IF(OR(C122="select_one",C122="select_multiple"),TRIM(RIGHT(J122,LEN(J122)-(LEN(C122)+1))),"")</f>
        <v/>
      </c>
      <c r="G122" s="194" t="s">
        <v>2983</v>
      </c>
      <c r="I122" s="251" t="s">
        <v>2988</v>
      </c>
      <c r="J122" s="194" t="s">
        <v>151</v>
      </c>
      <c r="K122" s="194" t="s">
        <v>225</v>
      </c>
      <c r="M122" s="194" t="s">
        <v>8313</v>
      </c>
      <c r="N122" s="194">
        <v>1</v>
      </c>
      <c r="S122" s="194" t="s">
        <v>25</v>
      </c>
      <c r="W122" s="194" t="s">
        <v>3414</v>
      </c>
    </row>
    <row r="123" spans="1:23" s="199" customFormat="1">
      <c r="A123" s="212"/>
      <c r="B123" s="199" t="s">
        <v>3422</v>
      </c>
      <c r="C123" s="199" t="str">
        <f t="shared" si="4"/>
        <v>No</v>
      </c>
      <c r="D123" s="199" t="str">
        <f t="shared" si="6"/>
        <v/>
      </c>
      <c r="E123" s="212"/>
      <c r="G123" s="199" t="s">
        <v>2983</v>
      </c>
      <c r="H123" s="213"/>
      <c r="I123" s="255" t="s">
        <v>2988</v>
      </c>
      <c r="J123" s="199" t="s">
        <v>117</v>
      </c>
      <c r="K123" s="199" t="s">
        <v>145</v>
      </c>
      <c r="M123" s="199" t="s">
        <v>2988</v>
      </c>
      <c r="N123" s="199">
        <v>1</v>
      </c>
      <c r="P123" s="212"/>
    </row>
    <row r="124" spans="1:23" s="218" customFormat="1">
      <c r="A124" s="207"/>
      <c r="C124" s="218" t="str">
        <f t="shared" si="4"/>
        <v>No</v>
      </c>
      <c r="D124" s="218" t="str">
        <f t="shared" si="6"/>
        <v/>
      </c>
      <c r="E124" s="207"/>
      <c r="H124" s="209"/>
      <c r="I124" s="253" t="s">
        <v>2988</v>
      </c>
      <c r="M124" s="218" t="s">
        <v>2988</v>
      </c>
      <c r="N124" s="218">
        <v>1</v>
      </c>
      <c r="P124" s="207"/>
    </row>
    <row r="125" spans="1:23" s="199" customFormat="1">
      <c r="A125" s="212"/>
      <c r="B125" s="199" t="s">
        <v>3423</v>
      </c>
      <c r="C125" s="199" t="str">
        <f t="shared" si="4"/>
        <v>No</v>
      </c>
      <c r="D125" s="199" t="str">
        <f t="shared" si="6"/>
        <v/>
      </c>
      <c r="E125" s="212"/>
      <c r="F125" s="199" t="s">
        <v>246</v>
      </c>
      <c r="G125" s="199" t="s">
        <v>2983</v>
      </c>
      <c r="H125" s="213"/>
      <c r="I125" s="255" t="s">
        <v>2988</v>
      </c>
      <c r="J125" s="199" t="s">
        <v>26</v>
      </c>
      <c r="K125" s="199" t="s">
        <v>323</v>
      </c>
      <c r="L125" s="199" t="s">
        <v>3425</v>
      </c>
      <c r="M125" s="199" t="s">
        <v>3427</v>
      </c>
      <c r="N125" s="199">
        <v>1</v>
      </c>
      <c r="P125" s="212"/>
      <c r="W125" s="199" t="s">
        <v>3428</v>
      </c>
    </row>
    <row r="126" spans="1:23">
      <c r="A126" s="205" t="s">
        <v>3429</v>
      </c>
      <c r="B126" s="194" t="s">
        <v>3430</v>
      </c>
      <c r="C126" s="194" t="str">
        <f t="shared" si="4"/>
        <v>select_one</v>
      </c>
      <c r="D126" s="194" t="str">
        <f t="shared" si="6"/>
        <v>plwnumber</v>
      </c>
      <c r="G126" s="194" t="s">
        <v>2983</v>
      </c>
      <c r="I126" s="251" t="s">
        <v>8314</v>
      </c>
      <c r="J126" s="194" t="s">
        <v>3431</v>
      </c>
      <c r="K126" s="194" t="s">
        <v>3432</v>
      </c>
      <c r="M126" s="194" t="s">
        <v>8315</v>
      </c>
      <c r="N126" s="194">
        <v>1</v>
      </c>
      <c r="P126" s="205" t="s">
        <v>477</v>
      </c>
      <c r="S126" s="194" t="s">
        <v>25</v>
      </c>
      <c r="W126" s="194" t="s">
        <v>8316</v>
      </c>
    </row>
    <row r="127" spans="1:23">
      <c r="A127" s="205" t="s">
        <v>3429</v>
      </c>
      <c r="B127" s="194" t="s">
        <v>3437</v>
      </c>
      <c r="C127" s="194" t="str">
        <f t="shared" si="4"/>
        <v>select_one</v>
      </c>
      <c r="D127" s="194" t="str">
        <f t="shared" si="6"/>
        <v>plwnumber</v>
      </c>
      <c r="G127" s="194" t="s">
        <v>2983</v>
      </c>
      <c r="I127" s="251" t="s">
        <v>8314</v>
      </c>
      <c r="J127" s="194" t="s">
        <v>3431</v>
      </c>
      <c r="K127" s="194" t="s">
        <v>3438</v>
      </c>
      <c r="M127" s="194" t="s">
        <v>8317</v>
      </c>
      <c r="N127" s="194">
        <v>1</v>
      </c>
      <c r="P127" s="205" t="s">
        <v>477</v>
      </c>
      <c r="S127" s="194" t="s">
        <v>25</v>
      </c>
      <c r="W127" s="194" t="s">
        <v>3505</v>
      </c>
    </row>
    <row r="128" spans="1:23">
      <c r="C128" s="194" t="str">
        <f t="shared" si="4"/>
        <v>No</v>
      </c>
      <c r="D128" s="194" t="str">
        <f t="shared" si="6"/>
        <v/>
      </c>
      <c r="I128" s="251" t="s">
        <v>2988</v>
      </c>
      <c r="J128" s="194" t="s">
        <v>151</v>
      </c>
      <c r="K128" s="194" t="s">
        <v>3443</v>
      </c>
      <c r="M128" s="194" t="s">
        <v>3445</v>
      </c>
      <c r="N128" s="194">
        <v>1</v>
      </c>
      <c r="S128" s="194" t="s">
        <v>25</v>
      </c>
      <c r="W128" s="194" t="s">
        <v>3447</v>
      </c>
    </row>
    <row r="129" spans="1:23">
      <c r="C129" s="194" t="str">
        <f t="shared" si="4"/>
        <v>No</v>
      </c>
      <c r="D129" s="194" t="str">
        <f t="shared" si="6"/>
        <v/>
      </c>
      <c r="I129" s="251" t="s">
        <v>2988</v>
      </c>
      <c r="J129" s="194" t="s">
        <v>151</v>
      </c>
      <c r="K129" s="194" t="s">
        <v>3448</v>
      </c>
      <c r="M129" s="194" t="s">
        <v>3450</v>
      </c>
      <c r="N129" s="194">
        <v>1</v>
      </c>
      <c r="S129" s="194" t="s">
        <v>25</v>
      </c>
      <c r="W129" s="194" t="s">
        <v>3447</v>
      </c>
    </row>
    <row r="130" spans="1:23">
      <c r="A130" s="205" t="s">
        <v>3429</v>
      </c>
      <c r="B130" s="194" t="s">
        <v>3452</v>
      </c>
      <c r="C130" s="194" t="str">
        <f t="shared" si="4"/>
        <v>select_one</v>
      </c>
      <c r="D130" s="194" t="str">
        <f t="shared" si="6"/>
        <v>yes_no</v>
      </c>
      <c r="G130" s="194" t="s">
        <v>2983</v>
      </c>
      <c r="I130" s="251" t="s">
        <v>8290</v>
      </c>
      <c r="J130" s="194" t="s">
        <v>22</v>
      </c>
      <c r="K130" s="194" t="s">
        <v>482</v>
      </c>
      <c r="M130" s="194" t="s">
        <v>3455</v>
      </c>
      <c r="N130" s="194">
        <v>1</v>
      </c>
      <c r="P130" s="205" t="s">
        <v>484</v>
      </c>
      <c r="S130" s="194" t="s">
        <v>25</v>
      </c>
      <c r="W130" s="194" t="s">
        <v>3447</v>
      </c>
    </row>
    <row r="131" spans="1:23">
      <c r="C131" s="194" t="str">
        <f t="shared" si="4"/>
        <v>No</v>
      </c>
      <c r="D131" s="194" t="str">
        <f t="shared" si="6"/>
        <v/>
      </c>
      <c r="I131" s="251" t="s">
        <v>2988</v>
      </c>
      <c r="J131" s="194" t="s">
        <v>151</v>
      </c>
      <c r="K131" s="194" t="s">
        <v>3457</v>
      </c>
      <c r="M131" s="234" t="s">
        <v>3459</v>
      </c>
      <c r="N131" s="234">
        <v>1</v>
      </c>
      <c r="S131" s="194" t="s">
        <v>25</v>
      </c>
      <c r="W131" s="194" t="s">
        <v>500</v>
      </c>
    </row>
    <row r="132" spans="1:23">
      <c r="C132" s="194" t="str">
        <f t="shared" si="4"/>
        <v>No</v>
      </c>
      <c r="D132" s="194" t="str">
        <f t="shared" si="6"/>
        <v/>
      </c>
      <c r="I132" s="251" t="s">
        <v>2988</v>
      </c>
      <c r="J132" s="194" t="s">
        <v>151</v>
      </c>
      <c r="K132" s="194" t="s">
        <v>3462</v>
      </c>
      <c r="M132" s="234" t="s">
        <v>3464</v>
      </c>
      <c r="N132" s="234">
        <v>1</v>
      </c>
      <c r="S132" s="194" t="s">
        <v>25</v>
      </c>
      <c r="W132" s="194" t="s">
        <v>500</v>
      </c>
    </row>
    <row r="133" spans="1:23">
      <c r="A133" s="205" t="s">
        <v>3429</v>
      </c>
      <c r="B133" s="194" t="s">
        <v>3466</v>
      </c>
      <c r="C133" s="194" t="str">
        <f t="shared" si="4"/>
        <v>select_one</v>
      </c>
      <c r="D133" s="194" t="str">
        <f t="shared" si="6"/>
        <v>card_lost</v>
      </c>
      <c r="G133" s="194" t="s">
        <v>2983</v>
      </c>
      <c r="I133" s="251" t="s">
        <v>8318</v>
      </c>
      <c r="J133" s="194" t="s">
        <v>486</v>
      </c>
      <c r="K133" s="194" t="s">
        <v>3467</v>
      </c>
      <c r="M133" s="194" t="s">
        <v>3469</v>
      </c>
      <c r="N133" s="194">
        <v>1</v>
      </c>
      <c r="S133" s="194" t="s">
        <v>25</v>
      </c>
      <c r="W133" s="194" t="s">
        <v>489</v>
      </c>
    </row>
    <row r="134" spans="1:23">
      <c r="A134" s="205" t="s">
        <v>3429</v>
      </c>
      <c r="B134" s="194" t="s">
        <v>3472</v>
      </c>
      <c r="C134" s="194" t="str">
        <f t="shared" si="4"/>
        <v>No</v>
      </c>
      <c r="D134" s="194" t="str">
        <f t="shared" si="6"/>
        <v/>
      </c>
      <c r="G134" s="194" t="s">
        <v>2983</v>
      </c>
      <c r="I134" s="251" t="s">
        <v>2988</v>
      </c>
      <c r="J134" s="194" t="s">
        <v>49</v>
      </c>
      <c r="K134" s="194" t="s">
        <v>3473</v>
      </c>
      <c r="M134" s="194" t="s">
        <v>3475</v>
      </c>
      <c r="N134" s="194">
        <v>1</v>
      </c>
      <c r="S134" s="194" t="s">
        <v>25</v>
      </c>
      <c r="W134" s="194" t="s">
        <v>8319</v>
      </c>
    </row>
    <row r="135" spans="1:23">
      <c r="A135" s="205" t="s">
        <v>3429</v>
      </c>
      <c r="B135" s="194" t="s">
        <v>3478</v>
      </c>
      <c r="C135" s="194" t="str">
        <f t="shared" si="4"/>
        <v>select_one</v>
      </c>
      <c r="D135" s="194" t="str">
        <f t="shared" si="6"/>
        <v>yes_no</v>
      </c>
      <c r="G135" s="194" t="s">
        <v>2983</v>
      </c>
      <c r="I135" s="251" t="s">
        <v>8290</v>
      </c>
      <c r="J135" s="194" t="s">
        <v>22</v>
      </c>
      <c r="K135" s="194" t="s">
        <v>3479</v>
      </c>
      <c r="M135" s="194" t="s">
        <v>3481</v>
      </c>
      <c r="N135" s="194">
        <v>1</v>
      </c>
      <c r="S135" s="194" t="s">
        <v>25</v>
      </c>
      <c r="W135" s="194" t="s">
        <v>3447</v>
      </c>
    </row>
    <row r="136" spans="1:23">
      <c r="A136" s="205" t="s">
        <v>3429</v>
      </c>
      <c r="B136" s="194" t="s">
        <v>3483</v>
      </c>
      <c r="C136" s="194" t="str">
        <f t="shared" si="4"/>
        <v>select_one</v>
      </c>
      <c r="D136" s="194" t="str">
        <f t="shared" si="6"/>
        <v>BSFP_participate</v>
      </c>
      <c r="G136" s="194" t="s">
        <v>2983</v>
      </c>
      <c r="I136" s="251" t="s">
        <v>8320</v>
      </c>
      <c r="J136" s="194" t="s">
        <v>506</v>
      </c>
      <c r="K136" s="194" t="s">
        <v>3484</v>
      </c>
      <c r="M136" s="194" t="s">
        <v>8321</v>
      </c>
      <c r="N136" s="194">
        <v>1</v>
      </c>
      <c r="S136" s="194" t="s">
        <v>25</v>
      </c>
      <c r="W136" s="194" t="s">
        <v>8322</v>
      </c>
    </row>
    <row r="137" spans="1:23">
      <c r="A137" s="205" t="s">
        <v>3429</v>
      </c>
      <c r="B137" s="194" t="s">
        <v>3489</v>
      </c>
      <c r="C137" s="194" t="str">
        <f t="shared" si="4"/>
        <v>No</v>
      </c>
      <c r="D137" s="194" t="str">
        <f t="shared" si="6"/>
        <v/>
      </c>
      <c r="G137" s="194" t="s">
        <v>2983</v>
      </c>
      <c r="I137" s="251" t="s">
        <v>2988</v>
      </c>
      <c r="J137" s="194" t="s">
        <v>49</v>
      </c>
      <c r="K137" s="194" t="s">
        <v>3490</v>
      </c>
      <c r="M137" s="194" t="s">
        <v>3492</v>
      </c>
      <c r="N137" s="194">
        <v>1</v>
      </c>
      <c r="S137" s="194" t="s">
        <v>25</v>
      </c>
      <c r="W137" s="194" t="s">
        <v>8323</v>
      </c>
    </row>
    <row r="138" spans="1:23">
      <c r="A138" s="205" t="s">
        <v>3429</v>
      </c>
      <c r="B138" s="194" t="s">
        <v>3495</v>
      </c>
      <c r="C138" s="194" t="str">
        <f t="shared" si="4"/>
        <v>select_one</v>
      </c>
      <c r="D138" s="194" t="str">
        <f t="shared" si="6"/>
        <v>yes_no_na</v>
      </c>
      <c r="G138" s="194" t="s">
        <v>2983</v>
      </c>
      <c r="I138" s="251" t="s">
        <v>8324</v>
      </c>
      <c r="J138" s="194" t="s">
        <v>474</v>
      </c>
      <c r="K138" s="194" t="s">
        <v>3496</v>
      </c>
      <c r="M138" s="194" t="s">
        <v>3498</v>
      </c>
      <c r="N138" s="194">
        <v>1</v>
      </c>
      <c r="P138" s="205" t="s">
        <v>515</v>
      </c>
      <c r="S138" s="194" t="s">
        <v>25</v>
      </c>
      <c r="W138" s="194" t="s">
        <v>8316</v>
      </c>
    </row>
    <row r="139" spans="1:23">
      <c r="A139" s="205" t="s">
        <v>3429</v>
      </c>
      <c r="B139" s="194" t="s">
        <v>3500</v>
      </c>
      <c r="C139" s="194" t="str">
        <f t="shared" si="4"/>
        <v>select_one</v>
      </c>
      <c r="D139" s="194" t="str">
        <f t="shared" si="6"/>
        <v>yes_no_na</v>
      </c>
      <c r="G139" s="194" t="s">
        <v>2983</v>
      </c>
      <c r="I139" s="251" t="s">
        <v>8324</v>
      </c>
      <c r="J139" s="194" t="s">
        <v>474</v>
      </c>
      <c r="K139" s="194" t="s">
        <v>3501</v>
      </c>
      <c r="M139" s="194" t="s">
        <v>3503</v>
      </c>
      <c r="N139" s="194">
        <v>1</v>
      </c>
      <c r="P139" s="205" t="s">
        <v>519</v>
      </c>
      <c r="S139" s="194" t="s">
        <v>25</v>
      </c>
      <c r="W139" s="194" t="s">
        <v>3505</v>
      </c>
    </row>
    <row r="140" spans="1:23" s="199" customFormat="1">
      <c r="A140" s="212"/>
      <c r="B140" s="199" t="s">
        <v>3506</v>
      </c>
      <c r="C140" s="199" t="str">
        <f t="shared" si="4"/>
        <v>No</v>
      </c>
      <c r="D140" s="199" t="str">
        <f t="shared" si="6"/>
        <v/>
      </c>
      <c r="E140" s="212"/>
      <c r="F140" s="199" t="s">
        <v>246</v>
      </c>
      <c r="G140" s="199" t="s">
        <v>2983</v>
      </c>
      <c r="H140" s="213"/>
      <c r="I140" s="255" t="s">
        <v>2988</v>
      </c>
      <c r="J140" s="199" t="s">
        <v>117</v>
      </c>
      <c r="K140" s="199" t="s">
        <v>323</v>
      </c>
      <c r="M140" s="199" t="s">
        <v>2988</v>
      </c>
      <c r="N140" s="199">
        <v>1</v>
      </c>
      <c r="P140" s="212"/>
    </row>
    <row r="141" spans="1:23" s="218" customFormat="1">
      <c r="A141" s="207"/>
      <c r="E141" s="207"/>
      <c r="H141" s="209"/>
      <c r="I141" s="253"/>
      <c r="P141" s="207"/>
    </row>
    <row r="142" spans="1:23" s="199" customFormat="1">
      <c r="A142" s="212"/>
      <c r="B142" s="199" t="s">
        <v>3507</v>
      </c>
      <c r="C142" s="199" t="str">
        <f t="shared" si="4"/>
        <v>No</v>
      </c>
      <c r="D142" s="199" t="str">
        <f t="shared" ref="D142:D163" si="7">IF(OR(C142="select_one",C142="select_multiple"),TRIM(RIGHT(J142,LEN(J142)-(LEN(C142)+1))),"")</f>
        <v/>
      </c>
      <c r="E142" s="212"/>
      <c r="F142" s="199" t="s">
        <v>246</v>
      </c>
      <c r="G142" s="199" t="s">
        <v>118</v>
      </c>
      <c r="H142" s="213"/>
      <c r="I142" s="255" t="s">
        <v>2988</v>
      </c>
      <c r="J142" s="199" t="s">
        <v>26</v>
      </c>
      <c r="K142" s="199" t="s">
        <v>340</v>
      </c>
      <c r="L142" s="199" t="s">
        <v>3509</v>
      </c>
      <c r="M142" s="199" t="s">
        <v>3510</v>
      </c>
      <c r="N142" s="199">
        <v>1</v>
      </c>
      <c r="P142" s="212"/>
      <c r="W142" s="199" t="s">
        <v>3225</v>
      </c>
    </row>
    <row r="143" spans="1:23">
      <c r="B143" s="194" t="s">
        <v>3511</v>
      </c>
      <c r="C143" s="194" t="str">
        <f t="shared" si="4"/>
        <v>select_multiple</v>
      </c>
      <c r="D143" s="194" t="str">
        <f t="shared" si="7"/>
        <v>pillar_type</v>
      </c>
      <c r="F143" s="194" t="s">
        <v>246</v>
      </c>
      <c r="G143" s="194" t="s">
        <v>118</v>
      </c>
      <c r="I143" s="251" t="s">
        <v>8325</v>
      </c>
      <c r="J143" s="194" t="s">
        <v>343</v>
      </c>
      <c r="K143" s="194" t="s">
        <v>3512</v>
      </c>
      <c r="M143" s="194" t="s">
        <v>3514</v>
      </c>
      <c r="N143" s="194">
        <v>1</v>
      </c>
      <c r="S143" s="194" t="s">
        <v>25</v>
      </c>
    </row>
    <row r="144" spans="1:23" s="232" customFormat="1">
      <c r="A144" s="231"/>
      <c r="C144" s="232" t="str">
        <f t="shared" si="4"/>
        <v>No</v>
      </c>
      <c r="D144" s="232" t="str">
        <f t="shared" si="7"/>
        <v/>
      </c>
      <c r="E144" s="231"/>
      <c r="H144" s="233"/>
      <c r="I144" s="256"/>
      <c r="J144" s="232" t="s">
        <v>26</v>
      </c>
      <c r="P144" s="231"/>
    </row>
    <row r="145" spans="1:23" s="240" customFormat="1">
      <c r="A145" s="235"/>
      <c r="C145" s="240" t="str">
        <f t="shared" si="4"/>
        <v>No</v>
      </c>
      <c r="D145" s="240" t="str">
        <f t="shared" si="7"/>
        <v/>
      </c>
      <c r="E145" s="235"/>
      <c r="H145" s="237"/>
      <c r="I145" s="254" t="s">
        <v>2988</v>
      </c>
      <c r="J145" s="240" t="s">
        <v>20</v>
      </c>
      <c r="M145" s="240" t="s">
        <v>3517</v>
      </c>
      <c r="N145" s="240">
        <v>1</v>
      </c>
      <c r="P145" s="235"/>
    </row>
    <row r="146" spans="1:23">
      <c r="B146" s="194" t="s">
        <v>3518</v>
      </c>
      <c r="C146" s="194" t="str">
        <f t="shared" si="4"/>
        <v>select_one</v>
      </c>
      <c r="D146" s="194" t="str">
        <f t="shared" si="7"/>
        <v>ffa_activity1</v>
      </c>
      <c r="F146" s="194" t="s">
        <v>246</v>
      </c>
      <c r="G146" s="194" t="s">
        <v>118</v>
      </c>
      <c r="I146" s="251" t="s">
        <v>8326</v>
      </c>
      <c r="J146" s="194" t="s">
        <v>346</v>
      </c>
      <c r="K146" s="194" t="s">
        <v>3519</v>
      </c>
      <c r="M146" s="194" t="s">
        <v>3521</v>
      </c>
      <c r="N146" s="194">
        <v>1</v>
      </c>
      <c r="S146" s="194" t="s">
        <v>25</v>
      </c>
      <c r="W146" s="194" t="s">
        <v>3523</v>
      </c>
    </row>
    <row r="147" spans="1:23">
      <c r="B147" s="194" t="s">
        <v>3524</v>
      </c>
      <c r="C147" s="194" t="str">
        <f t="shared" si="4"/>
        <v>select_one</v>
      </c>
      <c r="D147" s="194" t="str">
        <f t="shared" si="7"/>
        <v>ffa_activity2</v>
      </c>
      <c r="F147" s="194" t="s">
        <v>246</v>
      </c>
      <c r="G147" s="194" t="s">
        <v>118</v>
      </c>
      <c r="I147" s="251" t="s">
        <v>8327</v>
      </c>
      <c r="J147" s="194" t="s">
        <v>350</v>
      </c>
      <c r="K147" s="194" t="s">
        <v>3525</v>
      </c>
      <c r="M147" s="194" t="s">
        <v>3527</v>
      </c>
      <c r="N147" s="194">
        <v>1</v>
      </c>
      <c r="S147" s="194" t="s">
        <v>25</v>
      </c>
      <c r="W147" s="194" t="s">
        <v>3529</v>
      </c>
    </row>
    <row r="148" spans="1:23">
      <c r="B148" s="194" t="s">
        <v>3530</v>
      </c>
      <c r="C148" s="194" t="str">
        <f t="shared" si="4"/>
        <v>select_one</v>
      </c>
      <c r="D148" s="194" t="str">
        <f t="shared" si="7"/>
        <v>ffa_activity3</v>
      </c>
      <c r="F148" s="194" t="s">
        <v>246</v>
      </c>
      <c r="G148" s="194" t="s">
        <v>118</v>
      </c>
      <c r="I148" s="251" t="s">
        <v>8328</v>
      </c>
      <c r="J148" s="194" t="s">
        <v>354</v>
      </c>
      <c r="K148" s="194" t="s">
        <v>3531</v>
      </c>
      <c r="M148" s="194" t="s">
        <v>3533</v>
      </c>
      <c r="N148" s="194">
        <v>1</v>
      </c>
      <c r="S148" s="194" t="s">
        <v>25</v>
      </c>
      <c r="W148" s="194" t="s">
        <v>3535</v>
      </c>
    </row>
    <row r="149" spans="1:23">
      <c r="B149" s="194" t="s">
        <v>3536</v>
      </c>
      <c r="C149" s="194" t="str">
        <f t="shared" si="4"/>
        <v>select_multiple</v>
      </c>
      <c r="D149" s="194" t="str">
        <f t="shared" si="7"/>
        <v>ffa_activity4</v>
      </c>
      <c r="F149" s="194" t="s">
        <v>246</v>
      </c>
      <c r="G149" s="194" t="s">
        <v>118</v>
      </c>
      <c r="I149" s="251" t="s">
        <v>8329</v>
      </c>
      <c r="J149" s="194" t="s">
        <v>3537</v>
      </c>
      <c r="K149" s="194" t="s">
        <v>3538</v>
      </c>
      <c r="M149" s="194" t="s">
        <v>3540</v>
      </c>
      <c r="N149" s="194">
        <v>1</v>
      </c>
      <c r="S149" s="194" t="s">
        <v>25</v>
      </c>
      <c r="W149" s="194" t="s">
        <v>3542</v>
      </c>
    </row>
    <row r="150" spans="1:23" s="232" customFormat="1">
      <c r="A150" s="231"/>
      <c r="C150" s="232" t="str">
        <f t="shared" si="4"/>
        <v>No</v>
      </c>
      <c r="D150" s="232" t="str">
        <f t="shared" si="7"/>
        <v/>
      </c>
      <c r="E150" s="231"/>
      <c r="H150" s="233"/>
      <c r="I150" s="256"/>
      <c r="J150" s="232" t="s">
        <v>117</v>
      </c>
      <c r="P150" s="231"/>
    </row>
    <row r="151" spans="1:23" s="240" customFormat="1">
      <c r="A151" s="235"/>
      <c r="C151" s="240" t="str">
        <f t="shared" si="4"/>
        <v>No</v>
      </c>
      <c r="D151" s="240" t="str">
        <f t="shared" si="7"/>
        <v/>
      </c>
      <c r="E151" s="235"/>
      <c r="H151" s="237"/>
      <c r="I151" s="254" t="s">
        <v>2988</v>
      </c>
      <c r="J151" s="240" t="s">
        <v>20</v>
      </c>
      <c r="M151" s="240" t="s">
        <v>3543</v>
      </c>
      <c r="N151" s="240">
        <v>1</v>
      </c>
      <c r="P151" s="235"/>
    </row>
    <row r="152" spans="1:23" s="232" customFormat="1">
      <c r="A152" s="231"/>
      <c r="C152" s="232" t="str">
        <f t="shared" si="4"/>
        <v>No</v>
      </c>
      <c r="D152" s="232" t="str">
        <f t="shared" si="7"/>
        <v/>
      </c>
      <c r="E152" s="231"/>
      <c r="H152" s="233"/>
      <c r="I152" s="256"/>
      <c r="J152" s="232" t="s">
        <v>26</v>
      </c>
      <c r="P152" s="231"/>
    </row>
    <row r="153" spans="1:23" s="240" customFormat="1">
      <c r="A153" s="235"/>
      <c r="C153" s="240" t="str">
        <f t="shared" si="4"/>
        <v>No</v>
      </c>
      <c r="D153" s="240" t="str">
        <f t="shared" si="7"/>
        <v/>
      </c>
      <c r="E153" s="235"/>
      <c r="H153" s="237"/>
      <c r="I153" s="254" t="s">
        <v>2988</v>
      </c>
      <c r="J153" s="240" t="s">
        <v>20</v>
      </c>
      <c r="M153" s="240" t="s">
        <v>3545</v>
      </c>
      <c r="N153" s="240">
        <v>1</v>
      </c>
      <c r="P153" s="235" t="s">
        <v>3546</v>
      </c>
    </row>
    <row r="154" spans="1:23">
      <c r="B154" s="194" t="s">
        <v>3547</v>
      </c>
      <c r="C154" s="194" t="str">
        <f t="shared" si="4"/>
        <v>select_one</v>
      </c>
      <c r="D154" s="194" t="str">
        <f t="shared" si="7"/>
        <v>ffa_think</v>
      </c>
      <c r="F154" s="194" t="s">
        <v>246</v>
      </c>
      <c r="G154" s="194" t="s">
        <v>118</v>
      </c>
      <c r="I154" s="251" t="s">
        <v>8330</v>
      </c>
      <c r="J154" s="194" t="s">
        <v>362</v>
      </c>
      <c r="K154" s="194" t="s">
        <v>3548</v>
      </c>
      <c r="M154" s="194" t="s">
        <v>3550</v>
      </c>
      <c r="N154" s="194">
        <v>1</v>
      </c>
      <c r="S154" s="194" t="s">
        <v>25</v>
      </c>
      <c r="T154" s="194" t="s">
        <v>3552</v>
      </c>
    </row>
    <row r="155" spans="1:23">
      <c r="B155" s="194" t="s">
        <v>3553</v>
      </c>
      <c r="C155" s="194" t="str">
        <f t="shared" ref="C155:C210" si="8">IF(IFERROR(FIND("select_one",J155),0)&gt;0,"select_one",IF(IFERROR(FIND("select_multiple",J155),0)&gt;0,"select_multiple","No"))</f>
        <v>select_one</v>
      </c>
      <c r="D155" s="194" t="str">
        <f t="shared" si="7"/>
        <v>ffa_think_na</v>
      </c>
      <c r="F155" s="194" t="s">
        <v>246</v>
      </c>
      <c r="G155" s="194" t="s">
        <v>118</v>
      </c>
      <c r="I155" s="251" t="s">
        <v>8331</v>
      </c>
      <c r="J155" s="194" t="s">
        <v>365</v>
      </c>
      <c r="K155" s="194" t="s">
        <v>3554</v>
      </c>
      <c r="M155" s="194" t="s">
        <v>3556</v>
      </c>
      <c r="N155" s="194">
        <v>1</v>
      </c>
      <c r="S155" s="194" t="s">
        <v>25</v>
      </c>
      <c r="T155" s="194" t="s">
        <v>3552</v>
      </c>
    </row>
    <row r="156" spans="1:23">
      <c r="B156" s="194" t="s">
        <v>3558</v>
      </c>
      <c r="C156" s="194" t="str">
        <f t="shared" si="8"/>
        <v>select_one</v>
      </c>
      <c r="D156" s="194" t="str">
        <f t="shared" si="7"/>
        <v>ffa_think</v>
      </c>
      <c r="F156" s="194" t="s">
        <v>246</v>
      </c>
      <c r="G156" s="194" t="s">
        <v>118</v>
      </c>
      <c r="I156" s="251" t="s">
        <v>8330</v>
      </c>
      <c r="J156" s="194" t="s">
        <v>362</v>
      </c>
      <c r="K156" s="194" t="s">
        <v>3559</v>
      </c>
      <c r="M156" s="194" t="s">
        <v>3561</v>
      </c>
      <c r="N156" s="194">
        <v>1</v>
      </c>
      <c r="S156" s="194" t="s">
        <v>25</v>
      </c>
      <c r="T156" s="194" t="s">
        <v>3552</v>
      </c>
    </row>
    <row r="157" spans="1:23">
      <c r="B157" s="194" t="s">
        <v>3563</v>
      </c>
      <c r="C157" s="194" t="str">
        <f t="shared" si="8"/>
        <v>select_one</v>
      </c>
      <c r="D157" s="194" t="str">
        <f t="shared" si="7"/>
        <v>ffa_think</v>
      </c>
      <c r="F157" s="194" t="s">
        <v>246</v>
      </c>
      <c r="G157" s="194" t="s">
        <v>118</v>
      </c>
      <c r="I157" s="251" t="s">
        <v>8330</v>
      </c>
      <c r="J157" s="194" t="s">
        <v>362</v>
      </c>
      <c r="K157" s="194" t="s">
        <v>3564</v>
      </c>
      <c r="M157" s="194" t="s">
        <v>3566</v>
      </c>
      <c r="N157" s="194">
        <v>1</v>
      </c>
      <c r="P157" s="205" t="s">
        <v>3568</v>
      </c>
      <c r="S157" s="194" t="s">
        <v>25</v>
      </c>
      <c r="T157" s="194" t="s">
        <v>3552</v>
      </c>
    </row>
    <row r="158" spans="1:23">
      <c r="B158" s="194" t="s">
        <v>3569</v>
      </c>
      <c r="C158" s="194" t="str">
        <f t="shared" si="8"/>
        <v>select_one</v>
      </c>
      <c r="D158" s="194" t="str">
        <f t="shared" si="7"/>
        <v>ffa_think</v>
      </c>
      <c r="F158" s="194" t="s">
        <v>246</v>
      </c>
      <c r="G158" s="194" t="s">
        <v>118</v>
      </c>
      <c r="I158" s="251" t="s">
        <v>8330</v>
      </c>
      <c r="J158" s="194" t="s">
        <v>362</v>
      </c>
      <c r="K158" s="194" t="s">
        <v>3570</v>
      </c>
      <c r="M158" s="194" t="s">
        <v>3572</v>
      </c>
      <c r="N158" s="194">
        <v>1</v>
      </c>
      <c r="S158" s="194" t="s">
        <v>25</v>
      </c>
      <c r="T158" s="194" t="s">
        <v>3552</v>
      </c>
    </row>
    <row r="159" spans="1:23">
      <c r="B159" s="194" t="s">
        <v>3574</v>
      </c>
      <c r="C159" s="194" t="str">
        <f t="shared" si="8"/>
        <v>select_one</v>
      </c>
      <c r="D159" s="194" t="str">
        <f t="shared" si="7"/>
        <v>ffa_think</v>
      </c>
      <c r="F159" s="194" t="s">
        <v>246</v>
      </c>
      <c r="G159" s="194" t="s">
        <v>118</v>
      </c>
      <c r="I159" s="251" t="s">
        <v>8330</v>
      </c>
      <c r="J159" s="194" t="s">
        <v>362</v>
      </c>
      <c r="K159" s="194" t="s">
        <v>3575</v>
      </c>
      <c r="M159" s="194" t="s">
        <v>3577</v>
      </c>
      <c r="N159" s="194">
        <v>1</v>
      </c>
      <c r="P159" s="205" t="s">
        <v>3579</v>
      </c>
      <c r="S159" s="194" t="s">
        <v>25</v>
      </c>
      <c r="T159" s="194" t="s">
        <v>3552</v>
      </c>
    </row>
    <row r="160" spans="1:23">
      <c r="B160" s="194" t="s">
        <v>3580</v>
      </c>
      <c r="C160" s="194" t="str">
        <f t="shared" si="8"/>
        <v>select_one</v>
      </c>
      <c r="D160" s="194" t="str">
        <f t="shared" si="7"/>
        <v>ffa_think_na</v>
      </c>
      <c r="F160" s="194" t="s">
        <v>246</v>
      </c>
      <c r="G160" s="194" t="s">
        <v>118</v>
      </c>
      <c r="I160" s="251" t="s">
        <v>8331</v>
      </c>
      <c r="J160" s="194" t="s">
        <v>365</v>
      </c>
      <c r="K160" s="194" t="s">
        <v>3581</v>
      </c>
      <c r="M160" s="194" t="s">
        <v>3583</v>
      </c>
      <c r="N160" s="194">
        <v>1</v>
      </c>
      <c r="P160" s="205" t="s">
        <v>3585</v>
      </c>
      <c r="S160" s="194" t="s">
        <v>25</v>
      </c>
      <c r="T160" s="194" t="s">
        <v>3552</v>
      </c>
    </row>
    <row r="161" spans="1:23">
      <c r="B161" s="194" t="s">
        <v>3586</v>
      </c>
      <c r="C161" s="194" t="str">
        <f t="shared" si="8"/>
        <v>select_one</v>
      </c>
      <c r="D161" s="194" t="str">
        <f t="shared" si="7"/>
        <v>ffa_think_na</v>
      </c>
      <c r="F161" s="194" t="s">
        <v>246</v>
      </c>
      <c r="G161" s="194" t="s">
        <v>118</v>
      </c>
      <c r="I161" s="251" t="s">
        <v>8331</v>
      </c>
      <c r="J161" s="194" t="s">
        <v>365</v>
      </c>
      <c r="K161" s="194" t="s">
        <v>3587</v>
      </c>
      <c r="M161" s="194" t="s">
        <v>3589</v>
      </c>
      <c r="N161" s="194">
        <v>1</v>
      </c>
      <c r="P161" s="205" t="s">
        <v>3591</v>
      </c>
      <c r="S161" s="194" t="s">
        <v>25</v>
      </c>
      <c r="T161" s="194" t="s">
        <v>3552</v>
      </c>
    </row>
    <row r="162" spans="1:23">
      <c r="B162" s="194" t="s">
        <v>3592</v>
      </c>
      <c r="C162" s="194" t="str">
        <f t="shared" si="8"/>
        <v>select_one</v>
      </c>
      <c r="D162" s="194" t="str">
        <f t="shared" si="7"/>
        <v>ffa_think_na</v>
      </c>
      <c r="F162" s="194" t="s">
        <v>246</v>
      </c>
      <c r="G162" s="194" t="s">
        <v>118</v>
      </c>
      <c r="I162" s="251" t="s">
        <v>8331</v>
      </c>
      <c r="J162" s="194" t="s">
        <v>365</v>
      </c>
      <c r="K162" s="194" t="s">
        <v>3593</v>
      </c>
      <c r="M162" s="194" t="s">
        <v>3595</v>
      </c>
      <c r="N162" s="194">
        <v>1</v>
      </c>
      <c r="P162" s="205" t="s">
        <v>3597</v>
      </c>
      <c r="S162" s="194" t="s">
        <v>25</v>
      </c>
      <c r="T162" s="194" t="s">
        <v>3552</v>
      </c>
    </row>
    <row r="163" spans="1:23" s="232" customFormat="1">
      <c r="A163" s="231"/>
      <c r="C163" s="232" t="str">
        <f t="shared" si="8"/>
        <v>No</v>
      </c>
      <c r="D163" s="232" t="str">
        <f t="shared" si="7"/>
        <v/>
      </c>
      <c r="E163" s="231"/>
      <c r="H163" s="233"/>
      <c r="I163" s="256"/>
      <c r="J163" s="232" t="s">
        <v>117</v>
      </c>
      <c r="P163" s="231"/>
    </row>
    <row r="164" spans="1:23" s="229" customFormat="1">
      <c r="A164" s="228"/>
      <c r="E164" s="228"/>
      <c r="H164" s="230"/>
      <c r="I164" s="252"/>
      <c r="P164" s="228"/>
    </row>
    <row r="165" spans="1:23" s="250" customFormat="1">
      <c r="A165" s="231"/>
      <c r="B165" s="250" t="s">
        <v>3598</v>
      </c>
      <c r="C165" s="250" t="str">
        <f t="shared" si="8"/>
        <v>No</v>
      </c>
      <c r="D165" s="250" t="str">
        <f t="shared" ref="D165:D196" si="9">IF(OR(C165="select_one",C165="select_multiple"),TRIM(RIGHT(J165,LEN(J165)-(LEN(C165)+1))),"")</f>
        <v/>
      </c>
      <c r="E165" s="231"/>
      <c r="F165" s="250" t="s">
        <v>246</v>
      </c>
      <c r="G165" s="250" t="s">
        <v>2983</v>
      </c>
      <c r="H165" s="233"/>
      <c r="I165" s="256" t="s">
        <v>2988</v>
      </c>
      <c r="J165" s="250" t="s">
        <v>26</v>
      </c>
      <c r="M165" s="250" t="s">
        <v>8332</v>
      </c>
      <c r="N165" s="250">
        <v>1</v>
      </c>
      <c r="P165" s="231"/>
    </row>
    <row r="166" spans="1:23" s="238" customFormat="1">
      <c r="C166" s="238" t="str">
        <f t="shared" si="8"/>
        <v>No</v>
      </c>
      <c r="D166" s="238" t="str">
        <f t="shared" si="9"/>
        <v/>
      </c>
      <c r="I166" s="254" t="s">
        <v>2988</v>
      </c>
      <c r="J166" s="238" t="s">
        <v>20</v>
      </c>
      <c r="M166" s="238" t="s">
        <v>3601</v>
      </c>
      <c r="N166" s="238">
        <v>1</v>
      </c>
    </row>
    <row r="167" spans="1:23">
      <c r="B167" s="194" t="s">
        <v>3602</v>
      </c>
      <c r="C167" s="194" t="str">
        <f t="shared" si="8"/>
        <v>select_one</v>
      </c>
      <c r="D167" s="194" t="str">
        <f t="shared" si="9"/>
        <v>yes_no</v>
      </c>
      <c r="F167" s="194" t="s">
        <v>246</v>
      </c>
      <c r="G167" s="194" t="s">
        <v>118</v>
      </c>
      <c r="I167" s="251" t="s">
        <v>8290</v>
      </c>
      <c r="J167" s="194" t="s">
        <v>22</v>
      </c>
      <c r="K167" s="194" t="s">
        <v>3603</v>
      </c>
      <c r="M167" s="194" t="s">
        <v>3605</v>
      </c>
      <c r="N167" s="194">
        <v>1</v>
      </c>
      <c r="S167" s="194" t="s">
        <v>25</v>
      </c>
    </row>
    <row r="168" spans="1:23">
      <c r="B168" s="194" t="s">
        <v>3607</v>
      </c>
      <c r="C168" s="194" t="str">
        <f t="shared" si="8"/>
        <v>select_multiple</v>
      </c>
      <c r="D168" s="194" t="str">
        <f t="shared" si="9"/>
        <v>training</v>
      </c>
      <c r="F168" s="194" t="s">
        <v>246</v>
      </c>
      <c r="G168" s="194" t="s">
        <v>118</v>
      </c>
      <c r="I168" s="251" t="s">
        <v>8333</v>
      </c>
      <c r="J168" s="194" t="s">
        <v>729</v>
      </c>
      <c r="K168" s="194" t="s">
        <v>3608</v>
      </c>
      <c r="M168" s="194" t="s">
        <v>3610</v>
      </c>
      <c r="N168" s="194">
        <v>1</v>
      </c>
      <c r="S168" s="194" t="s">
        <v>25</v>
      </c>
      <c r="W168" s="194" t="s">
        <v>3612</v>
      </c>
    </row>
    <row r="169" spans="1:23">
      <c r="B169" s="194" t="s">
        <v>3613</v>
      </c>
      <c r="C169" s="194" t="str">
        <f t="shared" si="8"/>
        <v>select_one</v>
      </c>
      <c r="D169" s="194" t="str">
        <f t="shared" si="9"/>
        <v>training_improve</v>
      </c>
      <c r="F169" s="194" t="s">
        <v>246</v>
      </c>
      <c r="G169" s="194" t="s">
        <v>118</v>
      </c>
      <c r="I169" s="251" t="s">
        <v>8334</v>
      </c>
      <c r="J169" s="194" t="s">
        <v>733</v>
      </c>
      <c r="K169" s="194" t="s">
        <v>3614</v>
      </c>
      <c r="M169" s="194" t="s">
        <v>3616</v>
      </c>
      <c r="N169" s="194">
        <v>1</v>
      </c>
      <c r="S169" s="194" t="s">
        <v>25</v>
      </c>
      <c r="W169" s="194" t="s">
        <v>3612</v>
      </c>
    </row>
    <row r="170" spans="1:23">
      <c r="B170" s="194" t="s">
        <v>3618</v>
      </c>
      <c r="C170" s="194" t="str">
        <f t="shared" si="8"/>
        <v>select_one</v>
      </c>
      <c r="D170" s="194" t="str">
        <f t="shared" si="9"/>
        <v>assets_change</v>
      </c>
      <c r="F170" s="194" t="s">
        <v>246</v>
      </c>
      <c r="G170" s="194" t="s">
        <v>118</v>
      </c>
      <c r="I170" s="251" t="s">
        <v>8334</v>
      </c>
      <c r="J170" s="194" t="s">
        <v>736</v>
      </c>
      <c r="K170" s="194" t="s">
        <v>3619</v>
      </c>
      <c r="M170" s="194" t="s">
        <v>3621</v>
      </c>
      <c r="N170" s="194">
        <v>1</v>
      </c>
      <c r="S170" s="194" t="s">
        <v>25</v>
      </c>
      <c r="W170" s="194" t="s">
        <v>3612</v>
      </c>
    </row>
    <row r="171" spans="1:23" s="250" customFormat="1">
      <c r="A171" s="231"/>
      <c r="B171" s="250" t="s">
        <v>3623</v>
      </c>
      <c r="C171" s="250" t="str">
        <f t="shared" si="8"/>
        <v>No</v>
      </c>
      <c r="D171" s="250" t="str">
        <f t="shared" si="9"/>
        <v/>
      </c>
      <c r="E171" s="231"/>
      <c r="F171" s="250" t="s">
        <v>246</v>
      </c>
      <c r="G171" s="250" t="s">
        <v>2983</v>
      </c>
      <c r="H171" s="233"/>
      <c r="I171" s="256" t="s">
        <v>2988</v>
      </c>
      <c r="J171" s="250" t="s">
        <v>117</v>
      </c>
      <c r="M171" s="250" t="s">
        <v>2988</v>
      </c>
      <c r="N171" s="250">
        <v>1</v>
      </c>
      <c r="P171" s="231"/>
    </row>
    <row r="172" spans="1:23" s="245" customFormat="1">
      <c r="A172" s="228"/>
      <c r="C172" s="245" t="str">
        <f t="shared" si="8"/>
        <v>No</v>
      </c>
      <c r="D172" s="245" t="str">
        <f t="shared" si="9"/>
        <v/>
      </c>
      <c r="E172" s="228"/>
      <c r="H172" s="230"/>
      <c r="I172" s="252" t="s">
        <v>2988</v>
      </c>
      <c r="N172" s="245">
        <v>1</v>
      </c>
      <c r="P172" s="228"/>
    </row>
    <row r="173" spans="1:23" s="250" customFormat="1">
      <c r="A173" s="231"/>
      <c r="B173" s="250" t="s">
        <v>3624</v>
      </c>
      <c r="C173" s="250" t="str">
        <f t="shared" si="8"/>
        <v>No</v>
      </c>
      <c r="D173" s="250" t="str">
        <f t="shared" si="9"/>
        <v/>
      </c>
      <c r="E173" s="231"/>
      <c r="F173" s="250" t="s">
        <v>246</v>
      </c>
      <c r="G173" s="250" t="s">
        <v>118</v>
      </c>
      <c r="H173" s="233"/>
      <c r="I173" s="256" t="s">
        <v>2988</v>
      </c>
      <c r="J173" s="250" t="s">
        <v>26</v>
      </c>
      <c r="M173" s="263" t="s">
        <v>3626</v>
      </c>
      <c r="N173" s="263">
        <v>1</v>
      </c>
      <c r="P173" s="231"/>
      <c r="W173" s="250" t="s">
        <v>3225</v>
      </c>
    </row>
    <row r="174" spans="1:23" s="238" customFormat="1">
      <c r="C174" s="238" t="str">
        <f t="shared" si="8"/>
        <v>No</v>
      </c>
      <c r="D174" s="238" t="str">
        <f t="shared" si="9"/>
        <v/>
      </c>
      <c r="I174" s="254" t="s">
        <v>2988</v>
      </c>
      <c r="J174" s="238" t="s">
        <v>20</v>
      </c>
      <c r="M174" s="239"/>
      <c r="N174" s="239">
        <v>1</v>
      </c>
      <c r="P174" s="238" t="s">
        <v>2054</v>
      </c>
    </row>
    <row r="175" spans="1:23">
      <c r="B175" s="194" t="s">
        <v>3627</v>
      </c>
      <c r="C175" s="194" t="str">
        <f t="shared" si="8"/>
        <v>select_one</v>
      </c>
      <c r="D175" s="194" t="str">
        <f t="shared" si="9"/>
        <v>relationship_other</v>
      </c>
      <c r="F175" s="194" t="s">
        <v>246</v>
      </c>
      <c r="G175" s="194" t="s">
        <v>118</v>
      </c>
      <c r="I175" s="251" t="s">
        <v>2988</v>
      </c>
      <c r="J175" s="194" t="s">
        <v>2065</v>
      </c>
      <c r="K175" s="194" t="s">
        <v>2066</v>
      </c>
      <c r="M175" s="194" t="s">
        <v>3629</v>
      </c>
      <c r="N175" s="194">
        <v>1</v>
      </c>
      <c r="S175" s="194" t="s">
        <v>25</v>
      </c>
      <c r="W175" s="194" t="s">
        <v>251</v>
      </c>
    </row>
    <row r="176" spans="1:23">
      <c r="B176" s="194" t="s">
        <v>3631</v>
      </c>
      <c r="C176" s="194" t="str">
        <f t="shared" si="8"/>
        <v>select_one</v>
      </c>
      <c r="D176" s="194" t="str">
        <f t="shared" si="9"/>
        <v>incl_excl</v>
      </c>
      <c r="F176" s="194" t="s">
        <v>246</v>
      </c>
      <c r="G176" s="194" t="s">
        <v>118</v>
      </c>
      <c r="I176" s="251" t="s">
        <v>2988</v>
      </c>
      <c r="J176" s="194" t="s">
        <v>2068</v>
      </c>
      <c r="K176" s="194" t="s">
        <v>2069</v>
      </c>
      <c r="M176" s="194" t="s">
        <v>3633</v>
      </c>
      <c r="N176" s="194">
        <v>1</v>
      </c>
      <c r="S176" s="194" t="s">
        <v>25</v>
      </c>
      <c r="W176" s="194" t="s">
        <v>251</v>
      </c>
    </row>
    <row r="177" spans="1:23">
      <c r="B177" s="194" t="s">
        <v>3635</v>
      </c>
      <c r="C177" s="194" t="str">
        <f t="shared" si="8"/>
        <v>select_one</v>
      </c>
      <c r="D177" s="194" t="str">
        <f t="shared" si="9"/>
        <v>yes_no</v>
      </c>
      <c r="F177" s="194" t="s">
        <v>246</v>
      </c>
      <c r="G177" s="194" t="s">
        <v>118</v>
      </c>
      <c r="I177" s="251" t="s">
        <v>8290</v>
      </c>
      <c r="J177" s="194" t="s">
        <v>22</v>
      </c>
      <c r="K177" s="194" t="s">
        <v>2071</v>
      </c>
      <c r="M177" s="194" t="s">
        <v>3637</v>
      </c>
      <c r="N177" s="194">
        <v>1</v>
      </c>
      <c r="S177" s="194" t="s">
        <v>25</v>
      </c>
      <c r="W177" s="194" t="s">
        <v>251</v>
      </c>
    </row>
    <row r="178" spans="1:23">
      <c r="B178" s="194" t="s">
        <v>3639</v>
      </c>
      <c r="C178" s="194" t="str">
        <f t="shared" si="8"/>
        <v>select_one</v>
      </c>
      <c r="D178" s="194" t="str">
        <f t="shared" si="9"/>
        <v>relationship_other</v>
      </c>
      <c r="F178" s="194" t="s">
        <v>246</v>
      </c>
      <c r="G178" s="194" t="s">
        <v>118</v>
      </c>
      <c r="I178" s="251" t="s">
        <v>2988</v>
      </c>
      <c r="J178" s="194" t="s">
        <v>2065</v>
      </c>
      <c r="K178" s="194" t="s">
        <v>2073</v>
      </c>
      <c r="M178" s="194" t="s">
        <v>3641</v>
      </c>
      <c r="N178" s="194">
        <v>1</v>
      </c>
      <c r="S178" s="194" t="s">
        <v>25</v>
      </c>
      <c r="W178" s="194" t="s">
        <v>397</v>
      </c>
    </row>
    <row r="179" spans="1:23">
      <c r="B179" s="194" t="s">
        <v>3644</v>
      </c>
      <c r="C179" s="194" t="str">
        <f t="shared" si="8"/>
        <v>select_one</v>
      </c>
      <c r="D179" s="194" t="str">
        <f t="shared" si="9"/>
        <v>incl_excl_grad</v>
      </c>
      <c r="F179" s="194" t="s">
        <v>246</v>
      </c>
      <c r="G179" s="194" t="s">
        <v>118</v>
      </c>
      <c r="I179" s="251" t="s">
        <v>2988</v>
      </c>
      <c r="J179" s="194" t="s">
        <v>2075</v>
      </c>
      <c r="K179" s="194" t="s">
        <v>2076</v>
      </c>
      <c r="M179" s="194" t="s">
        <v>3646</v>
      </c>
      <c r="N179" s="194">
        <v>1</v>
      </c>
      <c r="S179" s="194" t="s">
        <v>25</v>
      </c>
      <c r="W179" s="194" t="s">
        <v>397</v>
      </c>
    </row>
    <row r="180" spans="1:23">
      <c r="B180" s="194" t="s">
        <v>3648</v>
      </c>
      <c r="C180" s="194" t="str">
        <f t="shared" si="8"/>
        <v>select_one</v>
      </c>
      <c r="D180" s="194" t="str">
        <f t="shared" si="9"/>
        <v>yes_no_partial</v>
      </c>
      <c r="F180" s="194" t="s">
        <v>246</v>
      </c>
      <c r="G180" s="194" t="s">
        <v>118</v>
      </c>
      <c r="I180" s="251" t="s">
        <v>2988</v>
      </c>
      <c r="J180" s="194" t="s">
        <v>2078</v>
      </c>
      <c r="K180" s="194" t="s">
        <v>2079</v>
      </c>
      <c r="M180" s="194" t="s">
        <v>3637</v>
      </c>
      <c r="N180" s="194">
        <v>1</v>
      </c>
      <c r="S180" s="194" t="s">
        <v>25</v>
      </c>
      <c r="W180" s="194" t="s">
        <v>397</v>
      </c>
    </row>
    <row r="181" spans="1:23" s="250" customFormat="1">
      <c r="A181" s="231"/>
      <c r="B181" s="250" t="s">
        <v>3651</v>
      </c>
      <c r="C181" s="250" t="str">
        <f t="shared" si="8"/>
        <v>No</v>
      </c>
      <c r="D181" s="250" t="str">
        <f t="shared" si="9"/>
        <v/>
      </c>
      <c r="E181" s="231"/>
      <c r="F181" s="250" t="s">
        <v>246</v>
      </c>
      <c r="G181" s="250" t="s">
        <v>118</v>
      </c>
      <c r="H181" s="233"/>
      <c r="I181" s="256" t="s">
        <v>2988</v>
      </c>
      <c r="J181" s="250" t="s">
        <v>117</v>
      </c>
      <c r="M181" s="250" t="s">
        <v>2080</v>
      </c>
      <c r="N181" s="250">
        <v>1</v>
      </c>
      <c r="P181" s="231"/>
    </row>
    <row r="182" spans="1:23" s="199" customFormat="1">
      <c r="A182" s="212"/>
      <c r="C182" s="199" t="str">
        <f>IF(IFERROR(FIND("select_one",J182),0)&gt;0,"select_one",IF(IFERROR(FIND("select_multiple",J182),0)&gt;0,"select_multiple","No"))</f>
        <v>No</v>
      </c>
      <c r="D182" s="199" t="str">
        <f t="shared" si="9"/>
        <v/>
      </c>
      <c r="E182" s="212"/>
      <c r="H182" s="213"/>
      <c r="I182" s="255"/>
      <c r="J182" s="199" t="s">
        <v>117</v>
      </c>
      <c r="P182" s="212"/>
    </row>
    <row r="183" spans="1:23" s="218" customFormat="1">
      <c r="A183" s="207"/>
      <c r="C183" s="218" t="str">
        <f t="shared" si="8"/>
        <v>No</v>
      </c>
      <c r="D183" s="218" t="str">
        <f t="shared" si="9"/>
        <v/>
      </c>
      <c r="E183" s="207"/>
      <c r="H183" s="209"/>
      <c r="I183" s="253" t="s">
        <v>2988</v>
      </c>
      <c r="M183" s="218" t="s">
        <v>2988</v>
      </c>
      <c r="N183" s="218">
        <v>1</v>
      </c>
      <c r="P183" s="207"/>
    </row>
    <row r="184" spans="1:23" s="199" customFormat="1">
      <c r="A184" s="212"/>
      <c r="B184" s="199" t="s">
        <v>3652</v>
      </c>
      <c r="C184" s="199" t="str">
        <f t="shared" si="8"/>
        <v>No</v>
      </c>
      <c r="D184" s="199" t="str">
        <f t="shared" si="9"/>
        <v/>
      </c>
      <c r="E184" s="212"/>
      <c r="G184" s="199" t="s">
        <v>2983</v>
      </c>
      <c r="H184" s="213"/>
      <c r="I184" s="255" t="s">
        <v>2988</v>
      </c>
      <c r="J184" s="199" t="s">
        <v>26</v>
      </c>
      <c r="K184" s="199" t="s">
        <v>531</v>
      </c>
      <c r="L184" s="199" t="s">
        <v>3654</v>
      </c>
      <c r="M184" s="199" t="s">
        <v>3655</v>
      </c>
      <c r="N184" s="199">
        <v>1</v>
      </c>
      <c r="P184" s="212"/>
      <c r="W184" s="199" t="s">
        <v>3428</v>
      </c>
    </row>
    <row r="185" spans="1:23">
      <c r="B185" s="194" t="s">
        <v>3656</v>
      </c>
      <c r="C185" s="194" t="str">
        <f t="shared" si="8"/>
        <v>select_one</v>
      </c>
      <c r="D185" s="194" t="str">
        <f t="shared" si="9"/>
        <v>yes_no</v>
      </c>
      <c r="G185" s="194" t="s">
        <v>3040</v>
      </c>
      <c r="I185" s="251" t="s">
        <v>8290</v>
      </c>
      <c r="J185" s="194" t="s">
        <v>22</v>
      </c>
      <c r="K185" s="194" t="s">
        <v>533</v>
      </c>
      <c r="M185" s="194" t="s">
        <v>3658</v>
      </c>
      <c r="N185" s="194">
        <v>1</v>
      </c>
      <c r="P185" s="205" t="s">
        <v>535</v>
      </c>
      <c r="S185" s="194" t="s">
        <v>25</v>
      </c>
    </row>
    <row r="186" spans="1:23">
      <c r="B186" s="194" t="s">
        <v>3660</v>
      </c>
      <c r="C186" s="194" t="str">
        <f t="shared" si="8"/>
        <v>select_one</v>
      </c>
      <c r="D186" s="194" t="str">
        <f t="shared" si="9"/>
        <v>bens_criteria</v>
      </c>
      <c r="G186" s="194" t="s">
        <v>3040</v>
      </c>
      <c r="I186" s="251" t="s">
        <v>8335</v>
      </c>
      <c r="J186" s="194" t="s">
        <v>536</v>
      </c>
      <c r="K186" s="194" t="s">
        <v>537</v>
      </c>
      <c r="M186" s="194" t="s">
        <v>3663</v>
      </c>
      <c r="N186" s="194">
        <v>1</v>
      </c>
      <c r="S186" s="194" t="s">
        <v>25</v>
      </c>
      <c r="W186" s="194" t="s">
        <v>539</v>
      </c>
    </row>
    <row r="187" spans="1:23">
      <c r="B187" s="194" t="s">
        <v>3666</v>
      </c>
      <c r="C187" s="194" t="str">
        <f t="shared" si="8"/>
        <v>No</v>
      </c>
      <c r="D187" s="194" t="str">
        <f t="shared" si="9"/>
        <v/>
      </c>
      <c r="G187" s="194" t="s">
        <v>3040</v>
      </c>
      <c r="I187" s="251" t="s">
        <v>2988</v>
      </c>
      <c r="J187" s="194" t="s">
        <v>49</v>
      </c>
      <c r="K187" s="194" t="s">
        <v>540</v>
      </c>
      <c r="M187" s="194" t="s">
        <v>1312</v>
      </c>
      <c r="N187" s="194">
        <v>1</v>
      </c>
      <c r="S187" s="194" t="s">
        <v>25</v>
      </c>
      <c r="W187" s="194" t="s">
        <v>8336</v>
      </c>
    </row>
    <row r="188" spans="1:23">
      <c r="B188" s="194" t="s">
        <v>3670</v>
      </c>
      <c r="C188" s="194" t="str">
        <f t="shared" si="8"/>
        <v>select_multiple</v>
      </c>
      <c r="D188" s="194" t="str">
        <f t="shared" si="9"/>
        <v>selection</v>
      </c>
      <c r="F188" s="194" t="s">
        <v>246</v>
      </c>
      <c r="G188" s="194" t="s">
        <v>118</v>
      </c>
      <c r="I188" s="251" t="s">
        <v>8337</v>
      </c>
      <c r="J188" s="194" t="s">
        <v>3671</v>
      </c>
      <c r="K188" s="194" t="s">
        <v>579</v>
      </c>
      <c r="M188" s="194" t="s">
        <v>3663</v>
      </c>
      <c r="N188" s="194">
        <v>1</v>
      </c>
      <c r="S188" s="194" t="s">
        <v>25</v>
      </c>
      <c r="W188" s="194" t="s">
        <v>3225</v>
      </c>
    </row>
    <row r="189" spans="1:23">
      <c r="B189" s="194" t="s">
        <v>3675</v>
      </c>
      <c r="C189" s="194" t="str">
        <f t="shared" si="8"/>
        <v>No</v>
      </c>
      <c r="D189" s="194" t="str">
        <f t="shared" si="9"/>
        <v/>
      </c>
      <c r="F189" s="194" t="s">
        <v>246</v>
      </c>
      <c r="G189" s="194" t="s">
        <v>118</v>
      </c>
      <c r="I189" s="251" t="s">
        <v>2988</v>
      </c>
      <c r="J189" s="194" t="s">
        <v>49</v>
      </c>
      <c r="K189" s="194" t="s">
        <v>582</v>
      </c>
      <c r="M189" s="194" t="s">
        <v>1312</v>
      </c>
      <c r="N189" s="194">
        <v>1</v>
      </c>
      <c r="S189" s="194" t="s">
        <v>25</v>
      </c>
      <c r="W189" s="194" t="s">
        <v>3678</v>
      </c>
    </row>
    <row r="190" spans="1:23">
      <c r="B190" s="194" t="s">
        <v>3679</v>
      </c>
      <c r="C190" s="194" t="str">
        <f t="shared" si="8"/>
        <v>select_one</v>
      </c>
      <c r="D190" s="194" t="str">
        <f t="shared" si="9"/>
        <v>bens_selection</v>
      </c>
      <c r="G190" s="194" t="s">
        <v>3040</v>
      </c>
      <c r="I190" s="251" t="s">
        <v>8338</v>
      </c>
      <c r="J190" s="194" t="s">
        <v>543</v>
      </c>
      <c r="K190" s="194" t="s">
        <v>544</v>
      </c>
      <c r="M190" s="194" t="s">
        <v>3682</v>
      </c>
      <c r="N190" s="194">
        <v>1</v>
      </c>
      <c r="S190" s="194" t="s">
        <v>25</v>
      </c>
      <c r="W190" s="194" t="s">
        <v>539</v>
      </c>
    </row>
    <row r="191" spans="1:23">
      <c r="B191" s="194" t="s">
        <v>3684</v>
      </c>
      <c r="C191" s="194" t="str">
        <f t="shared" si="8"/>
        <v>No</v>
      </c>
      <c r="D191" s="194" t="str">
        <f t="shared" si="9"/>
        <v/>
      </c>
      <c r="G191" s="194" t="s">
        <v>3040</v>
      </c>
      <c r="I191" s="251" t="s">
        <v>2988</v>
      </c>
      <c r="J191" s="194" t="s">
        <v>49</v>
      </c>
      <c r="K191" s="194" t="s">
        <v>546</v>
      </c>
      <c r="M191" s="194" t="s">
        <v>1312</v>
      </c>
      <c r="N191" s="194">
        <v>1</v>
      </c>
      <c r="S191" s="194" t="s">
        <v>25</v>
      </c>
      <c r="W191" s="194" t="s">
        <v>8339</v>
      </c>
    </row>
    <row r="192" spans="1:23">
      <c r="B192" s="194" t="s">
        <v>3688</v>
      </c>
      <c r="C192" s="194" t="str">
        <f t="shared" si="8"/>
        <v>select_one</v>
      </c>
      <c r="D192" s="194" t="str">
        <f t="shared" si="9"/>
        <v>yes_no_dk</v>
      </c>
      <c r="G192" s="194" t="s">
        <v>3040</v>
      </c>
      <c r="I192" s="251" t="s">
        <v>8340</v>
      </c>
      <c r="J192" s="194" t="s">
        <v>549</v>
      </c>
      <c r="K192" s="194" t="s">
        <v>550</v>
      </c>
      <c r="M192" s="194" t="s">
        <v>3690</v>
      </c>
      <c r="N192" s="194">
        <v>1</v>
      </c>
      <c r="S192" s="194" t="s">
        <v>25</v>
      </c>
    </row>
    <row r="193" spans="1:23">
      <c r="B193" s="194" t="s">
        <v>3692</v>
      </c>
      <c r="C193" s="194" t="str">
        <f t="shared" si="8"/>
        <v>No</v>
      </c>
      <c r="D193" s="194" t="str">
        <f t="shared" si="9"/>
        <v/>
      </c>
      <c r="G193" s="194" t="s">
        <v>3040</v>
      </c>
      <c r="I193" s="251" t="s">
        <v>2988</v>
      </c>
      <c r="J193" s="194" t="s">
        <v>49</v>
      </c>
      <c r="K193" s="194" t="s">
        <v>552</v>
      </c>
      <c r="M193" s="194" t="s">
        <v>3694</v>
      </c>
      <c r="N193" s="194">
        <v>1</v>
      </c>
      <c r="S193" s="194" t="s">
        <v>25</v>
      </c>
      <c r="W193" s="194" t="s">
        <v>554</v>
      </c>
    </row>
    <row r="194" spans="1:23">
      <c r="B194" s="194" t="s">
        <v>3696</v>
      </c>
      <c r="C194" s="194" t="str">
        <f t="shared" si="8"/>
        <v>select_one</v>
      </c>
      <c r="D194" s="194" t="str">
        <f t="shared" si="9"/>
        <v>yes_no</v>
      </c>
      <c r="G194" s="194" t="s">
        <v>3040</v>
      </c>
      <c r="I194" s="251" t="s">
        <v>8290</v>
      </c>
      <c r="J194" s="194" t="s">
        <v>22</v>
      </c>
      <c r="K194" s="194" t="s">
        <v>555</v>
      </c>
      <c r="M194" s="194" t="s">
        <v>3698</v>
      </c>
      <c r="N194" s="194">
        <v>1</v>
      </c>
      <c r="P194" s="205" t="s">
        <v>557</v>
      </c>
      <c r="S194" s="194" t="s">
        <v>25</v>
      </c>
    </row>
    <row r="195" spans="1:23">
      <c r="B195" s="194" t="s">
        <v>3700</v>
      </c>
      <c r="C195" s="194" t="str">
        <f t="shared" si="8"/>
        <v>No</v>
      </c>
      <c r="D195" s="194" t="str">
        <f t="shared" si="9"/>
        <v/>
      </c>
      <c r="G195" s="194" t="s">
        <v>3040</v>
      </c>
      <c r="I195" s="251" t="s">
        <v>2988</v>
      </c>
      <c r="J195" s="194" t="s">
        <v>49</v>
      </c>
      <c r="K195" s="194" t="s">
        <v>558</v>
      </c>
      <c r="M195" s="194" t="s">
        <v>3694</v>
      </c>
      <c r="N195" s="194">
        <v>1</v>
      </c>
      <c r="S195" s="194" t="s">
        <v>25</v>
      </c>
      <c r="W195" s="194" t="s">
        <v>560</v>
      </c>
    </row>
    <row r="196" spans="1:23">
      <c r="B196" s="194" t="s">
        <v>3703</v>
      </c>
      <c r="C196" s="194" t="str">
        <f>IF(IFERROR(FIND("select_one",J196),0)&gt;0,"select_one",IF(IFERROR(FIND("select_multiple",J196),0)&gt;0,"select_multiple","No"))</f>
        <v>select_one</v>
      </c>
      <c r="D196" s="194" t="str">
        <f t="shared" si="9"/>
        <v>reason_notselect</v>
      </c>
      <c r="F196" s="194" t="s">
        <v>246</v>
      </c>
      <c r="G196" s="194" t="s">
        <v>118</v>
      </c>
      <c r="I196" s="251" t="s">
        <v>8341</v>
      </c>
      <c r="J196" s="194" t="s">
        <v>599</v>
      </c>
      <c r="K196" s="194" t="s">
        <v>600</v>
      </c>
      <c r="M196" s="194" t="s">
        <v>3706</v>
      </c>
      <c r="N196" s="194">
        <v>1</v>
      </c>
      <c r="S196" s="194" t="s">
        <v>25</v>
      </c>
      <c r="W196" s="194" t="s">
        <v>3708</v>
      </c>
    </row>
    <row r="197" spans="1:23">
      <c r="B197" s="194" t="s">
        <v>3709</v>
      </c>
      <c r="C197" s="194" t="str">
        <f t="shared" si="8"/>
        <v>select_one</v>
      </c>
      <c r="D197" s="194" t="str">
        <f t="shared" ref="D197:D228" si="10">IF(OR(C197="select_one",C197="select_multiple"),TRIM(RIGHT(J197,LEN(J197)-(LEN(C197)+1))),"")</f>
        <v>yes_no</v>
      </c>
      <c r="G197" s="194" t="s">
        <v>3040</v>
      </c>
      <c r="I197" s="251" t="s">
        <v>8290</v>
      </c>
      <c r="J197" s="194" t="s">
        <v>22</v>
      </c>
      <c r="K197" s="194" t="s">
        <v>561</v>
      </c>
      <c r="M197" s="194" t="s">
        <v>3711</v>
      </c>
      <c r="N197" s="194">
        <v>1</v>
      </c>
      <c r="S197" s="194" t="s">
        <v>25</v>
      </c>
    </row>
    <row r="198" spans="1:23">
      <c r="B198" s="194" t="s">
        <v>3713</v>
      </c>
      <c r="C198" s="194" t="str">
        <f t="shared" si="8"/>
        <v>select_one</v>
      </c>
      <c r="D198" s="194" t="str">
        <f t="shared" si="10"/>
        <v>payment_recepient</v>
      </c>
      <c r="G198" s="194" t="s">
        <v>3040</v>
      </c>
      <c r="I198" s="251" t="s">
        <v>8342</v>
      </c>
      <c r="J198" s="194" t="s">
        <v>563</v>
      </c>
      <c r="K198" s="194" t="s">
        <v>564</v>
      </c>
      <c r="M198" s="194" t="s">
        <v>3715</v>
      </c>
      <c r="N198" s="194">
        <v>1</v>
      </c>
      <c r="S198" s="194" t="s">
        <v>25</v>
      </c>
      <c r="W198" s="194" t="s">
        <v>566</v>
      </c>
    </row>
    <row r="199" spans="1:23">
      <c r="B199" s="194" t="s">
        <v>3717</v>
      </c>
      <c r="C199" s="194" t="str">
        <f t="shared" si="8"/>
        <v>select_one</v>
      </c>
      <c r="D199" s="194" t="str">
        <f t="shared" si="10"/>
        <v>voluntary_forced</v>
      </c>
      <c r="G199" s="194" t="s">
        <v>3040</v>
      </c>
      <c r="I199" s="251" t="s">
        <v>8343</v>
      </c>
      <c r="J199" s="194" t="s">
        <v>567</v>
      </c>
      <c r="K199" s="194" t="s">
        <v>568</v>
      </c>
      <c r="M199" s="194" t="s">
        <v>569</v>
      </c>
      <c r="N199" s="194">
        <v>1</v>
      </c>
      <c r="S199" s="194" t="s">
        <v>25</v>
      </c>
      <c r="W199" s="194" t="s">
        <v>566</v>
      </c>
    </row>
    <row r="200" spans="1:23">
      <c r="B200" s="194" t="s">
        <v>3720</v>
      </c>
      <c r="C200" s="194" t="str">
        <f t="shared" si="8"/>
        <v>select_one</v>
      </c>
      <c r="D200" s="194" t="str">
        <f t="shared" si="10"/>
        <v>yes_no</v>
      </c>
      <c r="G200" s="194" t="s">
        <v>3040</v>
      </c>
      <c r="I200" s="251" t="s">
        <v>8290</v>
      </c>
      <c r="J200" s="194" t="s">
        <v>22</v>
      </c>
      <c r="K200" s="194" t="s">
        <v>570</v>
      </c>
      <c r="M200" s="194" t="s">
        <v>3722</v>
      </c>
      <c r="N200" s="194">
        <v>1</v>
      </c>
      <c r="S200" s="194" t="s">
        <v>25</v>
      </c>
    </row>
    <row r="201" spans="1:23">
      <c r="B201" s="194" t="s">
        <v>3724</v>
      </c>
      <c r="C201" s="194" t="str">
        <f t="shared" si="8"/>
        <v>No</v>
      </c>
      <c r="D201" s="194" t="str">
        <f t="shared" si="10"/>
        <v/>
      </c>
      <c r="G201" s="194" t="s">
        <v>3040</v>
      </c>
      <c r="I201" s="251" t="s">
        <v>2988</v>
      </c>
      <c r="J201" s="194" t="s">
        <v>49</v>
      </c>
      <c r="K201" s="194" t="s">
        <v>572</v>
      </c>
      <c r="M201" s="194" t="s">
        <v>3726</v>
      </c>
      <c r="N201" s="194">
        <v>1</v>
      </c>
      <c r="S201" s="194" t="s">
        <v>25</v>
      </c>
      <c r="W201" s="194" t="s">
        <v>574</v>
      </c>
    </row>
    <row r="202" spans="1:23">
      <c r="B202" s="194" t="s">
        <v>3728</v>
      </c>
      <c r="C202" s="194" t="str">
        <f t="shared" si="8"/>
        <v>select_one</v>
      </c>
      <c r="D202" s="194" t="str">
        <f t="shared" si="10"/>
        <v>yes_no</v>
      </c>
      <c r="F202" s="194" t="s">
        <v>246</v>
      </c>
      <c r="G202" s="194" t="s">
        <v>118</v>
      </c>
      <c r="I202" s="251" t="s">
        <v>8290</v>
      </c>
      <c r="J202" s="194" t="s">
        <v>22</v>
      </c>
      <c r="K202" s="194" t="s">
        <v>619</v>
      </c>
      <c r="M202" s="194" t="s">
        <v>3730</v>
      </c>
      <c r="N202" s="194">
        <v>1</v>
      </c>
      <c r="S202" s="194" t="s">
        <v>25</v>
      </c>
      <c r="W202" s="194" t="s">
        <v>3225</v>
      </c>
    </row>
    <row r="203" spans="1:23">
      <c r="B203" s="194" t="s">
        <v>3732</v>
      </c>
      <c r="C203" s="194" t="str">
        <f t="shared" si="8"/>
        <v>select_multiple</v>
      </c>
      <c r="D203" s="194" t="str">
        <f t="shared" si="10"/>
        <v>grad_crite</v>
      </c>
      <c r="F203" s="194" t="s">
        <v>246</v>
      </c>
      <c r="G203" s="194" t="s">
        <v>118</v>
      </c>
      <c r="I203" s="251" t="s">
        <v>8344</v>
      </c>
      <c r="J203" s="194" t="s">
        <v>621</v>
      </c>
      <c r="K203" s="194" t="s">
        <v>622</v>
      </c>
      <c r="M203" s="194" t="s">
        <v>3734</v>
      </c>
      <c r="N203" s="194">
        <v>1</v>
      </c>
      <c r="S203" s="194" t="s">
        <v>25</v>
      </c>
      <c r="W203" s="194" t="s">
        <v>624</v>
      </c>
    </row>
    <row r="204" spans="1:23">
      <c r="B204" s="194" t="s">
        <v>3736</v>
      </c>
      <c r="C204" s="194" t="str">
        <f t="shared" si="8"/>
        <v>select_one</v>
      </c>
      <c r="D204" s="194" t="str">
        <f t="shared" si="10"/>
        <v>grad_who_comm</v>
      </c>
      <c r="F204" s="194" t="s">
        <v>246</v>
      </c>
      <c r="G204" s="194" t="s">
        <v>118</v>
      </c>
      <c r="I204" s="251" t="s">
        <v>8345</v>
      </c>
      <c r="J204" s="194" t="s">
        <v>625</v>
      </c>
      <c r="K204" s="194" t="s">
        <v>626</v>
      </c>
      <c r="M204" s="194" t="s">
        <v>3738</v>
      </c>
      <c r="N204" s="194">
        <v>1</v>
      </c>
      <c r="S204" s="194" t="s">
        <v>25</v>
      </c>
      <c r="W204" s="194" t="s">
        <v>624</v>
      </c>
    </row>
    <row r="205" spans="1:23">
      <c r="B205" s="194" t="s">
        <v>3740</v>
      </c>
      <c r="C205" s="194" t="str">
        <f t="shared" si="8"/>
        <v>select_one</v>
      </c>
      <c r="D205" s="194" t="str">
        <f t="shared" si="10"/>
        <v>grad_who_comm</v>
      </c>
      <c r="F205" s="194" t="s">
        <v>246</v>
      </c>
      <c r="G205" s="194" t="s">
        <v>118</v>
      </c>
      <c r="I205" s="251" t="s">
        <v>8345</v>
      </c>
      <c r="J205" s="194" t="s">
        <v>625</v>
      </c>
      <c r="K205" s="194" t="s">
        <v>628</v>
      </c>
      <c r="M205" s="194" t="s">
        <v>3742</v>
      </c>
      <c r="N205" s="194">
        <v>1</v>
      </c>
      <c r="S205" s="194" t="s">
        <v>25</v>
      </c>
      <c r="W205" s="194" t="s">
        <v>3225</v>
      </c>
    </row>
    <row r="206" spans="1:23" s="199" customFormat="1">
      <c r="A206" s="212"/>
      <c r="B206" s="199" t="s">
        <v>3744</v>
      </c>
      <c r="C206" s="199" t="str">
        <f t="shared" si="8"/>
        <v>No</v>
      </c>
      <c r="D206" s="199" t="str">
        <f t="shared" si="10"/>
        <v/>
      </c>
      <c r="E206" s="212"/>
      <c r="G206" s="199" t="s">
        <v>2983</v>
      </c>
      <c r="H206" s="213"/>
      <c r="I206" s="255" t="s">
        <v>2988</v>
      </c>
      <c r="J206" s="199" t="s">
        <v>117</v>
      </c>
      <c r="K206" s="199" t="s">
        <v>531</v>
      </c>
      <c r="M206" s="199" t="s">
        <v>2988</v>
      </c>
      <c r="N206" s="199">
        <v>1</v>
      </c>
      <c r="P206" s="212"/>
    </row>
    <row r="207" spans="1:23" s="218" customFormat="1">
      <c r="A207" s="207"/>
      <c r="C207" s="218" t="str">
        <f t="shared" si="8"/>
        <v>No</v>
      </c>
      <c r="D207" s="218" t="str">
        <f t="shared" si="10"/>
        <v/>
      </c>
      <c r="E207" s="207"/>
      <c r="H207" s="209"/>
      <c r="I207" s="253" t="s">
        <v>2988</v>
      </c>
      <c r="N207" s="218">
        <v>1</v>
      </c>
      <c r="P207" s="207"/>
    </row>
    <row r="208" spans="1:23" s="199" customFormat="1">
      <c r="A208" s="212"/>
      <c r="B208" s="199" t="s">
        <v>3745</v>
      </c>
      <c r="C208" s="199" t="str">
        <f t="shared" si="8"/>
        <v>No</v>
      </c>
      <c r="D208" s="199" t="str">
        <f t="shared" si="10"/>
        <v/>
      </c>
      <c r="E208" s="212"/>
      <c r="F208" s="199" t="s">
        <v>246</v>
      </c>
      <c r="G208" s="199" t="s">
        <v>2983</v>
      </c>
      <c r="H208" s="213"/>
      <c r="I208" s="255" t="s">
        <v>2988</v>
      </c>
      <c r="J208" s="199" t="s">
        <v>26</v>
      </c>
      <c r="K208" s="199" t="s">
        <v>650</v>
      </c>
      <c r="L208" s="199" t="s">
        <v>3747</v>
      </c>
      <c r="M208" s="199" t="s">
        <v>3748</v>
      </c>
      <c r="N208" s="199">
        <v>1</v>
      </c>
      <c r="P208" s="212"/>
      <c r="W208" s="199" t="s">
        <v>3428</v>
      </c>
    </row>
    <row r="209" spans="1:23">
      <c r="B209" s="194" t="s">
        <v>3749</v>
      </c>
      <c r="C209" s="194" t="str">
        <f t="shared" si="8"/>
        <v>select_one</v>
      </c>
      <c r="D209" s="194" t="str">
        <f t="shared" si="10"/>
        <v>mod_preferred</v>
      </c>
      <c r="F209" s="194" t="s">
        <v>246</v>
      </c>
      <c r="G209" s="194" t="s">
        <v>2983</v>
      </c>
      <c r="I209" s="251" t="s">
        <v>8346</v>
      </c>
      <c r="J209" s="194" t="s">
        <v>652</v>
      </c>
      <c r="K209" s="194" t="s">
        <v>653</v>
      </c>
      <c r="M209" s="194" t="s">
        <v>3751</v>
      </c>
      <c r="N209" s="194">
        <v>1</v>
      </c>
      <c r="S209" s="194" t="s">
        <v>25</v>
      </c>
    </row>
    <row r="210" spans="1:23">
      <c r="B210" s="194" t="s">
        <v>3753</v>
      </c>
      <c r="C210" s="194" t="str">
        <f t="shared" si="8"/>
        <v>select_multiple</v>
      </c>
      <c r="D210" s="194" t="str">
        <f t="shared" si="10"/>
        <v>reason_inkind</v>
      </c>
      <c r="F210" s="194" t="s">
        <v>246</v>
      </c>
      <c r="G210" s="194" t="s">
        <v>2983</v>
      </c>
      <c r="I210" s="251" t="s">
        <v>8347</v>
      </c>
      <c r="J210" s="194" t="s">
        <v>3754</v>
      </c>
      <c r="K210" s="194" t="s">
        <v>656</v>
      </c>
      <c r="M210" s="194" t="s">
        <v>3756</v>
      </c>
      <c r="N210" s="194">
        <v>1</v>
      </c>
      <c r="P210" s="205" t="s">
        <v>658</v>
      </c>
      <c r="Q210" s="194" t="s">
        <v>3758</v>
      </c>
      <c r="S210" s="194" t="s">
        <v>25</v>
      </c>
      <c r="W210" s="194" t="s">
        <v>659</v>
      </c>
    </row>
    <row r="211" spans="1:23">
      <c r="B211" s="194" t="s">
        <v>3759</v>
      </c>
      <c r="C211" s="194" t="str">
        <f t="shared" ref="C211:C275" si="11">IF(IFERROR(FIND("select_one",J211),0)&gt;0,"select_one",IF(IFERROR(FIND("select_multiple",J211),0)&gt;0,"select_multiple","No"))</f>
        <v>select_multiple</v>
      </c>
      <c r="D211" s="194" t="str">
        <f t="shared" si="10"/>
        <v>reason_cash</v>
      </c>
      <c r="F211" s="194" t="s">
        <v>246</v>
      </c>
      <c r="G211" s="194" t="s">
        <v>2983</v>
      </c>
      <c r="I211" s="251" t="s">
        <v>8348</v>
      </c>
      <c r="J211" s="194" t="s">
        <v>3760</v>
      </c>
      <c r="K211" s="194" t="s">
        <v>665</v>
      </c>
      <c r="M211" s="194" t="s">
        <v>3762</v>
      </c>
      <c r="N211" s="194">
        <v>1</v>
      </c>
      <c r="P211" s="205" t="s">
        <v>667</v>
      </c>
      <c r="Q211" s="194" t="s">
        <v>3758</v>
      </c>
      <c r="S211" s="194" t="s">
        <v>25</v>
      </c>
      <c r="W211" s="194" t="s">
        <v>668</v>
      </c>
    </row>
    <row r="212" spans="1:23">
      <c r="B212" s="194" t="s">
        <v>3764</v>
      </c>
      <c r="C212" s="194" t="str">
        <f t="shared" si="11"/>
        <v>select_multiple</v>
      </c>
      <c r="D212" s="194" t="str">
        <f t="shared" si="10"/>
        <v>reason_voucher</v>
      </c>
      <c r="F212" s="194" t="s">
        <v>246</v>
      </c>
      <c r="G212" s="194" t="s">
        <v>118</v>
      </c>
      <c r="I212" s="251" t="s">
        <v>8349</v>
      </c>
      <c r="J212" s="194" t="s">
        <v>3765</v>
      </c>
      <c r="K212" s="194" t="s">
        <v>702</v>
      </c>
      <c r="M212" s="194" t="s">
        <v>3767</v>
      </c>
      <c r="N212" s="194">
        <v>1</v>
      </c>
      <c r="P212" s="205" t="s">
        <v>667</v>
      </c>
      <c r="Q212" s="194" t="s">
        <v>3758</v>
      </c>
      <c r="S212" s="194" t="s">
        <v>25</v>
      </c>
      <c r="W212" s="194" t="s">
        <v>704</v>
      </c>
    </row>
    <row r="213" spans="1:23">
      <c r="B213" s="194" t="s">
        <v>3769</v>
      </c>
      <c r="C213" s="194" t="str">
        <f t="shared" si="11"/>
        <v>select_one</v>
      </c>
      <c r="D213" s="194" t="str">
        <f t="shared" si="10"/>
        <v>reason_both</v>
      </c>
      <c r="F213" s="194" t="s">
        <v>246</v>
      </c>
      <c r="G213" s="194" t="s">
        <v>2983</v>
      </c>
      <c r="I213" s="251" t="s">
        <v>8350</v>
      </c>
      <c r="J213" s="194" t="s">
        <v>673</v>
      </c>
      <c r="K213" s="194" t="s">
        <v>674</v>
      </c>
      <c r="M213" s="194" t="s">
        <v>3772</v>
      </c>
      <c r="N213" s="194">
        <v>1</v>
      </c>
      <c r="P213" s="205" t="s">
        <v>667</v>
      </c>
      <c r="Q213" s="194" t="s">
        <v>3758</v>
      </c>
      <c r="S213" s="194" t="s">
        <v>25</v>
      </c>
      <c r="W213" s="194" t="s">
        <v>676</v>
      </c>
    </row>
    <row r="214" spans="1:23">
      <c r="B214" s="194" t="s">
        <v>3774</v>
      </c>
      <c r="C214" s="194" t="str">
        <f t="shared" si="11"/>
        <v>select_one</v>
      </c>
      <c r="D214" s="194" t="str">
        <f t="shared" si="10"/>
        <v>reason_both</v>
      </c>
      <c r="F214" s="194" t="s">
        <v>246</v>
      </c>
      <c r="G214" s="194" t="s">
        <v>118</v>
      </c>
      <c r="I214" s="251" t="s">
        <v>8350</v>
      </c>
      <c r="J214" s="194" t="s">
        <v>673</v>
      </c>
      <c r="K214" s="194" t="s">
        <v>710</v>
      </c>
      <c r="M214" s="194" t="s">
        <v>3776</v>
      </c>
      <c r="N214" s="194">
        <v>1</v>
      </c>
      <c r="P214" s="205" t="s">
        <v>667</v>
      </c>
      <c r="Q214" s="194" t="s">
        <v>3758</v>
      </c>
      <c r="S214" s="194" t="s">
        <v>25</v>
      </c>
      <c r="W214" s="194" t="s">
        <v>712</v>
      </c>
    </row>
    <row r="215" spans="1:23">
      <c r="B215" s="194" t="s">
        <v>3778</v>
      </c>
      <c r="C215" s="194" t="str">
        <f t="shared" si="11"/>
        <v>select_multiple</v>
      </c>
      <c r="D215" s="194" t="str">
        <f t="shared" si="10"/>
        <v>food_to_cash</v>
      </c>
      <c r="F215" s="194" t="s">
        <v>246</v>
      </c>
      <c r="G215" s="194" t="s">
        <v>2983</v>
      </c>
      <c r="I215" s="251" t="s">
        <v>8351</v>
      </c>
      <c r="J215" s="194" t="s">
        <v>3779</v>
      </c>
      <c r="K215" s="194" t="s">
        <v>680</v>
      </c>
      <c r="M215" s="194" t="s">
        <v>3781</v>
      </c>
      <c r="N215" s="194">
        <v>1</v>
      </c>
      <c r="S215" s="194" t="s">
        <v>25</v>
      </c>
      <c r="W215" s="194" t="s">
        <v>676</v>
      </c>
    </row>
    <row r="216" spans="1:23">
      <c r="B216" s="194" t="s">
        <v>3783</v>
      </c>
      <c r="C216" s="194" t="str">
        <f t="shared" si="11"/>
        <v>No</v>
      </c>
      <c r="D216" s="194" t="str">
        <f t="shared" si="10"/>
        <v/>
      </c>
      <c r="F216" s="194" t="s">
        <v>246</v>
      </c>
      <c r="G216" s="194" t="s">
        <v>118</v>
      </c>
      <c r="I216" s="251" t="s">
        <v>2988</v>
      </c>
      <c r="J216" s="194" t="s">
        <v>8352</v>
      </c>
      <c r="K216" s="194" t="s">
        <v>718</v>
      </c>
      <c r="M216" s="194" t="s">
        <v>3785</v>
      </c>
      <c r="N216" s="194">
        <v>1</v>
      </c>
      <c r="S216" s="194" t="s">
        <v>25</v>
      </c>
      <c r="W216" s="194" t="s">
        <v>712</v>
      </c>
    </row>
    <row r="217" spans="1:23" s="199" customFormat="1">
      <c r="A217" s="212"/>
      <c r="B217" s="199" t="s">
        <v>3787</v>
      </c>
      <c r="C217" s="199" t="str">
        <f t="shared" si="11"/>
        <v>No</v>
      </c>
      <c r="D217" s="199" t="str">
        <f t="shared" si="10"/>
        <v/>
      </c>
      <c r="E217" s="212"/>
      <c r="F217" s="199" t="s">
        <v>246</v>
      </c>
      <c r="G217" s="199" t="s">
        <v>2983</v>
      </c>
      <c r="H217" s="213"/>
      <c r="I217" s="255" t="s">
        <v>2988</v>
      </c>
      <c r="J217" s="199" t="s">
        <v>117</v>
      </c>
      <c r="K217" s="199" t="s">
        <v>650</v>
      </c>
      <c r="M217" s="199" t="s">
        <v>2988</v>
      </c>
      <c r="N217" s="199">
        <v>1</v>
      </c>
      <c r="P217" s="212"/>
    </row>
    <row r="218" spans="1:23" s="214" customFormat="1">
      <c r="A218" s="207"/>
      <c r="C218" s="214" t="str">
        <f t="shared" si="11"/>
        <v>No</v>
      </c>
      <c r="D218" s="214" t="str">
        <f t="shared" si="10"/>
        <v/>
      </c>
      <c r="E218" s="207"/>
      <c r="H218" s="209"/>
      <c r="I218" s="253" t="s">
        <v>2988</v>
      </c>
      <c r="N218" s="214">
        <v>1</v>
      </c>
      <c r="P218" s="207"/>
    </row>
    <row r="219" spans="1:23" s="199" customFormat="1">
      <c r="A219" s="212"/>
      <c r="B219" s="199" t="s">
        <v>3788</v>
      </c>
      <c r="C219" s="199" t="str">
        <f t="shared" si="11"/>
        <v>No</v>
      </c>
      <c r="D219" s="199" t="str">
        <f t="shared" si="10"/>
        <v/>
      </c>
      <c r="E219" s="212"/>
      <c r="G219" s="199" t="s">
        <v>2983</v>
      </c>
      <c r="H219" s="213"/>
      <c r="I219" s="255" t="s">
        <v>2988</v>
      </c>
      <c r="J219" s="199" t="s">
        <v>26</v>
      </c>
      <c r="K219" s="199" t="s">
        <v>725</v>
      </c>
      <c r="L219" s="199" t="s">
        <v>3790</v>
      </c>
      <c r="M219" s="199" t="s">
        <v>3791</v>
      </c>
      <c r="N219" s="199">
        <v>1</v>
      </c>
      <c r="P219" s="212"/>
      <c r="Q219" s="199" t="s">
        <v>3428</v>
      </c>
      <c r="W219" s="199" t="s">
        <v>3428</v>
      </c>
    </row>
    <row r="220" spans="1:23">
      <c r="B220" s="194" t="s">
        <v>3792</v>
      </c>
      <c r="C220" s="194" t="str">
        <f t="shared" si="11"/>
        <v>select_one</v>
      </c>
      <c r="D220" s="194" t="str">
        <f t="shared" si="10"/>
        <v>yes_no</v>
      </c>
      <c r="G220" s="194" t="s">
        <v>2983</v>
      </c>
      <c r="I220" s="251" t="s">
        <v>8290</v>
      </c>
      <c r="J220" s="194" t="s">
        <v>22</v>
      </c>
      <c r="K220" s="194" t="s">
        <v>740</v>
      </c>
      <c r="M220" s="194" t="s">
        <v>3793</v>
      </c>
      <c r="N220" s="194">
        <v>1</v>
      </c>
      <c r="P220" s="205" t="s">
        <v>742</v>
      </c>
      <c r="S220" s="194" t="s">
        <v>25</v>
      </c>
    </row>
    <row r="221" spans="1:23">
      <c r="B221" s="194" t="s">
        <v>3795</v>
      </c>
      <c r="C221" s="194" t="str">
        <f t="shared" si="11"/>
        <v>select_one</v>
      </c>
      <c r="D221" s="194" t="str">
        <f t="shared" si="10"/>
        <v>yes_no</v>
      </c>
      <c r="G221" s="194" t="s">
        <v>2983</v>
      </c>
      <c r="I221" s="251" t="s">
        <v>8290</v>
      </c>
      <c r="J221" s="194" t="s">
        <v>22</v>
      </c>
      <c r="K221" s="194" t="s">
        <v>743</v>
      </c>
      <c r="M221" s="194" t="s">
        <v>3796</v>
      </c>
      <c r="N221" s="194">
        <v>1</v>
      </c>
      <c r="P221" s="205" t="s">
        <v>745</v>
      </c>
      <c r="S221" s="194" t="s">
        <v>25</v>
      </c>
    </row>
    <row r="222" spans="1:23">
      <c r="B222" s="194" t="s">
        <v>3798</v>
      </c>
      <c r="C222" s="194" t="str">
        <f t="shared" si="11"/>
        <v>select_one</v>
      </c>
      <c r="D222" s="194" t="str">
        <f t="shared" si="10"/>
        <v>yes_no</v>
      </c>
      <c r="G222" s="194" t="s">
        <v>2983</v>
      </c>
      <c r="I222" s="251" t="s">
        <v>8290</v>
      </c>
      <c r="J222" s="194" t="s">
        <v>22</v>
      </c>
      <c r="K222" s="194" t="s">
        <v>747</v>
      </c>
      <c r="M222" s="194" t="s">
        <v>3799</v>
      </c>
      <c r="N222" s="194">
        <v>1</v>
      </c>
      <c r="S222" s="194" t="s">
        <v>25</v>
      </c>
    </row>
    <row r="223" spans="1:23">
      <c r="B223" s="194" t="s">
        <v>3801</v>
      </c>
      <c r="C223" s="194" t="str">
        <f t="shared" si="11"/>
        <v>select_one</v>
      </c>
      <c r="D223" s="194" t="str">
        <f t="shared" si="10"/>
        <v>dist_info</v>
      </c>
      <c r="G223" s="194" t="s">
        <v>2983</v>
      </c>
      <c r="I223" s="251" t="s">
        <v>8353</v>
      </c>
      <c r="J223" s="194" t="s">
        <v>749</v>
      </c>
      <c r="K223" s="194" t="s">
        <v>750</v>
      </c>
      <c r="M223" s="194" t="s">
        <v>3802</v>
      </c>
      <c r="N223" s="194">
        <v>1</v>
      </c>
      <c r="S223" s="194" t="s">
        <v>25</v>
      </c>
      <c r="W223" s="194" t="s">
        <v>752</v>
      </c>
    </row>
    <row r="224" spans="1:23">
      <c r="B224" s="194" t="s">
        <v>3804</v>
      </c>
      <c r="C224" s="194" t="str">
        <f t="shared" si="11"/>
        <v>No</v>
      </c>
      <c r="D224" s="194" t="str">
        <f t="shared" si="10"/>
        <v/>
      </c>
      <c r="G224" s="194" t="s">
        <v>2983</v>
      </c>
      <c r="I224" s="251" t="s">
        <v>2988</v>
      </c>
      <c r="J224" s="194" t="s">
        <v>49</v>
      </c>
      <c r="K224" s="194" t="s">
        <v>753</v>
      </c>
      <c r="M224" s="194" t="s">
        <v>1312</v>
      </c>
      <c r="N224" s="194">
        <v>1</v>
      </c>
      <c r="S224" s="194" t="s">
        <v>25</v>
      </c>
      <c r="W224" s="194" t="s">
        <v>3806</v>
      </c>
    </row>
    <row r="225" spans="1:23">
      <c r="B225" s="194" t="s">
        <v>3807</v>
      </c>
      <c r="C225" s="194" t="str">
        <f t="shared" si="11"/>
        <v>select_one</v>
      </c>
      <c r="D225" s="194" t="str">
        <f t="shared" si="10"/>
        <v>yes_no</v>
      </c>
      <c r="G225" s="194" t="s">
        <v>2983</v>
      </c>
      <c r="I225" s="251" t="s">
        <v>8290</v>
      </c>
      <c r="J225" s="194" t="s">
        <v>22</v>
      </c>
      <c r="K225" s="194" t="s">
        <v>756</v>
      </c>
      <c r="M225" s="194" t="s">
        <v>3808</v>
      </c>
      <c r="N225" s="194">
        <v>1</v>
      </c>
      <c r="S225" s="194" t="s">
        <v>25</v>
      </c>
    </row>
    <row r="226" spans="1:23">
      <c r="B226" s="194" t="s">
        <v>3810</v>
      </c>
      <c r="C226" s="194" t="str">
        <f t="shared" si="11"/>
        <v>select_one</v>
      </c>
      <c r="D226" s="194" t="str">
        <f t="shared" si="10"/>
        <v>wait_time</v>
      </c>
      <c r="G226" s="194" t="s">
        <v>2983</v>
      </c>
      <c r="I226" s="251" t="s">
        <v>8354</v>
      </c>
      <c r="J226" s="194" t="s">
        <v>758</v>
      </c>
      <c r="K226" s="194" t="s">
        <v>759</v>
      </c>
      <c r="M226" s="194" t="s">
        <v>3812</v>
      </c>
      <c r="N226" s="194">
        <v>1</v>
      </c>
      <c r="P226" s="205" t="s">
        <v>761</v>
      </c>
      <c r="S226" s="194" t="s">
        <v>25</v>
      </c>
    </row>
    <row r="227" spans="1:23">
      <c r="B227" s="194" t="s">
        <v>3814</v>
      </c>
      <c r="C227" s="194" t="str">
        <f t="shared" si="11"/>
        <v>select_one</v>
      </c>
      <c r="D227" s="194" t="str">
        <f t="shared" si="10"/>
        <v>wait_time</v>
      </c>
      <c r="G227" s="194" t="s">
        <v>2983</v>
      </c>
      <c r="I227" s="251" t="s">
        <v>8354</v>
      </c>
      <c r="J227" s="194" t="s">
        <v>758</v>
      </c>
      <c r="K227" s="194" t="s">
        <v>762</v>
      </c>
      <c r="M227" s="194" t="s">
        <v>3816</v>
      </c>
      <c r="N227" s="194">
        <v>1</v>
      </c>
      <c r="P227" s="205" t="s">
        <v>761</v>
      </c>
      <c r="S227" s="194" t="s">
        <v>25</v>
      </c>
    </row>
    <row r="228" spans="1:23">
      <c r="B228" s="194" t="s">
        <v>8355</v>
      </c>
      <c r="C228" s="194" t="str">
        <f t="shared" si="11"/>
        <v>select_one</v>
      </c>
      <c r="D228" s="194" t="str">
        <f t="shared" si="10"/>
        <v>yes_no</v>
      </c>
      <c r="G228" s="194" t="s">
        <v>2983</v>
      </c>
      <c r="I228" s="251" t="s">
        <v>8290</v>
      </c>
      <c r="J228" s="194" t="s">
        <v>22</v>
      </c>
      <c r="K228" s="194" t="s">
        <v>764</v>
      </c>
      <c r="M228" s="194" t="s">
        <v>8356</v>
      </c>
      <c r="N228" s="194">
        <v>1</v>
      </c>
      <c r="P228" s="205" t="s">
        <v>766</v>
      </c>
      <c r="S228" s="194" t="s">
        <v>25</v>
      </c>
      <c r="W228" s="194" t="s">
        <v>3225</v>
      </c>
    </row>
    <row r="229" spans="1:23">
      <c r="B229" s="194" t="s">
        <v>3818</v>
      </c>
      <c r="C229" s="194" t="str">
        <f t="shared" si="11"/>
        <v>select_one</v>
      </c>
      <c r="D229" s="194" t="str">
        <f t="shared" ref="D229:D240" si="12">IF(OR(C229="select_one",C229="select_multiple"),TRIM(RIGHT(J229,LEN(J229)-(LEN(C229)+1))),"")</f>
        <v>yes_no</v>
      </c>
      <c r="G229" s="194" t="s">
        <v>2983</v>
      </c>
      <c r="I229" s="251" t="s">
        <v>8290</v>
      </c>
      <c r="J229" s="194" t="s">
        <v>22</v>
      </c>
      <c r="K229" s="194" t="s">
        <v>767</v>
      </c>
      <c r="M229" s="194" t="s">
        <v>3820</v>
      </c>
      <c r="N229" s="194">
        <v>1</v>
      </c>
      <c r="S229" s="194" t="s">
        <v>25</v>
      </c>
    </row>
    <row r="230" spans="1:23">
      <c r="B230" s="194" t="s">
        <v>3822</v>
      </c>
      <c r="C230" s="194" t="str">
        <f t="shared" si="11"/>
        <v>select_one</v>
      </c>
      <c r="D230" s="194" t="str">
        <f t="shared" si="12"/>
        <v>site_difficult</v>
      </c>
      <c r="G230" s="194" t="s">
        <v>2983</v>
      </c>
      <c r="I230" s="251" t="s">
        <v>8357</v>
      </c>
      <c r="J230" s="194" t="s">
        <v>769</v>
      </c>
      <c r="K230" s="194" t="s">
        <v>770</v>
      </c>
      <c r="M230" s="194" t="s">
        <v>3824</v>
      </c>
      <c r="N230" s="194">
        <v>1</v>
      </c>
      <c r="S230" s="194" t="s">
        <v>25</v>
      </c>
      <c r="W230" s="194" t="s">
        <v>772</v>
      </c>
    </row>
    <row r="231" spans="1:23">
      <c r="B231" s="194" t="s">
        <v>3826</v>
      </c>
      <c r="C231" s="194" t="str">
        <f t="shared" si="11"/>
        <v>No</v>
      </c>
      <c r="D231" s="194" t="str">
        <f t="shared" si="12"/>
        <v/>
      </c>
      <c r="G231" s="194" t="s">
        <v>2983</v>
      </c>
      <c r="I231" s="251" t="s">
        <v>2988</v>
      </c>
      <c r="J231" s="194" t="s">
        <v>49</v>
      </c>
      <c r="K231" s="194" t="s">
        <v>773</v>
      </c>
      <c r="M231" s="194" t="s">
        <v>1312</v>
      </c>
      <c r="N231" s="194">
        <v>1</v>
      </c>
      <c r="S231" s="194" t="s">
        <v>25</v>
      </c>
      <c r="W231" s="194" t="s">
        <v>3829</v>
      </c>
    </row>
    <row r="232" spans="1:23">
      <c r="B232" s="194" t="s">
        <v>3830</v>
      </c>
      <c r="C232" s="194" t="str">
        <f t="shared" si="11"/>
        <v>select_one</v>
      </c>
      <c r="D232" s="194" t="str">
        <f t="shared" si="12"/>
        <v>access_diff</v>
      </c>
      <c r="G232" s="194" t="s">
        <v>2983</v>
      </c>
      <c r="I232" s="251" t="s">
        <v>8358</v>
      </c>
      <c r="J232" s="194" t="s">
        <v>776</v>
      </c>
      <c r="K232" s="194" t="s">
        <v>777</v>
      </c>
      <c r="M232" s="194" t="s">
        <v>3832</v>
      </c>
      <c r="N232" s="194">
        <v>1</v>
      </c>
      <c r="S232" s="194" t="s">
        <v>25</v>
      </c>
      <c r="W232" s="194" t="s">
        <v>772</v>
      </c>
    </row>
    <row r="233" spans="1:23">
      <c r="B233" s="194" t="s">
        <v>3834</v>
      </c>
      <c r="C233" s="194" t="str">
        <f t="shared" si="11"/>
        <v>No</v>
      </c>
      <c r="D233" s="194" t="str">
        <f t="shared" si="12"/>
        <v/>
      </c>
      <c r="G233" s="194" t="s">
        <v>2983</v>
      </c>
      <c r="I233" s="251" t="s">
        <v>2988</v>
      </c>
      <c r="J233" s="194" t="s">
        <v>49</v>
      </c>
      <c r="K233" s="194" t="s">
        <v>779</v>
      </c>
      <c r="M233" s="194" t="s">
        <v>1312</v>
      </c>
      <c r="N233" s="194">
        <v>1</v>
      </c>
      <c r="S233" s="194" t="s">
        <v>25</v>
      </c>
      <c r="W233" s="194" t="s">
        <v>3837</v>
      </c>
    </row>
    <row r="234" spans="1:23">
      <c r="A234" s="205" t="s">
        <v>3838</v>
      </c>
      <c r="B234" s="194" t="s">
        <v>3839</v>
      </c>
      <c r="C234" s="194" t="str">
        <f>IF(IFERROR(FIND("select_one",J234),0)&gt;0,"select_one",IF(IFERROR(FIND("select_multiple",J234),0)&gt;0,"select_multiple","No"))</f>
        <v>select_one</v>
      </c>
      <c r="D234" s="194" t="str">
        <f t="shared" si="12"/>
        <v>yes_no</v>
      </c>
      <c r="F234" s="194" t="s">
        <v>246</v>
      </c>
      <c r="G234" s="194" t="s">
        <v>2983</v>
      </c>
      <c r="I234" s="251" t="s">
        <v>8290</v>
      </c>
      <c r="J234" s="194" t="s">
        <v>22</v>
      </c>
      <c r="K234" s="194" t="s">
        <v>1116</v>
      </c>
      <c r="M234" s="194" t="s">
        <v>3841</v>
      </c>
      <c r="N234" s="194">
        <v>1</v>
      </c>
      <c r="S234" s="194" t="s">
        <v>25</v>
      </c>
      <c r="W234" s="194" t="s">
        <v>3225</v>
      </c>
    </row>
    <row r="235" spans="1:23">
      <c r="A235" s="205" t="s">
        <v>3843</v>
      </c>
      <c r="B235" s="194" t="s">
        <v>3844</v>
      </c>
      <c r="C235" s="194" t="str">
        <f>IF(IFERROR(FIND("select_one",J235),0)&gt;0,"select_one",IF(IFERROR(FIND("select_multiple",J235),0)&gt;0,"select_multiple","No"))</f>
        <v>select_one</v>
      </c>
      <c r="D235" s="194" t="str">
        <f t="shared" si="12"/>
        <v>assist_endyear</v>
      </c>
      <c r="F235" s="194" t="s">
        <v>246</v>
      </c>
      <c r="G235" s="194" t="s">
        <v>2983</v>
      </c>
      <c r="I235" s="251" t="s">
        <v>8359</v>
      </c>
      <c r="J235" s="194" t="s">
        <v>1118</v>
      </c>
      <c r="K235" s="194" t="s">
        <v>1119</v>
      </c>
      <c r="M235" s="194" t="s">
        <v>3846</v>
      </c>
      <c r="N235" s="194">
        <v>1</v>
      </c>
      <c r="S235" s="194" t="s">
        <v>25</v>
      </c>
      <c r="W235" s="194" t="s">
        <v>1121</v>
      </c>
    </row>
    <row r="236" spans="1:23">
      <c r="B236" s="194" t="s">
        <v>3848</v>
      </c>
      <c r="C236" s="194" t="str">
        <f t="shared" si="11"/>
        <v>select_multiple</v>
      </c>
      <c r="D236" s="194" t="str">
        <f t="shared" si="12"/>
        <v>commodity_type</v>
      </c>
      <c r="E236" s="205" t="s">
        <v>3849</v>
      </c>
      <c r="G236" s="194" t="s">
        <v>2983</v>
      </c>
      <c r="I236" s="251" t="s">
        <v>8360</v>
      </c>
      <c r="J236" s="194" t="s">
        <v>782</v>
      </c>
      <c r="K236" s="194" t="s">
        <v>783</v>
      </c>
      <c r="M236" s="194" t="s">
        <v>3851</v>
      </c>
      <c r="N236" s="194">
        <v>1</v>
      </c>
      <c r="S236" s="194" t="s">
        <v>25</v>
      </c>
      <c r="W236" s="194" t="s">
        <v>3853</v>
      </c>
    </row>
    <row r="237" spans="1:23" s="199" customFormat="1">
      <c r="A237" s="212"/>
      <c r="B237" s="199" t="s">
        <v>3854</v>
      </c>
      <c r="C237" s="199" t="str">
        <f t="shared" si="11"/>
        <v>No</v>
      </c>
      <c r="D237" s="199" t="str">
        <f t="shared" si="12"/>
        <v/>
      </c>
      <c r="E237" s="212"/>
      <c r="G237" s="199" t="s">
        <v>2983</v>
      </c>
      <c r="H237" s="213"/>
      <c r="I237" s="255" t="s">
        <v>2988</v>
      </c>
      <c r="J237" s="199" t="s">
        <v>117</v>
      </c>
      <c r="K237" s="199" t="s">
        <v>725</v>
      </c>
      <c r="M237" s="199" t="s">
        <v>2988</v>
      </c>
      <c r="N237" s="199">
        <v>1</v>
      </c>
      <c r="P237" s="212"/>
    </row>
    <row r="238" spans="1:23" s="218" customFormat="1">
      <c r="A238" s="207"/>
      <c r="C238" s="218" t="str">
        <f t="shared" si="11"/>
        <v>No</v>
      </c>
      <c r="D238" s="218" t="str">
        <f t="shared" si="12"/>
        <v/>
      </c>
      <c r="E238" s="207"/>
      <c r="H238" s="209"/>
      <c r="I238" s="253" t="s">
        <v>2988</v>
      </c>
      <c r="M238" s="218" t="s">
        <v>2988</v>
      </c>
      <c r="N238" s="218">
        <v>1</v>
      </c>
      <c r="P238" s="207"/>
    </row>
    <row r="239" spans="1:23" s="219" customFormat="1">
      <c r="A239" s="215"/>
      <c r="C239" s="219" t="str">
        <f t="shared" si="11"/>
        <v>No</v>
      </c>
      <c r="D239" s="219" t="str">
        <f t="shared" si="12"/>
        <v/>
      </c>
      <c r="E239" s="215"/>
      <c r="H239" s="217"/>
      <c r="I239" s="257" t="s">
        <v>2988</v>
      </c>
      <c r="J239" s="219" t="s">
        <v>8361</v>
      </c>
      <c r="K239" s="219" t="s">
        <v>3855</v>
      </c>
      <c r="M239" s="219" t="s">
        <v>2988</v>
      </c>
      <c r="N239" s="219">
        <v>1</v>
      </c>
      <c r="P239" s="215"/>
      <c r="V239" s="219" t="s">
        <v>3856</v>
      </c>
      <c r="W239" s="219" t="s">
        <v>3853</v>
      </c>
    </row>
    <row r="240" spans="1:23" s="232" customFormat="1">
      <c r="C240" s="232" t="str">
        <f t="shared" si="11"/>
        <v>No</v>
      </c>
      <c r="D240" s="232" t="str">
        <f t="shared" si="12"/>
        <v/>
      </c>
      <c r="G240" s="232" t="s">
        <v>2983</v>
      </c>
      <c r="H240" s="232" t="s">
        <v>3857</v>
      </c>
      <c r="I240" s="256" t="s">
        <v>2988</v>
      </c>
      <c r="J240" s="232" t="s">
        <v>26</v>
      </c>
      <c r="N240" s="232">
        <v>1</v>
      </c>
    </row>
    <row r="241" spans="1:25" s="240" customFormat="1">
      <c r="I241" s="254"/>
      <c r="J241" s="240" t="s">
        <v>20</v>
      </c>
      <c r="M241" s="240" t="s">
        <v>8362</v>
      </c>
    </row>
    <row r="242" spans="1:25" s="224" customFormat="1">
      <c r="A242" s="223"/>
      <c r="E242" s="223"/>
      <c r="H242" s="225"/>
      <c r="I242" s="260"/>
      <c r="J242" s="224" t="s">
        <v>2564</v>
      </c>
      <c r="K242" s="224" t="s">
        <v>3860</v>
      </c>
      <c r="P242" s="223"/>
      <c r="Y242" s="224" t="s">
        <v>3861</v>
      </c>
    </row>
    <row r="243" spans="1:25" s="224" customFormat="1">
      <c r="I243" s="259"/>
      <c r="J243" s="224" t="s">
        <v>782</v>
      </c>
      <c r="K243" s="224" t="s">
        <v>3862</v>
      </c>
      <c r="Y243" s="224" t="s">
        <v>8363</v>
      </c>
    </row>
    <row r="244" spans="1:25" s="220" customFormat="1">
      <c r="A244" s="205"/>
      <c r="C244" s="220" t="str">
        <f t="shared" si="11"/>
        <v>select_one</v>
      </c>
      <c r="D244" s="220" t="str">
        <f t="shared" ref="D244:D261" si="13">IF(OR(C244="select_one",C244="select_multiple"),TRIM(RIGHT(J244,LEN(J244)-(LEN(C244)+1))),"")</f>
        <v>yes_no</v>
      </c>
      <c r="E244" s="205"/>
      <c r="G244" s="194" t="s">
        <v>2983</v>
      </c>
      <c r="H244" s="206" t="s">
        <v>3867</v>
      </c>
      <c r="I244" s="251" t="s">
        <v>8290</v>
      </c>
      <c r="J244" s="194" t="s">
        <v>22</v>
      </c>
      <c r="K244" s="194" t="s">
        <v>3868</v>
      </c>
      <c r="L244" s="194"/>
      <c r="M244" s="194" t="s">
        <v>3870</v>
      </c>
      <c r="N244" s="194">
        <v>1</v>
      </c>
      <c r="P244" s="205"/>
    </row>
    <row r="245" spans="1:25" s="220" customFormat="1">
      <c r="A245" s="205"/>
      <c r="C245" s="220" t="str">
        <f t="shared" si="11"/>
        <v>No</v>
      </c>
      <c r="D245" s="220" t="str">
        <f t="shared" si="13"/>
        <v/>
      </c>
      <c r="E245" s="205"/>
      <c r="G245" s="194" t="s">
        <v>2983</v>
      </c>
      <c r="H245" s="206" t="s">
        <v>3867</v>
      </c>
      <c r="I245" s="251" t="s">
        <v>2988</v>
      </c>
      <c r="J245" s="194" t="s">
        <v>151</v>
      </c>
      <c r="K245" s="194" t="s">
        <v>3872</v>
      </c>
      <c r="L245" s="194"/>
      <c r="M245" s="194" t="s">
        <v>3874</v>
      </c>
      <c r="N245" s="194">
        <v>1</v>
      </c>
      <c r="P245" s="205"/>
    </row>
    <row r="246" spans="1:25" s="220" customFormat="1">
      <c r="A246" s="205"/>
      <c r="C246" s="220" t="str">
        <f t="shared" si="11"/>
        <v>No</v>
      </c>
      <c r="D246" s="220" t="str">
        <f t="shared" si="13"/>
        <v/>
      </c>
      <c r="E246" s="205"/>
      <c r="G246" s="194" t="s">
        <v>2983</v>
      </c>
      <c r="H246" s="206" t="s">
        <v>3867</v>
      </c>
      <c r="I246" s="251" t="s">
        <v>2988</v>
      </c>
      <c r="J246" s="194" t="s">
        <v>151</v>
      </c>
      <c r="K246" s="194" t="s">
        <v>3877</v>
      </c>
      <c r="L246" s="194"/>
      <c r="M246" s="194" t="s">
        <v>3879</v>
      </c>
      <c r="N246" s="194">
        <v>1</v>
      </c>
      <c r="P246" s="205"/>
    </row>
    <row r="247" spans="1:25" s="220" customFormat="1">
      <c r="A247" s="205"/>
      <c r="C247" s="220" t="str">
        <f t="shared" si="11"/>
        <v>select_one</v>
      </c>
      <c r="D247" s="220" t="str">
        <f t="shared" si="13"/>
        <v>yes_no</v>
      </c>
      <c r="E247" s="205"/>
      <c r="G247" s="194" t="s">
        <v>2983</v>
      </c>
      <c r="H247" s="206" t="s">
        <v>3867</v>
      </c>
      <c r="I247" s="251" t="s">
        <v>8290</v>
      </c>
      <c r="J247" s="194" t="s">
        <v>22</v>
      </c>
      <c r="K247" s="194" t="s">
        <v>3883</v>
      </c>
      <c r="L247" s="194"/>
      <c r="M247" s="194" t="s">
        <v>3885</v>
      </c>
      <c r="N247" s="194">
        <v>1</v>
      </c>
      <c r="P247" s="205"/>
    </row>
    <row r="248" spans="1:25" s="220" customFormat="1">
      <c r="A248" s="205"/>
      <c r="C248" s="220" t="str">
        <f t="shared" si="11"/>
        <v>select_multiple</v>
      </c>
      <c r="D248" s="220" t="str">
        <f t="shared" si="13"/>
        <v>bad_condition</v>
      </c>
      <c r="E248" s="205"/>
      <c r="G248" s="194" t="s">
        <v>2983</v>
      </c>
      <c r="H248" s="206" t="s">
        <v>3867</v>
      </c>
      <c r="I248" s="251" t="s">
        <v>8364</v>
      </c>
      <c r="J248" s="194" t="s">
        <v>822</v>
      </c>
      <c r="K248" s="194" t="s">
        <v>3887</v>
      </c>
      <c r="L248" s="194"/>
      <c r="M248" s="194" t="s">
        <v>3889</v>
      </c>
      <c r="N248" s="194">
        <v>1</v>
      </c>
      <c r="P248" s="205"/>
    </row>
    <row r="249" spans="1:25" s="220" customFormat="1">
      <c r="A249" s="205"/>
      <c r="C249" s="220" t="str">
        <f t="shared" si="11"/>
        <v>select_one</v>
      </c>
      <c r="D249" s="220" t="str">
        <f t="shared" si="13"/>
        <v>yes_no</v>
      </c>
      <c r="E249" s="205"/>
      <c r="G249" s="194" t="s">
        <v>2983</v>
      </c>
      <c r="H249" s="206" t="s">
        <v>3867</v>
      </c>
      <c r="I249" s="251" t="s">
        <v>8290</v>
      </c>
      <c r="J249" s="194" t="s">
        <v>22</v>
      </c>
      <c r="K249" s="194" t="s">
        <v>3892</v>
      </c>
      <c r="L249" s="194"/>
      <c r="M249" s="194" t="s">
        <v>3894</v>
      </c>
      <c r="N249" s="194">
        <v>1</v>
      </c>
      <c r="P249" s="205"/>
    </row>
    <row r="250" spans="1:25" s="250" customFormat="1">
      <c r="A250" s="231"/>
      <c r="C250" s="250" t="str">
        <f t="shared" si="11"/>
        <v>No</v>
      </c>
      <c r="D250" s="250" t="str">
        <f t="shared" si="13"/>
        <v/>
      </c>
      <c r="E250" s="231"/>
      <c r="G250" s="232" t="s">
        <v>2983</v>
      </c>
      <c r="H250" s="233"/>
      <c r="I250" s="256" t="s">
        <v>2988</v>
      </c>
      <c r="J250" s="250" t="s">
        <v>117</v>
      </c>
      <c r="M250" s="250" t="s">
        <v>2988</v>
      </c>
      <c r="N250" s="250">
        <v>1</v>
      </c>
      <c r="P250" s="231"/>
    </row>
    <row r="251" spans="1:25" s="245" customFormat="1">
      <c r="A251" s="228"/>
      <c r="C251" s="245" t="str">
        <f t="shared" si="11"/>
        <v>No</v>
      </c>
      <c r="D251" s="245" t="str">
        <f t="shared" si="13"/>
        <v/>
      </c>
      <c r="E251" s="228"/>
      <c r="G251" s="229"/>
      <c r="H251" s="230"/>
      <c r="I251" s="252" t="s">
        <v>2988</v>
      </c>
      <c r="N251" s="245">
        <v>1</v>
      </c>
      <c r="P251" s="228"/>
    </row>
    <row r="252" spans="1:25" s="250" customFormat="1">
      <c r="A252" s="231"/>
      <c r="C252" s="250" t="str">
        <f t="shared" si="11"/>
        <v>No</v>
      </c>
      <c r="D252" s="250" t="str">
        <f t="shared" si="13"/>
        <v/>
      </c>
      <c r="E252" s="231"/>
      <c r="G252" s="232"/>
      <c r="H252" s="233"/>
      <c r="I252" s="256" t="s">
        <v>2988</v>
      </c>
      <c r="J252" s="250" t="s">
        <v>26</v>
      </c>
      <c r="N252" s="250">
        <v>1</v>
      </c>
      <c r="P252" s="231"/>
    </row>
    <row r="253" spans="1:25" s="236" customFormat="1">
      <c r="A253" s="235"/>
      <c r="C253" s="236" t="str">
        <f t="shared" si="11"/>
        <v>No</v>
      </c>
      <c r="D253" s="236" t="str">
        <f t="shared" si="13"/>
        <v/>
      </c>
      <c r="E253" s="235"/>
      <c r="G253" s="240" t="s">
        <v>2983</v>
      </c>
      <c r="H253" s="237" t="s">
        <v>3867</v>
      </c>
      <c r="I253" s="254" t="s">
        <v>2988</v>
      </c>
      <c r="J253" s="198" t="s">
        <v>20</v>
      </c>
      <c r="K253" s="198" t="s">
        <v>497</v>
      </c>
      <c r="L253" s="198"/>
      <c r="M253" s="198" t="s">
        <v>3897</v>
      </c>
      <c r="N253" s="198">
        <v>1</v>
      </c>
      <c r="P253" s="235"/>
    </row>
    <row r="254" spans="1:25">
      <c r="A254" s="194"/>
      <c r="C254" s="194" t="str">
        <f t="shared" si="11"/>
        <v>No</v>
      </c>
      <c r="D254" s="194" t="str">
        <f t="shared" si="13"/>
        <v/>
      </c>
      <c r="E254" s="194" t="s">
        <v>3899</v>
      </c>
      <c r="G254" s="194" t="s">
        <v>2983</v>
      </c>
      <c r="H254" s="194" t="s">
        <v>3867</v>
      </c>
      <c r="I254" s="251" t="s">
        <v>2988</v>
      </c>
      <c r="J254" s="194" t="s">
        <v>151</v>
      </c>
      <c r="K254" s="194" t="s">
        <v>3900</v>
      </c>
      <c r="M254" s="194" t="s">
        <v>3902</v>
      </c>
      <c r="N254" s="194">
        <v>1</v>
      </c>
      <c r="P254" s="194"/>
      <c r="Q254" s="194" t="s">
        <v>3904</v>
      </c>
    </row>
    <row r="255" spans="1:25">
      <c r="A255" s="194"/>
      <c r="C255" s="194" t="str">
        <f t="shared" si="11"/>
        <v>No</v>
      </c>
      <c r="D255" s="194" t="str">
        <f t="shared" si="13"/>
        <v/>
      </c>
      <c r="E255" s="194"/>
      <c r="G255" s="194" t="s">
        <v>2983</v>
      </c>
      <c r="H255" s="194" t="s">
        <v>3867</v>
      </c>
      <c r="I255" s="251" t="s">
        <v>2988</v>
      </c>
      <c r="J255" s="194" t="s">
        <v>151</v>
      </c>
      <c r="K255" s="194" t="s">
        <v>3905</v>
      </c>
      <c r="M255" s="194" t="s">
        <v>3907</v>
      </c>
      <c r="N255" s="194">
        <v>1</v>
      </c>
      <c r="P255" s="194"/>
      <c r="Q255" s="194" t="s">
        <v>3904</v>
      </c>
    </row>
    <row r="256" spans="1:25">
      <c r="A256" s="194"/>
      <c r="C256" s="194" t="str">
        <f t="shared" si="11"/>
        <v>No</v>
      </c>
      <c r="D256" s="194" t="str">
        <f t="shared" si="13"/>
        <v/>
      </c>
      <c r="E256" s="194"/>
      <c r="G256" s="194" t="s">
        <v>2983</v>
      </c>
      <c r="H256" s="194" t="s">
        <v>3867</v>
      </c>
      <c r="I256" s="251" t="s">
        <v>2988</v>
      </c>
      <c r="J256" s="194" t="s">
        <v>151</v>
      </c>
      <c r="K256" s="194" t="s">
        <v>3909</v>
      </c>
      <c r="M256" s="194" t="s">
        <v>3911</v>
      </c>
      <c r="N256" s="194">
        <v>1</v>
      </c>
      <c r="P256" s="194"/>
      <c r="Q256" s="194" t="s">
        <v>3904</v>
      </c>
    </row>
    <row r="257" spans="1:25">
      <c r="A257" s="194"/>
      <c r="C257" s="194" t="str">
        <f t="shared" si="11"/>
        <v>No</v>
      </c>
      <c r="D257" s="194" t="str">
        <f t="shared" si="13"/>
        <v/>
      </c>
      <c r="E257" s="194"/>
      <c r="G257" s="194" t="s">
        <v>2983</v>
      </c>
      <c r="H257" s="194" t="s">
        <v>3867</v>
      </c>
      <c r="I257" s="251" t="s">
        <v>2988</v>
      </c>
      <c r="J257" s="194" t="s">
        <v>151</v>
      </c>
      <c r="K257" s="194" t="s">
        <v>3913</v>
      </c>
      <c r="M257" s="194" t="s">
        <v>3915</v>
      </c>
      <c r="N257" s="194">
        <v>1</v>
      </c>
      <c r="P257" s="194"/>
      <c r="Q257" s="194" t="s">
        <v>3904</v>
      </c>
    </row>
    <row r="258" spans="1:25">
      <c r="A258" s="194"/>
      <c r="C258" s="194" t="str">
        <f t="shared" si="11"/>
        <v>No</v>
      </c>
      <c r="D258" s="194" t="str">
        <f t="shared" si="13"/>
        <v/>
      </c>
      <c r="E258" s="194"/>
      <c r="G258" s="194" t="s">
        <v>2983</v>
      </c>
      <c r="H258" s="194" t="s">
        <v>3867</v>
      </c>
      <c r="I258" s="251" t="s">
        <v>2988</v>
      </c>
      <c r="J258" s="194" t="s">
        <v>151</v>
      </c>
      <c r="K258" s="194" t="s">
        <v>3917</v>
      </c>
      <c r="M258" s="194" t="s">
        <v>3919</v>
      </c>
      <c r="N258" s="194">
        <v>1</v>
      </c>
      <c r="P258" s="194"/>
      <c r="Q258" s="194" t="s">
        <v>3904</v>
      </c>
    </row>
    <row r="259" spans="1:25" s="250" customFormat="1">
      <c r="A259" s="231"/>
      <c r="C259" s="250" t="str">
        <f t="shared" si="11"/>
        <v>No</v>
      </c>
      <c r="D259" s="250" t="str">
        <f t="shared" si="13"/>
        <v/>
      </c>
      <c r="E259" s="231"/>
      <c r="G259" s="232" t="s">
        <v>2983</v>
      </c>
      <c r="H259" s="233"/>
      <c r="I259" s="256" t="s">
        <v>2988</v>
      </c>
      <c r="J259" s="250" t="s">
        <v>117</v>
      </c>
      <c r="M259" s="250" t="s">
        <v>2988</v>
      </c>
      <c r="N259" s="250">
        <v>1</v>
      </c>
      <c r="P259" s="231"/>
    </row>
    <row r="260" spans="1:25" s="224" customFormat="1">
      <c r="A260" s="223"/>
      <c r="C260" s="224" t="str">
        <f t="shared" si="11"/>
        <v>No</v>
      </c>
      <c r="D260" s="224" t="str">
        <f t="shared" si="13"/>
        <v/>
      </c>
      <c r="E260" s="223"/>
      <c r="G260" s="246"/>
      <c r="H260" s="225"/>
      <c r="I260" s="260"/>
      <c r="J260" s="224" t="s">
        <v>2564</v>
      </c>
      <c r="K260" s="224" t="s">
        <v>3922</v>
      </c>
      <c r="M260" s="224" t="s">
        <v>3923</v>
      </c>
      <c r="P260" s="223"/>
      <c r="Y260" s="224" t="s">
        <v>3925</v>
      </c>
    </row>
    <row r="261" spans="1:25" s="224" customFormat="1">
      <c r="A261" s="223"/>
      <c r="C261" s="224" t="str">
        <f t="shared" si="11"/>
        <v>No</v>
      </c>
      <c r="D261" s="224" t="str">
        <f t="shared" si="13"/>
        <v/>
      </c>
      <c r="E261" s="223"/>
      <c r="G261" s="246"/>
      <c r="H261" s="225"/>
      <c r="I261" s="260"/>
      <c r="J261" s="224" t="s">
        <v>2564</v>
      </c>
      <c r="K261" s="224" t="s">
        <v>3926</v>
      </c>
      <c r="M261" s="224" t="s">
        <v>3927</v>
      </c>
      <c r="P261" s="223"/>
      <c r="Y261" s="224" t="s">
        <v>3929</v>
      </c>
    </row>
    <row r="262" spans="1:25" s="240" customFormat="1">
      <c r="I262" s="254"/>
      <c r="M262" s="240" t="s">
        <v>8365</v>
      </c>
      <c r="W262" s="240" t="s">
        <v>6069</v>
      </c>
    </row>
    <row r="263" spans="1:25">
      <c r="A263" s="194"/>
      <c r="C263" s="194" t="str">
        <f t="shared" si="11"/>
        <v>select_multiple</v>
      </c>
      <c r="D263" s="194" t="str">
        <f t="shared" ref="D263:D271" si="14">IF(OR(C263="select_one",C263="select_multiple"),TRIM(RIGHT(J263,LEN(J263)-(LEN(C263)+1))),"")</f>
        <v>useofremainder</v>
      </c>
      <c r="E263" s="194" t="s">
        <v>3935</v>
      </c>
      <c r="G263" s="194" t="s">
        <v>2983</v>
      </c>
      <c r="H263" s="194" t="s">
        <v>3867</v>
      </c>
      <c r="I263" s="251" t="s">
        <v>2988</v>
      </c>
      <c r="J263" s="194" t="s">
        <v>3936</v>
      </c>
      <c r="K263" s="194" t="s">
        <v>3937</v>
      </c>
      <c r="M263" s="194" t="s">
        <v>8366</v>
      </c>
      <c r="N263" s="194">
        <v>1</v>
      </c>
      <c r="P263" s="194" t="s">
        <v>3941</v>
      </c>
      <c r="W263" s="194" t="s">
        <v>8367</v>
      </c>
    </row>
    <row r="264" spans="1:25">
      <c r="A264" s="194"/>
      <c r="C264" s="194" t="str">
        <f t="shared" si="11"/>
        <v>select_one</v>
      </c>
      <c r="D264" s="194" t="str">
        <f t="shared" si="14"/>
        <v>Pref_CER</v>
      </c>
      <c r="E264" s="194"/>
      <c r="G264" s="194" t="s">
        <v>2983</v>
      </c>
      <c r="H264" s="194" t="s">
        <v>3943</v>
      </c>
      <c r="I264" s="251" t="s">
        <v>8368</v>
      </c>
      <c r="J264" s="194" t="s">
        <v>846</v>
      </c>
      <c r="K264" s="194" t="s">
        <v>3944</v>
      </c>
      <c r="M264" s="194" t="s">
        <v>3946</v>
      </c>
      <c r="N264" s="194">
        <v>1</v>
      </c>
      <c r="O264" s="194" t="s">
        <v>3948</v>
      </c>
      <c r="P264" s="194"/>
    </row>
    <row r="265" spans="1:25">
      <c r="A265" s="194"/>
      <c r="C265" s="194" t="str">
        <f t="shared" si="11"/>
        <v>No</v>
      </c>
      <c r="D265" s="194" t="str">
        <f t="shared" si="14"/>
        <v/>
      </c>
      <c r="E265" s="194"/>
      <c r="G265" s="194" t="s">
        <v>2983</v>
      </c>
      <c r="H265" s="194" t="s">
        <v>3943</v>
      </c>
      <c r="I265" s="251" t="s">
        <v>2988</v>
      </c>
      <c r="J265" s="194" t="s">
        <v>49</v>
      </c>
      <c r="K265" s="194" t="s">
        <v>3950</v>
      </c>
      <c r="M265" s="194" t="s">
        <v>3952</v>
      </c>
      <c r="N265" s="194">
        <v>1</v>
      </c>
      <c r="P265" s="194"/>
      <c r="W265" s="194" t="s">
        <v>3954</v>
      </c>
    </row>
    <row r="266" spans="1:25" s="250" customFormat="1">
      <c r="A266" s="231"/>
      <c r="C266" s="250" t="str">
        <f t="shared" si="11"/>
        <v>No</v>
      </c>
      <c r="D266" s="250" t="str">
        <f t="shared" si="14"/>
        <v/>
      </c>
      <c r="E266" s="231"/>
      <c r="G266" s="232" t="s">
        <v>2983</v>
      </c>
      <c r="H266" s="233"/>
      <c r="I266" s="256" t="s">
        <v>2988</v>
      </c>
      <c r="J266" s="250" t="s">
        <v>117</v>
      </c>
      <c r="M266" s="250" t="s">
        <v>2988</v>
      </c>
      <c r="N266" s="250">
        <v>1</v>
      </c>
      <c r="P266" s="231"/>
    </row>
    <row r="267" spans="1:25" s="220" customFormat="1">
      <c r="A267" s="205"/>
      <c r="C267" s="220" t="str">
        <f t="shared" si="11"/>
        <v>select_multiple</v>
      </c>
      <c r="D267" s="220" t="str">
        <f t="shared" si="14"/>
        <v>sellexchange</v>
      </c>
      <c r="E267" s="205" t="s">
        <v>3956</v>
      </c>
      <c r="G267" s="194" t="s">
        <v>2983</v>
      </c>
      <c r="H267" s="206" t="s">
        <v>3867</v>
      </c>
      <c r="I267" s="251" t="s">
        <v>8369</v>
      </c>
      <c r="J267" s="221" t="s">
        <v>3957</v>
      </c>
      <c r="K267" s="194" t="s">
        <v>3958</v>
      </c>
      <c r="L267" s="194"/>
      <c r="M267" s="194" t="s">
        <v>3960</v>
      </c>
      <c r="N267" s="194">
        <v>1</v>
      </c>
      <c r="P267" s="205"/>
    </row>
    <row r="268" spans="1:25">
      <c r="B268" s="194" t="s">
        <v>3963</v>
      </c>
      <c r="C268" s="194" t="str">
        <f t="shared" si="11"/>
        <v>select_one</v>
      </c>
      <c r="D268" s="194" t="str">
        <f t="shared" si="14"/>
        <v>pick_buyer</v>
      </c>
      <c r="E268" s="205" t="s">
        <v>3964</v>
      </c>
      <c r="G268" s="194" t="s">
        <v>3040</v>
      </c>
      <c r="I268" s="251" t="s">
        <v>8370</v>
      </c>
      <c r="J268" s="194" t="s">
        <v>1210</v>
      </c>
      <c r="K268" s="194" t="s">
        <v>1211</v>
      </c>
      <c r="M268" s="194" t="s">
        <v>3966</v>
      </c>
      <c r="N268" s="194">
        <v>1</v>
      </c>
      <c r="S268" s="194" t="s">
        <v>25</v>
      </c>
      <c r="W268" s="194" t="s">
        <v>1213</v>
      </c>
    </row>
    <row r="269" spans="1:25">
      <c r="B269" s="194" t="s">
        <v>3968</v>
      </c>
      <c r="C269" s="194" t="str">
        <f t="shared" si="11"/>
        <v>No</v>
      </c>
      <c r="D269" s="194" t="str">
        <f t="shared" si="14"/>
        <v/>
      </c>
      <c r="G269" s="194" t="s">
        <v>3040</v>
      </c>
      <c r="I269" s="251" t="s">
        <v>2988</v>
      </c>
      <c r="J269" s="194" t="s">
        <v>49</v>
      </c>
      <c r="K269" s="194" t="s">
        <v>1214</v>
      </c>
      <c r="M269" s="194" t="s">
        <v>3970</v>
      </c>
      <c r="N269" s="194">
        <v>1</v>
      </c>
      <c r="S269" s="194" t="s">
        <v>25</v>
      </c>
      <c r="W269" s="194" t="s">
        <v>3972</v>
      </c>
    </row>
    <row r="270" spans="1:25">
      <c r="A270" s="194"/>
      <c r="C270" s="194" t="str">
        <f t="shared" si="11"/>
        <v>select_one</v>
      </c>
      <c r="D270" s="194" t="str">
        <f t="shared" si="14"/>
        <v>yes_no</v>
      </c>
      <c r="E270" s="194"/>
      <c r="G270" s="194" t="s">
        <v>2983</v>
      </c>
      <c r="H270" s="194" t="s">
        <v>3973</v>
      </c>
      <c r="I270" s="251" t="s">
        <v>8290</v>
      </c>
      <c r="J270" s="194" t="s">
        <v>22</v>
      </c>
      <c r="K270" s="194" t="s">
        <v>3974</v>
      </c>
      <c r="M270" s="194" t="s">
        <v>3976</v>
      </c>
      <c r="N270" s="194">
        <v>1</v>
      </c>
      <c r="P270" s="194"/>
      <c r="W270" s="194" t="s">
        <v>8371</v>
      </c>
    </row>
    <row r="271" spans="1:25">
      <c r="A271" s="194"/>
      <c r="C271" s="194" t="str">
        <f t="shared" si="11"/>
        <v>select_one</v>
      </c>
      <c r="D271" s="194" t="str">
        <f t="shared" si="14"/>
        <v>whom_nut_prod</v>
      </c>
      <c r="E271" s="194"/>
      <c r="G271" s="194" t="s">
        <v>2983</v>
      </c>
      <c r="H271" s="194" t="s">
        <v>3973</v>
      </c>
      <c r="I271" s="251" t="s">
        <v>8372</v>
      </c>
      <c r="J271" s="194" t="s">
        <v>994</v>
      </c>
      <c r="K271" s="194" t="s">
        <v>3979</v>
      </c>
      <c r="M271" s="194" t="s">
        <v>3981</v>
      </c>
      <c r="N271" s="194">
        <v>1</v>
      </c>
      <c r="P271" s="194"/>
      <c r="W271" s="194" t="s">
        <v>8371</v>
      </c>
    </row>
    <row r="272" spans="1:25" s="250" customFormat="1">
      <c r="A272" s="231"/>
      <c r="E272" s="231"/>
      <c r="G272" s="232"/>
      <c r="H272" s="233"/>
      <c r="I272" s="256"/>
      <c r="J272" s="232"/>
      <c r="K272" s="232"/>
      <c r="L272" s="232"/>
      <c r="M272" s="232"/>
      <c r="N272" s="232"/>
      <c r="P272" s="231"/>
    </row>
    <row r="273" spans="1:25" s="219" customFormat="1">
      <c r="A273" s="215"/>
      <c r="C273" s="219" t="str">
        <f t="shared" si="11"/>
        <v>No</v>
      </c>
      <c r="D273" s="219" t="str">
        <f t="shared" ref="D273:D289" si="15">IF(OR(C273="select_one",C273="select_multiple"),TRIM(RIGHT(J273,LEN(J273)-(LEN(C273)+1))),"")</f>
        <v/>
      </c>
      <c r="E273" s="215"/>
      <c r="H273" s="217"/>
      <c r="I273" s="257" t="s">
        <v>2988</v>
      </c>
      <c r="M273" s="219" t="s">
        <v>2988</v>
      </c>
      <c r="N273" s="219">
        <v>1</v>
      </c>
      <c r="P273" s="215"/>
    </row>
    <row r="274" spans="1:25" s="218" customFormat="1">
      <c r="A274" s="207"/>
      <c r="C274" s="218" t="str">
        <f t="shared" si="11"/>
        <v>No</v>
      </c>
      <c r="D274" s="218" t="str">
        <f t="shared" si="15"/>
        <v/>
      </c>
      <c r="E274" s="207"/>
      <c r="H274" s="209"/>
      <c r="I274" s="253" t="s">
        <v>2988</v>
      </c>
      <c r="M274" s="218" t="s">
        <v>2988</v>
      </c>
      <c r="N274" s="218">
        <v>1</v>
      </c>
      <c r="P274" s="207"/>
    </row>
    <row r="275" spans="1:25" s="199" customFormat="1">
      <c r="A275" s="212"/>
      <c r="B275" s="199" t="s">
        <v>3987</v>
      </c>
      <c r="C275" s="199" t="str">
        <f t="shared" si="11"/>
        <v>No</v>
      </c>
      <c r="D275" s="199" t="str">
        <f t="shared" si="15"/>
        <v/>
      </c>
      <c r="E275" s="212"/>
      <c r="G275" s="199" t="s">
        <v>2983</v>
      </c>
      <c r="H275" s="213"/>
      <c r="I275" s="255" t="s">
        <v>2988</v>
      </c>
      <c r="J275" s="199" t="s">
        <v>26</v>
      </c>
      <c r="L275" s="199" t="s">
        <v>4087</v>
      </c>
      <c r="M275" s="199" t="s">
        <v>8373</v>
      </c>
      <c r="N275" s="199">
        <v>1</v>
      </c>
      <c r="P275" s="212" t="s">
        <v>1046</v>
      </c>
      <c r="W275" s="199" t="s">
        <v>1047</v>
      </c>
    </row>
    <row r="276" spans="1:25" s="242" customFormat="1">
      <c r="A276" s="241"/>
      <c r="C276" s="242" t="str">
        <f t="shared" ref="C276:C343" si="16">IF(IFERROR(FIND("select_one",J276),0)&gt;0,"select_one",IF(IFERROR(FIND("select_multiple",J276),0)&gt;0,"select_multiple","No"))</f>
        <v>No</v>
      </c>
      <c r="D276" s="242" t="str">
        <f t="shared" si="15"/>
        <v/>
      </c>
      <c r="E276" s="241"/>
      <c r="H276" s="243"/>
      <c r="I276" s="261" t="s">
        <v>2988</v>
      </c>
      <c r="J276" s="242" t="s">
        <v>2564</v>
      </c>
      <c r="K276" s="242" t="s">
        <v>3989</v>
      </c>
      <c r="M276" s="242" t="s">
        <v>3990</v>
      </c>
      <c r="N276" s="242">
        <v>1</v>
      </c>
      <c r="P276" s="241"/>
      <c r="Y276" s="242" t="s">
        <v>3991</v>
      </c>
    </row>
    <row r="277" spans="1:25">
      <c r="B277" s="194" t="s">
        <v>3992</v>
      </c>
      <c r="C277" s="194" t="str">
        <f t="shared" si="16"/>
        <v>No</v>
      </c>
      <c r="D277" s="194" t="str">
        <f t="shared" si="15"/>
        <v/>
      </c>
      <c r="G277" s="194" t="s">
        <v>2983</v>
      </c>
      <c r="I277" s="251" t="s">
        <v>2988</v>
      </c>
      <c r="J277" s="194" t="s">
        <v>151</v>
      </c>
      <c r="K277" s="194" t="s">
        <v>3993</v>
      </c>
      <c r="M277" s="194" t="s">
        <v>3995</v>
      </c>
      <c r="N277" s="194">
        <v>1</v>
      </c>
    </row>
    <row r="278" spans="1:25">
      <c r="B278" s="194" t="s">
        <v>3997</v>
      </c>
      <c r="C278" s="194" t="str">
        <f t="shared" si="16"/>
        <v>select_one</v>
      </c>
      <c r="D278" s="194" t="str">
        <f t="shared" si="15"/>
        <v>yes_no</v>
      </c>
      <c r="G278" s="194" t="s">
        <v>2983</v>
      </c>
      <c r="I278" s="251" t="s">
        <v>8290</v>
      </c>
      <c r="J278" s="194" t="s">
        <v>22</v>
      </c>
      <c r="K278" s="194" t="s">
        <v>3998</v>
      </c>
      <c r="M278" s="194" t="s">
        <v>4000</v>
      </c>
      <c r="N278" s="194">
        <v>1</v>
      </c>
      <c r="S278" s="194" t="s">
        <v>25</v>
      </c>
    </row>
    <row r="279" spans="1:25">
      <c r="B279" s="194" t="s">
        <v>4002</v>
      </c>
      <c r="C279" s="194" t="str">
        <f t="shared" si="16"/>
        <v>No</v>
      </c>
      <c r="D279" s="194" t="str">
        <f t="shared" si="15"/>
        <v/>
      </c>
      <c r="G279" s="194" t="s">
        <v>2983</v>
      </c>
      <c r="I279" s="251" t="s">
        <v>2988</v>
      </c>
      <c r="J279" s="194" t="s">
        <v>151</v>
      </c>
      <c r="K279" s="194" t="s">
        <v>4003</v>
      </c>
      <c r="M279" s="194" t="s">
        <v>4005</v>
      </c>
      <c r="N279" s="194">
        <v>1</v>
      </c>
      <c r="Q279" s="194" t="s">
        <v>1062</v>
      </c>
      <c r="S279" s="194" t="s">
        <v>25</v>
      </c>
      <c r="W279" s="194" t="s">
        <v>4008</v>
      </c>
    </row>
    <row r="280" spans="1:25">
      <c r="C280" s="194" t="str">
        <f t="shared" si="16"/>
        <v>No</v>
      </c>
      <c r="D280" s="194" t="str">
        <f t="shared" si="15"/>
        <v/>
      </c>
      <c r="I280" s="251" t="s">
        <v>2988</v>
      </c>
      <c r="K280" s="194" t="s">
        <v>4009</v>
      </c>
      <c r="M280" s="194" t="s">
        <v>4011</v>
      </c>
      <c r="N280" s="194">
        <v>1</v>
      </c>
      <c r="W280" s="194" t="s">
        <v>4008</v>
      </c>
    </row>
    <row r="281" spans="1:25">
      <c r="B281" s="194" t="s">
        <v>4013</v>
      </c>
      <c r="C281" s="194" t="str">
        <f t="shared" si="16"/>
        <v>No</v>
      </c>
      <c r="D281" s="194" t="str">
        <f t="shared" si="15"/>
        <v/>
      </c>
      <c r="G281" s="194" t="s">
        <v>2983</v>
      </c>
      <c r="I281" s="251" t="s">
        <v>2988</v>
      </c>
      <c r="J281" s="194" t="s">
        <v>151</v>
      </c>
      <c r="K281" s="194" t="s">
        <v>4014</v>
      </c>
      <c r="M281" s="194" t="s">
        <v>4016</v>
      </c>
      <c r="N281" s="194">
        <v>1</v>
      </c>
      <c r="Q281" s="194" t="s">
        <v>814</v>
      </c>
      <c r="S281" s="194" t="s">
        <v>25</v>
      </c>
      <c r="W281" s="194" t="s">
        <v>4019</v>
      </c>
    </row>
    <row r="282" spans="1:25" s="222" customFormat="1">
      <c r="A282" s="210"/>
      <c r="C282" s="222" t="str">
        <f t="shared" si="16"/>
        <v>No</v>
      </c>
      <c r="D282" s="222" t="str">
        <f t="shared" si="15"/>
        <v/>
      </c>
      <c r="I282" s="258" t="s">
        <v>2988</v>
      </c>
      <c r="J282" s="222" t="s">
        <v>20</v>
      </c>
      <c r="M282" s="222" t="s">
        <v>4021</v>
      </c>
      <c r="N282" s="222">
        <v>1</v>
      </c>
    </row>
    <row r="283" spans="1:25">
      <c r="C283" s="194" t="str">
        <f t="shared" si="16"/>
        <v>No</v>
      </c>
      <c r="D283" s="194" t="str">
        <f t="shared" si="15"/>
        <v/>
      </c>
      <c r="I283" s="251" t="s">
        <v>2988</v>
      </c>
      <c r="J283" s="194" t="s">
        <v>151</v>
      </c>
      <c r="K283" s="194" t="s">
        <v>4022</v>
      </c>
      <c r="M283" s="194" t="s">
        <v>4024</v>
      </c>
      <c r="N283" s="194">
        <v>1</v>
      </c>
    </row>
    <row r="284" spans="1:25">
      <c r="B284" s="194" t="s">
        <v>4026</v>
      </c>
      <c r="C284" s="194" t="str">
        <f t="shared" si="16"/>
        <v>select_multiple</v>
      </c>
      <c r="D284" s="194" t="str">
        <f t="shared" si="15"/>
        <v>main_comm</v>
      </c>
      <c r="G284" s="194" t="s">
        <v>2983</v>
      </c>
      <c r="I284" s="251" t="s">
        <v>8374</v>
      </c>
      <c r="J284" s="194" t="s">
        <v>4027</v>
      </c>
      <c r="K284" s="194" t="s">
        <v>4028</v>
      </c>
      <c r="M284" s="194" t="s">
        <v>8375</v>
      </c>
      <c r="N284" s="194">
        <v>1</v>
      </c>
      <c r="S284" s="194" t="s">
        <v>25</v>
      </c>
      <c r="W284" s="194" t="s">
        <v>4032</v>
      </c>
    </row>
    <row r="285" spans="1:25">
      <c r="C285" s="194" t="str">
        <f t="shared" si="16"/>
        <v>No</v>
      </c>
      <c r="D285" s="194" t="str">
        <f t="shared" si="15"/>
        <v/>
      </c>
      <c r="I285" s="251" t="s">
        <v>2988</v>
      </c>
      <c r="J285" s="194" t="s">
        <v>151</v>
      </c>
      <c r="K285" s="194" t="s">
        <v>4033</v>
      </c>
      <c r="M285" s="194" t="s">
        <v>4035</v>
      </c>
      <c r="N285" s="194">
        <v>1</v>
      </c>
    </row>
    <row r="286" spans="1:25">
      <c r="C286" s="194" t="str">
        <f t="shared" si="16"/>
        <v>No</v>
      </c>
      <c r="D286" s="194" t="str">
        <f t="shared" si="15"/>
        <v/>
      </c>
      <c r="I286" s="251" t="s">
        <v>2988</v>
      </c>
      <c r="J286" s="194" t="s">
        <v>151</v>
      </c>
      <c r="K286" s="194" t="s">
        <v>4037</v>
      </c>
      <c r="M286" s="194" t="s">
        <v>4039</v>
      </c>
      <c r="N286" s="194">
        <v>1</v>
      </c>
    </row>
    <row r="287" spans="1:25">
      <c r="C287" s="194" t="str">
        <f t="shared" si="16"/>
        <v>No</v>
      </c>
      <c r="D287" s="194" t="str">
        <f t="shared" si="15"/>
        <v/>
      </c>
      <c r="I287" s="251" t="s">
        <v>2988</v>
      </c>
      <c r="J287" s="194" t="s">
        <v>151</v>
      </c>
      <c r="K287" s="194" t="s">
        <v>4041</v>
      </c>
      <c r="M287" s="194" t="s">
        <v>4043</v>
      </c>
      <c r="N287" s="194">
        <v>1</v>
      </c>
    </row>
    <row r="288" spans="1:25">
      <c r="C288" s="194" t="str">
        <f t="shared" si="16"/>
        <v>No</v>
      </c>
      <c r="D288" s="194" t="str">
        <f t="shared" si="15"/>
        <v/>
      </c>
      <c r="I288" s="251" t="s">
        <v>2988</v>
      </c>
      <c r="J288" s="194" t="s">
        <v>151</v>
      </c>
      <c r="K288" s="194" t="s">
        <v>4045</v>
      </c>
      <c r="M288" s="194" t="s">
        <v>4047</v>
      </c>
      <c r="N288" s="194">
        <v>1</v>
      </c>
    </row>
    <row r="289" spans="1:25" s="229" customFormat="1">
      <c r="A289" s="228"/>
      <c r="C289" s="229" t="str">
        <f t="shared" si="16"/>
        <v>No</v>
      </c>
      <c r="D289" s="229" t="str">
        <f t="shared" si="15"/>
        <v/>
      </c>
      <c r="E289" s="228"/>
      <c r="H289" s="230"/>
      <c r="I289" s="252" t="s">
        <v>2988</v>
      </c>
      <c r="N289" s="229">
        <v>1</v>
      </c>
      <c r="P289" s="228"/>
    </row>
    <row r="290" spans="1:25" s="246" customFormat="1">
      <c r="A290" s="223"/>
      <c r="E290" s="223"/>
      <c r="H290" s="225"/>
      <c r="I290" s="260"/>
      <c r="J290" s="224" t="s">
        <v>2564</v>
      </c>
      <c r="K290" s="224" t="s">
        <v>4049</v>
      </c>
      <c r="L290" s="224"/>
      <c r="M290" s="224" t="s">
        <v>4050</v>
      </c>
      <c r="P290" s="223"/>
    </row>
    <row r="291" spans="1:25" s="246" customFormat="1">
      <c r="A291" s="223"/>
      <c r="E291" s="223"/>
      <c r="H291" s="225"/>
      <c r="I291" s="260"/>
      <c r="J291" s="224" t="s">
        <v>2564</v>
      </c>
      <c r="K291" s="224" t="s">
        <v>4052</v>
      </c>
      <c r="L291" s="224"/>
      <c r="M291" s="224" t="s">
        <v>4053</v>
      </c>
      <c r="P291" s="223"/>
      <c r="Y291" s="246" t="s">
        <v>4054</v>
      </c>
    </row>
    <row r="292" spans="1:25" s="240" customFormat="1">
      <c r="I292" s="254"/>
      <c r="J292" s="240" t="s">
        <v>20</v>
      </c>
      <c r="M292" s="240" t="s">
        <v>4055</v>
      </c>
      <c r="S292" s="240" t="s">
        <v>62</v>
      </c>
      <c r="W292" s="240" t="s">
        <v>4056</v>
      </c>
    </row>
    <row r="293" spans="1:25">
      <c r="B293" s="194" t="s">
        <v>4058</v>
      </c>
      <c r="C293" s="194" t="str">
        <f t="shared" si="16"/>
        <v>select_one</v>
      </c>
      <c r="D293" s="194" t="str">
        <f t="shared" ref="D293:D300" si="17">IF(OR(C293="select_one",C293="select_multiple"),TRIM(RIGHT(J293,LEN(J293)-(LEN(C293)+1))),"")</f>
        <v>cash_used</v>
      </c>
      <c r="G293" s="194" t="s">
        <v>2983</v>
      </c>
      <c r="I293" s="251" t="s">
        <v>8376</v>
      </c>
      <c r="J293" s="194" t="s">
        <v>1064</v>
      </c>
      <c r="K293" s="194" t="s">
        <v>4059</v>
      </c>
      <c r="M293" s="194" t="s">
        <v>4061</v>
      </c>
      <c r="N293" s="194">
        <v>1</v>
      </c>
      <c r="P293" s="205" t="s">
        <v>8377</v>
      </c>
      <c r="S293" s="194" t="s">
        <v>25</v>
      </c>
      <c r="W293" s="194" t="s">
        <v>4064</v>
      </c>
    </row>
    <row r="294" spans="1:25">
      <c r="B294" s="194" t="s">
        <v>4065</v>
      </c>
      <c r="C294" s="194" t="str">
        <f t="shared" si="16"/>
        <v>select_one</v>
      </c>
      <c r="D294" s="194" t="str">
        <f t="shared" si="17"/>
        <v>yes_no</v>
      </c>
      <c r="G294" s="194" t="s">
        <v>2983</v>
      </c>
      <c r="I294" s="251" t="s">
        <v>8290</v>
      </c>
      <c r="J294" s="194" t="s">
        <v>22</v>
      </c>
      <c r="K294" s="194" t="s">
        <v>4066</v>
      </c>
      <c r="M294" s="194" t="s">
        <v>4068</v>
      </c>
      <c r="N294" s="194">
        <v>1</v>
      </c>
      <c r="S294" s="194" t="s">
        <v>25</v>
      </c>
    </row>
    <row r="295" spans="1:25">
      <c r="B295" s="194" t="s">
        <v>4070</v>
      </c>
      <c r="C295" s="194" t="str">
        <f t="shared" si="16"/>
        <v>select_one</v>
      </c>
      <c r="D295" s="194" t="str">
        <f t="shared" si="17"/>
        <v>yes_no</v>
      </c>
      <c r="G295" s="194" t="s">
        <v>3040</v>
      </c>
      <c r="H295" s="206" t="s">
        <v>4071</v>
      </c>
      <c r="I295" s="251" t="s">
        <v>8290</v>
      </c>
      <c r="J295" s="194" t="s">
        <v>22</v>
      </c>
      <c r="K295" s="194" t="s">
        <v>4072</v>
      </c>
      <c r="M295" s="194" t="s">
        <v>4074</v>
      </c>
      <c r="N295" s="194">
        <v>1</v>
      </c>
      <c r="S295" s="194" t="s">
        <v>25</v>
      </c>
      <c r="W295" s="194" t="s">
        <v>4076</v>
      </c>
    </row>
    <row r="296" spans="1:25">
      <c r="B296" s="194" t="s">
        <v>4077</v>
      </c>
      <c r="C296" s="194" t="str">
        <f t="shared" si="16"/>
        <v>select_multiple</v>
      </c>
      <c r="D296" s="194" t="str">
        <f t="shared" si="17"/>
        <v>problemVOU</v>
      </c>
      <c r="G296" s="194" t="s">
        <v>3040</v>
      </c>
      <c r="H296" s="206" t="s">
        <v>4071</v>
      </c>
      <c r="I296" s="251" t="s">
        <v>8378</v>
      </c>
      <c r="J296" s="205" t="s">
        <v>4078</v>
      </c>
      <c r="K296" s="194" t="s">
        <v>4079</v>
      </c>
      <c r="M296" s="194" t="s">
        <v>4081</v>
      </c>
      <c r="N296" s="194">
        <v>1</v>
      </c>
      <c r="S296" s="194" t="s">
        <v>25</v>
      </c>
      <c r="W296" s="194" t="s">
        <v>4083</v>
      </c>
    </row>
    <row r="297" spans="1:25" s="199" customFormat="1">
      <c r="A297" s="212"/>
      <c r="B297" s="199" t="s">
        <v>4084</v>
      </c>
      <c r="C297" s="199" t="str">
        <f t="shared" si="16"/>
        <v>No</v>
      </c>
      <c r="D297" s="199" t="str">
        <f t="shared" si="17"/>
        <v/>
      </c>
      <c r="E297" s="212"/>
      <c r="G297" s="199" t="s">
        <v>2983</v>
      </c>
      <c r="H297" s="213"/>
      <c r="I297" s="255" t="s">
        <v>2988</v>
      </c>
      <c r="J297" s="199" t="s">
        <v>117</v>
      </c>
      <c r="M297" s="199" t="s">
        <v>2988</v>
      </c>
      <c r="N297" s="199">
        <v>1</v>
      </c>
      <c r="P297" s="212"/>
    </row>
    <row r="298" spans="1:25" s="219" customFormat="1">
      <c r="A298" s="215"/>
      <c r="C298" s="219" t="str">
        <f t="shared" si="16"/>
        <v>No</v>
      </c>
      <c r="D298" s="219" t="str">
        <f t="shared" si="17"/>
        <v/>
      </c>
      <c r="E298" s="215"/>
      <c r="H298" s="217"/>
      <c r="I298" s="257" t="s">
        <v>2988</v>
      </c>
      <c r="M298" s="219" t="s">
        <v>2988</v>
      </c>
      <c r="N298" s="219">
        <v>1</v>
      </c>
      <c r="P298" s="215"/>
    </row>
    <row r="299" spans="1:25" s="218" customFormat="1">
      <c r="A299" s="207"/>
      <c r="C299" s="218" t="str">
        <f t="shared" si="16"/>
        <v>No</v>
      </c>
      <c r="D299" s="218" t="str">
        <f t="shared" si="17"/>
        <v/>
      </c>
      <c r="E299" s="207"/>
      <c r="H299" s="209"/>
      <c r="I299" s="253" t="s">
        <v>2988</v>
      </c>
      <c r="M299" s="218" t="s">
        <v>2988</v>
      </c>
      <c r="N299" s="218">
        <v>1</v>
      </c>
      <c r="P299" s="207"/>
    </row>
    <row r="300" spans="1:25" s="199" customFormat="1">
      <c r="A300" s="212"/>
      <c r="B300" s="199" t="s">
        <v>4085</v>
      </c>
      <c r="C300" s="199" t="str">
        <f t="shared" si="16"/>
        <v>No</v>
      </c>
      <c r="D300" s="199" t="str">
        <f t="shared" si="17"/>
        <v/>
      </c>
      <c r="E300" s="212"/>
      <c r="G300" s="199" t="s">
        <v>3040</v>
      </c>
      <c r="H300" s="213"/>
      <c r="I300" s="255" t="s">
        <v>2988</v>
      </c>
      <c r="J300" s="199" t="s">
        <v>26</v>
      </c>
      <c r="L300" s="199" t="s">
        <v>4087</v>
      </c>
      <c r="M300" s="199" t="s">
        <v>4088</v>
      </c>
      <c r="N300" s="199">
        <v>1</v>
      </c>
      <c r="P300" s="212"/>
      <c r="W300" s="199" t="s">
        <v>4089</v>
      </c>
    </row>
    <row r="301" spans="1:25" s="240" customFormat="1">
      <c r="I301" s="254"/>
      <c r="J301" s="240" t="s">
        <v>20</v>
      </c>
      <c r="M301" s="240" t="s">
        <v>4090</v>
      </c>
    </row>
    <row r="302" spans="1:25">
      <c r="B302" s="194" t="s">
        <v>4091</v>
      </c>
      <c r="C302" s="194" t="str">
        <f t="shared" si="16"/>
        <v>No</v>
      </c>
      <c r="D302" s="194" t="str">
        <f t="shared" ref="D302:D313" si="18">IF(OR(C302="select_one",C302="select_multiple"),TRIM(RIGHT(J302,LEN(J302)-(LEN(C302)+1))),"")</f>
        <v/>
      </c>
      <c r="G302" s="194" t="s">
        <v>3040</v>
      </c>
      <c r="I302" s="251" t="s">
        <v>2988</v>
      </c>
      <c r="J302" s="194" t="s">
        <v>151</v>
      </c>
      <c r="K302" s="194" t="s">
        <v>4092</v>
      </c>
      <c r="M302" s="194" t="s">
        <v>4094</v>
      </c>
      <c r="N302" s="194">
        <v>1</v>
      </c>
      <c r="P302" s="205" t="s">
        <v>1174</v>
      </c>
      <c r="S302" s="194" t="s">
        <v>25</v>
      </c>
    </row>
    <row r="303" spans="1:25">
      <c r="B303" s="194" t="s">
        <v>4096</v>
      </c>
      <c r="C303" s="194" t="str">
        <f t="shared" si="16"/>
        <v>select_one</v>
      </c>
      <c r="D303" s="194" t="str">
        <f t="shared" si="18"/>
        <v>yes_no</v>
      </c>
      <c r="G303" s="194" t="s">
        <v>3040</v>
      </c>
      <c r="I303" s="251" t="s">
        <v>8290</v>
      </c>
      <c r="J303" s="194" t="s">
        <v>22</v>
      </c>
      <c r="K303" s="194" t="s">
        <v>4097</v>
      </c>
      <c r="M303" s="194" t="s">
        <v>4099</v>
      </c>
      <c r="N303" s="194">
        <v>1</v>
      </c>
      <c r="S303" s="194" t="s">
        <v>25</v>
      </c>
    </row>
    <row r="304" spans="1:25">
      <c r="B304" s="194" t="s">
        <v>4100</v>
      </c>
      <c r="C304" s="194" t="str">
        <f t="shared" si="16"/>
        <v>select_one</v>
      </c>
      <c r="D304" s="194" t="str">
        <f t="shared" si="18"/>
        <v>yes_no</v>
      </c>
      <c r="G304" s="194" t="s">
        <v>3040</v>
      </c>
      <c r="I304" s="251" t="s">
        <v>8290</v>
      </c>
      <c r="J304" s="194" t="s">
        <v>22</v>
      </c>
      <c r="K304" s="194" t="s">
        <v>4101</v>
      </c>
      <c r="M304" s="194" t="s">
        <v>4103</v>
      </c>
      <c r="N304" s="194">
        <v>1</v>
      </c>
      <c r="S304" s="194" t="s">
        <v>25</v>
      </c>
    </row>
    <row r="305" spans="1:23">
      <c r="B305" s="194" t="s">
        <v>4104</v>
      </c>
      <c r="C305" s="194" t="str">
        <f t="shared" si="16"/>
        <v>select_one</v>
      </c>
      <c r="D305" s="194" t="str">
        <f t="shared" si="18"/>
        <v>pay_milling</v>
      </c>
      <c r="G305" s="194" t="s">
        <v>3040</v>
      </c>
      <c r="I305" s="251" t="s">
        <v>8379</v>
      </c>
      <c r="J305" s="194" t="s">
        <v>1182</v>
      </c>
      <c r="K305" s="194" t="s">
        <v>4105</v>
      </c>
      <c r="M305" s="194" t="s">
        <v>4107</v>
      </c>
      <c r="N305" s="194">
        <v>1</v>
      </c>
      <c r="S305" s="194" t="s">
        <v>25</v>
      </c>
      <c r="W305" s="194" t="s">
        <v>4108</v>
      </c>
    </row>
    <row r="306" spans="1:23">
      <c r="B306" s="194" t="s">
        <v>4109</v>
      </c>
      <c r="C306" s="194" t="str">
        <f t="shared" si="16"/>
        <v>No</v>
      </c>
      <c r="D306" s="194" t="str">
        <f t="shared" si="18"/>
        <v/>
      </c>
      <c r="G306" s="194" t="s">
        <v>3040</v>
      </c>
      <c r="I306" s="251" t="s">
        <v>2988</v>
      </c>
      <c r="J306" s="194" t="s">
        <v>151</v>
      </c>
      <c r="K306" s="194" t="s">
        <v>4110</v>
      </c>
      <c r="M306" s="194" t="s">
        <v>4112</v>
      </c>
      <c r="N306" s="194">
        <v>1</v>
      </c>
      <c r="P306" s="205" t="s">
        <v>1188</v>
      </c>
      <c r="S306" s="194" t="s">
        <v>25</v>
      </c>
      <c r="W306" s="194" t="s">
        <v>4113</v>
      </c>
    </row>
    <row r="307" spans="1:23">
      <c r="B307" s="194" t="s">
        <v>4114</v>
      </c>
      <c r="C307" s="194" t="str">
        <f t="shared" si="16"/>
        <v>No</v>
      </c>
      <c r="D307" s="194" t="str">
        <f t="shared" si="18"/>
        <v/>
      </c>
      <c r="G307" s="194" t="s">
        <v>3040</v>
      </c>
      <c r="I307" s="251" t="s">
        <v>2988</v>
      </c>
      <c r="J307" s="194" t="s">
        <v>151</v>
      </c>
      <c r="K307" s="194" t="s">
        <v>4115</v>
      </c>
      <c r="M307" s="194" t="s">
        <v>4117</v>
      </c>
      <c r="N307" s="194">
        <v>1</v>
      </c>
      <c r="P307" s="205" t="s">
        <v>1192</v>
      </c>
      <c r="S307" s="194" t="s">
        <v>25</v>
      </c>
      <c r="W307" s="194" t="s">
        <v>4118</v>
      </c>
    </row>
    <row r="308" spans="1:23">
      <c r="B308" s="194" t="s">
        <v>4119</v>
      </c>
      <c r="C308" s="194" t="str">
        <f t="shared" si="16"/>
        <v>No</v>
      </c>
      <c r="D308" s="194" t="str">
        <f t="shared" si="18"/>
        <v/>
      </c>
      <c r="G308" s="194" t="s">
        <v>3040</v>
      </c>
      <c r="I308" s="251" t="s">
        <v>2988</v>
      </c>
      <c r="J308" s="194" t="s">
        <v>151</v>
      </c>
      <c r="K308" s="194" t="s">
        <v>4120</v>
      </c>
      <c r="M308" s="194" t="s">
        <v>4122</v>
      </c>
      <c r="N308" s="194">
        <v>1</v>
      </c>
      <c r="P308" s="205" t="s">
        <v>1196</v>
      </c>
      <c r="S308" s="194" t="s">
        <v>25</v>
      </c>
    </row>
    <row r="309" spans="1:23">
      <c r="B309" s="194" t="s">
        <v>4123</v>
      </c>
      <c r="C309" s="194" t="str">
        <f t="shared" si="16"/>
        <v>select_one</v>
      </c>
      <c r="D309" s="194" t="str">
        <f t="shared" si="18"/>
        <v>voucher_premilled</v>
      </c>
      <c r="G309" s="194" t="s">
        <v>3040</v>
      </c>
      <c r="I309" s="251" t="s">
        <v>8380</v>
      </c>
      <c r="J309" s="194" t="s">
        <v>1197</v>
      </c>
      <c r="K309" s="194" t="s">
        <v>4124</v>
      </c>
      <c r="M309" s="194" t="s">
        <v>4126</v>
      </c>
      <c r="N309" s="194">
        <v>1</v>
      </c>
      <c r="S309" s="194" t="s">
        <v>25</v>
      </c>
    </row>
    <row r="310" spans="1:23">
      <c r="B310" s="194" t="s">
        <v>4127</v>
      </c>
      <c r="C310" s="194" t="str">
        <f t="shared" si="16"/>
        <v>select_one</v>
      </c>
      <c r="D310" s="194" t="str">
        <f t="shared" si="18"/>
        <v>yes_no</v>
      </c>
      <c r="G310" s="194" t="s">
        <v>3040</v>
      </c>
      <c r="I310" s="251" t="s">
        <v>8290</v>
      </c>
      <c r="J310" s="194" t="s">
        <v>22</v>
      </c>
      <c r="K310" s="194" t="s">
        <v>4128</v>
      </c>
      <c r="M310" s="194" t="s">
        <v>4130</v>
      </c>
      <c r="N310" s="194">
        <v>1</v>
      </c>
      <c r="S310" s="194" t="s">
        <v>25</v>
      </c>
    </row>
    <row r="311" spans="1:23">
      <c r="B311" s="194" t="s">
        <v>4131</v>
      </c>
      <c r="C311" s="194" t="str">
        <f t="shared" si="16"/>
        <v>select_multiple</v>
      </c>
      <c r="D311" s="194" t="str">
        <f t="shared" si="18"/>
        <v>prob_MV</v>
      </c>
      <c r="G311" s="194" t="s">
        <v>3040</v>
      </c>
      <c r="I311" s="251" t="s">
        <v>8381</v>
      </c>
      <c r="J311" s="205" t="s">
        <v>4132</v>
      </c>
      <c r="K311" s="194" t="s">
        <v>4133</v>
      </c>
      <c r="M311" s="194" t="s">
        <v>4135</v>
      </c>
      <c r="N311" s="194">
        <v>1</v>
      </c>
      <c r="S311" s="194" t="s">
        <v>25</v>
      </c>
      <c r="W311" s="194" t="s">
        <v>4136</v>
      </c>
    </row>
    <row r="312" spans="1:23" s="199" customFormat="1">
      <c r="A312" s="212"/>
      <c r="B312" s="199" t="s">
        <v>4137</v>
      </c>
      <c r="C312" s="199" t="str">
        <f t="shared" si="16"/>
        <v>No</v>
      </c>
      <c r="D312" s="199" t="str">
        <f t="shared" si="18"/>
        <v/>
      </c>
      <c r="E312" s="212"/>
      <c r="G312" s="199" t="s">
        <v>3040</v>
      </c>
      <c r="H312" s="213"/>
      <c r="I312" s="255" t="s">
        <v>2988</v>
      </c>
      <c r="J312" s="199" t="s">
        <v>117</v>
      </c>
      <c r="M312" s="199" t="s">
        <v>2988</v>
      </c>
      <c r="N312" s="199">
        <v>1</v>
      </c>
      <c r="P312" s="212"/>
    </row>
    <row r="313" spans="1:23" s="214" customFormat="1">
      <c r="A313" s="207"/>
      <c r="C313" s="214" t="str">
        <f t="shared" si="16"/>
        <v>No</v>
      </c>
      <c r="D313" s="214" t="str">
        <f t="shared" si="18"/>
        <v/>
      </c>
      <c r="E313" s="207"/>
      <c r="H313" s="209"/>
      <c r="I313" s="253" t="s">
        <v>2988</v>
      </c>
      <c r="M313" s="214" t="s">
        <v>2988</v>
      </c>
      <c r="N313" s="214">
        <v>1</v>
      </c>
      <c r="P313" s="207"/>
    </row>
    <row r="314" spans="1:23" s="244" customFormat="1">
      <c r="A314" s="212"/>
      <c r="E314" s="212"/>
      <c r="H314" s="213"/>
      <c r="I314" s="255"/>
      <c r="J314" s="199" t="s">
        <v>26</v>
      </c>
      <c r="P314" s="212"/>
    </row>
    <row r="315" spans="1:23" s="250" customFormat="1">
      <c r="A315" s="231"/>
      <c r="B315" s="250" t="s">
        <v>4141</v>
      </c>
      <c r="C315" s="250" t="str">
        <f t="shared" si="16"/>
        <v>No</v>
      </c>
      <c r="D315" s="250" t="str">
        <f>IF(OR(C315="select_one",C315="select_multiple"),TRIM(RIGHT(J315,LEN(J315)-(LEN(C315)+1))),"")</f>
        <v/>
      </c>
      <c r="E315" s="231"/>
      <c r="G315" s="250" t="s">
        <v>2983</v>
      </c>
      <c r="H315" s="233"/>
      <c r="I315" s="256" t="s">
        <v>2988</v>
      </c>
      <c r="J315" s="250" t="s">
        <v>26</v>
      </c>
      <c r="L315" s="250" t="s">
        <v>4139</v>
      </c>
      <c r="M315" s="250" t="s">
        <v>4140</v>
      </c>
      <c r="N315" s="250">
        <v>1</v>
      </c>
      <c r="P315" s="231"/>
    </row>
    <row r="316" spans="1:23" s="240" customFormat="1">
      <c r="I316" s="254"/>
      <c r="J316" s="240" t="s">
        <v>20</v>
      </c>
      <c r="M316" s="240" t="s">
        <v>4143</v>
      </c>
    </row>
    <row r="317" spans="1:23">
      <c r="B317" s="194" t="s">
        <v>4145</v>
      </c>
      <c r="C317" s="194" t="str">
        <f t="shared" si="16"/>
        <v>select_one</v>
      </c>
      <c r="D317" s="194" t="str">
        <f t="shared" ref="D317:D324" si="19">IF(OR(C317="select_one",C317="select_multiple"),TRIM(RIGHT(J317,LEN(J317)-(LEN(C317)+1))),"")</f>
        <v>yes_no</v>
      </c>
      <c r="F317" s="194" t="s">
        <v>246</v>
      </c>
      <c r="G317" s="194" t="s">
        <v>2983</v>
      </c>
      <c r="I317" s="251" t="s">
        <v>8290</v>
      </c>
      <c r="J317" s="194" t="s">
        <v>22</v>
      </c>
      <c r="K317" s="194" t="s">
        <v>4146</v>
      </c>
      <c r="M317" s="194" t="s">
        <v>4148</v>
      </c>
      <c r="N317" s="194">
        <v>1</v>
      </c>
      <c r="S317" s="194" t="s">
        <v>25</v>
      </c>
    </row>
    <row r="318" spans="1:23">
      <c r="C318" s="194" t="str">
        <f t="shared" si="16"/>
        <v>select_multiple</v>
      </c>
      <c r="D318" s="194" t="str">
        <f t="shared" si="19"/>
        <v>otherassist</v>
      </c>
      <c r="G318" s="194" t="s">
        <v>2983</v>
      </c>
      <c r="H318" s="206" t="s">
        <v>4150</v>
      </c>
      <c r="I318" s="251" t="s">
        <v>8382</v>
      </c>
      <c r="J318" s="194" t="s">
        <v>4151</v>
      </c>
      <c r="K318" s="194" t="s">
        <v>4152</v>
      </c>
      <c r="M318" s="194" t="s">
        <v>4154</v>
      </c>
      <c r="N318" s="194">
        <v>1</v>
      </c>
      <c r="W318" s="194" t="s">
        <v>4156</v>
      </c>
    </row>
    <row r="319" spans="1:23">
      <c r="B319" s="194" t="s">
        <v>4157</v>
      </c>
      <c r="C319" s="194" t="str">
        <f t="shared" si="16"/>
        <v>select_one</v>
      </c>
      <c r="D319" s="194" t="str">
        <f t="shared" si="19"/>
        <v>yes_no</v>
      </c>
      <c r="G319" s="194" t="s">
        <v>2983</v>
      </c>
      <c r="I319" s="251" t="s">
        <v>8290</v>
      </c>
      <c r="J319" s="194" t="s">
        <v>22</v>
      </c>
      <c r="K319" s="194" t="s">
        <v>4158</v>
      </c>
      <c r="M319" s="194" t="s">
        <v>4160</v>
      </c>
      <c r="N319" s="194">
        <v>1</v>
      </c>
      <c r="S319" s="194" t="s">
        <v>25</v>
      </c>
    </row>
    <row r="320" spans="1:23">
      <c r="B320" s="194" t="s">
        <v>4162</v>
      </c>
      <c r="C320" s="194" t="str">
        <f t="shared" si="16"/>
        <v>select_multiple</v>
      </c>
      <c r="D320" s="194" t="str">
        <f t="shared" si="19"/>
        <v>org_assistance</v>
      </c>
      <c r="G320" s="194" t="s">
        <v>2983</v>
      </c>
      <c r="I320" s="251" t="s">
        <v>8383</v>
      </c>
      <c r="J320" s="194" t="s">
        <v>1221</v>
      </c>
      <c r="K320" s="194" t="s">
        <v>4163</v>
      </c>
      <c r="M320" s="194" t="s">
        <v>4165</v>
      </c>
      <c r="N320" s="194">
        <v>1</v>
      </c>
      <c r="P320" s="205" t="s">
        <v>1224</v>
      </c>
      <c r="S320" s="194" t="s">
        <v>25</v>
      </c>
      <c r="W320" s="194" t="s">
        <v>4166</v>
      </c>
    </row>
    <row r="321" spans="1:23">
      <c r="B321" s="194" t="s">
        <v>4167</v>
      </c>
      <c r="C321" s="194" t="str">
        <f t="shared" si="16"/>
        <v>No</v>
      </c>
      <c r="D321" s="194" t="str">
        <f t="shared" si="19"/>
        <v/>
      </c>
      <c r="G321" s="194" t="s">
        <v>2983</v>
      </c>
      <c r="I321" s="251" t="s">
        <v>2988</v>
      </c>
      <c r="J321" s="194" t="s">
        <v>49</v>
      </c>
      <c r="K321" s="194" t="s">
        <v>4168</v>
      </c>
      <c r="M321" s="194" t="s">
        <v>4170</v>
      </c>
      <c r="N321" s="194">
        <v>1</v>
      </c>
      <c r="S321" s="194" t="s">
        <v>25</v>
      </c>
      <c r="W321" s="194" t="s">
        <v>4171</v>
      </c>
    </row>
    <row r="322" spans="1:23" s="250" customFormat="1">
      <c r="A322" s="231"/>
      <c r="B322" s="250" t="s">
        <v>4172</v>
      </c>
      <c r="C322" s="250" t="str">
        <f t="shared" si="16"/>
        <v>No</v>
      </c>
      <c r="D322" s="250" t="str">
        <f t="shared" si="19"/>
        <v/>
      </c>
      <c r="E322" s="231"/>
      <c r="G322" s="250" t="s">
        <v>2983</v>
      </c>
      <c r="H322" s="233"/>
      <c r="I322" s="256" t="s">
        <v>2988</v>
      </c>
      <c r="J322" s="250" t="s">
        <v>117</v>
      </c>
      <c r="M322" s="250" t="s">
        <v>2988</v>
      </c>
      <c r="N322" s="250">
        <v>1</v>
      </c>
      <c r="P322" s="231"/>
    </row>
    <row r="323" spans="1:23" s="229" customFormat="1">
      <c r="A323" s="228"/>
      <c r="B323" s="229" t="s">
        <v>4173</v>
      </c>
      <c r="C323" s="229" t="str">
        <f t="shared" si="16"/>
        <v>No</v>
      </c>
      <c r="D323" s="229" t="str">
        <f t="shared" si="19"/>
        <v/>
      </c>
      <c r="E323" s="228"/>
      <c r="H323" s="230"/>
      <c r="I323" s="252" t="s">
        <v>2988</v>
      </c>
      <c r="M323" s="229" t="s">
        <v>2988</v>
      </c>
      <c r="N323" s="229">
        <v>1</v>
      </c>
      <c r="P323" s="228"/>
    </row>
    <row r="324" spans="1:23" s="250" customFormat="1">
      <c r="A324" s="231"/>
      <c r="B324" s="250" t="s">
        <v>4174</v>
      </c>
      <c r="C324" s="250" t="str">
        <f t="shared" si="16"/>
        <v>No</v>
      </c>
      <c r="D324" s="250" t="str">
        <f t="shared" si="19"/>
        <v/>
      </c>
      <c r="E324" s="231"/>
      <c r="G324" s="250" t="s">
        <v>3040</v>
      </c>
      <c r="H324" s="233"/>
      <c r="I324" s="256" t="s">
        <v>2988</v>
      </c>
      <c r="J324" s="250" t="s">
        <v>26</v>
      </c>
      <c r="M324" s="250" t="s">
        <v>4176</v>
      </c>
      <c r="N324" s="250">
        <v>1</v>
      </c>
      <c r="P324" s="231"/>
      <c r="W324" s="250" t="s">
        <v>2840</v>
      </c>
    </row>
    <row r="325" spans="1:23" s="240" customFormat="1">
      <c r="I325" s="254"/>
      <c r="M325" s="240" t="s">
        <v>4178</v>
      </c>
    </row>
    <row r="326" spans="1:23">
      <c r="B326" s="194" t="s">
        <v>4179</v>
      </c>
      <c r="C326" s="194" t="str">
        <f t="shared" si="16"/>
        <v>select_one</v>
      </c>
      <c r="D326" s="194" t="str">
        <f t="shared" ref="D326:D357" si="20">IF(OR(C326="select_one",C326="select_multiple"),TRIM(RIGHT(J326,LEN(J326)-(LEN(C326)+1))),"")</f>
        <v>yes_no</v>
      </c>
      <c r="G326" s="194" t="s">
        <v>3040</v>
      </c>
      <c r="H326" s="206" t="s">
        <v>4180</v>
      </c>
      <c r="I326" s="251" t="s">
        <v>8290</v>
      </c>
      <c r="J326" s="194" t="s">
        <v>22</v>
      </c>
      <c r="K326" s="194" t="s">
        <v>2841</v>
      </c>
      <c r="M326" s="194" t="s">
        <v>4182</v>
      </c>
      <c r="N326" s="194">
        <v>1</v>
      </c>
      <c r="S326" s="194" t="s">
        <v>25</v>
      </c>
    </row>
    <row r="327" spans="1:23">
      <c r="B327" s="194" t="s">
        <v>4184</v>
      </c>
      <c r="C327" s="194" t="str">
        <f t="shared" si="16"/>
        <v>select_one</v>
      </c>
      <c r="D327" s="194" t="str">
        <f t="shared" si="20"/>
        <v>yes_no</v>
      </c>
      <c r="G327" s="194" t="s">
        <v>3040</v>
      </c>
      <c r="H327" s="206" t="s">
        <v>4180</v>
      </c>
      <c r="I327" s="251" t="s">
        <v>8290</v>
      </c>
      <c r="J327" s="194" t="s">
        <v>22</v>
      </c>
      <c r="K327" s="194" t="s">
        <v>2843</v>
      </c>
      <c r="M327" s="194" t="s">
        <v>4186</v>
      </c>
      <c r="N327" s="194">
        <v>1</v>
      </c>
      <c r="S327" s="194" t="s">
        <v>25</v>
      </c>
      <c r="W327" s="194" t="s">
        <v>2845</v>
      </c>
    </row>
    <row r="328" spans="1:23">
      <c r="B328" s="194" t="s">
        <v>4188</v>
      </c>
      <c r="C328" s="194" t="str">
        <f t="shared" si="16"/>
        <v>select_one</v>
      </c>
      <c r="D328" s="194" t="str">
        <f t="shared" si="20"/>
        <v>yes_no</v>
      </c>
      <c r="G328" s="194" t="s">
        <v>3040</v>
      </c>
      <c r="H328" s="206" t="s">
        <v>4180</v>
      </c>
      <c r="I328" s="251" t="s">
        <v>8290</v>
      </c>
      <c r="J328" s="194" t="s">
        <v>22</v>
      </c>
      <c r="K328" s="194" t="s">
        <v>2846</v>
      </c>
      <c r="M328" s="194" t="s">
        <v>4190</v>
      </c>
      <c r="N328" s="194">
        <v>1</v>
      </c>
      <c r="S328" s="194" t="s">
        <v>25</v>
      </c>
      <c r="W328" s="194" t="s">
        <v>2845</v>
      </c>
    </row>
    <row r="329" spans="1:23">
      <c r="B329" s="194" t="s">
        <v>4192</v>
      </c>
      <c r="C329" s="194" t="str">
        <f t="shared" si="16"/>
        <v>select_one</v>
      </c>
      <c r="D329" s="194" t="str">
        <f t="shared" si="20"/>
        <v>yes_no</v>
      </c>
      <c r="G329" s="194" t="s">
        <v>3040</v>
      </c>
      <c r="H329" s="206" t="s">
        <v>4180</v>
      </c>
      <c r="I329" s="251" t="s">
        <v>8290</v>
      </c>
      <c r="J329" s="194" t="s">
        <v>22</v>
      </c>
      <c r="K329" s="194" t="s">
        <v>2848</v>
      </c>
      <c r="M329" s="194" t="s">
        <v>4194</v>
      </c>
      <c r="N329" s="194">
        <v>1</v>
      </c>
      <c r="S329" s="194" t="s">
        <v>25</v>
      </c>
      <c r="W329" s="194" t="s">
        <v>2845</v>
      </c>
    </row>
    <row r="330" spans="1:23">
      <c r="B330" s="194" t="s">
        <v>4196</v>
      </c>
      <c r="C330" s="194" t="str">
        <f t="shared" si="16"/>
        <v>select_multiple</v>
      </c>
      <c r="D330" s="194" t="str">
        <f t="shared" si="20"/>
        <v>Kit_use</v>
      </c>
      <c r="G330" s="194" t="s">
        <v>3040</v>
      </c>
      <c r="H330" s="206" t="s">
        <v>4180</v>
      </c>
      <c r="I330" s="251" t="s">
        <v>8384</v>
      </c>
      <c r="J330" s="194" t="s">
        <v>2850</v>
      </c>
      <c r="K330" s="194" t="s">
        <v>2851</v>
      </c>
      <c r="M330" s="194" t="s">
        <v>4198</v>
      </c>
      <c r="N330" s="194">
        <v>1</v>
      </c>
      <c r="S330" s="194" t="s">
        <v>25</v>
      </c>
      <c r="W330" s="194" t="s">
        <v>2845</v>
      </c>
    </row>
    <row r="331" spans="1:23">
      <c r="B331" s="194" t="s">
        <v>4200</v>
      </c>
      <c r="C331" s="194" t="str">
        <f t="shared" si="16"/>
        <v>No</v>
      </c>
      <c r="D331" s="194" t="str">
        <f t="shared" si="20"/>
        <v/>
      </c>
      <c r="G331" s="194" t="s">
        <v>3040</v>
      </c>
      <c r="H331" s="206" t="s">
        <v>4180</v>
      </c>
      <c r="I331" s="251" t="s">
        <v>2988</v>
      </c>
      <c r="J331" s="194" t="s">
        <v>151</v>
      </c>
      <c r="K331" s="194" t="s">
        <v>2853</v>
      </c>
      <c r="M331" s="194" t="s">
        <v>4202</v>
      </c>
      <c r="N331" s="194">
        <v>1</v>
      </c>
      <c r="P331" s="205" t="s">
        <v>2855</v>
      </c>
      <c r="S331" s="194" t="s">
        <v>25</v>
      </c>
      <c r="W331" s="194" t="s">
        <v>2845</v>
      </c>
    </row>
    <row r="332" spans="1:23" s="250" customFormat="1">
      <c r="A332" s="231"/>
      <c r="B332" s="250" t="s">
        <v>4204</v>
      </c>
      <c r="C332" s="250" t="str">
        <f t="shared" si="16"/>
        <v>No</v>
      </c>
      <c r="D332" s="250" t="str">
        <f t="shared" si="20"/>
        <v/>
      </c>
      <c r="E332" s="231"/>
      <c r="G332" s="250" t="s">
        <v>3040</v>
      </c>
      <c r="H332" s="233"/>
      <c r="I332" s="256" t="s">
        <v>2988</v>
      </c>
      <c r="J332" s="250" t="s">
        <v>117</v>
      </c>
      <c r="K332" s="250" t="s">
        <v>2838</v>
      </c>
      <c r="M332" s="250" t="s">
        <v>2988</v>
      </c>
      <c r="N332" s="250">
        <v>1</v>
      </c>
      <c r="P332" s="231"/>
    </row>
    <row r="333" spans="1:23" s="199" customFormat="1">
      <c r="A333" s="212"/>
      <c r="C333" s="199" t="str">
        <f t="shared" si="16"/>
        <v>No</v>
      </c>
      <c r="D333" s="199" t="str">
        <f t="shared" si="20"/>
        <v/>
      </c>
      <c r="E333" s="212"/>
      <c r="H333" s="213"/>
      <c r="I333" s="255"/>
      <c r="J333" s="199" t="s">
        <v>117</v>
      </c>
      <c r="P333" s="212"/>
    </row>
    <row r="334" spans="1:23" s="218" customFormat="1">
      <c r="A334" s="207"/>
      <c r="C334" s="218" t="str">
        <f t="shared" si="16"/>
        <v>No</v>
      </c>
      <c r="D334" s="218" t="str">
        <f t="shared" si="20"/>
        <v/>
      </c>
      <c r="E334" s="207"/>
      <c r="H334" s="209"/>
      <c r="I334" s="253" t="s">
        <v>2988</v>
      </c>
      <c r="M334" s="218" t="s">
        <v>2988</v>
      </c>
      <c r="N334" s="218">
        <v>1</v>
      </c>
      <c r="P334" s="207"/>
    </row>
    <row r="335" spans="1:23" s="199" customFormat="1">
      <c r="A335" s="212"/>
      <c r="B335" s="199" t="s">
        <v>4205</v>
      </c>
      <c r="C335" s="199" t="str">
        <f t="shared" si="16"/>
        <v>No</v>
      </c>
      <c r="D335" s="199" t="str">
        <f t="shared" si="20"/>
        <v/>
      </c>
      <c r="E335" s="212"/>
      <c r="G335" s="199" t="s">
        <v>2983</v>
      </c>
      <c r="H335" s="213"/>
      <c r="I335" s="255" t="s">
        <v>2988</v>
      </c>
      <c r="J335" s="199" t="s">
        <v>26</v>
      </c>
      <c r="K335" s="199" t="s">
        <v>1771</v>
      </c>
      <c r="L335" s="199" t="s">
        <v>4207</v>
      </c>
      <c r="M335" s="199" t="s">
        <v>1772</v>
      </c>
      <c r="N335" s="199">
        <v>1</v>
      </c>
      <c r="P335" s="212" t="s">
        <v>1773</v>
      </c>
      <c r="W335" s="199" t="s">
        <v>3428</v>
      </c>
    </row>
    <row r="336" spans="1:23">
      <c r="B336" s="194" t="s">
        <v>4208</v>
      </c>
      <c r="C336" s="194" t="str">
        <f t="shared" si="16"/>
        <v>select_one</v>
      </c>
      <c r="D336" s="194" t="str">
        <f t="shared" si="20"/>
        <v>pay_entitlement</v>
      </c>
      <c r="G336" s="194" t="s">
        <v>2983</v>
      </c>
      <c r="I336" s="251" t="s">
        <v>8385</v>
      </c>
      <c r="J336" s="194" t="s">
        <v>1774</v>
      </c>
      <c r="K336" s="194" t="s">
        <v>1775</v>
      </c>
      <c r="M336" s="194" t="s">
        <v>4210</v>
      </c>
      <c r="N336" s="194">
        <v>1</v>
      </c>
      <c r="S336" s="194" t="s">
        <v>25</v>
      </c>
    </row>
    <row r="337" spans="1:23">
      <c r="B337" s="194" t="s">
        <v>4212</v>
      </c>
      <c r="C337" s="194" t="str">
        <f t="shared" si="16"/>
        <v>select_one</v>
      </c>
      <c r="D337" s="194" t="str">
        <f t="shared" si="20"/>
        <v>payment_purpose</v>
      </c>
      <c r="G337" s="194" t="s">
        <v>2983</v>
      </c>
      <c r="I337" s="251" t="s">
        <v>8386</v>
      </c>
      <c r="J337" s="194" t="s">
        <v>1777</v>
      </c>
      <c r="K337" s="194" t="s">
        <v>1778</v>
      </c>
      <c r="M337" s="194" t="s">
        <v>4214</v>
      </c>
      <c r="N337" s="194">
        <v>1</v>
      </c>
      <c r="S337" s="194" t="s">
        <v>25</v>
      </c>
      <c r="W337" s="194" t="s">
        <v>4216</v>
      </c>
    </row>
    <row r="338" spans="1:23">
      <c r="B338" s="194" t="s">
        <v>4217</v>
      </c>
      <c r="C338" s="194" t="str">
        <f t="shared" si="16"/>
        <v>No</v>
      </c>
      <c r="D338" s="194" t="str">
        <f t="shared" si="20"/>
        <v/>
      </c>
      <c r="G338" s="194" t="s">
        <v>2983</v>
      </c>
      <c r="I338" s="251" t="s">
        <v>2988</v>
      </c>
      <c r="J338" s="194" t="s">
        <v>49</v>
      </c>
      <c r="K338" s="194" t="s">
        <v>1781</v>
      </c>
      <c r="M338" s="194" t="s">
        <v>1312</v>
      </c>
      <c r="N338" s="194">
        <v>1</v>
      </c>
      <c r="S338" s="194" t="s">
        <v>25</v>
      </c>
      <c r="W338" s="194" t="s">
        <v>4220</v>
      </c>
    </row>
    <row r="339" spans="1:23">
      <c r="A339" s="205" t="s">
        <v>4221</v>
      </c>
      <c r="B339" s="194" t="s">
        <v>4222</v>
      </c>
      <c r="C339" s="194" t="str">
        <f t="shared" si="16"/>
        <v>select_one</v>
      </c>
      <c r="D339" s="194" t="str">
        <f t="shared" si="20"/>
        <v>who_pay</v>
      </c>
      <c r="G339" s="194" t="s">
        <v>2983</v>
      </c>
      <c r="I339" s="251" t="s">
        <v>8387</v>
      </c>
      <c r="J339" s="194" t="s">
        <v>1784</v>
      </c>
      <c r="K339" s="194" t="s">
        <v>1785</v>
      </c>
      <c r="M339" s="194" t="s">
        <v>4224</v>
      </c>
      <c r="N339" s="194">
        <v>1</v>
      </c>
      <c r="S339" s="194" t="s">
        <v>62</v>
      </c>
      <c r="W339" s="194" t="s">
        <v>8388</v>
      </c>
    </row>
    <row r="340" spans="1:23">
      <c r="B340" s="194" t="s">
        <v>4227</v>
      </c>
      <c r="C340" s="194" t="str">
        <f t="shared" si="16"/>
        <v>select_one</v>
      </c>
      <c r="D340" s="194" t="str">
        <f t="shared" si="20"/>
        <v>payment_frequently</v>
      </c>
      <c r="G340" s="194" t="s">
        <v>2983</v>
      </c>
      <c r="I340" s="251" t="s">
        <v>8389</v>
      </c>
      <c r="J340" s="194" t="s">
        <v>1788</v>
      </c>
      <c r="K340" s="194" t="s">
        <v>1789</v>
      </c>
      <c r="M340" s="194" t="s">
        <v>4229</v>
      </c>
      <c r="N340" s="194">
        <v>1</v>
      </c>
      <c r="S340" s="194" t="s">
        <v>25</v>
      </c>
      <c r="W340" s="194" t="s">
        <v>8390</v>
      </c>
    </row>
    <row r="341" spans="1:23">
      <c r="B341" s="194" t="s">
        <v>4231</v>
      </c>
      <c r="C341" s="194" t="str">
        <f t="shared" si="16"/>
        <v>select_one</v>
      </c>
      <c r="D341" s="194" t="str">
        <f t="shared" si="20"/>
        <v>payment_recepient</v>
      </c>
      <c r="G341" s="194" t="s">
        <v>2983</v>
      </c>
      <c r="I341" s="251" t="s">
        <v>8342</v>
      </c>
      <c r="J341" s="194" t="s">
        <v>563</v>
      </c>
      <c r="K341" s="194" t="s">
        <v>1792</v>
      </c>
      <c r="M341" s="194" t="s">
        <v>4233</v>
      </c>
      <c r="N341" s="194">
        <v>1</v>
      </c>
      <c r="S341" s="194" t="s">
        <v>25</v>
      </c>
      <c r="W341" s="194" t="s">
        <v>8390</v>
      </c>
    </row>
    <row r="342" spans="1:23">
      <c r="B342" s="194" t="s">
        <v>4235</v>
      </c>
      <c r="C342" s="194" t="str">
        <f t="shared" si="16"/>
        <v>select_one</v>
      </c>
      <c r="D342" s="194" t="str">
        <f t="shared" si="20"/>
        <v>contribution_usage</v>
      </c>
      <c r="G342" s="194" t="s">
        <v>2983</v>
      </c>
      <c r="I342" s="251" t="s">
        <v>8391</v>
      </c>
      <c r="J342" s="194" t="s">
        <v>1794</v>
      </c>
      <c r="K342" s="194" t="s">
        <v>1795</v>
      </c>
      <c r="M342" s="194" t="s">
        <v>4237</v>
      </c>
      <c r="N342" s="194">
        <v>1</v>
      </c>
      <c r="S342" s="194" t="s">
        <v>25</v>
      </c>
      <c r="W342" s="194" t="s">
        <v>8390</v>
      </c>
    </row>
    <row r="343" spans="1:23">
      <c r="B343" s="194" t="s">
        <v>4239</v>
      </c>
      <c r="C343" s="194" t="str">
        <f t="shared" si="16"/>
        <v>No</v>
      </c>
      <c r="D343" s="194" t="str">
        <f t="shared" si="20"/>
        <v/>
      </c>
      <c r="G343" s="194" t="s">
        <v>2983</v>
      </c>
      <c r="I343" s="251" t="s">
        <v>2988</v>
      </c>
      <c r="J343" s="194" t="s">
        <v>49</v>
      </c>
      <c r="K343" s="194" t="s">
        <v>1797</v>
      </c>
      <c r="M343" s="194" t="s">
        <v>4241</v>
      </c>
      <c r="N343" s="194">
        <v>1</v>
      </c>
      <c r="S343" s="194" t="s">
        <v>25</v>
      </c>
      <c r="W343" s="194" t="s">
        <v>4243</v>
      </c>
    </row>
    <row r="344" spans="1:23">
      <c r="B344" s="194" t="s">
        <v>4244</v>
      </c>
      <c r="C344" s="194" t="str">
        <f t="shared" ref="C344:C408" si="21">IF(IFERROR(FIND("select_one",J344),0)&gt;0,"select_one",IF(IFERROR(FIND("select_multiple",J344),0)&gt;0,"select_multiple","No"))</f>
        <v>select_one</v>
      </c>
      <c r="D344" s="194" t="str">
        <f t="shared" si="20"/>
        <v>yes_no</v>
      </c>
      <c r="G344" s="194" t="s">
        <v>2983</v>
      </c>
      <c r="I344" s="251" t="s">
        <v>8290</v>
      </c>
      <c r="J344" s="194" t="s">
        <v>22</v>
      </c>
      <c r="K344" s="194" t="s">
        <v>1800</v>
      </c>
      <c r="M344" s="194" t="s">
        <v>8392</v>
      </c>
      <c r="N344" s="194">
        <v>1</v>
      </c>
      <c r="S344" s="194" t="s">
        <v>25</v>
      </c>
      <c r="W344" s="194" t="s">
        <v>1802</v>
      </c>
    </row>
    <row r="345" spans="1:23">
      <c r="B345" s="194" t="s">
        <v>4249</v>
      </c>
      <c r="C345" s="194" t="str">
        <f t="shared" si="21"/>
        <v>No</v>
      </c>
      <c r="D345" s="194" t="str">
        <f t="shared" si="20"/>
        <v/>
      </c>
      <c r="G345" s="194" t="s">
        <v>2983</v>
      </c>
      <c r="I345" s="251" t="s">
        <v>2988</v>
      </c>
      <c r="J345" s="194" t="s">
        <v>49</v>
      </c>
      <c r="K345" s="194" t="s">
        <v>1803</v>
      </c>
      <c r="M345" s="194" t="s">
        <v>4251</v>
      </c>
      <c r="N345" s="194">
        <v>1</v>
      </c>
      <c r="S345" s="194" t="s">
        <v>25</v>
      </c>
      <c r="W345" s="194" t="s">
        <v>1805</v>
      </c>
    </row>
    <row r="346" spans="1:23">
      <c r="B346" s="194" t="s">
        <v>4253</v>
      </c>
      <c r="C346" s="194" t="str">
        <f t="shared" si="21"/>
        <v>select_one</v>
      </c>
      <c r="D346" s="194" t="str">
        <f t="shared" si="20"/>
        <v>safety_level</v>
      </c>
      <c r="G346" s="194" t="s">
        <v>2983</v>
      </c>
      <c r="I346" s="251" t="s">
        <v>8393</v>
      </c>
      <c r="J346" s="194" t="s">
        <v>1806</v>
      </c>
      <c r="K346" s="194" t="s">
        <v>1807</v>
      </c>
      <c r="M346" s="194" t="s">
        <v>4255</v>
      </c>
      <c r="N346" s="194">
        <v>1</v>
      </c>
      <c r="S346" s="194" t="s">
        <v>25</v>
      </c>
    </row>
    <row r="347" spans="1:23">
      <c r="B347" s="194" t="s">
        <v>4257</v>
      </c>
      <c r="C347" s="194" t="str">
        <f t="shared" si="21"/>
        <v>select_one</v>
      </c>
      <c r="D347" s="194" t="str">
        <f t="shared" si="20"/>
        <v>yes_no</v>
      </c>
      <c r="G347" s="194" t="s">
        <v>2983</v>
      </c>
      <c r="I347" s="251" t="s">
        <v>8290</v>
      </c>
      <c r="J347" s="194" t="s">
        <v>22</v>
      </c>
      <c r="K347" s="194" t="s">
        <v>1809</v>
      </c>
      <c r="M347" s="194" t="s">
        <v>4259</v>
      </c>
      <c r="N347" s="194">
        <v>1</v>
      </c>
      <c r="S347" s="194" t="s">
        <v>25</v>
      </c>
    </row>
    <row r="348" spans="1:23">
      <c r="B348" s="194" t="s">
        <v>4261</v>
      </c>
      <c r="C348" s="194" t="str">
        <f t="shared" si="21"/>
        <v>select_one</v>
      </c>
      <c r="D348" s="194" t="str">
        <f t="shared" si="20"/>
        <v>commun_saf_conc</v>
      </c>
      <c r="G348" s="194" t="s">
        <v>2983</v>
      </c>
      <c r="I348" s="251" t="s">
        <v>8394</v>
      </c>
      <c r="J348" s="194" t="s">
        <v>1811</v>
      </c>
      <c r="K348" s="194" t="s">
        <v>1812</v>
      </c>
      <c r="M348" s="194" t="s">
        <v>4263</v>
      </c>
      <c r="N348" s="194">
        <v>1</v>
      </c>
      <c r="S348" s="194" t="s">
        <v>25</v>
      </c>
      <c r="W348" s="194" t="s">
        <v>1814</v>
      </c>
    </row>
    <row r="349" spans="1:23">
      <c r="B349" s="194" t="s">
        <v>4265</v>
      </c>
      <c r="C349" s="194" t="str">
        <f t="shared" si="21"/>
        <v>No</v>
      </c>
      <c r="D349" s="194" t="str">
        <f t="shared" si="20"/>
        <v/>
      </c>
      <c r="G349" s="194" t="s">
        <v>2983</v>
      </c>
      <c r="I349" s="251" t="s">
        <v>2988</v>
      </c>
      <c r="J349" s="194" t="s">
        <v>49</v>
      </c>
      <c r="K349" s="194" t="s">
        <v>1815</v>
      </c>
      <c r="M349" s="194" t="s">
        <v>3492</v>
      </c>
      <c r="N349" s="194">
        <v>1</v>
      </c>
      <c r="S349" s="194" t="s">
        <v>25</v>
      </c>
      <c r="W349" s="194" t="s">
        <v>4268</v>
      </c>
    </row>
    <row r="350" spans="1:23">
      <c r="B350" s="194" t="s">
        <v>4269</v>
      </c>
      <c r="C350" s="194" t="str">
        <f t="shared" si="21"/>
        <v>select_multiple</v>
      </c>
      <c r="D350" s="194" t="str">
        <f t="shared" si="20"/>
        <v>security_where</v>
      </c>
      <c r="G350" s="194" t="s">
        <v>2983</v>
      </c>
      <c r="I350" s="251" t="s">
        <v>8395</v>
      </c>
      <c r="J350" s="194" t="s">
        <v>1818</v>
      </c>
      <c r="K350" s="194" t="s">
        <v>1819</v>
      </c>
      <c r="M350" s="194" t="s">
        <v>4271</v>
      </c>
      <c r="N350" s="194">
        <v>1</v>
      </c>
      <c r="P350" s="205" t="s">
        <v>4273</v>
      </c>
      <c r="S350" s="194" t="s">
        <v>25</v>
      </c>
      <c r="W350" s="194" t="s">
        <v>1814</v>
      </c>
    </row>
    <row r="351" spans="1:23">
      <c r="B351" s="194" t="s">
        <v>4274</v>
      </c>
      <c r="C351" s="194" t="str">
        <f t="shared" si="21"/>
        <v>No</v>
      </c>
      <c r="D351" s="194" t="str">
        <f t="shared" si="20"/>
        <v/>
      </c>
      <c r="G351" s="194" t="s">
        <v>2983</v>
      </c>
      <c r="I351" s="251" t="s">
        <v>2988</v>
      </c>
      <c r="J351" s="194" t="s">
        <v>49</v>
      </c>
      <c r="K351" s="194" t="s">
        <v>1821</v>
      </c>
      <c r="M351" s="194" t="s">
        <v>3492</v>
      </c>
      <c r="N351" s="194">
        <v>1</v>
      </c>
      <c r="S351" s="194" t="s">
        <v>25</v>
      </c>
      <c r="W351" s="194" t="s">
        <v>4277</v>
      </c>
    </row>
    <row r="352" spans="1:23">
      <c r="B352" s="194" t="s">
        <v>4278</v>
      </c>
      <c r="C352" s="194" t="str">
        <f t="shared" si="21"/>
        <v>select_one</v>
      </c>
      <c r="D352" s="194" t="str">
        <f t="shared" si="20"/>
        <v>yes_no</v>
      </c>
      <c r="G352" s="194" t="s">
        <v>2983</v>
      </c>
      <c r="I352" s="251" t="s">
        <v>8290</v>
      </c>
      <c r="J352" s="194" t="s">
        <v>22</v>
      </c>
      <c r="K352" s="194" t="s">
        <v>1824</v>
      </c>
      <c r="M352" s="194" t="s">
        <v>4280</v>
      </c>
      <c r="N352" s="194">
        <v>1</v>
      </c>
      <c r="S352" s="194" t="s">
        <v>25</v>
      </c>
    </row>
    <row r="353" spans="1:23">
      <c r="B353" s="194" t="s">
        <v>4282</v>
      </c>
      <c r="C353" s="194" t="str">
        <f t="shared" si="21"/>
        <v>select_one</v>
      </c>
      <c r="D353" s="194" t="str">
        <f t="shared" si="20"/>
        <v>insecurity_pepetrator</v>
      </c>
      <c r="G353" s="194" t="s">
        <v>2983</v>
      </c>
      <c r="I353" s="251" t="s">
        <v>8396</v>
      </c>
      <c r="J353" s="194" t="s">
        <v>1826</v>
      </c>
      <c r="K353" s="194" t="s">
        <v>1827</v>
      </c>
      <c r="M353" s="194" t="s">
        <v>4284</v>
      </c>
      <c r="N353" s="194">
        <v>1</v>
      </c>
      <c r="S353" s="194" t="s">
        <v>25</v>
      </c>
      <c r="W353" s="194" t="s">
        <v>1829</v>
      </c>
    </row>
    <row r="354" spans="1:23">
      <c r="B354" s="194" t="s">
        <v>4286</v>
      </c>
      <c r="C354" s="194" t="str">
        <f t="shared" si="21"/>
        <v>No</v>
      </c>
      <c r="D354" s="194" t="str">
        <f t="shared" si="20"/>
        <v/>
      </c>
      <c r="G354" s="194" t="s">
        <v>2983</v>
      </c>
      <c r="I354" s="251" t="s">
        <v>2988</v>
      </c>
      <c r="J354" s="194" t="s">
        <v>49</v>
      </c>
      <c r="K354" s="194" t="s">
        <v>1830</v>
      </c>
      <c r="M354" s="194" t="s">
        <v>1312</v>
      </c>
      <c r="N354" s="194">
        <v>1</v>
      </c>
      <c r="S354" s="194" t="s">
        <v>25</v>
      </c>
      <c r="W354" s="194" t="s">
        <v>4289</v>
      </c>
    </row>
    <row r="355" spans="1:23">
      <c r="B355" s="194" t="s">
        <v>4290</v>
      </c>
      <c r="C355" s="194" t="str">
        <f t="shared" si="21"/>
        <v>No</v>
      </c>
      <c r="D355" s="194" t="str">
        <f t="shared" si="20"/>
        <v/>
      </c>
      <c r="G355" s="194" t="s">
        <v>2983</v>
      </c>
      <c r="I355" s="251" t="s">
        <v>2988</v>
      </c>
      <c r="J355" s="194" t="s">
        <v>31</v>
      </c>
      <c r="K355" s="194" t="s">
        <v>1833</v>
      </c>
      <c r="M355" s="194" t="s">
        <v>4292</v>
      </c>
      <c r="N355" s="194">
        <v>1</v>
      </c>
      <c r="S355" s="194" t="s">
        <v>25</v>
      </c>
      <c r="W355" s="194" t="s">
        <v>1829</v>
      </c>
    </row>
    <row r="356" spans="1:23">
      <c r="B356" s="194" t="s">
        <v>4294</v>
      </c>
      <c r="C356" s="194" t="str">
        <f t="shared" si="21"/>
        <v>select_one</v>
      </c>
      <c r="D356" s="194" t="str">
        <f t="shared" si="20"/>
        <v>security_issue</v>
      </c>
      <c r="G356" s="194" t="s">
        <v>2983</v>
      </c>
      <c r="I356" s="251" t="s">
        <v>8397</v>
      </c>
      <c r="J356" s="194" t="s">
        <v>1835</v>
      </c>
      <c r="K356" s="194" t="s">
        <v>1836</v>
      </c>
      <c r="M356" s="194" t="s">
        <v>4296</v>
      </c>
      <c r="N356" s="194">
        <v>1</v>
      </c>
      <c r="P356" s="205" t="s">
        <v>1838</v>
      </c>
      <c r="S356" s="194" t="s">
        <v>25</v>
      </c>
      <c r="W356" s="194" t="s">
        <v>1829</v>
      </c>
    </row>
    <row r="357" spans="1:23">
      <c r="B357" s="194" t="s">
        <v>4298</v>
      </c>
      <c r="C357" s="194" t="str">
        <f t="shared" si="21"/>
        <v>No</v>
      </c>
      <c r="D357" s="194" t="str">
        <f t="shared" si="20"/>
        <v/>
      </c>
      <c r="G357" s="194" t="s">
        <v>2983</v>
      </c>
      <c r="I357" s="251" t="s">
        <v>2988</v>
      </c>
      <c r="J357" s="194" t="s">
        <v>49</v>
      </c>
      <c r="K357" s="194" t="s">
        <v>1839</v>
      </c>
      <c r="M357" s="194" t="s">
        <v>4300</v>
      </c>
      <c r="N357" s="194">
        <v>1</v>
      </c>
      <c r="S357" s="194" t="s">
        <v>62</v>
      </c>
      <c r="W357" s="194" t="s">
        <v>1841</v>
      </c>
    </row>
    <row r="358" spans="1:23" s="250" customFormat="1">
      <c r="A358" s="231"/>
      <c r="B358" s="250" t="s">
        <v>4302</v>
      </c>
      <c r="C358" s="250" t="str">
        <f t="shared" si="21"/>
        <v>No</v>
      </c>
      <c r="D358" s="250" t="str">
        <f t="shared" ref="D358:D389" si="22">IF(OR(C358="select_one",C358="select_multiple"),TRIM(RIGHT(J358,LEN(J358)-(LEN(C358)+1))),"")</f>
        <v/>
      </c>
      <c r="E358" s="231"/>
      <c r="G358" s="250" t="s">
        <v>3040</v>
      </c>
      <c r="H358" s="233"/>
      <c r="I358" s="256" t="s">
        <v>2988</v>
      </c>
      <c r="J358" s="250" t="s">
        <v>26</v>
      </c>
      <c r="K358" s="250" t="s">
        <v>1842</v>
      </c>
      <c r="M358" s="250" t="s">
        <v>2988</v>
      </c>
      <c r="N358" s="250">
        <v>1</v>
      </c>
      <c r="P358" s="231"/>
      <c r="T358" s="250" t="s">
        <v>168</v>
      </c>
      <c r="W358" s="250" t="s">
        <v>1829</v>
      </c>
    </row>
    <row r="359" spans="1:23" s="198" customFormat="1">
      <c r="A359" s="210"/>
      <c r="B359" s="198" t="s">
        <v>4304</v>
      </c>
      <c r="C359" s="198" t="str">
        <f t="shared" si="21"/>
        <v>No</v>
      </c>
      <c r="D359" s="198" t="str">
        <f t="shared" si="22"/>
        <v/>
      </c>
      <c r="E359" s="210"/>
      <c r="G359" s="198" t="s">
        <v>2988</v>
      </c>
      <c r="H359" s="211"/>
      <c r="I359" s="258" t="s">
        <v>2988</v>
      </c>
      <c r="J359" s="198" t="s">
        <v>20</v>
      </c>
      <c r="M359" s="198" t="s">
        <v>4305</v>
      </c>
      <c r="N359" s="198">
        <v>1</v>
      </c>
      <c r="P359" s="210"/>
    </row>
    <row r="360" spans="1:23">
      <c r="B360" s="194" t="s">
        <v>4306</v>
      </c>
      <c r="C360" s="194" t="str">
        <f t="shared" si="21"/>
        <v>No</v>
      </c>
      <c r="D360" s="194" t="str">
        <f t="shared" si="22"/>
        <v/>
      </c>
      <c r="G360" s="194" t="s">
        <v>2983</v>
      </c>
      <c r="I360" s="251" t="s">
        <v>2988</v>
      </c>
      <c r="J360" s="194" t="s">
        <v>151</v>
      </c>
      <c r="K360" s="194" t="s">
        <v>1844</v>
      </c>
      <c r="M360" s="194" t="s">
        <v>4308</v>
      </c>
      <c r="N360" s="194">
        <v>1</v>
      </c>
      <c r="Q360" s="194" t="s">
        <v>4310</v>
      </c>
      <c r="R360" s="194" t="s">
        <v>1878</v>
      </c>
      <c r="S360" s="194" t="s">
        <v>25</v>
      </c>
      <c r="W360" s="194" t="s">
        <v>4311</v>
      </c>
    </row>
    <row r="361" spans="1:23">
      <c r="B361" s="194" t="s">
        <v>4312</v>
      </c>
      <c r="C361" s="194" t="str">
        <f t="shared" si="21"/>
        <v>No</v>
      </c>
      <c r="D361" s="194" t="str">
        <f t="shared" si="22"/>
        <v/>
      </c>
      <c r="G361" s="194" t="s">
        <v>2983</v>
      </c>
      <c r="I361" s="251" t="s">
        <v>2988</v>
      </c>
      <c r="J361" s="194" t="s">
        <v>151</v>
      </c>
      <c r="K361" s="194" t="s">
        <v>1847</v>
      </c>
      <c r="M361" s="194" t="s">
        <v>4314</v>
      </c>
      <c r="N361" s="194">
        <v>1</v>
      </c>
      <c r="Q361" s="194" t="s">
        <v>4316</v>
      </c>
      <c r="R361" s="194" t="s">
        <v>1878</v>
      </c>
      <c r="S361" s="194" t="s">
        <v>25</v>
      </c>
      <c r="W361" s="194" t="s">
        <v>4317</v>
      </c>
    </row>
    <row r="362" spans="1:23">
      <c r="B362" s="194" t="s">
        <v>4318</v>
      </c>
      <c r="C362" s="194" t="str">
        <f t="shared" si="21"/>
        <v>No</v>
      </c>
      <c r="D362" s="194" t="str">
        <f t="shared" si="22"/>
        <v/>
      </c>
      <c r="G362" s="194" t="s">
        <v>2983</v>
      </c>
      <c r="I362" s="251" t="s">
        <v>2988</v>
      </c>
      <c r="J362" s="194" t="s">
        <v>151</v>
      </c>
      <c r="K362" s="194" t="s">
        <v>1849</v>
      </c>
      <c r="M362" s="194" t="s">
        <v>4320</v>
      </c>
      <c r="N362" s="194">
        <v>1</v>
      </c>
      <c r="Q362" s="264" t="s">
        <v>4322</v>
      </c>
      <c r="R362" s="194" t="s">
        <v>1878</v>
      </c>
      <c r="S362" s="194" t="s">
        <v>25</v>
      </c>
      <c r="W362" s="264" t="s">
        <v>4323</v>
      </c>
    </row>
    <row r="363" spans="1:23">
      <c r="B363" s="194" t="s">
        <v>4324</v>
      </c>
      <c r="C363" s="194" t="str">
        <f t="shared" si="21"/>
        <v>No</v>
      </c>
      <c r="D363" s="194" t="str">
        <f t="shared" si="22"/>
        <v/>
      </c>
      <c r="G363" s="194" t="s">
        <v>2983</v>
      </c>
      <c r="I363" s="251" t="s">
        <v>2988</v>
      </c>
      <c r="J363" s="194" t="s">
        <v>151</v>
      </c>
      <c r="K363" s="194" t="s">
        <v>1851</v>
      </c>
      <c r="M363" s="194" t="s">
        <v>4326</v>
      </c>
      <c r="N363" s="194">
        <v>1</v>
      </c>
      <c r="Q363" s="264" t="s">
        <v>4328</v>
      </c>
      <c r="R363" s="194" t="s">
        <v>1878</v>
      </c>
      <c r="S363" s="194" t="s">
        <v>25</v>
      </c>
      <c r="W363" s="264" t="s">
        <v>4329</v>
      </c>
    </row>
    <row r="364" spans="1:23">
      <c r="B364" s="194" t="s">
        <v>4330</v>
      </c>
      <c r="C364" s="194" t="str">
        <f t="shared" si="21"/>
        <v>No</v>
      </c>
      <c r="D364" s="194" t="str">
        <f t="shared" si="22"/>
        <v/>
      </c>
      <c r="G364" s="194" t="s">
        <v>2983</v>
      </c>
      <c r="I364" s="251" t="s">
        <v>2988</v>
      </c>
      <c r="J364" s="194" t="s">
        <v>151</v>
      </c>
      <c r="K364" s="194" t="s">
        <v>1853</v>
      </c>
      <c r="M364" s="194" t="s">
        <v>4332</v>
      </c>
      <c r="N364" s="194">
        <v>1</v>
      </c>
      <c r="Q364" s="264" t="s">
        <v>4334</v>
      </c>
      <c r="R364" s="194" t="s">
        <v>1878</v>
      </c>
      <c r="S364" s="194" t="s">
        <v>25</v>
      </c>
      <c r="W364" s="264" t="s">
        <v>4335</v>
      </c>
    </row>
    <row r="365" spans="1:23">
      <c r="B365" s="194" t="s">
        <v>4336</v>
      </c>
      <c r="C365" s="194" t="str">
        <f t="shared" si="21"/>
        <v>No</v>
      </c>
      <c r="D365" s="194" t="str">
        <f t="shared" si="22"/>
        <v/>
      </c>
      <c r="G365" s="194" t="s">
        <v>2983</v>
      </c>
      <c r="I365" s="251" t="s">
        <v>2988</v>
      </c>
      <c r="J365" s="194" t="s">
        <v>151</v>
      </c>
      <c r="K365" s="194" t="s">
        <v>1855</v>
      </c>
      <c r="M365" s="194" t="s">
        <v>4338</v>
      </c>
      <c r="N365" s="194">
        <v>1</v>
      </c>
      <c r="Q365" s="264" t="s">
        <v>4340</v>
      </c>
      <c r="R365" s="194" t="s">
        <v>1878</v>
      </c>
      <c r="S365" s="194" t="s">
        <v>25</v>
      </c>
      <c r="W365" s="264" t="s">
        <v>4341</v>
      </c>
    </row>
    <row r="366" spans="1:23">
      <c r="B366" s="194" t="s">
        <v>4342</v>
      </c>
      <c r="C366" s="194" t="str">
        <f t="shared" si="21"/>
        <v>No</v>
      </c>
      <c r="D366" s="194" t="str">
        <f t="shared" si="22"/>
        <v/>
      </c>
      <c r="G366" s="194" t="s">
        <v>2983</v>
      </c>
      <c r="I366" s="251" t="s">
        <v>2988</v>
      </c>
      <c r="J366" s="194" t="s">
        <v>151</v>
      </c>
      <c r="K366" s="194" t="s">
        <v>1857</v>
      </c>
      <c r="M366" s="194" t="s">
        <v>4344</v>
      </c>
      <c r="N366" s="194">
        <v>1</v>
      </c>
      <c r="Q366" s="264" t="s">
        <v>4346</v>
      </c>
      <c r="R366" s="194" t="s">
        <v>1878</v>
      </c>
      <c r="S366" s="194" t="s">
        <v>25</v>
      </c>
      <c r="W366" s="264" t="s">
        <v>4347</v>
      </c>
    </row>
    <row r="367" spans="1:23">
      <c r="B367" s="194" t="s">
        <v>4348</v>
      </c>
      <c r="C367" s="194" t="str">
        <f t="shared" si="21"/>
        <v>No</v>
      </c>
      <c r="D367" s="194" t="str">
        <f t="shared" si="22"/>
        <v/>
      </c>
      <c r="G367" s="194" t="s">
        <v>2983</v>
      </c>
      <c r="I367" s="251" t="s">
        <v>2988</v>
      </c>
      <c r="J367" s="194" t="s">
        <v>151</v>
      </c>
      <c r="K367" s="194" t="s">
        <v>1859</v>
      </c>
      <c r="M367" s="194" t="s">
        <v>4350</v>
      </c>
      <c r="N367" s="194">
        <v>1</v>
      </c>
      <c r="Q367" s="264" t="s">
        <v>4352</v>
      </c>
      <c r="R367" s="194" t="s">
        <v>1878</v>
      </c>
      <c r="S367" s="194" t="s">
        <v>25</v>
      </c>
      <c r="W367" s="264" t="s">
        <v>4353</v>
      </c>
    </row>
    <row r="368" spans="1:23" s="250" customFormat="1">
      <c r="A368" s="231"/>
      <c r="B368" s="250" t="s">
        <v>4354</v>
      </c>
      <c r="C368" s="250" t="str">
        <f t="shared" si="21"/>
        <v>No</v>
      </c>
      <c r="D368" s="250" t="str">
        <f t="shared" si="22"/>
        <v/>
      </c>
      <c r="E368" s="231"/>
      <c r="G368" s="250" t="s">
        <v>3040</v>
      </c>
      <c r="H368" s="233"/>
      <c r="I368" s="256" t="s">
        <v>2988</v>
      </c>
      <c r="J368" s="250" t="s">
        <v>117</v>
      </c>
      <c r="K368" s="250" t="s">
        <v>1842</v>
      </c>
      <c r="M368" s="250" t="s">
        <v>2988</v>
      </c>
      <c r="N368" s="250">
        <v>1</v>
      </c>
      <c r="P368" s="231"/>
    </row>
    <row r="369" spans="1:23" s="198" customFormat="1">
      <c r="A369" s="210"/>
      <c r="B369" s="198" t="s">
        <v>4355</v>
      </c>
      <c r="C369" s="198" t="str">
        <f t="shared" si="21"/>
        <v>No</v>
      </c>
      <c r="D369" s="198" t="str">
        <f t="shared" si="22"/>
        <v/>
      </c>
      <c r="E369" s="210"/>
      <c r="G369" s="198" t="s">
        <v>3040</v>
      </c>
      <c r="H369" s="211"/>
      <c r="I369" s="258" t="s">
        <v>2988</v>
      </c>
      <c r="J369" s="198" t="s">
        <v>20</v>
      </c>
      <c r="M369" s="198" t="s">
        <v>4356</v>
      </c>
      <c r="N369" s="198">
        <v>1</v>
      </c>
      <c r="P369" s="210"/>
      <c r="S369" s="198" t="s">
        <v>25</v>
      </c>
      <c r="W369" s="198" t="s">
        <v>1863</v>
      </c>
    </row>
    <row r="370" spans="1:23">
      <c r="B370" s="194" t="s">
        <v>4357</v>
      </c>
      <c r="C370" s="194" t="str">
        <f t="shared" si="21"/>
        <v>select_one</v>
      </c>
      <c r="D370" s="194" t="str">
        <f t="shared" si="22"/>
        <v>incident</v>
      </c>
      <c r="G370" s="194" t="s">
        <v>2983</v>
      </c>
      <c r="I370" s="251" t="s">
        <v>8398</v>
      </c>
      <c r="J370" s="194" t="s">
        <v>1864</v>
      </c>
      <c r="K370" s="194" t="s">
        <v>1865</v>
      </c>
      <c r="M370" s="194" t="s">
        <v>3726</v>
      </c>
      <c r="N370" s="194">
        <v>1</v>
      </c>
      <c r="S370" s="194" t="s">
        <v>25</v>
      </c>
      <c r="W370" s="194" t="s">
        <v>1829</v>
      </c>
    </row>
    <row r="371" spans="1:23">
      <c r="B371" s="194" t="s">
        <v>4360</v>
      </c>
      <c r="C371" s="194" t="str">
        <f t="shared" si="21"/>
        <v>No</v>
      </c>
      <c r="D371" s="194" t="str">
        <f t="shared" si="22"/>
        <v/>
      </c>
      <c r="G371" s="194" t="s">
        <v>2983</v>
      </c>
      <c r="I371" s="251" t="s">
        <v>2988</v>
      </c>
      <c r="J371" s="194" t="s">
        <v>49</v>
      </c>
      <c r="K371" s="194" t="s">
        <v>1867</v>
      </c>
      <c r="M371" s="194" t="s">
        <v>4362</v>
      </c>
      <c r="N371" s="194">
        <v>1</v>
      </c>
      <c r="S371" s="194" t="s">
        <v>25</v>
      </c>
      <c r="W371" s="194" t="s">
        <v>4364</v>
      </c>
    </row>
    <row r="372" spans="1:23">
      <c r="B372" s="194" t="s">
        <v>4365</v>
      </c>
      <c r="C372" s="194" t="str">
        <f t="shared" si="21"/>
        <v>select_one</v>
      </c>
      <c r="D372" s="194" t="str">
        <f t="shared" si="22"/>
        <v>yes_no</v>
      </c>
      <c r="G372" s="194" t="s">
        <v>2983</v>
      </c>
      <c r="I372" s="251" t="s">
        <v>8290</v>
      </c>
      <c r="J372" s="194" t="s">
        <v>22</v>
      </c>
      <c r="K372" s="194" t="s">
        <v>1870</v>
      </c>
      <c r="M372" s="194" t="s">
        <v>4367</v>
      </c>
      <c r="N372" s="194">
        <v>1</v>
      </c>
      <c r="S372" s="194" t="s">
        <v>25</v>
      </c>
      <c r="W372" s="194" t="s">
        <v>1829</v>
      </c>
    </row>
    <row r="373" spans="1:23" s="250" customFormat="1">
      <c r="A373" s="231"/>
      <c r="B373" s="250" t="s">
        <v>4369</v>
      </c>
      <c r="C373" s="250" t="str">
        <f t="shared" si="21"/>
        <v>No</v>
      </c>
      <c r="D373" s="250" t="str">
        <f t="shared" si="22"/>
        <v/>
      </c>
      <c r="E373" s="231"/>
      <c r="G373" s="250" t="s">
        <v>3040</v>
      </c>
      <c r="H373" s="233"/>
      <c r="I373" s="256" t="s">
        <v>2988</v>
      </c>
      <c r="J373" s="250" t="s">
        <v>26</v>
      </c>
      <c r="K373" s="250" t="s">
        <v>1872</v>
      </c>
      <c r="M373" s="250" t="s">
        <v>2988</v>
      </c>
      <c r="N373" s="250">
        <v>1</v>
      </c>
      <c r="P373" s="231"/>
      <c r="T373" s="250" t="s">
        <v>168</v>
      </c>
      <c r="W373" s="250" t="s">
        <v>1873</v>
      </c>
    </row>
    <row r="374" spans="1:23" s="198" customFormat="1">
      <c r="A374" s="210"/>
      <c r="B374" s="198" t="s">
        <v>4371</v>
      </c>
      <c r="C374" s="198" t="str">
        <f t="shared" si="21"/>
        <v>No</v>
      </c>
      <c r="D374" s="198" t="str">
        <f t="shared" si="22"/>
        <v/>
      </c>
      <c r="E374" s="210"/>
      <c r="G374" s="198" t="s">
        <v>2988</v>
      </c>
      <c r="H374" s="211"/>
      <c r="I374" s="258" t="s">
        <v>2988</v>
      </c>
      <c r="J374" s="198" t="s">
        <v>20</v>
      </c>
      <c r="M374" s="198" t="s">
        <v>1874</v>
      </c>
      <c r="N374" s="198">
        <v>1</v>
      </c>
      <c r="P374" s="210"/>
    </row>
    <row r="375" spans="1:23">
      <c r="A375" s="205" t="s">
        <v>4372</v>
      </c>
      <c r="B375" s="194" t="s">
        <v>4373</v>
      </c>
      <c r="C375" s="194" t="str">
        <f t="shared" si="21"/>
        <v>No</v>
      </c>
      <c r="D375" s="194" t="str">
        <f t="shared" si="22"/>
        <v/>
      </c>
      <c r="G375" s="194" t="s">
        <v>2983</v>
      </c>
      <c r="I375" s="251" t="s">
        <v>2988</v>
      </c>
      <c r="J375" s="194" t="s">
        <v>151</v>
      </c>
      <c r="K375" s="194" t="s">
        <v>1875</v>
      </c>
      <c r="M375" s="194" t="s">
        <v>4308</v>
      </c>
      <c r="N375" s="194">
        <v>1</v>
      </c>
      <c r="Q375" s="194" t="s">
        <v>4310</v>
      </c>
      <c r="R375" s="194" t="s">
        <v>1878</v>
      </c>
      <c r="S375" s="194" t="s">
        <v>25</v>
      </c>
      <c r="W375" s="194" t="s">
        <v>4311</v>
      </c>
    </row>
    <row r="376" spans="1:23">
      <c r="B376" s="194" t="s">
        <v>4376</v>
      </c>
      <c r="C376" s="194" t="str">
        <f t="shared" si="21"/>
        <v>No</v>
      </c>
      <c r="D376" s="194" t="str">
        <f t="shared" si="22"/>
        <v/>
      </c>
      <c r="G376" s="194" t="s">
        <v>2983</v>
      </c>
      <c r="I376" s="251" t="s">
        <v>2988</v>
      </c>
      <c r="J376" s="194" t="s">
        <v>151</v>
      </c>
      <c r="K376" s="194" t="s">
        <v>1879</v>
      </c>
      <c r="M376" s="194" t="s">
        <v>4314</v>
      </c>
      <c r="N376" s="194">
        <v>1</v>
      </c>
      <c r="Q376" s="194" t="s">
        <v>4316</v>
      </c>
      <c r="R376" s="194" t="s">
        <v>1878</v>
      </c>
      <c r="S376" s="194" t="s">
        <v>25</v>
      </c>
      <c r="W376" s="194" t="s">
        <v>4317</v>
      </c>
    </row>
    <row r="377" spans="1:23">
      <c r="B377" s="194" t="s">
        <v>4379</v>
      </c>
      <c r="C377" s="194" t="str">
        <f t="shared" si="21"/>
        <v>No</v>
      </c>
      <c r="D377" s="194" t="str">
        <f t="shared" si="22"/>
        <v/>
      </c>
      <c r="G377" s="194" t="s">
        <v>2983</v>
      </c>
      <c r="I377" s="251" t="s">
        <v>2988</v>
      </c>
      <c r="J377" s="194" t="s">
        <v>151</v>
      </c>
      <c r="K377" s="194" t="s">
        <v>1882</v>
      </c>
      <c r="M377" s="194" t="s">
        <v>4381</v>
      </c>
      <c r="N377" s="194">
        <v>1</v>
      </c>
      <c r="Q377" s="264" t="s">
        <v>4322</v>
      </c>
      <c r="R377" s="194" t="s">
        <v>1878</v>
      </c>
      <c r="S377" s="194" t="s">
        <v>25</v>
      </c>
      <c r="W377" s="264" t="s">
        <v>4323</v>
      </c>
    </row>
    <row r="378" spans="1:23">
      <c r="B378" s="194" t="s">
        <v>4383</v>
      </c>
      <c r="C378" s="194" t="str">
        <f t="shared" si="21"/>
        <v>No</v>
      </c>
      <c r="D378" s="194" t="str">
        <f t="shared" si="22"/>
        <v/>
      </c>
      <c r="G378" s="194" t="s">
        <v>2983</v>
      </c>
      <c r="I378" s="251" t="s">
        <v>2988</v>
      </c>
      <c r="J378" s="194" t="s">
        <v>151</v>
      </c>
      <c r="K378" s="194" t="s">
        <v>1885</v>
      </c>
      <c r="M378" s="194" t="s">
        <v>4385</v>
      </c>
      <c r="N378" s="194">
        <v>1</v>
      </c>
      <c r="Q378" s="264" t="s">
        <v>4328</v>
      </c>
      <c r="R378" s="194" t="s">
        <v>1878</v>
      </c>
      <c r="S378" s="194" t="s">
        <v>25</v>
      </c>
      <c r="W378" s="264" t="s">
        <v>4329</v>
      </c>
    </row>
    <row r="379" spans="1:23">
      <c r="B379" s="194" t="s">
        <v>4387</v>
      </c>
      <c r="C379" s="194" t="str">
        <f t="shared" si="21"/>
        <v>No</v>
      </c>
      <c r="D379" s="194" t="str">
        <f t="shared" si="22"/>
        <v/>
      </c>
      <c r="G379" s="194" t="s">
        <v>2983</v>
      </c>
      <c r="I379" s="251" t="s">
        <v>2988</v>
      </c>
      <c r="J379" s="194" t="s">
        <v>151</v>
      </c>
      <c r="K379" s="194" t="s">
        <v>1888</v>
      </c>
      <c r="M379" s="194" t="s">
        <v>4332</v>
      </c>
      <c r="N379" s="194">
        <v>1</v>
      </c>
      <c r="Q379" s="264" t="s">
        <v>4334</v>
      </c>
      <c r="R379" s="194" t="s">
        <v>1878</v>
      </c>
      <c r="S379" s="194" t="s">
        <v>25</v>
      </c>
      <c r="W379" s="264" t="s">
        <v>4335</v>
      </c>
    </row>
    <row r="380" spans="1:23">
      <c r="B380" s="194" t="s">
        <v>4390</v>
      </c>
      <c r="C380" s="194" t="str">
        <f t="shared" si="21"/>
        <v>No</v>
      </c>
      <c r="D380" s="194" t="str">
        <f t="shared" si="22"/>
        <v/>
      </c>
      <c r="G380" s="194" t="s">
        <v>2983</v>
      </c>
      <c r="I380" s="251" t="s">
        <v>2988</v>
      </c>
      <c r="J380" s="194" t="s">
        <v>151</v>
      </c>
      <c r="K380" s="194" t="s">
        <v>1891</v>
      </c>
      <c r="M380" s="194" t="s">
        <v>4338</v>
      </c>
      <c r="N380" s="194">
        <v>1</v>
      </c>
      <c r="Q380" s="264" t="s">
        <v>4340</v>
      </c>
      <c r="R380" s="194" t="s">
        <v>1878</v>
      </c>
      <c r="S380" s="194" t="s">
        <v>25</v>
      </c>
      <c r="W380" s="264" t="s">
        <v>4341</v>
      </c>
    </row>
    <row r="381" spans="1:23">
      <c r="B381" s="194" t="s">
        <v>4393</v>
      </c>
      <c r="C381" s="194" t="str">
        <f t="shared" si="21"/>
        <v>No</v>
      </c>
      <c r="D381" s="194" t="str">
        <f t="shared" si="22"/>
        <v/>
      </c>
      <c r="G381" s="194" t="s">
        <v>2983</v>
      </c>
      <c r="I381" s="251" t="s">
        <v>2988</v>
      </c>
      <c r="J381" s="194" t="s">
        <v>151</v>
      </c>
      <c r="K381" s="194" t="s">
        <v>1894</v>
      </c>
      <c r="M381" s="194" t="s">
        <v>4344</v>
      </c>
      <c r="N381" s="194">
        <v>1</v>
      </c>
      <c r="Q381" s="264" t="s">
        <v>4346</v>
      </c>
      <c r="R381" s="194" t="s">
        <v>1878</v>
      </c>
      <c r="S381" s="194" t="s">
        <v>25</v>
      </c>
      <c r="W381" s="264" t="s">
        <v>4347</v>
      </c>
    </row>
    <row r="382" spans="1:23">
      <c r="B382" s="194" t="s">
        <v>4396</v>
      </c>
      <c r="C382" s="194" t="str">
        <f t="shared" si="21"/>
        <v>No</v>
      </c>
      <c r="D382" s="194" t="str">
        <f t="shared" si="22"/>
        <v/>
      </c>
      <c r="G382" s="194" t="s">
        <v>2983</v>
      </c>
      <c r="I382" s="251" t="s">
        <v>2988</v>
      </c>
      <c r="J382" s="194" t="s">
        <v>151</v>
      </c>
      <c r="K382" s="194" t="s">
        <v>1897</v>
      </c>
      <c r="M382" s="194" t="s">
        <v>4350</v>
      </c>
      <c r="N382" s="194">
        <v>1</v>
      </c>
      <c r="Q382" s="264" t="s">
        <v>4352</v>
      </c>
      <c r="R382" s="194" t="s">
        <v>1878</v>
      </c>
      <c r="S382" s="194" t="s">
        <v>25</v>
      </c>
      <c r="W382" s="264" t="s">
        <v>4353</v>
      </c>
    </row>
    <row r="383" spans="1:23" s="250" customFormat="1">
      <c r="A383" s="231"/>
      <c r="B383" s="250" t="s">
        <v>4399</v>
      </c>
      <c r="C383" s="250" t="str">
        <f t="shared" si="21"/>
        <v>No</v>
      </c>
      <c r="D383" s="250" t="str">
        <f t="shared" si="22"/>
        <v/>
      </c>
      <c r="E383" s="231"/>
      <c r="G383" s="250" t="s">
        <v>3040</v>
      </c>
      <c r="H383" s="233"/>
      <c r="I383" s="256" t="s">
        <v>2988</v>
      </c>
      <c r="J383" s="250" t="s">
        <v>117</v>
      </c>
      <c r="K383" s="250" t="s">
        <v>1872</v>
      </c>
      <c r="M383" s="250" t="s">
        <v>2988</v>
      </c>
      <c r="N383" s="250">
        <v>1</v>
      </c>
      <c r="P383" s="231"/>
    </row>
    <row r="384" spans="1:23" s="198" customFormat="1">
      <c r="A384" s="210"/>
      <c r="B384" s="198" t="s">
        <v>4355</v>
      </c>
      <c r="C384" s="198" t="str">
        <f t="shared" ref="C384" si="23">IF(IFERROR(FIND("select_one",J384),0)&gt;0,"select_one",IF(IFERROR(FIND("select_multiple",J384),0)&gt;0,"select_multiple","No"))</f>
        <v>No</v>
      </c>
      <c r="D384" s="198" t="str">
        <f t="shared" si="22"/>
        <v/>
      </c>
      <c r="E384" s="210"/>
      <c r="G384" s="198" t="s">
        <v>3040</v>
      </c>
      <c r="H384" s="211"/>
      <c r="I384" s="258" t="s">
        <v>2988</v>
      </c>
      <c r="J384" s="198" t="s">
        <v>20</v>
      </c>
      <c r="M384" s="198" t="s">
        <v>4400</v>
      </c>
      <c r="N384" s="198">
        <v>1</v>
      </c>
      <c r="P384" s="210"/>
      <c r="S384" s="198" t="s">
        <v>25</v>
      </c>
      <c r="W384" s="198" t="s">
        <v>4401</v>
      </c>
    </row>
    <row r="385" spans="1:23">
      <c r="B385" s="194" t="s">
        <v>4402</v>
      </c>
      <c r="C385" s="194" t="str">
        <f t="shared" si="21"/>
        <v>select_one</v>
      </c>
      <c r="D385" s="194" t="str">
        <f t="shared" si="22"/>
        <v>random</v>
      </c>
      <c r="G385" s="194" t="s">
        <v>2983</v>
      </c>
      <c r="I385" s="251" t="s">
        <v>8399</v>
      </c>
      <c r="J385" s="194" t="s">
        <v>1900</v>
      </c>
      <c r="K385" s="194" t="s">
        <v>1901</v>
      </c>
      <c r="M385" s="194" t="s">
        <v>4404</v>
      </c>
      <c r="N385" s="194">
        <v>1</v>
      </c>
      <c r="S385" s="194" t="s">
        <v>25</v>
      </c>
      <c r="W385" s="194" t="s">
        <v>1829</v>
      </c>
    </row>
    <row r="386" spans="1:23">
      <c r="B386" s="194" t="s">
        <v>4406</v>
      </c>
      <c r="C386" s="194" t="str">
        <f t="shared" si="21"/>
        <v>select_one</v>
      </c>
      <c r="D386" s="194" t="str">
        <f t="shared" si="22"/>
        <v>targeted_incident</v>
      </c>
      <c r="G386" s="194" t="s">
        <v>2983</v>
      </c>
      <c r="I386" s="251" t="s">
        <v>8400</v>
      </c>
      <c r="J386" s="194" t="s">
        <v>1903</v>
      </c>
      <c r="K386" s="194" t="s">
        <v>1904</v>
      </c>
      <c r="M386" s="194" t="s">
        <v>4408</v>
      </c>
      <c r="N386" s="194">
        <v>1</v>
      </c>
      <c r="S386" s="194" t="s">
        <v>25</v>
      </c>
      <c r="W386" s="194" t="s">
        <v>1906</v>
      </c>
    </row>
    <row r="387" spans="1:23">
      <c r="B387" s="194" t="s">
        <v>4410</v>
      </c>
      <c r="C387" s="194" t="str">
        <f t="shared" si="21"/>
        <v>No</v>
      </c>
      <c r="D387" s="194" t="str">
        <f t="shared" si="22"/>
        <v/>
      </c>
      <c r="G387" s="194" t="s">
        <v>2983</v>
      </c>
      <c r="I387" s="251" t="s">
        <v>2988</v>
      </c>
      <c r="J387" s="194" t="s">
        <v>49</v>
      </c>
      <c r="K387" s="194" t="s">
        <v>1907</v>
      </c>
      <c r="M387" s="194" t="s">
        <v>1312</v>
      </c>
      <c r="N387" s="194">
        <v>1</v>
      </c>
      <c r="S387" s="194" t="s">
        <v>25</v>
      </c>
      <c r="W387" s="194" t="s">
        <v>1909</v>
      </c>
    </row>
    <row r="388" spans="1:23">
      <c r="B388" s="194" t="s">
        <v>4414</v>
      </c>
      <c r="C388" s="194" t="str">
        <f t="shared" si="21"/>
        <v>select_one</v>
      </c>
      <c r="D388" s="194" t="str">
        <f t="shared" si="22"/>
        <v>yes_no</v>
      </c>
      <c r="G388" s="194" t="s">
        <v>2983</v>
      </c>
      <c r="I388" s="251" t="s">
        <v>8290</v>
      </c>
      <c r="J388" s="194" t="s">
        <v>22</v>
      </c>
      <c r="K388" s="194" t="s">
        <v>1910</v>
      </c>
      <c r="M388" s="194" t="s">
        <v>4416</v>
      </c>
      <c r="N388" s="194">
        <v>1</v>
      </c>
      <c r="S388" s="194" t="s">
        <v>25</v>
      </c>
      <c r="W388" s="194" t="s">
        <v>1829</v>
      </c>
    </row>
    <row r="389" spans="1:23">
      <c r="B389" s="194" t="s">
        <v>4418</v>
      </c>
      <c r="C389" s="194" t="str">
        <f t="shared" si="21"/>
        <v>select_one</v>
      </c>
      <c r="D389" s="194" t="str">
        <f t="shared" si="22"/>
        <v>report_incident</v>
      </c>
      <c r="G389" s="194" t="s">
        <v>2983</v>
      </c>
      <c r="I389" s="251" t="s">
        <v>8401</v>
      </c>
      <c r="J389" s="194" t="s">
        <v>1912</v>
      </c>
      <c r="K389" s="194" t="s">
        <v>1913</v>
      </c>
      <c r="M389" s="194" t="s">
        <v>4420</v>
      </c>
      <c r="N389" s="194">
        <v>1</v>
      </c>
      <c r="S389" s="194" t="s">
        <v>25</v>
      </c>
      <c r="W389" s="194" t="s">
        <v>1915</v>
      </c>
    </row>
    <row r="390" spans="1:23">
      <c r="B390" s="194" t="s">
        <v>4422</v>
      </c>
      <c r="C390" s="194" t="str">
        <f t="shared" si="21"/>
        <v>No</v>
      </c>
      <c r="D390" s="194" t="str">
        <f t="shared" ref="D390:D421" si="24">IF(OR(C390="select_one",C390="select_multiple"),TRIM(RIGHT(J390,LEN(J390)-(LEN(C390)+1))),"")</f>
        <v/>
      </c>
      <c r="G390" s="194" t="s">
        <v>2983</v>
      </c>
      <c r="I390" s="251" t="s">
        <v>2988</v>
      </c>
      <c r="J390" s="194" t="s">
        <v>49</v>
      </c>
      <c r="K390" s="194" t="s">
        <v>1916</v>
      </c>
      <c r="M390" s="194" t="s">
        <v>1312</v>
      </c>
      <c r="N390" s="194">
        <v>1</v>
      </c>
      <c r="S390" s="194" t="s">
        <v>25</v>
      </c>
      <c r="W390" s="194" t="s">
        <v>1918</v>
      </c>
    </row>
    <row r="391" spans="1:23">
      <c r="B391" s="194" t="s">
        <v>4426</v>
      </c>
      <c r="C391" s="194" t="str">
        <f t="shared" si="21"/>
        <v>select_one</v>
      </c>
      <c r="D391" s="194" t="str">
        <f t="shared" si="24"/>
        <v>report_whom</v>
      </c>
      <c r="G391" s="194" t="s">
        <v>2983</v>
      </c>
      <c r="I391" s="251" t="s">
        <v>8402</v>
      </c>
      <c r="J391" s="194" t="s">
        <v>1919</v>
      </c>
      <c r="K391" s="194" t="s">
        <v>1920</v>
      </c>
      <c r="M391" s="194" t="s">
        <v>4428</v>
      </c>
      <c r="N391" s="194">
        <v>1</v>
      </c>
      <c r="S391" s="194" t="s">
        <v>25</v>
      </c>
      <c r="W391" s="194" t="s">
        <v>1922</v>
      </c>
    </row>
    <row r="392" spans="1:23">
      <c r="B392" s="194" t="s">
        <v>4430</v>
      </c>
      <c r="C392" s="194" t="str">
        <f t="shared" si="21"/>
        <v>No</v>
      </c>
      <c r="D392" s="194" t="str">
        <f t="shared" si="24"/>
        <v/>
      </c>
      <c r="G392" s="194" t="s">
        <v>2983</v>
      </c>
      <c r="I392" s="251" t="s">
        <v>2988</v>
      </c>
      <c r="J392" s="194" t="s">
        <v>49</v>
      </c>
      <c r="K392" s="194" t="s">
        <v>1923</v>
      </c>
      <c r="M392" s="194" t="s">
        <v>1312</v>
      </c>
      <c r="N392" s="194">
        <v>1</v>
      </c>
      <c r="S392" s="194" t="s">
        <v>25</v>
      </c>
      <c r="W392" s="194" t="s">
        <v>1925</v>
      </c>
    </row>
    <row r="393" spans="1:23">
      <c r="B393" s="194" t="s">
        <v>4434</v>
      </c>
      <c r="C393" s="194" t="str">
        <f t="shared" si="21"/>
        <v>select_one</v>
      </c>
      <c r="D393" s="194" t="str">
        <f t="shared" si="24"/>
        <v>yes_no</v>
      </c>
      <c r="G393" s="194" t="s">
        <v>2983</v>
      </c>
      <c r="I393" s="251" t="s">
        <v>8290</v>
      </c>
      <c r="J393" s="194" t="s">
        <v>22</v>
      </c>
      <c r="K393" s="194" t="s">
        <v>1926</v>
      </c>
      <c r="M393" s="194" t="s">
        <v>4436</v>
      </c>
      <c r="N393" s="194">
        <v>1</v>
      </c>
      <c r="P393" s="205" t="s">
        <v>1928</v>
      </c>
      <c r="S393" s="194" t="s">
        <v>25</v>
      </c>
      <c r="W393" s="194" t="s">
        <v>1922</v>
      </c>
    </row>
    <row r="394" spans="1:23">
      <c r="B394" s="194" t="s">
        <v>4438</v>
      </c>
      <c r="C394" s="194" t="str">
        <f t="shared" si="21"/>
        <v>No</v>
      </c>
      <c r="D394" s="194" t="str">
        <f t="shared" si="24"/>
        <v/>
      </c>
      <c r="G394" s="194" t="s">
        <v>2983</v>
      </c>
      <c r="I394" s="251" t="s">
        <v>2988</v>
      </c>
      <c r="J394" s="194" t="s">
        <v>49</v>
      </c>
      <c r="K394" s="194" t="s">
        <v>1929</v>
      </c>
      <c r="M394" s="194" t="s">
        <v>4440</v>
      </c>
      <c r="N394" s="194">
        <v>1</v>
      </c>
      <c r="S394" s="194" t="s">
        <v>62</v>
      </c>
      <c r="W394" s="194" t="s">
        <v>1931</v>
      </c>
    </row>
    <row r="395" spans="1:23">
      <c r="B395" s="194" t="s">
        <v>4442</v>
      </c>
      <c r="C395" s="194" t="str">
        <f t="shared" si="21"/>
        <v>select_one</v>
      </c>
      <c r="D395" s="194" t="str">
        <f t="shared" si="24"/>
        <v>yes_no</v>
      </c>
      <c r="G395" s="194" t="s">
        <v>2983</v>
      </c>
      <c r="I395" s="251" t="s">
        <v>8290</v>
      </c>
      <c r="J395" s="194" t="s">
        <v>22</v>
      </c>
      <c r="K395" s="194" t="s">
        <v>1932</v>
      </c>
      <c r="M395" s="194" t="s">
        <v>4444</v>
      </c>
      <c r="N395" s="194">
        <v>1</v>
      </c>
      <c r="S395" s="194" t="s">
        <v>25</v>
      </c>
    </row>
    <row r="396" spans="1:23">
      <c r="B396" s="194" t="s">
        <v>4446</v>
      </c>
      <c r="C396" s="194" t="str">
        <f t="shared" si="21"/>
        <v>select_one</v>
      </c>
      <c r="D396" s="194" t="str">
        <f t="shared" si="24"/>
        <v>taxing_authority</v>
      </c>
      <c r="G396" s="194" t="s">
        <v>2983</v>
      </c>
      <c r="I396" s="251" t="s">
        <v>8403</v>
      </c>
      <c r="J396" s="194" t="s">
        <v>1934</v>
      </c>
      <c r="K396" s="194" t="s">
        <v>1935</v>
      </c>
      <c r="M396" s="194" t="s">
        <v>4448</v>
      </c>
      <c r="N396" s="194">
        <v>1</v>
      </c>
      <c r="S396" s="194" t="s">
        <v>25</v>
      </c>
      <c r="W396" s="194" t="s">
        <v>1937</v>
      </c>
    </row>
    <row r="397" spans="1:23" s="199" customFormat="1">
      <c r="A397" s="212"/>
      <c r="B397" s="199" t="s">
        <v>4450</v>
      </c>
      <c r="C397" s="199" t="str">
        <f t="shared" si="21"/>
        <v>No</v>
      </c>
      <c r="D397" s="199" t="str">
        <f t="shared" si="24"/>
        <v/>
      </c>
      <c r="E397" s="212"/>
      <c r="G397" s="199" t="s">
        <v>2983</v>
      </c>
      <c r="H397" s="213"/>
      <c r="I397" s="255" t="s">
        <v>2988</v>
      </c>
      <c r="J397" s="199" t="s">
        <v>117</v>
      </c>
      <c r="K397" s="199" t="s">
        <v>1771</v>
      </c>
      <c r="M397" s="199" t="s">
        <v>2988</v>
      </c>
      <c r="N397" s="199">
        <v>1</v>
      </c>
      <c r="P397" s="212"/>
    </row>
    <row r="398" spans="1:23" s="218" customFormat="1">
      <c r="A398" s="207"/>
      <c r="C398" s="218" t="str">
        <f t="shared" si="21"/>
        <v>No</v>
      </c>
      <c r="D398" s="218" t="str">
        <f t="shared" si="24"/>
        <v/>
      </c>
      <c r="E398" s="207"/>
      <c r="H398" s="209"/>
      <c r="I398" s="253" t="s">
        <v>2988</v>
      </c>
      <c r="M398" s="218" t="s">
        <v>2988</v>
      </c>
      <c r="N398" s="218">
        <v>1</v>
      </c>
      <c r="P398" s="207"/>
    </row>
    <row r="399" spans="1:23" s="199" customFormat="1">
      <c r="A399" s="212"/>
      <c r="B399" s="199" t="s">
        <v>4451</v>
      </c>
      <c r="C399" s="199" t="str">
        <f t="shared" si="21"/>
        <v>No</v>
      </c>
      <c r="D399" s="199" t="str">
        <f t="shared" si="24"/>
        <v/>
      </c>
      <c r="E399" s="212"/>
      <c r="G399" s="199" t="s">
        <v>2983</v>
      </c>
      <c r="H399" s="213"/>
      <c r="I399" s="255" t="s">
        <v>2988</v>
      </c>
      <c r="J399" s="199" t="s">
        <v>26</v>
      </c>
      <c r="K399" s="199" t="s">
        <v>1938</v>
      </c>
      <c r="L399" s="199" t="s">
        <v>4453</v>
      </c>
      <c r="M399" s="199" t="s">
        <v>4454</v>
      </c>
      <c r="N399" s="199">
        <v>1</v>
      </c>
      <c r="P399" s="212"/>
      <c r="W399" s="199" t="s">
        <v>3428</v>
      </c>
    </row>
    <row r="400" spans="1:23">
      <c r="B400" s="194" t="s">
        <v>4455</v>
      </c>
      <c r="C400" s="194" t="str">
        <f t="shared" si="21"/>
        <v>select_one</v>
      </c>
      <c r="D400" s="194" t="str">
        <f t="shared" si="24"/>
        <v>yes_no</v>
      </c>
      <c r="G400" s="194" t="s">
        <v>2983</v>
      </c>
      <c r="I400" s="251" t="s">
        <v>8290</v>
      </c>
      <c r="J400" s="194" t="s">
        <v>22</v>
      </c>
      <c r="K400" s="194" t="s">
        <v>1940</v>
      </c>
      <c r="M400" s="194" t="s">
        <v>4457</v>
      </c>
      <c r="N400" s="194">
        <v>1</v>
      </c>
      <c r="S400" s="194" t="s">
        <v>25</v>
      </c>
    </row>
    <row r="401" spans="2:23">
      <c r="B401" s="194" t="s">
        <v>4459</v>
      </c>
      <c r="C401" s="194" t="str">
        <f t="shared" si="21"/>
        <v>select_one</v>
      </c>
      <c r="D401" s="194" t="str">
        <f t="shared" si="24"/>
        <v>yes_no</v>
      </c>
      <c r="G401" s="194" t="s">
        <v>2983</v>
      </c>
      <c r="I401" s="251" t="s">
        <v>8290</v>
      </c>
      <c r="J401" s="194" t="s">
        <v>22</v>
      </c>
      <c r="K401" s="194" t="s">
        <v>1942</v>
      </c>
      <c r="M401" s="194" t="s">
        <v>4461</v>
      </c>
      <c r="N401" s="194">
        <v>1</v>
      </c>
      <c r="S401" s="194" t="s">
        <v>25</v>
      </c>
    </row>
    <row r="402" spans="2:23">
      <c r="B402" s="194" t="s">
        <v>4463</v>
      </c>
      <c r="C402" s="194" t="str">
        <f t="shared" si="21"/>
        <v>select_one</v>
      </c>
      <c r="D402" s="194" t="str">
        <f t="shared" si="24"/>
        <v>yes_no</v>
      </c>
      <c r="G402" s="194" t="s">
        <v>2983</v>
      </c>
      <c r="I402" s="251" t="s">
        <v>8290</v>
      </c>
      <c r="J402" s="194" t="s">
        <v>22</v>
      </c>
      <c r="K402" s="194" t="s">
        <v>1944</v>
      </c>
      <c r="M402" s="194" t="s">
        <v>4465</v>
      </c>
      <c r="N402" s="194">
        <v>1</v>
      </c>
      <c r="S402" s="194" t="s">
        <v>25</v>
      </c>
    </row>
    <row r="403" spans="2:23">
      <c r="B403" s="194" t="s">
        <v>4467</v>
      </c>
      <c r="C403" s="194" t="str">
        <f t="shared" si="21"/>
        <v>select_one</v>
      </c>
      <c r="D403" s="194" t="str">
        <f t="shared" si="24"/>
        <v>complaint_whom</v>
      </c>
      <c r="G403" s="194" t="s">
        <v>2983</v>
      </c>
      <c r="I403" s="251" t="s">
        <v>2988</v>
      </c>
      <c r="J403" s="194" t="s">
        <v>1946</v>
      </c>
      <c r="K403" s="194" t="s">
        <v>1947</v>
      </c>
      <c r="M403" s="194" t="s">
        <v>4469</v>
      </c>
      <c r="N403" s="194">
        <v>1</v>
      </c>
      <c r="P403" s="205" t="s">
        <v>1949</v>
      </c>
      <c r="S403" s="194" t="s">
        <v>25</v>
      </c>
    </row>
    <row r="404" spans="2:23">
      <c r="B404" s="194" t="s">
        <v>4471</v>
      </c>
      <c r="C404" s="194" t="str">
        <f t="shared" si="21"/>
        <v>No</v>
      </c>
      <c r="D404" s="194" t="str">
        <f t="shared" si="24"/>
        <v/>
      </c>
      <c r="G404" s="194" t="s">
        <v>2983</v>
      </c>
      <c r="I404" s="251" t="s">
        <v>2988</v>
      </c>
      <c r="J404" s="194" t="s">
        <v>49</v>
      </c>
      <c r="K404" s="194" t="s">
        <v>1950</v>
      </c>
      <c r="M404" s="194" t="s">
        <v>1312</v>
      </c>
      <c r="N404" s="194">
        <v>1</v>
      </c>
      <c r="S404" s="194" t="s">
        <v>25</v>
      </c>
      <c r="W404" s="194" t="s">
        <v>4474</v>
      </c>
    </row>
    <row r="405" spans="2:23">
      <c r="B405" s="194" t="s">
        <v>4475</v>
      </c>
      <c r="C405" s="194" t="str">
        <f t="shared" si="21"/>
        <v>select_one</v>
      </c>
      <c r="D405" s="194" t="str">
        <f t="shared" si="24"/>
        <v>yes_no</v>
      </c>
      <c r="G405" s="194" t="s">
        <v>2983</v>
      </c>
      <c r="I405" s="251" t="s">
        <v>8290</v>
      </c>
      <c r="J405" s="194" t="s">
        <v>22</v>
      </c>
      <c r="K405" s="194" t="s">
        <v>1953</v>
      </c>
      <c r="M405" s="194" t="s">
        <v>4477</v>
      </c>
      <c r="N405" s="194">
        <v>1</v>
      </c>
      <c r="S405" s="194" t="s">
        <v>25</v>
      </c>
    </row>
    <row r="406" spans="2:23">
      <c r="B406" s="194" t="s">
        <v>4479</v>
      </c>
      <c r="C406" s="194" t="str">
        <f t="shared" si="21"/>
        <v>select_one</v>
      </c>
      <c r="D406" s="194" t="str">
        <f t="shared" si="24"/>
        <v>feedback_why</v>
      </c>
      <c r="G406" s="194" t="s">
        <v>2983</v>
      </c>
      <c r="I406" s="251" t="s">
        <v>8404</v>
      </c>
      <c r="J406" s="194" t="s">
        <v>1955</v>
      </c>
      <c r="K406" s="194" t="s">
        <v>1956</v>
      </c>
      <c r="M406" s="194" t="s">
        <v>4481</v>
      </c>
      <c r="N406" s="194">
        <v>1</v>
      </c>
      <c r="S406" s="194" t="s">
        <v>25</v>
      </c>
      <c r="W406" s="194" t="s">
        <v>1958</v>
      </c>
    </row>
    <row r="407" spans="2:23">
      <c r="B407" s="194" t="s">
        <v>4483</v>
      </c>
      <c r="C407" s="194" t="str">
        <f t="shared" si="21"/>
        <v>No</v>
      </c>
      <c r="D407" s="194" t="str">
        <f t="shared" si="24"/>
        <v/>
      </c>
      <c r="G407" s="194" t="s">
        <v>2983</v>
      </c>
      <c r="I407" s="251" t="s">
        <v>2988</v>
      </c>
      <c r="J407" s="194" t="s">
        <v>49</v>
      </c>
      <c r="K407" s="194" t="s">
        <v>1959</v>
      </c>
      <c r="M407" s="194" t="s">
        <v>1312</v>
      </c>
      <c r="N407" s="194">
        <v>1</v>
      </c>
      <c r="S407" s="194" t="s">
        <v>25</v>
      </c>
      <c r="W407" s="194" t="s">
        <v>4486</v>
      </c>
    </row>
    <row r="408" spans="2:23">
      <c r="B408" s="194" t="s">
        <v>4487</v>
      </c>
      <c r="C408" s="194" t="str">
        <f t="shared" si="21"/>
        <v>select_multiple</v>
      </c>
      <c r="D408" s="194" t="str">
        <f t="shared" si="24"/>
        <v>complaint</v>
      </c>
      <c r="G408" s="194" t="s">
        <v>2983</v>
      </c>
      <c r="I408" s="251" t="s">
        <v>8405</v>
      </c>
      <c r="J408" s="194" t="s">
        <v>1962</v>
      </c>
      <c r="K408" s="194" t="s">
        <v>1963</v>
      </c>
      <c r="M408" s="194" t="s">
        <v>4489</v>
      </c>
      <c r="N408" s="194">
        <v>1</v>
      </c>
      <c r="S408" s="194" t="s">
        <v>25</v>
      </c>
      <c r="W408" s="194" t="s">
        <v>1965</v>
      </c>
    </row>
    <row r="409" spans="2:23">
      <c r="B409" s="194" t="s">
        <v>4491</v>
      </c>
      <c r="C409" s="194" t="str">
        <f t="shared" ref="C409:C468" si="25">IF(IFERROR(FIND("select_one",J409),0)&gt;0,"select_one",IF(IFERROR(FIND("select_multiple",J409),0)&gt;0,"select_multiple","No"))</f>
        <v>No</v>
      </c>
      <c r="D409" s="194" t="str">
        <f t="shared" si="24"/>
        <v/>
      </c>
      <c r="G409" s="194" t="s">
        <v>2983</v>
      </c>
      <c r="I409" s="251" t="s">
        <v>2988</v>
      </c>
      <c r="J409" s="194" t="s">
        <v>49</v>
      </c>
      <c r="K409" s="194" t="s">
        <v>1966</v>
      </c>
      <c r="M409" s="194" t="s">
        <v>1312</v>
      </c>
      <c r="N409" s="194">
        <v>1</v>
      </c>
      <c r="S409" s="194" t="s">
        <v>25</v>
      </c>
      <c r="W409" s="194" t="s">
        <v>4494</v>
      </c>
    </row>
    <row r="410" spans="2:23">
      <c r="B410" s="194" t="s">
        <v>4495</v>
      </c>
      <c r="C410" s="194" t="str">
        <f t="shared" si="25"/>
        <v>select_one</v>
      </c>
      <c r="D410" s="194" t="str">
        <f t="shared" si="24"/>
        <v>yes_no</v>
      </c>
      <c r="G410" s="194" t="s">
        <v>2983</v>
      </c>
      <c r="I410" s="251" t="s">
        <v>8290</v>
      </c>
      <c r="J410" s="194" t="s">
        <v>22</v>
      </c>
      <c r="K410" s="194" t="s">
        <v>1968</v>
      </c>
      <c r="M410" s="194" t="s">
        <v>4497</v>
      </c>
      <c r="N410" s="194">
        <v>1</v>
      </c>
      <c r="S410" s="194" t="s">
        <v>25</v>
      </c>
      <c r="W410" s="194" t="s">
        <v>1965</v>
      </c>
    </row>
    <row r="411" spans="2:23">
      <c r="B411" s="194" t="s">
        <v>4499</v>
      </c>
      <c r="C411" s="194" t="str">
        <f t="shared" si="25"/>
        <v>select_one</v>
      </c>
      <c r="D411" s="194" t="str">
        <f t="shared" si="24"/>
        <v>yes_no</v>
      </c>
      <c r="G411" s="194" t="s">
        <v>2983</v>
      </c>
      <c r="I411" s="251" t="s">
        <v>8290</v>
      </c>
      <c r="J411" s="194" t="s">
        <v>22</v>
      </c>
      <c r="K411" s="194" t="s">
        <v>1970</v>
      </c>
      <c r="M411" s="194" t="s">
        <v>4501</v>
      </c>
      <c r="N411" s="194">
        <v>1</v>
      </c>
      <c r="S411" s="194" t="s">
        <v>25</v>
      </c>
      <c r="W411" s="194" t="s">
        <v>1972</v>
      </c>
    </row>
    <row r="412" spans="2:23">
      <c r="B412" s="194" t="s">
        <v>4503</v>
      </c>
      <c r="C412" s="194" t="str">
        <f t="shared" si="25"/>
        <v>No</v>
      </c>
      <c r="D412" s="194" t="str">
        <f t="shared" si="24"/>
        <v/>
      </c>
      <c r="G412" s="194" t="s">
        <v>2983</v>
      </c>
      <c r="I412" s="251" t="s">
        <v>2988</v>
      </c>
      <c r="J412" s="194" t="s">
        <v>151</v>
      </c>
      <c r="K412" s="194" t="s">
        <v>1973</v>
      </c>
      <c r="M412" s="194" t="s">
        <v>4505</v>
      </c>
      <c r="N412" s="194">
        <v>1</v>
      </c>
      <c r="S412" s="194" t="s">
        <v>25</v>
      </c>
      <c r="W412" s="194" t="s">
        <v>1975</v>
      </c>
    </row>
    <row r="413" spans="2:23">
      <c r="B413" s="194" t="s">
        <v>4507</v>
      </c>
      <c r="C413" s="194" t="str">
        <f t="shared" si="25"/>
        <v>select_one</v>
      </c>
      <c r="D413" s="194" t="str">
        <f t="shared" si="24"/>
        <v>yes_no</v>
      </c>
      <c r="G413" s="194" t="s">
        <v>2983</v>
      </c>
      <c r="I413" s="251" t="s">
        <v>8290</v>
      </c>
      <c r="J413" s="194" t="s">
        <v>22</v>
      </c>
      <c r="K413" s="194" t="s">
        <v>1976</v>
      </c>
      <c r="M413" s="194" t="s">
        <v>4509</v>
      </c>
      <c r="N413" s="194">
        <v>1</v>
      </c>
      <c r="P413" s="205" t="s">
        <v>1928</v>
      </c>
      <c r="S413" s="194" t="s">
        <v>25</v>
      </c>
      <c r="W413" s="194" t="s">
        <v>1972</v>
      </c>
    </row>
    <row r="414" spans="2:23">
      <c r="B414" s="194" t="s">
        <v>4511</v>
      </c>
      <c r="C414" s="194" t="str">
        <f t="shared" si="25"/>
        <v>select_one</v>
      </c>
      <c r="D414" s="194" t="str">
        <f t="shared" si="24"/>
        <v>yes_no</v>
      </c>
      <c r="G414" s="194" t="s">
        <v>2983</v>
      </c>
      <c r="I414" s="251" t="s">
        <v>8290</v>
      </c>
      <c r="J414" s="194" t="s">
        <v>22</v>
      </c>
      <c r="K414" s="194" t="s">
        <v>1978</v>
      </c>
      <c r="M414" s="194" t="s">
        <v>4513</v>
      </c>
      <c r="N414" s="194">
        <v>1</v>
      </c>
      <c r="S414" s="194" t="s">
        <v>25</v>
      </c>
    </row>
    <row r="415" spans="2:23">
      <c r="B415" s="194" t="s">
        <v>4515</v>
      </c>
      <c r="C415" s="194" t="str">
        <f t="shared" si="25"/>
        <v>select_one</v>
      </c>
      <c r="D415" s="194" t="str">
        <f t="shared" si="24"/>
        <v>yes_no</v>
      </c>
      <c r="G415" s="194" t="s">
        <v>2983</v>
      </c>
      <c r="I415" s="251" t="s">
        <v>8290</v>
      </c>
      <c r="J415" s="194" t="s">
        <v>22</v>
      </c>
      <c r="K415" s="194" t="s">
        <v>1980</v>
      </c>
      <c r="M415" s="194" t="s">
        <v>4517</v>
      </c>
      <c r="N415" s="194">
        <v>1</v>
      </c>
      <c r="S415" s="194" t="s">
        <v>25</v>
      </c>
    </row>
    <row r="416" spans="2:23">
      <c r="B416" s="194" t="s">
        <v>4519</v>
      </c>
      <c r="C416" s="194" t="str">
        <f t="shared" si="25"/>
        <v>select_one</v>
      </c>
      <c r="D416" s="194" t="str">
        <f t="shared" si="24"/>
        <v>treatment_FDP</v>
      </c>
      <c r="G416" s="194" t="s">
        <v>2983</v>
      </c>
      <c r="I416" s="251" t="s">
        <v>8406</v>
      </c>
      <c r="J416" s="194" t="s">
        <v>1982</v>
      </c>
      <c r="K416" s="194" t="s">
        <v>1983</v>
      </c>
      <c r="M416" s="194" t="s">
        <v>4521</v>
      </c>
      <c r="N416" s="194">
        <v>1</v>
      </c>
      <c r="S416" s="194" t="s">
        <v>25</v>
      </c>
      <c r="W416" s="194" t="s">
        <v>1985</v>
      </c>
    </row>
    <row r="417" spans="1:23">
      <c r="B417" s="194" t="s">
        <v>4523</v>
      </c>
      <c r="C417" s="194" t="str">
        <f t="shared" si="25"/>
        <v>No</v>
      </c>
      <c r="D417" s="194" t="str">
        <f t="shared" si="24"/>
        <v/>
      </c>
      <c r="G417" s="194" t="s">
        <v>2983</v>
      </c>
      <c r="I417" s="251" t="s">
        <v>2988</v>
      </c>
      <c r="J417" s="194" t="s">
        <v>49</v>
      </c>
      <c r="K417" s="194" t="s">
        <v>1986</v>
      </c>
      <c r="M417" s="194" t="s">
        <v>4525</v>
      </c>
      <c r="N417" s="194">
        <v>1</v>
      </c>
      <c r="S417" s="194" t="s">
        <v>25</v>
      </c>
      <c r="W417" s="194" t="s">
        <v>4527</v>
      </c>
    </row>
    <row r="418" spans="1:23">
      <c r="B418" s="194" t="s">
        <v>4528</v>
      </c>
      <c r="C418" s="194" t="str">
        <f t="shared" si="25"/>
        <v>No</v>
      </c>
      <c r="D418" s="194" t="str">
        <f t="shared" si="24"/>
        <v/>
      </c>
      <c r="G418" s="194" t="s">
        <v>2983</v>
      </c>
      <c r="I418" s="251" t="s">
        <v>2988</v>
      </c>
      <c r="J418" s="194" t="s">
        <v>151</v>
      </c>
      <c r="K418" s="194" t="s">
        <v>1989</v>
      </c>
      <c r="M418" s="194" t="s">
        <v>4530</v>
      </c>
      <c r="N418" s="194">
        <v>1</v>
      </c>
      <c r="S418" s="194" t="s">
        <v>25</v>
      </c>
      <c r="W418" s="194" t="s">
        <v>1985</v>
      </c>
    </row>
    <row r="419" spans="1:23" s="216" customFormat="1">
      <c r="A419" s="215"/>
      <c r="B419" s="216" t="s">
        <v>4532</v>
      </c>
      <c r="C419" s="216" t="str">
        <f t="shared" si="25"/>
        <v>No</v>
      </c>
      <c r="D419" s="216" t="str">
        <f t="shared" si="24"/>
        <v/>
      </c>
      <c r="E419" s="215"/>
      <c r="G419" s="216" t="s">
        <v>3040</v>
      </c>
      <c r="H419" s="217"/>
      <c r="I419" s="257" t="s">
        <v>2988</v>
      </c>
      <c r="J419" s="216" t="s">
        <v>212</v>
      </c>
      <c r="K419" s="216" t="s">
        <v>1991</v>
      </c>
      <c r="M419" s="216" t="s">
        <v>4534</v>
      </c>
      <c r="N419" s="216">
        <v>1</v>
      </c>
      <c r="P419" s="215"/>
      <c r="T419" s="216" t="s">
        <v>168</v>
      </c>
      <c r="V419" s="216" t="s">
        <v>1993</v>
      </c>
    </row>
    <row r="420" spans="1:23">
      <c r="B420" s="194" t="s">
        <v>4536</v>
      </c>
      <c r="C420" s="194" t="str">
        <f t="shared" si="25"/>
        <v>No</v>
      </c>
      <c r="D420" s="194" t="str">
        <f t="shared" si="24"/>
        <v/>
      </c>
      <c r="G420" s="194" t="s">
        <v>2983</v>
      </c>
      <c r="I420" s="251" t="s">
        <v>2988</v>
      </c>
      <c r="J420" s="194" t="s">
        <v>151</v>
      </c>
      <c r="K420" s="194" t="s">
        <v>1994</v>
      </c>
      <c r="M420" s="194" t="s">
        <v>3375</v>
      </c>
      <c r="N420" s="194">
        <v>1</v>
      </c>
      <c r="S420" s="194" t="s">
        <v>25</v>
      </c>
    </row>
    <row r="421" spans="1:23">
      <c r="B421" s="194" t="s">
        <v>4539</v>
      </c>
      <c r="C421" s="194" t="str">
        <f t="shared" si="25"/>
        <v>select_one</v>
      </c>
      <c r="D421" s="194" t="str">
        <f t="shared" si="24"/>
        <v>sex</v>
      </c>
      <c r="G421" s="194" t="s">
        <v>2983</v>
      </c>
      <c r="I421" s="251" t="s">
        <v>8291</v>
      </c>
      <c r="J421" s="194" t="s">
        <v>139</v>
      </c>
      <c r="K421" s="194" t="s">
        <v>1996</v>
      </c>
      <c r="M421" s="194" t="s">
        <v>4541</v>
      </c>
      <c r="N421" s="194">
        <v>1</v>
      </c>
      <c r="S421" s="194" t="s">
        <v>25</v>
      </c>
    </row>
    <row r="422" spans="1:23" s="216" customFormat="1">
      <c r="A422" s="215"/>
      <c r="B422" s="216" t="s">
        <v>4543</v>
      </c>
      <c r="C422" s="216" t="str">
        <f t="shared" si="25"/>
        <v>No</v>
      </c>
      <c r="D422" s="216" t="str">
        <f t="shared" ref="D422:D453" si="26">IF(OR(C422="select_one",C422="select_multiple"),TRIM(RIGHT(J422,LEN(J422)-(LEN(C422)+1))),"")</f>
        <v/>
      </c>
      <c r="E422" s="215"/>
      <c r="G422" s="216" t="s">
        <v>3040</v>
      </c>
      <c r="H422" s="217"/>
      <c r="I422" s="257" t="s">
        <v>2988</v>
      </c>
      <c r="J422" s="216" t="s">
        <v>224</v>
      </c>
      <c r="K422" s="216" t="s">
        <v>1991</v>
      </c>
      <c r="M422" s="216" t="s">
        <v>2988</v>
      </c>
      <c r="N422" s="216">
        <v>1</v>
      </c>
      <c r="P422" s="215"/>
    </row>
    <row r="423" spans="1:23">
      <c r="B423" s="194" t="s">
        <v>4544</v>
      </c>
      <c r="C423" s="194" t="str">
        <f t="shared" si="25"/>
        <v>select_one</v>
      </c>
      <c r="D423" s="194" t="str">
        <f t="shared" si="26"/>
        <v>yes_no</v>
      </c>
      <c r="G423" s="194" t="s">
        <v>2983</v>
      </c>
      <c r="I423" s="251" t="s">
        <v>8290</v>
      </c>
      <c r="J423" s="194" t="s">
        <v>22</v>
      </c>
      <c r="K423" s="194" t="s">
        <v>1998</v>
      </c>
      <c r="M423" s="194" t="s">
        <v>4546</v>
      </c>
      <c r="N423" s="194">
        <v>1</v>
      </c>
      <c r="P423" s="205" t="s">
        <v>2000</v>
      </c>
      <c r="S423" s="194" t="s">
        <v>25</v>
      </c>
    </row>
    <row r="424" spans="1:23">
      <c r="B424" s="194" t="s">
        <v>4548</v>
      </c>
      <c r="C424" s="194" t="str">
        <f t="shared" si="25"/>
        <v>select_multiple</v>
      </c>
      <c r="D424" s="194" t="str">
        <f t="shared" si="26"/>
        <v>sites_issues</v>
      </c>
      <c r="G424" s="194" t="s">
        <v>2983</v>
      </c>
      <c r="I424" s="251" t="s">
        <v>8407</v>
      </c>
      <c r="J424" s="194" t="s">
        <v>2001</v>
      </c>
      <c r="K424" s="194" t="s">
        <v>2002</v>
      </c>
      <c r="M424" s="194" t="s">
        <v>4550</v>
      </c>
      <c r="N424" s="194">
        <v>1</v>
      </c>
      <c r="S424" s="194" t="s">
        <v>25</v>
      </c>
      <c r="W424" s="194" t="s">
        <v>2004</v>
      </c>
    </row>
    <row r="425" spans="1:23">
      <c r="B425" s="194" t="s">
        <v>4552</v>
      </c>
      <c r="C425" s="194" t="str">
        <f t="shared" si="25"/>
        <v>No</v>
      </c>
      <c r="D425" s="194" t="str">
        <f t="shared" si="26"/>
        <v/>
      </c>
      <c r="G425" s="194" t="s">
        <v>2983</v>
      </c>
      <c r="I425" s="251" t="s">
        <v>2988</v>
      </c>
      <c r="J425" s="194" t="s">
        <v>49</v>
      </c>
      <c r="K425" s="194" t="s">
        <v>2005</v>
      </c>
      <c r="M425" s="194" t="s">
        <v>3492</v>
      </c>
      <c r="N425" s="194">
        <v>1</v>
      </c>
      <c r="S425" s="194" t="s">
        <v>25</v>
      </c>
      <c r="W425" s="194" t="s">
        <v>2007</v>
      </c>
    </row>
    <row r="426" spans="1:23">
      <c r="B426" s="194" t="s">
        <v>4555</v>
      </c>
      <c r="C426" s="194" t="str">
        <f t="shared" si="25"/>
        <v>select_one</v>
      </c>
      <c r="D426" s="194" t="str">
        <f t="shared" si="26"/>
        <v>yes_no</v>
      </c>
      <c r="G426" s="194" t="s">
        <v>2983</v>
      </c>
      <c r="I426" s="251" t="s">
        <v>8290</v>
      </c>
      <c r="J426" s="194" t="s">
        <v>22</v>
      </c>
      <c r="K426" s="194" t="s">
        <v>2008</v>
      </c>
      <c r="M426" s="194" t="s">
        <v>4557</v>
      </c>
      <c r="N426" s="194">
        <v>1</v>
      </c>
      <c r="S426" s="194" t="s">
        <v>25</v>
      </c>
      <c r="W426" s="194" t="s">
        <v>2004</v>
      </c>
    </row>
    <row r="427" spans="1:23">
      <c r="B427" s="194" t="s">
        <v>4559</v>
      </c>
      <c r="C427" s="194" t="str">
        <f t="shared" si="25"/>
        <v>No</v>
      </c>
      <c r="D427" s="194" t="str">
        <f t="shared" si="26"/>
        <v/>
      </c>
      <c r="G427" s="194" t="s">
        <v>2983</v>
      </c>
      <c r="I427" s="251" t="s">
        <v>2988</v>
      </c>
      <c r="J427" s="194" t="s">
        <v>49</v>
      </c>
      <c r="K427" s="194" t="s">
        <v>2010</v>
      </c>
      <c r="M427" s="194" t="s">
        <v>4561</v>
      </c>
      <c r="N427" s="194">
        <v>1</v>
      </c>
      <c r="S427" s="194" t="s">
        <v>25</v>
      </c>
      <c r="W427" s="194" t="s">
        <v>2004</v>
      </c>
    </row>
    <row r="428" spans="1:23" s="199" customFormat="1">
      <c r="A428" s="212"/>
      <c r="B428" s="199" t="s">
        <v>4563</v>
      </c>
      <c r="C428" s="199" t="str">
        <f t="shared" si="25"/>
        <v>No</v>
      </c>
      <c r="D428" s="199" t="str">
        <f t="shared" si="26"/>
        <v/>
      </c>
      <c r="E428" s="212"/>
      <c r="G428" s="199" t="s">
        <v>2983</v>
      </c>
      <c r="H428" s="213"/>
      <c r="I428" s="255" t="s">
        <v>2988</v>
      </c>
      <c r="J428" s="199" t="s">
        <v>117</v>
      </c>
      <c r="K428" s="199" t="s">
        <v>1938</v>
      </c>
      <c r="M428" s="199" t="s">
        <v>2988</v>
      </c>
      <c r="N428" s="199">
        <v>1</v>
      </c>
      <c r="P428" s="212"/>
    </row>
    <row r="429" spans="1:23" s="218" customFormat="1">
      <c r="A429" s="207"/>
      <c r="C429" s="218" t="str">
        <f t="shared" si="25"/>
        <v>No</v>
      </c>
      <c r="D429" s="218" t="str">
        <f t="shared" si="26"/>
        <v/>
      </c>
      <c r="E429" s="207"/>
      <c r="H429" s="209"/>
      <c r="I429" s="253" t="s">
        <v>2988</v>
      </c>
      <c r="M429" s="218" t="s">
        <v>2988</v>
      </c>
      <c r="N429" s="218">
        <v>1</v>
      </c>
      <c r="P429" s="207"/>
    </row>
    <row r="430" spans="1:23" s="199" customFormat="1">
      <c r="A430" s="212"/>
      <c r="B430" s="199" t="s">
        <v>4564</v>
      </c>
      <c r="C430" s="199" t="str">
        <f t="shared" si="25"/>
        <v>No</v>
      </c>
      <c r="D430" s="199" t="str">
        <f t="shared" si="26"/>
        <v/>
      </c>
      <c r="E430" s="212"/>
      <c r="G430" s="199" t="s">
        <v>2983</v>
      </c>
      <c r="H430" s="213"/>
      <c r="I430" s="255" t="s">
        <v>2988</v>
      </c>
      <c r="J430" s="199" t="s">
        <v>26</v>
      </c>
      <c r="K430" s="199" t="s">
        <v>2081</v>
      </c>
      <c r="L430" s="199" t="s">
        <v>4566</v>
      </c>
      <c r="M430" s="199" t="s">
        <v>4567</v>
      </c>
      <c r="N430" s="199">
        <v>1</v>
      </c>
      <c r="P430" s="212"/>
      <c r="W430" s="199" t="s">
        <v>3428</v>
      </c>
    </row>
    <row r="431" spans="1:23">
      <c r="B431" s="194" t="s">
        <v>4568</v>
      </c>
      <c r="C431" s="194" t="str">
        <f t="shared" si="25"/>
        <v>select_one</v>
      </c>
      <c r="D431" s="194" t="str">
        <f t="shared" si="26"/>
        <v>yes_no_dk</v>
      </c>
      <c r="G431" s="194" t="s">
        <v>2983</v>
      </c>
      <c r="I431" s="251" t="s">
        <v>8340</v>
      </c>
      <c r="J431" s="194" t="s">
        <v>549</v>
      </c>
      <c r="K431" s="194" t="s">
        <v>2083</v>
      </c>
      <c r="M431" s="194" t="s">
        <v>4570</v>
      </c>
      <c r="N431" s="194">
        <v>1</v>
      </c>
      <c r="P431" s="205" t="s">
        <v>2085</v>
      </c>
      <c r="S431" s="194" t="s">
        <v>25</v>
      </c>
    </row>
    <row r="432" spans="1:23">
      <c r="B432" s="194" t="s">
        <v>4572</v>
      </c>
      <c r="C432" s="194" t="str">
        <f t="shared" si="25"/>
        <v>select_one</v>
      </c>
      <c r="D432" s="194" t="str">
        <f t="shared" si="26"/>
        <v>yes_no</v>
      </c>
      <c r="G432" s="194" t="s">
        <v>2983</v>
      </c>
      <c r="I432" s="251" t="s">
        <v>8290</v>
      </c>
      <c r="J432" s="194" t="s">
        <v>22</v>
      </c>
      <c r="K432" s="194" t="s">
        <v>2086</v>
      </c>
      <c r="M432" s="194" t="s">
        <v>4574</v>
      </c>
      <c r="N432" s="194">
        <v>1</v>
      </c>
      <c r="S432" s="194" t="s">
        <v>25</v>
      </c>
      <c r="W432" s="194" t="s">
        <v>2088</v>
      </c>
    </row>
    <row r="433" spans="1:23">
      <c r="B433" s="194" t="s">
        <v>4576</v>
      </c>
      <c r="C433" s="194" t="str">
        <f t="shared" si="25"/>
        <v>No</v>
      </c>
      <c r="D433" s="194" t="str">
        <f t="shared" si="26"/>
        <v/>
      </c>
      <c r="G433" s="194" t="s">
        <v>2983</v>
      </c>
      <c r="I433" s="251" t="s">
        <v>2988</v>
      </c>
      <c r="J433" s="194" t="s">
        <v>151</v>
      </c>
      <c r="K433" s="194" t="s">
        <v>2089</v>
      </c>
      <c r="M433" s="194" t="s">
        <v>4578</v>
      </c>
      <c r="N433" s="194">
        <v>1</v>
      </c>
      <c r="Q433" s="194" t="s">
        <v>2091</v>
      </c>
      <c r="S433" s="194" t="s">
        <v>25</v>
      </c>
      <c r="W433" s="194" t="s">
        <v>2092</v>
      </c>
    </row>
    <row r="434" spans="1:23">
      <c r="B434" s="194" t="s">
        <v>4580</v>
      </c>
      <c r="C434" s="194" t="str">
        <f t="shared" si="25"/>
        <v>No</v>
      </c>
      <c r="D434" s="194" t="str">
        <f t="shared" si="26"/>
        <v/>
      </c>
      <c r="G434" s="194" t="s">
        <v>2983</v>
      </c>
      <c r="I434" s="251" t="s">
        <v>2988</v>
      </c>
      <c r="J434" s="194" t="s">
        <v>151</v>
      </c>
      <c r="K434" s="194" t="s">
        <v>2093</v>
      </c>
      <c r="M434" s="194" t="s">
        <v>2094</v>
      </c>
      <c r="N434" s="194">
        <v>1</v>
      </c>
      <c r="Q434" s="194" t="s">
        <v>2095</v>
      </c>
      <c r="S434" s="194" t="s">
        <v>25</v>
      </c>
      <c r="W434" s="194" t="s">
        <v>2092</v>
      </c>
    </row>
    <row r="435" spans="1:23">
      <c r="B435" s="194" t="s">
        <v>4583</v>
      </c>
      <c r="C435" s="194" t="str">
        <f t="shared" si="25"/>
        <v>select_one</v>
      </c>
      <c r="D435" s="194" t="str">
        <f t="shared" si="26"/>
        <v>No_PMC</v>
      </c>
      <c r="G435" s="194" t="s">
        <v>2983</v>
      </c>
      <c r="I435" s="251" t="s">
        <v>8408</v>
      </c>
      <c r="J435" s="194" t="s">
        <v>2096</v>
      </c>
      <c r="K435" s="194" t="s">
        <v>2097</v>
      </c>
      <c r="M435" s="194" t="s">
        <v>4585</v>
      </c>
      <c r="N435" s="194">
        <v>1</v>
      </c>
      <c r="S435" s="194" t="s">
        <v>25</v>
      </c>
      <c r="W435" s="194" t="s">
        <v>2099</v>
      </c>
    </row>
    <row r="436" spans="1:23">
      <c r="B436" s="194" t="s">
        <v>4587</v>
      </c>
      <c r="C436" s="194" t="str">
        <f t="shared" si="25"/>
        <v>select_one</v>
      </c>
      <c r="D436" s="194" t="str">
        <f t="shared" si="26"/>
        <v>yes_no</v>
      </c>
      <c r="G436" s="194" t="s">
        <v>2983</v>
      </c>
      <c r="I436" s="251" t="s">
        <v>8290</v>
      </c>
      <c r="J436" s="194" t="s">
        <v>22</v>
      </c>
      <c r="K436" s="194" t="s">
        <v>2100</v>
      </c>
      <c r="M436" s="194" t="s">
        <v>4589</v>
      </c>
      <c r="N436" s="194">
        <v>1</v>
      </c>
      <c r="S436" s="194" t="s">
        <v>25</v>
      </c>
      <c r="W436" s="194" t="s">
        <v>2088</v>
      </c>
    </row>
    <row r="437" spans="1:23">
      <c r="B437" s="194" t="s">
        <v>4591</v>
      </c>
      <c r="C437" s="194" t="str">
        <f t="shared" si="25"/>
        <v>select_one</v>
      </c>
      <c r="D437" s="194" t="str">
        <f t="shared" si="26"/>
        <v>yes_no</v>
      </c>
      <c r="G437" s="194" t="s">
        <v>2983</v>
      </c>
      <c r="I437" s="251" t="s">
        <v>8290</v>
      </c>
      <c r="J437" s="194" t="s">
        <v>22</v>
      </c>
      <c r="K437" s="194" t="s">
        <v>2102</v>
      </c>
      <c r="M437" s="194" t="s">
        <v>4593</v>
      </c>
      <c r="N437" s="194">
        <v>1</v>
      </c>
      <c r="S437" s="194" t="s">
        <v>25</v>
      </c>
      <c r="W437" s="194" t="s">
        <v>2088</v>
      </c>
    </row>
    <row r="438" spans="1:23">
      <c r="B438" s="194" t="s">
        <v>4595</v>
      </c>
      <c r="C438" s="194" t="str">
        <f t="shared" si="25"/>
        <v>select_one</v>
      </c>
      <c r="D438" s="194" t="str">
        <f t="shared" si="26"/>
        <v>yes_no</v>
      </c>
      <c r="G438" s="194" t="s">
        <v>2983</v>
      </c>
      <c r="I438" s="251" t="s">
        <v>8290</v>
      </c>
      <c r="J438" s="194" t="s">
        <v>22</v>
      </c>
      <c r="K438" s="194" t="s">
        <v>2104</v>
      </c>
      <c r="M438" s="194" t="s">
        <v>4597</v>
      </c>
      <c r="N438" s="194">
        <v>1</v>
      </c>
      <c r="P438" s="205" t="s">
        <v>2106</v>
      </c>
      <c r="S438" s="194" t="s">
        <v>25</v>
      </c>
      <c r="W438" s="194" t="s">
        <v>2088</v>
      </c>
    </row>
    <row r="439" spans="1:23">
      <c r="B439" s="194" t="s">
        <v>4599</v>
      </c>
      <c r="C439" s="194" t="str">
        <f t="shared" si="25"/>
        <v>select_multiple</v>
      </c>
      <c r="D439" s="194" t="str">
        <f t="shared" si="26"/>
        <v>mc_activities</v>
      </c>
      <c r="G439" s="194" t="s">
        <v>2983</v>
      </c>
      <c r="I439" s="251" t="s">
        <v>8409</v>
      </c>
      <c r="J439" s="194" t="s">
        <v>2107</v>
      </c>
      <c r="K439" s="194" t="s">
        <v>2108</v>
      </c>
      <c r="M439" s="194" t="s">
        <v>4601</v>
      </c>
      <c r="N439" s="194">
        <v>1</v>
      </c>
      <c r="P439" s="205" t="s">
        <v>1236</v>
      </c>
      <c r="S439" s="194" t="s">
        <v>25</v>
      </c>
      <c r="W439" s="194" t="s">
        <v>2088</v>
      </c>
    </row>
    <row r="440" spans="1:23">
      <c r="B440" s="194" t="s">
        <v>4603</v>
      </c>
      <c r="C440" s="194" t="str">
        <f t="shared" si="25"/>
        <v>No</v>
      </c>
      <c r="D440" s="194" t="str">
        <f t="shared" si="26"/>
        <v/>
      </c>
      <c r="G440" s="194" t="s">
        <v>2983</v>
      </c>
      <c r="I440" s="251" t="s">
        <v>2988</v>
      </c>
      <c r="J440" s="194" t="s">
        <v>49</v>
      </c>
      <c r="K440" s="194" t="s">
        <v>2110</v>
      </c>
      <c r="M440" s="194" t="s">
        <v>1312</v>
      </c>
      <c r="N440" s="194">
        <v>1</v>
      </c>
      <c r="S440" s="194" t="s">
        <v>25</v>
      </c>
      <c r="W440" s="194" t="s">
        <v>4606</v>
      </c>
    </row>
    <row r="441" spans="1:23" s="199" customFormat="1">
      <c r="A441" s="212"/>
      <c r="B441" s="199" t="s">
        <v>4607</v>
      </c>
      <c r="C441" s="199" t="str">
        <f t="shared" si="25"/>
        <v>No</v>
      </c>
      <c r="D441" s="199" t="str">
        <f t="shared" si="26"/>
        <v/>
      </c>
      <c r="E441" s="212"/>
      <c r="G441" s="199" t="s">
        <v>2983</v>
      </c>
      <c r="H441" s="213"/>
      <c r="I441" s="255" t="s">
        <v>2988</v>
      </c>
      <c r="J441" s="199" t="s">
        <v>117</v>
      </c>
      <c r="K441" s="199" t="s">
        <v>2081</v>
      </c>
      <c r="M441" s="199" t="s">
        <v>2988</v>
      </c>
      <c r="N441" s="199">
        <v>1</v>
      </c>
      <c r="P441" s="212"/>
    </row>
    <row r="442" spans="1:23" s="218" customFormat="1">
      <c r="A442" s="207"/>
      <c r="C442" s="218" t="str">
        <f t="shared" si="25"/>
        <v>No</v>
      </c>
      <c r="D442" s="218" t="str">
        <f t="shared" si="26"/>
        <v/>
      </c>
      <c r="E442" s="207"/>
      <c r="H442" s="209"/>
      <c r="I442" s="253" t="s">
        <v>2988</v>
      </c>
      <c r="M442" s="218" t="s">
        <v>2988</v>
      </c>
      <c r="N442" s="218">
        <v>1</v>
      </c>
      <c r="P442" s="207"/>
    </row>
    <row r="443" spans="1:23" s="199" customFormat="1">
      <c r="A443" s="212"/>
      <c r="B443" s="199" t="s">
        <v>4608</v>
      </c>
      <c r="C443" s="199" t="str">
        <f t="shared" si="25"/>
        <v>No</v>
      </c>
      <c r="D443" s="199" t="str">
        <f t="shared" si="26"/>
        <v/>
      </c>
      <c r="E443" s="212"/>
      <c r="F443" s="199" t="s">
        <v>246</v>
      </c>
      <c r="G443" s="199" t="s">
        <v>2983</v>
      </c>
      <c r="H443" s="213"/>
      <c r="I443" s="255" t="s">
        <v>2988</v>
      </c>
      <c r="J443" s="199" t="s">
        <v>26</v>
      </c>
      <c r="K443" s="199" t="s">
        <v>2148</v>
      </c>
      <c r="L443" s="199" t="s">
        <v>4610</v>
      </c>
      <c r="M443" s="199" t="s">
        <v>4611</v>
      </c>
      <c r="N443" s="199">
        <v>1</v>
      </c>
      <c r="P443" s="212"/>
      <c r="W443" s="199" t="s">
        <v>3428</v>
      </c>
    </row>
    <row r="444" spans="1:23">
      <c r="B444" s="194" t="s">
        <v>4612</v>
      </c>
      <c r="C444" s="194" t="str">
        <f t="shared" si="25"/>
        <v>select_one</v>
      </c>
      <c r="D444" s="194" t="str">
        <f t="shared" si="26"/>
        <v>decision_making</v>
      </c>
      <c r="F444" s="194" t="s">
        <v>246</v>
      </c>
      <c r="G444" s="194" t="s">
        <v>2983</v>
      </c>
      <c r="I444" s="251" t="s">
        <v>8410</v>
      </c>
      <c r="J444" s="194" t="s">
        <v>2126</v>
      </c>
      <c r="K444" s="194" t="s">
        <v>2127</v>
      </c>
      <c r="M444" s="194" t="s">
        <v>4614</v>
      </c>
      <c r="N444" s="194">
        <v>1</v>
      </c>
      <c r="S444" s="194" t="s">
        <v>25</v>
      </c>
      <c r="W444" s="194" t="s">
        <v>4616</v>
      </c>
    </row>
    <row r="445" spans="1:23">
      <c r="B445" s="194" t="s">
        <v>4617</v>
      </c>
      <c r="C445" s="194" t="str">
        <f t="shared" si="25"/>
        <v>select_one</v>
      </c>
      <c r="D445" s="194" t="str">
        <f t="shared" si="26"/>
        <v>decision_making</v>
      </c>
      <c r="F445" s="194" t="s">
        <v>246</v>
      </c>
      <c r="G445" s="194" t="s">
        <v>2983</v>
      </c>
      <c r="I445" s="251" t="s">
        <v>8410</v>
      </c>
      <c r="J445" s="194" t="s">
        <v>2126</v>
      </c>
      <c r="K445" s="194" t="s">
        <v>2130</v>
      </c>
      <c r="M445" s="194" t="s">
        <v>4619</v>
      </c>
      <c r="N445" s="194">
        <v>1</v>
      </c>
      <c r="S445" s="194" t="s">
        <v>25</v>
      </c>
      <c r="W445" s="194" t="s">
        <v>3853</v>
      </c>
    </row>
    <row r="446" spans="1:23">
      <c r="B446" s="194" t="s">
        <v>4621</v>
      </c>
      <c r="C446" s="194" t="str">
        <f t="shared" si="25"/>
        <v>select_one</v>
      </c>
      <c r="D446" s="194" t="str">
        <f t="shared" si="26"/>
        <v>yes_no</v>
      </c>
      <c r="F446" s="194" t="s">
        <v>246</v>
      </c>
      <c r="G446" s="194" t="s">
        <v>2983</v>
      </c>
      <c r="I446" s="251" t="s">
        <v>8290</v>
      </c>
      <c r="J446" s="194" t="s">
        <v>22</v>
      </c>
      <c r="K446" s="194" t="s">
        <v>2135</v>
      </c>
      <c r="M446" s="194" t="s">
        <v>4623</v>
      </c>
      <c r="N446" s="194">
        <v>1</v>
      </c>
      <c r="S446" s="194" t="s">
        <v>25</v>
      </c>
    </row>
    <row r="447" spans="1:23">
      <c r="B447" s="194" t="s">
        <v>4625</v>
      </c>
      <c r="C447" s="194" t="str">
        <f t="shared" si="25"/>
        <v>select_one</v>
      </c>
      <c r="D447" s="194" t="str">
        <f t="shared" si="26"/>
        <v>yes_no</v>
      </c>
      <c r="F447" s="194" t="s">
        <v>246</v>
      </c>
      <c r="G447" s="194" t="s">
        <v>2983</v>
      </c>
      <c r="I447" s="251" t="s">
        <v>8290</v>
      </c>
      <c r="J447" s="194" t="s">
        <v>22</v>
      </c>
      <c r="K447" s="194" t="s">
        <v>2137</v>
      </c>
      <c r="M447" s="194" t="s">
        <v>4627</v>
      </c>
      <c r="N447" s="194">
        <v>1</v>
      </c>
      <c r="S447" s="194" t="s">
        <v>25</v>
      </c>
      <c r="W447" s="194" t="s">
        <v>3225</v>
      </c>
    </row>
    <row r="448" spans="1:23">
      <c r="B448" s="194" t="s">
        <v>4629</v>
      </c>
      <c r="C448" s="194" t="str">
        <f t="shared" si="25"/>
        <v>select_one</v>
      </c>
      <c r="D448" s="194" t="str">
        <f t="shared" si="26"/>
        <v>yes_no</v>
      </c>
      <c r="F448" s="194" t="s">
        <v>246</v>
      </c>
      <c r="G448" s="194" t="s">
        <v>2983</v>
      </c>
      <c r="I448" s="251" t="s">
        <v>8290</v>
      </c>
      <c r="J448" s="194" t="s">
        <v>22</v>
      </c>
      <c r="K448" s="194" t="s">
        <v>2140</v>
      </c>
      <c r="M448" s="194" t="s">
        <v>4631</v>
      </c>
      <c r="N448" s="194">
        <v>1</v>
      </c>
      <c r="S448" s="194" t="s">
        <v>25</v>
      </c>
      <c r="W448" s="194" t="s">
        <v>3225</v>
      </c>
    </row>
    <row r="449" spans="1:38">
      <c r="B449" s="194" t="s">
        <v>4633</v>
      </c>
      <c r="C449" s="194" t="str">
        <f t="shared" si="25"/>
        <v>select_one</v>
      </c>
      <c r="D449" s="194" t="str">
        <f t="shared" si="26"/>
        <v>yes_no</v>
      </c>
      <c r="F449" s="194" t="s">
        <v>246</v>
      </c>
      <c r="G449" s="194" t="s">
        <v>2983</v>
      </c>
      <c r="I449" s="251" t="s">
        <v>8290</v>
      </c>
      <c r="J449" s="194" t="s">
        <v>22</v>
      </c>
      <c r="K449" s="194" t="s">
        <v>2142</v>
      </c>
      <c r="M449" s="194" t="s">
        <v>4635</v>
      </c>
      <c r="N449" s="194">
        <v>1</v>
      </c>
      <c r="S449" s="194" t="s">
        <v>25</v>
      </c>
      <c r="W449" s="194" t="s">
        <v>3225</v>
      </c>
    </row>
    <row r="450" spans="1:38">
      <c r="B450" s="194" t="s">
        <v>4637</v>
      </c>
      <c r="C450" s="194" t="str">
        <f t="shared" si="25"/>
        <v>select_one</v>
      </c>
      <c r="D450" s="194" t="str">
        <f t="shared" si="26"/>
        <v>yes_no</v>
      </c>
      <c r="F450" s="194" t="s">
        <v>246</v>
      </c>
      <c r="G450" s="194" t="s">
        <v>2983</v>
      </c>
      <c r="I450" s="251" t="s">
        <v>8290</v>
      </c>
      <c r="J450" s="194" t="s">
        <v>22</v>
      </c>
      <c r="K450" s="194" t="s">
        <v>2144</v>
      </c>
      <c r="M450" s="194" t="s">
        <v>4639</v>
      </c>
      <c r="N450" s="194">
        <v>1</v>
      </c>
      <c r="S450" s="194" t="s">
        <v>25</v>
      </c>
    </row>
    <row r="451" spans="1:38">
      <c r="B451" s="194" t="s">
        <v>4641</v>
      </c>
      <c r="C451" s="194" t="str">
        <f t="shared" si="25"/>
        <v>No</v>
      </c>
      <c r="D451" s="194" t="str">
        <f t="shared" si="26"/>
        <v/>
      </c>
      <c r="F451" s="194" t="s">
        <v>246</v>
      </c>
      <c r="G451" s="194" t="s">
        <v>2983</v>
      </c>
      <c r="I451" s="251" t="s">
        <v>2988</v>
      </c>
      <c r="J451" s="194" t="s">
        <v>49</v>
      </c>
      <c r="K451" s="194" t="s">
        <v>2146</v>
      </c>
      <c r="M451" s="194" t="s">
        <v>4643</v>
      </c>
      <c r="N451" s="194">
        <v>1</v>
      </c>
      <c r="S451" s="194" t="s">
        <v>25</v>
      </c>
      <c r="W451" s="194" t="s">
        <v>4645</v>
      </c>
    </row>
    <row r="452" spans="1:38" s="199" customFormat="1">
      <c r="A452" s="212"/>
      <c r="B452" s="199" t="s">
        <v>4646</v>
      </c>
      <c r="C452" s="199" t="str">
        <f t="shared" si="25"/>
        <v>No</v>
      </c>
      <c r="D452" s="199" t="str">
        <f t="shared" si="26"/>
        <v/>
      </c>
      <c r="E452" s="212"/>
      <c r="F452" s="199" t="s">
        <v>246</v>
      </c>
      <c r="G452" s="199" t="s">
        <v>2983</v>
      </c>
      <c r="H452" s="213"/>
      <c r="I452" s="255" t="s">
        <v>2988</v>
      </c>
      <c r="J452" s="199" t="s">
        <v>117</v>
      </c>
      <c r="K452" s="199" t="s">
        <v>2148</v>
      </c>
      <c r="M452" s="199" t="s">
        <v>2988</v>
      </c>
      <c r="N452" s="199">
        <v>1</v>
      </c>
      <c r="P452" s="212"/>
    </row>
    <row r="453" spans="1:38" s="218" customFormat="1">
      <c r="A453" s="207"/>
      <c r="C453" s="218" t="str">
        <f t="shared" si="25"/>
        <v>No</v>
      </c>
      <c r="D453" s="218" t="str">
        <f t="shared" si="26"/>
        <v/>
      </c>
      <c r="E453" s="207"/>
      <c r="H453" s="209"/>
      <c r="I453" s="253" t="s">
        <v>2988</v>
      </c>
      <c r="M453" s="218" t="s">
        <v>2988</v>
      </c>
      <c r="N453" s="218">
        <v>1</v>
      </c>
      <c r="P453" s="207"/>
    </row>
    <row r="454" spans="1:38" s="199" customFormat="1">
      <c r="A454" s="212"/>
      <c r="B454" s="199" t="s">
        <v>4647</v>
      </c>
      <c r="C454" s="199" t="str">
        <f t="shared" si="25"/>
        <v>No</v>
      </c>
      <c r="D454" s="199" t="str">
        <f t="shared" ref="D454:D485" si="27">IF(OR(C454="select_one",C454="select_multiple"),TRIM(RIGHT(J454,LEN(J454)-(LEN(C454)+1))),"")</f>
        <v/>
      </c>
      <c r="E454" s="212"/>
      <c r="G454" s="199" t="s">
        <v>2983</v>
      </c>
      <c r="H454" s="213"/>
      <c r="I454" s="255" t="s">
        <v>2988</v>
      </c>
      <c r="J454" s="199" t="s">
        <v>26</v>
      </c>
      <c r="K454" s="199" t="s">
        <v>2221</v>
      </c>
      <c r="L454" s="199" t="s">
        <v>4649</v>
      </c>
      <c r="M454" s="199" t="s">
        <v>4650</v>
      </c>
      <c r="N454" s="199">
        <v>1</v>
      </c>
      <c r="P454" s="212"/>
      <c r="W454" s="199" t="s">
        <v>3428</v>
      </c>
    </row>
    <row r="455" spans="1:38">
      <c r="A455" s="205" t="s">
        <v>4651</v>
      </c>
      <c r="B455" s="194" t="s">
        <v>4652</v>
      </c>
      <c r="C455" s="194" t="str">
        <f t="shared" si="25"/>
        <v>select_one</v>
      </c>
      <c r="D455" s="194" t="str">
        <f t="shared" si="27"/>
        <v>yes_no</v>
      </c>
      <c r="G455" s="194" t="s">
        <v>2983</v>
      </c>
      <c r="I455" s="251" t="s">
        <v>8290</v>
      </c>
      <c r="J455" s="194" t="s">
        <v>22</v>
      </c>
      <c r="K455" s="194" t="s">
        <v>2223</v>
      </c>
      <c r="M455" s="194" t="s">
        <v>4654</v>
      </c>
      <c r="N455" s="194">
        <v>1</v>
      </c>
      <c r="S455" s="194" t="s">
        <v>25</v>
      </c>
    </row>
    <row r="456" spans="1:38">
      <c r="B456" s="194" t="s">
        <v>4656</v>
      </c>
      <c r="C456" s="194" t="str">
        <f t="shared" si="25"/>
        <v>select_one</v>
      </c>
      <c r="D456" s="194" t="str">
        <f t="shared" si="27"/>
        <v>yes_no</v>
      </c>
      <c r="G456" s="194" t="s">
        <v>2983</v>
      </c>
      <c r="I456" s="251" t="s">
        <v>8290</v>
      </c>
      <c r="J456" s="194" t="s">
        <v>22</v>
      </c>
      <c r="K456" s="194" t="s">
        <v>2225</v>
      </c>
      <c r="M456" s="194" t="s">
        <v>4658</v>
      </c>
      <c r="N456" s="194">
        <v>1</v>
      </c>
      <c r="S456" s="194" t="s">
        <v>25</v>
      </c>
    </row>
    <row r="457" spans="1:38">
      <c r="B457" s="194" t="s">
        <v>4660</v>
      </c>
      <c r="C457" s="194" t="str">
        <f t="shared" si="25"/>
        <v>select_one</v>
      </c>
      <c r="D457" s="194" t="str">
        <f t="shared" si="27"/>
        <v>yes_no</v>
      </c>
      <c r="G457" s="194" t="s">
        <v>2983</v>
      </c>
      <c r="I457" s="251" t="s">
        <v>8290</v>
      </c>
      <c r="J457" s="194" t="s">
        <v>22</v>
      </c>
      <c r="K457" s="194" t="s">
        <v>2227</v>
      </c>
      <c r="M457" s="194" t="s">
        <v>4662</v>
      </c>
      <c r="N457" s="194">
        <v>1</v>
      </c>
      <c r="S457" s="194" t="s">
        <v>25</v>
      </c>
    </row>
    <row r="458" spans="1:38">
      <c r="B458" s="194" t="s">
        <v>4664</v>
      </c>
      <c r="C458" s="194" t="str">
        <f t="shared" si="25"/>
        <v>select_one</v>
      </c>
      <c r="D458" s="194" t="str">
        <f t="shared" si="27"/>
        <v>cnv_assistance</v>
      </c>
      <c r="G458" s="194" t="s">
        <v>2983</v>
      </c>
      <c r="I458" s="251" t="s">
        <v>8411</v>
      </c>
      <c r="J458" s="194" t="s">
        <v>2229</v>
      </c>
      <c r="K458" s="194" t="s">
        <v>2230</v>
      </c>
      <c r="M458" s="194" t="s">
        <v>4666</v>
      </c>
      <c r="N458" s="194">
        <v>1</v>
      </c>
      <c r="S458" s="194" t="s">
        <v>25</v>
      </c>
      <c r="W458" s="194" t="s">
        <v>2232</v>
      </c>
    </row>
    <row r="459" spans="1:38">
      <c r="B459" s="194" t="s">
        <v>4668</v>
      </c>
      <c r="C459" s="194" t="str">
        <f t="shared" si="25"/>
        <v>select_multiple</v>
      </c>
      <c r="D459" s="194" t="str">
        <f t="shared" si="27"/>
        <v>vol_assist</v>
      </c>
      <c r="G459" s="194" t="s">
        <v>2983</v>
      </c>
      <c r="I459" s="251" t="s">
        <v>8412</v>
      </c>
      <c r="J459" s="194" t="s">
        <v>2233</v>
      </c>
      <c r="K459" s="194" t="s">
        <v>2234</v>
      </c>
      <c r="M459" s="194" t="s">
        <v>4670</v>
      </c>
      <c r="N459" s="194">
        <v>1</v>
      </c>
      <c r="P459" s="205" t="s">
        <v>1224</v>
      </c>
      <c r="S459" s="194" t="s">
        <v>25</v>
      </c>
      <c r="W459" s="194" t="s">
        <v>2232</v>
      </c>
    </row>
    <row r="460" spans="1:38">
      <c r="B460" s="194" t="s">
        <v>4672</v>
      </c>
      <c r="C460" s="194" t="str">
        <f t="shared" si="25"/>
        <v>select_one</v>
      </c>
      <c r="D460" s="194" t="str">
        <f t="shared" si="27"/>
        <v>yes_no</v>
      </c>
      <c r="G460" s="194" t="s">
        <v>2983</v>
      </c>
      <c r="I460" s="251" t="s">
        <v>8290</v>
      </c>
      <c r="J460" s="194" t="s">
        <v>22</v>
      </c>
      <c r="K460" s="194" t="s">
        <v>2236</v>
      </c>
      <c r="M460" s="194" t="s">
        <v>4674</v>
      </c>
      <c r="N460" s="194">
        <v>1</v>
      </c>
      <c r="S460" s="194" t="s">
        <v>25</v>
      </c>
      <c r="W460" s="194" t="s">
        <v>2232</v>
      </c>
    </row>
    <row r="461" spans="1:38">
      <c r="B461" s="194" t="s">
        <v>4676</v>
      </c>
      <c r="C461" s="194" t="str">
        <f t="shared" si="25"/>
        <v>select_one</v>
      </c>
      <c r="D461" s="194" t="str">
        <f t="shared" si="27"/>
        <v>not_adequate</v>
      </c>
      <c r="G461" s="194" t="s">
        <v>2983</v>
      </c>
      <c r="I461" s="251" t="s">
        <v>8413</v>
      </c>
      <c r="J461" s="194" t="s">
        <v>2238</v>
      </c>
      <c r="K461" s="194" t="s">
        <v>2239</v>
      </c>
      <c r="M461" s="194" t="s">
        <v>4678</v>
      </c>
      <c r="N461" s="194">
        <v>1</v>
      </c>
      <c r="S461" s="194" t="s">
        <v>25</v>
      </c>
      <c r="W461" s="194" t="s">
        <v>2241</v>
      </c>
    </row>
    <row r="462" spans="1:38">
      <c r="B462" s="194" t="s">
        <v>4680</v>
      </c>
      <c r="C462" s="194" t="str">
        <f t="shared" si="25"/>
        <v>No</v>
      </c>
      <c r="D462" s="194" t="str">
        <f t="shared" si="27"/>
        <v/>
      </c>
      <c r="G462" s="194" t="s">
        <v>2983</v>
      </c>
      <c r="I462" s="251" t="s">
        <v>2988</v>
      </c>
      <c r="J462" s="194" t="s">
        <v>49</v>
      </c>
      <c r="K462" s="194" t="s">
        <v>2242</v>
      </c>
      <c r="M462" s="194" t="s">
        <v>1312</v>
      </c>
      <c r="N462" s="194">
        <v>1</v>
      </c>
      <c r="S462" s="194" t="s">
        <v>25</v>
      </c>
      <c r="W462" s="194" t="s">
        <v>4683</v>
      </c>
    </row>
    <row r="463" spans="1:38">
      <c r="B463" s="194" t="s">
        <v>4684</v>
      </c>
      <c r="C463" s="194" t="str">
        <f t="shared" si="25"/>
        <v>select_one</v>
      </c>
      <c r="D463" s="194" t="str">
        <f t="shared" si="27"/>
        <v>yes_no</v>
      </c>
      <c r="G463" s="194" t="s">
        <v>2983</v>
      </c>
      <c r="I463" s="251" t="s">
        <v>8290</v>
      </c>
      <c r="J463" s="194" t="s">
        <v>22</v>
      </c>
      <c r="K463" s="194" t="s">
        <v>2245</v>
      </c>
      <c r="M463" s="194" t="s">
        <v>4686</v>
      </c>
      <c r="N463" s="194">
        <v>1</v>
      </c>
      <c r="P463" s="205" t="s">
        <v>2247</v>
      </c>
      <c r="S463" s="194" t="s">
        <v>25</v>
      </c>
    </row>
    <row r="464" spans="1:38" s="199" customFormat="1">
      <c r="A464" s="212"/>
      <c r="B464" s="199" t="s">
        <v>4688</v>
      </c>
      <c r="C464" s="199" t="str">
        <f t="shared" si="25"/>
        <v>No</v>
      </c>
      <c r="D464" s="199" t="str">
        <f t="shared" si="27"/>
        <v/>
      </c>
      <c r="E464" s="212"/>
      <c r="G464" s="199" t="s">
        <v>2983</v>
      </c>
      <c r="H464" s="213"/>
      <c r="I464" s="255" t="s">
        <v>2988</v>
      </c>
      <c r="J464" s="199" t="s">
        <v>117</v>
      </c>
      <c r="K464" s="199" t="s">
        <v>2221</v>
      </c>
      <c r="M464" s="199" t="s">
        <v>2988</v>
      </c>
      <c r="N464" s="199">
        <v>1</v>
      </c>
      <c r="P464" s="212"/>
      <c r="AL464" s="199" t="s">
        <v>497</v>
      </c>
    </row>
    <row r="465" spans="1:23" s="218" customFormat="1">
      <c r="A465" s="207"/>
      <c r="C465" s="218" t="str">
        <f t="shared" si="25"/>
        <v>No</v>
      </c>
      <c r="D465" s="218" t="str">
        <f t="shared" si="27"/>
        <v/>
      </c>
      <c r="E465" s="207"/>
      <c r="H465" s="209"/>
      <c r="I465" s="253" t="s">
        <v>2988</v>
      </c>
      <c r="M465" s="218" t="s">
        <v>2988</v>
      </c>
      <c r="N465" s="218">
        <v>1</v>
      </c>
      <c r="P465" s="207"/>
    </row>
    <row r="466" spans="1:23" s="199" customFormat="1">
      <c r="A466" s="212"/>
      <c r="B466" s="199" t="s">
        <v>4689</v>
      </c>
      <c r="C466" s="199" t="str">
        <f t="shared" si="25"/>
        <v>No</v>
      </c>
      <c r="D466" s="199" t="str">
        <f t="shared" si="27"/>
        <v/>
      </c>
      <c r="E466" s="212"/>
      <c r="G466" s="199" t="s">
        <v>2983</v>
      </c>
      <c r="H466" s="213"/>
      <c r="I466" s="255" t="s">
        <v>2988</v>
      </c>
      <c r="J466" s="199" t="s">
        <v>26</v>
      </c>
      <c r="K466" s="199" t="s">
        <v>1747</v>
      </c>
      <c r="L466" s="199" t="s">
        <v>4691</v>
      </c>
      <c r="M466" s="199" t="s">
        <v>4692</v>
      </c>
      <c r="N466" s="199">
        <v>1</v>
      </c>
      <c r="P466" s="212"/>
      <c r="W466" s="199" t="s">
        <v>3428</v>
      </c>
    </row>
    <row r="467" spans="1:23">
      <c r="B467" s="194" t="s">
        <v>4693</v>
      </c>
      <c r="C467" s="194" t="str">
        <f t="shared" si="25"/>
        <v>select_one</v>
      </c>
      <c r="D467" s="194" t="str">
        <f t="shared" si="27"/>
        <v>yes_no</v>
      </c>
      <c r="G467" s="194" t="s">
        <v>2983</v>
      </c>
      <c r="I467" s="251" t="s">
        <v>8290</v>
      </c>
      <c r="J467" s="194" t="s">
        <v>22</v>
      </c>
      <c r="K467" s="194" t="s">
        <v>1749</v>
      </c>
      <c r="M467" s="194" t="s">
        <v>4695</v>
      </c>
      <c r="N467" s="194">
        <v>1</v>
      </c>
      <c r="S467" s="194" t="s">
        <v>25</v>
      </c>
    </row>
    <row r="468" spans="1:23">
      <c r="B468" s="194" t="s">
        <v>4697</v>
      </c>
      <c r="C468" s="194" t="str">
        <f t="shared" si="25"/>
        <v>select_one</v>
      </c>
      <c r="D468" s="194" t="str">
        <f t="shared" si="27"/>
        <v>yes_no</v>
      </c>
      <c r="G468" s="194" t="s">
        <v>2983</v>
      </c>
      <c r="I468" s="251" t="s">
        <v>8290</v>
      </c>
      <c r="J468" s="194" t="s">
        <v>22</v>
      </c>
      <c r="K468" s="194" t="s">
        <v>1751</v>
      </c>
      <c r="M468" s="194" t="s">
        <v>4699</v>
      </c>
      <c r="N468" s="194">
        <v>1</v>
      </c>
      <c r="S468" s="194" t="s">
        <v>25</v>
      </c>
    </row>
    <row r="469" spans="1:23">
      <c r="B469" s="194" t="s">
        <v>4701</v>
      </c>
      <c r="C469" s="194" t="str">
        <f t="shared" ref="C469:C533" si="28">IF(IFERROR(FIND("select_one",J469),0)&gt;0,"select_one",IF(IFERROR(FIND("select_multiple",J469),0)&gt;0,"select_multiple","No"))</f>
        <v>No</v>
      </c>
      <c r="D469" s="194" t="str">
        <f t="shared" si="27"/>
        <v/>
      </c>
      <c r="G469" s="194" t="s">
        <v>2983</v>
      </c>
      <c r="I469" s="251" t="s">
        <v>2988</v>
      </c>
      <c r="J469" s="194" t="s">
        <v>151</v>
      </c>
      <c r="K469" s="194" t="s">
        <v>1753</v>
      </c>
      <c r="M469" s="194" t="s">
        <v>4703</v>
      </c>
      <c r="N469" s="194">
        <v>1</v>
      </c>
      <c r="Q469" s="194" t="s">
        <v>1755</v>
      </c>
      <c r="S469" s="194" t="s">
        <v>25</v>
      </c>
      <c r="W469" s="194" t="s">
        <v>1756</v>
      </c>
    </row>
    <row r="470" spans="1:23">
      <c r="B470" s="194" t="s">
        <v>4705</v>
      </c>
      <c r="C470" s="194" t="str">
        <f t="shared" si="28"/>
        <v>select_one</v>
      </c>
      <c r="D470" s="194" t="str">
        <f t="shared" si="27"/>
        <v>yes_no</v>
      </c>
      <c r="G470" s="194" t="s">
        <v>2983</v>
      </c>
      <c r="I470" s="251" t="s">
        <v>8290</v>
      </c>
      <c r="J470" s="194" t="s">
        <v>22</v>
      </c>
      <c r="K470" s="194" t="s">
        <v>1757</v>
      </c>
      <c r="M470" s="194" t="s">
        <v>4707</v>
      </c>
      <c r="N470" s="194">
        <v>1</v>
      </c>
      <c r="S470" s="194" t="s">
        <v>25</v>
      </c>
    </row>
    <row r="471" spans="1:23">
      <c r="B471" s="194" t="s">
        <v>4709</v>
      </c>
      <c r="C471" s="194" t="str">
        <f t="shared" si="28"/>
        <v>No</v>
      </c>
      <c r="D471" s="194" t="str">
        <f t="shared" si="27"/>
        <v/>
      </c>
      <c r="G471" s="194" t="s">
        <v>2983</v>
      </c>
      <c r="I471" s="251" t="s">
        <v>2988</v>
      </c>
      <c r="J471" s="194" t="s">
        <v>151</v>
      </c>
      <c r="K471" s="194" t="s">
        <v>1759</v>
      </c>
      <c r="M471" s="194" t="s">
        <v>4711</v>
      </c>
      <c r="N471" s="194">
        <v>1</v>
      </c>
      <c r="Q471" s="194" t="s">
        <v>1755</v>
      </c>
      <c r="S471" s="194" t="s">
        <v>25</v>
      </c>
      <c r="W471" s="194" t="s">
        <v>1761</v>
      </c>
    </row>
    <row r="472" spans="1:23">
      <c r="B472" s="194" t="s">
        <v>4713</v>
      </c>
      <c r="C472" s="194" t="str">
        <f t="shared" si="28"/>
        <v>select_one</v>
      </c>
      <c r="D472" s="194" t="str">
        <f t="shared" si="27"/>
        <v>yes_no</v>
      </c>
      <c r="G472" s="194" t="s">
        <v>2983</v>
      </c>
      <c r="I472" s="251" t="s">
        <v>8290</v>
      </c>
      <c r="J472" s="194" t="s">
        <v>22</v>
      </c>
      <c r="K472" s="194" t="s">
        <v>1762</v>
      </c>
      <c r="M472" s="194" t="s">
        <v>4715</v>
      </c>
      <c r="N472" s="194">
        <v>1</v>
      </c>
      <c r="S472" s="194" t="s">
        <v>25</v>
      </c>
      <c r="W472" s="194" t="s">
        <v>1761</v>
      </c>
    </row>
    <row r="473" spans="1:23">
      <c r="B473" s="194" t="s">
        <v>4717</v>
      </c>
      <c r="C473" s="194" t="str">
        <f t="shared" si="28"/>
        <v>select_one</v>
      </c>
      <c r="D473" s="194" t="str">
        <f t="shared" si="27"/>
        <v>latrine_access</v>
      </c>
      <c r="G473" s="194" t="s">
        <v>2983</v>
      </c>
      <c r="I473" s="251" t="s">
        <v>8414</v>
      </c>
      <c r="J473" s="194" t="s">
        <v>1764</v>
      </c>
      <c r="K473" s="194" t="s">
        <v>1765</v>
      </c>
      <c r="M473" s="194" t="s">
        <v>4719</v>
      </c>
      <c r="N473" s="194">
        <v>1</v>
      </c>
      <c r="P473" s="205" t="s">
        <v>1767</v>
      </c>
      <c r="S473" s="194" t="s">
        <v>25</v>
      </c>
      <c r="W473" s="194" t="s">
        <v>1768</v>
      </c>
    </row>
    <row r="474" spans="1:23">
      <c r="B474" s="194" t="s">
        <v>4721</v>
      </c>
      <c r="C474" s="194" t="str">
        <f t="shared" si="28"/>
        <v>select_one</v>
      </c>
      <c r="D474" s="194" t="str">
        <f t="shared" si="27"/>
        <v>yes_no</v>
      </c>
      <c r="G474" s="194" t="s">
        <v>2983</v>
      </c>
      <c r="I474" s="251" t="s">
        <v>8290</v>
      </c>
      <c r="J474" s="194" t="s">
        <v>22</v>
      </c>
      <c r="K474" s="194" t="s">
        <v>1769</v>
      </c>
      <c r="M474" s="194" t="s">
        <v>4723</v>
      </c>
      <c r="N474" s="194">
        <v>1</v>
      </c>
      <c r="S474" s="194" t="s">
        <v>25</v>
      </c>
    </row>
    <row r="475" spans="1:23" s="199" customFormat="1">
      <c r="A475" s="212"/>
      <c r="B475" s="199" t="s">
        <v>4725</v>
      </c>
      <c r="C475" s="199" t="str">
        <f t="shared" si="28"/>
        <v>No</v>
      </c>
      <c r="D475" s="199" t="str">
        <f t="shared" si="27"/>
        <v/>
      </c>
      <c r="E475" s="212"/>
      <c r="G475" s="199" t="s">
        <v>2983</v>
      </c>
      <c r="H475" s="213"/>
      <c r="I475" s="255" t="s">
        <v>2988</v>
      </c>
      <c r="J475" s="199" t="s">
        <v>117</v>
      </c>
      <c r="K475" s="199" t="s">
        <v>1747</v>
      </c>
      <c r="M475" s="199" t="s">
        <v>2988</v>
      </c>
      <c r="N475" s="199">
        <v>1</v>
      </c>
      <c r="P475" s="212"/>
    </row>
    <row r="476" spans="1:23" s="218" customFormat="1">
      <c r="A476" s="207"/>
      <c r="C476" s="218" t="str">
        <f t="shared" si="28"/>
        <v>No</v>
      </c>
      <c r="D476" s="218" t="str">
        <f t="shared" si="27"/>
        <v/>
      </c>
      <c r="E476" s="207"/>
      <c r="H476" s="209"/>
      <c r="I476" s="253" t="s">
        <v>2988</v>
      </c>
      <c r="M476" s="218" t="s">
        <v>2988</v>
      </c>
      <c r="N476" s="218">
        <v>1</v>
      </c>
      <c r="P476" s="207"/>
    </row>
    <row r="477" spans="1:23" s="199" customFormat="1">
      <c r="A477" s="212"/>
      <c r="B477" s="199" t="s">
        <v>4726</v>
      </c>
      <c r="C477" s="199" t="str">
        <f t="shared" si="28"/>
        <v>No</v>
      </c>
      <c r="D477" s="199" t="str">
        <f t="shared" si="27"/>
        <v/>
      </c>
      <c r="E477" s="212"/>
      <c r="F477" s="199" t="s">
        <v>246</v>
      </c>
      <c r="G477" s="199" t="s">
        <v>118</v>
      </c>
      <c r="H477" s="213"/>
      <c r="I477" s="255" t="s">
        <v>2988</v>
      </c>
      <c r="J477" s="199" t="s">
        <v>26</v>
      </c>
      <c r="L477" s="199" t="s">
        <v>4728</v>
      </c>
      <c r="M477" s="199" t="s">
        <v>4729</v>
      </c>
      <c r="N477" s="199">
        <v>1</v>
      </c>
      <c r="P477" s="212"/>
      <c r="W477" s="199" t="s">
        <v>3428</v>
      </c>
    </row>
    <row r="478" spans="1:23">
      <c r="B478" s="194" t="s">
        <v>4731</v>
      </c>
      <c r="C478" s="194" t="str">
        <f t="shared" si="28"/>
        <v>select_one</v>
      </c>
      <c r="D478" s="194" t="str">
        <f t="shared" si="27"/>
        <v>house_structure</v>
      </c>
      <c r="F478" s="194" t="s">
        <v>246</v>
      </c>
      <c r="G478" s="194" t="s">
        <v>2983</v>
      </c>
      <c r="I478" s="251" t="s">
        <v>2988</v>
      </c>
      <c r="J478" s="194" t="s">
        <v>310</v>
      </c>
      <c r="K478" s="194" t="s">
        <v>311</v>
      </c>
      <c r="M478" s="194" t="s">
        <v>4733</v>
      </c>
      <c r="N478" s="194">
        <v>1</v>
      </c>
      <c r="S478" s="194" t="s">
        <v>25</v>
      </c>
    </row>
    <row r="479" spans="1:23">
      <c r="B479" s="194" t="s">
        <v>4735</v>
      </c>
      <c r="C479" s="194" t="str">
        <f t="shared" si="28"/>
        <v>No</v>
      </c>
      <c r="D479" s="194" t="str">
        <f t="shared" si="27"/>
        <v/>
      </c>
      <c r="F479" s="194" t="s">
        <v>246</v>
      </c>
      <c r="G479" s="194" t="s">
        <v>2983</v>
      </c>
      <c r="I479" s="251" t="s">
        <v>2988</v>
      </c>
      <c r="J479" s="194" t="s">
        <v>49</v>
      </c>
      <c r="K479" s="194" t="s">
        <v>313</v>
      </c>
      <c r="M479" s="194" t="s">
        <v>1312</v>
      </c>
      <c r="N479" s="194">
        <v>1</v>
      </c>
      <c r="S479" s="194" t="s">
        <v>25</v>
      </c>
      <c r="W479" s="194" t="s">
        <v>4738</v>
      </c>
    </row>
    <row r="480" spans="1:23">
      <c r="B480" s="194" t="s">
        <v>4739</v>
      </c>
      <c r="C480" s="194" t="str">
        <f t="shared" si="28"/>
        <v>select_one</v>
      </c>
      <c r="D480" s="194" t="str">
        <f t="shared" si="27"/>
        <v>house_own</v>
      </c>
      <c r="F480" s="194" t="s">
        <v>246</v>
      </c>
      <c r="G480" s="194" t="s">
        <v>2983</v>
      </c>
      <c r="I480" s="251" t="s">
        <v>2988</v>
      </c>
      <c r="J480" s="194" t="s">
        <v>316</v>
      </c>
      <c r="K480" s="194" t="s">
        <v>317</v>
      </c>
      <c r="M480" s="194" t="s">
        <v>4741</v>
      </c>
      <c r="N480" s="194">
        <v>1</v>
      </c>
      <c r="S480" s="194" t="s">
        <v>25</v>
      </c>
      <c r="W480" s="194" t="s">
        <v>4743</v>
      </c>
    </row>
    <row r="481" spans="1:23">
      <c r="B481" s="194" t="s">
        <v>4744</v>
      </c>
      <c r="C481" s="194" t="str">
        <f t="shared" si="28"/>
        <v>No</v>
      </c>
      <c r="D481" s="194" t="str">
        <f t="shared" si="27"/>
        <v/>
      </c>
      <c r="F481" s="194" t="s">
        <v>246</v>
      </c>
      <c r="G481" s="194" t="s">
        <v>2983</v>
      </c>
      <c r="I481" s="251" t="s">
        <v>2988</v>
      </c>
      <c r="J481" s="194" t="s">
        <v>49</v>
      </c>
      <c r="K481" s="194" t="s">
        <v>320</v>
      </c>
      <c r="M481" s="194" t="s">
        <v>1312</v>
      </c>
      <c r="N481" s="194">
        <v>1</v>
      </c>
      <c r="S481" s="194" t="s">
        <v>25</v>
      </c>
      <c r="W481" s="194" t="s">
        <v>4747</v>
      </c>
    </row>
    <row r="482" spans="1:23">
      <c r="B482" s="194" t="s">
        <v>4748</v>
      </c>
      <c r="C482" s="194" t="str">
        <f t="shared" si="28"/>
        <v>select_one</v>
      </c>
      <c r="D482" s="194" t="str">
        <f t="shared" si="27"/>
        <v>livelihood_sources1</v>
      </c>
      <c r="F482" s="194" t="s">
        <v>246</v>
      </c>
      <c r="G482" s="194" t="s">
        <v>2983</v>
      </c>
      <c r="I482" s="251" t="s">
        <v>2988</v>
      </c>
      <c r="J482" s="194" t="s">
        <v>432</v>
      </c>
      <c r="K482" s="194" t="s">
        <v>433</v>
      </c>
      <c r="M482" s="194" t="s">
        <v>4750</v>
      </c>
      <c r="N482" s="194">
        <v>1</v>
      </c>
      <c r="S482" s="194" t="s">
        <v>62</v>
      </c>
    </row>
    <row r="483" spans="1:23">
      <c r="B483" s="194" t="s">
        <v>4752</v>
      </c>
      <c r="C483" s="194" t="str">
        <f t="shared" si="28"/>
        <v>No</v>
      </c>
      <c r="D483" s="194" t="str">
        <f t="shared" si="27"/>
        <v/>
      </c>
      <c r="F483" s="194" t="s">
        <v>246</v>
      </c>
      <c r="G483" s="194" t="s">
        <v>2983</v>
      </c>
      <c r="I483" s="251" t="s">
        <v>2988</v>
      </c>
      <c r="J483" s="194" t="s">
        <v>49</v>
      </c>
      <c r="K483" s="194" t="s">
        <v>435</v>
      </c>
      <c r="M483" s="194" t="s">
        <v>4754</v>
      </c>
      <c r="N483" s="194">
        <v>1</v>
      </c>
      <c r="S483" s="194" t="s">
        <v>62</v>
      </c>
      <c r="W483" s="194" t="s">
        <v>437</v>
      </c>
    </row>
    <row r="484" spans="1:23">
      <c r="B484" s="194" t="s">
        <v>4756</v>
      </c>
      <c r="C484" s="194" t="str">
        <f t="shared" si="28"/>
        <v>select_one</v>
      </c>
      <c r="D484" s="194" t="str">
        <f t="shared" si="27"/>
        <v>livelihood_sources2</v>
      </c>
      <c r="F484" s="194" t="s">
        <v>246</v>
      </c>
      <c r="G484" s="194" t="s">
        <v>2983</v>
      </c>
      <c r="I484" s="251" t="s">
        <v>2988</v>
      </c>
      <c r="J484" s="194" t="s">
        <v>438</v>
      </c>
      <c r="K484" s="194" t="s">
        <v>439</v>
      </c>
      <c r="M484" s="194" t="s">
        <v>4758</v>
      </c>
      <c r="N484" s="194">
        <v>1</v>
      </c>
      <c r="Q484" s="194" t="s">
        <v>441</v>
      </c>
      <c r="R484" s="194" t="s">
        <v>442</v>
      </c>
      <c r="S484" s="194" t="s">
        <v>62</v>
      </c>
    </row>
    <row r="485" spans="1:23">
      <c r="B485" s="194" t="s">
        <v>4760</v>
      </c>
      <c r="C485" s="194" t="str">
        <f t="shared" si="28"/>
        <v>No</v>
      </c>
      <c r="D485" s="194" t="str">
        <f t="shared" si="27"/>
        <v/>
      </c>
      <c r="F485" s="194" t="s">
        <v>246</v>
      </c>
      <c r="G485" s="194" t="s">
        <v>2983</v>
      </c>
      <c r="I485" s="251" t="s">
        <v>2988</v>
      </c>
      <c r="J485" s="194" t="s">
        <v>49</v>
      </c>
      <c r="K485" s="194" t="s">
        <v>443</v>
      </c>
      <c r="M485" s="194" t="s">
        <v>4754</v>
      </c>
      <c r="N485" s="194">
        <v>1</v>
      </c>
      <c r="Q485" s="194" t="s">
        <v>445</v>
      </c>
      <c r="R485" s="194" t="s">
        <v>442</v>
      </c>
      <c r="S485" s="194" t="s">
        <v>62</v>
      </c>
      <c r="W485" s="194" t="s">
        <v>446</v>
      </c>
    </row>
    <row r="486" spans="1:23">
      <c r="B486" s="194" t="s">
        <v>4763</v>
      </c>
      <c r="C486" s="194" t="str">
        <f t="shared" si="28"/>
        <v>select_one</v>
      </c>
      <c r="D486" s="194" t="str">
        <f t="shared" ref="D486:D515" si="29">IF(OR(C486="select_one",C486="select_multiple"),TRIM(RIGHT(J486,LEN(J486)-(LEN(C486)+1))),"")</f>
        <v>livelihood_sources1</v>
      </c>
      <c r="F486" s="194" t="s">
        <v>246</v>
      </c>
      <c r="G486" s="194" t="s">
        <v>118</v>
      </c>
      <c r="I486" s="251" t="s">
        <v>2988</v>
      </c>
      <c r="J486" s="194" t="s">
        <v>432</v>
      </c>
      <c r="K486" s="194" t="s">
        <v>447</v>
      </c>
      <c r="M486" s="194" t="s">
        <v>4765</v>
      </c>
      <c r="N486" s="194">
        <v>1</v>
      </c>
      <c r="S486" s="194" t="s">
        <v>62</v>
      </c>
      <c r="W486" s="194" t="s">
        <v>3225</v>
      </c>
    </row>
    <row r="487" spans="1:23">
      <c r="B487" s="194" t="s">
        <v>4766</v>
      </c>
      <c r="C487" s="194" t="str">
        <f t="shared" si="28"/>
        <v>select_one</v>
      </c>
      <c r="D487" s="194" t="str">
        <f t="shared" si="29"/>
        <v>H02</v>
      </c>
      <c r="F487" s="194" t="s">
        <v>246</v>
      </c>
      <c r="G487" s="194" t="s">
        <v>2983</v>
      </c>
      <c r="I487" s="251" t="s">
        <v>8415</v>
      </c>
      <c r="J487" s="194" t="s">
        <v>449</v>
      </c>
      <c r="K487" s="194" t="s">
        <v>450</v>
      </c>
      <c r="M487" s="194" t="s">
        <v>4768</v>
      </c>
      <c r="N487" s="194">
        <v>1</v>
      </c>
      <c r="S487" s="194" t="s">
        <v>62</v>
      </c>
    </row>
    <row r="488" spans="1:23">
      <c r="B488" s="194" t="s">
        <v>4769</v>
      </c>
      <c r="C488" s="194" t="str">
        <f t="shared" si="28"/>
        <v>select_one</v>
      </c>
      <c r="D488" s="194" t="str">
        <f t="shared" si="29"/>
        <v>H03</v>
      </c>
      <c r="F488" s="194" t="s">
        <v>246</v>
      </c>
      <c r="G488" s="194" t="s">
        <v>2983</v>
      </c>
      <c r="I488" s="251" t="s">
        <v>8416</v>
      </c>
      <c r="J488" s="194" t="s">
        <v>452</v>
      </c>
      <c r="K488" s="194" t="s">
        <v>453</v>
      </c>
      <c r="M488" s="194" t="s">
        <v>4771</v>
      </c>
      <c r="N488" s="194">
        <v>1</v>
      </c>
      <c r="S488" s="194" t="s">
        <v>62</v>
      </c>
      <c r="W488" s="194" t="s">
        <v>455</v>
      </c>
    </row>
    <row r="489" spans="1:23">
      <c r="B489" s="194" t="s">
        <v>4772</v>
      </c>
      <c r="C489" s="194" t="str">
        <f t="shared" si="28"/>
        <v>No</v>
      </c>
      <c r="D489" s="194" t="str">
        <f t="shared" si="29"/>
        <v/>
      </c>
      <c r="F489" s="194" t="s">
        <v>246</v>
      </c>
      <c r="G489" s="194" t="s">
        <v>2983</v>
      </c>
      <c r="I489" s="251" t="s">
        <v>2988</v>
      </c>
      <c r="J489" s="194" t="s">
        <v>49</v>
      </c>
      <c r="K489" s="194" t="s">
        <v>456</v>
      </c>
      <c r="M489" s="194" t="s">
        <v>4754</v>
      </c>
      <c r="N489" s="194">
        <v>1</v>
      </c>
      <c r="S489" s="194" t="s">
        <v>62</v>
      </c>
      <c r="W489" s="194" t="s">
        <v>458</v>
      </c>
    </row>
    <row r="490" spans="1:23">
      <c r="B490" s="194" t="s">
        <v>4774</v>
      </c>
      <c r="C490" s="194" t="str">
        <f t="shared" si="28"/>
        <v>select_one</v>
      </c>
      <c r="D490" s="194" t="str">
        <f t="shared" si="29"/>
        <v>yes_no</v>
      </c>
      <c r="F490" s="194" t="s">
        <v>246</v>
      </c>
      <c r="G490" s="194" t="s">
        <v>2983</v>
      </c>
      <c r="I490" s="251" t="s">
        <v>8290</v>
      </c>
      <c r="J490" s="194" t="s">
        <v>22</v>
      </c>
      <c r="K490" s="194" t="s">
        <v>459</v>
      </c>
      <c r="M490" s="194" t="s">
        <v>4776</v>
      </c>
      <c r="N490" s="194">
        <v>1</v>
      </c>
      <c r="S490" s="194" t="s">
        <v>62</v>
      </c>
    </row>
    <row r="491" spans="1:23">
      <c r="B491" s="194" t="s">
        <v>4777</v>
      </c>
      <c r="C491" s="194" t="str">
        <f t="shared" si="28"/>
        <v>select_multiple</v>
      </c>
      <c r="D491" s="194" t="str">
        <f t="shared" si="29"/>
        <v>assets</v>
      </c>
      <c r="F491" s="194" t="s">
        <v>246</v>
      </c>
      <c r="G491" s="194" t="s">
        <v>2983</v>
      </c>
      <c r="I491" s="251" t="s">
        <v>2988</v>
      </c>
      <c r="J491" s="194" t="s">
        <v>461</v>
      </c>
      <c r="K491" s="194" t="s">
        <v>462</v>
      </c>
      <c r="M491" s="194" t="s">
        <v>4779</v>
      </c>
      <c r="N491" s="194">
        <v>1</v>
      </c>
      <c r="P491" s="205" t="s">
        <v>464</v>
      </c>
      <c r="Q491" s="194" t="s">
        <v>465</v>
      </c>
      <c r="S491" s="194" t="s">
        <v>62</v>
      </c>
    </row>
    <row r="492" spans="1:23">
      <c r="B492" s="194" t="s">
        <v>4780</v>
      </c>
      <c r="C492" s="194" t="str">
        <f t="shared" si="28"/>
        <v>select_multiple</v>
      </c>
      <c r="D492" s="194" t="str">
        <f t="shared" si="29"/>
        <v>assets_2</v>
      </c>
      <c r="F492" s="194" t="s">
        <v>246</v>
      </c>
      <c r="G492" s="194" t="s">
        <v>2983</v>
      </c>
      <c r="I492" s="251" t="s">
        <v>2988</v>
      </c>
      <c r="J492" s="194" t="s">
        <v>466</v>
      </c>
      <c r="K492" s="194" t="s">
        <v>467</v>
      </c>
      <c r="M492" s="194" t="s">
        <v>4782</v>
      </c>
      <c r="N492" s="194">
        <v>1</v>
      </c>
      <c r="P492" s="205" t="s">
        <v>464</v>
      </c>
      <c r="Q492" s="194" t="s">
        <v>465</v>
      </c>
      <c r="S492" s="194" t="s">
        <v>62</v>
      </c>
    </row>
    <row r="493" spans="1:23">
      <c r="B493" s="194" t="s">
        <v>4783</v>
      </c>
      <c r="C493" s="194" t="str">
        <f t="shared" si="28"/>
        <v>select_multiple</v>
      </c>
      <c r="D493" s="194" t="str">
        <f t="shared" si="29"/>
        <v>assets_2</v>
      </c>
      <c r="F493" s="194" t="s">
        <v>246</v>
      </c>
      <c r="G493" s="194" t="s">
        <v>2983</v>
      </c>
      <c r="I493" s="251" t="s">
        <v>2988</v>
      </c>
      <c r="J493" s="194" t="s">
        <v>466</v>
      </c>
      <c r="K493" s="194" t="s">
        <v>469</v>
      </c>
      <c r="M493" s="194" t="s">
        <v>4785</v>
      </c>
      <c r="N493" s="194">
        <v>1</v>
      </c>
      <c r="P493" s="205" t="s">
        <v>464</v>
      </c>
      <c r="Q493" s="194" t="s">
        <v>465</v>
      </c>
      <c r="S493" s="194" t="s">
        <v>62</v>
      </c>
    </row>
    <row r="494" spans="1:23" s="199" customFormat="1">
      <c r="A494" s="212"/>
      <c r="B494" s="199" t="s">
        <v>4786</v>
      </c>
      <c r="C494" s="199" t="str">
        <f t="shared" si="28"/>
        <v>No</v>
      </c>
      <c r="D494" s="199" t="str">
        <f t="shared" si="29"/>
        <v/>
      </c>
      <c r="E494" s="212"/>
      <c r="F494" s="199" t="s">
        <v>246</v>
      </c>
      <c r="G494" s="199" t="s">
        <v>118</v>
      </c>
      <c r="H494" s="213"/>
      <c r="I494" s="255" t="s">
        <v>2988</v>
      </c>
      <c r="J494" s="199" t="s">
        <v>117</v>
      </c>
      <c r="M494" s="199" t="s">
        <v>2988</v>
      </c>
      <c r="N494" s="199">
        <v>1</v>
      </c>
      <c r="P494" s="212"/>
    </row>
    <row r="495" spans="1:23" s="218" customFormat="1">
      <c r="A495" s="207"/>
      <c r="C495" s="218" t="str">
        <f t="shared" si="28"/>
        <v>No</v>
      </c>
      <c r="D495" s="218" t="str">
        <f t="shared" si="29"/>
        <v/>
      </c>
      <c r="E495" s="207"/>
      <c r="H495" s="209"/>
      <c r="I495" s="253" t="s">
        <v>2988</v>
      </c>
      <c r="M495" s="218" t="s">
        <v>2988</v>
      </c>
      <c r="N495" s="218">
        <v>1</v>
      </c>
      <c r="P495" s="207"/>
    </row>
    <row r="496" spans="1:23" s="250" customFormat="1">
      <c r="A496" s="231"/>
      <c r="B496" s="250" t="s">
        <v>4787</v>
      </c>
      <c r="C496" s="250" t="str">
        <f t="shared" si="28"/>
        <v>No</v>
      </c>
      <c r="D496" s="250" t="str">
        <f t="shared" si="29"/>
        <v/>
      </c>
      <c r="E496" s="231"/>
      <c r="F496" s="250" t="s">
        <v>246</v>
      </c>
      <c r="G496" s="250" t="s">
        <v>118</v>
      </c>
      <c r="H496" s="233"/>
      <c r="I496" s="256" t="s">
        <v>2988</v>
      </c>
      <c r="J496" s="250" t="s">
        <v>26</v>
      </c>
      <c r="L496" s="250" t="s">
        <v>4789</v>
      </c>
      <c r="N496" s="250">
        <v>1</v>
      </c>
      <c r="P496" s="231"/>
      <c r="W496" s="250" t="s">
        <v>3428</v>
      </c>
    </row>
    <row r="497" spans="1:23" s="238" customFormat="1">
      <c r="C497" s="238" t="str">
        <f t="shared" si="28"/>
        <v>No</v>
      </c>
      <c r="D497" s="238" t="str">
        <f t="shared" si="29"/>
        <v/>
      </c>
      <c r="I497" s="254" t="s">
        <v>2988</v>
      </c>
      <c r="J497" s="238" t="s">
        <v>20</v>
      </c>
      <c r="M497" s="238" t="s">
        <v>4790</v>
      </c>
      <c r="N497" s="238">
        <v>1</v>
      </c>
    </row>
    <row r="498" spans="1:23">
      <c r="B498" s="194" t="s">
        <v>4791</v>
      </c>
      <c r="C498" s="194" t="str">
        <f t="shared" si="28"/>
        <v>select_one</v>
      </c>
      <c r="D498" s="194" t="str">
        <f t="shared" si="29"/>
        <v>yes_no</v>
      </c>
      <c r="F498" s="194" t="s">
        <v>246</v>
      </c>
      <c r="G498" s="194" t="s">
        <v>2983</v>
      </c>
      <c r="I498" s="251" t="s">
        <v>8290</v>
      </c>
      <c r="J498" s="194" t="s">
        <v>22</v>
      </c>
      <c r="K498" s="194" t="s">
        <v>1231</v>
      </c>
      <c r="M498" s="194" t="s">
        <v>4793</v>
      </c>
      <c r="N498" s="194">
        <v>1</v>
      </c>
      <c r="P498" s="205" t="s">
        <v>1286</v>
      </c>
      <c r="S498" s="194" t="s">
        <v>25</v>
      </c>
    </row>
    <row r="499" spans="1:23">
      <c r="B499" s="194" t="s">
        <v>4795</v>
      </c>
      <c r="C499" s="194" t="str">
        <f t="shared" si="28"/>
        <v>select_multiple</v>
      </c>
      <c r="D499" s="194" t="str">
        <f t="shared" si="29"/>
        <v>vegetable_type</v>
      </c>
      <c r="F499" s="194" t="s">
        <v>246</v>
      </c>
      <c r="G499" s="194" t="s">
        <v>2983</v>
      </c>
      <c r="I499" s="251" t="s">
        <v>8417</v>
      </c>
      <c r="J499" s="194" t="s">
        <v>1233</v>
      </c>
      <c r="K499" s="194" t="s">
        <v>1287</v>
      </c>
      <c r="M499" s="194" t="s">
        <v>4797</v>
      </c>
      <c r="N499" s="194">
        <v>1</v>
      </c>
      <c r="P499" s="205" t="s">
        <v>1286</v>
      </c>
      <c r="S499" s="194" t="s">
        <v>25</v>
      </c>
      <c r="W499" s="194" t="s">
        <v>1237</v>
      </c>
    </row>
    <row r="500" spans="1:23">
      <c r="B500" s="194" t="s">
        <v>4799</v>
      </c>
      <c r="C500" s="194" t="str">
        <f t="shared" si="28"/>
        <v>No</v>
      </c>
      <c r="D500" s="194" t="str">
        <f t="shared" si="29"/>
        <v/>
      </c>
      <c r="F500" s="194" t="s">
        <v>246</v>
      </c>
      <c r="G500" s="194" t="s">
        <v>2983</v>
      </c>
      <c r="I500" s="251" t="s">
        <v>2988</v>
      </c>
      <c r="J500" s="194" t="s">
        <v>49</v>
      </c>
      <c r="K500" s="194" t="s">
        <v>1289</v>
      </c>
      <c r="M500" s="194" t="s">
        <v>1312</v>
      </c>
      <c r="N500" s="194">
        <v>1</v>
      </c>
      <c r="P500" s="205" t="s">
        <v>1286</v>
      </c>
      <c r="S500" s="194" t="s">
        <v>25</v>
      </c>
      <c r="W500" s="194" t="s">
        <v>4802</v>
      </c>
    </row>
    <row r="501" spans="1:23">
      <c r="B501" s="194" t="s">
        <v>4803</v>
      </c>
      <c r="C501" s="194" t="str">
        <f t="shared" si="28"/>
        <v>select_one</v>
      </c>
      <c r="D501" s="194" t="str">
        <f t="shared" si="29"/>
        <v>why_no_plant</v>
      </c>
      <c r="F501" s="194" t="s">
        <v>246</v>
      </c>
      <c r="G501" s="194" t="s">
        <v>2983</v>
      </c>
      <c r="I501" s="251" t="s">
        <v>8418</v>
      </c>
      <c r="J501" s="194" t="s">
        <v>1292</v>
      </c>
      <c r="K501" s="194" t="s">
        <v>1293</v>
      </c>
      <c r="M501" s="194" t="s">
        <v>4805</v>
      </c>
      <c r="N501" s="194">
        <v>1</v>
      </c>
      <c r="S501" s="194" t="s">
        <v>25</v>
      </c>
      <c r="W501" s="194" t="s">
        <v>1244</v>
      </c>
    </row>
    <row r="502" spans="1:23">
      <c r="B502" s="194" t="s">
        <v>4807</v>
      </c>
      <c r="C502" s="194" t="str">
        <f t="shared" si="28"/>
        <v>No</v>
      </c>
      <c r="D502" s="194" t="str">
        <f t="shared" si="29"/>
        <v/>
      </c>
      <c r="F502" s="194" t="s">
        <v>246</v>
      </c>
      <c r="G502" s="194" t="s">
        <v>2983</v>
      </c>
      <c r="I502" s="251" t="s">
        <v>2988</v>
      </c>
      <c r="J502" s="194" t="s">
        <v>49</v>
      </c>
      <c r="K502" s="194" t="s">
        <v>1295</v>
      </c>
      <c r="M502" s="194" t="s">
        <v>1312</v>
      </c>
      <c r="N502" s="194">
        <v>1</v>
      </c>
      <c r="S502" s="194" t="s">
        <v>25</v>
      </c>
      <c r="W502" s="194" t="s">
        <v>4810</v>
      </c>
    </row>
    <row r="503" spans="1:23">
      <c r="B503" s="194" t="s">
        <v>4811</v>
      </c>
      <c r="C503" s="194" t="str">
        <f t="shared" si="28"/>
        <v>select_one</v>
      </c>
      <c r="D503" s="194" t="str">
        <f t="shared" si="29"/>
        <v>gardenveguse</v>
      </c>
      <c r="E503" s="205" t="s">
        <v>4812</v>
      </c>
      <c r="F503" s="194" t="s">
        <v>246</v>
      </c>
      <c r="G503" s="194" t="s">
        <v>2983</v>
      </c>
      <c r="I503" s="251" t="s">
        <v>8419</v>
      </c>
      <c r="J503" s="194" t="s">
        <v>4813</v>
      </c>
      <c r="K503" s="194" t="s">
        <v>4814</v>
      </c>
      <c r="M503" s="194" t="s">
        <v>4816</v>
      </c>
      <c r="N503" s="194">
        <v>1</v>
      </c>
      <c r="W503" s="194" t="s">
        <v>1237</v>
      </c>
    </row>
    <row r="504" spans="1:23" s="250" customFormat="1">
      <c r="C504" s="250" t="str">
        <f t="shared" si="28"/>
        <v>No</v>
      </c>
      <c r="D504" s="250" t="str">
        <f t="shared" si="29"/>
        <v/>
      </c>
      <c r="I504" s="256" t="s">
        <v>2988</v>
      </c>
      <c r="J504" s="250" t="s">
        <v>117</v>
      </c>
      <c r="N504" s="250">
        <v>1</v>
      </c>
    </row>
    <row r="505" spans="1:23" s="229" customFormat="1">
      <c r="A505" s="228"/>
      <c r="C505" s="229" t="str">
        <f t="shared" si="28"/>
        <v>No</v>
      </c>
      <c r="D505" s="229" t="str">
        <f t="shared" si="29"/>
        <v/>
      </c>
      <c r="E505" s="228"/>
      <c r="H505" s="230"/>
      <c r="I505" s="252" t="s">
        <v>2988</v>
      </c>
      <c r="N505" s="229">
        <v>1</v>
      </c>
      <c r="P505" s="228"/>
    </row>
    <row r="506" spans="1:23">
      <c r="B506" s="194" t="s">
        <v>4818</v>
      </c>
      <c r="C506" s="194" t="str">
        <f t="shared" si="28"/>
        <v>select_one</v>
      </c>
      <c r="D506" s="194" t="str">
        <f t="shared" si="29"/>
        <v>yes_no</v>
      </c>
      <c r="F506" s="194" t="s">
        <v>246</v>
      </c>
      <c r="G506" s="194" t="s">
        <v>2983</v>
      </c>
      <c r="I506" s="251" t="s">
        <v>8290</v>
      </c>
      <c r="J506" s="194" t="s">
        <v>22</v>
      </c>
      <c r="K506" s="194" t="s">
        <v>1406</v>
      </c>
      <c r="M506" s="194" t="s">
        <v>4820</v>
      </c>
      <c r="N506" s="194">
        <v>1</v>
      </c>
      <c r="S506" s="194" t="s">
        <v>25</v>
      </c>
    </row>
    <row r="507" spans="1:23" s="250" customFormat="1">
      <c r="A507" s="231"/>
      <c r="B507" s="250" t="s">
        <v>4822</v>
      </c>
      <c r="C507" s="250" t="str">
        <f t="shared" si="28"/>
        <v>No</v>
      </c>
      <c r="D507" s="250" t="str">
        <f t="shared" si="29"/>
        <v/>
      </c>
      <c r="E507" s="231"/>
      <c r="F507" s="250" t="s">
        <v>246</v>
      </c>
      <c r="G507" s="250" t="s">
        <v>118</v>
      </c>
      <c r="H507" s="233"/>
      <c r="I507" s="256" t="s">
        <v>2988</v>
      </c>
      <c r="J507" s="250" t="s">
        <v>26</v>
      </c>
      <c r="N507" s="250">
        <v>1</v>
      </c>
      <c r="P507" s="231"/>
      <c r="T507" s="250" t="s">
        <v>168</v>
      </c>
      <c r="W507" s="250" t="s">
        <v>1410</v>
      </c>
    </row>
    <row r="508" spans="1:23" s="240" customFormat="1">
      <c r="C508" s="240" t="str">
        <f t="shared" si="28"/>
        <v>No</v>
      </c>
      <c r="D508" s="240" t="str">
        <f t="shared" si="29"/>
        <v/>
      </c>
      <c r="I508" s="254" t="s">
        <v>2988</v>
      </c>
      <c r="J508" s="240" t="s">
        <v>20</v>
      </c>
      <c r="M508" s="240" t="s">
        <v>4824</v>
      </c>
      <c r="N508" s="240">
        <v>1</v>
      </c>
    </row>
    <row r="509" spans="1:23">
      <c r="B509" s="194" t="s">
        <v>4825</v>
      </c>
      <c r="C509" s="194" t="str">
        <f t="shared" si="28"/>
        <v>No</v>
      </c>
      <c r="D509" s="194" t="str">
        <f t="shared" si="29"/>
        <v/>
      </c>
      <c r="F509" s="194" t="s">
        <v>246</v>
      </c>
      <c r="G509" s="194" t="s">
        <v>2983</v>
      </c>
      <c r="I509" s="251" t="s">
        <v>2988</v>
      </c>
      <c r="J509" s="194" t="s">
        <v>151</v>
      </c>
      <c r="K509" s="194" t="s">
        <v>1411</v>
      </c>
      <c r="M509" s="194" t="s">
        <v>4827</v>
      </c>
      <c r="N509" s="194">
        <v>1</v>
      </c>
      <c r="Q509" s="194" t="s">
        <v>1324</v>
      </c>
      <c r="S509" s="194" t="s">
        <v>25</v>
      </c>
    </row>
    <row r="510" spans="1:23">
      <c r="B510" s="194" t="s">
        <v>4829</v>
      </c>
      <c r="C510" s="194" t="str">
        <f t="shared" si="28"/>
        <v>No</v>
      </c>
      <c r="D510" s="194" t="str">
        <f t="shared" si="29"/>
        <v/>
      </c>
      <c r="F510" s="194" t="s">
        <v>246</v>
      </c>
      <c r="G510" s="194" t="s">
        <v>118</v>
      </c>
      <c r="I510" s="251" t="s">
        <v>2988</v>
      </c>
      <c r="J510" s="194" t="s">
        <v>151</v>
      </c>
      <c r="K510" s="194" t="s">
        <v>1422</v>
      </c>
      <c r="M510" s="194" t="s">
        <v>4831</v>
      </c>
      <c r="N510" s="194">
        <v>1</v>
      </c>
      <c r="Q510" s="194" t="s">
        <v>1324</v>
      </c>
      <c r="S510" s="194" t="s">
        <v>25</v>
      </c>
    </row>
    <row r="511" spans="1:23">
      <c r="B511" s="194" t="s">
        <v>4834</v>
      </c>
      <c r="C511" s="194" t="str">
        <f t="shared" si="28"/>
        <v>No</v>
      </c>
      <c r="D511" s="194" t="str">
        <f t="shared" si="29"/>
        <v/>
      </c>
      <c r="F511" s="194" t="s">
        <v>246</v>
      </c>
      <c r="G511" s="194" t="s">
        <v>2983</v>
      </c>
      <c r="I511" s="251" t="s">
        <v>2988</v>
      </c>
      <c r="J511" s="194" t="s">
        <v>151</v>
      </c>
      <c r="K511" s="194" t="s">
        <v>1413</v>
      </c>
      <c r="M511" s="194" t="s">
        <v>4836</v>
      </c>
      <c r="N511" s="194">
        <v>1</v>
      </c>
      <c r="Q511" s="194" t="s">
        <v>1324</v>
      </c>
      <c r="S511" s="194" t="s">
        <v>25</v>
      </c>
    </row>
    <row r="512" spans="1:23">
      <c r="B512" s="194" t="s">
        <v>4838</v>
      </c>
      <c r="C512" s="194" t="str">
        <f t="shared" si="28"/>
        <v>No</v>
      </c>
      <c r="D512" s="194" t="str">
        <f t="shared" si="29"/>
        <v/>
      </c>
      <c r="F512" s="194" t="s">
        <v>246</v>
      </c>
      <c r="G512" s="194" t="s">
        <v>118</v>
      </c>
      <c r="I512" s="251" t="s">
        <v>2988</v>
      </c>
      <c r="J512" s="194" t="s">
        <v>151</v>
      </c>
      <c r="K512" s="194" t="s">
        <v>1424</v>
      </c>
      <c r="M512" s="194" t="s">
        <v>4840</v>
      </c>
      <c r="N512" s="194">
        <v>1</v>
      </c>
      <c r="Q512" s="194" t="s">
        <v>1324</v>
      </c>
      <c r="S512" s="194" t="s">
        <v>25</v>
      </c>
    </row>
    <row r="513" spans="1:23">
      <c r="B513" s="194" t="s">
        <v>4843</v>
      </c>
      <c r="C513" s="194" t="str">
        <f t="shared" si="28"/>
        <v>No</v>
      </c>
      <c r="D513" s="194" t="str">
        <f t="shared" si="29"/>
        <v/>
      </c>
      <c r="F513" s="194" t="s">
        <v>246</v>
      </c>
      <c r="G513" s="194" t="s">
        <v>2983</v>
      </c>
      <c r="I513" s="251" t="s">
        <v>2988</v>
      </c>
      <c r="J513" s="194" t="s">
        <v>151</v>
      </c>
      <c r="K513" s="194" t="s">
        <v>1415</v>
      </c>
      <c r="M513" s="194" t="s">
        <v>4845</v>
      </c>
      <c r="N513" s="194">
        <v>1</v>
      </c>
      <c r="Q513" s="194" t="s">
        <v>1324</v>
      </c>
      <c r="S513" s="194" t="s">
        <v>25</v>
      </c>
    </row>
    <row r="514" spans="1:23">
      <c r="B514" s="194" t="s">
        <v>4847</v>
      </c>
      <c r="C514" s="194" t="str">
        <f t="shared" si="28"/>
        <v>No</v>
      </c>
      <c r="D514" s="194" t="str">
        <f t="shared" si="29"/>
        <v/>
      </c>
      <c r="F514" s="194" t="s">
        <v>246</v>
      </c>
      <c r="G514" s="194" t="s">
        <v>118</v>
      </c>
      <c r="I514" s="251" t="s">
        <v>2988</v>
      </c>
      <c r="J514" s="194" t="s">
        <v>151</v>
      </c>
      <c r="K514" s="194" t="s">
        <v>1426</v>
      </c>
      <c r="M514" s="194" t="s">
        <v>4849</v>
      </c>
      <c r="N514" s="194">
        <v>1</v>
      </c>
      <c r="Q514" s="194" t="s">
        <v>1324</v>
      </c>
      <c r="S514" s="194" t="s">
        <v>25</v>
      </c>
    </row>
    <row r="515" spans="1:23" s="250" customFormat="1">
      <c r="A515" s="231"/>
      <c r="B515" s="250" t="s">
        <v>4852</v>
      </c>
      <c r="C515" s="250" t="str">
        <f t="shared" si="28"/>
        <v>No</v>
      </c>
      <c r="D515" s="250" t="str">
        <f t="shared" si="29"/>
        <v/>
      </c>
      <c r="E515" s="231"/>
      <c r="F515" s="250" t="s">
        <v>246</v>
      </c>
      <c r="G515" s="250" t="s">
        <v>118</v>
      </c>
      <c r="H515" s="233"/>
      <c r="I515" s="256" t="s">
        <v>2988</v>
      </c>
      <c r="J515" s="250" t="s">
        <v>117</v>
      </c>
      <c r="M515" s="250" t="s">
        <v>2988</v>
      </c>
      <c r="N515" s="250">
        <v>1</v>
      </c>
      <c r="P515" s="231"/>
    </row>
    <row r="516" spans="1:23" s="224" customFormat="1">
      <c r="A516" s="223"/>
      <c r="E516" s="223"/>
      <c r="H516" s="225"/>
      <c r="I516" s="260"/>
      <c r="P516" s="223"/>
    </row>
    <row r="517" spans="1:23">
      <c r="B517" s="194" t="s">
        <v>4857</v>
      </c>
      <c r="C517" s="194" t="str">
        <f t="shared" si="28"/>
        <v>select_one</v>
      </c>
      <c r="D517" s="194" t="str">
        <f t="shared" ref="D517:D580" si="30">IF(OR(C517="select_one",C517="select_multiple"),TRIM(RIGHT(J517,LEN(J517)-(LEN(C517)+1))),"")</f>
        <v>livestock_mainuse</v>
      </c>
      <c r="F517" s="194" t="s">
        <v>246</v>
      </c>
      <c r="G517" s="194" t="s">
        <v>2983</v>
      </c>
      <c r="I517" s="251" t="s">
        <v>2988</v>
      </c>
      <c r="J517" s="194" t="s">
        <v>1428</v>
      </c>
      <c r="K517" s="194" t="s">
        <v>1429</v>
      </c>
      <c r="M517" s="194" t="s">
        <v>4859</v>
      </c>
      <c r="N517" s="194">
        <v>1</v>
      </c>
      <c r="S517" s="194" t="s">
        <v>25</v>
      </c>
      <c r="W517" s="194" t="s">
        <v>1410</v>
      </c>
    </row>
    <row r="518" spans="1:23">
      <c r="B518" s="194" t="s">
        <v>4861</v>
      </c>
      <c r="C518" s="194" t="str">
        <f t="shared" si="28"/>
        <v>No</v>
      </c>
      <c r="D518" s="194" t="str">
        <f t="shared" si="30"/>
        <v/>
      </c>
      <c r="F518" s="194" t="s">
        <v>246</v>
      </c>
      <c r="G518" s="194" t="s">
        <v>2983</v>
      </c>
      <c r="I518" s="251" t="s">
        <v>2988</v>
      </c>
      <c r="J518" s="194" t="s">
        <v>49</v>
      </c>
      <c r="K518" s="194" t="s">
        <v>1431</v>
      </c>
      <c r="M518" s="194" t="s">
        <v>1312</v>
      </c>
      <c r="N518" s="194">
        <v>1</v>
      </c>
      <c r="S518" s="194" t="s">
        <v>25</v>
      </c>
      <c r="W518" s="194" t="s">
        <v>4864</v>
      </c>
    </row>
    <row r="519" spans="1:23">
      <c r="B519" s="194" t="s">
        <v>4865</v>
      </c>
      <c r="C519" s="194" t="str">
        <f t="shared" si="28"/>
        <v>select_one</v>
      </c>
      <c r="D519" s="194" t="str">
        <f t="shared" si="30"/>
        <v>fish_source</v>
      </c>
      <c r="F519" s="194" t="s">
        <v>246</v>
      </c>
      <c r="G519" s="194" t="s">
        <v>2983</v>
      </c>
      <c r="I519" s="251" t="s">
        <v>8420</v>
      </c>
      <c r="J519" s="194" t="s">
        <v>1434</v>
      </c>
      <c r="K519" s="194" t="s">
        <v>1435</v>
      </c>
      <c r="M519" s="194" t="s">
        <v>4867</v>
      </c>
      <c r="N519" s="194">
        <v>1</v>
      </c>
      <c r="S519" s="194" t="s">
        <v>25</v>
      </c>
    </row>
    <row r="520" spans="1:23" s="199" customFormat="1">
      <c r="A520" s="212"/>
      <c r="B520" s="199" t="s">
        <v>8421</v>
      </c>
      <c r="C520" s="199" t="str">
        <f t="shared" si="28"/>
        <v>No</v>
      </c>
      <c r="D520" s="199" t="str">
        <f t="shared" si="30"/>
        <v/>
      </c>
      <c r="E520" s="212"/>
      <c r="F520" s="199" t="s">
        <v>246</v>
      </c>
      <c r="G520" s="199" t="s">
        <v>118</v>
      </c>
      <c r="H520" s="213"/>
      <c r="I520" s="255" t="s">
        <v>2988</v>
      </c>
      <c r="J520" s="199" t="s">
        <v>117</v>
      </c>
      <c r="K520" s="199" t="s">
        <v>1283</v>
      </c>
      <c r="M520" s="199" t="s">
        <v>2988</v>
      </c>
      <c r="N520" s="199">
        <v>1</v>
      </c>
      <c r="P520" s="212"/>
    </row>
    <row r="521" spans="1:23" s="218" customFormat="1">
      <c r="A521" s="207"/>
      <c r="C521" s="218" t="str">
        <f t="shared" si="28"/>
        <v>No</v>
      </c>
      <c r="D521" s="218" t="str">
        <f t="shared" si="30"/>
        <v/>
      </c>
      <c r="E521" s="207"/>
      <c r="H521" s="209"/>
      <c r="I521" s="253" t="s">
        <v>2988</v>
      </c>
      <c r="M521" s="218" t="s">
        <v>2988</v>
      </c>
      <c r="N521" s="218">
        <v>1</v>
      </c>
      <c r="P521" s="207"/>
    </row>
    <row r="522" spans="1:23" s="199" customFormat="1">
      <c r="A522" s="212"/>
      <c r="C522" s="199" t="str">
        <f t="shared" si="28"/>
        <v>No</v>
      </c>
      <c r="D522" s="199" t="str">
        <f t="shared" si="30"/>
        <v/>
      </c>
      <c r="E522" s="212" t="s">
        <v>4869</v>
      </c>
      <c r="F522" s="199" t="s">
        <v>246</v>
      </c>
      <c r="G522" s="199" t="s">
        <v>118</v>
      </c>
      <c r="H522" s="213"/>
      <c r="I522" s="255" t="s">
        <v>2988</v>
      </c>
      <c r="J522" s="199" t="s">
        <v>26</v>
      </c>
      <c r="L522" s="199" t="s">
        <v>4871</v>
      </c>
      <c r="M522" s="199" t="s">
        <v>4872</v>
      </c>
      <c r="N522" s="199">
        <v>1</v>
      </c>
      <c r="P522" s="212"/>
      <c r="W522" s="199" t="s">
        <v>3428</v>
      </c>
    </row>
    <row r="523" spans="1:23">
      <c r="A523" s="205" t="s">
        <v>4873</v>
      </c>
      <c r="B523" s="194" t="s">
        <v>4874</v>
      </c>
      <c r="C523" s="194" t="str">
        <f t="shared" si="28"/>
        <v>select_one</v>
      </c>
      <c r="D523" s="194" t="str">
        <f t="shared" si="30"/>
        <v>yes_no</v>
      </c>
      <c r="E523" s="205" t="s">
        <v>4875</v>
      </c>
      <c r="F523" s="194" t="s">
        <v>246</v>
      </c>
      <c r="G523" s="194" t="s">
        <v>2983</v>
      </c>
      <c r="H523" s="206" t="s">
        <v>4876</v>
      </c>
      <c r="I523" s="251" t="s">
        <v>8290</v>
      </c>
      <c r="J523" s="194" t="s">
        <v>22</v>
      </c>
      <c r="K523" s="194" t="s">
        <v>1248</v>
      </c>
      <c r="M523" s="194" t="s">
        <v>4878</v>
      </c>
      <c r="N523" s="194">
        <v>1</v>
      </c>
      <c r="S523" s="194" t="s">
        <v>25</v>
      </c>
    </row>
    <row r="524" spans="1:23">
      <c r="A524" s="205" t="s">
        <v>4873</v>
      </c>
      <c r="B524" s="194" t="s">
        <v>4880</v>
      </c>
      <c r="C524" s="194" t="str">
        <f t="shared" si="28"/>
        <v>select_one</v>
      </c>
      <c r="D524" s="194" t="str">
        <f t="shared" si="30"/>
        <v>yes_no</v>
      </c>
      <c r="E524" s="205" t="s">
        <v>4875</v>
      </c>
      <c r="F524" s="194" t="s">
        <v>246</v>
      </c>
      <c r="G524" s="194" t="s">
        <v>2983</v>
      </c>
      <c r="H524" s="206" t="s">
        <v>4876</v>
      </c>
      <c r="I524" s="251" t="s">
        <v>8290</v>
      </c>
      <c r="J524" s="194" t="s">
        <v>22</v>
      </c>
      <c r="K524" s="194" t="s">
        <v>1250</v>
      </c>
      <c r="M524" s="194" t="s">
        <v>4882</v>
      </c>
      <c r="N524" s="194">
        <v>1</v>
      </c>
      <c r="S524" s="194" t="s">
        <v>25</v>
      </c>
      <c r="W524" s="194" t="s">
        <v>1252</v>
      </c>
    </row>
    <row r="525" spans="1:23">
      <c r="A525" s="205" t="s">
        <v>4873</v>
      </c>
      <c r="B525" s="194" t="s">
        <v>4884</v>
      </c>
      <c r="C525" s="194" t="str">
        <f t="shared" si="28"/>
        <v>select_one</v>
      </c>
      <c r="D525" s="194" t="str">
        <f t="shared" si="30"/>
        <v>yes_no</v>
      </c>
      <c r="F525" s="194" t="s">
        <v>246</v>
      </c>
      <c r="G525" s="194" t="s">
        <v>2983</v>
      </c>
      <c r="H525" s="206" t="s">
        <v>4876</v>
      </c>
      <c r="I525" s="251" t="s">
        <v>8290</v>
      </c>
      <c r="J525" s="194" t="s">
        <v>22</v>
      </c>
      <c r="K525" s="194" t="s">
        <v>1253</v>
      </c>
      <c r="M525" s="194" t="s">
        <v>8422</v>
      </c>
      <c r="N525" s="194">
        <v>1</v>
      </c>
      <c r="S525" s="194" t="s">
        <v>25</v>
      </c>
      <c r="W525" s="194" t="s">
        <v>1252</v>
      </c>
    </row>
    <row r="526" spans="1:23">
      <c r="A526" s="205" t="s">
        <v>4873</v>
      </c>
      <c r="B526" s="194" t="s">
        <v>4891</v>
      </c>
      <c r="C526" s="194" t="str">
        <f t="shared" si="28"/>
        <v>select_one</v>
      </c>
      <c r="D526" s="194" t="str">
        <f t="shared" si="30"/>
        <v>incrdecr</v>
      </c>
      <c r="F526" s="194" t="s">
        <v>246</v>
      </c>
      <c r="G526" s="194" t="s">
        <v>2983</v>
      </c>
      <c r="H526" s="206" t="s">
        <v>4876</v>
      </c>
      <c r="I526" s="251" t="s">
        <v>8423</v>
      </c>
      <c r="J526" s="194" t="s">
        <v>1255</v>
      </c>
      <c r="K526" s="194" t="s">
        <v>1256</v>
      </c>
      <c r="M526" s="194" t="s">
        <v>8424</v>
      </c>
      <c r="N526" s="194">
        <v>1</v>
      </c>
      <c r="S526" s="194" t="s">
        <v>25</v>
      </c>
      <c r="W526" s="194" t="s">
        <v>1258</v>
      </c>
    </row>
    <row r="527" spans="1:23">
      <c r="A527" s="205" t="s">
        <v>4873</v>
      </c>
      <c r="B527" s="194" t="s">
        <v>4917</v>
      </c>
      <c r="C527" s="194" t="str">
        <f t="shared" si="28"/>
        <v>select_one</v>
      </c>
      <c r="D527" s="194" t="str">
        <f t="shared" si="30"/>
        <v>yes_no</v>
      </c>
      <c r="F527" s="194" t="s">
        <v>246</v>
      </c>
      <c r="G527" s="194" t="s">
        <v>3040</v>
      </c>
      <c r="I527" s="251" t="s">
        <v>8290</v>
      </c>
      <c r="J527" s="194" t="s">
        <v>22</v>
      </c>
      <c r="K527" s="194" t="s">
        <v>1259</v>
      </c>
      <c r="M527" s="194" t="s">
        <v>4919</v>
      </c>
      <c r="N527" s="194">
        <v>1</v>
      </c>
      <c r="S527" s="194" t="s">
        <v>25</v>
      </c>
      <c r="W527" s="194" t="s">
        <v>1252</v>
      </c>
    </row>
    <row r="528" spans="1:23">
      <c r="A528" s="205" t="s">
        <v>4873</v>
      </c>
      <c r="B528" s="194" t="s">
        <v>4921</v>
      </c>
      <c r="C528" s="194" t="str">
        <f t="shared" si="28"/>
        <v>select_one</v>
      </c>
      <c r="D528" s="194" t="str">
        <f t="shared" si="30"/>
        <v>surplus</v>
      </c>
      <c r="F528" s="194" t="s">
        <v>246</v>
      </c>
      <c r="G528" s="194" t="s">
        <v>3040</v>
      </c>
      <c r="I528" s="251" t="s">
        <v>8425</v>
      </c>
      <c r="J528" s="194" t="s">
        <v>1261</v>
      </c>
      <c r="K528" s="194" t="s">
        <v>1262</v>
      </c>
      <c r="M528" s="194" t="s">
        <v>4923</v>
      </c>
      <c r="N528" s="194">
        <v>1</v>
      </c>
      <c r="S528" s="194" t="s">
        <v>25</v>
      </c>
      <c r="W528" s="194" t="s">
        <v>1264</v>
      </c>
    </row>
    <row r="529" spans="1:25">
      <c r="A529" s="205" t="s">
        <v>4873</v>
      </c>
      <c r="B529" s="194" t="s">
        <v>4925</v>
      </c>
      <c r="C529" s="194" t="str">
        <f t="shared" si="28"/>
        <v>No</v>
      </c>
      <c r="D529" s="194" t="str">
        <f t="shared" si="30"/>
        <v/>
      </c>
      <c r="F529" s="194" t="s">
        <v>246</v>
      </c>
      <c r="G529" s="194" t="s">
        <v>3040</v>
      </c>
      <c r="I529" s="251" t="s">
        <v>2988</v>
      </c>
      <c r="J529" s="194" t="s">
        <v>49</v>
      </c>
      <c r="K529" s="194" t="s">
        <v>1265</v>
      </c>
      <c r="M529" s="194" t="s">
        <v>4927</v>
      </c>
      <c r="N529" s="194">
        <v>1</v>
      </c>
      <c r="S529" s="194" t="s">
        <v>25</v>
      </c>
      <c r="W529" s="194" t="s">
        <v>1267</v>
      </c>
    </row>
    <row r="530" spans="1:25">
      <c r="B530" s="194" t="s">
        <v>4929</v>
      </c>
      <c r="C530" s="194" t="str">
        <f t="shared" si="28"/>
        <v>No</v>
      </c>
      <c r="D530" s="194" t="str">
        <f t="shared" si="30"/>
        <v/>
      </c>
      <c r="F530" s="194" t="s">
        <v>246</v>
      </c>
      <c r="G530" s="194" t="s">
        <v>118</v>
      </c>
      <c r="I530" s="251" t="s">
        <v>2988</v>
      </c>
      <c r="J530" s="194" t="s">
        <v>801</v>
      </c>
      <c r="K530" s="194" t="s">
        <v>1302</v>
      </c>
      <c r="M530" s="194" t="s">
        <v>4931</v>
      </c>
      <c r="N530" s="194">
        <v>1</v>
      </c>
      <c r="P530" s="205" t="s">
        <v>1304</v>
      </c>
      <c r="S530" s="194" t="s">
        <v>25</v>
      </c>
      <c r="W530" s="194" t="s">
        <v>3225</v>
      </c>
    </row>
    <row r="531" spans="1:25">
      <c r="B531" s="194" t="s">
        <v>4933</v>
      </c>
      <c r="C531" s="194" t="str">
        <f t="shared" si="28"/>
        <v>No</v>
      </c>
      <c r="D531" s="194" t="str">
        <f t="shared" si="30"/>
        <v/>
      </c>
      <c r="F531" s="194" t="s">
        <v>246</v>
      </c>
      <c r="G531" s="194" t="s">
        <v>118</v>
      </c>
      <c r="I531" s="251" t="s">
        <v>2988</v>
      </c>
      <c r="J531" s="194" t="s">
        <v>801</v>
      </c>
      <c r="K531" s="194" t="s">
        <v>1305</v>
      </c>
      <c r="M531" s="194" t="s">
        <v>4935</v>
      </c>
      <c r="N531" s="194">
        <v>1</v>
      </c>
      <c r="P531" s="205" t="s">
        <v>1304</v>
      </c>
      <c r="S531" s="194" t="s">
        <v>25</v>
      </c>
      <c r="W531" s="194" t="s">
        <v>3225</v>
      </c>
    </row>
    <row r="532" spans="1:25">
      <c r="B532" s="194" t="s">
        <v>4937</v>
      </c>
      <c r="C532" s="194" t="str">
        <f t="shared" si="28"/>
        <v>select_multiple</v>
      </c>
      <c r="D532" s="194" t="str">
        <f t="shared" si="30"/>
        <v>cultivate_com</v>
      </c>
      <c r="F532" s="194" t="s">
        <v>246</v>
      </c>
      <c r="G532" s="194" t="s">
        <v>118</v>
      </c>
      <c r="I532" s="251" t="s">
        <v>8426</v>
      </c>
      <c r="J532" s="194" t="s">
        <v>1307</v>
      </c>
      <c r="K532" s="194" t="s">
        <v>1308</v>
      </c>
      <c r="M532" s="194" t="s">
        <v>8427</v>
      </c>
      <c r="N532" s="194">
        <v>1</v>
      </c>
      <c r="Q532" s="194" t="s">
        <v>1310</v>
      </c>
      <c r="S532" s="194" t="s">
        <v>25</v>
      </c>
      <c r="W532" s="194" t="s">
        <v>3225</v>
      </c>
    </row>
    <row r="533" spans="1:25">
      <c r="B533" s="194" t="s">
        <v>4941</v>
      </c>
      <c r="C533" s="194" t="str">
        <f t="shared" si="28"/>
        <v>No</v>
      </c>
      <c r="D533" s="194" t="str">
        <f t="shared" si="30"/>
        <v/>
      </c>
      <c r="F533" s="194" t="s">
        <v>246</v>
      </c>
      <c r="G533" s="194" t="s">
        <v>118</v>
      </c>
      <c r="I533" s="251" t="s">
        <v>2988</v>
      </c>
      <c r="J533" s="194" t="s">
        <v>49</v>
      </c>
      <c r="K533" s="194" t="s">
        <v>1311</v>
      </c>
      <c r="M533" s="194" t="s">
        <v>1312</v>
      </c>
      <c r="N533" s="194">
        <v>1</v>
      </c>
      <c r="S533" s="194" t="s">
        <v>25</v>
      </c>
      <c r="W533" s="194" t="s">
        <v>4944</v>
      </c>
    </row>
    <row r="534" spans="1:25" s="216" customFormat="1">
      <c r="A534" s="215"/>
      <c r="B534" s="216" t="s">
        <v>4945</v>
      </c>
      <c r="C534" s="216" t="str">
        <f t="shared" ref="C534:C598" si="31">IF(IFERROR(FIND("select_one",J534),0)&gt;0,"select_one",IF(IFERROR(FIND("select_multiple",J534),0)&gt;0,"select_multiple","No"))</f>
        <v>No</v>
      </c>
      <c r="D534" s="216" t="str">
        <f t="shared" si="30"/>
        <v/>
      </c>
      <c r="E534" s="215"/>
      <c r="H534" s="217"/>
      <c r="I534" s="257" t="s">
        <v>2988</v>
      </c>
      <c r="J534" s="216" t="s">
        <v>212</v>
      </c>
      <c r="M534" s="216" t="s">
        <v>2988</v>
      </c>
      <c r="N534" s="216">
        <v>1</v>
      </c>
      <c r="P534" s="215"/>
      <c r="V534" s="216" t="s">
        <v>4946</v>
      </c>
      <c r="W534" s="216" t="s">
        <v>4947</v>
      </c>
    </row>
    <row r="535" spans="1:25" s="199" customFormat="1">
      <c r="C535" s="199" t="str">
        <f t="shared" si="31"/>
        <v>No</v>
      </c>
      <c r="D535" s="199" t="str">
        <f t="shared" si="30"/>
        <v/>
      </c>
      <c r="I535" s="255" t="s">
        <v>2988</v>
      </c>
      <c r="J535" s="199" t="s">
        <v>26</v>
      </c>
      <c r="N535" s="199">
        <v>1</v>
      </c>
    </row>
    <row r="536" spans="1:25" s="224" customFormat="1">
      <c r="A536" s="223"/>
      <c r="B536" s="224" t="s">
        <v>4949</v>
      </c>
      <c r="C536" s="224" t="str">
        <f t="shared" si="31"/>
        <v>No</v>
      </c>
      <c r="D536" s="224" t="str">
        <f t="shared" si="30"/>
        <v/>
      </c>
      <c r="E536" s="223"/>
      <c r="F536" s="224" t="s">
        <v>246</v>
      </c>
      <c r="G536" s="224" t="s">
        <v>118</v>
      </c>
      <c r="H536" s="225"/>
      <c r="I536" s="260" t="s">
        <v>2988</v>
      </c>
      <c r="J536" s="224" t="s">
        <v>2564</v>
      </c>
      <c r="K536" s="224" t="s">
        <v>4950</v>
      </c>
      <c r="M536" s="224" t="s">
        <v>4951</v>
      </c>
      <c r="N536" s="224">
        <v>1</v>
      </c>
      <c r="P536" s="223"/>
      <c r="Y536" s="224" t="s">
        <v>4952</v>
      </c>
    </row>
    <row r="537" spans="1:25" s="224" customFormat="1">
      <c r="B537" s="224" t="s">
        <v>4953</v>
      </c>
      <c r="C537" s="224" t="str">
        <f t="shared" si="31"/>
        <v>select_one</v>
      </c>
      <c r="D537" s="224" t="str">
        <f t="shared" si="30"/>
        <v>commodity</v>
      </c>
      <c r="F537" s="224" t="s">
        <v>246</v>
      </c>
      <c r="G537" s="224" t="s">
        <v>118</v>
      </c>
      <c r="I537" s="260" t="s">
        <v>2988</v>
      </c>
      <c r="J537" s="224" t="s">
        <v>8428</v>
      </c>
      <c r="K537" s="224" t="s">
        <v>4955</v>
      </c>
      <c r="M537" s="224" t="s">
        <v>3864</v>
      </c>
      <c r="N537" s="224">
        <v>1</v>
      </c>
      <c r="Y537" s="224" t="s">
        <v>8429</v>
      </c>
    </row>
    <row r="538" spans="1:25">
      <c r="B538" s="194" t="s">
        <v>4957</v>
      </c>
      <c r="C538" s="194" t="str">
        <f t="shared" si="31"/>
        <v>No</v>
      </c>
      <c r="D538" s="194" t="str">
        <f t="shared" si="30"/>
        <v/>
      </c>
      <c r="F538" s="194" t="s">
        <v>246</v>
      </c>
      <c r="G538" s="194" t="s">
        <v>118</v>
      </c>
      <c r="I538" s="251" t="s">
        <v>2988</v>
      </c>
      <c r="J538" s="194" t="s">
        <v>801</v>
      </c>
      <c r="K538" s="194" t="s">
        <v>4958</v>
      </c>
      <c r="M538" s="194" t="s">
        <v>8430</v>
      </c>
      <c r="N538" s="194">
        <v>1</v>
      </c>
      <c r="P538" s="205" t="s">
        <v>1319</v>
      </c>
      <c r="Q538" s="194" t="s">
        <v>1320</v>
      </c>
      <c r="S538" s="194" t="s">
        <v>25</v>
      </c>
    </row>
    <row r="539" spans="1:25">
      <c r="B539" s="194" t="s">
        <v>4962</v>
      </c>
      <c r="C539" s="194" t="str">
        <f t="shared" si="31"/>
        <v>select_one</v>
      </c>
      <c r="D539" s="194" t="str">
        <f t="shared" si="30"/>
        <v>yes_no</v>
      </c>
      <c r="G539" s="194" t="s">
        <v>118</v>
      </c>
      <c r="I539" s="251" t="s">
        <v>8290</v>
      </c>
      <c r="J539" s="194" t="s">
        <v>22</v>
      </c>
      <c r="K539" s="194" t="s">
        <v>4963</v>
      </c>
      <c r="M539" s="194" t="s">
        <v>4965</v>
      </c>
      <c r="N539" s="194">
        <v>1</v>
      </c>
      <c r="S539" s="194" t="s">
        <v>25</v>
      </c>
    </row>
    <row r="540" spans="1:25">
      <c r="B540" s="194" t="s">
        <v>4968</v>
      </c>
      <c r="C540" s="194" t="str">
        <f t="shared" si="31"/>
        <v>No</v>
      </c>
      <c r="D540" s="194" t="str">
        <f t="shared" si="30"/>
        <v/>
      </c>
      <c r="F540" s="194" t="s">
        <v>246</v>
      </c>
      <c r="G540" s="194" t="s">
        <v>118</v>
      </c>
      <c r="I540" s="251" t="s">
        <v>2988</v>
      </c>
      <c r="J540" s="194" t="s">
        <v>801</v>
      </c>
      <c r="K540" s="194" t="s">
        <v>4969</v>
      </c>
      <c r="M540" s="194" t="s">
        <v>4971</v>
      </c>
      <c r="N540" s="194">
        <v>1</v>
      </c>
      <c r="Q540" s="194" t="s">
        <v>1324</v>
      </c>
      <c r="S540" s="194" t="s">
        <v>25</v>
      </c>
      <c r="W540" s="194" t="s">
        <v>8431</v>
      </c>
    </row>
    <row r="541" spans="1:25">
      <c r="B541" s="194" t="s">
        <v>4974</v>
      </c>
      <c r="C541" s="194" t="str">
        <f t="shared" si="31"/>
        <v>select_one</v>
      </c>
      <c r="D541" s="194" t="str">
        <f t="shared" si="30"/>
        <v>yes_no</v>
      </c>
      <c r="G541" s="194" t="s">
        <v>118</v>
      </c>
      <c r="I541" s="251" t="s">
        <v>8290</v>
      </c>
      <c r="J541" s="194" t="s">
        <v>22</v>
      </c>
      <c r="K541" s="194" t="s">
        <v>4975</v>
      </c>
      <c r="M541" s="194" t="s">
        <v>4977</v>
      </c>
      <c r="N541" s="194">
        <v>1</v>
      </c>
      <c r="S541" s="194" t="s">
        <v>25</v>
      </c>
    </row>
    <row r="542" spans="1:25">
      <c r="B542" s="194" t="s">
        <v>4957</v>
      </c>
      <c r="C542" s="194" t="str">
        <f t="shared" ref="C542" si="32">IF(IFERROR(FIND("select_one",J542),0)&gt;0,"select_one",IF(IFERROR(FIND("select_multiple",J542),0)&gt;0,"select_multiple","No"))</f>
        <v>No</v>
      </c>
      <c r="D542" s="194" t="str">
        <f t="shared" si="30"/>
        <v/>
      </c>
      <c r="F542" s="194" t="s">
        <v>246</v>
      </c>
      <c r="G542" s="194" t="s">
        <v>118</v>
      </c>
      <c r="I542" s="251" t="s">
        <v>2988</v>
      </c>
      <c r="J542" s="194" t="s">
        <v>801</v>
      </c>
      <c r="K542" s="194" t="s">
        <v>4979</v>
      </c>
      <c r="M542" s="194" t="s">
        <v>8432</v>
      </c>
      <c r="N542" s="194">
        <v>1</v>
      </c>
      <c r="P542" s="205" t="s">
        <v>1319</v>
      </c>
      <c r="Q542" s="194" t="s">
        <v>1320</v>
      </c>
      <c r="S542" s="194" t="s">
        <v>25</v>
      </c>
      <c r="W542" s="194" t="s">
        <v>4983</v>
      </c>
    </row>
    <row r="543" spans="1:25" s="224" customFormat="1">
      <c r="A543" s="223"/>
      <c r="B543" s="224" t="s">
        <v>4984</v>
      </c>
      <c r="C543" s="224" t="str">
        <f t="shared" si="31"/>
        <v>No</v>
      </c>
      <c r="D543" s="224" t="str">
        <f t="shared" si="30"/>
        <v/>
      </c>
      <c r="E543" s="223"/>
      <c r="H543" s="225"/>
      <c r="I543" s="260" t="s">
        <v>2988</v>
      </c>
      <c r="J543" s="224" t="s">
        <v>2564</v>
      </c>
      <c r="K543" s="224" t="s">
        <v>4985</v>
      </c>
      <c r="M543" s="224" t="s">
        <v>2988</v>
      </c>
      <c r="N543" s="224">
        <v>1</v>
      </c>
      <c r="P543" s="223"/>
      <c r="Y543" s="224" t="s">
        <v>8433</v>
      </c>
    </row>
    <row r="544" spans="1:25" s="199" customFormat="1">
      <c r="A544" s="212"/>
      <c r="C544" s="199" t="str">
        <f t="shared" si="31"/>
        <v>No</v>
      </c>
      <c r="D544" s="199" t="str">
        <f t="shared" si="30"/>
        <v/>
      </c>
      <c r="E544" s="212"/>
      <c r="H544" s="213"/>
      <c r="I544" s="255" t="s">
        <v>2988</v>
      </c>
      <c r="J544" s="199" t="s">
        <v>117</v>
      </c>
      <c r="N544" s="199">
        <v>1</v>
      </c>
      <c r="P544" s="212"/>
    </row>
    <row r="545" spans="1:23" s="245" customFormat="1">
      <c r="A545" s="228"/>
      <c r="C545" s="245" t="str">
        <f t="shared" si="31"/>
        <v>No</v>
      </c>
      <c r="D545" s="245" t="str">
        <f t="shared" si="30"/>
        <v/>
      </c>
      <c r="E545" s="228"/>
      <c r="H545" s="230"/>
      <c r="I545" s="252" t="s">
        <v>2988</v>
      </c>
      <c r="N545" s="245">
        <v>1</v>
      </c>
      <c r="P545" s="228"/>
    </row>
    <row r="546" spans="1:23" s="199" customFormat="1">
      <c r="A546" s="212"/>
      <c r="B546" s="199" t="s">
        <v>4987</v>
      </c>
      <c r="C546" s="199" t="str">
        <f t="shared" si="31"/>
        <v>No</v>
      </c>
      <c r="D546" s="199" t="str">
        <f t="shared" si="30"/>
        <v/>
      </c>
      <c r="E546" s="212"/>
      <c r="F546" s="199" t="s">
        <v>246</v>
      </c>
      <c r="G546" s="199" t="s">
        <v>118</v>
      </c>
      <c r="H546" s="213"/>
      <c r="I546" s="255" t="s">
        <v>2988</v>
      </c>
      <c r="J546" s="199" t="s">
        <v>26</v>
      </c>
      <c r="N546" s="199">
        <v>1</v>
      </c>
      <c r="P546" s="212"/>
      <c r="T546" s="199" t="s">
        <v>168</v>
      </c>
      <c r="W546" s="199" t="s">
        <v>8434</v>
      </c>
    </row>
    <row r="547" spans="1:23" s="240" customFormat="1">
      <c r="C547" s="240" t="str">
        <f t="shared" si="31"/>
        <v>No</v>
      </c>
      <c r="D547" s="240" t="str">
        <f t="shared" si="30"/>
        <v/>
      </c>
      <c r="I547" s="254" t="s">
        <v>2988</v>
      </c>
      <c r="J547" s="240" t="s">
        <v>20</v>
      </c>
      <c r="M547" s="240" t="s">
        <v>4990</v>
      </c>
      <c r="N547" s="240">
        <v>1</v>
      </c>
    </row>
    <row r="548" spans="1:23">
      <c r="B548" s="194" t="s">
        <v>4991</v>
      </c>
      <c r="C548" s="194" t="str">
        <f t="shared" si="31"/>
        <v>No</v>
      </c>
      <c r="D548" s="194" t="str">
        <f t="shared" si="30"/>
        <v/>
      </c>
      <c r="F548" s="194" t="s">
        <v>246</v>
      </c>
      <c r="G548" s="194" t="s">
        <v>118</v>
      </c>
      <c r="I548" s="251" t="s">
        <v>2988</v>
      </c>
      <c r="J548" s="194" t="s">
        <v>801</v>
      </c>
      <c r="K548" s="194" t="s">
        <v>4992</v>
      </c>
      <c r="M548" s="194" t="s">
        <v>4994</v>
      </c>
      <c r="N548" s="194">
        <v>1</v>
      </c>
      <c r="Q548" s="194" t="s">
        <v>1324</v>
      </c>
      <c r="S548" s="194" t="s">
        <v>25</v>
      </c>
    </row>
    <row r="549" spans="1:23">
      <c r="B549" s="194" t="s">
        <v>4999</v>
      </c>
      <c r="C549" s="194" t="str">
        <f t="shared" si="31"/>
        <v>No</v>
      </c>
      <c r="D549" s="194" t="str">
        <f t="shared" si="30"/>
        <v/>
      </c>
      <c r="F549" s="194" t="s">
        <v>246</v>
      </c>
      <c r="G549" s="194" t="s">
        <v>118</v>
      </c>
      <c r="I549" s="251" t="s">
        <v>2988</v>
      </c>
      <c r="J549" s="194" t="s">
        <v>801</v>
      </c>
      <c r="K549" s="194" t="s">
        <v>5000</v>
      </c>
      <c r="M549" s="194" t="s">
        <v>8435</v>
      </c>
      <c r="N549" s="194">
        <v>1</v>
      </c>
      <c r="Q549" s="194" t="s">
        <v>1324</v>
      </c>
      <c r="S549" s="194" t="s">
        <v>25</v>
      </c>
    </row>
    <row r="550" spans="1:23">
      <c r="B550" s="194" t="s">
        <v>5005</v>
      </c>
      <c r="C550" s="194" t="str">
        <f t="shared" si="31"/>
        <v>No</v>
      </c>
      <c r="D550" s="194" t="str">
        <f t="shared" si="30"/>
        <v/>
      </c>
      <c r="F550" s="194" t="s">
        <v>246</v>
      </c>
      <c r="G550" s="194" t="s">
        <v>118</v>
      </c>
      <c r="I550" s="251" t="s">
        <v>2988</v>
      </c>
      <c r="J550" s="194" t="s">
        <v>801</v>
      </c>
      <c r="K550" s="194" t="s">
        <v>5006</v>
      </c>
      <c r="M550" s="194" t="s">
        <v>8436</v>
      </c>
      <c r="N550" s="194">
        <v>1</v>
      </c>
      <c r="Q550" s="194" t="s">
        <v>1324</v>
      </c>
      <c r="S550" s="194" t="s">
        <v>25</v>
      </c>
    </row>
    <row r="551" spans="1:23">
      <c r="B551" s="194" t="s">
        <v>5010</v>
      </c>
      <c r="C551" s="194" t="str">
        <f t="shared" si="31"/>
        <v>No</v>
      </c>
      <c r="D551" s="194" t="str">
        <f t="shared" si="30"/>
        <v/>
      </c>
      <c r="F551" s="194" t="s">
        <v>246</v>
      </c>
      <c r="G551" s="194" t="s">
        <v>118</v>
      </c>
      <c r="I551" s="251" t="s">
        <v>2988</v>
      </c>
      <c r="J551" s="194" t="s">
        <v>801</v>
      </c>
      <c r="K551" s="194" t="s">
        <v>5011</v>
      </c>
      <c r="M551" s="194" t="s">
        <v>8437</v>
      </c>
      <c r="N551" s="194">
        <v>1</v>
      </c>
      <c r="Q551" s="194" t="s">
        <v>1572</v>
      </c>
      <c r="S551" s="194" t="s">
        <v>25</v>
      </c>
    </row>
    <row r="552" spans="1:23">
      <c r="B552" s="194" t="s">
        <v>5015</v>
      </c>
      <c r="C552" s="194" t="str">
        <f t="shared" si="31"/>
        <v>select_multiple</v>
      </c>
      <c r="D552" s="194" t="str">
        <f t="shared" si="30"/>
        <v>sold_harvest</v>
      </c>
      <c r="F552" s="194" t="s">
        <v>246</v>
      </c>
      <c r="G552" s="194" t="s">
        <v>118</v>
      </c>
      <c r="I552" s="251" t="s">
        <v>8438</v>
      </c>
      <c r="J552" s="194" t="s">
        <v>1460</v>
      </c>
      <c r="K552" s="194" t="s">
        <v>5016</v>
      </c>
      <c r="M552" s="194" t="s">
        <v>5018</v>
      </c>
      <c r="N552" s="194">
        <v>1</v>
      </c>
      <c r="S552" s="194" t="s">
        <v>25</v>
      </c>
      <c r="W552" s="194" t="s">
        <v>5020</v>
      </c>
    </row>
    <row r="553" spans="1:23">
      <c r="B553" s="194" t="s">
        <v>5021</v>
      </c>
      <c r="C553" s="194" t="str">
        <f t="shared" si="31"/>
        <v>No</v>
      </c>
      <c r="D553" s="194" t="str">
        <f t="shared" si="30"/>
        <v/>
      </c>
      <c r="F553" s="194" t="s">
        <v>246</v>
      </c>
      <c r="G553" s="194" t="s">
        <v>118</v>
      </c>
      <c r="I553" s="251" t="s">
        <v>2988</v>
      </c>
      <c r="J553" s="194" t="s">
        <v>49</v>
      </c>
      <c r="K553" s="194" t="s">
        <v>5022</v>
      </c>
      <c r="M553" s="194" t="s">
        <v>5024</v>
      </c>
      <c r="N553" s="194">
        <v>1</v>
      </c>
      <c r="S553" s="194" t="s">
        <v>25</v>
      </c>
      <c r="W553" s="194" t="s">
        <v>5026</v>
      </c>
    </row>
    <row r="554" spans="1:23">
      <c r="A554" s="205" t="s">
        <v>5027</v>
      </c>
      <c r="C554" s="194" t="str">
        <f t="shared" si="31"/>
        <v>No</v>
      </c>
      <c r="D554" s="194" t="str">
        <f t="shared" si="30"/>
        <v/>
      </c>
      <c r="G554" s="194" t="s">
        <v>118</v>
      </c>
      <c r="I554" s="251" t="s">
        <v>2988</v>
      </c>
      <c r="J554" s="194" t="s">
        <v>801</v>
      </c>
      <c r="K554" s="194" t="s">
        <v>5028</v>
      </c>
      <c r="M554" s="194" t="s">
        <v>8439</v>
      </c>
      <c r="N554" s="194">
        <v>1</v>
      </c>
      <c r="S554" s="194" t="s">
        <v>25</v>
      </c>
    </row>
    <row r="555" spans="1:23">
      <c r="C555" s="194" t="str">
        <f t="shared" si="31"/>
        <v>select_one</v>
      </c>
      <c r="D555" s="194" t="str">
        <f t="shared" si="30"/>
        <v>lost_when</v>
      </c>
      <c r="G555" s="194" t="s">
        <v>118</v>
      </c>
      <c r="I555" s="251" t="s">
        <v>8440</v>
      </c>
      <c r="J555" s="194" t="s">
        <v>1625</v>
      </c>
      <c r="K555" s="194" t="s">
        <v>5034</v>
      </c>
      <c r="M555" s="194" t="s">
        <v>5036</v>
      </c>
      <c r="N555" s="194">
        <v>1</v>
      </c>
      <c r="S555" s="194" t="s">
        <v>25</v>
      </c>
    </row>
    <row r="556" spans="1:23">
      <c r="C556" s="194" t="str">
        <f t="shared" si="31"/>
        <v>No</v>
      </c>
      <c r="D556" s="194" t="str">
        <f t="shared" si="30"/>
        <v/>
      </c>
      <c r="G556" s="194" t="s">
        <v>118</v>
      </c>
      <c r="I556" s="251" t="s">
        <v>2988</v>
      </c>
      <c r="J556" s="194" t="s">
        <v>49</v>
      </c>
      <c r="K556" s="194" t="s">
        <v>5038</v>
      </c>
      <c r="M556" s="194" t="s">
        <v>1446</v>
      </c>
      <c r="N556" s="194">
        <v>1</v>
      </c>
      <c r="S556" s="194" t="s">
        <v>25</v>
      </c>
      <c r="W556" s="194" t="s">
        <v>8441</v>
      </c>
    </row>
    <row r="557" spans="1:23">
      <c r="B557" s="194" t="s">
        <v>5042</v>
      </c>
      <c r="C557" s="194" t="str">
        <f t="shared" si="31"/>
        <v>No</v>
      </c>
      <c r="D557" s="194" t="str">
        <f t="shared" si="30"/>
        <v/>
      </c>
      <c r="E557" s="205" t="s">
        <v>5043</v>
      </c>
      <c r="F557" s="194" t="s">
        <v>246</v>
      </c>
      <c r="G557" s="194" t="s">
        <v>118</v>
      </c>
      <c r="H557" s="206" t="s">
        <v>5044</v>
      </c>
      <c r="I557" s="251" t="s">
        <v>2988</v>
      </c>
      <c r="J557" s="194" t="s">
        <v>801</v>
      </c>
      <c r="K557" s="194" t="s">
        <v>1391</v>
      </c>
      <c r="M557" s="194" t="s">
        <v>5046</v>
      </c>
      <c r="N557" s="194">
        <v>1</v>
      </c>
      <c r="Q557" s="194" t="s">
        <v>1393</v>
      </c>
      <c r="R557" s="194" t="s">
        <v>1394</v>
      </c>
      <c r="S557" s="194" t="s">
        <v>25</v>
      </c>
      <c r="W557" s="194" t="s">
        <v>5048</v>
      </c>
    </row>
    <row r="558" spans="1:23">
      <c r="B558" s="194" t="s">
        <v>5049</v>
      </c>
      <c r="C558" s="194" t="str">
        <f t="shared" si="31"/>
        <v>No</v>
      </c>
      <c r="D558" s="194" t="str">
        <f t="shared" si="30"/>
        <v/>
      </c>
      <c r="E558" s="205" t="s">
        <v>5043</v>
      </c>
      <c r="F558" s="194" t="s">
        <v>246</v>
      </c>
      <c r="G558" s="194" t="s">
        <v>118</v>
      </c>
      <c r="H558" s="206" t="s">
        <v>5044</v>
      </c>
      <c r="I558" s="251" t="s">
        <v>2988</v>
      </c>
      <c r="J558" s="194" t="s">
        <v>801</v>
      </c>
      <c r="K558" s="194" t="s">
        <v>1395</v>
      </c>
      <c r="M558" s="194" t="s">
        <v>5051</v>
      </c>
      <c r="N558" s="194">
        <v>1</v>
      </c>
      <c r="Q558" s="194" t="s">
        <v>1393</v>
      </c>
      <c r="R558" s="194" t="s">
        <v>1394</v>
      </c>
      <c r="S558" s="194" t="s">
        <v>25</v>
      </c>
      <c r="W558" s="194" t="s">
        <v>5048</v>
      </c>
    </row>
    <row r="559" spans="1:23" s="199" customFormat="1">
      <c r="A559" s="212"/>
      <c r="B559" s="199" t="s">
        <v>5069</v>
      </c>
      <c r="C559" s="199" t="str">
        <f t="shared" si="31"/>
        <v>No</v>
      </c>
      <c r="D559" s="199" t="str">
        <f t="shared" si="30"/>
        <v/>
      </c>
      <c r="E559" s="212"/>
      <c r="F559" s="199" t="s">
        <v>246</v>
      </c>
      <c r="G559" s="199" t="s">
        <v>118</v>
      </c>
      <c r="H559" s="213"/>
      <c r="I559" s="255" t="s">
        <v>2988</v>
      </c>
      <c r="J559" s="199" t="s">
        <v>117</v>
      </c>
      <c r="M559" s="199" t="s">
        <v>2988</v>
      </c>
      <c r="N559" s="199">
        <v>1</v>
      </c>
      <c r="P559" s="212"/>
    </row>
    <row r="560" spans="1:23" s="216" customFormat="1">
      <c r="A560" s="215"/>
      <c r="B560" s="216" t="s">
        <v>5070</v>
      </c>
      <c r="C560" s="216" t="str">
        <f t="shared" si="31"/>
        <v>No</v>
      </c>
      <c r="D560" s="216" t="str">
        <f t="shared" si="30"/>
        <v/>
      </c>
      <c r="E560" s="215"/>
      <c r="H560" s="217"/>
      <c r="I560" s="257" t="s">
        <v>2988</v>
      </c>
      <c r="J560" s="216" t="s">
        <v>224</v>
      </c>
      <c r="M560" s="216" t="s">
        <v>2988</v>
      </c>
      <c r="N560" s="216">
        <v>1</v>
      </c>
      <c r="P560" s="215"/>
    </row>
    <row r="561" spans="1:23">
      <c r="B561" s="194" t="s">
        <v>5072</v>
      </c>
      <c r="C561" s="194" t="str">
        <f t="shared" si="31"/>
        <v>select_one</v>
      </c>
      <c r="D561" s="194" t="str">
        <f t="shared" si="30"/>
        <v>yes_no</v>
      </c>
      <c r="F561" s="194" t="s">
        <v>246</v>
      </c>
      <c r="G561" s="194" t="s">
        <v>118</v>
      </c>
      <c r="I561" s="251" t="s">
        <v>8290</v>
      </c>
      <c r="J561" s="194" t="s">
        <v>22</v>
      </c>
      <c r="K561" s="194" t="s">
        <v>1440</v>
      </c>
      <c r="M561" s="194" t="s">
        <v>5074</v>
      </c>
      <c r="N561" s="194">
        <v>1</v>
      </c>
      <c r="S561" s="194" t="s">
        <v>25</v>
      </c>
    </row>
    <row r="562" spans="1:23">
      <c r="B562" s="194" t="s">
        <v>5076</v>
      </c>
      <c r="C562" s="194" t="str">
        <f t="shared" si="31"/>
        <v>select_one</v>
      </c>
      <c r="D562" s="194" t="str">
        <f t="shared" si="30"/>
        <v>harvest_storage</v>
      </c>
      <c r="F562" s="194" t="s">
        <v>246</v>
      </c>
      <c r="G562" s="194" t="s">
        <v>118</v>
      </c>
      <c r="I562" s="251" t="s">
        <v>8442</v>
      </c>
      <c r="J562" s="194" t="s">
        <v>1442</v>
      </c>
      <c r="K562" s="194" t="s">
        <v>1443</v>
      </c>
      <c r="M562" s="194" t="s">
        <v>1444</v>
      </c>
      <c r="N562" s="194">
        <v>1</v>
      </c>
      <c r="S562" s="194" t="s">
        <v>25</v>
      </c>
    </row>
    <row r="563" spans="1:23">
      <c r="B563" s="194" t="s">
        <v>5080</v>
      </c>
      <c r="C563" s="194" t="str">
        <f t="shared" si="31"/>
        <v>No</v>
      </c>
      <c r="D563" s="194" t="str">
        <f t="shared" si="30"/>
        <v/>
      </c>
      <c r="F563" s="194" t="s">
        <v>246</v>
      </c>
      <c r="G563" s="194" t="s">
        <v>118</v>
      </c>
      <c r="I563" s="251" t="s">
        <v>2988</v>
      </c>
      <c r="J563" s="194" t="s">
        <v>49</v>
      </c>
      <c r="K563" s="194" t="s">
        <v>1445</v>
      </c>
      <c r="M563" s="194" t="s">
        <v>1446</v>
      </c>
      <c r="N563" s="194">
        <v>1</v>
      </c>
      <c r="S563" s="194" t="s">
        <v>25</v>
      </c>
      <c r="W563" s="194" t="s">
        <v>5083</v>
      </c>
    </row>
    <row r="564" spans="1:23">
      <c r="C564" s="194" t="str">
        <f t="shared" si="31"/>
        <v>select_one</v>
      </c>
      <c r="D564" s="194" t="str">
        <f t="shared" si="30"/>
        <v>whenstoragefacility</v>
      </c>
      <c r="I564" s="251" t="s">
        <v>8443</v>
      </c>
      <c r="J564" s="194" t="s">
        <v>5084</v>
      </c>
      <c r="K564" s="194" t="s">
        <v>5085</v>
      </c>
      <c r="M564" s="194" t="s">
        <v>8444</v>
      </c>
      <c r="N564" s="194">
        <v>1</v>
      </c>
    </row>
    <row r="565" spans="1:23" s="229" customFormat="1">
      <c r="A565" s="228"/>
      <c r="B565" s="229" t="s">
        <v>5089</v>
      </c>
      <c r="C565" s="229" t="str">
        <f t="shared" si="31"/>
        <v>No</v>
      </c>
      <c r="D565" s="229" t="str">
        <f t="shared" si="30"/>
        <v/>
      </c>
      <c r="E565" s="228"/>
      <c r="G565" s="229" t="s">
        <v>118</v>
      </c>
      <c r="H565" s="230"/>
      <c r="I565" s="252" t="s">
        <v>2988</v>
      </c>
      <c r="M565" s="229" t="s">
        <v>2988</v>
      </c>
      <c r="N565" s="229">
        <v>1</v>
      </c>
      <c r="P565" s="228"/>
    </row>
    <row r="566" spans="1:23">
      <c r="B566" s="194" t="s">
        <v>5090</v>
      </c>
      <c r="C566" s="194" t="str">
        <f t="shared" si="31"/>
        <v>select_one</v>
      </c>
      <c r="D566" s="194" t="str">
        <f t="shared" si="30"/>
        <v>yes_no</v>
      </c>
      <c r="F566" s="194" t="s">
        <v>246</v>
      </c>
      <c r="G566" s="194" t="s">
        <v>118</v>
      </c>
      <c r="I566" s="251" t="s">
        <v>8290</v>
      </c>
      <c r="J566" s="194" t="s">
        <v>22</v>
      </c>
      <c r="K566" s="194" t="s">
        <v>1701</v>
      </c>
      <c r="M566" s="194" t="s">
        <v>5092</v>
      </c>
      <c r="N566" s="194">
        <v>1</v>
      </c>
      <c r="S566" s="194" t="s">
        <v>25</v>
      </c>
    </row>
    <row r="567" spans="1:23">
      <c r="B567" s="194" t="s">
        <v>5094</v>
      </c>
      <c r="C567" s="194" t="str">
        <f t="shared" si="31"/>
        <v>select_one</v>
      </c>
      <c r="D567" s="194" t="str">
        <f t="shared" si="30"/>
        <v>prevent_loss</v>
      </c>
      <c r="F567" s="194" t="s">
        <v>246</v>
      </c>
      <c r="G567" s="194" t="s">
        <v>118</v>
      </c>
      <c r="I567" s="251" t="s">
        <v>2988</v>
      </c>
      <c r="J567" s="194" t="s">
        <v>1703</v>
      </c>
      <c r="K567" s="194" t="s">
        <v>1704</v>
      </c>
      <c r="M567" s="194" t="s">
        <v>5097</v>
      </c>
      <c r="N567" s="194">
        <v>1</v>
      </c>
      <c r="S567" s="194" t="s">
        <v>25</v>
      </c>
      <c r="W567" s="194" t="s">
        <v>1706</v>
      </c>
    </row>
    <row r="568" spans="1:23">
      <c r="B568" s="194" t="s">
        <v>5099</v>
      </c>
      <c r="C568" s="194" t="str">
        <f t="shared" si="31"/>
        <v>select_multiple</v>
      </c>
      <c r="D568" s="194" t="str">
        <f t="shared" si="30"/>
        <v>prevent_loss_no</v>
      </c>
      <c r="F568" s="194" t="s">
        <v>246</v>
      </c>
      <c r="G568" s="194" t="s">
        <v>118</v>
      </c>
      <c r="I568" s="251" t="s">
        <v>2988</v>
      </c>
      <c r="J568" s="194" t="s">
        <v>1707</v>
      </c>
      <c r="K568" s="194" t="s">
        <v>1708</v>
      </c>
      <c r="M568" s="194" t="s">
        <v>5101</v>
      </c>
      <c r="N568" s="194">
        <v>1</v>
      </c>
      <c r="Q568" s="194" t="s">
        <v>1710</v>
      </c>
      <c r="S568" s="194" t="s">
        <v>25</v>
      </c>
      <c r="W568" s="194" t="s">
        <v>1711</v>
      </c>
    </row>
    <row r="569" spans="1:23">
      <c r="B569" s="194" t="s">
        <v>5103</v>
      </c>
      <c r="C569" s="194" t="str">
        <f t="shared" si="31"/>
        <v>select_one</v>
      </c>
      <c r="D569" s="194" t="str">
        <f t="shared" si="30"/>
        <v>yes_no</v>
      </c>
      <c r="F569" s="194" t="s">
        <v>246</v>
      </c>
      <c r="G569" s="194" t="s">
        <v>118</v>
      </c>
      <c r="I569" s="251" t="s">
        <v>8290</v>
      </c>
      <c r="J569" s="194" t="s">
        <v>22</v>
      </c>
      <c r="K569" s="194" t="s">
        <v>1712</v>
      </c>
      <c r="M569" s="194" t="s">
        <v>5105</v>
      </c>
      <c r="N569" s="194">
        <v>1</v>
      </c>
      <c r="S569" s="194" t="s">
        <v>25</v>
      </c>
    </row>
    <row r="570" spans="1:23">
      <c r="B570" s="194" t="s">
        <v>5107</v>
      </c>
      <c r="C570" s="194" t="str">
        <f t="shared" si="31"/>
        <v>select_one</v>
      </c>
      <c r="D570" s="194" t="str">
        <f t="shared" si="30"/>
        <v>postharvest_training_no</v>
      </c>
      <c r="F570" s="194" t="s">
        <v>246</v>
      </c>
      <c r="G570" s="194" t="s">
        <v>118</v>
      </c>
      <c r="I570" s="251" t="s">
        <v>2988</v>
      </c>
      <c r="J570" s="194" t="s">
        <v>1714</v>
      </c>
      <c r="K570" s="194" t="s">
        <v>1715</v>
      </c>
      <c r="M570" s="194" t="s">
        <v>5109</v>
      </c>
      <c r="N570" s="194">
        <v>1</v>
      </c>
      <c r="S570" s="194" t="s">
        <v>25</v>
      </c>
      <c r="W570" s="194" t="s">
        <v>1717</v>
      </c>
    </row>
    <row r="571" spans="1:23">
      <c r="B571" s="194" t="s">
        <v>5111</v>
      </c>
      <c r="C571" s="194" t="str">
        <f t="shared" si="31"/>
        <v>select_multiple</v>
      </c>
      <c r="D571" s="194" t="str">
        <f t="shared" si="30"/>
        <v>postharvest_training_yes</v>
      </c>
      <c r="F571" s="194" t="s">
        <v>246</v>
      </c>
      <c r="G571" s="194" t="s">
        <v>118</v>
      </c>
      <c r="I571" s="251" t="s">
        <v>2988</v>
      </c>
      <c r="J571" s="194" t="s">
        <v>5112</v>
      </c>
      <c r="K571" s="194" t="s">
        <v>1719</v>
      </c>
      <c r="M571" s="194" t="s">
        <v>5114</v>
      </c>
      <c r="N571" s="194">
        <v>1</v>
      </c>
      <c r="S571" s="194" t="s">
        <v>25</v>
      </c>
      <c r="W571" s="194" t="s">
        <v>1721</v>
      </c>
    </row>
    <row r="572" spans="1:23">
      <c r="B572" s="194" t="s">
        <v>5117</v>
      </c>
      <c r="C572" s="194" t="str">
        <f t="shared" si="31"/>
        <v>select_one</v>
      </c>
      <c r="D572" s="194" t="str">
        <f t="shared" si="30"/>
        <v>yes_no</v>
      </c>
      <c r="F572" s="194" t="s">
        <v>246</v>
      </c>
      <c r="G572" s="194" t="s">
        <v>118</v>
      </c>
      <c r="I572" s="251" t="s">
        <v>8290</v>
      </c>
      <c r="J572" s="194" t="s">
        <v>22</v>
      </c>
      <c r="K572" s="194" t="s">
        <v>1722</v>
      </c>
      <c r="M572" s="194" t="s">
        <v>1723</v>
      </c>
      <c r="N572" s="194">
        <v>1</v>
      </c>
      <c r="S572" s="194" t="s">
        <v>25</v>
      </c>
      <c r="W572" s="194" t="s">
        <v>1721</v>
      </c>
    </row>
    <row r="573" spans="1:23">
      <c r="B573" s="194" t="s">
        <v>5120</v>
      </c>
      <c r="C573" s="194" t="str">
        <f t="shared" si="31"/>
        <v>No</v>
      </c>
      <c r="D573" s="194" t="str">
        <f t="shared" si="30"/>
        <v/>
      </c>
      <c r="F573" s="194" t="s">
        <v>246</v>
      </c>
      <c r="G573" s="194" t="s">
        <v>118</v>
      </c>
      <c r="I573" s="251" t="s">
        <v>2988</v>
      </c>
      <c r="J573" s="194" t="s">
        <v>49</v>
      </c>
      <c r="K573" s="194" t="s">
        <v>1724</v>
      </c>
      <c r="M573" s="194" t="s">
        <v>5122</v>
      </c>
      <c r="N573" s="194">
        <v>1</v>
      </c>
      <c r="S573" s="194" t="s">
        <v>25</v>
      </c>
      <c r="W573" s="194" t="s">
        <v>1726</v>
      </c>
    </row>
    <row r="574" spans="1:23">
      <c r="B574" s="194" t="s">
        <v>5124</v>
      </c>
      <c r="C574" s="194" t="str">
        <f t="shared" si="31"/>
        <v>select_one</v>
      </c>
      <c r="D574" s="194" t="str">
        <f t="shared" si="30"/>
        <v>change_post_training</v>
      </c>
      <c r="F574" s="194" t="s">
        <v>246</v>
      </c>
      <c r="G574" s="194" t="s">
        <v>118</v>
      </c>
      <c r="I574" s="251" t="s">
        <v>8445</v>
      </c>
      <c r="J574" s="194" t="s">
        <v>1727</v>
      </c>
      <c r="K574" s="194" t="s">
        <v>1728</v>
      </c>
      <c r="M574" s="194" t="s">
        <v>8446</v>
      </c>
      <c r="N574" s="194">
        <v>1</v>
      </c>
      <c r="S574" s="194" t="s">
        <v>25</v>
      </c>
    </row>
    <row r="575" spans="1:23">
      <c r="B575" s="194" t="s">
        <v>5129</v>
      </c>
      <c r="C575" s="194" t="str">
        <f t="shared" si="31"/>
        <v>select_one</v>
      </c>
      <c r="D575" s="194" t="str">
        <f t="shared" si="30"/>
        <v>loss_increase</v>
      </c>
      <c r="F575" s="194" t="s">
        <v>246</v>
      </c>
      <c r="G575" s="194" t="s">
        <v>118</v>
      </c>
      <c r="I575" s="251" t="s">
        <v>2988</v>
      </c>
      <c r="J575" s="194" t="s">
        <v>1730</v>
      </c>
      <c r="K575" s="194" t="s">
        <v>1731</v>
      </c>
      <c r="M575" s="194" t="s">
        <v>5131</v>
      </c>
      <c r="N575" s="194">
        <v>1</v>
      </c>
      <c r="S575" s="194" t="s">
        <v>25</v>
      </c>
      <c r="W575" s="194" t="s">
        <v>1733</v>
      </c>
    </row>
    <row r="576" spans="1:23">
      <c r="B576" s="194" t="s">
        <v>5133</v>
      </c>
      <c r="C576" s="194" t="str">
        <f t="shared" si="31"/>
        <v>No</v>
      </c>
      <c r="D576" s="194" t="str">
        <f t="shared" si="30"/>
        <v/>
      </c>
      <c r="F576" s="194" t="s">
        <v>246</v>
      </c>
      <c r="G576" s="194" t="s">
        <v>118</v>
      </c>
      <c r="I576" s="251" t="s">
        <v>2988</v>
      </c>
      <c r="J576" s="194" t="s">
        <v>49</v>
      </c>
      <c r="K576" s="194" t="s">
        <v>1734</v>
      </c>
      <c r="M576" s="194" t="s">
        <v>1446</v>
      </c>
      <c r="N576" s="194">
        <v>1</v>
      </c>
      <c r="S576" s="194" t="s">
        <v>25</v>
      </c>
      <c r="W576" s="194" t="s">
        <v>5136</v>
      </c>
    </row>
    <row r="577" spans="1:23" s="199" customFormat="1">
      <c r="A577" s="212"/>
      <c r="B577" s="199" t="s">
        <v>5137</v>
      </c>
      <c r="C577" s="199" t="str">
        <f t="shared" si="31"/>
        <v>No</v>
      </c>
      <c r="D577" s="199" t="str">
        <f t="shared" si="30"/>
        <v/>
      </c>
      <c r="E577" s="212"/>
      <c r="G577" s="199" t="s">
        <v>118</v>
      </c>
      <c r="H577" s="213"/>
      <c r="I577" s="255" t="s">
        <v>2988</v>
      </c>
      <c r="J577" s="199" t="s">
        <v>117</v>
      </c>
      <c r="K577" s="199" t="s">
        <v>1437</v>
      </c>
      <c r="M577" s="199" t="s">
        <v>2988</v>
      </c>
      <c r="N577" s="199">
        <v>1</v>
      </c>
      <c r="P577" s="212"/>
    </row>
    <row r="578" spans="1:23" s="218" customFormat="1">
      <c r="A578" s="207"/>
      <c r="C578" s="218" t="str">
        <f t="shared" si="31"/>
        <v>No</v>
      </c>
      <c r="D578" s="218" t="str">
        <f t="shared" si="30"/>
        <v/>
      </c>
      <c r="E578" s="207"/>
      <c r="H578" s="209"/>
      <c r="I578" s="253" t="s">
        <v>2988</v>
      </c>
      <c r="N578" s="218">
        <v>1</v>
      </c>
      <c r="P578" s="207"/>
    </row>
    <row r="579" spans="1:23" s="199" customFormat="1">
      <c r="A579" s="212"/>
      <c r="B579" s="199" t="s">
        <v>5138</v>
      </c>
      <c r="C579" s="199" t="str">
        <f t="shared" si="31"/>
        <v>No</v>
      </c>
      <c r="D579" s="199" t="str">
        <f t="shared" si="30"/>
        <v/>
      </c>
      <c r="E579" s="212"/>
      <c r="G579" s="199" t="s">
        <v>2983</v>
      </c>
      <c r="H579" s="213"/>
      <c r="I579" s="255" t="s">
        <v>2988</v>
      </c>
      <c r="J579" s="199" t="s">
        <v>26</v>
      </c>
      <c r="K579" s="199" t="s">
        <v>2248</v>
      </c>
      <c r="L579" s="199" t="s">
        <v>5140</v>
      </c>
      <c r="M579" s="199" t="s">
        <v>5141</v>
      </c>
      <c r="N579" s="199">
        <v>1</v>
      </c>
      <c r="P579" s="212"/>
    </row>
    <row r="580" spans="1:23">
      <c r="B580" s="194" t="s">
        <v>5142</v>
      </c>
      <c r="C580" s="194" t="str">
        <f t="shared" si="31"/>
        <v>No</v>
      </c>
      <c r="D580" s="194" t="str">
        <f t="shared" si="30"/>
        <v/>
      </c>
      <c r="F580" s="194" t="s">
        <v>246</v>
      </c>
      <c r="G580" s="194" t="s">
        <v>118</v>
      </c>
      <c r="I580" s="251" t="s">
        <v>2988</v>
      </c>
      <c r="J580" s="194" t="s">
        <v>151</v>
      </c>
      <c r="K580" s="194" t="s">
        <v>5143</v>
      </c>
      <c r="M580" s="194" t="s">
        <v>5145</v>
      </c>
      <c r="N580" s="194">
        <v>1</v>
      </c>
      <c r="P580" s="205" t="s">
        <v>2262</v>
      </c>
      <c r="S580" s="194" t="s">
        <v>25</v>
      </c>
    </row>
    <row r="581" spans="1:23">
      <c r="B581" s="194" t="s">
        <v>5148</v>
      </c>
      <c r="C581" s="194" t="str">
        <f t="shared" si="31"/>
        <v>No</v>
      </c>
      <c r="D581" s="194" t="str">
        <f t="shared" ref="D581:D644" si="33">IF(OR(C581="select_one",C581="select_multiple"),TRIM(RIGHT(J581,LEN(J581)-(LEN(C581)+1))),"")</f>
        <v/>
      </c>
      <c r="F581" s="194" t="s">
        <v>246</v>
      </c>
      <c r="G581" s="194" t="s">
        <v>118</v>
      </c>
      <c r="I581" s="251" t="s">
        <v>2988</v>
      </c>
      <c r="J581" s="194" t="s">
        <v>151</v>
      </c>
      <c r="K581" s="194" t="s">
        <v>5149</v>
      </c>
      <c r="M581" s="194" t="s">
        <v>5151</v>
      </c>
      <c r="N581" s="194">
        <v>1</v>
      </c>
      <c r="P581" s="205" t="s">
        <v>2262</v>
      </c>
      <c r="S581" s="194" t="s">
        <v>25</v>
      </c>
    </row>
    <row r="582" spans="1:23">
      <c r="B582" s="194" t="s">
        <v>5154</v>
      </c>
      <c r="C582" s="194" t="str">
        <f t="shared" si="31"/>
        <v>No</v>
      </c>
      <c r="D582" s="194" t="str">
        <f t="shared" si="33"/>
        <v/>
      </c>
      <c r="F582" s="194" t="s">
        <v>246</v>
      </c>
      <c r="G582" s="194" t="s">
        <v>118</v>
      </c>
      <c r="I582" s="251" t="s">
        <v>2988</v>
      </c>
      <c r="J582" s="194" t="s">
        <v>151</v>
      </c>
      <c r="K582" s="194" t="s">
        <v>5155</v>
      </c>
      <c r="M582" s="194" t="s">
        <v>8447</v>
      </c>
      <c r="N582" s="194">
        <v>1</v>
      </c>
      <c r="P582" s="205" t="s">
        <v>2262</v>
      </c>
      <c r="S582" s="194" t="s">
        <v>25</v>
      </c>
    </row>
    <row r="583" spans="1:23" s="199" customFormat="1">
      <c r="A583" s="212"/>
      <c r="B583" s="199" t="s">
        <v>5159</v>
      </c>
      <c r="C583" s="199" t="str">
        <f t="shared" si="31"/>
        <v>No</v>
      </c>
      <c r="D583" s="199" t="str">
        <f t="shared" si="33"/>
        <v/>
      </c>
      <c r="E583" s="212"/>
      <c r="G583" s="199" t="s">
        <v>2983</v>
      </c>
      <c r="H583" s="213"/>
      <c r="I583" s="255" t="s">
        <v>2988</v>
      </c>
      <c r="J583" s="199" t="s">
        <v>26</v>
      </c>
      <c r="K583" s="199" t="s">
        <v>2268</v>
      </c>
      <c r="N583" s="199">
        <v>1</v>
      </c>
      <c r="P583" s="212"/>
    </row>
    <row r="584" spans="1:23" s="240" customFormat="1">
      <c r="C584" s="240" t="str">
        <f t="shared" si="31"/>
        <v>No</v>
      </c>
      <c r="D584" s="240" t="str">
        <f t="shared" si="33"/>
        <v/>
      </c>
      <c r="I584" s="254" t="s">
        <v>2988</v>
      </c>
      <c r="J584" s="240" t="s">
        <v>20</v>
      </c>
      <c r="M584" s="240" t="s">
        <v>2269</v>
      </c>
      <c r="N584" s="240">
        <v>1</v>
      </c>
    </row>
    <row r="585" spans="1:23">
      <c r="B585" s="194" t="s">
        <v>5161</v>
      </c>
      <c r="C585" s="194" t="str">
        <f t="shared" si="31"/>
        <v>No</v>
      </c>
      <c r="D585" s="194" t="str">
        <f t="shared" si="33"/>
        <v/>
      </c>
      <c r="G585" s="194" t="s">
        <v>2983</v>
      </c>
      <c r="I585" s="251" t="s">
        <v>2988</v>
      </c>
      <c r="J585" s="194" t="s">
        <v>151</v>
      </c>
      <c r="K585" s="194" t="s">
        <v>2270</v>
      </c>
      <c r="M585" s="194" t="s">
        <v>5163</v>
      </c>
      <c r="N585" s="194">
        <v>1</v>
      </c>
      <c r="P585" s="205" t="s">
        <v>2272</v>
      </c>
      <c r="Q585" s="194" t="s">
        <v>2273</v>
      </c>
      <c r="R585" s="194" t="s">
        <v>2274</v>
      </c>
      <c r="S585" s="194" t="s">
        <v>25</v>
      </c>
    </row>
    <row r="586" spans="1:23">
      <c r="B586" s="194" t="s">
        <v>5164</v>
      </c>
      <c r="C586" s="194" t="str">
        <f t="shared" si="31"/>
        <v>select_one</v>
      </c>
      <c r="D586" s="194" t="str">
        <f t="shared" si="33"/>
        <v>food_source</v>
      </c>
      <c r="G586" s="194" t="s">
        <v>2983</v>
      </c>
      <c r="I586" s="251" t="s">
        <v>8448</v>
      </c>
      <c r="J586" s="194" t="s">
        <v>2275</v>
      </c>
      <c r="K586" s="194" t="s">
        <v>2276</v>
      </c>
      <c r="M586" s="194" t="s">
        <v>5166</v>
      </c>
      <c r="N586" s="194">
        <v>1</v>
      </c>
      <c r="S586" s="194" t="s">
        <v>25</v>
      </c>
      <c r="W586" s="194" t="s">
        <v>2278</v>
      </c>
    </row>
    <row r="587" spans="1:23">
      <c r="B587" s="194" t="s">
        <v>5167</v>
      </c>
      <c r="C587" s="194" t="str">
        <f t="shared" si="31"/>
        <v>No</v>
      </c>
      <c r="D587" s="194" t="str">
        <f t="shared" si="33"/>
        <v/>
      </c>
      <c r="G587" s="194" t="s">
        <v>2983</v>
      </c>
      <c r="I587" s="251" t="s">
        <v>2988</v>
      </c>
      <c r="J587" s="194" t="s">
        <v>151</v>
      </c>
      <c r="K587" s="194" t="s">
        <v>2279</v>
      </c>
      <c r="M587" s="194" t="s">
        <v>5169</v>
      </c>
      <c r="N587" s="194">
        <v>1</v>
      </c>
      <c r="P587" s="205" t="s">
        <v>2281</v>
      </c>
      <c r="Q587" s="194" t="s">
        <v>2273</v>
      </c>
      <c r="R587" s="194" t="s">
        <v>2274</v>
      </c>
      <c r="S587" s="194" t="s">
        <v>25</v>
      </c>
    </row>
    <row r="588" spans="1:23">
      <c r="B588" s="194" t="s">
        <v>5170</v>
      </c>
      <c r="C588" s="194" t="str">
        <f t="shared" si="31"/>
        <v>select_one</v>
      </c>
      <c r="D588" s="194" t="str">
        <f t="shared" si="33"/>
        <v>food_source</v>
      </c>
      <c r="G588" s="194" t="s">
        <v>2983</v>
      </c>
      <c r="I588" s="251" t="s">
        <v>8448</v>
      </c>
      <c r="J588" s="194" t="s">
        <v>2275</v>
      </c>
      <c r="K588" s="194" t="s">
        <v>2282</v>
      </c>
      <c r="M588" s="194" t="s">
        <v>5172</v>
      </c>
      <c r="N588" s="194">
        <v>1</v>
      </c>
      <c r="S588" s="194" t="s">
        <v>25</v>
      </c>
      <c r="W588" s="194" t="s">
        <v>2284</v>
      </c>
    </row>
    <row r="589" spans="1:23">
      <c r="B589" s="194" t="s">
        <v>5173</v>
      </c>
      <c r="C589" s="194" t="str">
        <f t="shared" si="31"/>
        <v>No</v>
      </c>
      <c r="D589" s="194" t="str">
        <f t="shared" si="33"/>
        <v/>
      </c>
      <c r="G589" s="194" t="s">
        <v>2983</v>
      </c>
      <c r="I589" s="251" t="s">
        <v>2988</v>
      </c>
      <c r="J589" s="194" t="s">
        <v>151</v>
      </c>
      <c r="K589" s="194" t="s">
        <v>2285</v>
      </c>
      <c r="M589" s="194" t="s">
        <v>5175</v>
      </c>
      <c r="N589" s="194">
        <v>1</v>
      </c>
      <c r="P589" s="205" t="s">
        <v>2287</v>
      </c>
      <c r="Q589" s="194" t="s">
        <v>2273</v>
      </c>
      <c r="R589" s="194" t="s">
        <v>2274</v>
      </c>
      <c r="S589" s="194" t="s">
        <v>25</v>
      </c>
    </row>
    <row r="590" spans="1:23">
      <c r="B590" s="194" t="s">
        <v>5176</v>
      </c>
      <c r="C590" s="194" t="str">
        <f t="shared" si="31"/>
        <v>select_one</v>
      </c>
      <c r="D590" s="194" t="str">
        <f t="shared" si="33"/>
        <v>food_source</v>
      </c>
      <c r="G590" s="194" t="s">
        <v>2983</v>
      </c>
      <c r="I590" s="251" t="s">
        <v>8448</v>
      </c>
      <c r="J590" s="194" t="s">
        <v>2275</v>
      </c>
      <c r="K590" s="194" t="s">
        <v>2288</v>
      </c>
      <c r="M590" s="194" t="s">
        <v>5178</v>
      </c>
      <c r="N590" s="194">
        <v>1</v>
      </c>
      <c r="S590" s="194" t="s">
        <v>25</v>
      </c>
      <c r="W590" s="194" t="s">
        <v>2290</v>
      </c>
    </row>
    <row r="591" spans="1:23">
      <c r="B591" s="194" t="s">
        <v>5179</v>
      </c>
      <c r="C591" s="194" t="str">
        <f t="shared" si="31"/>
        <v>No</v>
      </c>
      <c r="D591" s="194" t="str">
        <f t="shared" si="33"/>
        <v/>
      </c>
      <c r="G591" s="194" t="s">
        <v>2983</v>
      </c>
      <c r="I591" s="251" t="s">
        <v>2988</v>
      </c>
      <c r="J591" s="194" t="s">
        <v>151</v>
      </c>
      <c r="K591" s="194" t="s">
        <v>2291</v>
      </c>
      <c r="M591" s="194" t="s">
        <v>5181</v>
      </c>
      <c r="N591" s="194">
        <v>1</v>
      </c>
      <c r="Q591" s="194" t="s">
        <v>2273</v>
      </c>
      <c r="R591" s="194" t="s">
        <v>2274</v>
      </c>
      <c r="S591" s="194" t="s">
        <v>25</v>
      </c>
    </row>
    <row r="592" spans="1:23">
      <c r="B592" s="194" t="s">
        <v>5182</v>
      </c>
      <c r="C592" s="194" t="str">
        <f t="shared" si="31"/>
        <v>select_one</v>
      </c>
      <c r="D592" s="194" t="str">
        <f t="shared" si="33"/>
        <v>food_source</v>
      </c>
      <c r="G592" s="194" t="s">
        <v>2983</v>
      </c>
      <c r="I592" s="251" t="s">
        <v>8448</v>
      </c>
      <c r="J592" s="194" t="s">
        <v>2275</v>
      </c>
      <c r="K592" s="194" t="s">
        <v>2293</v>
      </c>
      <c r="M592" s="194" t="s">
        <v>5184</v>
      </c>
      <c r="N592" s="194">
        <v>1</v>
      </c>
      <c r="S592" s="194" t="s">
        <v>25</v>
      </c>
      <c r="W592" s="194" t="s">
        <v>2295</v>
      </c>
    </row>
    <row r="593" spans="2:23">
      <c r="B593" s="194" t="s">
        <v>5185</v>
      </c>
      <c r="C593" s="194" t="str">
        <f t="shared" si="31"/>
        <v>No</v>
      </c>
      <c r="D593" s="194" t="str">
        <f t="shared" si="33"/>
        <v/>
      </c>
      <c r="G593" s="194" t="s">
        <v>2983</v>
      </c>
      <c r="I593" s="251" t="s">
        <v>2988</v>
      </c>
      <c r="J593" s="194" t="s">
        <v>151</v>
      </c>
      <c r="K593" s="194" t="s">
        <v>2296</v>
      </c>
      <c r="M593" s="194" t="s">
        <v>5187</v>
      </c>
      <c r="N593" s="194">
        <v>1</v>
      </c>
      <c r="P593" s="205" t="s">
        <v>2298</v>
      </c>
      <c r="Q593" s="194" t="s">
        <v>2299</v>
      </c>
      <c r="R593" s="194" t="s">
        <v>2300</v>
      </c>
      <c r="S593" s="194" t="s">
        <v>25</v>
      </c>
      <c r="W593" s="194" t="s">
        <v>2295</v>
      </c>
    </row>
    <row r="594" spans="2:23">
      <c r="B594" s="194" t="s">
        <v>5188</v>
      </c>
      <c r="C594" s="194" t="str">
        <f t="shared" si="31"/>
        <v>select_one</v>
      </c>
      <c r="D594" s="194" t="str">
        <f t="shared" si="33"/>
        <v>food_source</v>
      </c>
      <c r="G594" s="194" t="s">
        <v>2983</v>
      </c>
      <c r="I594" s="251" t="s">
        <v>8448</v>
      </c>
      <c r="J594" s="194" t="s">
        <v>2275</v>
      </c>
      <c r="K594" s="194" t="s">
        <v>2301</v>
      </c>
      <c r="M594" s="194" t="s">
        <v>5190</v>
      </c>
      <c r="N594" s="194">
        <v>1</v>
      </c>
      <c r="S594" s="194" t="s">
        <v>25</v>
      </c>
      <c r="W594" s="194" t="s">
        <v>2303</v>
      </c>
    </row>
    <row r="595" spans="2:23">
      <c r="B595" s="194" t="s">
        <v>5191</v>
      </c>
      <c r="C595" s="194" t="str">
        <f t="shared" si="31"/>
        <v>No</v>
      </c>
      <c r="D595" s="194" t="str">
        <f t="shared" si="33"/>
        <v/>
      </c>
      <c r="G595" s="194" t="s">
        <v>2983</v>
      </c>
      <c r="I595" s="251" t="s">
        <v>2988</v>
      </c>
      <c r="J595" s="194" t="s">
        <v>151</v>
      </c>
      <c r="K595" s="194" t="s">
        <v>2304</v>
      </c>
      <c r="M595" s="194" t="s">
        <v>5193</v>
      </c>
      <c r="N595" s="194">
        <v>1</v>
      </c>
      <c r="P595" s="205" t="s">
        <v>2306</v>
      </c>
      <c r="Q595" s="194" t="s">
        <v>2299</v>
      </c>
      <c r="R595" s="194" t="s">
        <v>2300</v>
      </c>
      <c r="S595" s="194" t="s">
        <v>25</v>
      </c>
      <c r="W595" s="194" t="s">
        <v>2295</v>
      </c>
    </row>
    <row r="596" spans="2:23">
      <c r="B596" s="194" t="s">
        <v>5194</v>
      </c>
      <c r="C596" s="194" t="str">
        <f t="shared" si="31"/>
        <v>select_one</v>
      </c>
      <c r="D596" s="194" t="str">
        <f t="shared" si="33"/>
        <v>food_source</v>
      </c>
      <c r="G596" s="194" t="s">
        <v>2983</v>
      </c>
      <c r="I596" s="251" t="s">
        <v>8448</v>
      </c>
      <c r="J596" s="194" t="s">
        <v>2275</v>
      </c>
      <c r="K596" s="194" t="s">
        <v>2307</v>
      </c>
      <c r="M596" s="194" t="s">
        <v>5196</v>
      </c>
      <c r="N596" s="194">
        <v>1</v>
      </c>
      <c r="S596" s="194" t="s">
        <v>25</v>
      </c>
      <c r="W596" s="194" t="s">
        <v>2309</v>
      </c>
    </row>
    <row r="597" spans="2:23">
      <c r="B597" s="194" t="s">
        <v>5197</v>
      </c>
      <c r="C597" s="194" t="str">
        <f t="shared" si="31"/>
        <v>No</v>
      </c>
      <c r="D597" s="194" t="str">
        <f t="shared" si="33"/>
        <v/>
      </c>
      <c r="G597" s="194" t="s">
        <v>2983</v>
      </c>
      <c r="I597" s="251" t="s">
        <v>2988</v>
      </c>
      <c r="J597" s="194" t="s">
        <v>151</v>
      </c>
      <c r="K597" s="194" t="s">
        <v>2310</v>
      </c>
      <c r="M597" s="194" t="s">
        <v>5199</v>
      </c>
      <c r="N597" s="194">
        <v>1</v>
      </c>
      <c r="P597" s="205" t="s">
        <v>2312</v>
      </c>
      <c r="Q597" s="194" t="s">
        <v>2299</v>
      </c>
      <c r="R597" s="194" t="s">
        <v>2300</v>
      </c>
      <c r="S597" s="194" t="s">
        <v>25</v>
      </c>
      <c r="W597" s="194" t="s">
        <v>2295</v>
      </c>
    </row>
    <row r="598" spans="2:23">
      <c r="B598" s="194" t="s">
        <v>5200</v>
      </c>
      <c r="C598" s="194" t="str">
        <f t="shared" si="31"/>
        <v>select_one</v>
      </c>
      <c r="D598" s="194" t="str">
        <f t="shared" si="33"/>
        <v>food_source</v>
      </c>
      <c r="G598" s="194" t="s">
        <v>2983</v>
      </c>
      <c r="I598" s="251" t="s">
        <v>8448</v>
      </c>
      <c r="J598" s="194" t="s">
        <v>2275</v>
      </c>
      <c r="K598" s="194" t="s">
        <v>2313</v>
      </c>
      <c r="M598" s="194" t="s">
        <v>5202</v>
      </c>
      <c r="N598" s="194">
        <v>1</v>
      </c>
      <c r="S598" s="194" t="s">
        <v>25</v>
      </c>
      <c r="W598" s="194" t="s">
        <v>2315</v>
      </c>
    </row>
    <row r="599" spans="2:23">
      <c r="B599" s="194" t="s">
        <v>5203</v>
      </c>
      <c r="C599" s="194" t="str">
        <f t="shared" ref="C599:C662" si="34">IF(IFERROR(FIND("select_one",J599),0)&gt;0,"select_one",IF(IFERROR(FIND("select_multiple",J599),0)&gt;0,"select_multiple","No"))</f>
        <v>No</v>
      </c>
      <c r="D599" s="194" t="str">
        <f t="shared" si="33"/>
        <v/>
      </c>
      <c r="G599" s="194" t="s">
        <v>2983</v>
      </c>
      <c r="I599" s="251" t="s">
        <v>2988</v>
      </c>
      <c r="J599" s="194" t="s">
        <v>151</v>
      </c>
      <c r="K599" s="194" t="s">
        <v>2316</v>
      </c>
      <c r="M599" s="194" t="s">
        <v>5205</v>
      </c>
      <c r="N599" s="194">
        <v>1</v>
      </c>
      <c r="Q599" s="194" t="s">
        <v>2299</v>
      </c>
      <c r="R599" s="194" t="s">
        <v>2300</v>
      </c>
      <c r="S599" s="194" t="s">
        <v>25</v>
      </c>
      <c r="W599" s="194" t="s">
        <v>2295</v>
      </c>
    </row>
    <row r="600" spans="2:23">
      <c r="B600" s="194" t="s">
        <v>5206</v>
      </c>
      <c r="C600" s="194" t="str">
        <f t="shared" si="34"/>
        <v>select_one</v>
      </c>
      <c r="D600" s="194" t="str">
        <f t="shared" si="33"/>
        <v>food_source</v>
      </c>
      <c r="G600" s="194" t="s">
        <v>2983</v>
      </c>
      <c r="I600" s="251" t="s">
        <v>8448</v>
      </c>
      <c r="J600" s="194" t="s">
        <v>2275</v>
      </c>
      <c r="K600" s="194" t="s">
        <v>2318</v>
      </c>
      <c r="M600" s="194" t="s">
        <v>5208</v>
      </c>
      <c r="N600" s="194">
        <v>1</v>
      </c>
      <c r="S600" s="194" t="s">
        <v>25</v>
      </c>
      <c r="W600" s="194" t="s">
        <v>2320</v>
      </c>
    </row>
    <row r="601" spans="2:23">
      <c r="B601" s="194" t="s">
        <v>5209</v>
      </c>
      <c r="C601" s="194" t="str">
        <f t="shared" si="34"/>
        <v>No</v>
      </c>
      <c r="D601" s="194" t="str">
        <f t="shared" si="33"/>
        <v/>
      </c>
      <c r="G601" s="194" t="s">
        <v>2983</v>
      </c>
      <c r="I601" s="251" t="s">
        <v>2988</v>
      </c>
      <c r="J601" s="194" t="s">
        <v>151</v>
      </c>
      <c r="K601" s="194" t="s">
        <v>2321</v>
      </c>
      <c r="M601" s="194" t="s">
        <v>5211</v>
      </c>
      <c r="N601" s="194">
        <v>1</v>
      </c>
      <c r="P601" s="205" t="s">
        <v>2323</v>
      </c>
      <c r="Q601" s="194" t="s">
        <v>2273</v>
      </c>
      <c r="R601" s="194" t="s">
        <v>2274</v>
      </c>
      <c r="S601" s="194" t="s">
        <v>25</v>
      </c>
    </row>
    <row r="602" spans="2:23">
      <c r="B602" s="194" t="s">
        <v>5212</v>
      </c>
      <c r="C602" s="194" t="str">
        <f t="shared" si="34"/>
        <v>select_one</v>
      </c>
      <c r="D602" s="194" t="str">
        <f t="shared" si="33"/>
        <v>food_source</v>
      </c>
      <c r="G602" s="194" t="s">
        <v>2983</v>
      </c>
      <c r="I602" s="251" t="s">
        <v>8448</v>
      </c>
      <c r="J602" s="194" t="s">
        <v>2275</v>
      </c>
      <c r="K602" s="194" t="s">
        <v>2324</v>
      </c>
      <c r="M602" s="194" t="s">
        <v>5214</v>
      </c>
      <c r="N602" s="194">
        <v>1</v>
      </c>
      <c r="S602" s="194" t="s">
        <v>25</v>
      </c>
      <c r="W602" s="194" t="s">
        <v>2326</v>
      </c>
    </row>
    <row r="603" spans="2:23">
      <c r="B603" s="194" t="s">
        <v>5215</v>
      </c>
      <c r="C603" s="194" t="str">
        <f t="shared" si="34"/>
        <v>No</v>
      </c>
      <c r="D603" s="194" t="str">
        <f t="shared" si="33"/>
        <v/>
      </c>
      <c r="G603" s="194" t="s">
        <v>2983</v>
      </c>
      <c r="I603" s="251" t="s">
        <v>2988</v>
      </c>
      <c r="J603" s="194" t="s">
        <v>151</v>
      </c>
      <c r="K603" s="194" t="s">
        <v>2327</v>
      </c>
      <c r="M603" s="194" t="s">
        <v>5217</v>
      </c>
      <c r="N603" s="194">
        <v>1</v>
      </c>
      <c r="P603" s="205" t="s">
        <v>2329</v>
      </c>
      <c r="Q603" s="194" t="s">
        <v>2330</v>
      </c>
      <c r="R603" s="194" t="s">
        <v>2331</v>
      </c>
      <c r="S603" s="194" t="s">
        <v>25</v>
      </c>
      <c r="W603" s="194" t="s">
        <v>2326</v>
      </c>
    </row>
    <row r="604" spans="2:23">
      <c r="B604" s="194" t="s">
        <v>5218</v>
      </c>
      <c r="C604" s="194" t="str">
        <f t="shared" si="34"/>
        <v>select_one</v>
      </c>
      <c r="D604" s="194" t="str">
        <f t="shared" si="33"/>
        <v>food_source</v>
      </c>
      <c r="G604" s="194" t="s">
        <v>2983</v>
      </c>
      <c r="I604" s="251" t="s">
        <v>8448</v>
      </c>
      <c r="J604" s="194" t="s">
        <v>2275</v>
      </c>
      <c r="K604" s="194" t="s">
        <v>2332</v>
      </c>
      <c r="M604" s="194" t="s">
        <v>5220</v>
      </c>
      <c r="N604" s="194">
        <v>1</v>
      </c>
      <c r="S604" s="194" t="s">
        <v>25</v>
      </c>
      <c r="W604" s="194" t="s">
        <v>2334</v>
      </c>
    </row>
    <row r="605" spans="2:23">
      <c r="B605" s="194" t="s">
        <v>5221</v>
      </c>
      <c r="C605" s="194" t="str">
        <f t="shared" si="34"/>
        <v>No</v>
      </c>
      <c r="D605" s="194" t="str">
        <f t="shared" si="33"/>
        <v/>
      </c>
      <c r="G605" s="194" t="s">
        <v>2983</v>
      </c>
      <c r="I605" s="251" t="s">
        <v>2988</v>
      </c>
      <c r="J605" s="194" t="s">
        <v>151</v>
      </c>
      <c r="K605" s="194" t="s">
        <v>2335</v>
      </c>
      <c r="M605" s="194" t="s">
        <v>5223</v>
      </c>
      <c r="N605" s="194">
        <v>1</v>
      </c>
      <c r="P605" s="205" t="s">
        <v>2337</v>
      </c>
      <c r="Q605" s="194" t="s">
        <v>2330</v>
      </c>
      <c r="R605" s="194" t="s">
        <v>2331</v>
      </c>
      <c r="S605" s="194" t="s">
        <v>25</v>
      </c>
      <c r="W605" s="194" t="s">
        <v>2326</v>
      </c>
    </row>
    <row r="606" spans="2:23">
      <c r="B606" s="194" t="s">
        <v>5224</v>
      </c>
      <c r="C606" s="194" t="str">
        <f t="shared" si="34"/>
        <v>select_one</v>
      </c>
      <c r="D606" s="194" t="str">
        <f t="shared" si="33"/>
        <v>food_source</v>
      </c>
      <c r="G606" s="194" t="s">
        <v>2983</v>
      </c>
      <c r="I606" s="251" t="s">
        <v>8448</v>
      </c>
      <c r="J606" s="194" t="s">
        <v>2275</v>
      </c>
      <c r="K606" s="194" t="s">
        <v>2338</v>
      </c>
      <c r="M606" s="194" t="s">
        <v>5226</v>
      </c>
      <c r="N606" s="194">
        <v>1</v>
      </c>
      <c r="S606" s="194" t="s">
        <v>25</v>
      </c>
      <c r="W606" s="194" t="s">
        <v>2340</v>
      </c>
    </row>
    <row r="607" spans="2:23">
      <c r="B607" s="194" t="s">
        <v>5227</v>
      </c>
      <c r="C607" s="194" t="str">
        <f t="shared" si="34"/>
        <v>No</v>
      </c>
      <c r="D607" s="194" t="str">
        <f t="shared" si="33"/>
        <v/>
      </c>
      <c r="G607" s="194" t="s">
        <v>2983</v>
      </c>
      <c r="I607" s="251" t="s">
        <v>2988</v>
      </c>
      <c r="J607" s="194" t="s">
        <v>151</v>
      </c>
      <c r="K607" s="194" t="s">
        <v>2341</v>
      </c>
      <c r="M607" s="194" t="s">
        <v>5229</v>
      </c>
      <c r="N607" s="194">
        <v>1</v>
      </c>
      <c r="P607" s="205" t="s">
        <v>2343</v>
      </c>
      <c r="Q607" s="194" t="s">
        <v>2273</v>
      </c>
      <c r="R607" s="194" t="s">
        <v>2274</v>
      </c>
      <c r="S607" s="194" t="s">
        <v>25</v>
      </c>
    </row>
    <row r="608" spans="2:23">
      <c r="B608" s="194" t="s">
        <v>5230</v>
      </c>
      <c r="C608" s="194" t="str">
        <f t="shared" si="34"/>
        <v>select_one</v>
      </c>
      <c r="D608" s="194" t="str">
        <f t="shared" si="33"/>
        <v>food_source</v>
      </c>
      <c r="G608" s="194" t="s">
        <v>2983</v>
      </c>
      <c r="I608" s="251" t="s">
        <v>8448</v>
      </c>
      <c r="J608" s="194" t="s">
        <v>2275</v>
      </c>
      <c r="K608" s="194" t="s">
        <v>2344</v>
      </c>
      <c r="M608" s="194" t="s">
        <v>5232</v>
      </c>
      <c r="N608" s="194">
        <v>1</v>
      </c>
      <c r="S608" s="194" t="s">
        <v>25</v>
      </c>
      <c r="W608" s="194" t="s">
        <v>2346</v>
      </c>
    </row>
    <row r="609" spans="1:25">
      <c r="B609" s="194" t="s">
        <v>5233</v>
      </c>
      <c r="C609" s="194" t="str">
        <f t="shared" si="34"/>
        <v>No</v>
      </c>
      <c r="D609" s="194" t="str">
        <f t="shared" si="33"/>
        <v/>
      </c>
      <c r="G609" s="194" t="s">
        <v>2983</v>
      </c>
      <c r="I609" s="251" t="s">
        <v>2988</v>
      </c>
      <c r="J609" s="194" t="s">
        <v>151</v>
      </c>
      <c r="K609" s="194" t="s">
        <v>2347</v>
      </c>
      <c r="M609" s="194" t="s">
        <v>5235</v>
      </c>
      <c r="N609" s="194">
        <v>1</v>
      </c>
      <c r="P609" s="205" t="s">
        <v>2349</v>
      </c>
      <c r="Q609" s="194" t="s">
        <v>2350</v>
      </c>
      <c r="R609" s="194" t="s">
        <v>2351</v>
      </c>
      <c r="S609" s="194" t="s">
        <v>25</v>
      </c>
      <c r="W609" s="194" t="s">
        <v>2346</v>
      </c>
    </row>
    <row r="610" spans="1:25">
      <c r="B610" s="194" t="s">
        <v>5236</v>
      </c>
      <c r="C610" s="194" t="str">
        <f t="shared" si="34"/>
        <v>select_one</v>
      </c>
      <c r="D610" s="194" t="str">
        <f t="shared" si="33"/>
        <v>food_source</v>
      </c>
      <c r="G610" s="194" t="s">
        <v>2983</v>
      </c>
      <c r="I610" s="251" t="s">
        <v>8448</v>
      </c>
      <c r="J610" s="194" t="s">
        <v>2275</v>
      </c>
      <c r="K610" s="194" t="s">
        <v>2352</v>
      </c>
      <c r="M610" s="194" t="s">
        <v>5238</v>
      </c>
      <c r="N610" s="194">
        <v>1</v>
      </c>
      <c r="S610" s="194" t="s">
        <v>25</v>
      </c>
      <c r="W610" s="194" t="s">
        <v>2354</v>
      </c>
    </row>
    <row r="611" spans="1:25">
      <c r="B611" s="194" t="s">
        <v>5239</v>
      </c>
      <c r="C611" s="194" t="str">
        <f t="shared" si="34"/>
        <v>No</v>
      </c>
      <c r="D611" s="194" t="str">
        <f t="shared" si="33"/>
        <v/>
      </c>
      <c r="G611" s="194" t="s">
        <v>2983</v>
      </c>
      <c r="I611" s="251" t="s">
        <v>2988</v>
      </c>
      <c r="J611" s="194" t="s">
        <v>151</v>
      </c>
      <c r="K611" s="194" t="s">
        <v>2355</v>
      </c>
      <c r="M611" s="194" t="s">
        <v>5241</v>
      </c>
      <c r="N611" s="194">
        <v>1</v>
      </c>
      <c r="P611" s="205" t="s">
        <v>2357</v>
      </c>
      <c r="Q611" s="194" t="s">
        <v>2273</v>
      </c>
      <c r="R611" s="194" t="s">
        <v>2274</v>
      </c>
      <c r="S611" s="194" t="s">
        <v>25</v>
      </c>
    </row>
    <row r="612" spans="1:25">
      <c r="B612" s="194" t="s">
        <v>5242</v>
      </c>
      <c r="C612" s="194" t="str">
        <f t="shared" si="34"/>
        <v>select_one</v>
      </c>
      <c r="D612" s="194" t="str">
        <f t="shared" si="33"/>
        <v>food_source</v>
      </c>
      <c r="G612" s="194" t="s">
        <v>2983</v>
      </c>
      <c r="I612" s="251" t="s">
        <v>8448</v>
      </c>
      <c r="J612" s="194" t="s">
        <v>2275</v>
      </c>
      <c r="K612" s="194" t="s">
        <v>2358</v>
      </c>
      <c r="M612" s="194" t="s">
        <v>5244</v>
      </c>
      <c r="N612" s="194">
        <v>1</v>
      </c>
      <c r="S612" s="194" t="s">
        <v>25</v>
      </c>
      <c r="W612" s="194" t="s">
        <v>2360</v>
      </c>
    </row>
    <row r="613" spans="1:25">
      <c r="B613" s="194" t="s">
        <v>5245</v>
      </c>
      <c r="C613" s="194" t="str">
        <f t="shared" si="34"/>
        <v>No</v>
      </c>
      <c r="D613" s="194" t="str">
        <f t="shared" si="33"/>
        <v/>
      </c>
      <c r="G613" s="194" t="s">
        <v>2983</v>
      </c>
      <c r="I613" s="251" t="s">
        <v>2988</v>
      </c>
      <c r="J613" s="194" t="s">
        <v>151</v>
      </c>
      <c r="K613" s="194" t="s">
        <v>2361</v>
      </c>
      <c r="M613" s="194" t="s">
        <v>5247</v>
      </c>
      <c r="N613" s="194">
        <v>1</v>
      </c>
      <c r="P613" s="205" t="s">
        <v>2363</v>
      </c>
      <c r="Q613" s="194" t="s">
        <v>2273</v>
      </c>
      <c r="R613" s="194" t="s">
        <v>2274</v>
      </c>
      <c r="S613" s="194" t="s">
        <v>25</v>
      </c>
    </row>
    <row r="614" spans="1:25">
      <c r="B614" s="194" t="s">
        <v>5248</v>
      </c>
      <c r="C614" s="194" t="str">
        <f t="shared" si="34"/>
        <v>select_one</v>
      </c>
      <c r="D614" s="194" t="str">
        <f t="shared" si="33"/>
        <v>food_source</v>
      </c>
      <c r="G614" s="194" t="s">
        <v>2983</v>
      </c>
      <c r="I614" s="251" t="s">
        <v>8448</v>
      </c>
      <c r="J614" s="194" t="s">
        <v>2275</v>
      </c>
      <c r="K614" s="194" t="s">
        <v>2364</v>
      </c>
      <c r="M614" s="194" t="s">
        <v>5250</v>
      </c>
      <c r="N614" s="194">
        <v>1</v>
      </c>
      <c r="S614" s="194" t="s">
        <v>25</v>
      </c>
      <c r="W614" s="194" t="s">
        <v>2366</v>
      </c>
    </row>
    <row r="615" spans="1:25" s="199" customFormat="1">
      <c r="A615" s="212"/>
      <c r="B615" s="199" t="s">
        <v>5251</v>
      </c>
      <c r="C615" s="199" t="str">
        <f t="shared" si="34"/>
        <v>No</v>
      </c>
      <c r="D615" s="199" t="str">
        <f t="shared" si="33"/>
        <v/>
      </c>
      <c r="E615" s="212"/>
      <c r="G615" s="199" t="s">
        <v>2983</v>
      </c>
      <c r="H615" s="213"/>
      <c r="I615" s="255" t="s">
        <v>2988</v>
      </c>
      <c r="J615" s="199" t="s">
        <v>117</v>
      </c>
      <c r="K615" s="199" t="s">
        <v>2268</v>
      </c>
      <c r="M615" s="199" t="s">
        <v>2988</v>
      </c>
      <c r="N615" s="199">
        <v>1</v>
      </c>
      <c r="P615" s="212"/>
    </row>
    <row r="616" spans="1:25">
      <c r="B616" s="194" t="s">
        <v>5252</v>
      </c>
      <c r="C616" s="194" t="str">
        <f t="shared" si="34"/>
        <v>No</v>
      </c>
      <c r="D616" s="194" t="str">
        <f t="shared" si="33"/>
        <v/>
      </c>
      <c r="G616" s="194" t="s">
        <v>2983</v>
      </c>
      <c r="I616" s="251" t="s">
        <v>2988</v>
      </c>
      <c r="J616" s="194" t="s">
        <v>151</v>
      </c>
      <c r="K616" s="194" t="s">
        <v>2367</v>
      </c>
      <c r="M616" s="194" t="s">
        <v>5254</v>
      </c>
      <c r="N616" s="194">
        <v>1</v>
      </c>
      <c r="Q616" s="194" t="s">
        <v>2273</v>
      </c>
      <c r="S616" s="194" t="s">
        <v>25</v>
      </c>
    </row>
    <row r="617" spans="1:25">
      <c r="B617" s="194" t="s">
        <v>5255</v>
      </c>
      <c r="C617" s="194" t="str">
        <f t="shared" si="34"/>
        <v>select_one</v>
      </c>
      <c r="D617" s="194" t="str">
        <f t="shared" si="33"/>
        <v>csb_source</v>
      </c>
      <c r="G617" s="194" t="s">
        <v>2983</v>
      </c>
      <c r="I617" s="251" t="s">
        <v>8449</v>
      </c>
      <c r="J617" s="194" t="s">
        <v>2369</v>
      </c>
      <c r="K617" s="194" t="s">
        <v>2370</v>
      </c>
      <c r="M617" s="194" t="s">
        <v>5257</v>
      </c>
      <c r="N617" s="194">
        <v>1</v>
      </c>
      <c r="S617" s="194" t="s">
        <v>25</v>
      </c>
      <c r="W617" s="194" t="s">
        <v>2372</v>
      </c>
    </row>
    <row r="618" spans="1:25">
      <c r="B618" s="194" t="s">
        <v>5258</v>
      </c>
      <c r="C618" s="194" t="str">
        <f t="shared" si="34"/>
        <v>No</v>
      </c>
      <c r="D618" s="194" t="str">
        <f t="shared" si="33"/>
        <v/>
      </c>
      <c r="G618" s="194" t="s">
        <v>2983</v>
      </c>
      <c r="I618" s="251" t="s">
        <v>2988</v>
      </c>
      <c r="J618" s="194" t="s">
        <v>801</v>
      </c>
      <c r="K618" s="194" t="s">
        <v>2373</v>
      </c>
      <c r="M618" s="194" t="s">
        <v>2374</v>
      </c>
      <c r="N618" s="194">
        <v>1</v>
      </c>
      <c r="X618" s="194" t="s">
        <v>25</v>
      </c>
      <c r="Y618" s="194" t="s">
        <v>2375</v>
      </c>
    </row>
    <row r="619" spans="1:25" s="198" customFormat="1">
      <c r="A619" s="210"/>
      <c r="B619" s="198" t="s">
        <v>5260</v>
      </c>
      <c r="C619" s="198" t="str">
        <f t="shared" si="34"/>
        <v>No</v>
      </c>
      <c r="D619" s="198" t="str">
        <f t="shared" si="33"/>
        <v/>
      </c>
      <c r="E619" s="210"/>
      <c r="G619" s="198" t="s">
        <v>2983</v>
      </c>
      <c r="H619" s="211"/>
      <c r="I619" s="258" t="s">
        <v>2988</v>
      </c>
      <c r="J619" s="198" t="s">
        <v>20</v>
      </c>
      <c r="K619" s="198" t="s">
        <v>2376</v>
      </c>
      <c r="M619" s="198" t="s">
        <v>5261</v>
      </c>
      <c r="N619" s="198">
        <v>1</v>
      </c>
      <c r="P619" s="210"/>
      <c r="W619" s="198" t="s">
        <v>2378</v>
      </c>
      <c r="X619" s="198" t="s">
        <v>25</v>
      </c>
    </row>
    <row r="620" spans="1:25" s="224" customFormat="1">
      <c r="B620" s="224" t="s">
        <v>8450</v>
      </c>
      <c r="C620" s="224" t="str">
        <f t="shared" si="34"/>
        <v>select_one</v>
      </c>
      <c r="D620" s="224" t="str">
        <f t="shared" si="33"/>
        <v>fcg</v>
      </c>
      <c r="G620" s="224" t="s">
        <v>2983</v>
      </c>
      <c r="I620" s="260" t="s">
        <v>8451</v>
      </c>
      <c r="J620" s="224" t="s">
        <v>2379</v>
      </c>
      <c r="K620" s="224" t="s">
        <v>2380</v>
      </c>
      <c r="M620" s="224" t="s">
        <v>2381</v>
      </c>
      <c r="N620" s="224">
        <v>1</v>
      </c>
      <c r="X620" s="224" t="s">
        <v>25</v>
      </c>
      <c r="Y620" s="224" t="s">
        <v>2382</v>
      </c>
    </row>
    <row r="621" spans="1:25" s="224" customFormat="1">
      <c r="B621" s="224" t="s">
        <v>8452</v>
      </c>
      <c r="C621" s="224" t="str">
        <f t="shared" si="34"/>
        <v>No</v>
      </c>
      <c r="D621" s="224" t="str">
        <f t="shared" si="33"/>
        <v/>
      </c>
      <c r="G621" s="224" t="s">
        <v>2983</v>
      </c>
      <c r="I621" s="260" t="s">
        <v>2988</v>
      </c>
      <c r="J621" s="224" t="s">
        <v>151</v>
      </c>
      <c r="K621" s="224" t="s">
        <v>2383</v>
      </c>
      <c r="M621" s="224" t="s">
        <v>2384</v>
      </c>
      <c r="N621" s="224">
        <v>1</v>
      </c>
      <c r="X621" s="224" t="s">
        <v>25</v>
      </c>
      <c r="Y621" s="224" t="s">
        <v>2385</v>
      </c>
    </row>
    <row r="622" spans="1:25" s="224" customFormat="1">
      <c r="B622" s="224" t="s">
        <v>8453</v>
      </c>
      <c r="C622" s="224" t="str">
        <f t="shared" si="34"/>
        <v>No</v>
      </c>
      <c r="D622" s="224" t="str">
        <f t="shared" si="33"/>
        <v/>
      </c>
      <c r="G622" s="224" t="s">
        <v>2983</v>
      </c>
      <c r="I622" s="260" t="s">
        <v>2988</v>
      </c>
      <c r="J622" s="224" t="s">
        <v>151</v>
      </c>
      <c r="K622" s="224" t="s">
        <v>2386</v>
      </c>
      <c r="M622" s="224" t="s">
        <v>2387</v>
      </c>
      <c r="N622" s="224">
        <v>1</v>
      </c>
      <c r="X622" s="224" t="s">
        <v>25</v>
      </c>
      <c r="Y622" s="224" t="s">
        <v>2388</v>
      </c>
    </row>
    <row r="623" spans="1:25" s="224" customFormat="1">
      <c r="B623" s="224" t="s">
        <v>8454</v>
      </c>
      <c r="C623" s="224" t="str">
        <f t="shared" si="34"/>
        <v>No</v>
      </c>
      <c r="D623" s="224" t="str">
        <f t="shared" si="33"/>
        <v/>
      </c>
      <c r="G623" s="224" t="s">
        <v>2983</v>
      </c>
      <c r="I623" s="260" t="s">
        <v>2988</v>
      </c>
      <c r="J623" s="224" t="s">
        <v>151</v>
      </c>
      <c r="K623" s="224" t="s">
        <v>2389</v>
      </c>
      <c r="M623" s="224" t="s">
        <v>2390</v>
      </c>
      <c r="N623" s="224">
        <v>1</v>
      </c>
      <c r="X623" s="224" t="s">
        <v>25</v>
      </c>
      <c r="Y623" s="224" t="s">
        <v>2391</v>
      </c>
    </row>
    <row r="624" spans="1:25" s="224" customFormat="1">
      <c r="B624" s="224" t="s">
        <v>8455</v>
      </c>
      <c r="C624" s="224" t="str">
        <f t="shared" si="34"/>
        <v>select_one</v>
      </c>
      <c r="D624" s="224" t="str">
        <f t="shared" si="33"/>
        <v>fcs_nutrition_grp</v>
      </c>
      <c r="G624" s="224" t="s">
        <v>2983</v>
      </c>
      <c r="I624" s="260" t="s">
        <v>8456</v>
      </c>
      <c r="J624" s="224" t="s">
        <v>2392</v>
      </c>
      <c r="K624" s="224" t="s">
        <v>2393</v>
      </c>
      <c r="M624" s="224" t="s">
        <v>2394</v>
      </c>
      <c r="N624" s="224">
        <v>1</v>
      </c>
      <c r="X624" s="224" t="s">
        <v>25</v>
      </c>
      <c r="Y624" s="224" t="s">
        <v>2395</v>
      </c>
    </row>
    <row r="625" spans="1:25" s="224" customFormat="1">
      <c r="B625" s="224" t="s">
        <v>8457</v>
      </c>
      <c r="C625" s="224" t="str">
        <f t="shared" si="34"/>
        <v>select_one</v>
      </c>
      <c r="D625" s="224" t="str">
        <f t="shared" si="33"/>
        <v>fcs_nutrition_grp</v>
      </c>
      <c r="G625" s="224" t="s">
        <v>2983</v>
      </c>
      <c r="I625" s="260" t="s">
        <v>8456</v>
      </c>
      <c r="J625" s="224" t="s">
        <v>2392</v>
      </c>
      <c r="K625" s="224" t="s">
        <v>2396</v>
      </c>
      <c r="M625" s="224" t="s">
        <v>2397</v>
      </c>
      <c r="N625" s="224">
        <v>1</v>
      </c>
      <c r="X625" s="224" t="s">
        <v>25</v>
      </c>
      <c r="Y625" s="224" t="s">
        <v>2398</v>
      </c>
    </row>
    <row r="626" spans="1:25" s="224" customFormat="1">
      <c r="B626" s="224" t="s">
        <v>8458</v>
      </c>
      <c r="C626" s="224" t="str">
        <f t="shared" si="34"/>
        <v>select_one</v>
      </c>
      <c r="D626" s="224" t="str">
        <f t="shared" si="33"/>
        <v>fcs_nutrition_grp</v>
      </c>
      <c r="G626" s="224" t="s">
        <v>2983</v>
      </c>
      <c r="I626" s="260" t="s">
        <v>8456</v>
      </c>
      <c r="J626" s="224" t="s">
        <v>2392</v>
      </c>
      <c r="K626" s="224" t="s">
        <v>2399</v>
      </c>
      <c r="M626" s="224" t="s">
        <v>2400</v>
      </c>
      <c r="N626" s="224">
        <v>1</v>
      </c>
      <c r="X626" s="224" t="s">
        <v>25</v>
      </c>
      <c r="Y626" s="224" t="s">
        <v>2401</v>
      </c>
    </row>
    <row r="627" spans="1:25" s="199" customFormat="1">
      <c r="A627" s="212"/>
      <c r="B627" s="199" t="s">
        <v>5262</v>
      </c>
      <c r="C627" s="199" t="str">
        <f t="shared" si="34"/>
        <v>No</v>
      </c>
      <c r="D627" s="199" t="str">
        <f t="shared" si="33"/>
        <v/>
      </c>
      <c r="E627" s="212"/>
      <c r="G627" s="199" t="s">
        <v>2983</v>
      </c>
      <c r="H627" s="213"/>
      <c r="I627" s="255" t="s">
        <v>2988</v>
      </c>
      <c r="J627" s="199" t="s">
        <v>117</v>
      </c>
      <c r="K627" s="199" t="s">
        <v>2248</v>
      </c>
      <c r="M627" s="199" t="s">
        <v>2988</v>
      </c>
      <c r="N627" s="199">
        <v>1</v>
      </c>
      <c r="P627" s="212"/>
    </row>
    <row r="628" spans="1:25" s="218" customFormat="1">
      <c r="A628" s="207"/>
      <c r="C628" s="218" t="str">
        <f t="shared" si="34"/>
        <v>No</v>
      </c>
      <c r="D628" s="218" t="str">
        <f t="shared" si="33"/>
        <v/>
      </c>
      <c r="E628" s="207"/>
      <c r="H628" s="209"/>
      <c r="I628" s="253" t="s">
        <v>2988</v>
      </c>
      <c r="M628" s="218" t="s">
        <v>2988</v>
      </c>
      <c r="N628" s="218">
        <v>1</v>
      </c>
      <c r="P628" s="207"/>
    </row>
    <row r="629" spans="1:25" s="199" customFormat="1">
      <c r="A629" s="212"/>
      <c r="B629" s="199" t="s">
        <v>5263</v>
      </c>
      <c r="C629" s="199" t="str">
        <f t="shared" si="34"/>
        <v>No</v>
      </c>
      <c r="D629" s="199" t="str">
        <f t="shared" si="33"/>
        <v/>
      </c>
      <c r="E629" s="212"/>
      <c r="G629" s="199" t="s">
        <v>3040</v>
      </c>
      <c r="H629" s="213"/>
      <c r="I629" s="255" t="s">
        <v>2988</v>
      </c>
      <c r="J629" s="199" t="s">
        <v>26</v>
      </c>
      <c r="K629" s="199" t="s">
        <v>786</v>
      </c>
      <c r="L629" s="199" t="s">
        <v>5265</v>
      </c>
      <c r="M629" s="199" t="s">
        <v>5266</v>
      </c>
      <c r="N629" s="199">
        <v>1</v>
      </c>
      <c r="P629" s="212" t="s">
        <v>2403</v>
      </c>
      <c r="W629" s="199" t="s">
        <v>2404</v>
      </c>
    </row>
    <row r="630" spans="1:25">
      <c r="B630" s="194" t="s">
        <v>5268</v>
      </c>
      <c r="C630" s="194" t="str">
        <f t="shared" si="34"/>
        <v>No</v>
      </c>
      <c r="D630" s="194" t="str">
        <f t="shared" si="33"/>
        <v/>
      </c>
      <c r="E630" s="205" t="s">
        <v>5269</v>
      </c>
      <c r="G630" s="194" t="s">
        <v>3040</v>
      </c>
      <c r="I630" s="251" t="s">
        <v>2988</v>
      </c>
      <c r="J630" s="194" t="s">
        <v>151</v>
      </c>
      <c r="K630" s="194" t="s">
        <v>2405</v>
      </c>
      <c r="M630" s="194" t="s">
        <v>5271</v>
      </c>
      <c r="N630" s="194">
        <v>1</v>
      </c>
      <c r="Q630" s="194" t="s">
        <v>2407</v>
      </c>
      <c r="R630" s="194" t="s">
        <v>2408</v>
      </c>
      <c r="S630" s="194" t="s">
        <v>25</v>
      </c>
    </row>
    <row r="631" spans="1:25" s="199" customFormat="1">
      <c r="A631" s="212"/>
      <c r="B631" s="199" t="s">
        <v>5273</v>
      </c>
      <c r="C631" s="199" t="str">
        <f t="shared" si="34"/>
        <v>No</v>
      </c>
      <c r="D631" s="199" t="str">
        <f t="shared" si="33"/>
        <v/>
      </c>
      <c r="E631" s="212"/>
      <c r="G631" s="199" t="s">
        <v>3040</v>
      </c>
      <c r="H631" s="213"/>
      <c r="I631" s="255" t="s">
        <v>2988</v>
      </c>
      <c r="J631" s="199" t="s">
        <v>26</v>
      </c>
      <c r="K631" s="199" t="s">
        <v>2409</v>
      </c>
      <c r="M631" s="199" t="s">
        <v>2988</v>
      </c>
      <c r="N631" s="199">
        <v>1</v>
      </c>
      <c r="P631" s="212"/>
    </row>
    <row r="632" spans="1:25" s="216" customFormat="1">
      <c r="A632" s="215"/>
      <c r="B632" s="216" t="s">
        <v>5275</v>
      </c>
      <c r="C632" s="216" t="str">
        <f t="shared" si="34"/>
        <v>No</v>
      </c>
      <c r="D632" s="216" t="str">
        <f t="shared" si="33"/>
        <v/>
      </c>
      <c r="E632" s="215"/>
      <c r="G632" s="216" t="s">
        <v>3040</v>
      </c>
      <c r="H632" s="217"/>
      <c r="I632" s="257" t="s">
        <v>2988</v>
      </c>
      <c r="J632" s="216" t="s">
        <v>212</v>
      </c>
      <c r="K632" s="216" t="s">
        <v>5276</v>
      </c>
      <c r="M632" s="216" t="s">
        <v>2988</v>
      </c>
      <c r="N632" s="216">
        <v>1</v>
      </c>
      <c r="P632" s="215"/>
      <c r="V632" s="216" t="s">
        <v>2411</v>
      </c>
    </row>
    <row r="633" spans="1:25">
      <c r="B633" s="194" t="s">
        <v>5277</v>
      </c>
      <c r="C633" s="194" t="str">
        <f t="shared" si="34"/>
        <v>No</v>
      </c>
      <c r="D633" s="194" t="str">
        <f t="shared" si="33"/>
        <v/>
      </c>
      <c r="G633" s="194" t="s">
        <v>2983</v>
      </c>
      <c r="I633" s="251" t="s">
        <v>2988</v>
      </c>
      <c r="J633" s="194" t="s">
        <v>151</v>
      </c>
      <c r="K633" s="194" t="s">
        <v>2412</v>
      </c>
      <c r="M633" s="194" t="s">
        <v>5279</v>
      </c>
      <c r="N633" s="194">
        <v>1</v>
      </c>
      <c r="Q633" s="194" t="s">
        <v>2414</v>
      </c>
      <c r="R633" s="194" t="s">
        <v>2415</v>
      </c>
      <c r="S633" s="194" t="s">
        <v>25</v>
      </c>
    </row>
    <row r="634" spans="1:25" s="199" customFormat="1">
      <c r="A634" s="212"/>
      <c r="B634" s="199" t="s">
        <v>5280</v>
      </c>
      <c r="C634" s="199" t="str">
        <f t="shared" si="34"/>
        <v>No</v>
      </c>
      <c r="D634" s="199" t="str">
        <f t="shared" si="33"/>
        <v/>
      </c>
      <c r="E634" s="212"/>
      <c r="G634" s="199" t="s">
        <v>3040</v>
      </c>
      <c r="H634" s="213"/>
      <c r="I634" s="255" t="s">
        <v>2988</v>
      </c>
      <c r="J634" s="199" t="s">
        <v>26</v>
      </c>
      <c r="K634" s="199" t="s">
        <v>2416</v>
      </c>
      <c r="N634" s="199">
        <v>1</v>
      </c>
      <c r="P634" s="212"/>
      <c r="S634" s="199" t="s">
        <v>25</v>
      </c>
      <c r="T634" s="199" t="s">
        <v>168</v>
      </c>
    </row>
    <row r="635" spans="1:25" s="238" customFormat="1">
      <c r="C635" s="238" t="str">
        <f t="shared" si="34"/>
        <v>No</v>
      </c>
      <c r="D635" s="238" t="str">
        <f t="shared" si="33"/>
        <v/>
      </c>
      <c r="I635" s="254" t="s">
        <v>2988</v>
      </c>
      <c r="M635" s="238" t="s">
        <v>5281</v>
      </c>
      <c r="N635" s="238">
        <v>1</v>
      </c>
      <c r="P635" s="238" t="s">
        <v>2418</v>
      </c>
    </row>
    <row r="636" spans="1:25">
      <c r="B636" s="194" t="s">
        <v>5282</v>
      </c>
      <c r="C636" s="194" t="str">
        <f t="shared" si="34"/>
        <v>select_one</v>
      </c>
      <c r="D636" s="194" t="str">
        <f t="shared" si="33"/>
        <v>MAD_Yes_No</v>
      </c>
      <c r="G636" s="194" t="s">
        <v>3040</v>
      </c>
      <c r="I636" s="251" t="s">
        <v>8459</v>
      </c>
      <c r="J636" s="194" t="s">
        <v>2419</v>
      </c>
      <c r="K636" s="194" t="s">
        <v>2420</v>
      </c>
      <c r="M636" s="194" t="s">
        <v>5284</v>
      </c>
      <c r="N636" s="194">
        <v>1</v>
      </c>
      <c r="S636" s="194" t="s">
        <v>25</v>
      </c>
    </row>
    <row r="637" spans="1:25">
      <c r="B637" s="194" t="s">
        <v>5285</v>
      </c>
      <c r="C637" s="194" t="str">
        <f t="shared" si="34"/>
        <v>select_one</v>
      </c>
      <c r="D637" s="194" t="str">
        <f t="shared" si="33"/>
        <v>MAD_Yes_No</v>
      </c>
      <c r="G637" s="194" t="s">
        <v>3040</v>
      </c>
      <c r="I637" s="251" t="s">
        <v>8459</v>
      </c>
      <c r="J637" s="194" t="s">
        <v>2419</v>
      </c>
      <c r="K637" s="194" t="s">
        <v>2422</v>
      </c>
      <c r="M637" s="194" t="s">
        <v>5287</v>
      </c>
      <c r="N637" s="194">
        <v>1</v>
      </c>
      <c r="S637" s="194" t="s">
        <v>25</v>
      </c>
    </row>
    <row r="638" spans="1:25">
      <c r="B638" s="194" t="s">
        <v>5288</v>
      </c>
      <c r="C638" s="194" t="str">
        <f t="shared" si="34"/>
        <v>select_one</v>
      </c>
      <c r="D638" s="194" t="str">
        <f t="shared" si="33"/>
        <v>MAD_Yes_No</v>
      </c>
      <c r="G638" s="194" t="s">
        <v>3040</v>
      </c>
      <c r="I638" s="251" t="s">
        <v>8459</v>
      </c>
      <c r="J638" s="194" t="s">
        <v>2419</v>
      </c>
      <c r="K638" s="194" t="s">
        <v>2424</v>
      </c>
      <c r="M638" s="194" t="s">
        <v>5290</v>
      </c>
      <c r="N638" s="194">
        <v>1</v>
      </c>
      <c r="S638" s="194" t="s">
        <v>25</v>
      </c>
    </row>
    <row r="639" spans="1:25">
      <c r="B639" s="194" t="s">
        <v>5291</v>
      </c>
      <c r="C639" s="194" t="str">
        <f t="shared" si="34"/>
        <v>select_one</v>
      </c>
      <c r="D639" s="194" t="str">
        <f t="shared" si="33"/>
        <v>MAD_Yes_No</v>
      </c>
      <c r="G639" s="194" t="s">
        <v>3040</v>
      </c>
      <c r="I639" s="251" t="s">
        <v>8459</v>
      </c>
      <c r="J639" s="194" t="s">
        <v>2419</v>
      </c>
      <c r="K639" s="194" t="s">
        <v>2426</v>
      </c>
      <c r="M639" s="194" t="s">
        <v>5293</v>
      </c>
      <c r="N639" s="194">
        <v>1</v>
      </c>
      <c r="S639" s="194" t="s">
        <v>25</v>
      </c>
    </row>
    <row r="640" spans="1:25">
      <c r="B640" s="194" t="s">
        <v>5294</v>
      </c>
      <c r="C640" s="194" t="str">
        <f t="shared" si="34"/>
        <v>select_one</v>
      </c>
      <c r="D640" s="194" t="str">
        <f t="shared" si="33"/>
        <v>MAD_Yes_No</v>
      </c>
      <c r="G640" s="194" t="s">
        <v>3040</v>
      </c>
      <c r="I640" s="251" t="s">
        <v>8459</v>
      </c>
      <c r="J640" s="194" t="s">
        <v>2419</v>
      </c>
      <c r="K640" s="194" t="s">
        <v>2428</v>
      </c>
      <c r="M640" s="194" t="s">
        <v>5296</v>
      </c>
      <c r="N640" s="194">
        <v>1</v>
      </c>
      <c r="S640" s="194" t="s">
        <v>25</v>
      </c>
    </row>
    <row r="641" spans="1:23">
      <c r="B641" s="194" t="s">
        <v>5297</v>
      </c>
      <c r="C641" s="194" t="str">
        <f t="shared" si="34"/>
        <v>select_one</v>
      </c>
      <c r="D641" s="194" t="str">
        <f t="shared" si="33"/>
        <v>MAD_Yes_No</v>
      </c>
      <c r="G641" s="194" t="s">
        <v>3040</v>
      </c>
      <c r="I641" s="251" t="s">
        <v>8459</v>
      </c>
      <c r="J641" s="194" t="s">
        <v>2419</v>
      </c>
      <c r="K641" s="194" t="s">
        <v>2430</v>
      </c>
      <c r="M641" s="194" t="s">
        <v>5299</v>
      </c>
      <c r="N641" s="194">
        <v>1</v>
      </c>
      <c r="S641" s="194" t="s">
        <v>25</v>
      </c>
    </row>
    <row r="642" spans="1:23">
      <c r="B642" s="194" t="s">
        <v>5300</v>
      </c>
      <c r="C642" s="194" t="str">
        <f t="shared" si="34"/>
        <v>select_one</v>
      </c>
      <c r="D642" s="194" t="str">
        <f t="shared" si="33"/>
        <v>MAD_Yes_No</v>
      </c>
      <c r="G642" s="194" t="s">
        <v>3040</v>
      </c>
      <c r="I642" s="251" t="s">
        <v>8459</v>
      </c>
      <c r="J642" s="194" t="s">
        <v>2419</v>
      </c>
      <c r="K642" s="194" t="s">
        <v>2432</v>
      </c>
      <c r="M642" s="194" t="s">
        <v>5302</v>
      </c>
      <c r="N642" s="194">
        <v>1</v>
      </c>
      <c r="S642" s="194" t="s">
        <v>25</v>
      </c>
    </row>
    <row r="643" spans="1:23">
      <c r="B643" s="194" t="s">
        <v>5303</v>
      </c>
      <c r="C643" s="194" t="str">
        <f t="shared" si="34"/>
        <v>select_one</v>
      </c>
      <c r="D643" s="194" t="str">
        <f t="shared" si="33"/>
        <v>MAD_Yes_No</v>
      </c>
      <c r="G643" s="194" t="s">
        <v>3040</v>
      </c>
      <c r="I643" s="251" t="s">
        <v>8459</v>
      </c>
      <c r="J643" s="194" t="s">
        <v>2419</v>
      </c>
      <c r="K643" s="194" t="s">
        <v>2434</v>
      </c>
      <c r="M643" s="194" t="s">
        <v>5305</v>
      </c>
      <c r="N643" s="194">
        <v>1</v>
      </c>
      <c r="S643" s="194" t="s">
        <v>25</v>
      </c>
    </row>
    <row r="644" spans="1:23">
      <c r="B644" s="194" t="s">
        <v>5306</v>
      </c>
      <c r="C644" s="194" t="str">
        <f t="shared" si="34"/>
        <v>select_one</v>
      </c>
      <c r="D644" s="194" t="str">
        <f t="shared" si="33"/>
        <v>MAD_Yes_No</v>
      </c>
      <c r="G644" s="194" t="s">
        <v>3040</v>
      </c>
      <c r="I644" s="251" t="s">
        <v>8459</v>
      </c>
      <c r="J644" s="194" t="s">
        <v>2419</v>
      </c>
      <c r="K644" s="194" t="s">
        <v>2436</v>
      </c>
      <c r="M644" s="194" t="s">
        <v>5308</v>
      </c>
      <c r="N644" s="194">
        <v>1</v>
      </c>
      <c r="S644" s="194" t="s">
        <v>25</v>
      </c>
    </row>
    <row r="645" spans="1:23">
      <c r="B645" s="194" t="s">
        <v>5309</v>
      </c>
      <c r="C645" s="194" t="str">
        <f t="shared" si="34"/>
        <v>select_one</v>
      </c>
      <c r="D645" s="194" t="str">
        <f t="shared" ref="D645:D708" si="35">IF(OR(C645="select_one",C645="select_multiple"),TRIM(RIGHT(J645,LEN(J645)-(LEN(C645)+1))),"")</f>
        <v>MAD_Yes_No</v>
      </c>
      <c r="G645" s="194" t="s">
        <v>3040</v>
      </c>
      <c r="I645" s="251" t="s">
        <v>8459</v>
      </c>
      <c r="J645" s="194" t="s">
        <v>2419</v>
      </c>
      <c r="K645" s="194" t="s">
        <v>2438</v>
      </c>
      <c r="M645" s="194" t="s">
        <v>5311</v>
      </c>
      <c r="N645" s="194">
        <v>1</v>
      </c>
      <c r="S645" s="194" t="s">
        <v>25</v>
      </c>
    </row>
    <row r="646" spans="1:23">
      <c r="B646" s="194" t="s">
        <v>5312</v>
      </c>
      <c r="C646" s="194" t="str">
        <f t="shared" si="34"/>
        <v>select_one</v>
      </c>
      <c r="D646" s="194" t="str">
        <f t="shared" si="35"/>
        <v>MAD_Yes_No</v>
      </c>
      <c r="G646" s="194" t="s">
        <v>3040</v>
      </c>
      <c r="I646" s="251" t="s">
        <v>8459</v>
      </c>
      <c r="J646" s="194" t="s">
        <v>2419</v>
      </c>
      <c r="K646" s="194" t="s">
        <v>2440</v>
      </c>
      <c r="M646" s="194" t="s">
        <v>5314</v>
      </c>
      <c r="N646" s="194">
        <v>1</v>
      </c>
      <c r="S646" s="194" t="s">
        <v>25</v>
      </c>
    </row>
    <row r="647" spans="1:23" s="199" customFormat="1">
      <c r="A647" s="212"/>
      <c r="B647" s="199" t="s">
        <v>5315</v>
      </c>
      <c r="C647" s="199" t="str">
        <f t="shared" si="34"/>
        <v>No</v>
      </c>
      <c r="D647" s="199" t="str">
        <f t="shared" si="35"/>
        <v/>
      </c>
      <c r="E647" s="212"/>
      <c r="G647" s="199" t="s">
        <v>2983</v>
      </c>
      <c r="H647" s="213"/>
      <c r="I647" s="255" t="s">
        <v>2988</v>
      </c>
      <c r="J647" s="199" t="s">
        <v>117</v>
      </c>
      <c r="K647" s="199" t="s">
        <v>2416</v>
      </c>
      <c r="M647" s="199" t="s">
        <v>2988</v>
      </c>
      <c r="N647" s="199">
        <v>1</v>
      </c>
      <c r="P647" s="212"/>
    </row>
    <row r="648" spans="1:23">
      <c r="B648" s="194" t="s">
        <v>5316</v>
      </c>
      <c r="C648" s="194" t="str">
        <f t="shared" si="34"/>
        <v>No</v>
      </c>
      <c r="D648" s="194" t="str">
        <f t="shared" si="35"/>
        <v/>
      </c>
      <c r="G648" s="194" t="s">
        <v>3040</v>
      </c>
      <c r="I648" s="251" t="s">
        <v>2988</v>
      </c>
      <c r="J648" s="194" t="s">
        <v>151</v>
      </c>
      <c r="K648" s="194" t="s">
        <v>2442</v>
      </c>
      <c r="M648" s="194" t="s">
        <v>5318</v>
      </c>
      <c r="N648" s="194">
        <v>1</v>
      </c>
      <c r="S648" s="194" t="s">
        <v>25</v>
      </c>
    </row>
    <row r="649" spans="1:23" s="199" customFormat="1">
      <c r="A649" s="212"/>
      <c r="B649" s="199" t="s">
        <v>5320</v>
      </c>
      <c r="C649" s="199" t="str">
        <f t="shared" si="34"/>
        <v>No</v>
      </c>
      <c r="D649" s="199" t="str">
        <f t="shared" si="35"/>
        <v/>
      </c>
      <c r="E649" s="212"/>
      <c r="G649" s="199" t="s">
        <v>2983</v>
      </c>
      <c r="H649" s="213"/>
      <c r="I649" s="255" t="s">
        <v>2988</v>
      </c>
      <c r="J649" s="199" t="s">
        <v>26</v>
      </c>
      <c r="K649" s="199" t="s">
        <v>2444</v>
      </c>
      <c r="M649" s="199" t="s">
        <v>2988</v>
      </c>
      <c r="N649" s="199">
        <v>1</v>
      </c>
      <c r="P649" s="212"/>
    </row>
    <row r="650" spans="1:23">
      <c r="B650" s="194" t="s">
        <v>5321</v>
      </c>
      <c r="C650" s="194" t="str">
        <f t="shared" si="34"/>
        <v>select_one</v>
      </c>
      <c r="D650" s="194" t="str">
        <f t="shared" si="35"/>
        <v>MAD_Yes_No</v>
      </c>
      <c r="G650" s="194" t="s">
        <v>3040</v>
      </c>
      <c r="I650" s="251" t="s">
        <v>8459</v>
      </c>
      <c r="J650" s="194" t="s">
        <v>2419</v>
      </c>
      <c r="K650" s="194" t="s">
        <v>2445</v>
      </c>
      <c r="M650" s="194" t="s">
        <v>5323</v>
      </c>
      <c r="N650" s="194">
        <v>1</v>
      </c>
      <c r="P650" s="205" t="s">
        <v>2447</v>
      </c>
      <c r="S650" s="194" t="s">
        <v>25</v>
      </c>
    </row>
    <row r="651" spans="1:23">
      <c r="B651" s="194" t="s">
        <v>5324</v>
      </c>
      <c r="C651" s="194" t="str">
        <f t="shared" si="34"/>
        <v>select_one</v>
      </c>
      <c r="D651" s="194" t="str">
        <f t="shared" si="35"/>
        <v>BF_choice</v>
      </c>
      <c r="G651" s="194" t="s">
        <v>3040</v>
      </c>
      <c r="I651" s="251" t="s">
        <v>8460</v>
      </c>
      <c r="J651" s="194" t="s">
        <v>2448</v>
      </c>
      <c r="K651" s="194" t="s">
        <v>2449</v>
      </c>
      <c r="M651" s="194" t="s">
        <v>5326</v>
      </c>
      <c r="N651" s="194">
        <v>1</v>
      </c>
      <c r="S651" s="194" t="s">
        <v>25</v>
      </c>
      <c r="W651" s="194" t="s">
        <v>2451</v>
      </c>
    </row>
    <row r="652" spans="1:23">
      <c r="B652" s="194" t="s">
        <v>5327</v>
      </c>
      <c r="C652" s="194" t="str">
        <f t="shared" si="34"/>
        <v>No</v>
      </c>
      <c r="D652" s="194" t="str">
        <f t="shared" si="35"/>
        <v/>
      </c>
      <c r="G652" s="194" t="s">
        <v>3040</v>
      </c>
      <c r="I652" s="251" t="s">
        <v>2988</v>
      </c>
      <c r="J652" s="194" t="s">
        <v>151</v>
      </c>
      <c r="K652" s="194" t="s">
        <v>2452</v>
      </c>
      <c r="M652" s="194" t="s">
        <v>5329</v>
      </c>
      <c r="N652" s="194">
        <v>1</v>
      </c>
      <c r="P652" s="205" t="s">
        <v>2454</v>
      </c>
      <c r="S652" s="194" t="s">
        <v>25</v>
      </c>
      <c r="W652" s="194" t="s">
        <v>2451</v>
      </c>
    </row>
    <row r="653" spans="1:23">
      <c r="B653" s="194" t="s">
        <v>5330</v>
      </c>
      <c r="C653" s="194" t="str">
        <f t="shared" si="34"/>
        <v>select_one</v>
      </c>
      <c r="D653" s="194" t="str">
        <f t="shared" si="35"/>
        <v>MAD_Yes_No</v>
      </c>
      <c r="G653" s="194" t="s">
        <v>3040</v>
      </c>
      <c r="I653" s="251" t="s">
        <v>8459</v>
      </c>
      <c r="J653" s="194" t="s">
        <v>2419</v>
      </c>
      <c r="K653" s="194" t="s">
        <v>2455</v>
      </c>
      <c r="M653" s="194" t="s">
        <v>5332</v>
      </c>
      <c r="N653" s="194">
        <v>1</v>
      </c>
      <c r="S653" s="194" t="s">
        <v>25</v>
      </c>
    </row>
    <row r="654" spans="1:23">
      <c r="B654" s="194" t="s">
        <v>5333</v>
      </c>
      <c r="C654" s="194" t="str">
        <f t="shared" si="34"/>
        <v>No</v>
      </c>
      <c r="D654" s="194" t="str">
        <f t="shared" si="35"/>
        <v/>
      </c>
      <c r="G654" s="194" t="s">
        <v>3040</v>
      </c>
      <c r="I654" s="251" t="s">
        <v>2988</v>
      </c>
      <c r="J654" s="194" t="s">
        <v>151</v>
      </c>
      <c r="K654" s="194" t="s">
        <v>2457</v>
      </c>
      <c r="M654" s="194" t="s">
        <v>5335</v>
      </c>
      <c r="N654" s="194">
        <v>1</v>
      </c>
      <c r="S654" s="194" t="s">
        <v>25</v>
      </c>
      <c r="W654" s="194" t="s">
        <v>2459</v>
      </c>
    </row>
    <row r="655" spans="1:23">
      <c r="B655" s="194" t="s">
        <v>5336</v>
      </c>
      <c r="C655" s="194" t="str">
        <f t="shared" si="34"/>
        <v>select_multiple</v>
      </c>
      <c r="D655" s="194" t="str">
        <f t="shared" si="35"/>
        <v>MAD_Other_Food</v>
      </c>
      <c r="G655" s="194" t="s">
        <v>3040</v>
      </c>
      <c r="I655" s="251" t="s">
        <v>8461</v>
      </c>
      <c r="J655" s="194" t="s">
        <v>2460</v>
      </c>
      <c r="K655" s="194" t="s">
        <v>2461</v>
      </c>
      <c r="M655" s="194" t="s">
        <v>5338</v>
      </c>
      <c r="N655" s="194">
        <v>1</v>
      </c>
      <c r="S655" s="194" t="s">
        <v>25</v>
      </c>
      <c r="W655" s="194" t="s">
        <v>2459</v>
      </c>
    </row>
    <row r="656" spans="1:23">
      <c r="B656" s="194" t="s">
        <v>5339</v>
      </c>
      <c r="C656" s="194" t="str">
        <f t="shared" si="34"/>
        <v>No</v>
      </c>
      <c r="D656" s="194" t="str">
        <f t="shared" si="35"/>
        <v/>
      </c>
      <c r="G656" s="194" t="s">
        <v>3040</v>
      </c>
      <c r="I656" s="251" t="s">
        <v>2988</v>
      </c>
      <c r="J656" s="194" t="s">
        <v>49</v>
      </c>
      <c r="K656" s="194" t="s">
        <v>2463</v>
      </c>
      <c r="M656" s="194" t="s">
        <v>5341</v>
      </c>
      <c r="N656" s="194">
        <v>1</v>
      </c>
      <c r="S656" s="194" t="s">
        <v>25</v>
      </c>
      <c r="W656" s="194" t="s">
        <v>2465</v>
      </c>
    </row>
    <row r="657" spans="1:23">
      <c r="B657" s="194" t="s">
        <v>5343</v>
      </c>
      <c r="C657" s="194" t="str">
        <f t="shared" si="34"/>
        <v>No</v>
      </c>
      <c r="D657" s="194" t="str">
        <f t="shared" si="35"/>
        <v/>
      </c>
      <c r="G657" s="194" t="s">
        <v>3040</v>
      </c>
      <c r="I657" s="251" t="s">
        <v>2988</v>
      </c>
      <c r="J657" s="194" t="s">
        <v>49</v>
      </c>
      <c r="K657" s="194" t="s">
        <v>2466</v>
      </c>
      <c r="M657" s="194" t="s">
        <v>5345</v>
      </c>
      <c r="N657" s="194">
        <v>1</v>
      </c>
      <c r="S657" s="194" t="s">
        <v>25</v>
      </c>
      <c r="W657" s="194" t="s">
        <v>2459</v>
      </c>
    </row>
    <row r="658" spans="1:23">
      <c r="B658" s="194" t="s">
        <v>5346</v>
      </c>
      <c r="C658" s="194" t="str">
        <f t="shared" si="34"/>
        <v>select_one</v>
      </c>
      <c r="D658" s="194" t="str">
        <f t="shared" si="35"/>
        <v>Exclusive_Feeding</v>
      </c>
      <c r="G658" s="194" t="s">
        <v>3040</v>
      </c>
      <c r="I658" s="251" t="s">
        <v>8462</v>
      </c>
      <c r="J658" s="194" t="s">
        <v>2468</v>
      </c>
      <c r="K658" s="194" t="s">
        <v>2469</v>
      </c>
      <c r="M658" s="194" t="s">
        <v>5348</v>
      </c>
      <c r="N658" s="194">
        <v>1</v>
      </c>
      <c r="S658" s="194" t="s">
        <v>25</v>
      </c>
    </row>
    <row r="659" spans="1:23">
      <c r="B659" s="194" t="s">
        <v>5349</v>
      </c>
      <c r="C659" s="194" t="str">
        <f t="shared" si="34"/>
        <v>No</v>
      </c>
      <c r="D659" s="194" t="str">
        <f t="shared" si="35"/>
        <v/>
      </c>
      <c r="G659" s="194" t="s">
        <v>3040</v>
      </c>
      <c r="I659" s="251" t="s">
        <v>2988</v>
      </c>
      <c r="J659" s="194" t="s">
        <v>49</v>
      </c>
      <c r="K659" s="194" t="s">
        <v>2471</v>
      </c>
      <c r="M659" s="194" t="s">
        <v>5351</v>
      </c>
      <c r="N659" s="194">
        <v>1</v>
      </c>
      <c r="S659" s="194" t="s">
        <v>25</v>
      </c>
      <c r="W659" s="194" t="s">
        <v>2473</v>
      </c>
    </row>
    <row r="660" spans="1:23">
      <c r="B660" s="194" t="s">
        <v>5352</v>
      </c>
      <c r="C660" s="194" t="str">
        <f t="shared" si="34"/>
        <v>select_one</v>
      </c>
      <c r="D660" s="194" t="str">
        <f t="shared" si="35"/>
        <v>Baby_Formula</v>
      </c>
      <c r="G660" s="194" t="s">
        <v>3040</v>
      </c>
      <c r="I660" s="251" t="s">
        <v>8463</v>
      </c>
      <c r="J660" s="194" t="s">
        <v>2474</v>
      </c>
      <c r="K660" s="194" t="s">
        <v>2475</v>
      </c>
      <c r="M660" s="194" t="s">
        <v>5354</v>
      </c>
      <c r="N660" s="194">
        <v>1</v>
      </c>
      <c r="S660" s="194" t="s">
        <v>25</v>
      </c>
    </row>
    <row r="661" spans="1:23">
      <c r="B661" s="194" t="s">
        <v>5355</v>
      </c>
      <c r="C661" s="194" t="str">
        <f t="shared" si="34"/>
        <v>No</v>
      </c>
      <c r="D661" s="194" t="str">
        <f t="shared" si="35"/>
        <v/>
      </c>
      <c r="G661" s="194" t="s">
        <v>3040</v>
      </c>
      <c r="I661" s="251" t="s">
        <v>2988</v>
      </c>
      <c r="J661" s="194" t="s">
        <v>49</v>
      </c>
      <c r="K661" s="194" t="s">
        <v>2477</v>
      </c>
      <c r="M661" s="194" t="s">
        <v>5357</v>
      </c>
      <c r="N661" s="194">
        <v>1</v>
      </c>
      <c r="S661" s="194" t="s">
        <v>25</v>
      </c>
      <c r="W661" s="194" t="s">
        <v>2479</v>
      </c>
    </row>
    <row r="662" spans="1:23">
      <c r="B662" s="194" t="s">
        <v>5358</v>
      </c>
      <c r="C662" s="194" t="str">
        <f t="shared" si="34"/>
        <v>select_one</v>
      </c>
      <c r="D662" s="194" t="str">
        <f t="shared" si="35"/>
        <v>MAD_Yes_No</v>
      </c>
      <c r="G662" s="194" t="s">
        <v>3040</v>
      </c>
      <c r="I662" s="251" t="s">
        <v>8459</v>
      </c>
      <c r="J662" s="194" t="s">
        <v>2419</v>
      </c>
      <c r="K662" s="194" t="s">
        <v>2480</v>
      </c>
      <c r="M662" s="194" t="s">
        <v>5360</v>
      </c>
      <c r="N662" s="194">
        <v>1</v>
      </c>
      <c r="S662" s="194" t="s">
        <v>25</v>
      </c>
    </row>
    <row r="663" spans="1:23">
      <c r="B663" s="194" t="s">
        <v>5361</v>
      </c>
      <c r="C663" s="194" t="str">
        <f t="shared" ref="C663:C726" si="36">IF(IFERROR(FIND("select_one",J663),0)&gt;0,"select_one",IF(IFERROR(FIND("select_multiple",J663),0)&gt;0,"select_multiple","No"))</f>
        <v>No</v>
      </c>
      <c r="D663" s="194" t="str">
        <f t="shared" si="35"/>
        <v/>
      </c>
      <c r="G663" s="194" t="s">
        <v>3040</v>
      </c>
      <c r="I663" s="251" t="s">
        <v>2988</v>
      </c>
      <c r="J663" s="194" t="s">
        <v>49</v>
      </c>
      <c r="K663" s="194" t="s">
        <v>2482</v>
      </c>
      <c r="M663" s="194" t="s">
        <v>5363</v>
      </c>
      <c r="N663" s="194">
        <v>1</v>
      </c>
      <c r="S663" s="194" t="s">
        <v>25</v>
      </c>
      <c r="W663" s="194" t="s">
        <v>2484</v>
      </c>
    </row>
    <row r="664" spans="1:23">
      <c r="B664" s="194" t="s">
        <v>5364</v>
      </c>
      <c r="C664" s="194" t="str">
        <f t="shared" si="36"/>
        <v>select_one</v>
      </c>
      <c r="D664" s="194" t="str">
        <f t="shared" si="35"/>
        <v>MAD_Yes_No</v>
      </c>
      <c r="G664" s="194" t="s">
        <v>3040</v>
      </c>
      <c r="I664" s="251" t="s">
        <v>8459</v>
      </c>
      <c r="J664" s="194" t="s">
        <v>2419</v>
      </c>
      <c r="K664" s="194" t="s">
        <v>2485</v>
      </c>
      <c r="M664" s="194" t="s">
        <v>5366</v>
      </c>
      <c r="N664" s="194">
        <v>1</v>
      </c>
      <c r="S664" s="194" t="s">
        <v>25</v>
      </c>
    </row>
    <row r="665" spans="1:23">
      <c r="B665" s="194" t="s">
        <v>5367</v>
      </c>
      <c r="C665" s="194" t="str">
        <f t="shared" si="36"/>
        <v>No</v>
      </c>
      <c r="D665" s="194" t="str">
        <f t="shared" si="35"/>
        <v/>
      </c>
      <c r="G665" s="194" t="s">
        <v>3040</v>
      </c>
      <c r="I665" s="251" t="s">
        <v>2988</v>
      </c>
      <c r="J665" s="194" t="s">
        <v>49</v>
      </c>
      <c r="K665" s="194" t="s">
        <v>2487</v>
      </c>
      <c r="M665" s="194" t="s">
        <v>5363</v>
      </c>
      <c r="N665" s="194">
        <v>1</v>
      </c>
      <c r="S665" s="194" t="s">
        <v>25</v>
      </c>
      <c r="W665" s="194" t="s">
        <v>2489</v>
      </c>
    </row>
    <row r="666" spans="1:23">
      <c r="B666" s="194" t="s">
        <v>5369</v>
      </c>
      <c r="C666" s="194" t="str">
        <f t="shared" si="36"/>
        <v>No</v>
      </c>
      <c r="D666" s="194" t="str">
        <f t="shared" si="35"/>
        <v/>
      </c>
      <c r="F666" s="194" t="s">
        <v>246</v>
      </c>
      <c r="G666" s="194" t="s">
        <v>3040</v>
      </c>
      <c r="I666" s="251" t="s">
        <v>2988</v>
      </c>
      <c r="J666" s="194" t="s">
        <v>49</v>
      </c>
      <c r="K666" s="194" t="s">
        <v>2490</v>
      </c>
      <c r="M666" s="194" t="s">
        <v>5371</v>
      </c>
      <c r="N666" s="194">
        <v>1</v>
      </c>
      <c r="S666" s="194" t="s">
        <v>25</v>
      </c>
    </row>
    <row r="667" spans="1:23">
      <c r="B667" s="194" t="s">
        <v>5372</v>
      </c>
      <c r="C667" s="194" t="str">
        <f t="shared" si="36"/>
        <v>No</v>
      </c>
      <c r="D667" s="194" t="str">
        <f t="shared" si="35"/>
        <v/>
      </c>
      <c r="G667" s="194" t="s">
        <v>3040</v>
      </c>
      <c r="I667" s="251" t="s">
        <v>2988</v>
      </c>
      <c r="J667" s="194" t="s">
        <v>49</v>
      </c>
      <c r="K667" s="194" t="s">
        <v>2492</v>
      </c>
      <c r="M667" s="194" t="s">
        <v>5374</v>
      </c>
      <c r="N667" s="194">
        <v>1</v>
      </c>
      <c r="S667" s="194" t="s">
        <v>25</v>
      </c>
    </row>
    <row r="668" spans="1:23">
      <c r="B668" s="194" t="s">
        <v>5375</v>
      </c>
      <c r="C668" s="194" t="str">
        <f t="shared" si="36"/>
        <v>No</v>
      </c>
      <c r="D668" s="194" t="str">
        <f t="shared" si="35"/>
        <v/>
      </c>
      <c r="G668" s="194" t="s">
        <v>3040</v>
      </c>
      <c r="I668" s="251" t="s">
        <v>2988</v>
      </c>
      <c r="J668" s="194" t="s">
        <v>49</v>
      </c>
      <c r="K668" s="194" t="s">
        <v>2494</v>
      </c>
      <c r="M668" s="194" t="s">
        <v>5377</v>
      </c>
      <c r="N668" s="194">
        <v>1</v>
      </c>
      <c r="S668" s="194" t="s">
        <v>25</v>
      </c>
    </row>
    <row r="669" spans="1:23">
      <c r="B669" s="194" t="s">
        <v>5378</v>
      </c>
      <c r="C669" s="194" t="str">
        <f t="shared" si="36"/>
        <v>No</v>
      </c>
      <c r="D669" s="194" t="str">
        <f t="shared" si="35"/>
        <v/>
      </c>
      <c r="G669" s="194" t="s">
        <v>3040</v>
      </c>
      <c r="I669" s="251" t="s">
        <v>2988</v>
      </c>
      <c r="J669" s="194" t="s">
        <v>49</v>
      </c>
      <c r="K669" s="194" t="s">
        <v>2496</v>
      </c>
      <c r="M669" s="194" t="s">
        <v>5380</v>
      </c>
      <c r="N669" s="194">
        <v>1</v>
      </c>
      <c r="S669" s="194" t="s">
        <v>25</v>
      </c>
    </row>
    <row r="670" spans="1:23" s="199" customFormat="1">
      <c r="A670" s="212"/>
      <c r="B670" s="199" t="s">
        <v>5381</v>
      </c>
      <c r="C670" s="199" t="str">
        <f t="shared" si="36"/>
        <v>No</v>
      </c>
      <c r="D670" s="199" t="str">
        <f t="shared" si="35"/>
        <v/>
      </c>
      <c r="E670" s="212"/>
      <c r="G670" s="199" t="s">
        <v>2983</v>
      </c>
      <c r="H670" s="213"/>
      <c r="I670" s="255" t="s">
        <v>2988</v>
      </c>
      <c r="J670" s="199" t="s">
        <v>117</v>
      </c>
      <c r="K670" s="199" t="s">
        <v>2444</v>
      </c>
      <c r="M670" s="199" t="s">
        <v>2988</v>
      </c>
      <c r="N670" s="199">
        <v>1</v>
      </c>
      <c r="P670" s="212"/>
    </row>
    <row r="671" spans="1:23" s="199" customFormat="1">
      <c r="A671" s="212"/>
      <c r="B671" s="199" t="s">
        <v>5382</v>
      </c>
      <c r="C671" s="199" t="str">
        <f t="shared" si="36"/>
        <v>No</v>
      </c>
      <c r="D671" s="199" t="str">
        <f t="shared" si="35"/>
        <v/>
      </c>
      <c r="E671" s="212"/>
      <c r="G671" s="199" t="s">
        <v>2983</v>
      </c>
      <c r="H671" s="213"/>
      <c r="I671" s="255" t="s">
        <v>2988</v>
      </c>
      <c r="J671" s="199" t="s">
        <v>26</v>
      </c>
      <c r="K671" s="199" t="s">
        <v>2498</v>
      </c>
      <c r="M671" s="199" t="s">
        <v>2988</v>
      </c>
      <c r="N671" s="199">
        <v>1</v>
      </c>
      <c r="P671" s="212"/>
    </row>
    <row r="672" spans="1:23">
      <c r="B672" s="194" t="s">
        <v>5383</v>
      </c>
      <c r="C672" s="194" t="str">
        <f t="shared" si="36"/>
        <v>No</v>
      </c>
      <c r="D672" s="194" t="str">
        <f t="shared" si="35"/>
        <v/>
      </c>
      <c r="G672" s="194" t="s">
        <v>3040</v>
      </c>
      <c r="I672" s="251" t="s">
        <v>2988</v>
      </c>
      <c r="J672" s="194" t="s">
        <v>151</v>
      </c>
      <c r="K672" s="194" t="s">
        <v>2499</v>
      </c>
      <c r="M672" s="194" t="s">
        <v>5385</v>
      </c>
      <c r="N672" s="194">
        <v>1</v>
      </c>
      <c r="P672" s="205" t="s">
        <v>2501</v>
      </c>
      <c r="S672" s="194" t="s">
        <v>25</v>
      </c>
    </row>
    <row r="673" spans="1:25">
      <c r="B673" s="194" t="s">
        <v>5386</v>
      </c>
      <c r="C673" s="194" t="str">
        <f t="shared" si="36"/>
        <v>No</v>
      </c>
      <c r="D673" s="194" t="str">
        <f t="shared" si="35"/>
        <v/>
      </c>
      <c r="G673" s="194" t="s">
        <v>3040</v>
      </c>
      <c r="I673" s="251" t="s">
        <v>2988</v>
      </c>
      <c r="J673" s="194" t="s">
        <v>151</v>
      </c>
      <c r="K673" s="194" t="s">
        <v>2502</v>
      </c>
      <c r="M673" s="194" t="s">
        <v>5388</v>
      </c>
      <c r="N673" s="194">
        <v>1</v>
      </c>
      <c r="S673" s="194" t="s">
        <v>25</v>
      </c>
    </row>
    <row r="674" spans="1:25">
      <c r="B674" s="194" t="s">
        <v>5389</v>
      </c>
      <c r="C674" s="194" t="str">
        <f t="shared" si="36"/>
        <v>No</v>
      </c>
      <c r="D674" s="194" t="str">
        <f t="shared" si="35"/>
        <v/>
      </c>
      <c r="G674" s="194" t="s">
        <v>3040</v>
      </c>
      <c r="I674" s="251" t="s">
        <v>2988</v>
      </c>
      <c r="J674" s="194" t="s">
        <v>151</v>
      </c>
      <c r="K674" s="194" t="s">
        <v>2504</v>
      </c>
      <c r="M674" s="194" t="s">
        <v>5391</v>
      </c>
      <c r="N674" s="194">
        <v>1</v>
      </c>
      <c r="S674" s="194" t="s">
        <v>25</v>
      </c>
    </row>
    <row r="675" spans="1:25">
      <c r="B675" s="194" t="s">
        <v>5392</v>
      </c>
      <c r="C675" s="194" t="str">
        <f t="shared" si="36"/>
        <v>No</v>
      </c>
      <c r="D675" s="194" t="str">
        <f t="shared" si="35"/>
        <v/>
      </c>
      <c r="G675" s="194" t="s">
        <v>3040</v>
      </c>
      <c r="I675" s="251" t="s">
        <v>2988</v>
      </c>
      <c r="J675" s="194" t="s">
        <v>151</v>
      </c>
      <c r="K675" s="194" t="s">
        <v>2506</v>
      </c>
      <c r="M675" s="194" t="s">
        <v>5394</v>
      </c>
      <c r="N675" s="194">
        <v>1</v>
      </c>
      <c r="S675" s="194" t="s">
        <v>25</v>
      </c>
    </row>
    <row r="676" spans="1:25">
      <c r="B676" s="194" t="s">
        <v>5395</v>
      </c>
      <c r="C676" s="194" t="str">
        <f t="shared" si="36"/>
        <v>No</v>
      </c>
      <c r="D676" s="194" t="str">
        <f t="shared" si="35"/>
        <v/>
      </c>
      <c r="G676" s="194" t="s">
        <v>3040</v>
      </c>
      <c r="I676" s="251" t="s">
        <v>2988</v>
      </c>
      <c r="J676" s="194" t="s">
        <v>151</v>
      </c>
      <c r="K676" s="194" t="s">
        <v>2508</v>
      </c>
      <c r="M676" s="194" t="s">
        <v>5397</v>
      </c>
      <c r="N676" s="194">
        <v>1</v>
      </c>
      <c r="S676" s="194" t="s">
        <v>25</v>
      </c>
    </row>
    <row r="677" spans="1:25">
      <c r="B677" s="194" t="s">
        <v>5398</v>
      </c>
      <c r="C677" s="194" t="str">
        <f t="shared" si="36"/>
        <v>No</v>
      </c>
      <c r="D677" s="194" t="str">
        <f t="shared" si="35"/>
        <v/>
      </c>
      <c r="G677" s="194" t="s">
        <v>3040</v>
      </c>
      <c r="I677" s="251" t="s">
        <v>2988</v>
      </c>
      <c r="J677" s="194" t="s">
        <v>151</v>
      </c>
      <c r="K677" s="194" t="s">
        <v>2510</v>
      </c>
      <c r="M677" s="194" t="s">
        <v>5400</v>
      </c>
      <c r="N677" s="194">
        <v>1</v>
      </c>
      <c r="S677" s="194" t="s">
        <v>25</v>
      </c>
    </row>
    <row r="678" spans="1:25">
      <c r="B678" s="194" t="s">
        <v>5401</v>
      </c>
      <c r="C678" s="194" t="str">
        <f t="shared" si="36"/>
        <v>select_one</v>
      </c>
      <c r="D678" s="194" t="str">
        <f t="shared" si="35"/>
        <v>Imp_Scale</v>
      </c>
      <c r="G678" s="194" t="s">
        <v>3040</v>
      </c>
      <c r="I678" s="251" t="s">
        <v>8464</v>
      </c>
      <c r="J678" s="194" t="s">
        <v>2512</v>
      </c>
      <c r="K678" s="194" t="s">
        <v>2513</v>
      </c>
      <c r="M678" s="194" t="s">
        <v>5403</v>
      </c>
      <c r="N678" s="194">
        <v>1</v>
      </c>
      <c r="S678" s="194" t="s">
        <v>25</v>
      </c>
    </row>
    <row r="679" spans="1:25">
      <c r="B679" s="194" t="s">
        <v>5404</v>
      </c>
      <c r="C679" s="194" t="str">
        <f t="shared" si="36"/>
        <v>select_one</v>
      </c>
      <c r="D679" s="194" t="str">
        <f t="shared" si="35"/>
        <v>Diff_Scale</v>
      </c>
      <c r="G679" s="194" t="s">
        <v>3040</v>
      </c>
      <c r="I679" s="251" t="s">
        <v>8465</v>
      </c>
      <c r="J679" s="194" t="s">
        <v>2515</v>
      </c>
      <c r="K679" s="194" t="s">
        <v>2516</v>
      </c>
      <c r="M679" s="194" t="s">
        <v>5406</v>
      </c>
      <c r="N679" s="194">
        <v>1</v>
      </c>
      <c r="S679" s="194" t="s">
        <v>25</v>
      </c>
    </row>
    <row r="680" spans="1:25">
      <c r="B680" s="194" t="s">
        <v>5407</v>
      </c>
      <c r="C680" s="194" t="str">
        <f t="shared" si="36"/>
        <v>No</v>
      </c>
      <c r="D680" s="194" t="str">
        <f t="shared" si="35"/>
        <v/>
      </c>
      <c r="G680" s="194" t="s">
        <v>3040</v>
      </c>
      <c r="I680" s="251" t="s">
        <v>2988</v>
      </c>
      <c r="J680" s="194" t="s">
        <v>151</v>
      </c>
      <c r="K680" s="194" t="s">
        <v>2518</v>
      </c>
      <c r="M680" s="194" t="s">
        <v>5409</v>
      </c>
      <c r="N680" s="194">
        <v>1</v>
      </c>
      <c r="S680" s="194" t="s">
        <v>25</v>
      </c>
    </row>
    <row r="681" spans="1:25">
      <c r="B681" s="194" t="s">
        <v>5410</v>
      </c>
      <c r="C681" s="194" t="str">
        <f t="shared" si="36"/>
        <v>select_one</v>
      </c>
      <c r="D681" s="194" t="str">
        <f t="shared" si="35"/>
        <v>MAD_Yes_No</v>
      </c>
      <c r="G681" s="194" t="s">
        <v>3040</v>
      </c>
      <c r="I681" s="251" t="s">
        <v>8459</v>
      </c>
      <c r="J681" s="194" t="s">
        <v>2419</v>
      </c>
      <c r="K681" s="194" t="s">
        <v>2520</v>
      </c>
      <c r="M681" s="194" t="s">
        <v>5412</v>
      </c>
      <c r="N681" s="194">
        <v>1</v>
      </c>
      <c r="S681" s="194" t="s">
        <v>25</v>
      </c>
    </row>
    <row r="682" spans="1:25" s="199" customFormat="1">
      <c r="A682" s="212"/>
      <c r="B682" s="199" t="s">
        <v>5413</v>
      </c>
      <c r="C682" s="199" t="str">
        <f t="shared" si="36"/>
        <v>No</v>
      </c>
      <c r="D682" s="199" t="str">
        <f t="shared" si="35"/>
        <v/>
      </c>
      <c r="E682" s="212"/>
      <c r="G682" s="199" t="s">
        <v>2983</v>
      </c>
      <c r="H682" s="213"/>
      <c r="I682" s="255" t="s">
        <v>2988</v>
      </c>
      <c r="J682" s="199" t="s">
        <v>117</v>
      </c>
      <c r="K682" s="199" t="s">
        <v>2498</v>
      </c>
      <c r="M682" s="199" t="s">
        <v>2988</v>
      </c>
      <c r="N682" s="199">
        <v>1</v>
      </c>
      <c r="P682" s="212"/>
    </row>
    <row r="683" spans="1:25" s="216" customFormat="1">
      <c r="A683" s="215"/>
      <c r="B683" s="216" t="s">
        <v>5414</v>
      </c>
      <c r="C683" s="216" t="str">
        <f t="shared" si="36"/>
        <v>No</v>
      </c>
      <c r="D683" s="216" t="str">
        <f t="shared" si="35"/>
        <v/>
      </c>
      <c r="E683" s="215"/>
      <c r="G683" s="216" t="s">
        <v>2983</v>
      </c>
      <c r="H683" s="217"/>
      <c r="I683" s="257" t="s">
        <v>2988</v>
      </c>
      <c r="J683" s="216" t="s">
        <v>224</v>
      </c>
      <c r="K683" s="216" t="s">
        <v>2410</v>
      </c>
      <c r="M683" s="216" t="s">
        <v>2988</v>
      </c>
      <c r="N683" s="216">
        <v>1</v>
      </c>
      <c r="P683" s="215"/>
    </row>
    <row r="684" spans="1:25" s="199" customFormat="1">
      <c r="A684" s="212"/>
      <c r="B684" s="199" t="s">
        <v>5415</v>
      </c>
      <c r="C684" s="199" t="str">
        <f t="shared" si="36"/>
        <v>No</v>
      </c>
      <c r="D684" s="199" t="str">
        <f t="shared" si="35"/>
        <v/>
      </c>
      <c r="E684" s="212"/>
      <c r="G684" s="199" t="s">
        <v>2983</v>
      </c>
      <c r="H684" s="213"/>
      <c r="I684" s="255" t="s">
        <v>2988</v>
      </c>
      <c r="J684" s="199" t="s">
        <v>117</v>
      </c>
      <c r="K684" s="199" t="s">
        <v>2409</v>
      </c>
      <c r="M684" s="199" t="s">
        <v>2988</v>
      </c>
      <c r="N684" s="199">
        <v>1</v>
      </c>
      <c r="P684" s="212"/>
    </row>
    <row r="685" spans="1:25" s="199" customFormat="1">
      <c r="A685" s="212"/>
      <c r="B685" s="199" t="s">
        <v>5416</v>
      </c>
      <c r="C685" s="199" t="str">
        <f t="shared" si="36"/>
        <v>No</v>
      </c>
      <c r="D685" s="199" t="str">
        <f t="shared" si="35"/>
        <v/>
      </c>
      <c r="E685" s="212"/>
      <c r="G685" s="199" t="s">
        <v>2983</v>
      </c>
      <c r="H685" s="213"/>
      <c r="I685" s="255" t="s">
        <v>2988</v>
      </c>
      <c r="J685" s="199" t="s">
        <v>117</v>
      </c>
      <c r="K685" s="199" t="s">
        <v>786</v>
      </c>
      <c r="M685" s="199" t="s">
        <v>2988</v>
      </c>
      <c r="N685" s="199">
        <v>1</v>
      </c>
      <c r="P685" s="212"/>
    </row>
    <row r="686" spans="1:25" s="199" customFormat="1">
      <c r="A686" s="212"/>
      <c r="B686" s="199" t="s">
        <v>5417</v>
      </c>
      <c r="C686" s="199" t="str">
        <f t="shared" si="36"/>
        <v>No</v>
      </c>
      <c r="D686" s="199" t="str">
        <f t="shared" si="35"/>
        <v/>
      </c>
      <c r="E686" s="212"/>
      <c r="G686" s="199" t="s">
        <v>3040</v>
      </c>
      <c r="H686" s="213"/>
      <c r="I686" s="255" t="s">
        <v>2988</v>
      </c>
      <c r="J686" s="199" t="s">
        <v>26</v>
      </c>
      <c r="K686" s="199" t="s">
        <v>2522</v>
      </c>
      <c r="L686" s="199" t="s">
        <v>5419</v>
      </c>
      <c r="M686" s="199" t="s">
        <v>5420</v>
      </c>
      <c r="N686" s="199">
        <v>1</v>
      </c>
      <c r="P686" s="212"/>
      <c r="W686" s="199" t="s">
        <v>2524</v>
      </c>
    </row>
    <row r="687" spans="1:25">
      <c r="B687" s="194" t="s">
        <v>5423</v>
      </c>
      <c r="C687" s="194" t="str">
        <f t="shared" si="36"/>
        <v>No</v>
      </c>
      <c r="D687" s="194" t="str">
        <f t="shared" si="35"/>
        <v/>
      </c>
      <c r="E687" s="205" t="s">
        <v>5424</v>
      </c>
      <c r="G687" s="194" t="s">
        <v>3040</v>
      </c>
      <c r="I687" s="251" t="s">
        <v>2988</v>
      </c>
      <c r="J687" s="194" t="s">
        <v>151</v>
      </c>
      <c r="K687" s="194" t="s">
        <v>2525</v>
      </c>
      <c r="M687" s="194" t="s">
        <v>2526</v>
      </c>
      <c r="N687" s="194">
        <v>1</v>
      </c>
      <c r="Q687" s="194" t="s">
        <v>2527</v>
      </c>
      <c r="X687" s="194" t="s">
        <v>62</v>
      </c>
      <c r="Y687" s="194" t="s">
        <v>2528</v>
      </c>
    </row>
    <row r="688" spans="1:25">
      <c r="B688" s="194" t="s">
        <v>5427</v>
      </c>
      <c r="C688" s="194" t="str">
        <f t="shared" si="36"/>
        <v>No</v>
      </c>
      <c r="D688" s="194" t="str">
        <f t="shared" si="35"/>
        <v/>
      </c>
      <c r="G688" s="194" t="s">
        <v>3040</v>
      </c>
      <c r="I688" s="251" t="s">
        <v>2988</v>
      </c>
      <c r="J688" s="194" t="s">
        <v>151</v>
      </c>
      <c r="K688" s="194" t="s">
        <v>2529</v>
      </c>
      <c r="M688" s="194" t="s">
        <v>2530</v>
      </c>
      <c r="N688" s="194">
        <v>1</v>
      </c>
      <c r="Q688" s="194" t="s">
        <v>2531</v>
      </c>
      <c r="R688" s="194" t="s">
        <v>2532</v>
      </c>
    </row>
    <row r="689" spans="1:25" s="216" customFormat="1">
      <c r="A689" s="215"/>
      <c r="B689" s="216" t="s">
        <v>5429</v>
      </c>
      <c r="C689" s="216" t="str">
        <f t="shared" si="36"/>
        <v>No</v>
      </c>
      <c r="D689" s="216" t="str">
        <f t="shared" si="35"/>
        <v/>
      </c>
      <c r="E689" s="215"/>
      <c r="G689" s="216" t="s">
        <v>2983</v>
      </c>
      <c r="H689" s="217"/>
      <c r="I689" s="257" t="s">
        <v>2988</v>
      </c>
      <c r="J689" s="216" t="s">
        <v>212</v>
      </c>
      <c r="K689" s="216" t="s">
        <v>5430</v>
      </c>
      <c r="M689" s="216" t="s">
        <v>2988</v>
      </c>
      <c r="N689" s="216">
        <v>1</v>
      </c>
      <c r="P689" s="215"/>
      <c r="V689" s="216" t="s">
        <v>2534</v>
      </c>
    </row>
    <row r="690" spans="1:25">
      <c r="B690" s="194" t="s">
        <v>5431</v>
      </c>
      <c r="C690" s="194" t="str">
        <f t="shared" si="36"/>
        <v>No</v>
      </c>
      <c r="D690" s="194" t="str">
        <f t="shared" si="35"/>
        <v/>
      </c>
      <c r="G690" s="194" t="s">
        <v>3040</v>
      </c>
      <c r="I690" s="251" t="s">
        <v>2988</v>
      </c>
      <c r="J690" s="194" t="s">
        <v>151</v>
      </c>
      <c r="K690" s="194" t="s">
        <v>2535</v>
      </c>
      <c r="M690" s="194" t="s">
        <v>2536</v>
      </c>
      <c r="N690" s="194">
        <v>1</v>
      </c>
      <c r="Q690" s="194" t="s">
        <v>2537</v>
      </c>
      <c r="R690" s="194" t="s">
        <v>2538</v>
      </c>
      <c r="S690" s="194" t="s">
        <v>25</v>
      </c>
    </row>
    <row r="691" spans="1:25" s="199" customFormat="1">
      <c r="A691" s="212"/>
      <c r="B691" s="199" t="s">
        <v>5433</v>
      </c>
      <c r="C691" s="199" t="str">
        <f t="shared" si="36"/>
        <v>No</v>
      </c>
      <c r="D691" s="199" t="str">
        <f t="shared" si="35"/>
        <v/>
      </c>
      <c r="E691" s="212"/>
      <c r="G691" s="199" t="s">
        <v>2983</v>
      </c>
      <c r="H691" s="213"/>
      <c r="I691" s="255" t="s">
        <v>2988</v>
      </c>
      <c r="J691" s="199" t="s">
        <v>26</v>
      </c>
      <c r="K691" s="199" t="s">
        <v>2539</v>
      </c>
      <c r="M691" s="199" t="s">
        <v>2540</v>
      </c>
      <c r="N691" s="199">
        <v>1</v>
      </c>
      <c r="P691" s="212"/>
    </row>
    <row r="692" spans="1:25">
      <c r="B692" s="194" t="s">
        <v>5435</v>
      </c>
      <c r="C692" s="194" t="str">
        <f t="shared" si="36"/>
        <v>select_one</v>
      </c>
      <c r="D692" s="194" t="str">
        <f t="shared" si="35"/>
        <v>yes_no</v>
      </c>
      <c r="G692" s="194" t="s">
        <v>3040</v>
      </c>
      <c r="I692" s="251" t="s">
        <v>8290</v>
      </c>
      <c r="J692" s="194" t="s">
        <v>22</v>
      </c>
      <c r="K692" s="194" t="s">
        <v>2541</v>
      </c>
      <c r="M692" s="194" t="s">
        <v>5437</v>
      </c>
      <c r="N692" s="194">
        <v>1</v>
      </c>
      <c r="P692" s="205" t="s">
        <v>2543</v>
      </c>
      <c r="S692" s="194" t="s">
        <v>25</v>
      </c>
    </row>
    <row r="693" spans="1:25">
      <c r="B693" s="194" t="s">
        <v>5438</v>
      </c>
      <c r="C693" s="194" t="str">
        <f t="shared" si="36"/>
        <v>select_one</v>
      </c>
      <c r="D693" s="194" t="str">
        <f t="shared" si="35"/>
        <v>yes_no</v>
      </c>
      <c r="G693" s="194" t="s">
        <v>3040</v>
      </c>
      <c r="I693" s="251" t="s">
        <v>8290</v>
      </c>
      <c r="J693" s="194" t="s">
        <v>22</v>
      </c>
      <c r="K693" s="194" t="s">
        <v>2544</v>
      </c>
      <c r="M693" s="194" t="s">
        <v>5296</v>
      </c>
      <c r="N693" s="194">
        <v>1</v>
      </c>
      <c r="S693" s="194" t="s">
        <v>25</v>
      </c>
    </row>
    <row r="694" spans="1:25">
      <c r="B694" s="194" t="s">
        <v>5440</v>
      </c>
      <c r="C694" s="194" t="str">
        <f t="shared" si="36"/>
        <v>select_one</v>
      </c>
      <c r="D694" s="194" t="str">
        <f t="shared" si="35"/>
        <v>yes_no</v>
      </c>
      <c r="G694" s="194" t="s">
        <v>3040</v>
      </c>
      <c r="I694" s="251" t="s">
        <v>8290</v>
      </c>
      <c r="J694" s="194" t="s">
        <v>22</v>
      </c>
      <c r="K694" s="194" t="s">
        <v>2546</v>
      </c>
      <c r="M694" s="194" t="s">
        <v>5442</v>
      </c>
      <c r="N694" s="194">
        <v>1</v>
      </c>
      <c r="S694" s="194" t="s">
        <v>25</v>
      </c>
    </row>
    <row r="695" spans="1:25">
      <c r="B695" s="194" t="s">
        <v>5443</v>
      </c>
      <c r="C695" s="194" t="str">
        <f t="shared" si="36"/>
        <v>select_one</v>
      </c>
      <c r="D695" s="194" t="str">
        <f t="shared" si="35"/>
        <v>yes_no</v>
      </c>
      <c r="G695" s="194" t="s">
        <v>3040</v>
      </c>
      <c r="I695" s="251" t="s">
        <v>8290</v>
      </c>
      <c r="J695" s="194" t="s">
        <v>22</v>
      </c>
      <c r="K695" s="194" t="s">
        <v>2548</v>
      </c>
      <c r="M695" s="194" t="s">
        <v>5445</v>
      </c>
      <c r="N695" s="194">
        <v>1</v>
      </c>
      <c r="S695" s="194" t="s">
        <v>25</v>
      </c>
    </row>
    <row r="696" spans="1:25">
      <c r="B696" s="194" t="s">
        <v>5446</v>
      </c>
      <c r="C696" s="194" t="str">
        <f t="shared" si="36"/>
        <v>select_one</v>
      </c>
      <c r="D696" s="194" t="str">
        <f t="shared" si="35"/>
        <v>yes_no</v>
      </c>
      <c r="G696" s="194" t="s">
        <v>3040</v>
      </c>
      <c r="I696" s="251" t="s">
        <v>8290</v>
      </c>
      <c r="J696" s="194" t="s">
        <v>22</v>
      </c>
      <c r="K696" s="194" t="s">
        <v>2550</v>
      </c>
      <c r="M696" s="194" t="s">
        <v>5448</v>
      </c>
      <c r="N696" s="194">
        <v>1</v>
      </c>
      <c r="S696" s="194" t="s">
        <v>25</v>
      </c>
    </row>
    <row r="697" spans="1:25">
      <c r="B697" s="194" t="s">
        <v>5449</v>
      </c>
      <c r="C697" s="194" t="str">
        <f t="shared" si="36"/>
        <v>select_one</v>
      </c>
      <c r="D697" s="194" t="str">
        <f t="shared" si="35"/>
        <v>yes_no</v>
      </c>
      <c r="G697" s="194" t="s">
        <v>3040</v>
      </c>
      <c r="I697" s="251" t="s">
        <v>8290</v>
      </c>
      <c r="J697" s="194" t="s">
        <v>22</v>
      </c>
      <c r="K697" s="194" t="s">
        <v>2552</v>
      </c>
      <c r="M697" s="194" t="s">
        <v>5451</v>
      </c>
      <c r="N697" s="194">
        <v>1</v>
      </c>
      <c r="S697" s="194" t="s">
        <v>25</v>
      </c>
    </row>
    <row r="698" spans="1:25">
      <c r="B698" s="194" t="s">
        <v>5452</v>
      </c>
      <c r="C698" s="194" t="str">
        <f t="shared" si="36"/>
        <v>select_one</v>
      </c>
      <c r="D698" s="194" t="str">
        <f t="shared" si="35"/>
        <v>yes_no</v>
      </c>
      <c r="G698" s="194" t="s">
        <v>3040</v>
      </c>
      <c r="I698" s="251" t="s">
        <v>8290</v>
      </c>
      <c r="J698" s="194" t="s">
        <v>22</v>
      </c>
      <c r="K698" s="194" t="s">
        <v>2554</v>
      </c>
      <c r="M698" s="194" t="s">
        <v>5454</v>
      </c>
      <c r="N698" s="194">
        <v>1</v>
      </c>
      <c r="S698" s="194" t="s">
        <v>25</v>
      </c>
    </row>
    <row r="699" spans="1:25">
      <c r="B699" s="194" t="s">
        <v>5455</v>
      </c>
      <c r="C699" s="194" t="str">
        <f t="shared" si="36"/>
        <v>select_one</v>
      </c>
      <c r="D699" s="194" t="str">
        <f t="shared" si="35"/>
        <v>yes_no</v>
      </c>
      <c r="G699" s="194" t="s">
        <v>3040</v>
      </c>
      <c r="I699" s="251" t="s">
        <v>8290</v>
      </c>
      <c r="J699" s="194" t="s">
        <v>22</v>
      </c>
      <c r="K699" s="194" t="s">
        <v>2556</v>
      </c>
      <c r="M699" s="194" t="s">
        <v>5457</v>
      </c>
      <c r="N699" s="194">
        <v>1</v>
      </c>
      <c r="S699" s="194" t="s">
        <v>25</v>
      </c>
    </row>
    <row r="700" spans="1:25">
      <c r="B700" s="194" t="s">
        <v>5458</v>
      </c>
      <c r="C700" s="194" t="str">
        <f t="shared" si="36"/>
        <v>select_one</v>
      </c>
      <c r="D700" s="194" t="str">
        <f t="shared" si="35"/>
        <v>yes_no</v>
      </c>
      <c r="G700" s="194" t="s">
        <v>3040</v>
      </c>
      <c r="I700" s="251" t="s">
        <v>8290</v>
      </c>
      <c r="J700" s="194" t="s">
        <v>22</v>
      </c>
      <c r="K700" s="194" t="s">
        <v>2558</v>
      </c>
      <c r="M700" s="194" t="s">
        <v>5460</v>
      </c>
      <c r="N700" s="194">
        <v>1</v>
      </c>
      <c r="S700" s="194" t="s">
        <v>25</v>
      </c>
    </row>
    <row r="701" spans="1:25">
      <c r="B701" s="194" t="s">
        <v>5461</v>
      </c>
      <c r="C701" s="194" t="str">
        <f t="shared" si="36"/>
        <v>select_one</v>
      </c>
      <c r="D701" s="194" t="str">
        <f t="shared" si="35"/>
        <v>yes_no</v>
      </c>
      <c r="G701" s="194" t="s">
        <v>3040</v>
      </c>
      <c r="I701" s="251" t="s">
        <v>8290</v>
      </c>
      <c r="J701" s="194" t="s">
        <v>22</v>
      </c>
      <c r="K701" s="194" t="s">
        <v>2560</v>
      </c>
      <c r="M701" s="194" t="s">
        <v>5463</v>
      </c>
      <c r="N701" s="194">
        <v>1</v>
      </c>
      <c r="S701" s="194" t="s">
        <v>25</v>
      </c>
    </row>
    <row r="702" spans="1:25">
      <c r="B702" s="194" t="s">
        <v>5464</v>
      </c>
      <c r="C702" s="194" t="str">
        <f t="shared" si="36"/>
        <v>select_one</v>
      </c>
      <c r="D702" s="194" t="str">
        <f t="shared" si="35"/>
        <v>yes_no</v>
      </c>
      <c r="G702" s="194" t="s">
        <v>3040</v>
      </c>
      <c r="I702" s="251" t="s">
        <v>8290</v>
      </c>
      <c r="J702" s="194" t="s">
        <v>22</v>
      </c>
      <c r="K702" s="194" t="s">
        <v>2562</v>
      </c>
      <c r="M702" s="194" t="s">
        <v>5466</v>
      </c>
      <c r="N702" s="194">
        <v>1</v>
      </c>
      <c r="S702" s="194" t="s">
        <v>25</v>
      </c>
    </row>
    <row r="703" spans="1:25" s="224" customFormat="1">
      <c r="A703" s="223"/>
      <c r="B703" s="224" t="s">
        <v>8466</v>
      </c>
      <c r="C703" s="224" t="str">
        <f t="shared" si="36"/>
        <v>No</v>
      </c>
      <c r="D703" s="224" t="str">
        <f t="shared" si="35"/>
        <v/>
      </c>
      <c r="E703" s="223"/>
      <c r="G703" s="224" t="s">
        <v>2983</v>
      </c>
      <c r="H703" s="225"/>
      <c r="I703" s="260" t="s">
        <v>2988</v>
      </c>
      <c r="J703" s="224" t="s">
        <v>2564</v>
      </c>
      <c r="K703" s="224" t="s">
        <v>2565</v>
      </c>
      <c r="M703" s="224" t="s">
        <v>2988</v>
      </c>
      <c r="N703" s="224">
        <v>1</v>
      </c>
      <c r="P703" s="223"/>
      <c r="X703" s="224" t="s">
        <v>25</v>
      </c>
      <c r="Y703" s="224" t="s">
        <v>2566</v>
      </c>
    </row>
    <row r="704" spans="1:25" s="224" customFormat="1">
      <c r="A704" s="223"/>
      <c r="B704" s="224" t="s">
        <v>8467</v>
      </c>
      <c r="C704" s="224" t="str">
        <f t="shared" si="36"/>
        <v>No</v>
      </c>
      <c r="D704" s="224" t="str">
        <f t="shared" si="35"/>
        <v/>
      </c>
      <c r="E704" s="223"/>
      <c r="G704" s="224" t="s">
        <v>2983</v>
      </c>
      <c r="H704" s="225"/>
      <c r="I704" s="260" t="s">
        <v>2988</v>
      </c>
      <c r="J704" s="224" t="s">
        <v>2564</v>
      </c>
      <c r="K704" s="224" t="s">
        <v>2567</v>
      </c>
      <c r="M704" s="224" t="s">
        <v>2988</v>
      </c>
      <c r="N704" s="224">
        <v>1</v>
      </c>
      <c r="P704" s="223"/>
      <c r="X704" s="224" t="s">
        <v>25</v>
      </c>
      <c r="Y704" s="224" t="s">
        <v>2568</v>
      </c>
    </row>
    <row r="705" spans="1:25" s="224" customFormat="1">
      <c r="A705" s="223"/>
      <c r="B705" s="224" t="s">
        <v>8468</v>
      </c>
      <c r="C705" s="224" t="str">
        <f t="shared" si="36"/>
        <v>No</v>
      </c>
      <c r="D705" s="224" t="str">
        <f t="shared" si="35"/>
        <v/>
      </c>
      <c r="E705" s="223"/>
      <c r="G705" s="224" t="s">
        <v>2983</v>
      </c>
      <c r="H705" s="225"/>
      <c r="I705" s="260" t="s">
        <v>2988</v>
      </c>
      <c r="J705" s="224" t="s">
        <v>2564</v>
      </c>
      <c r="K705" s="224" t="s">
        <v>2569</v>
      </c>
      <c r="M705" s="224" t="s">
        <v>2988</v>
      </c>
      <c r="N705" s="224">
        <v>1</v>
      </c>
      <c r="P705" s="223"/>
      <c r="X705" s="224" t="s">
        <v>25</v>
      </c>
      <c r="Y705" s="224" t="s">
        <v>2570</v>
      </c>
    </row>
    <row r="706" spans="1:25" s="224" customFormat="1">
      <c r="A706" s="223"/>
      <c r="B706" s="224" t="s">
        <v>8469</v>
      </c>
      <c r="C706" s="224" t="str">
        <f t="shared" si="36"/>
        <v>No</v>
      </c>
      <c r="D706" s="224" t="str">
        <f t="shared" si="35"/>
        <v/>
      </c>
      <c r="E706" s="223"/>
      <c r="G706" s="224" t="s">
        <v>2983</v>
      </c>
      <c r="H706" s="225"/>
      <c r="I706" s="260" t="s">
        <v>2988</v>
      </c>
      <c r="J706" s="224" t="s">
        <v>2564</v>
      </c>
      <c r="K706" s="224" t="s">
        <v>2571</v>
      </c>
      <c r="M706" s="224" t="s">
        <v>2988</v>
      </c>
      <c r="N706" s="224">
        <v>1</v>
      </c>
      <c r="P706" s="223"/>
      <c r="X706" s="224" t="s">
        <v>25</v>
      </c>
      <c r="Y706" s="224" t="s">
        <v>2572</v>
      </c>
    </row>
    <row r="707" spans="1:25" s="224" customFormat="1">
      <c r="A707" s="223"/>
      <c r="B707" s="224" t="s">
        <v>8470</v>
      </c>
      <c r="C707" s="224" t="str">
        <f t="shared" si="36"/>
        <v>No</v>
      </c>
      <c r="D707" s="224" t="str">
        <f t="shared" si="35"/>
        <v/>
      </c>
      <c r="E707" s="223"/>
      <c r="G707" s="224" t="s">
        <v>2983</v>
      </c>
      <c r="H707" s="225"/>
      <c r="I707" s="260" t="s">
        <v>2988</v>
      </c>
      <c r="J707" s="224" t="s">
        <v>2564</v>
      </c>
      <c r="K707" s="224" t="s">
        <v>2573</v>
      </c>
      <c r="M707" s="224" t="s">
        <v>2988</v>
      </c>
      <c r="N707" s="224">
        <v>1</v>
      </c>
      <c r="P707" s="223"/>
      <c r="X707" s="224" t="s">
        <v>25</v>
      </c>
      <c r="Y707" s="224" t="s">
        <v>2574</v>
      </c>
    </row>
    <row r="708" spans="1:25" s="224" customFormat="1">
      <c r="A708" s="223"/>
      <c r="B708" s="224" t="s">
        <v>8471</v>
      </c>
      <c r="C708" s="224" t="str">
        <f t="shared" si="36"/>
        <v>No</v>
      </c>
      <c r="D708" s="224" t="str">
        <f t="shared" si="35"/>
        <v/>
      </c>
      <c r="E708" s="223"/>
      <c r="G708" s="224" t="s">
        <v>2983</v>
      </c>
      <c r="H708" s="225"/>
      <c r="I708" s="260" t="s">
        <v>2988</v>
      </c>
      <c r="J708" s="224" t="s">
        <v>2564</v>
      </c>
      <c r="K708" s="224" t="s">
        <v>2575</v>
      </c>
      <c r="M708" s="224" t="s">
        <v>2988</v>
      </c>
      <c r="N708" s="224">
        <v>1</v>
      </c>
      <c r="P708" s="223"/>
      <c r="X708" s="224" t="s">
        <v>25</v>
      </c>
      <c r="Y708" s="224" t="s">
        <v>2576</v>
      </c>
    </row>
    <row r="709" spans="1:25" s="224" customFormat="1">
      <c r="A709" s="223"/>
      <c r="B709" s="224" t="s">
        <v>8472</v>
      </c>
      <c r="C709" s="224" t="str">
        <f t="shared" si="36"/>
        <v>No</v>
      </c>
      <c r="D709" s="224" t="str">
        <f t="shared" ref="D709:D772" si="37">IF(OR(C709="select_one",C709="select_multiple"),TRIM(RIGHT(J709,LEN(J709)-(LEN(C709)+1))),"")</f>
        <v/>
      </c>
      <c r="E709" s="223"/>
      <c r="G709" s="224" t="s">
        <v>2983</v>
      </c>
      <c r="H709" s="225"/>
      <c r="I709" s="260" t="s">
        <v>2988</v>
      </c>
      <c r="J709" s="224" t="s">
        <v>2564</v>
      </c>
      <c r="K709" s="224" t="s">
        <v>2577</v>
      </c>
      <c r="M709" s="224" t="s">
        <v>2988</v>
      </c>
      <c r="N709" s="224">
        <v>1</v>
      </c>
      <c r="P709" s="223"/>
      <c r="X709" s="224" t="s">
        <v>25</v>
      </c>
      <c r="Y709" s="224" t="s">
        <v>2578</v>
      </c>
    </row>
    <row r="710" spans="1:25" s="224" customFormat="1">
      <c r="A710" s="223"/>
      <c r="B710" s="224" t="s">
        <v>8473</v>
      </c>
      <c r="C710" s="224" t="str">
        <f t="shared" si="36"/>
        <v>No</v>
      </c>
      <c r="D710" s="224" t="str">
        <f t="shared" si="37"/>
        <v/>
      </c>
      <c r="E710" s="223"/>
      <c r="G710" s="224" t="s">
        <v>2983</v>
      </c>
      <c r="H710" s="225"/>
      <c r="I710" s="260" t="s">
        <v>2988</v>
      </c>
      <c r="J710" s="224" t="s">
        <v>2564</v>
      </c>
      <c r="K710" s="224" t="s">
        <v>2579</v>
      </c>
      <c r="M710" s="224" t="s">
        <v>2988</v>
      </c>
      <c r="N710" s="224">
        <v>1</v>
      </c>
      <c r="P710" s="223"/>
      <c r="X710" s="224" t="s">
        <v>25</v>
      </c>
      <c r="Y710" s="224" t="s">
        <v>2580</v>
      </c>
    </row>
    <row r="711" spans="1:25" s="224" customFormat="1">
      <c r="A711" s="223"/>
      <c r="B711" s="224" t="s">
        <v>8474</v>
      </c>
      <c r="C711" s="224" t="str">
        <f t="shared" si="36"/>
        <v>No</v>
      </c>
      <c r="D711" s="224" t="str">
        <f t="shared" si="37"/>
        <v/>
      </c>
      <c r="E711" s="223"/>
      <c r="G711" s="224" t="s">
        <v>2983</v>
      </c>
      <c r="H711" s="225"/>
      <c r="I711" s="260" t="s">
        <v>2988</v>
      </c>
      <c r="J711" s="224" t="s">
        <v>2564</v>
      </c>
      <c r="K711" s="224" t="s">
        <v>2581</v>
      </c>
      <c r="M711" s="224" t="s">
        <v>2988</v>
      </c>
      <c r="N711" s="224">
        <v>1</v>
      </c>
      <c r="P711" s="223"/>
      <c r="X711" s="224" t="s">
        <v>25</v>
      </c>
      <c r="Y711" s="224" t="s">
        <v>2582</v>
      </c>
    </row>
    <row r="712" spans="1:25" s="224" customFormat="1">
      <c r="A712" s="223"/>
      <c r="B712" s="224" t="s">
        <v>8475</v>
      </c>
      <c r="C712" s="224" t="str">
        <f t="shared" si="36"/>
        <v>No</v>
      </c>
      <c r="D712" s="224" t="str">
        <f t="shared" si="37"/>
        <v/>
      </c>
      <c r="E712" s="223"/>
      <c r="G712" s="224" t="s">
        <v>2983</v>
      </c>
      <c r="H712" s="225"/>
      <c r="I712" s="260" t="s">
        <v>2988</v>
      </c>
      <c r="J712" s="224" t="s">
        <v>2564</v>
      </c>
      <c r="K712" s="224" t="s">
        <v>2583</v>
      </c>
      <c r="M712" s="224" t="s">
        <v>2988</v>
      </c>
      <c r="N712" s="224">
        <v>1</v>
      </c>
      <c r="P712" s="223"/>
      <c r="X712" s="224" t="s">
        <v>25</v>
      </c>
      <c r="Y712" s="224" t="s">
        <v>2584</v>
      </c>
    </row>
    <row r="713" spans="1:25" s="224" customFormat="1">
      <c r="A713" s="223"/>
      <c r="B713" s="224" t="s">
        <v>8476</v>
      </c>
      <c r="C713" s="224" t="str">
        <f t="shared" si="36"/>
        <v>No</v>
      </c>
      <c r="D713" s="224" t="str">
        <f t="shared" si="37"/>
        <v/>
      </c>
      <c r="E713" s="223"/>
      <c r="G713" s="224" t="s">
        <v>2983</v>
      </c>
      <c r="H713" s="225"/>
      <c r="I713" s="260" t="s">
        <v>2988</v>
      </c>
      <c r="J713" s="224" t="s">
        <v>2564</v>
      </c>
      <c r="K713" s="224" t="s">
        <v>2585</v>
      </c>
      <c r="M713" s="224" t="s">
        <v>2988</v>
      </c>
      <c r="N713" s="224">
        <v>1</v>
      </c>
      <c r="P713" s="223"/>
      <c r="X713" s="224" t="s">
        <v>25</v>
      </c>
      <c r="Y713" s="224" t="s">
        <v>2586</v>
      </c>
    </row>
    <row r="714" spans="1:25" s="224" customFormat="1">
      <c r="A714" s="223"/>
      <c r="B714" s="224" t="s">
        <v>8477</v>
      </c>
      <c r="C714" s="224" t="str">
        <f t="shared" si="36"/>
        <v>No</v>
      </c>
      <c r="D714" s="224" t="str">
        <f t="shared" si="37"/>
        <v/>
      </c>
      <c r="E714" s="223"/>
      <c r="G714" s="224" t="s">
        <v>2983</v>
      </c>
      <c r="H714" s="225"/>
      <c r="I714" s="260" t="s">
        <v>2988</v>
      </c>
      <c r="J714" s="224" t="s">
        <v>2564</v>
      </c>
      <c r="K714" s="224" t="s">
        <v>2587</v>
      </c>
      <c r="M714" s="224" t="s">
        <v>2988</v>
      </c>
      <c r="N714" s="224">
        <v>1</v>
      </c>
      <c r="P714" s="223"/>
      <c r="X714" s="224" t="s">
        <v>25</v>
      </c>
      <c r="Y714" s="224" t="s">
        <v>2588</v>
      </c>
    </row>
    <row r="715" spans="1:25" s="224" customFormat="1">
      <c r="A715" s="223"/>
      <c r="B715" s="224" t="s">
        <v>8478</v>
      </c>
      <c r="C715" s="224" t="str">
        <f t="shared" si="36"/>
        <v>No</v>
      </c>
      <c r="D715" s="224" t="str">
        <f t="shared" si="37"/>
        <v/>
      </c>
      <c r="E715" s="223"/>
      <c r="G715" s="224" t="s">
        <v>2983</v>
      </c>
      <c r="H715" s="225"/>
      <c r="I715" s="260" t="s">
        <v>2988</v>
      </c>
      <c r="J715" s="224" t="s">
        <v>2564</v>
      </c>
      <c r="K715" s="224" t="s">
        <v>2589</v>
      </c>
      <c r="M715" s="224" t="s">
        <v>2988</v>
      </c>
      <c r="N715" s="224">
        <v>1</v>
      </c>
      <c r="P715" s="223"/>
      <c r="X715" s="224" t="s">
        <v>25</v>
      </c>
      <c r="Y715" s="224" t="s">
        <v>2590</v>
      </c>
    </row>
    <row r="716" spans="1:25" s="199" customFormat="1">
      <c r="A716" s="212"/>
      <c r="B716" s="199" t="s">
        <v>5467</v>
      </c>
      <c r="C716" s="199" t="str">
        <f t="shared" si="36"/>
        <v>No</v>
      </c>
      <c r="D716" s="199" t="str">
        <f t="shared" si="37"/>
        <v/>
      </c>
      <c r="E716" s="212"/>
      <c r="G716" s="199" t="s">
        <v>2983</v>
      </c>
      <c r="H716" s="213"/>
      <c r="I716" s="255" t="s">
        <v>2988</v>
      </c>
      <c r="J716" s="199" t="s">
        <v>117</v>
      </c>
      <c r="K716" s="199" t="s">
        <v>2539</v>
      </c>
      <c r="M716" s="199" t="s">
        <v>2988</v>
      </c>
      <c r="N716" s="199">
        <v>1</v>
      </c>
      <c r="P716" s="212"/>
    </row>
    <row r="717" spans="1:25" s="216" customFormat="1">
      <c r="A717" s="215"/>
      <c r="B717" s="216" t="s">
        <v>5468</v>
      </c>
      <c r="C717" s="216" t="str">
        <f t="shared" si="36"/>
        <v>No</v>
      </c>
      <c r="D717" s="216" t="str">
        <f t="shared" si="37"/>
        <v/>
      </c>
      <c r="E717" s="215"/>
      <c r="G717" s="216" t="s">
        <v>2983</v>
      </c>
      <c r="H717" s="217"/>
      <c r="I717" s="257" t="s">
        <v>2988</v>
      </c>
      <c r="J717" s="216" t="s">
        <v>224</v>
      </c>
      <c r="K717" s="216" t="s">
        <v>2533</v>
      </c>
      <c r="M717" s="216" t="s">
        <v>2988</v>
      </c>
      <c r="N717" s="216">
        <v>1</v>
      </c>
      <c r="P717" s="215"/>
    </row>
    <row r="718" spans="1:25" s="224" customFormat="1">
      <c r="A718" s="223"/>
      <c r="B718" s="224" t="s">
        <v>8479</v>
      </c>
      <c r="C718" s="224" t="str">
        <f t="shared" si="36"/>
        <v>No</v>
      </c>
      <c r="D718" s="224" t="str">
        <f t="shared" si="37"/>
        <v/>
      </c>
      <c r="E718" s="223"/>
      <c r="G718" s="224" t="s">
        <v>2983</v>
      </c>
      <c r="H718" s="225"/>
      <c r="I718" s="260" t="s">
        <v>2988</v>
      </c>
      <c r="J718" s="224" t="s">
        <v>2564</v>
      </c>
      <c r="K718" s="224" t="s">
        <v>2591</v>
      </c>
      <c r="M718" s="224" t="s">
        <v>2988</v>
      </c>
      <c r="N718" s="224">
        <v>1</v>
      </c>
      <c r="P718" s="223"/>
      <c r="X718" s="224" t="s">
        <v>25</v>
      </c>
      <c r="Y718" s="224" t="s">
        <v>2592</v>
      </c>
    </row>
    <row r="719" spans="1:25" s="224" customFormat="1">
      <c r="A719" s="223"/>
      <c r="B719" s="224" t="s">
        <v>8480</v>
      </c>
      <c r="C719" s="224" t="str">
        <f t="shared" si="36"/>
        <v>No</v>
      </c>
      <c r="D719" s="224" t="str">
        <f t="shared" si="37"/>
        <v/>
      </c>
      <c r="E719" s="223"/>
      <c r="G719" s="224" t="s">
        <v>3040</v>
      </c>
      <c r="H719" s="225"/>
      <c r="I719" s="260" t="s">
        <v>2988</v>
      </c>
      <c r="J719" s="224" t="s">
        <v>2564</v>
      </c>
      <c r="K719" s="224" t="s">
        <v>2593</v>
      </c>
      <c r="M719" s="224" t="s">
        <v>2988</v>
      </c>
      <c r="N719" s="224">
        <v>1</v>
      </c>
      <c r="P719" s="223"/>
      <c r="X719" s="224" t="s">
        <v>25</v>
      </c>
      <c r="Y719" s="224" t="s">
        <v>2594</v>
      </c>
    </row>
    <row r="720" spans="1:25" s="199" customFormat="1">
      <c r="A720" s="212"/>
      <c r="B720" s="199" t="s">
        <v>5469</v>
      </c>
      <c r="C720" s="199" t="str">
        <f t="shared" si="36"/>
        <v>No</v>
      </c>
      <c r="D720" s="199" t="str">
        <f t="shared" si="37"/>
        <v/>
      </c>
      <c r="E720" s="212"/>
      <c r="G720" s="199" t="s">
        <v>3040</v>
      </c>
      <c r="H720" s="213"/>
      <c r="I720" s="255" t="s">
        <v>2988</v>
      </c>
      <c r="J720" s="199" t="s">
        <v>117</v>
      </c>
      <c r="K720" s="199" t="s">
        <v>2522</v>
      </c>
      <c r="M720" s="199" t="s">
        <v>2988</v>
      </c>
      <c r="N720" s="199">
        <v>1</v>
      </c>
      <c r="P720" s="212"/>
    </row>
    <row r="721" spans="1:16" s="218" customFormat="1">
      <c r="A721" s="207"/>
      <c r="C721" s="218" t="str">
        <f t="shared" si="36"/>
        <v>No</v>
      </c>
      <c r="D721" s="218" t="str">
        <f t="shared" si="37"/>
        <v/>
      </c>
      <c r="E721" s="207"/>
      <c r="H721" s="209"/>
      <c r="I721" s="253" t="s">
        <v>2988</v>
      </c>
      <c r="M721" s="218" t="s">
        <v>2988</v>
      </c>
      <c r="N721" s="218">
        <v>1</v>
      </c>
      <c r="P721" s="207"/>
    </row>
    <row r="722" spans="1:16" s="199" customFormat="1">
      <c r="A722" s="212"/>
      <c r="B722" s="199" t="s">
        <v>5470</v>
      </c>
      <c r="C722" s="199" t="str">
        <f t="shared" si="36"/>
        <v>No</v>
      </c>
      <c r="D722" s="199" t="str">
        <f t="shared" si="37"/>
        <v/>
      </c>
      <c r="E722" s="212"/>
      <c r="G722" s="199" t="s">
        <v>2983</v>
      </c>
      <c r="H722" s="213"/>
      <c r="I722" s="255" t="s">
        <v>2988</v>
      </c>
      <c r="J722" s="199" t="s">
        <v>26</v>
      </c>
      <c r="K722" s="199" t="s">
        <v>2148</v>
      </c>
      <c r="L722" s="199" t="s">
        <v>5472</v>
      </c>
      <c r="M722" s="199" t="s">
        <v>5473</v>
      </c>
      <c r="N722" s="199">
        <v>1</v>
      </c>
      <c r="P722" s="212"/>
    </row>
    <row r="723" spans="1:16" s="198" customFormat="1">
      <c r="A723" s="210"/>
      <c r="B723" s="198" t="s">
        <v>5474</v>
      </c>
      <c r="C723" s="198" t="str">
        <f t="shared" si="36"/>
        <v>No</v>
      </c>
      <c r="D723" s="198" t="str">
        <f t="shared" si="37"/>
        <v/>
      </c>
      <c r="E723" s="210"/>
      <c r="G723" s="198" t="s">
        <v>2988</v>
      </c>
      <c r="H723" s="211"/>
      <c r="I723" s="258" t="s">
        <v>2988</v>
      </c>
      <c r="J723" s="198" t="s">
        <v>20</v>
      </c>
      <c r="M723" s="198" t="s">
        <v>2596</v>
      </c>
      <c r="N723" s="198">
        <v>1</v>
      </c>
      <c r="P723" s="210"/>
    </row>
    <row r="724" spans="1:16" s="199" customFormat="1">
      <c r="A724" s="212"/>
      <c r="B724" s="199" t="s">
        <v>5475</v>
      </c>
      <c r="C724" s="199" t="str">
        <f t="shared" si="36"/>
        <v>No</v>
      </c>
      <c r="D724" s="199" t="str">
        <f t="shared" si="37"/>
        <v/>
      </c>
      <c r="E724" s="212"/>
      <c r="G724" s="199" t="s">
        <v>2983</v>
      </c>
      <c r="H724" s="213"/>
      <c r="I724" s="255" t="s">
        <v>2988</v>
      </c>
      <c r="J724" s="199" t="s">
        <v>26</v>
      </c>
      <c r="K724" s="199" t="s">
        <v>2597</v>
      </c>
      <c r="M724" s="199" t="s">
        <v>2988</v>
      </c>
      <c r="N724" s="199">
        <v>1</v>
      </c>
      <c r="P724" s="212"/>
    </row>
    <row r="725" spans="1:16" s="240" customFormat="1">
      <c r="C725" s="240" t="str">
        <f t="shared" si="36"/>
        <v>No</v>
      </c>
      <c r="D725" s="240" t="str">
        <f t="shared" si="37"/>
        <v/>
      </c>
      <c r="F725" s="240" t="s">
        <v>5477</v>
      </c>
      <c r="G725" s="240" t="s">
        <v>2983</v>
      </c>
      <c r="I725" s="254" t="s">
        <v>2988</v>
      </c>
      <c r="M725" s="240" t="s">
        <v>2988</v>
      </c>
      <c r="N725" s="240">
        <v>1</v>
      </c>
    </row>
    <row r="726" spans="1:16" s="220" customFormat="1" ht="12.6">
      <c r="A726" s="205"/>
      <c r="C726" s="220" t="str">
        <f t="shared" si="36"/>
        <v>No</v>
      </c>
      <c r="D726" s="220" t="str">
        <f t="shared" si="37"/>
        <v/>
      </c>
      <c r="E726" s="205"/>
      <c r="F726" s="205" t="s">
        <v>5477</v>
      </c>
      <c r="G726" s="221" t="s">
        <v>2983</v>
      </c>
      <c r="H726" s="206"/>
      <c r="I726" s="251" t="s">
        <v>2988</v>
      </c>
      <c r="J726" s="204" t="s">
        <v>151</v>
      </c>
      <c r="K726" s="204" t="s">
        <v>5479</v>
      </c>
      <c r="L726" s="204"/>
      <c r="M726" s="204" t="s">
        <v>5481</v>
      </c>
      <c r="N726" s="204">
        <v>1</v>
      </c>
      <c r="P726" s="205" t="s">
        <v>5483</v>
      </c>
    </row>
    <row r="727" spans="1:16" s="220" customFormat="1" ht="12.6">
      <c r="A727" s="205"/>
      <c r="C727" s="220" t="str">
        <f t="shared" ref="C727:C791" si="38">IF(IFERROR(FIND("select_one",J727),0)&gt;0,"select_one",IF(IFERROR(FIND("select_multiple",J727),0)&gt;0,"select_multiple","No"))</f>
        <v>select_multiple</v>
      </c>
      <c r="D727" s="220" t="str">
        <f t="shared" si="37"/>
        <v>expenditure</v>
      </c>
      <c r="E727" s="205"/>
      <c r="F727" s="205" t="s">
        <v>5477</v>
      </c>
      <c r="G727" s="221" t="s">
        <v>2983</v>
      </c>
      <c r="H727" s="206"/>
      <c r="I727" s="251" t="s">
        <v>8481</v>
      </c>
      <c r="J727" s="204" t="s">
        <v>5484</v>
      </c>
      <c r="K727" s="204" t="s">
        <v>5485</v>
      </c>
      <c r="L727" s="204"/>
      <c r="M727" s="204" t="s">
        <v>5487</v>
      </c>
      <c r="N727" s="204">
        <v>1</v>
      </c>
      <c r="P727" s="205"/>
    </row>
    <row r="728" spans="1:16" s="220" customFormat="1" ht="12.6">
      <c r="A728" s="205"/>
      <c r="C728" s="220" t="str">
        <f t="shared" si="38"/>
        <v>No</v>
      </c>
      <c r="D728" s="220" t="str">
        <f t="shared" si="37"/>
        <v/>
      </c>
      <c r="E728" s="205"/>
      <c r="F728" s="205" t="s">
        <v>5477</v>
      </c>
      <c r="G728" s="221" t="s">
        <v>2983</v>
      </c>
      <c r="H728" s="206"/>
      <c r="I728" s="251" t="s">
        <v>2988</v>
      </c>
      <c r="J728" s="204" t="s">
        <v>5489</v>
      </c>
      <c r="K728" s="204" t="s">
        <v>5490</v>
      </c>
      <c r="L728" s="204"/>
      <c r="M728" s="204" t="s">
        <v>5492</v>
      </c>
      <c r="N728" s="204">
        <v>1</v>
      </c>
      <c r="P728" s="205"/>
    </row>
    <row r="729" spans="1:16" s="199" customFormat="1" ht="12.6">
      <c r="C729" s="199" t="str">
        <f t="shared" si="38"/>
        <v>No</v>
      </c>
      <c r="D729" s="199" t="str">
        <f t="shared" si="37"/>
        <v/>
      </c>
      <c r="I729" s="255" t="s">
        <v>2988</v>
      </c>
      <c r="J729" s="226" t="s">
        <v>117</v>
      </c>
      <c r="K729" s="226"/>
      <c r="L729" s="226"/>
      <c r="M729" s="226"/>
      <c r="N729" s="226">
        <v>1</v>
      </c>
    </row>
    <row r="730" spans="1:16" s="245" customFormat="1" ht="12.6">
      <c r="A730" s="228"/>
      <c r="C730" s="245" t="str">
        <f t="shared" si="38"/>
        <v>No</v>
      </c>
      <c r="D730" s="245" t="str">
        <f t="shared" si="37"/>
        <v/>
      </c>
      <c r="E730" s="228"/>
      <c r="F730" s="228"/>
      <c r="G730" s="247"/>
      <c r="H730" s="230"/>
      <c r="I730" s="252" t="s">
        <v>2988</v>
      </c>
      <c r="J730" s="248"/>
      <c r="K730" s="248"/>
      <c r="L730" s="248"/>
      <c r="M730" s="248"/>
      <c r="N730" s="248">
        <v>1</v>
      </c>
      <c r="P730" s="228"/>
    </row>
    <row r="731" spans="1:16" s="199" customFormat="1" ht="12.6">
      <c r="C731" s="199" t="str">
        <f t="shared" si="38"/>
        <v>No</v>
      </c>
      <c r="D731" s="199" t="str">
        <f t="shared" si="37"/>
        <v/>
      </c>
      <c r="I731" s="255" t="s">
        <v>2988</v>
      </c>
      <c r="J731" s="226" t="s">
        <v>26</v>
      </c>
      <c r="K731" s="226"/>
      <c r="L731" s="226"/>
      <c r="M731" s="226"/>
      <c r="N731" s="226">
        <v>1</v>
      </c>
    </row>
    <row r="732" spans="1:16" s="240" customFormat="1" ht="12.6">
      <c r="C732" s="240" t="str">
        <f t="shared" si="38"/>
        <v>No</v>
      </c>
      <c r="D732" s="240" t="str">
        <f t="shared" si="37"/>
        <v/>
      </c>
      <c r="I732" s="254" t="s">
        <v>2988</v>
      </c>
      <c r="J732" s="249"/>
      <c r="K732" s="249"/>
      <c r="L732" s="249"/>
      <c r="M732" s="249"/>
      <c r="N732" s="249">
        <v>1</v>
      </c>
    </row>
    <row r="733" spans="1:16" s="220" customFormat="1" ht="12.6">
      <c r="A733" s="205"/>
      <c r="C733" s="220" t="str">
        <f t="shared" si="38"/>
        <v>No</v>
      </c>
      <c r="D733" s="220" t="str">
        <f t="shared" si="37"/>
        <v/>
      </c>
      <c r="E733" s="205"/>
      <c r="F733" s="205" t="s">
        <v>5477</v>
      </c>
      <c r="G733" s="221" t="s">
        <v>2983</v>
      </c>
      <c r="H733" s="206"/>
      <c r="I733" s="251" t="s">
        <v>2988</v>
      </c>
      <c r="J733" s="204" t="s">
        <v>151</v>
      </c>
      <c r="K733" s="204" t="s">
        <v>5498</v>
      </c>
      <c r="L733" s="204"/>
      <c r="M733" s="204" t="s">
        <v>5500</v>
      </c>
      <c r="N733" s="204">
        <v>1</v>
      </c>
      <c r="P733" s="205" t="s">
        <v>5483</v>
      </c>
    </row>
    <row r="734" spans="1:16" s="220" customFormat="1" ht="12.6">
      <c r="A734" s="205"/>
      <c r="C734" s="220" t="str">
        <f t="shared" si="38"/>
        <v>select_multiple</v>
      </c>
      <c r="D734" s="220" t="str">
        <f t="shared" si="37"/>
        <v>expenditure_nfi</v>
      </c>
      <c r="E734" s="205"/>
      <c r="F734" s="205" t="s">
        <v>5477</v>
      </c>
      <c r="G734" s="221" t="s">
        <v>2983</v>
      </c>
      <c r="H734" s="206"/>
      <c r="I734" s="251" t="s">
        <v>8482</v>
      </c>
      <c r="J734" s="204" t="s">
        <v>5502</v>
      </c>
      <c r="K734" s="204" t="s">
        <v>5503</v>
      </c>
      <c r="L734" s="204"/>
      <c r="M734" s="204" t="s">
        <v>5505</v>
      </c>
      <c r="N734" s="204">
        <v>1</v>
      </c>
      <c r="P734" s="205"/>
    </row>
    <row r="735" spans="1:16" s="220" customFormat="1" ht="12.6">
      <c r="A735" s="205"/>
      <c r="C735" s="220" t="str">
        <f t="shared" si="38"/>
        <v>No</v>
      </c>
      <c r="D735" s="220" t="str">
        <f t="shared" si="37"/>
        <v/>
      </c>
      <c r="E735" s="205"/>
      <c r="F735" s="205" t="s">
        <v>5477</v>
      </c>
      <c r="G735" s="221" t="s">
        <v>2983</v>
      </c>
      <c r="H735" s="206"/>
      <c r="I735" s="251" t="s">
        <v>2988</v>
      </c>
      <c r="J735" s="204" t="s">
        <v>5507</v>
      </c>
      <c r="K735" s="204" t="s">
        <v>5508</v>
      </c>
      <c r="L735" s="204"/>
      <c r="M735" s="204" t="s">
        <v>5510</v>
      </c>
      <c r="N735" s="204">
        <v>1</v>
      </c>
      <c r="P735" s="205"/>
    </row>
    <row r="736" spans="1:16" s="199" customFormat="1">
      <c r="A736" s="212"/>
      <c r="B736" s="199" t="s">
        <v>5514</v>
      </c>
      <c r="C736" s="199" t="str">
        <f t="shared" si="38"/>
        <v>No</v>
      </c>
      <c r="D736" s="199" t="str">
        <f t="shared" si="37"/>
        <v/>
      </c>
      <c r="E736" s="212"/>
      <c r="G736" s="199" t="s">
        <v>2983</v>
      </c>
      <c r="H736" s="213"/>
      <c r="I736" s="255" t="s">
        <v>2988</v>
      </c>
      <c r="J736" s="199" t="s">
        <v>117</v>
      </c>
      <c r="K736" s="199" t="s">
        <v>2748</v>
      </c>
      <c r="M736" s="199" t="s">
        <v>2988</v>
      </c>
      <c r="N736" s="199">
        <v>1</v>
      </c>
      <c r="P736" s="212"/>
    </row>
    <row r="737" spans="1:23" s="199" customFormat="1">
      <c r="A737" s="212"/>
      <c r="B737" s="199" t="s">
        <v>5566</v>
      </c>
      <c r="C737" s="199" t="str">
        <f t="shared" si="38"/>
        <v>No</v>
      </c>
      <c r="D737" s="199" t="str">
        <f t="shared" si="37"/>
        <v/>
      </c>
      <c r="E737" s="212"/>
      <c r="G737" s="199" t="s">
        <v>2983</v>
      </c>
      <c r="H737" s="213"/>
      <c r="I737" s="255" t="s">
        <v>2988</v>
      </c>
      <c r="J737" s="199" t="s">
        <v>117</v>
      </c>
      <c r="K737" s="199" t="s">
        <v>2148</v>
      </c>
      <c r="M737" s="199" t="s">
        <v>2988</v>
      </c>
      <c r="N737" s="199">
        <v>1</v>
      </c>
      <c r="P737" s="212"/>
    </row>
    <row r="738" spans="1:23" s="218" customFormat="1">
      <c r="A738" s="207"/>
      <c r="C738" s="218" t="str">
        <f t="shared" si="38"/>
        <v>No</v>
      </c>
      <c r="D738" s="218" t="str">
        <f t="shared" si="37"/>
        <v/>
      </c>
      <c r="E738" s="207"/>
      <c r="H738" s="209"/>
      <c r="I738" s="253" t="s">
        <v>2988</v>
      </c>
      <c r="M738" s="218" t="s">
        <v>2988</v>
      </c>
      <c r="N738" s="218">
        <v>1</v>
      </c>
      <c r="P738" s="207"/>
    </row>
    <row r="739" spans="1:23" s="199" customFormat="1">
      <c r="A739" s="212"/>
      <c r="B739" s="199" t="s">
        <v>5567</v>
      </c>
      <c r="C739" s="199" t="str">
        <f t="shared" si="38"/>
        <v>No</v>
      </c>
      <c r="D739" s="199" t="str">
        <f t="shared" si="37"/>
        <v/>
      </c>
      <c r="E739" s="212"/>
      <c r="G739" s="199" t="s">
        <v>2983</v>
      </c>
      <c r="H739" s="213"/>
      <c r="I739" s="255" t="s">
        <v>2988</v>
      </c>
      <c r="J739" s="199" t="s">
        <v>26</v>
      </c>
      <c r="K739" s="199" t="s">
        <v>2012</v>
      </c>
      <c r="L739" s="199" t="s">
        <v>5569</v>
      </c>
      <c r="M739" s="199" t="s">
        <v>5570</v>
      </c>
      <c r="N739" s="199">
        <v>1</v>
      </c>
      <c r="P739" s="212"/>
    </row>
    <row r="740" spans="1:23">
      <c r="B740" s="194" t="s">
        <v>5571</v>
      </c>
      <c r="C740" s="194" t="str">
        <f t="shared" si="38"/>
        <v>select_one</v>
      </c>
      <c r="D740" s="194" t="str">
        <f t="shared" si="37"/>
        <v>yes_no</v>
      </c>
      <c r="G740" s="194" t="s">
        <v>3040</v>
      </c>
      <c r="I740" s="251" t="s">
        <v>8290</v>
      </c>
      <c r="J740" s="194" t="s">
        <v>22</v>
      </c>
      <c r="K740" s="194" t="s">
        <v>2783</v>
      </c>
      <c r="M740" s="194" t="s">
        <v>5573</v>
      </c>
      <c r="N740" s="194">
        <v>1</v>
      </c>
      <c r="S740" s="194" t="s">
        <v>25</v>
      </c>
    </row>
    <row r="741" spans="1:23" s="199" customFormat="1">
      <c r="A741" s="212"/>
      <c r="B741" s="199" t="s">
        <v>5595</v>
      </c>
      <c r="C741" s="199" t="str">
        <f t="shared" si="38"/>
        <v>No</v>
      </c>
      <c r="D741" s="199" t="str">
        <f t="shared" si="37"/>
        <v/>
      </c>
      <c r="E741" s="212"/>
      <c r="G741" s="199" t="s">
        <v>2983</v>
      </c>
      <c r="H741" s="213"/>
      <c r="I741" s="255" t="s">
        <v>2988</v>
      </c>
      <c r="J741" s="199" t="s">
        <v>26</v>
      </c>
      <c r="K741" s="199" t="s">
        <v>2785</v>
      </c>
      <c r="L741" s="199" t="s">
        <v>8483</v>
      </c>
      <c r="M741" s="199" t="s">
        <v>5598</v>
      </c>
      <c r="N741" s="199">
        <v>1</v>
      </c>
      <c r="P741" s="212"/>
      <c r="T741" s="199" t="s">
        <v>168</v>
      </c>
      <c r="W741" s="199" t="s">
        <v>2787</v>
      </c>
    </row>
    <row r="742" spans="1:23">
      <c r="B742" s="194" t="s">
        <v>5599</v>
      </c>
      <c r="C742" s="194" t="str">
        <f t="shared" si="38"/>
        <v>No</v>
      </c>
      <c r="D742" s="194" t="str">
        <f t="shared" si="37"/>
        <v/>
      </c>
      <c r="G742" s="194" t="s">
        <v>2983</v>
      </c>
      <c r="I742" s="251" t="s">
        <v>2988</v>
      </c>
      <c r="J742" s="194" t="s">
        <v>151</v>
      </c>
      <c r="K742" s="194" t="s">
        <v>2788</v>
      </c>
      <c r="M742" s="194" t="s">
        <v>5601</v>
      </c>
      <c r="N742" s="194">
        <v>1</v>
      </c>
      <c r="Q742" s="194" t="s">
        <v>2273</v>
      </c>
      <c r="R742" s="194" t="s">
        <v>2790</v>
      </c>
      <c r="S742" s="194" t="s">
        <v>25</v>
      </c>
    </row>
    <row r="743" spans="1:23">
      <c r="B743" s="194" t="s">
        <v>5603</v>
      </c>
      <c r="C743" s="194" t="str">
        <f t="shared" si="38"/>
        <v>No</v>
      </c>
      <c r="D743" s="194" t="str">
        <f t="shared" si="37"/>
        <v/>
      </c>
      <c r="G743" s="194" t="s">
        <v>2983</v>
      </c>
      <c r="I743" s="251" t="s">
        <v>2988</v>
      </c>
      <c r="J743" s="194" t="s">
        <v>151</v>
      </c>
      <c r="K743" s="194" t="s">
        <v>2791</v>
      </c>
      <c r="M743" s="194" t="s">
        <v>5605</v>
      </c>
      <c r="N743" s="194">
        <v>1</v>
      </c>
      <c r="Q743" s="194" t="s">
        <v>2273</v>
      </c>
      <c r="R743" s="194" t="s">
        <v>2790</v>
      </c>
      <c r="S743" s="194" t="s">
        <v>25</v>
      </c>
    </row>
    <row r="744" spans="1:23">
      <c r="B744" s="194" t="s">
        <v>5607</v>
      </c>
      <c r="C744" s="194" t="str">
        <f t="shared" si="38"/>
        <v>No</v>
      </c>
      <c r="D744" s="194" t="str">
        <f t="shared" si="37"/>
        <v/>
      </c>
      <c r="G744" s="194" t="s">
        <v>2983</v>
      </c>
      <c r="I744" s="251" t="s">
        <v>2988</v>
      </c>
      <c r="J744" s="194" t="s">
        <v>151</v>
      </c>
      <c r="K744" s="194" t="s">
        <v>2793</v>
      </c>
      <c r="M744" s="194" t="s">
        <v>5609</v>
      </c>
      <c r="N744" s="194">
        <v>1</v>
      </c>
      <c r="Q744" s="194" t="s">
        <v>2273</v>
      </c>
      <c r="R744" s="194" t="s">
        <v>2790</v>
      </c>
      <c r="S744" s="194" t="s">
        <v>25</v>
      </c>
    </row>
    <row r="745" spans="1:23">
      <c r="B745" s="194" t="s">
        <v>5611</v>
      </c>
      <c r="C745" s="194" t="str">
        <f t="shared" si="38"/>
        <v>No</v>
      </c>
      <c r="D745" s="194" t="str">
        <f t="shared" si="37"/>
        <v/>
      </c>
      <c r="G745" s="194" t="s">
        <v>2983</v>
      </c>
      <c r="I745" s="251" t="s">
        <v>2988</v>
      </c>
      <c r="J745" s="194" t="s">
        <v>151</v>
      </c>
      <c r="K745" s="194" t="s">
        <v>2795</v>
      </c>
      <c r="M745" s="194" t="s">
        <v>5613</v>
      </c>
      <c r="N745" s="194">
        <v>1</v>
      </c>
      <c r="Q745" s="194" t="s">
        <v>2273</v>
      </c>
      <c r="R745" s="194" t="s">
        <v>2790</v>
      </c>
      <c r="S745" s="194" t="s">
        <v>25</v>
      </c>
    </row>
    <row r="746" spans="1:23">
      <c r="B746" s="194" t="s">
        <v>5615</v>
      </c>
      <c r="C746" s="194" t="str">
        <f t="shared" si="38"/>
        <v>No</v>
      </c>
      <c r="D746" s="194" t="str">
        <f t="shared" si="37"/>
        <v/>
      </c>
      <c r="G746" s="194" t="s">
        <v>2983</v>
      </c>
      <c r="I746" s="251" t="s">
        <v>2988</v>
      </c>
      <c r="J746" s="194" t="s">
        <v>151</v>
      </c>
      <c r="K746" s="194" t="s">
        <v>2797</v>
      </c>
      <c r="M746" s="194" t="s">
        <v>5617</v>
      </c>
      <c r="N746" s="194">
        <v>1</v>
      </c>
      <c r="Q746" s="194" t="s">
        <v>2273</v>
      </c>
      <c r="R746" s="194" t="s">
        <v>2790</v>
      </c>
      <c r="S746" s="194" t="s">
        <v>25</v>
      </c>
    </row>
    <row r="747" spans="1:23">
      <c r="B747" s="194" t="s">
        <v>5619</v>
      </c>
      <c r="C747" s="194" t="str">
        <f t="shared" si="38"/>
        <v>No</v>
      </c>
      <c r="D747" s="194" t="str">
        <f t="shared" si="37"/>
        <v/>
      </c>
      <c r="G747" s="194" t="s">
        <v>2983</v>
      </c>
      <c r="I747" s="251" t="s">
        <v>2988</v>
      </c>
      <c r="J747" s="194" t="s">
        <v>151</v>
      </c>
      <c r="K747" s="194" t="s">
        <v>2799</v>
      </c>
      <c r="M747" s="194" t="s">
        <v>5621</v>
      </c>
      <c r="N747" s="194">
        <v>1</v>
      </c>
      <c r="P747" s="205" t="s">
        <v>2801</v>
      </c>
      <c r="Q747" s="194" t="s">
        <v>2273</v>
      </c>
      <c r="R747" s="194" t="s">
        <v>2790</v>
      </c>
      <c r="S747" s="194" t="s">
        <v>25</v>
      </c>
    </row>
    <row r="748" spans="1:23">
      <c r="B748" s="194" t="s">
        <v>5623</v>
      </c>
      <c r="C748" s="194" t="str">
        <f t="shared" si="38"/>
        <v>No</v>
      </c>
      <c r="D748" s="194" t="str">
        <f t="shared" si="37"/>
        <v/>
      </c>
      <c r="G748" s="194" t="s">
        <v>2983</v>
      </c>
      <c r="I748" s="251" t="s">
        <v>2988</v>
      </c>
      <c r="J748" s="194" t="s">
        <v>151</v>
      </c>
      <c r="K748" s="194" t="s">
        <v>2802</v>
      </c>
      <c r="M748" s="194" t="s">
        <v>5625</v>
      </c>
      <c r="N748" s="194">
        <v>1</v>
      </c>
      <c r="Q748" s="194" t="s">
        <v>2273</v>
      </c>
      <c r="R748" s="194" t="s">
        <v>2790</v>
      </c>
      <c r="S748" s="194" t="s">
        <v>25</v>
      </c>
    </row>
    <row r="749" spans="1:23">
      <c r="B749" s="194" t="s">
        <v>5627</v>
      </c>
      <c r="C749" s="194" t="str">
        <f t="shared" si="38"/>
        <v>No</v>
      </c>
      <c r="D749" s="194" t="str">
        <f t="shared" si="37"/>
        <v/>
      </c>
      <c r="G749" s="194" t="s">
        <v>2983</v>
      </c>
      <c r="I749" s="251" t="s">
        <v>2988</v>
      </c>
      <c r="J749" s="194" t="s">
        <v>151</v>
      </c>
      <c r="K749" s="194" t="s">
        <v>2804</v>
      </c>
      <c r="M749" s="194" t="s">
        <v>5629</v>
      </c>
      <c r="N749" s="194">
        <v>1</v>
      </c>
      <c r="Q749" s="194" t="s">
        <v>2273</v>
      </c>
      <c r="R749" s="194" t="s">
        <v>2790</v>
      </c>
      <c r="S749" s="194" t="s">
        <v>25</v>
      </c>
    </row>
    <row r="750" spans="1:23" s="199" customFormat="1">
      <c r="A750" s="212"/>
      <c r="B750" s="199" t="s">
        <v>5631</v>
      </c>
      <c r="C750" s="199" t="str">
        <f t="shared" si="38"/>
        <v>No</v>
      </c>
      <c r="D750" s="199" t="str">
        <f t="shared" si="37"/>
        <v/>
      </c>
      <c r="E750" s="212"/>
      <c r="G750" s="199" t="s">
        <v>2983</v>
      </c>
      <c r="H750" s="213"/>
      <c r="I750" s="255" t="s">
        <v>2988</v>
      </c>
      <c r="J750" s="199" t="s">
        <v>117</v>
      </c>
      <c r="K750" s="199" t="s">
        <v>2785</v>
      </c>
      <c r="M750" s="199" t="s">
        <v>2988</v>
      </c>
      <c r="N750" s="199">
        <v>1</v>
      </c>
      <c r="P750" s="212"/>
    </row>
    <row r="751" spans="1:23" s="199" customFormat="1">
      <c r="A751" s="212"/>
      <c r="B751" s="199" t="s">
        <v>5632</v>
      </c>
      <c r="C751" s="199" t="str">
        <f t="shared" si="38"/>
        <v>No</v>
      </c>
      <c r="D751" s="199" t="str">
        <f t="shared" si="37"/>
        <v/>
      </c>
      <c r="E751" s="212"/>
      <c r="G751" s="199" t="s">
        <v>2983</v>
      </c>
      <c r="H751" s="213"/>
      <c r="I751" s="255" t="s">
        <v>2988</v>
      </c>
      <c r="J751" s="199" t="s">
        <v>26</v>
      </c>
      <c r="K751" s="199" t="s">
        <v>2806</v>
      </c>
      <c r="L751" s="199" t="s">
        <v>8483</v>
      </c>
      <c r="M751" s="199" t="s">
        <v>2807</v>
      </c>
      <c r="N751" s="199">
        <v>1</v>
      </c>
      <c r="P751" s="212"/>
      <c r="T751" s="199" t="s">
        <v>168</v>
      </c>
    </row>
    <row r="752" spans="1:23">
      <c r="B752" s="194" t="s">
        <v>5635</v>
      </c>
      <c r="C752" s="194" t="str">
        <f t="shared" si="38"/>
        <v>select_one</v>
      </c>
      <c r="D752" s="194" t="str">
        <f t="shared" si="37"/>
        <v>Live_CSI_T9</v>
      </c>
      <c r="G752" s="194" t="s">
        <v>2983</v>
      </c>
      <c r="I752" s="251" t="s">
        <v>8484</v>
      </c>
      <c r="J752" s="194" t="s">
        <v>2808</v>
      </c>
      <c r="K752" s="194" t="s">
        <v>2809</v>
      </c>
      <c r="M752" s="194" t="s">
        <v>5639</v>
      </c>
      <c r="N752" s="194">
        <v>1</v>
      </c>
      <c r="P752" s="205" t="s">
        <v>2811</v>
      </c>
      <c r="S752" s="194" t="s">
        <v>25</v>
      </c>
    </row>
    <row r="753" spans="1:23">
      <c r="B753" s="194" t="s">
        <v>5640</v>
      </c>
      <c r="C753" s="194" t="str">
        <f t="shared" si="38"/>
        <v>select_one</v>
      </c>
      <c r="D753" s="194" t="str">
        <f t="shared" si="37"/>
        <v>Live_CSI_T10</v>
      </c>
      <c r="G753" s="194" t="s">
        <v>2983</v>
      </c>
      <c r="I753" s="251" t="s">
        <v>8485</v>
      </c>
      <c r="J753" s="194" t="s">
        <v>2812</v>
      </c>
      <c r="K753" s="194" t="s">
        <v>2813</v>
      </c>
      <c r="M753" s="194" t="s">
        <v>5644</v>
      </c>
      <c r="N753" s="194">
        <v>1</v>
      </c>
      <c r="P753" s="205" t="s">
        <v>2811</v>
      </c>
      <c r="S753" s="194" t="s">
        <v>25</v>
      </c>
    </row>
    <row r="754" spans="1:23">
      <c r="B754" s="194" t="s">
        <v>5645</v>
      </c>
      <c r="C754" s="194" t="str">
        <f t="shared" si="38"/>
        <v>select_one</v>
      </c>
      <c r="D754" s="194" t="str">
        <f t="shared" si="37"/>
        <v>Live_CSI_T11</v>
      </c>
      <c r="G754" s="194" t="s">
        <v>2983</v>
      </c>
      <c r="I754" s="251" t="s">
        <v>8486</v>
      </c>
      <c r="J754" s="194" t="s">
        <v>2815</v>
      </c>
      <c r="K754" s="194" t="s">
        <v>2816</v>
      </c>
      <c r="M754" s="194" t="s">
        <v>5650</v>
      </c>
      <c r="N754" s="194">
        <v>1</v>
      </c>
      <c r="P754" s="205" t="s">
        <v>2811</v>
      </c>
      <c r="S754" s="194" t="s">
        <v>25</v>
      </c>
    </row>
    <row r="755" spans="1:23">
      <c r="B755" s="194" t="s">
        <v>5651</v>
      </c>
      <c r="C755" s="194" t="str">
        <f t="shared" si="38"/>
        <v>select_one</v>
      </c>
      <c r="D755" s="194" t="str">
        <f t="shared" si="37"/>
        <v>Live_CSI_T12</v>
      </c>
      <c r="G755" s="194" t="s">
        <v>2983</v>
      </c>
      <c r="I755" s="251" t="s">
        <v>8484</v>
      </c>
      <c r="J755" s="194" t="s">
        <v>2818</v>
      </c>
      <c r="K755" s="194" t="s">
        <v>2819</v>
      </c>
      <c r="M755" s="194" t="s">
        <v>5656</v>
      </c>
      <c r="N755" s="194">
        <v>1</v>
      </c>
      <c r="P755" s="205" t="s">
        <v>2821</v>
      </c>
      <c r="S755" s="194" t="s">
        <v>25</v>
      </c>
    </row>
    <row r="756" spans="1:23">
      <c r="B756" s="194" t="s">
        <v>5657</v>
      </c>
      <c r="C756" s="194" t="str">
        <f t="shared" si="38"/>
        <v>select_one</v>
      </c>
      <c r="D756" s="194" t="str">
        <f t="shared" si="37"/>
        <v>Live_CSI_T13</v>
      </c>
      <c r="G756" s="194" t="s">
        <v>2983</v>
      </c>
      <c r="I756" s="251" t="s">
        <v>8487</v>
      </c>
      <c r="J756" s="194" t="s">
        <v>2822</v>
      </c>
      <c r="K756" s="194" t="s">
        <v>2823</v>
      </c>
      <c r="M756" s="194" t="s">
        <v>5662</v>
      </c>
      <c r="N756" s="194">
        <v>1</v>
      </c>
      <c r="P756" s="205" t="s">
        <v>2811</v>
      </c>
      <c r="S756" s="194" t="s">
        <v>25</v>
      </c>
    </row>
    <row r="757" spans="1:23">
      <c r="B757" s="194" t="s">
        <v>5663</v>
      </c>
      <c r="C757" s="194" t="str">
        <f t="shared" si="38"/>
        <v>select_one</v>
      </c>
      <c r="D757" s="194" t="str">
        <f t="shared" si="37"/>
        <v>Live_CSI_T14</v>
      </c>
      <c r="G757" s="194" t="s">
        <v>2983</v>
      </c>
      <c r="I757" s="251" t="s">
        <v>8488</v>
      </c>
      <c r="J757" s="194" t="s">
        <v>2825</v>
      </c>
      <c r="K757" s="194" t="s">
        <v>2826</v>
      </c>
      <c r="M757" s="194" t="s">
        <v>5668</v>
      </c>
      <c r="N757" s="194">
        <v>1</v>
      </c>
      <c r="P757" s="205" t="s">
        <v>2821</v>
      </c>
      <c r="S757" s="194" t="s">
        <v>25</v>
      </c>
    </row>
    <row r="758" spans="1:23">
      <c r="B758" s="194" t="s">
        <v>5669</v>
      </c>
      <c r="C758" s="194" t="str">
        <f t="shared" si="38"/>
        <v>select_one</v>
      </c>
      <c r="D758" s="194" t="str">
        <f t="shared" si="37"/>
        <v>Live_CSI_T15</v>
      </c>
      <c r="G758" s="194" t="s">
        <v>2983</v>
      </c>
      <c r="I758" s="251" t="s">
        <v>8489</v>
      </c>
      <c r="J758" s="194" t="s">
        <v>2828</v>
      </c>
      <c r="K758" s="194" t="s">
        <v>2829</v>
      </c>
      <c r="M758" s="194" t="s">
        <v>5674</v>
      </c>
      <c r="N758" s="194">
        <v>1</v>
      </c>
      <c r="P758" s="205" t="s">
        <v>2831</v>
      </c>
      <c r="S758" s="194" t="s">
        <v>25</v>
      </c>
    </row>
    <row r="759" spans="1:23">
      <c r="B759" s="194" t="s">
        <v>5675</v>
      </c>
      <c r="C759" s="194" t="str">
        <f t="shared" si="38"/>
        <v>select_one</v>
      </c>
      <c r="D759" s="194" t="str">
        <f t="shared" si="37"/>
        <v>Live_CSI_T16</v>
      </c>
      <c r="G759" s="194" t="s">
        <v>2983</v>
      </c>
      <c r="I759" s="251" t="s">
        <v>8490</v>
      </c>
      <c r="J759" s="194" t="s">
        <v>2832</v>
      </c>
      <c r="K759" s="194" t="s">
        <v>2833</v>
      </c>
      <c r="M759" s="194" t="s">
        <v>5680</v>
      </c>
      <c r="N759" s="194">
        <v>1</v>
      </c>
      <c r="P759" s="205" t="s">
        <v>2831</v>
      </c>
      <c r="S759" s="194" t="s">
        <v>25</v>
      </c>
    </row>
    <row r="760" spans="1:23">
      <c r="B760" s="194" t="s">
        <v>5681</v>
      </c>
      <c r="C760" s="194" t="str">
        <f t="shared" si="38"/>
        <v>select_one</v>
      </c>
      <c r="D760" s="194" t="str">
        <f t="shared" si="37"/>
        <v>Live_CSI_T17</v>
      </c>
      <c r="G760" s="194" t="s">
        <v>2983</v>
      </c>
      <c r="I760" s="251" t="s">
        <v>8491</v>
      </c>
      <c r="J760" s="194" t="s">
        <v>2835</v>
      </c>
      <c r="K760" s="194" t="s">
        <v>2836</v>
      </c>
      <c r="M760" s="194" t="s">
        <v>5686</v>
      </c>
      <c r="N760" s="194">
        <v>1</v>
      </c>
      <c r="P760" s="205" t="s">
        <v>2831</v>
      </c>
      <c r="S760" s="194" t="s">
        <v>25</v>
      </c>
    </row>
    <row r="761" spans="1:23" s="199" customFormat="1">
      <c r="A761" s="212"/>
      <c r="B761" s="199" t="s">
        <v>5691</v>
      </c>
      <c r="C761" s="199" t="str">
        <f t="shared" si="38"/>
        <v>No</v>
      </c>
      <c r="D761" s="199" t="str">
        <f t="shared" si="37"/>
        <v/>
      </c>
      <c r="E761" s="212"/>
      <c r="G761" s="199" t="s">
        <v>2983</v>
      </c>
      <c r="H761" s="213"/>
      <c r="I761" s="255" t="s">
        <v>2988</v>
      </c>
      <c r="J761" s="199" t="s">
        <v>117</v>
      </c>
      <c r="K761" s="199" t="s">
        <v>2806</v>
      </c>
      <c r="M761" s="199" t="s">
        <v>2988</v>
      </c>
      <c r="N761" s="199">
        <v>1</v>
      </c>
      <c r="P761" s="212"/>
    </row>
    <row r="762" spans="1:23" s="199" customFormat="1">
      <c r="A762" s="212"/>
      <c r="B762" s="199" t="s">
        <v>5692</v>
      </c>
      <c r="C762" s="199" t="str">
        <f t="shared" si="38"/>
        <v>No</v>
      </c>
      <c r="D762" s="199" t="str">
        <f t="shared" si="37"/>
        <v/>
      </c>
      <c r="E762" s="212"/>
      <c r="G762" s="199" t="s">
        <v>2983</v>
      </c>
      <c r="H762" s="213"/>
      <c r="I762" s="255" t="s">
        <v>2988</v>
      </c>
      <c r="J762" s="199" t="s">
        <v>117</v>
      </c>
      <c r="K762" s="199" t="s">
        <v>2012</v>
      </c>
      <c r="M762" s="199" t="s">
        <v>2988</v>
      </c>
      <c r="N762" s="199">
        <v>1</v>
      </c>
      <c r="P762" s="212"/>
    </row>
    <row r="763" spans="1:23" s="218" customFormat="1">
      <c r="A763" s="207"/>
      <c r="C763" s="218" t="str">
        <f t="shared" si="38"/>
        <v>No</v>
      </c>
      <c r="D763" s="218" t="str">
        <f t="shared" si="37"/>
        <v/>
      </c>
      <c r="E763" s="207"/>
      <c r="H763" s="209"/>
      <c r="I763" s="253" t="s">
        <v>2988</v>
      </c>
      <c r="M763" s="218" t="s">
        <v>2988</v>
      </c>
      <c r="N763" s="218">
        <v>1</v>
      </c>
      <c r="P763" s="207"/>
    </row>
    <row r="764" spans="1:23" s="199" customFormat="1">
      <c r="A764" s="212"/>
      <c r="B764" s="199" t="s">
        <v>5693</v>
      </c>
      <c r="C764" s="199" t="str">
        <f t="shared" si="38"/>
        <v>No</v>
      </c>
      <c r="D764" s="199" t="str">
        <f t="shared" si="37"/>
        <v/>
      </c>
      <c r="E764" s="212" t="s">
        <v>5694</v>
      </c>
      <c r="F764" s="199" t="s">
        <v>246</v>
      </c>
      <c r="G764" s="199" t="s">
        <v>2983</v>
      </c>
      <c r="H764" s="213"/>
      <c r="I764" s="255" t="s">
        <v>2988</v>
      </c>
      <c r="J764" s="199" t="s">
        <v>26</v>
      </c>
      <c r="K764" s="199" t="s">
        <v>2248</v>
      </c>
      <c r="L764" s="199" t="s">
        <v>5696</v>
      </c>
      <c r="M764" s="199" t="s">
        <v>5697</v>
      </c>
      <c r="N764" s="199">
        <v>1</v>
      </c>
      <c r="P764" s="212"/>
      <c r="W764" s="199" t="s">
        <v>431</v>
      </c>
    </row>
    <row r="765" spans="1:23">
      <c r="A765" s="205" t="s">
        <v>5698</v>
      </c>
      <c r="B765" s="194" t="s">
        <v>5699</v>
      </c>
      <c r="C765" s="194" t="str">
        <f t="shared" si="38"/>
        <v>select_multiple</v>
      </c>
      <c r="D765" s="194" t="str">
        <f t="shared" si="37"/>
        <v>shocks</v>
      </c>
      <c r="F765" s="194" t="s">
        <v>246</v>
      </c>
      <c r="G765" s="194" t="s">
        <v>2983</v>
      </c>
      <c r="H765" s="206" t="s">
        <v>5700</v>
      </c>
      <c r="I765" s="251" t="s">
        <v>8492</v>
      </c>
      <c r="J765" s="194" t="s">
        <v>5701</v>
      </c>
      <c r="K765" s="194" t="s">
        <v>5702</v>
      </c>
      <c r="M765" s="194" t="s">
        <v>5704</v>
      </c>
      <c r="N765" s="194">
        <v>1</v>
      </c>
      <c r="P765" s="205" t="s">
        <v>2759</v>
      </c>
      <c r="S765" s="194" t="s">
        <v>25</v>
      </c>
    </row>
    <row r="766" spans="1:23">
      <c r="C766" s="194" t="str">
        <f t="shared" si="38"/>
        <v>No</v>
      </c>
      <c r="D766" s="194" t="str">
        <f t="shared" si="37"/>
        <v/>
      </c>
      <c r="I766" s="251" t="s">
        <v>2988</v>
      </c>
      <c r="J766" s="194" t="s">
        <v>5708</v>
      </c>
      <c r="K766" s="194" t="s">
        <v>5709</v>
      </c>
      <c r="M766" s="194" t="s">
        <v>5711</v>
      </c>
      <c r="N766" s="194">
        <v>1</v>
      </c>
    </row>
    <row r="767" spans="1:23">
      <c r="C767" s="194" t="str">
        <f t="shared" si="38"/>
        <v>select_one</v>
      </c>
      <c r="D767" s="194" t="str">
        <f t="shared" si="37"/>
        <v>recovery</v>
      </c>
      <c r="I767" s="251" t="s">
        <v>8493</v>
      </c>
      <c r="J767" s="194" t="s">
        <v>5715</v>
      </c>
      <c r="K767" s="194" t="s">
        <v>5716</v>
      </c>
      <c r="M767" s="194" t="s">
        <v>5718</v>
      </c>
      <c r="N767" s="194">
        <v>1</v>
      </c>
    </row>
    <row r="768" spans="1:23">
      <c r="A768" s="205" t="s">
        <v>5698</v>
      </c>
      <c r="B768" s="194" t="s">
        <v>5721</v>
      </c>
      <c r="C768" s="194" t="str">
        <f t="shared" si="38"/>
        <v>select_multiple</v>
      </c>
      <c r="D768" s="194" t="str">
        <f t="shared" si="37"/>
        <v>difficulty</v>
      </c>
      <c r="F768" s="194" t="s">
        <v>246</v>
      </c>
      <c r="G768" s="194" t="s">
        <v>118</v>
      </c>
      <c r="I768" s="251" t="s">
        <v>8494</v>
      </c>
      <c r="J768" s="194" t="s">
        <v>5722</v>
      </c>
      <c r="K768" s="194" t="s">
        <v>2764</v>
      </c>
      <c r="M768" s="194" t="s">
        <v>5724</v>
      </c>
      <c r="N768" s="194">
        <v>1</v>
      </c>
      <c r="P768" s="205" t="s">
        <v>2766</v>
      </c>
      <c r="S768" s="194" t="s">
        <v>25</v>
      </c>
    </row>
    <row r="769" spans="1:16">
      <c r="C769" s="194" t="str">
        <f t="shared" si="38"/>
        <v>No</v>
      </c>
      <c r="D769" s="194" t="str">
        <f t="shared" si="37"/>
        <v/>
      </c>
      <c r="I769" s="251" t="s">
        <v>2988</v>
      </c>
      <c r="J769" s="194" t="s">
        <v>5726</v>
      </c>
      <c r="K769" s="194" t="s">
        <v>5727</v>
      </c>
      <c r="M769" s="194" t="s">
        <v>5729</v>
      </c>
      <c r="N769" s="194">
        <v>1</v>
      </c>
    </row>
    <row r="770" spans="1:16" s="199" customFormat="1">
      <c r="A770" s="212"/>
      <c r="B770" s="199" t="s">
        <v>5733</v>
      </c>
      <c r="C770" s="199" t="str">
        <f t="shared" si="38"/>
        <v>No</v>
      </c>
      <c r="D770" s="199" t="str">
        <f t="shared" si="37"/>
        <v/>
      </c>
      <c r="E770" s="212"/>
      <c r="F770" s="199" t="s">
        <v>246</v>
      </c>
      <c r="G770" s="199" t="s">
        <v>2983</v>
      </c>
      <c r="H770" s="213"/>
      <c r="I770" s="255" t="s">
        <v>2988</v>
      </c>
      <c r="J770" s="199" t="s">
        <v>117</v>
      </c>
      <c r="K770" s="199" t="s">
        <v>2248</v>
      </c>
      <c r="M770" s="199" t="s">
        <v>2988</v>
      </c>
      <c r="N770" s="199">
        <v>1</v>
      </c>
      <c r="P770" s="212"/>
    </row>
    <row r="771" spans="1:16" s="218" customFormat="1">
      <c r="A771" s="207"/>
      <c r="C771" s="218" t="str">
        <f t="shared" si="38"/>
        <v>No</v>
      </c>
      <c r="D771" s="218" t="str">
        <f t="shared" si="37"/>
        <v/>
      </c>
      <c r="E771" s="207"/>
      <c r="H771" s="209"/>
      <c r="I771" s="253" t="s">
        <v>2988</v>
      </c>
      <c r="N771" s="218">
        <v>1</v>
      </c>
      <c r="P771" s="207"/>
    </row>
    <row r="772" spans="1:16" s="221" customFormat="1">
      <c r="C772" s="221" t="str">
        <f t="shared" si="38"/>
        <v>select_one</v>
      </c>
      <c r="D772" s="221" t="str">
        <f t="shared" si="37"/>
        <v>sersfilter</v>
      </c>
      <c r="H772" s="205" t="s">
        <v>8495</v>
      </c>
      <c r="I772" s="251" t="s">
        <v>2988</v>
      </c>
      <c r="J772" s="221" t="s">
        <v>8496</v>
      </c>
      <c r="M772" s="221" t="s">
        <v>8497</v>
      </c>
      <c r="N772" s="221">
        <v>1</v>
      </c>
    </row>
    <row r="773" spans="1:16" s="199" customFormat="1" ht="12.95">
      <c r="C773" s="199" t="str">
        <f t="shared" si="38"/>
        <v>No</v>
      </c>
      <c r="D773" s="199" t="str">
        <f t="shared" ref="D773" si="39">IF(OR(C773="select_one",C773="select_multiple"),TRIM(RIGHT(J773,LEN(J773)-(LEN(C773)+1))),"")</f>
        <v/>
      </c>
      <c r="I773" s="255" t="s">
        <v>2988</v>
      </c>
      <c r="J773" s="201" t="s">
        <v>26</v>
      </c>
      <c r="K773" s="201"/>
      <c r="L773" s="201" t="s">
        <v>5735</v>
      </c>
      <c r="M773" s="201" t="s">
        <v>8498</v>
      </c>
      <c r="N773" s="201">
        <v>1</v>
      </c>
    </row>
    <row r="774" spans="1:16" s="240" customFormat="1" ht="12.95">
      <c r="I774" s="254"/>
      <c r="J774" s="265" t="s">
        <v>20</v>
      </c>
      <c r="K774" s="265"/>
      <c r="L774" s="265"/>
      <c r="M774" s="265" t="s">
        <v>8499</v>
      </c>
      <c r="N774" s="265"/>
      <c r="P774" s="240" t="s">
        <v>5740</v>
      </c>
    </row>
    <row r="775" spans="1:16" s="220" customFormat="1" ht="12.95">
      <c r="A775" s="205"/>
      <c r="C775" s="220" t="str">
        <f t="shared" si="38"/>
        <v>select_one</v>
      </c>
      <c r="D775" s="220" t="str">
        <f t="shared" ref="D775:D806" si="40">IF(OR(C775="select_one",C775="select_multiple"),TRIM(RIGHT(J775,LEN(J775)-(LEN(C775)+1))),"")</f>
        <v>sers</v>
      </c>
      <c r="E775" s="205"/>
      <c r="F775" s="205" t="s">
        <v>5741</v>
      </c>
      <c r="G775" s="221" t="s">
        <v>118</v>
      </c>
      <c r="H775" s="206"/>
      <c r="I775" s="251" t="s">
        <v>8500</v>
      </c>
      <c r="J775" s="70" t="s">
        <v>5742</v>
      </c>
      <c r="K775" s="70" t="s">
        <v>5743</v>
      </c>
      <c r="L775" s="70"/>
      <c r="M775" s="70" t="s">
        <v>8501</v>
      </c>
      <c r="N775" s="70">
        <v>1</v>
      </c>
      <c r="P775" s="205" t="s">
        <v>5747</v>
      </c>
    </row>
    <row r="776" spans="1:16" s="220" customFormat="1" ht="12.95">
      <c r="A776" s="205"/>
      <c r="C776" s="220" t="str">
        <f t="shared" si="38"/>
        <v>select_one</v>
      </c>
      <c r="D776" s="220" t="str">
        <f t="shared" si="40"/>
        <v>sers</v>
      </c>
      <c r="E776" s="205"/>
      <c r="F776" s="205" t="s">
        <v>5741</v>
      </c>
      <c r="G776" s="221" t="s">
        <v>118</v>
      </c>
      <c r="H776" s="206"/>
      <c r="I776" s="251" t="s">
        <v>8500</v>
      </c>
      <c r="J776" s="70" t="s">
        <v>5742</v>
      </c>
      <c r="K776" s="70" t="s">
        <v>5749</v>
      </c>
      <c r="L776" s="70"/>
      <c r="M776" s="70" t="s">
        <v>8502</v>
      </c>
      <c r="N776" s="70">
        <v>1</v>
      </c>
      <c r="P776" s="205" t="s">
        <v>5753</v>
      </c>
    </row>
    <row r="777" spans="1:16" s="220" customFormat="1" ht="12.95">
      <c r="A777" s="205"/>
      <c r="C777" s="220" t="str">
        <f t="shared" si="38"/>
        <v>select_one</v>
      </c>
      <c r="D777" s="220" t="str">
        <f t="shared" si="40"/>
        <v>sers</v>
      </c>
      <c r="E777" s="205"/>
      <c r="F777" s="205" t="s">
        <v>5741</v>
      </c>
      <c r="G777" s="221" t="s">
        <v>118</v>
      </c>
      <c r="H777" s="206"/>
      <c r="I777" s="251" t="s">
        <v>8500</v>
      </c>
      <c r="J777" s="70" t="s">
        <v>5742</v>
      </c>
      <c r="K777" s="70" t="s">
        <v>5754</v>
      </c>
      <c r="L777" s="70"/>
      <c r="M777" s="70" t="s">
        <v>8503</v>
      </c>
      <c r="N777" s="70">
        <v>1</v>
      </c>
      <c r="P777" s="205" t="s">
        <v>5758</v>
      </c>
    </row>
    <row r="778" spans="1:16" s="220" customFormat="1" ht="12.95">
      <c r="A778" s="205"/>
      <c r="C778" s="220" t="str">
        <f t="shared" si="38"/>
        <v>select_one</v>
      </c>
      <c r="D778" s="220" t="str">
        <f t="shared" si="40"/>
        <v>sers</v>
      </c>
      <c r="E778" s="205"/>
      <c r="F778" s="205" t="s">
        <v>5741</v>
      </c>
      <c r="G778" s="221" t="s">
        <v>118</v>
      </c>
      <c r="H778" s="206"/>
      <c r="I778" s="251" t="s">
        <v>8500</v>
      </c>
      <c r="J778" s="70" t="s">
        <v>5742</v>
      </c>
      <c r="K778" s="70" t="s">
        <v>5759</v>
      </c>
      <c r="L778" s="70"/>
      <c r="M778" s="70" t="s">
        <v>8504</v>
      </c>
      <c r="N778" s="70">
        <v>1</v>
      </c>
      <c r="P778" s="205" t="s">
        <v>5763</v>
      </c>
    </row>
    <row r="779" spans="1:16" s="220" customFormat="1" ht="12.95">
      <c r="A779" s="205"/>
      <c r="C779" s="220" t="str">
        <f t="shared" si="38"/>
        <v>select_one</v>
      </c>
      <c r="D779" s="220" t="str">
        <f t="shared" si="40"/>
        <v>sers</v>
      </c>
      <c r="E779" s="205"/>
      <c r="F779" s="205" t="s">
        <v>5741</v>
      </c>
      <c r="G779" s="221" t="s">
        <v>118</v>
      </c>
      <c r="H779" s="206"/>
      <c r="I779" s="251" t="s">
        <v>8500</v>
      </c>
      <c r="J779" s="70" t="s">
        <v>5742</v>
      </c>
      <c r="K779" s="70" t="s">
        <v>5764</v>
      </c>
      <c r="L779" s="70"/>
      <c r="M779" s="70" t="s">
        <v>8505</v>
      </c>
      <c r="N779" s="70">
        <v>1</v>
      </c>
      <c r="P779" s="205" t="s">
        <v>5768</v>
      </c>
    </row>
    <row r="780" spans="1:16" s="220" customFormat="1" ht="12.95">
      <c r="A780" s="205"/>
      <c r="C780" s="220" t="str">
        <f t="shared" si="38"/>
        <v>select_one</v>
      </c>
      <c r="D780" s="220" t="str">
        <f t="shared" si="40"/>
        <v>sers</v>
      </c>
      <c r="E780" s="205"/>
      <c r="F780" s="205" t="s">
        <v>5741</v>
      </c>
      <c r="G780" s="221" t="s">
        <v>118</v>
      </c>
      <c r="H780" s="206"/>
      <c r="I780" s="251" t="s">
        <v>8500</v>
      </c>
      <c r="J780" s="70" t="s">
        <v>5742</v>
      </c>
      <c r="K780" s="70" t="s">
        <v>5769</v>
      </c>
      <c r="L780" s="70"/>
      <c r="M780" s="70" t="s">
        <v>8506</v>
      </c>
      <c r="N780" s="70">
        <v>1</v>
      </c>
      <c r="P780" s="205" t="s">
        <v>5773</v>
      </c>
    </row>
    <row r="781" spans="1:16" s="220" customFormat="1" ht="12.95">
      <c r="A781" s="205"/>
      <c r="C781" s="220" t="str">
        <f t="shared" si="38"/>
        <v>select_one</v>
      </c>
      <c r="D781" s="220" t="str">
        <f t="shared" si="40"/>
        <v>sers</v>
      </c>
      <c r="E781" s="205"/>
      <c r="F781" s="205" t="s">
        <v>5741</v>
      </c>
      <c r="G781" s="221" t="s">
        <v>118</v>
      </c>
      <c r="H781" s="206"/>
      <c r="I781" s="251" t="s">
        <v>8500</v>
      </c>
      <c r="J781" s="70" t="s">
        <v>5742</v>
      </c>
      <c r="K781" s="70" t="s">
        <v>5774</v>
      </c>
      <c r="L781" s="70"/>
      <c r="M781" s="70" t="s">
        <v>8507</v>
      </c>
      <c r="N781" s="70">
        <v>1</v>
      </c>
      <c r="P781" s="205" t="s">
        <v>8508</v>
      </c>
    </row>
    <row r="782" spans="1:16" s="220" customFormat="1" ht="12.95">
      <c r="A782" s="205"/>
      <c r="C782" s="220" t="str">
        <f t="shared" si="38"/>
        <v>select_one</v>
      </c>
      <c r="D782" s="220" t="str">
        <f t="shared" si="40"/>
        <v>sers</v>
      </c>
      <c r="E782" s="205"/>
      <c r="F782" s="205" t="s">
        <v>5741</v>
      </c>
      <c r="G782" s="221" t="s">
        <v>118</v>
      </c>
      <c r="H782" s="206"/>
      <c r="I782" s="251" t="s">
        <v>8500</v>
      </c>
      <c r="J782" s="70" t="s">
        <v>5742</v>
      </c>
      <c r="K782" s="70" t="s">
        <v>5779</v>
      </c>
      <c r="L782" s="70"/>
      <c r="M782" s="70" t="s">
        <v>8509</v>
      </c>
      <c r="N782" s="70">
        <v>1</v>
      </c>
      <c r="P782" s="205" t="s">
        <v>5783</v>
      </c>
    </row>
    <row r="783" spans="1:16" s="220" customFormat="1" ht="12.95">
      <c r="A783" s="205"/>
      <c r="C783" s="220" t="str">
        <f t="shared" si="38"/>
        <v>select_one</v>
      </c>
      <c r="D783" s="220" t="str">
        <f t="shared" si="40"/>
        <v>sers</v>
      </c>
      <c r="E783" s="205"/>
      <c r="F783" s="205" t="s">
        <v>5741</v>
      </c>
      <c r="G783" s="221" t="s">
        <v>118</v>
      </c>
      <c r="H783" s="206"/>
      <c r="I783" s="251" t="s">
        <v>8500</v>
      </c>
      <c r="J783" s="70" t="s">
        <v>5742</v>
      </c>
      <c r="K783" s="70" t="s">
        <v>5784</v>
      </c>
      <c r="L783" s="70"/>
      <c r="M783" s="70" t="s">
        <v>8510</v>
      </c>
      <c r="N783" s="70">
        <v>1</v>
      </c>
      <c r="P783" s="205" t="s">
        <v>5788</v>
      </c>
    </row>
    <row r="784" spans="1:16" s="199" customFormat="1" ht="12.95">
      <c r="C784" s="199" t="str">
        <f t="shared" si="38"/>
        <v>No</v>
      </c>
      <c r="D784" s="199" t="str">
        <f t="shared" si="40"/>
        <v/>
      </c>
      <c r="I784" s="255" t="s">
        <v>2988</v>
      </c>
      <c r="J784" s="201" t="s">
        <v>117</v>
      </c>
      <c r="K784" s="201" t="s">
        <v>1938</v>
      </c>
      <c r="L784" s="201"/>
      <c r="M784" s="201" t="s">
        <v>2988</v>
      </c>
      <c r="N784" s="201">
        <v>1</v>
      </c>
    </row>
    <row r="785" spans="1:24" s="218" customFormat="1">
      <c r="A785" s="207"/>
      <c r="C785" s="218" t="str">
        <f t="shared" si="38"/>
        <v>No</v>
      </c>
      <c r="D785" s="218" t="str">
        <f t="shared" si="40"/>
        <v/>
      </c>
      <c r="E785" s="207"/>
      <c r="H785" s="209"/>
      <c r="I785" s="253" t="s">
        <v>2988</v>
      </c>
      <c r="M785" s="218" t="s">
        <v>2988</v>
      </c>
      <c r="N785" s="218">
        <v>1</v>
      </c>
      <c r="P785" s="207"/>
    </row>
    <row r="786" spans="1:24" s="199" customFormat="1" ht="12.6">
      <c r="C786" s="199" t="str">
        <f t="shared" si="38"/>
        <v>No</v>
      </c>
      <c r="D786" s="199" t="str">
        <f t="shared" si="40"/>
        <v/>
      </c>
      <c r="F786" s="199" t="s">
        <v>5477</v>
      </c>
      <c r="G786" s="199" t="s">
        <v>2983</v>
      </c>
      <c r="I786" s="255" t="s">
        <v>2988</v>
      </c>
      <c r="J786" s="226" t="s">
        <v>26</v>
      </c>
      <c r="K786" s="226" t="s">
        <v>8511</v>
      </c>
      <c r="L786" s="226" t="s">
        <v>5790</v>
      </c>
      <c r="M786" s="226" t="s">
        <v>8512</v>
      </c>
      <c r="N786" s="226">
        <v>1</v>
      </c>
    </row>
    <row r="787" spans="1:24" s="220" customFormat="1" ht="12.6">
      <c r="A787" s="205"/>
      <c r="C787" s="220" t="str">
        <f t="shared" si="38"/>
        <v>select_one</v>
      </c>
      <c r="D787" s="220" t="str">
        <f t="shared" si="40"/>
        <v>yes_no</v>
      </c>
      <c r="E787" s="205"/>
      <c r="F787" s="205" t="s">
        <v>5477</v>
      </c>
      <c r="G787" s="205" t="s">
        <v>2983</v>
      </c>
      <c r="H787" s="206"/>
      <c r="I787" s="251" t="s">
        <v>8290</v>
      </c>
      <c r="J787" s="202" t="s">
        <v>22</v>
      </c>
      <c r="K787" s="202" t="s">
        <v>5792</v>
      </c>
      <c r="L787" s="202"/>
      <c r="M787" s="202" t="s">
        <v>5794</v>
      </c>
      <c r="N787" s="202">
        <v>1</v>
      </c>
      <c r="P787" s="205"/>
    </row>
    <row r="788" spans="1:24" s="220" customFormat="1" ht="12.6">
      <c r="A788" s="205"/>
      <c r="C788" s="220" t="str">
        <f t="shared" si="38"/>
        <v>select_multiple</v>
      </c>
      <c r="D788" s="220" t="str">
        <f t="shared" si="40"/>
        <v>CORVID_from</v>
      </c>
      <c r="E788" s="205"/>
      <c r="F788" s="205" t="s">
        <v>5477</v>
      </c>
      <c r="G788" s="205" t="s">
        <v>2983</v>
      </c>
      <c r="H788" s="206"/>
      <c r="I788" s="251" t="s">
        <v>8513</v>
      </c>
      <c r="J788" s="202" t="s">
        <v>5796</v>
      </c>
      <c r="K788" s="202" t="s">
        <v>5797</v>
      </c>
      <c r="L788" s="202"/>
      <c r="M788" s="202" t="s">
        <v>5799</v>
      </c>
      <c r="N788" s="202">
        <v>1</v>
      </c>
      <c r="P788" s="205"/>
    </row>
    <row r="789" spans="1:24" s="220" customFormat="1" ht="12.6">
      <c r="A789" s="205"/>
      <c r="C789" s="220" t="str">
        <f t="shared" si="38"/>
        <v>select_one</v>
      </c>
      <c r="D789" s="220" t="str">
        <f t="shared" si="40"/>
        <v>yes_no</v>
      </c>
      <c r="E789" s="205"/>
      <c r="F789" s="205" t="s">
        <v>5477</v>
      </c>
      <c r="G789" s="205" t="s">
        <v>2983</v>
      </c>
      <c r="H789" s="206"/>
      <c r="I789" s="251" t="s">
        <v>8290</v>
      </c>
      <c r="J789" s="202" t="s">
        <v>22</v>
      </c>
      <c r="K789" s="202" t="s">
        <v>5802</v>
      </c>
      <c r="L789" s="202"/>
      <c r="M789" s="202" t="s">
        <v>5804</v>
      </c>
      <c r="N789" s="202">
        <v>1</v>
      </c>
      <c r="P789" s="205"/>
    </row>
    <row r="790" spans="1:24" s="220" customFormat="1" ht="12.6">
      <c r="A790" s="205"/>
      <c r="C790" s="220" t="str">
        <f t="shared" si="38"/>
        <v>select_multiple</v>
      </c>
      <c r="D790" s="220" t="str">
        <f t="shared" si="40"/>
        <v>covid_why</v>
      </c>
      <c r="E790" s="205"/>
      <c r="F790" s="205" t="s">
        <v>5477</v>
      </c>
      <c r="G790" s="205" t="s">
        <v>2983</v>
      </c>
      <c r="H790" s="206"/>
      <c r="I790" s="251" t="s">
        <v>8514</v>
      </c>
      <c r="J790" s="202" t="s">
        <v>5806</v>
      </c>
      <c r="K790" s="202" t="s">
        <v>5807</v>
      </c>
      <c r="L790" s="202"/>
      <c r="M790" s="202" t="s">
        <v>8515</v>
      </c>
      <c r="N790" s="202">
        <v>1</v>
      </c>
      <c r="P790" s="205"/>
    </row>
    <row r="791" spans="1:24" s="220" customFormat="1" ht="12.6">
      <c r="A791" s="205"/>
      <c r="C791" s="220" t="str">
        <f t="shared" si="38"/>
        <v>No</v>
      </c>
      <c r="D791" s="220" t="str">
        <f t="shared" si="40"/>
        <v/>
      </c>
      <c r="E791" s="205"/>
      <c r="F791" s="205" t="s">
        <v>5477</v>
      </c>
      <c r="G791" s="205" t="s">
        <v>2983</v>
      </c>
      <c r="H791" s="206"/>
      <c r="I791" s="251" t="s">
        <v>2988</v>
      </c>
      <c r="J791" s="202" t="s">
        <v>49</v>
      </c>
      <c r="K791" s="202" t="s">
        <v>5812</v>
      </c>
      <c r="L791" s="202"/>
      <c r="M791" s="202" t="s">
        <v>1312</v>
      </c>
      <c r="N791" s="202">
        <v>1</v>
      </c>
      <c r="P791" s="205"/>
    </row>
    <row r="792" spans="1:24" s="199" customFormat="1" ht="12.6">
      <c r="C792" s="199" t="str">
        <f t="shared" ref="C792:C838" si="41">IF(IFERROR(FIND("select_one",J792),0)&gt;0,"select_one",IF(IFERROR(FIND("select_multiple",J792),0)&gt;0,"select_multiple","No"))</f>
        <v>No</v>
      </c>
      <c r="D792" s="199" t="str">
        <f t="shared" si="40"/>
        <v/>
      </c>
      <c r="F792" s="199" t="s">
        <v>5477</v>
      </c>
      <c r="G792" s="199" t="s">
        <v>2983</v>
      </c>
      <c r="I792" s="255" t="s">
        <v>2988</v>
      </c>
      <c r="J792" s="226" t="s">
        <v>117</v>
      </c>
      <c r="K792" s="226" t="s">
        <v>8511</v>
      </c>
      <c r="L792" s="226"/>
      <c r="M792" s="226" t="s">
        <v>2988</v>
      </c>
      <c r="N792" s="226">
        <v>1</v>
      </c>
    </row>
    <row r="793" spans="1:24" s="214" customFormat="1" ht="12.6">
      <c r="C793" s="214" t="str">
        <f t="shared" si="41"/>
        <v>No</v>
      </c>
      <c r="D793" s="214" t="str">
        <f t="shared" si="40"/>
        <v/>
      </c>
      <c r="I793" s="253" t="s">
        <v>2988</v>
      </c>
      <c r="J793" s="227"/>
      <c r="K793" s="227"/>
      <c r="L793" s="227"/>
      <c r="M793" s="227" t="s">
        <v>2988</v>
      </c>
      <c r="N793" s="227">
        <v>1</v>
      </c>
    </row>
    <row r="794" spans="1:24" s="199" customFormat="1">
      <c r="A794" s="212"/>
      <c r="B794" s="199" t="s">
        <v>5817</v>
      </c>
      <c r="C794" s="199" t="str">
        <f t="shared" si="41"/>
        <v>No</v>
      </c>
      <c r="D794" s="199" t="str">
        <f t="shared" si="40"/>
        <v/>
      </c>
      <c r="E794" s="212"/>
      <c r="G794" s="199" t="s">
        <v>2983</v>
      </c>
      <c r="H794" s="213"/>
      <c r="I794" s="255" t="s">
        <v>2988</v>
      </c>
      <c r="J794" s="199" t="s">
        <v>26</v>
      </c>
      <c r="K794" s="199" t="s">
        <v>2856</v>
      </c>
      <c r="L794" s="199" t="s">
        <v>5819</v>
      </c>
      <c r="M794" s="199" t="s">
        <v>8516</v>
      </c>
      <c r="N794" s="199">
        <v>1</v>
      </c>
      <c r="P794" s="212"/>
    </row>
    <row r="795" spans="1:24" s="198" customFormat="1">
      <c r="A795" s="210"/>
      <c r="B795" s="198" t="s">
        <v>5821</v>
      </c>
      <c r="C795" s="198" t="str">
        <f t="shared" si="41"/>
        <v>No</v>
      </c>
      <c r="D795" s="198" t="str">
        <f t="shared" si="40"/>
        <v/>
      </c>
      <c r="E795" s="210"/>
      <c r="G795" s="198" t="s">
        <v>2983</v>
      </c>
      <c r="H795" s="211"/>
      <c r="I795" s="258" t="s">
        <v>2988</v>
      </c>
      <c r="J795" s="198" t="s">
        <v>20</v>
      </c>
      <c r="K795" s="198" t="s">
        <v>2858</v>
      </c>
      <c r="M795" s="198" t="s">
        <v>8517</v>
      </c>
      <c r="N795" s="198">
        <v>1</v>
      </c>
      <c r="P795" s="210"/>
      <c r="X795" s="198" t="s">
        <v>62</v>
      </c>
    </row>
    <row r="796" spans="1:24">
      <c r="B796" s="194" t="s">
        <v>8518</v>
      </c>
      <c r="C796" s="194" t="str">
        <f t="shared" si="41"/>
        <v>select_one</v>
      </c>
      <c r="D796" s="194" t="str">
        <f t="shared" si="40"/>
        <v>yes_no</v>
      </c>
      <c r="G796" s="194" t="s">
        <v>2983</v>
      </c>
      <c r="I796" s="251" t="s">
        <v>8290</v>
      </c>
      <c r="J796" s="194" t="s">
        <v>22</v>
      </c>
      <c r="K796" s="194" t="s">
        <v>2860</v>
      </c>
      <c r="M796" s="194" t="s">
        <v>8519</v>
      </c>
      <c r="N796" s="194">
        <v>1</v>
      </c>
      <c r="S796" s="194" t="s">
        <v>25</v>
      </c>
    </row>
    <row r="797" spans="1:24">
      <c r="B797" s="194" t="s">
        <v>5824</v>
      </c>
      <c r="C797" s="194" t="str">
        <f t="shared" si="41"/>
        <v>select_one</v>
      </c>
      <c r="D797" s="194" t="str">
        <f t="shared" si="40"/>
        <v>yes_no</v>
      </c>
      <c r="G797" s="194" t="s">
        <v>2983</v>
      </c>
      <c r="I797" s="251" t="s">
        <v>8290</v>
      </c>
      <c r="J797" s="194" t="s">
        <v>22</v>
      </c>
      <c r="K797" s="194" t="s">
        <v>2862</v>
      </c>
      <c r="M797" s="194" t="s">
        <v>5826</v>
      </c>
      <c r="N797" s="194">
        <v>1</v>
      </c>
      <c r="S797" s="194" t="s">
        <v>25</v>
      </c>
      <c r="W797" s="194" t="s">
        <v>2864</v>
      </c>
    </row>
    <row r="798" spans="1:24">
      <c r="B798" s="194" t="s">
        <v>5828</v>
      </c>
      <c r="C798" s="194" t="str">
        <f t="shared" si="41"/>
        <v>select_one</v>
      </c>
      <c r="D798" s="194" t="str">
        <f t="shared" si="40"/>
        <v>service_provider</v>
      </c>
      <c r="G798" s="194" t="s">
        <v>2983</v>
      </c>
      <c r="I798" s="251" t="s">
        <v>8520</v>
      </c>
      <c r="J798" s="194" t="s">
        <v>2865</v>
      </c>
      <c r="K798" s="194" t="s">
        <v>2866</v>
      </c>
      <c r="M798" s="194" t="s">
        <v>8521</v>
      </c>
      <c r="N798" s="194">
        <v>1</v>
      </c>
      <c r="S798" s="194" t="s">
        <v>25</v>
      </c>
      <c r="W798" s="194" t="s">
        <v>2868</v>
      </c>
    </row>
    <row r="799" spans="1:24">
      <c r="B799" s="194" t="s">
        <v>5832</v>
      </c>
      <c r="C799" s="194" t="str">
        <f t="shared" si="41"/>
        <v>select_one</v>
      </c>
      <c r="D799" s="194" t="str">
        <f t="shared" si="40"/>
        <v>yes_no</v>
      </c>
      <c r="E799" s="205" t="s">
        <v>5833</v>
      </c>
      <c r="G799" s="194" t="s">
        <v>2983</v>
      </c>
      <c r="I799" s="251" t="s">
        <v>8290</v>
      </c>
      <c r="J799" s="194" t="s">
        <v>22</v>
      </c>
      <c r="K799" s="194" t="s">
        <v>2869</v>
      </c>
      <c r="M799" s="194" t="s">
        <v>5835</v>
      </c>
      <c r="N799" s="194">
        <v>1</v>
      </c>
      <c r="S799" s="194" t="s">
        <v>25</v>
      </c>
      <c r="W799" s="194" t="s">
        <v>2868</v>
      </c>
    </row>
    <row r="800" spans="1:24">
      <c r="B800" s="194" t="s">
        <v>5838</v>
      </c>
      <c r="C800" s="194" t="str">
        <f t="shared" si="41"/>
        <v>No</v>
      </c>
      <c r="D800" s="194" t="str">
        <f t="shared" si="40"/>
        <v/>
      </c>
      <c r="G800" s="194" t="s">
        <v>2983</v>
      </c>
      <c r="I800" s="251" t="s">
        <v>2988</v>
      </c>
      <c r="J800" s="194" t="s">
        <v>151</v>
      </c>
      <c r="K800" s="194" t="s">
        <v>2871</v>
      </c>
      <c r="M800" s="194" t="s">
        <v>5840</v>
      </c>
      <c r="N800" s="194">
        <v>1</v>
      </c>
      <c r="S800" s="194" t="s">
        <v>25</v>
      </c>
      <c r="W800" s="194" t="s">
        <v>2873</v>
      </c>
    </row>
    <row r="801" spans="1:25">
      <c r="B801" s="194" t="s">
        <v>5843</v>
      </c>
      <c r="C801" s="194" t="str">
        <f t="shared" si="41"/>
        <v>No</v>
      </c>
      <c r="D801" s="194" t="str">
        <f t="shared" si="40"/>
        <v/>
      </c>
      <c r="G801" s="194" t="s">
        <v>2983</v>
      </c>
      <c r="I801" s="251" t="s">
        <v>2988</v>
      </c>
      <c r="J801" s="194" t="s">
        <v>151</v>
      </c>
      <c r="K801" s="194" t="s">
        <v>2874</v>
      </c>
      <c r="M801" s="194" t="s">
        <v>5845</v>
      </c>
      <c r="N801" s="194">
        <v>1</v>
      </c>
      <c r="P801" s="205" t="s">
        <v>2876</v>
      </c>
      <c r="W801" s="194" t="s">
        <v>2873</v>
      </c>
    </row>
    <row r="802" spans="1:25">
      <c r="B802" s="194" t="s">
        <v>5847</v>
      </c>
      <c r="C802" s="194" t="str">
        <f t="shared" si="41"/>
        <v>select_one</v>
      </c>
      <c r="D802" s="194" t="str">
        <f t="shared" si="40"/>
        <v>timing</v>
      </c>
      <c r="E802" s="205" t="s">
        <v>5848</v>
      </c>
      <c r="G802" s="194" t="s">
        <v>2983</v>
      </c>
      <c r="I802" s="251" t="s">
        <v>8522</v>
      </c>
      <c r="J802" s="194" t="s">
        <v>2877</v>
      </c>
      <c r="K802" s="194" t="s">
        <v>2878</v>
      </c>
      <c r="M802" s="194" t="s">
        <v>5850</v>
      </c>
      <c r="N802" s="194">
        <v>1</v>
      </c>
      <c r="S802" s="194" t="s">
        <v>25</v>
      </c>
      <c r="W802" s="194" t="s">
        <v>2873</v>
      </c>
    </row>
    <row r="803" spans="1:25" s="199" customFormat="1">
      <c r="A803" s="212"/>
      <c r="B803" s="199" t="s">
        <v>5860</v>
      </c>
      <c r="C803" s="199" t="str">
        <f t="shared" si="41"/>
        <v>No</v>
      </c>
      <c r="D803" s="199" t="str">
        <f t="shared" si="40"/>
        <v/>
      </c>
      <c r="E803" s="212"/>
      <c r="G803" s="199" t="s">
        <v>2983</v>
      </c>
      <c r="H803" s="213"/>
      <c r="I803" s="255" t="s">
        <v>2988</v>
      </c>
      <c r="J803" s="199" t="s">
        <v>117</v>
      </c>
      <c r="K803" s="199" t="s">
        <v>2856</v>
      </c>
      <c r="M803" s="199" t="s">
        <v>2988</v>
      </c>
      <c r="N803" s="199">
        <v>1</v>
      </c>
      <c r="P803" s="212"/>
    </row>
    <row r="804" spans="1:25" s="198" customFormat="1">
      <c r="A804" s="210"/>
      <c r="B804" s="198" t="s">
        <v>5864</v>
      </c>
      <c r="C804" s="198" t="str">
        <f t="shared" si="41"/>
        <v>No</v>
      </c>
      <c r="D804" s="198" t="str">
        <f t="shared" si="40"/>
        <v/>
      </c>
      <c r="E804" s="210"/>
      <c r="G804" s="198" t="s">
        <v>2983</v>
      </c>
      <c r="H804" s="211"/>
      <c r="I804" s="258" t="s">
        <v>2988</v>
      </c>
      <c r="J804" s="198" t="s">
        <v>20</v>
      </c>
      <c r="K804" s="198" t="s">
        <v>2880</v>
      </c>
      <c r="M804" s="198" t="s">
        <v>2881</v>
      </c>
      <c r="N804" s="198">
        <v>1</v>
      </c>
      <c r="P804" s="210"/>
      <c r="X804" s="198" t="s">
        <v>25</v>
      </c>
    </row>
    <row r="805" spans="1:25">
      <c r="B805" s="194" t="s">
        <v>5866</v>
      </c>
      <c r="C805" s="194" t="str">
        <f t="shared" si="41"/>
        <v>No</v>
      </c>
      <c r="D805" s="194" t="str">
        <f t="shared" si="40"/>
        <v/>
      </c>
      <c r="G805" s="194" t="s">
        <v>2983</v>
      </c>
      <c r="I805" s="251" t="s">
        <v>2988</v>
      </c>
      <c r="J805" s="194" t="s">
        <v>49</v>
      </c>
      <c r="K805" s="194" t="s">
        <v>2882</v>
      </c>
      <c r="M805" s="194" t="s">
        <v>5868</v>
      </c>
      <c r="N805" s="194">
        <v>1</v>
      </c>
    </row>
    <row r="806" spans="1:25">
      <c r="B806" s="194" t="s">
        <v>5870</v>
      </c>
      <c r="C806" s="194" t="str">
        <f t="shared" si="41"/>
        <v>No</v>
      </c>
      <c r="D806" s="194" t="str">
        <f t="shared" si="40"/>
        <v/>
      </c>
      <c r="G806" s="194" t="s">
        <v>2983</v>
      </c>
      <c r="I806" s="251" t="s">
        <v>2988</v>
      </c>
      <c r="J806" s="194" t="s">
        <v>49</v>
      </c>
      <c r="K806" s="194" t="s">
        <v>2884</v>
      </c>
      <c r="M806" s="194" t="s">
        <v>8523</v>
      </c>
      <c r="N806" s="194">
        <v>1</v>
      </c>
    </row>
    <row r="807" spans="1:25" s="198" customFormat="1">
      <c r="A807" s="210"/>
      <c r="B807" s="198" t="s">
        <v>8524</v>
      </c>
      <c r="C807" s="198" t="str">
        <f t="shared" si="41"/>
        <v>No</v>
      </c>
      <c r="D807" s="198" t="str">
        <f t="shared" ref="D807:D838" si="42">IF(OR(C807="select_one",C807="select_multiple"),TRIM(RIGHT(J807,LEN(J807)-(LEN(C807)+1))),"")</f>
        <v/>
      </c>
      <c r="E807" s="210"/>
      <c r="G807" s="198" t="s">
        <v>2983</v>
      </c>
      <c r="H807" s="211"/>
      <c r="I807" s="258" t="s">
        <v>2988</v>
      </c>
      <c r="J807" s="198" t="s">
        <v>20</v>
      </c>
      <c r="K807" s="198" t="s">
        <v>2886</v>
      </c>
      <c r="M807" s="198" t="s">
        <v>2887</v>
      </c>
      <c r="N807" s="198">
        <v>1</v>
      </c>
      <c r="P807" s="210"/>
      <c r="X807" s="198" t="s">
        <v>25</v>
      </c>
    </row>
    <row r="808" spans="1:25" s="224" customFormat="1">
      <c r="A808" s="223"/>
      <c r="B808" s="224" t="s">
        <v>8525</v>
      </c>
      <c r="C808" s="224" t="str">
        <f t="shared" si="41"/>
        <v>No</v>
      </c>
      <c r="D808" s="224" t="str">
        <f t="shared" si="42"/>
        <v/>
      </c>
      <c r="E808" s="223"/>
      <c r="G808" s="224" t="s">
        <v>2983</v>
      </c>
      <c r="H808" s="225"/>
      <c r="I808" s="260" t="s">
        <v>2988</v>
      </c>
      <c r="J808" s="224" t="s">
        <v>2564</v>
      </c>
      <c r="K808" s="224" t="s">
        <v>2888</v>
      </c>
      <c r="M808" s="224" t="s">
        <v>2988</v>
      </c>
      <c r="N808" s="224">
        <v>1</v>
      </c>
      <c r="P808" s="223"/>
      <c r="X808" s="224" t="s">
        <v>25</v>
      </c>
      <c r="Y808" s="224" t="s">
        <v>2889</v>
      </c>
    </row>
    <row r="809" spans="1:25" s="224" customFormat="1">
      <c r="A809" s="223"/>
      <c r="B809" s="224" t="s">
        <v>8526</v>
      </c>
      <c r="C809" s="224" t="str">
        <f t="shared" si="41"/>
        <v>No</v>
      </c>
      <c r="D809" s="224" t="str">
        <f t="shared" si="42"/>
        <v/>
      </c>
      <c r="E809" s="223"/>
      <c r="G809" s="224" t="s">
        <v>2983</v>
      </c>
      <c r="H809" s="225"/>
      <c r="I809" s="260" t="s">
        <v>2988</v>
      </c>
      <c r="J809" s="224" t="s">
        <v>2564</v>
      </c>
      <c r="K809" s="224" t="s">
        <v>2890</v>
      </c>
      <c r="M809" s="224" t="s">
        <v>2988</v>
      </c>
      <c r="N809" s="224">
        <v>1</v>
      </c>
      <c r="P809" s="223"/>
      <c r="X809" s="224" t="s">
        <v>25</v>
      </c>
      <c r="Y809" s="224" t="s">
        <v>2891</v>
      </c>
    </row>
    <row r="810" spans="1:25" s="224" customFormat="1">
      <c r="A810" s="223"/>
      <c r="B810" s="224" t="s">
        <v>8527</v>
      </c>
      <c r="C810" s="224" t="str">
        <f t="shared" si="41"/>
        <v>No</v>
      </c>
      <c r="D810" s="224" t="str">
        <f t="shared" si="42"/>
        <v/>
      </c>
      <c r="E810" s="223"/>
      <c r="G810" s="224" t="s">
        <v>2983</v>
      </c>
      <c r="H810" s="225"/>
      <c r="I810" s="260" t="s">
        <v>2988</v>
      </c>
      <c r="J810" s="224" t="s">
        <v>2564</v>
      </c>
      <c r="K810" s="224" t="s">
        <v>2892</v>
      </c>
      <c r="M810" s="224" t="s">
        <v>2988</v>
      </c>
      <c r="N810" s="224">
        <v>1</v>
      </c>
      <c r="P810" s="223"/>
      <c r="X810" s="224" t="s">
        <v>25</v>
      </c>
      <c r="Y810" s="224" t="s">
        <v>2893</v>
      </c>
    </row>
    <row r="811" spans="1:25" s="224" customFormat="1">
      <c r="A811" s="223"/>
      <c r="B811" s="224" t="s">
        <v>8528</v>
      </c>
      <c r="C811" s="224" t="str">
        <f t="shared" si="41"/>
        <v>No</v>
      </c>
      <c r="D811" s="224" t="str">
        <f t="shared" si="42"/>
        <v/>
      </c>
      <c r="E811" s="223"/>
      <c r="G811" s="224" t="s">
        <v>2983</v>
      </c>
      <c r="H811" s="225"/>
      <c r="I811" s="260" t="s">
        <v>2988</v>
      </c>
      <c r="J811" s="224" t="s">
        <v>2564</v>
      </c>
      <c r="K811" s="224" t="s">
        <v>2894</v>
      </c>
      <c r="M811" s="224" t="s">
        <v>2988</v>
      </c>
      <c r="N811" s="224">
        <v>1</v>
      </c>
      <c r="P811" s="223"/>
      <c r="X811" s="224" t="s">
        <v>25</v>
      </c>
      <c r="Y811" s="224" t="s">
        <v>2895</v>
      </c>
    </row>
    <row r="812" spans="1:25" s="224" customFormat="1">
      <c r="A812" s="223"/>
      <c r="B812" s="224" t="s">
        <v>8529</v>
      </c>
      <c r="C812" s="224" t="str">
        <f t="shared" si="41"/>
        <v>No</v>
      </c>
      <c r="D812" s="224" t="str">
        <f t="shared" si="42"/>
        <v/>
      </c>
      <c r="E812" s="223"/>
      <c r="G812" s="224" t="s">
        <v>2983</v>
      </c>
      <c r="H812" s="225"/>
      <c r="I812" s="260" t="s">
        <v>2988</v>
      </c>
      <c r="J812" s="224" t="s">
        <v>2564</v>
      </c>
      <c r="K812" s="224" t="s">
        <v>2896</v>
      </c>
      <c r="M812" s="224" t="s">
        <v>2988</v>
      </c>
      <c r="N812" s="224">
        <v>1</v>
      </c>
      <c r="P812" s="223"/>
      <c r="X812" s="224" t="s">
        <v>25</v>
      </c>
      <c r="Y812" s="224" t="s">
        <v>2897</v>
      </c>
    </row>
    <row r="813" spans="1:25" s="224" customFormat="1">
      <c r="A813" s="223"/>
      <c r="B813" s="224" t="s">
        <v>8530</v>
      </c>
      <c r="C813" s="224" t="str">
        <f t="shared" si="41"/>
        <v>No</v>
      </c>
      <c r="D813" s="224" t="str">
        <f t="shared" si="42"/>
        <v/>
      </c>
      <c r="E813" s="223"/>
      <c r="G813" s="224" t="s">
        <v>2983</v>
      </c>
      <c r="H813" s="225"/>
      <c r="I813" s="260" t="s">
        <v>2988</v>
      </c>
      <c r="J813" s="224" t="s">
        <v>2564</v>
      </c>
      <c r="K813" s="224" t="s">
        <v>2898</v>
      </c>
      <c r="M813" s="224" t="s">
        <v>2988</v>
      </c>
      <c r="N813" s="224">
        <v>1</v>
      </c>
      <c r="P813" s="223"/>
      <c r="X813" s="224" t="s">
        <v>25</v>
      </c>
      <c r="Y813" s="224" t="s">
        <v>2899</v>
      </c>
    </row>
    <row r="814" spans="1:25" s="224" customFormat="1">
      <c r="A814" s="223"/>
      <c r="B814" s="224" t="s">
        <v>8531</v>
      </c>
      <c r="C814" s="224" t="str">
        <f t="shared" si="41"/>
        <v>No</v>
      </c>
      <c r="D814" s="224" t="str">
        <f t="shared" si="42"/>
        <v/>
      </c>
      <c r="E814" s="223"/>
      <c r="G814" s="224" t="s">
        <v>2983</v>
      </c>
      <c r="H814" s="225"/>
      <c r="I814" s="260" t="s">
        <v>2988</v>
      </c>
      <c r="J814" s="224" t="s">
        <v>2564</v>
      </c>
      <c r="K814" s="224" t="s">
        <v>2900</v>
      </c>
      <c r="M814" s="224" t="s">
        <v>2988</v>
      </c>
      <c r="N814" s="224">
        <v>1</v>
      </c>
      <c r="P814" s="223"/>
      <c r="X814" s="224" t="s">
        <v>25</v>
      </c>
      <c r="Y814" s="224" t="s">
        <v>2901</v>
      </c>
    </row>
    <row r="815" spans="1:25">
      <c r="B815" s="194" t="s">
        <v>8532</v>
      </c>
      <c r="C815" s="194" t="str">
        <f t="shared" si="41"/>
        <v>No</v>
      </c>
      <c r="D815" s="194" t="str">
        <f t="shared" si="42"/>
        <v/>
      </c>
      <c r="G815" s="194" t="s">
        <v>2983</v>
      </c>
      <c r="I815" s="251" t="s">
        <v>2988</v>
      </c>
      <c r="J815" s="194" t="s">
        <v>151</v>
      </c>
      <c r="K815" s="194" t="s">
        <v>2902</v>
      </c>
      <c r="M815" s="194" t="s">
        <v>2903</v>
      </c>
      <c r="N815" s="194">
        <v>1</v>
      </c>
      <c r="X815" s="194" t="s">
        <v>25</v>
      </c>
      <c r="Y815" s="194" t="s">
        <v>2904</v>
      </c>
    </row>
    <row r="816" spans="1:25">
      <c r="B816" s="194" t="s">
        <v>8533</v>
      </c>
      <c r="C816" s="194" t="str">
        <f t="shared" si="41"/>
        <v>select_one</v>
      </c>
      <c r="D816" s="194" t="str">
        <f t="shared" si="42"/>
        <v>ddsg</v>
      </c>
      <c r="G816" s="194" t="s">
        <v>2983</v>
      </c>
      <c r="I816" s="251" t="s">
        <v>8534</v>
      </c>
      <c r="J816" s="194" t="s">
        <v>2905</v>
      </c>
      <c r="K816" s="194" t="s">
        <v>2906</v>
      </c>
      <c r="M816" s="194" t="s">
        <v>2907</v>
      </c>
      <c r="N816" s="194">
        <v>1</v>
      </c>
      <c r="X816" s="194" t="s">
        <v>25</v>
      </c>
      <c r="Y816" s="194" t="s">
        <v>2908</v>
      </c>
    </row>
    <row r="817" spans="1:25" s="224" customFormat="1">
      <c r="A817" s="223"/>
      <c r="B817" s="224" t="s">
        <v>8535</v>
      </c>
      <c r="C817" s="224" t="str">
        <f t="shared" si="41"/>
        <v>No</v>
      </c>
      <c r="D817" s="224" t="str">
        <f t="shared" si="42"/>
        <v/>
      </c>
      <c r="E817" s="223"/>
      <c r="G817" s="224" t="s">
        <v>2983</v>
      </c>
      <c r="H817" s="225"/>
      <c r="I817" s="260" t="s">
        <v>2988</v>
      </c>
      <c r="J817" s="224" t="s">
        <v>2564</v>
      </c>
      <c r="K817" s="224" t="s">
        <v>2909</v>
      </c>
      <c r="M817" s="224" t="s">
        <v>2910</v>
      </c>
      <c r="N817" s="224">
        <v>1</v>
      </c>
      <c r="P817" s="223"/>
      <c r="X817" s="224" t="s">
        <v>25</v>
      </c>
      <c r="Y817" s="224" t="s">
        <v>2911</v>
      </c>
    </row>
    <row r="818" spans="1:25" s="224" customFormat="1">
      <c r="A818" s="223"/>
      <c r="B818" s="224" t="s">
        <v>8536</v>
      </c>
      <c r="C818" s="224" t="str">
        <f t="shared" si="41"/>
        <v>No</v>
      </c>
      <c r="D818" s="224" t="str">
        <f t="shared" si="42"/>
        <v/>
      </c>
      <c r="E818" s="223"/>
      <c r="G818" s="224" t="s">
        <v>2983</v>
      </c>
      <c r="H818" s="225"/>
      <c r="I818" s="260" t="s">
        <v>2988</v>
      </c>
      <c r="J818" s="224" t="s">
        <v>2564</v>
      </c>
      <c r="K818" s="224" t="s">
        <v>2912</v>
      </c>
      <c r="M818" s="224" t="s">
        <v>2913</v>
      </c>
      <c r="N818" s="224">
        <v>1</v>
      </c>
      <c r="P818" s="223"/>
      <c r="X818" s="224" t="s">
        <v>25</v>
      </c>
      <c r="Y818" s="224" t="s">
        <v>2914</v>
      </c>
    </row>
    <row r="819" spans="1:25" s="224" customFormat="1">
      <c r="A819" s="223"/>
      <c r="B819" s="224" t="s">
        <v>8537</v>
      </c>
      <c r="C819" s="224" t="str">
        <f t="shared" si="41"/>
        <v>No</v>
      </c>
      <c r="D819" s="224" t="str">
        <f t="shared" si="42"/>
        <v/>
      </c>
      <c r="E819" s="223"/>
      <c r="G819" s="224" t="s">
        <v>2983</v>
      </c>
      <c r="H819" s="225"/>
      <c r="I819" s="260" t="s">
        <v>2988</v>
      </c>
      <c r="J819" s="224" t="s">
        <v>2564</v>
      </c>
      <c r="K819" s="224" t="s">
        <v>2915</v>
      </c>
      <c r="M819" s="224" t="s">
        <v>2916</v>
      </c>
      <c r="N819" s="224">
        <v>1</v>
      </c>
      <c r="P819" s="223"/>
      <c r="X819" s="224" t="s">
        <v>25</v>
      </c>
      <c r="Y819" s="224" t="s">
        <v>2917</v>
      </c>
    </row>
    <row r="820" spans="1:25" s="224" customFormat="1">
      <c r="A820" s="223"/>
      <c r="B820" s="224" t="s">
        <v>8538</v>
      </c>
      <c r="C820" s="224" t="str">
        <f t="shared" si="41"/>
        <v>No</v>
      </c>
      <c r="D820" s="224" t="str">
        <f t="shared" si="42"/>
        <v/>
      </c>
      <c r="E820" s="223"/>
      <c r="G820" s="224" t="s">
        <v>2983</v>
      </c>
      <c r="H820" s="225"/>
      <c r="I820" s="260" t="s">
        <v>2988</v>
      </c>
      <c r="J820" s="224" t="s">
        <v>2564</v>
      </c>
      <c r="K820" s="224" t="s">
        <v>2918</v>
      </c>
      <c r="M820" s="224" t="s">
        <v>2919</v>
      </c>
      <c r="N820" s="224">
        <v>1</v>
      </c>
      <c r="P820" s="223"/>
      <c r="X820" s="224" t="s">
        <v>25</v>
      </c>
      <c r="Y820" s="224" t="s">
        <v>2920</v>
      </c>
    </row>
    <row r="821" spans="1:25" s="224" customFormat="1">
      <c r="A821" s="223"/>
      <c r="B821" s="224" t="s">
        <v>8539</v>
      </c>
      <c r="C821" s="224" t="str">
        <f t="shared" si="41"/>
        <v>No</v>
      </c>
      <c r="D821" s="224" t="str">
        <f t="shared" si="42"/>
        <v/>
      </c>
      <c r="E821" s="223"/>
      <c r="G821" s="224" t="s">
        <v>2983</v>
      </c>
      <c r="H821" s="225"/>
      <c r="I821" s="260" t="s">
        <v>2988</v>
      </c>
      <c r="J821" s="224" t="s">
        <v>2564</v>
      </c>
      <c r="K821" s="224" t="s">
        <v>2921</v>
      </c>
      <c r="M821" s="224" t="s">
        <v>2922</v>
      </c>
      <c r="N821" s="224">
        <v>1</v>
      </c>
      <c r="P821" s="223"/>
      <c r="X821" s="224" t="s">
        <v>25</v>
      </c>
      <c r="Y821" s="224" t="s">
        <v>2923</v>
      </c>
    </row>
    <row r="822" spans="1:25" s="224" customFormat="1">
      <c r="A822" s="223"/>
      <c r="B822" s="224" t="s">
        <v>8540</v>
      </c>
      <c r="C822" s="224" t="str">
        <f t="shared" si="41"/>
        <v>No</v>
      </c>
      <c r="D822" s="224" t="str">
        <f t="shared" si="42"/>
        <v/>
      </c>
      <c r="E822" s="223"/>
      <c r="G822" s="224" t="s">
        <v>2983</v>
      </c>
      <c r="H822" s="225"/>
      <c r="I822" s="260" t="s">
        <v>2988</v>
      </c>
      <c r="J822" s="224" t="s">
        <v>2564</v>
      </c>
      <c r="K822" s="224" t="s">
        <v>2924</v>
      </c>
      <c r="M822" s="224" t="s">
        <v>2925</v>
      </c>
      <c r="N822" s="224">
        <v>1</v>
      </c>
      <c r="P822" s="223"/>
      <c r="X822" s="224" t="s">
        <v>25</v>
      </c>
      <c r="Y822" s="224" t="s">
        <v>2926</v>
      </c>
    </row>
    <row r="823" spans="1:25" s="224" customFormat="1">
      <c r="A823" s="223"/>
      <c r="B823" s="224" t="s">
        <v>8541</v>
      </c>
      <c r="C823" s="224" t="str">
        <f t="shared" si="41"/>
        <v>No</v>
      </c>
      <c r="D823" s="224" t="str">
        <f t="shared" si="42"/>
        <v/>
      </c>
      <c r="E823" s="223"/>
      <c r="G823" s="224" t="s">
        <v>2983</v>
      </c>
      <c r="H823" s="225"/>
      <c r="I823" s="260" t="s">
        <v>2988</v>
      </c>
      <c r="J823" s="224" t="s">
        <v>2564</v>
      </c>
      <c r="K823" s="224" t="s">
        <v>2927</v>
      </c>
      <c r="M823" s="224" t="s">
        <v>2928</v>
      </c>
      <c r="N823" s="224">
        <v>1</v>
      </c>
      <c r="P823" s="223"/>
      <c r="X823" s="224" t="s">
        <v>25</v>
      </c>
      <c r="Y823" s="224" t="s">
        <v>2929</v>
      </c>
    </row>
    <row r="824" spans="1:25" s="224" customFormat="1">
      <c r="A824" s="223"/>
      <c r="B824" s="224" t="s">
        <v>8542</v>
      </c>
      <c r="C824" s="224" t="str">
        <f t="shared" si="41"/>
        <v>No</v>
      </c>
      <c r="D824" s="224" t="str">
        <f t="shared" si="42"/>
        <v/>
      </c>
      <c r="E824" s="223"/>
      <c r="G824" s="224" t="s">
        <v>2983</v>
      </c>
      <c r="H824" s="225"/>
      <c r="I824" s="260" t="s">
        <v>2988</v>
      </c>
      <c r="J824" s="224" t="s">
        <v>2564</v>
      </c>
      <c r="K824" s="224" t="s">
        <v>2930</v>
      </c>
      <c r="M824" s="224" t="s">
        <v>2931</v>
      </c>
      <c r="N824" s="224">
        <v>1</v>
      </c>
      <c r="P824" s="223"/>
      <c r="X824" s="224" t="s">
        <v>25</v>
      </c>
      <c r="Y824" s="224" t="s">
        <v>2932</v>
      </c>
    </row>
    <row r="825" spans="1:25" s="224" customFormat="1">
      <c r="A825" s="223"/>
      <c r="B825" s="224" t="s">
        <v>8543</v>
      </c>
      <c r="C825" s="224" t="str">
        <f t="shared" si="41"/>
        <v>No</v>
      </c>
      <c r="D825" s="224" t="str">
        <f t="shared" si="42"/>
        <v/>
      </c>
      <c r="E825" s="223"/>
      <c r="G825" s="224" t="s">
        <v>2983</v>
      </c>
      <c r="H825" s="225"/>
      <c r="I825" s="260" t="s">
        <v>2988</v>
      </c>
      <c r="J825" s="224" t="s">
        <v>2564</v>
      </c>
      <c r="K825" s="224" t="s">
        <v>2933</v>
      </c>
      <c r="M825" s="224" t="s">
        <v>2934</v>
      </c>
      <c r="N825" s="224">
        <v>1</v>
      </c>
      <c r="P825" s="223"/>
      <c r="X825" s="224" t="s">
        <v>62</v>
      </c>
      <c r="Y825" s="224" t="s">
        <v>2935</v>
      </c>
    </row>
    <row r="826" spans="1:25" s="224" customFormat="1">
      <c r="A826" s="223"/>
      <c r="B826" s="224" t="s">
        <v>8544</v>
      </c>
      <c r="C826" s="224" t="str">
        <f t="shared" si="41"/>
        <v>No</v>
      </c>
      <c r="D826" s="224" t="str">
        <f t="shared" si="42"/>
        <v/>
      </c>
      <c r="E826" s="223"/>
      <c r="G826" s="224" t="s">
        <v>2983</v>
      </c>
      <c r="H826" s="225"/>
      <c r="I826" s="260" t="s">
        <v>2988</v>
      </c>
      <c r="J826" s="224" t="s">
        <v>2564</v>
      </c>
      <c r="K826" s="224" t="s">
        <v>2811</v>
      </c>
      <c r="M826" s="224" t="s">
        <v>2936</v>
      </c>
      <c r="N826" s="224">
        <v>1</v>
      </c>
      <c r="P826" s="223"/>
      <c r="Y826" s="224" t="s">
        <v>2937</v>
      </c>
    </row>
    <row r="827" spans="1:25" s="224" customFormat="1">
      <c r="A827" s="223"/>
      <c r="B827" s="224" t="s">
        <v>8545</v>
      </c>
      <c r="C827" s="224" t="str">
        <f t="shared" si="41"/>
        <v>No</v>
      </c>
      <c r="D827" s="224" t="str">
        <f t="shared" si="42"/>
        <v/>
      </c>
      <c r="E827" s="223"/>
      <c r="G827" s="224" t="s">
        <v>2983</v>
      </c>
      <c r="H827" s="225"/>
      <c r="I827" s="260" t="s">
        <v>2988</v>
      </c>
      <c r="J827" s="224" t="s">
        <v>2564</v>
      </c>
      <c r="K827" s="224" t="s">
        <v>2938</v>
      </c>
      <c r="M827" s="224" t="s">
        <v>2939</v>
      </c>
      <c r="N827" s="224">
        <v>1</v>
      </c>
      <c r="P827" s="223"/>
      <c r="Y827" s="224" t="s">
        <v>2940</v>
      </c>
    </row>
    <row r="828" spans="1:25" s="224" customFormat="1">
      <c r="A828" s="223"/>
      <c r="B828" s="224" t="s">
        <v>8546</v>
      </c>
      <c r="C828" s="224" t="str">
        <f t="shared" si="41"/>
        <v>No</v>
      </c>
      <c r="D828" s="224" t="str">
        <f t="shared" si="42"/>
        <v/>
      </c>
      <c r="E828" s="223"/>
      <c r="G828" s="224" t="s">
        <v>2983</v>
      </c>
      <c r="H828" s="225"/>
      <c r="I828" s="260" t="s">
        <v>2988</v>
      </c>
      <c r="J828" s="224" t="s">
        <v>2564</v>
      </c>
      <c r="K828" s="224" t="s">
        <v>2831</v>
      </c>
      <c r="M828" s="224" t="s">
        <v>2941</v>
      </c>
      <c r="N828" s="224">
        <v>1</v>
      </c>
      <c r="P828" s="223"/>
      <c r="Y828" s="224" t="s">
        <v>2942</v>
      </c>
    </row>
    <row r="829" spans="1:25">
      <c r="B829" s="194" t="s">
        <v>8547</v>
      </c>
      <c r="C829" s="194" t="str">
        <f t="shared" si="41"/>
        <v>select_one</v>
      </c>
      <c r="D829" s="194" t="str">
        <f t="shared" si="42"/>
        <v>lcsi</v>
      </c>
      <c r="G829" s="194" t="s">
        <v>2983</v>
      </c>
      <c r="I829" s="251" t="s">
        <v>2988</v>
      </c>
      <c r="J829" s="194" t="s">
        <v>2943</v>
      </c>
      <c r="K829" s="194" t="s">
        <v>2944</v>
      </c>
      <c r="M829" s="194" t="s">
        <v>2945</v>
      </c>
      <c r="N829" s="194">
        <v>1</v>
      </c>
      <c r="X829" s="194" t="s">
        <v>25</v>
      </c>
      <c r="Y829" s="194" t="s">
        <v>2946</v>
      </c>
    </row>
    <row r="830" spans="1:25" s="224" customFormat="1">
      <c r="A830" s="223"/>
      <c r="B830" s="224" t="s">
        <v>8548</v>
      </c>
      <c r="C830" s="224" t="str">
        <f t="shared" si="41"/>
        <v>No</v>
      </c>
      <c r="D830" s="224" t="str">
        <f t="shared" si="42"/>
        <v/>
      </c>
      <c r="E830" s="223"/>
      <c r="G830" s="224" t="s">
        <v>2983</v>
      </c>
      <c r="H830" s="225"/>
      <c r="I830" s="260" t="s">
        <v>2988</v>
      </c>
      <c r="J830" s="224" t="s">
        <v>2564</v>
      </c>
      <c r="K830" s="224" t="s">
        <v>2947</v>
      </c>
      <c r="M830" s="224" t="s">
        <v>2988</v>
      </c>
      <c r="N830" s="224">
        <v>1</v>
      </c>
      <c r="P830" s="223"/>
      <c r="Y830" s="224" t="s">
        <v>2948</v>
      </c>
    </row>
    <row r="831" spans="1:25" s="224" customFormat="1">
      <c r="A831" s="223"/>
      <c r="B831" s="224" t="s">
        <v>8549</v>
      </c>
      <c r="C831" s="224" t="str">
        <f t="shared" si="41"/>
        <v>No</v>
      </c>
      <c r="D831" s="224" t="str">
        <f t="shared" si="42"/>
        <v/>
      </c>
      <c r="E831" s="223"/>
      <c r="G831" s="224" t="s">
        <v>2983</v>
      </c>
      <c r="H831" s="225"/>
      <c r="I831" s="260" t="s">
        <v>2988</v>
      </c>
      <c r="J831" s="224" t="s">
        <v>2564</v>
      </c>
      <c r="K831" s="224" t="s">
        <v>2949</v>
      </c>
      <c r="M831" s="224" t="s">
        <v>2988</v>
      </c>
      <c r="N831" s="224">
        <v>1</v>
      </c>
      <c r="P831" s="223"/>
      <c r="Y831" s="224" t="s">
        <v>2950</v>
      </c>
    </row>
    <row r="832" spans="1:25">
      <c r="B832" s="194" t="s">
        <v>8550</v>
      </c>
      <c r="C832" s="194" t="str">
        <f t="shared" si="41"/>
        <v>select_one</v>
      </c>
      <c r="D832" s="194" t="str">
        <f t="shared" si="42"/>
        <v>expcode</v>
      </c>
      <c r="G832" s="194" t="s">
        <v>2983</v>
      </c>
      <c r="I832" s="251" t="s">
        <v>8551</v>
      </c>
      <c r="J832" s="194" t="s">
        <v>2951</v>
      </c>
      <c r="K832" s="194" t="s">
        <v>2952</v>
      </c>
      <c r="M832" s="194" t="s">
        <v>2953</v>
      </c>
      <c r="N832" s="194">
        <v>1</v>
      </c>
      <c r="X832" s="194" t="s">
        <v>25</v>
      </c>
      <c r="Y832" s="194" t="s">
        <v>2954</v>
      </c>
    </row>
    <row r="833" spans="1:25">
      <c r="B833" s="194" t="s">
        <v>8552</v>
      </c>
      <c r="C833" s="194" t="str">
        <f t="shared" si="41"/>
        <v>No</v>
      </c>
      <c r="D833" s="194" t="str">
        <f t="shared" si="42"/>
        <v/>
      </c>
      <c r="G833" s="194" t="s">
        <v>2983</v>
      </c>
      <c r="I833" s="251" t="s">
        <v>2988</v>
      </c>
      <c r="J833" s="194" t="s">
        <v>801</v>
      </c>
      <c r="K833" s="194" t="s">
        <v>2955</v>
      </c>
      <c r="M833" s="194" t="s">
        <v>2956</v>
      </c>
      <c r="N833" s="194">
        <v>1</v>
      </c>
      <c r="X833" s="194" t="s">
        <v>25</v>
      </c>
      <c r="Y833" s="194" t="s">
        <v>2957</v>
      </c>
    </row>
    <row r="834" spans="1:25">
      <c r="B834" s="194" t="s">
        <v>8553</v>
      </c>
      <c r="C834" s="194" t="str">
        <f t="shared" si="41"/>
        <v>select_one</v>
      </c>
      <c r="D834" s="194" t="str">
        <f t="shared" si="42"/>
        <v>rcsig</v>
      </c>
      <c r="G834" s="194" t="s">
        <v>2983</v>
      </c>
      <c r="I834" s="251" t="s">
        <v>8554</v>
      </c>
      <c r="J834" s="194" t="s">
        <v>2958</v>
      </c>
      <c r="K834" s="194" t="s">
        <v>2959</v>
      </c>
      <c r="M834" s="194" t="s">
        <v>2960</v>
      </c>
      <c r="N834" s="194">
        <v>1</v>
      </c>
      <c r="X834" s="194" t="s">
        <v>25</v>
      </c>
      <c r="Y834" s="194" t="s">
        <v>2961</v>
      </c>
    </row>
    <row r="835" spans="1:25">
      <c r="B835" s="194" t="s">
        <v>5875</v>
      </c>
      <c r="C835" s="194" t="str">
        <f t="shared" si="41"/>
        <v>No</v>
      </c>
      <c r="D835" s="194" t="str">
        <f t="shared" si="42"/>
        <v/>
      </c>
      <c r="G835" s="194" t="s">
        <v>2983</v>
      </c>
      <c r="I835" s="251" t="s">
        <v>2988</v>
      </c>
      <c r="J835" s="194" t="s">
        <v>2962</v>
      </c>
      <c r="K835" s="194" t="s">
        <v>2963</v>
      </c>
      <c r="M835" s="194" t="s">
        <v>2964</v>
      </c>
      <c r="N835" s="194">
        <v>1</v>
      </c>
      <c r="P835" s="205" t="s">
        <v>2965</v>
      </c>
      <c r="S835" s="194" t="s">
        <v>25</v>
      </c>
    </row>
    <row r="836" spans="1:25" s="198" customFormat="1">
      <c r="A836" s="210"/>
      <c r="B836" s="198" t="s">
        <v>5878</v>
      </c>
      <c r="C836" s="198" t="str">
        <f t="shared" si="41"/>
        <v>No</v>
      </c>
      <c r="D836" s="198" t="str">
        <f t="shared" si="42"/>
        <v/>
      </c>
      <c r="E836" s="210"/>
      <c r="G836" s="198" t="s">
        <v>2983</v>
      </c>
      <c r="H836" s="211"/>
      <c r="I836" s="258" t="s">
        <v>2988</v>
      </c>
      <c r="J836" s="198" t="s">
        <v>20</v>
      </c>
      <c r="K836" s="198" t="s">
        <v>2966</v>
      </c>
      <c r="M836" s="198" t="s">
        <v>2967</v>
      </c>
      <c r="N836" s="198">
        <v>1</v>
      </c>
      <c r="P836" s="210"/>
      <c r="X836" s="198" t="s">
        <v>25</v>
      </c>
    </row>
    <row r="837" spans="1:25" s="199" customFormat="1">
      <c r="A837" s="212"/>
      <c r="B837" s="199" t="s">
        <v>5816</v>
      </c>
      <c r="C837" s="199" t="str">
        <f t="shared" si="41"/>
        <v>No</v>
      </c>
      <c r="D837" s="199" t="str">
        <f t="shared" si="42"/>
        <v/>
      </c>
      <c r="E837" s="212"/>
      <c r="H837" s="213"/>
      <c r="I837" s="255" t="s">
        <v>2988</v>
      </c>
      <c r="J837" s="199" t="s">
        <v>117</v>
      </c>
      <c r="K837" s="199" t="s">
        <v>27</v>
      </c>
      <c r="M837" s="199" t="s">
        <v>2988</v>
      </c>
      <c r="N837" s="199">
        <v>1</v>
      </c>
      <c r="P837" s="212"/>
    </row>
    <row r="838" spans="1:25" s="198" customFormat="1">
      <c r="A838" s="210"/>
      <c r="B838" s="198" t="s">
        <v>5874</v>
      </c>
      <c r="C838" s="198" t="str">
        <f t="shared" si="41"/>
        <v>No</v>
      </c>
      <c r="D838" s="198" t="str">
        <f t="shared" si="42"/>
        <v/>
      </c>
      <c r="E838" s="210"/>
      <c r="G838" s="198" t="s">
        <v>2983</v>
      </c>
      <c r="H838" s="211"/>
      <c r="I838" s="258" t="s">
        <v>2988</v>
      </c>
      <c r="J838" s="198" t="s">
        <v>20</v>
      </c>
      <c r="K838" s="198" t="s">
        <v>2968</v>
      </c>
      <c r="M838" s="198" t="s">
        <v>2969</v>
      </c>
      <c r="N838" s="198">
        <v>1</v>
      </c>
      <c r="P838" s="210" t="s">
        <v>115</v>
      </c>
      <c r="S838" s="198" t="s">
        <v>25</v>
      </c>
      <c r="W838" s="198" t="s">
        <v>2970</v>
      </c>
    </row>
  </sheetData>
  <phoneticPr fontId="13" type="noConversion"/>
  <pageMargins left="0.7" right="0.7" top="0.75" bottom="0.75" header="0.3" footer="0.3"/>
  <pageSetup paperSize="9" scale="16" fitToHeight="0" orientation="landscape"/>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3890"/>
  <sheetViews>
    <sheetView zoomScale="70" zoomScaleNormal="70" workbookViewId="0">
      <pane xSplit="3" ySplit="1" topLeftCell="D3886" activePane="bottomRight" state="frozen"/>
      <selection pane="bottomRight" activeCell="A3886" sqref="A3886"/>
      <selection pane="bottomLeft" activeCell="A2" sqref="A2"/>
      <selection pane="topRight" activeCell="D1" sqref="D1"/>
    </sheetView>
  </sheetViews>
  <sheetFormatPr defaultColWidth="23.42578125" defaultRowHeight="11.1"/>
  <cols>
    <col min="1" max="1" width="18.85546875" style="196" bestFit="1" customWidth="1"/>
    <col min="2" max="2" width="12.28515625" style="262" customWidth="1"/>
    <col min="3" max="3" width="184" style="307" bestFit="1" customWidth="1"/>
    <col min="4" max="4" width="27.140625" style="196" customWidth="1"/>
    <col min="5" max="5" width="59.85546875" style="196" customWidth="1"/>
    <col min="6" max="6" width="12.140625" style="196" bestFit="1" customWidth="1"/>
    <col min="7" max="7" width="11.85546875" style="196" bestFit="1" customWidth="1"/>
    <col min="8" max="9" width="9.85546875" style="196" customWidth="1"/>
    <col min="10" max="10" width="7.42578125" style="196" bestFit="1" customWidth="1"/>
    <col min="11" max="11" width="9.85546875" style="196" customWidth="1"/>
    <col min="12" max="12" width="13" style="196" bestFit="1" customWidth="1"/>
    <col min="13" max="20" width="9.85546875" style="196" customWidth="1"/>
    <col min="21" max="16384" width="23.42578125" style="196"/>
  </cols>
  <sheetData>
    <row r="1" spans="1:21" ht="12.6">
      <c r="A1" s="454" t="s">
        <v>8555</v>
      </c>
      <c r="B1" s="455" t="s">
        <v>3</v>
      </c>
      <c r="C1" s="477" t="s">
        <v>4</v>
      </c>
      <c r="D1" s="454" t="s">
        <v>8556</v>
      </c>
      <c r="E1" s="454" t="s">
        <v>8557</v>
      </c>
      <c r="F1" s="454" t="s">
        <v>8558</v>
      </c>
      <c r="G1" s="454" t="s">
        <v>8559</v>
      </c>
      <c r="H1" s="454" t="s">
        <v>8560</v>
      </c>
      <c r="I1" s="454" t="s">
        <v>8561</v>
      </c>
      <c r="J1" s="454" t="s">
        <v>8562</v>
      </c>
      <c r="K1" s="454" t="s">
        <v>8563</v>
      </c>
      <c r="L1" s="454" t="s">
        <v>10</v>
      </c>
      <c r="M1" s="454" t="s">
        <v>8564</v>
      </c>
      <c r="N1" s="454" t="s">
        <v>8565</v>
      </c>
      <c r="O1" s="454" t="s">
        <v>475</v>
      </c>
      <c r="P1" s="454" t="s">
        <v>513</v>
      </c>
      <c r="Q1" s="454" t="s">
        <v>479</v>
      </c>
      <c r="R1" s="454" t="s">
        <v>517</v>
      </c>
      <c r="S1" s="475" t="s">
        <v>8566</v>
      </c>
      <c r="T1" s="449" t="s">
        <v>8567</v>
      </c>
      <c r="U1" s="449" t="s">
        <v>8568</v>
      </c>
    </row>
    <row r="2" spans="1:21" ht="12.6">
      <c r="A2" s="449" t="s">
        <v>8561</v>
      </c>
      <c r="B2" s="448" t="s">
        <v>5703</v>
      </c>
      <c r="C2" s="450" t="s">
        <v>8569</v>
      </c>
      <c r="D2" s="449" t="str">
        <f t="shared" ref="D2:D33" si="0">C2</f>
        <v>Abyei</v>
      </c>
      <c r="E2" s="449" t="s">
        <v>8570</v>
      </c>
      <c r="F2" s="449"/>
      <c r="G2" s="449"/>
      <c r="H2" s="449"/>
      <c r="I2" s="449"/>
      <c r="J2" s="449">
        <v>8</v>
      </c>
      <c r="K2" s="448"/>
      <c r="L2" s="450"/>
      <c r="M2" s="449"/>
      <c r="N2" s="449"/>
      <c r="O2" s="449"/>
      <c r="P2" s="449"/>
      <c r="Q2" s="449"/>
      <c r="R2" s="449"/>
      <c r="S2" s="449"/>
      <c r="T2" s="449"/>
      <c r="U2" s="449" t="str">
        <f t="shared" ref="U2:U10" si="1">IF(LEN(B2)&gt;0,_xlfn.CONCAT(B2,": ",D2),"")</f>
        <v>W01: Abyei</v>
      </c>
    </row>
    <row r="3" spans="1:21" ht="12.6">
      <c r="A3" s="449" t="s">
        <v>8561</v>
      </c>
      <c r="B3" s="448" t="s">
        <v>5710</v>
      </c>
      <c r="C3" s="450" t="s">
        <v>8571</v>
      </c>
      <c r="D3" s="449" t="str">
        <f t="shared" si="0"/>
        <v>Aweil</v>
      </c>
      <c r="E3" s="449" t="s">
        <v>8571</v>
      </c>
      <c r="F3" s="449"/>
      <c r="G3" s="449"/>
      <c r="H3" s="449"/>
      <c r="I3" s="449"/>
      <c r="J3" s="449">
        <v>5</v>
      </c>
      <c r="K3" s="448"/>
      <c r="L3" s="450"/>
      <c r="M3" s="449"/>
      <c r="N3" s="449"/>
      <c r="O3" s="449"/>
      <c r="P3" s="449"/>
      <c r="Q3" s="449"/>
      <c r="R3" s="449"/>
      <c r="S3" s="449"/>
      <c r="T3" s="449"/>
      <c r="U3" s="449" t="str">
        <f t="shared" si="1"/>
        <v>W02: Aweil</v>
      </c>
    </row>
    <row r="4" spans="1:21" ht="12.6">
      <c r="A4" s="449" t="s">
        <v>8561</v>
      </c>
      <c r="B4" s="448" t="s">
        <v>5717</v>
      </c>
      <c r="C4" s="450" t="s">
        <v>8572</v>
      </c>
      <c r="D4" s="449" t="str">
        <f t="shared" si="0"/>
        <v>Bentiu</v>
      </c>
      <c r="E4" s="449" t="s">
        <v>8572</v>
      </c>
      <c r="F4" s="449"/>
      <c r="G4" s="449"/>
      <c r="H4" s="449"/>
      <c r="I4" s="449"/>
      <c r="J4" s="449">
        <v>6</v>
      </c>
      <c r="K4" s="448"/>
      <c r="L4" s="450"/>
      <c r="M4" s="449"/>
      <c r="N4" s="449"/>
      <c r="O4" s="449"/>
      <c r="P4" s="449"/>
      <c r="Q4" s="449"/>
      <c r="R4" s="449"/>
      <c r="S4" s="449"/>
      <c r="T4" s="449"/>
      <c r="U4" s="449" t="str">
        <f t="shared" si="1"/>
        <v>W03: Bentiu</v>
      </c>
    </row>
    <row r="5" spans="1:21" ht="12.6">
      <c r="A5" s="449" t="s">
        <v>8561</v>
      </c>
      <c r="B5" s="448" t="s">
        <v>5723</v>
      </c>
      <c r="C5" s="450" t="s">
        <v>8573</v>
      </c>
      <c r="D5" s="449" t="str">
        <f t="shared" si="0"/>
        <v>Bor</v>
      </c>
      <c r="E5" s="449" t="s">
        <v>8573</v>
      </c>
      <c r="F5" s="449"/>
      <c r="G5" s="449"/>
      <c r="H5" s="449"/>
      <c r="I5" s="449"/>
      <c r="J5" s="449">
        <v>3</v>
      </c>
      <c r="K5" s="448"/>
      <c r="L5" s="450"/>
      <c r="M5" s="449"/>
      <c r="N5" s="449"/>
      <c r="O5" s="449"/>
      <c r="P5" s="449"/>
      <c r="Q5" s="449"/>
      <c r="R5" s="449"/>
      <c r="S5" s="449"/>
      <c r="T5" s="449"/>
      <c r="U5" s="449" t="str">
        <f t="shared" si="1"/>
        <v>W04: Bor</v>
      </c>
    </row>
    <row r="6" spans="1:21" ht="12.6">
      <c r="A6" s="449" t="s">
        <v>8561</v>
      </c>
      <c r="B6" s="448" t="s">
        <v>5728</v>
      </c>
      <c r="C6" s="450" t="s">
        <v>8574</v>
      </c>
      <c r="D6" s="449" t="str">
        <f t="shared" si="0"/>
        <v>Juba</v>
      </c>
      <c r="E6" s="449" t="s">
        <v>8574</v>
      </c>
      <c r="F6" s="449"/>
      <c r="G6" s="449"/>
      <c r="H6" s="449"/>
      <c r="I6" s="449"/>
      <c r="J6" s="449">
        <v>1</v>
      </c>
      <c r="K6" s="448"/>
      <c r="L6" s="450"/>
      <c r="M6" s="449"/>
      <c r="N6" s="449"/>
      <c r="O6" s="449"/>
      <c r="P6" s="449"/>
      <c r="Q6" s="449"/>
      <c r="R6" s="449"/>
      <c r="S6" s="449"/>
      <c r="T6" s="449"/>
      <c r="U6" s="449" t="str">
        <f t="shared" si="1"/>
        <v>W05: Juba</v>
      </c>
    </row>
    <row r="7" spans="1:21" ht="12.6">
      <c r="A7" s="449" t="s">
        <v>8561</v>
      </c>
      <c r="B7" s="448" t="s">
        <v>8575</v>
      </c>
      <c r="C7" s="450" t="s">
        <v>8576</v>
      </c>
      <c r="D7" s="449" t="str">
        <f t="shared" si="0"/>
        <v>Kapoeta</v>
      </c>
      <c r="E7" s="449" t="s">
        <v>8577</v>
      </c>
      <c r="F7" s="449"/>
      <c r="G7" s="449"/>
      <c r="H7" s="449"/>
      <c r="I7" s="449"/>
      <c r="J7" s="449">
        <v>2</v>
      </c>
      <c r="K7" s="448"/>
      <c r="L7" s="450"/>
      <c r="M7" s="449"/>
      <c r="N7" s="449"/>
      <c r="O7" s="449"/>
      <c r="P7" s="449"/>
      <c r="Q7" s="449"/>
      <c r="R7" s="449"/>
      <c r="S7" s="449"/>
      <c r="T7" s="449"/>
      <c r="U7" s="449" t="str">
        <f t="shared" si="1"/>
        <v>W06: Kapoeta</v>
      </c>
    </row>
    <row r="8" spans="1:21" ht="12.6">
      <c r="A8" s="449" t="s">
        <v>8561</v>
      </c>
      <c r="B8" s="448" t="s">
        <v>8578</v>
      </c>
      <c r="C8" s="450" t="s">
        <v>8579</v>
      </c>
      <c r="D8" s="449" t="str">
        <f t="shared" si="0"/>
        <v>Kuajok</v>
      </c>
      <c r="E8" s="449" t="s">
        <v>8579</v>
      </c>
      <c r="F8" s="449"/>
      <c r="G8" s="449"/>
      <c r="H8" s="449"/>
      <c r="I8" s="449"/>
      <c r="J8" s="449">
        <v>8</v>
      </c>
      <c r="K8" s="448"/>
      <c r="L8" s="450"/>
      <c r="M8" s="449"/>
      <c r="N8" s="449"/>
      <c r="O8" s="449"/>
      <c r="P8" s="449"/>
      <c r="Q8" s="449"/>
      <c r="R8" s="449"/>
      <c r="S8" s="449"/>
      <c r="T8" s="449"/>
      <c r="U8" s="449" t="str">
        <f t="shared" si="1"/>
        <v>W07: Kuajok</v>
      </c>
    </row>
    <row r="9" spans="1:21" ht="12.6">
      <c r="A9" s="449" t="s">
        <v>8561</v>
      </c>
      <c r="B9" s="448" t="s">
        <v>8580</v>
      </c>
      <c r="C9" s="450" t="s">
        <v>8581</v>
      </c>
      <c r="D9" s="449" t="str">
        <f t="shared" si="0"/>
        <v>Maban</v>
      </c>
      <c r="E9" s="449" t="s">
        <v>8582</v>
      </c>
      <c r="F9" s="449"/>
      <c r="G9" s="449"/>
      <c r="H9" s="449"/>
      <c r="I9" s="449"/>
      <c r="J9" s="449">
        <v>7</v>
      </c>
      <c r="K9" s="448"/>
      <c r="L9" s="450"/>
      <c r="M9" s="449"/>
      <c r="N9" s="449"/>
      <c r="O9" s="449"/>
      <c r="P9" s="449"/>
      <c r="Q9" s="449"/>
      <c r="R9" s="449"/>
      <c r="S9" s="449"/>
      <c r="T9" s="449"/>
      <c r="U9" s="449" t="str">
        <f t="shared" si="1"/>
        <v>W08: Maban</v>
      </c>
    </row>
    <row r="10" spans="1:21" ht="12.6">
      <c r="A10" s="449" t="s">
        <v>8561</v>
      </c>
      <c r="B10" s="448" t="s">
        <v>8583</v>
      </c>
      <c r="C10" s="450" t="s">
        <v>8584</v>
      </c>
      <c r="D10" s="449" t="str">
        <f t="shared" si="0"/>
        <v>Malakal</v>
      </c>
      <c r="E10" s="449" t="s">
        <v>8584</v>
      </c>
      <c r="F10" s="449"/>
      <c r="G10" s="449"/>
      <c r="H10" s="449"/>
      <c r="I10" s="449"/>
      <c r="J10" s="449">
        <v>7</v>
      </c>
      <c r="K10" s="448"/>
      <c r="L10" s="450"/>
      <c r="M10" s="449"/>
      <c r="N10" s="449"/>
      <c r="O10" s="449"/>
      <c r="P10" s="449"/>
      <c r="Q10" s="449"/>
      <c r="R10" s="449"/>
      <c r="S10" s="449"/>
      <c r="T10" s="449"/>
      <c r="U10" s="449" t="str">
        <f t="shared" si="1"/>
        <v>W09: Malakal</v>
      </c>
    </row>
    <row r="11" spans="1:21" ht="12.6">
      <c r="A11" s="449" t="s">
        <v>8561</v>
      </c>
      <c r="B11" s="448" t="s">
        <v>8585</v>
      </c>
      <c r="C11" s="450" t="s">
        <v>8584</v>
      </c>
      <c r="D11" s="449" t="str">
        <f t="shared" si="0"/>
        <v>Malakal</v>
      </c>
      <c r="E11" s="449" t="s">
        <v>8584</v>
      </c>
      <c r="F11" s="449"/>
      <c r="G11" s="449"/>
      <c r="H11" s="449"/>
      <c r="I11" s="449"/>
      <c r="J11" s="449">
        <v>3</v>
      </c>
      <c r="K11" s="448"/>
      <c r="L11" s="450"/>
      <c r="M11" s="449"/>
      <c r="N11" s="449"/>
      <c r="O11" s="449"/>
      <c r="P11" s="449"/>
      <c r="Q11" s="449"/>
      <c r="R11" s="449"/>
      <c r="S11" s="449"/>
      <c r="T11" s="449"/>
      <c r="U11" s="449"/>
    </row>
    <row r="12" spans="1:21" ht="12.6">
      <c r="A12" s="449" t="s">
        <v>8561</v>
      </c>
      <c r="B12" s="448" t="s">
        <v>8586</v>
      </c>
      <c r="C12" s="450" t="s">
        <v>8587</v>
      </c>
      <c r="D12" s="449" t="str">
        <f t="shared" si="0"/>
        <v>Mingkaman</v>
      </c>
      <c r="E12" s="449" t="s">
        <v>8587</v>
      </c>
      <c r="F12" s="449"/>
      <c r="G12" s="449"/>
      <c r="H12" s="449"/>
      <c r="I12" s="449"/>
      <c r="J12" s="449">
        <v>4</v>
      </c>
      <c r="K12" s="448"/>
      <c r="L12" s="449"/>
      <c r="M12" s="449"/>
      <c r="N12" s="449"/>
      <c r="O12" s="449"/>
      <c r="P12" s="449"/>
      <c r="Q12" s="449"/>
      <c r="R12" s="449"/>
      <c r="S12" s="449"/>
      <c r="T12" s="449"/>
      <c r="U12" s="449" t="str">
        <f t="shared" ref="U12:U43" si="2">IF(LEN(B12)&gt;0,_xlfn.CONCAT(B12,": ",D12),"")</f>
        <v>W10: Mingkaman</v>
      </c>
    </row>
    <row r="13" spans="1:21" ht="12.6">
      <c r="A13" s="449" t="s">
        <v>8561</v>
      </c>
      <c r="B13" s="448" t="s">
        <v>8588</v>
      </c>
      <c r="C13" s="450" t="s">
        <v>8589</v>
      </c>
      <c r="D13" s="449" t="str">
        <f t="shared" si="0"/>
        <v>Rumbek</v>
      </c>
      <c r="E13" s="449" t="s">
        <v>8589</v>
      </c>
      <c r="F13" s="449"/>
      <c r="G13" s="449"/>
      <c r="H13" s="449"/>
      <c r="I13" s="449"/>
      <c r="J13" s="449">
        <v>4</v>
      </c>
      <c r="K13" s="449"/>
      <c r="L13" s="449"/>
      <c r="M13" s="449"/>
      <c r="N13" s="449"/>
      <c r="O13" s="449"/>
      <c r="P13" s="449"/>
      <c r="Q13" s="449"/>
      <c r="R13" s="449"/>
      <c r="S13" s="449"/>
      <c r="T13" s="449"/>
      <c r="U13" s="449" t="str">
        <f t="shared" si="2"/>
        <v>W11: Rumbek</v>
      </c>
    </row>
    <row r="14" spans="1:21" ht="12.6">
      <c r="A14" s="449" t="s">
        <v>8561</v>
      </c>
      <c r="B14" s="448" t="s">
        <v>8590</v>
      </c>
      <c r="C14" s="450" t="s">
        <v>8591</v>
      </c>
      <c r="D14" s="449" t="str">
        <f t="shared" si="0"/>
        <v>Torit</v>
      </c>
      <c r="E14" s="449" t="s">
        <v>8591</v>
      </c>
      <c r="F14" s="449"/>
      <c r="G14" s="449"/>
      <c r="H14" s="449"/>
      <c r="I14" s="449"/>
      <c r="J14" s="449">
        <v>2</v>
      </c>
      <c r="K14" s="449"/>
      <c r="L14" s="449"/>
      <c r="M14" s="449"/>
      <c r="N14" s="449"/>
      <c r="O14" s="449"/>
      <c r="P14" s="449"/>
      <c r="Q14" s="449"/>
      <c r="R14" s="449"/>
      <c r="S14" s="449"/>
      <c r="T14" s="449"/>
      <c r="U14" s="449" t="str">
        <f t="shared" si="2"/>
        <v>W12: Torit</v>
      </c>
    </row>
    <row r="15" spans="1:21" ht="12.6">
      <c r="A15" s="449" t="s">
        <v>8561</v>
      </c>
      <c r="B15" s="448" t="s">
        <v>8592</v>
      </c>
      <c r="C15" s="450" t="s">
        <v>8593</v>
      </c>
      <c r="D15" s="449" t="str">
        <f t="shared" si="0"/>
        <v>Wau</v>
      </c>
      <c r="E15" s="449" t="s">
        <v>8593</v>
      </c>
      <c r="F15" s="449"/>
      <c r="G15" s="449"/>
      <c r="H15" s="449"/>
      <c r="I15" s="449"/>
      <c r="J15" s="449">
        <v>9</v>
      </c>
      <c r="K15" s="449"/>
      <c r="L15" s="449"/>
      <c r="M15" s="449"/>
      <c r="N15" s="449"/>
      <c r="O15" s="449"/>
      <c r="P15" s="449"/>
      <c r="Q15" s="449"/>
      <c r="R15" s="449"/>
      <c r="S15" s="449"/>
      <c r="T15" s="449"/>
      <c r="U15" s="449" t="str">
        <f t="shared" si="2"/>
        <v>W13: Wau</v>
      </c>
    </row>
    <row r="16" spans="1:21" ht="12.6">
      <c r="A16" s="449" t="s">
        <v>8561</v>
      </c>
      <c r="B16" s="448" t="s">
        <v>8594</v>
      </c>
      <c r="C16" s="450" t="s">
        <v>8595</v>
      </c>
      <c r="D16" s="449" t="str">
        <f t="shared" si="0"/>
        <v>Yambio</v>
      </c>
      <c r="E16" s="449" t="s">
        <v>8595</v>
      </c>
      <c r="F16" s="449"/>
      <c r="G16" s="449"/>
      <c r="H16" s="449"/>
      <c r="I16" s="449"/>
      <c r="J16" s="449">
        <v>10</v>
      </c>
      <c r="K16" s="449"/>
      <c r="L16" s="449"/>
      <c r="M16" s="449"/>
      <c r="N16" s="449"/>
      <c r="O16" s="449"/>
      <c r="P16" s="449"/>
      <c r="Q16" s="449"/>
      <c r="R16" s="449"/>
      <c r="S16" s="449"/>
      <c r="T16" s="449"/>
      <c r="U16" s="449" t="str">
        <f t="shared" si="2"/>
        <v>W14: Yambio</v>
      </c>
    </row>
    <row r="17" spans="1:21" ht="12.6">
      <c r="A17" s="449" t="s">
        <v>8561</v>
      </c>
      <c r="B17" s="448" t="s">
        <v>8596</v>
      </c>
      <c r="C17" s="450" t="s">
        <v>8597</v>
      </c>
      <c r="D17" s="449" t="str">
        <f t="shared" si="0"/>
        <v>Yida</v>
      </c>
      <c r="E17" s="449" t="s">
        <v>8598</v>
      </c>
      <c r="F17" s="449"/>
      <c r="G17" s="449"/>
      <c r="H17" s="449"/>
      <c r="I17" s="449"/>
      <c r="J17" s="449">
        <v>6</v>
      </c>
      <c r="K17" s="449"/>
      <c r="L17" s="449"/>
      <c r="M17" s="449"/>
      <c r="N17" s="449"/>
      <c r="O17" s="449"/>
      <c r="P17" s="449"/>
      <c r="Q17" s="449"/>
      <c r="R17" s="449"/>
      <c r="S17" s="449"/>
      <c r="T17" s="449"/>
      <c r="U17" s="449" t="str">
        <f t="shared" si="2"/>
        <v>W15: Yida</v>
      </c>
    </row>
    <row r="18" spans="1:21" ht="12.6">
      <c r="A18" s="449" t="s">
        <v>1731</v>
      </c>
      <c r="B18" s="449">
        <v>1</v>
      </c>
      <c r="C18" s="450" t="s">
        <v>8599</v>
      </c>
      <c r="D18" s="449" t="str">
        <f t="shared" si="0"/>
        <v>Lack of skills</v>
      </c>
      <c r="E18" s="449" t="s">
        <v>8599</v>
      </c>
      <c r="F18" s="449"/>
      <c r="G18" s="454"/>
      <c r="H18" s="454"/>
      <c r="I18" s="454"/>
      <c r="J18" s="454"/>
      <c r="K18" s="454"/>
      <c r="L18" s="454"/>
      <c r="M18" s="454"/>
      <c r="N18" s="454"/>
      <c r="O18" s="454"/>
      <c r="P18" s="454"/>
      <c r="Q18" s="454"/>
      <c r="R18" s="454"/>
      <c r="S18" s="475"/>
      <c r="T18" s="449"/>
      <c r="U18" s="449" t="str">
        <f t="shared" si="2"/>
        <v>1: Lack of skills</v>
      </c>
    </row>
    <row r="19" spans="1:21" ht="12.6">
      <c r="A19" s="449" t="s">
        <v>1731</v>
      </c>
      <c r="B19" s="449">
        <v>2</v>
      </c>
      <c r="C19" s="450" t="s">
        <v>8600</v>
      </c>
      <c r="D19" s="449" t="str">
        <f t="shared" si="0"/>
        <v>No application in the practice</v>
      </c>
      <c r="E19" s="449" t="s">
        <v>8600</v>
      </c>
      <c r="F19" s="449"/>
      <c r="G19" s="454"/>
      <c r="H19" s="454"/>
      <c r="I19" s="454"/>
      <c r="J19" s="454"/>
      <c r="K19" s="454"/>
      <c r="L19" s="454"/>
      <c r="M19" s="454"/>
      <c r="N19" s="454"/>
      <c r="O19" s="454"/>
      <c r="P19" s="454"/>
      <c r="Q19" s="454"/>
      <c r="R19" s="454"/>
      <c r="S19" s="475"/>
      <c r="T19" s="449"/>
      <c r="U19" s="449" t="str">
        <f t="shared" si="2"/>
        <v>2: No application in the practice</v>
      </c>
    </row>
    <row r="20" spans="1:21" ht="12.6">
      <c r="A20" s="449" t="s">
        <v>1731</v>
      </c>
      <c r="B20" s="449">
        <v>3</v>
      </c>
      <c r="C20" s="450" t="s">
        <v>8601</v>
      </c>
      <c r="D20" s="449" t="str">
        <f t="shared" si="0"/>
        <v>Lack of equipment</v>
      </c>
      <c r="E20" s="449" t="s">
        <v>8601</v>
      </c>
      <c r="F20" s="449"/>
      <c r="G20" s="454"/>
      <c r="H20" s="454"/>
      <c r="I20" s="454"/>
      <c r="J20" s="454"/>
      <c r="K20" s="454"/>
      <c r="L20" s="454"/>
      <c r="M20" s="454"/>
      <c r="N20" s="454"/>
      <c r="O20" s="454"/>
      <c r="P20" s="454"/>
      <c r="Q20" s="454"/>
      <c r="R20" s="454"/>
      <c r="S20" s="475"/>
      <c r="T20" s="449"/>
      <c r="U20" s="449" t="str">
        <f t="shared" si="2"/>
        <v>3: Lack of equipment</v>
      </c>
    </row>
    <row r="21" spans="1:21" ht="12.6">
      <c r="A21" s="449" t="s">
        <v>1731</v>
      </c>
      <c r="B21" s="449">
        <v>88</v>
      </c>
      <c r="C21" s="450" t="s">
        <v>7254</v>
      </c>
      <c r="D21" s="449" t="str">
        <f t="shared" si="0"/>
        <v>Others (specify)</v>
      </c>
      <c r="E21" s="449" t="s">
        <v>7254</v>
      </c>
      <c r="F21" s="449"/>
      <c r="G21" s="454"/>
      <c r="H21" s="454"/>
      <c r="I21" s="454"/>
      <c r="J21" s="454"/>
      <c r="K21" s="454"/>
      <c r="L21" s="454"/>
      <c r="M21" s="454"/>
      <c r="N21" s="454"/>
      <c r="O21" s="454"/>
      <c r="P21" s="454"/>
      <c r="Q21" s="454"/>
      <c r="R21" s="454"/>
      <c r="S21" s="475"/>
      <c r="T21" s="449"/>
      <c r="U21" s="449" t="str">
        <f t="shared" si="2"/>
        <v>88: Others (specify)</v>
      </c>
    </row>
    <row r="22" spans="1:21" ht="12.6">
      <c r="A22" s="449" t="s">
        <v>8602</v>
      </c>
      <c r="B22" s="449">
        <v>1</v>
      </c>
      <c r="C22" s="450" t="s">
        <v>8603</v>
      </c>
      <c r="D22" s="449" t="str">
        <f t="shared" si="0"/>
        <v>Within last 6 months</v>
      </c>
      <c r="E22" s="449"/>
      <c r="F22" s="449"/>
      <c r="G22" s="454"/>
      <c r="H22" s="454"/>
      <c r="I22" s="454"/>
      <c r="J22" s="454"/>
      <c r="K22" s="454"/>
      <c r="L22" s="454"/>
      <c r="M22" s="454"/>
      <c r="N22" s="454"/>
      <c r="O22" s="454"/>
      <c r="P22" s="454"/>
      <c r="Q22" s="454"/>
      <c r="R22" s="454"/>
      <c r="S22" s="475"/>
      <c r="T22" s="449"/>
      <c r="U22" s="449" t="str">
        <f t="shared" si="2"/>
        <v>1: Within last 6 months</v>
      </c>
    </row>
    <row r="23" spans="1:21" ht="12.6">
      <c r="A23" s="449" t="s">
        <v>8602</v>
      </c>
      <c r="B23" s="449">
        <v>2</v>
      </c>
      <c r="C23" s="450" t="s">
        <v>8604</v>
      </c>
      <c r="D23" s="449" t="str">
        <f t="shared" si="0"/>
        <v>More than 6 months ago</v>
      </c>
      <c r="E23" s="449"/>
      <c r="F23" s="449"/>
      <c r="G23" s="454"/>
      <c r="H23" s="454"/>
      <c r="I23" s="454"/>
      <c r="J23" s="454"/>
      <c r="K23" s="454"/>
      <c r="L23" s="454"/>
      <c r="M23" s="454"/>
      <c r="N23" s="454"/>
      <c r="O23" s="454"/>
      <c r="P23" s="454"/>
      <c r="Q23" s="454"/>
      <c r="R23" s="454"/>
      <c r="S23" s="475"/>
      <c r="T23" s="449"/>
      <c r="U23" s="449" t="str">
        <f t="shared" si="2"/>
        <v>2: More than 6 months ago</v>
      </c>
    </row>
    <row r="24" spans="1:21" ht="12.6">
      <c r="A24" s="449" t="s">
        <v>8605</v>
      </c>
      <c r="B24" s="449">
        <v>1</v>
      </c>
      <c r="C24" s="450" t="s">
        <v>8606</v>
      </c>
      <c r="D24" s="449" t="str">
        <f t="shared" si="0"/>
        <v>Single ration</v>
      </c>
      <c r="E24" s="449"/>
      <c r="F24" s="449"/>
      <c r="G24" s="454"/>
      <c r="H24" s="454"/>
      <c r="I24" s="454"/>
      <c r="J24" s="454"/>
      <c r="K24" s="454"/>
      <c r="L24" s="454"/>
      <c r="M24" s="454"/>
      <c r="N24" s="454"/>
      <c r="O24" s="454"/>
      <c r="P24" s="454"/>
      <c r="Q24" s="454"/>
      <c r="R24" s="454"/>
      <c r="S24" s="475"/>
      <c r="T24" s="449"/>
      <c r="U24" s="449" t="str">
        <f t="shared" si="2"/>
        <v>1: Single ration</v>
      </c>
    </row>
    <row r="25" spans="1:21" ht="12.6">
      <c r="A25" s="449" t="s">
        <v>8605</v>
      </c>
      <c r="B25" s="449">
        <v>2</v>
      </c>
      <c r="C25" s="450" t="s">
        <v>8607</v>
      </c>
      <c r="D25" s="449" t="str">
        <f t="shared" si="0"/>
        <v>Double ration</v>
      </c>
      <c r="E25" s="449"/>
      <c r="F25" s="449"/>
      <c r="G25" s="454"/>
      <c r="H25" s="454"/>
      <c r="I25" s="454"/>
      <c r="J25" s="454"/>
      <c r="K25" s="454"/>
      <c r="L25" s="454"/>
      <c r="M25" s="454"/>
      <c r="N25" s="454"/>
      <c r="O25" s="454"/>
      <c r="P25" s="454"/>
      <c r="Q25" s="454"/>
      <c r="R25" s="454"/>
      <c r="S25" s="475"/>
      <c r="T25" s="449"/>
      <c r="U25" s="449" t="str">
        <f t="shared" si="2"/>
        <v>2: Double ration</v>
      </c>
    </row>
    <row r="26" spans="1:21" ht="12.6">
      <c r="A26" s="449" t="s">
        <v>8605</v>
      </c>
      <c r="B26" s="449">
        <v>77</v>
      </c>
      <c r="C26" s="450" t="s">
        <v>8608</v>
      </c>
      <c r="D26" s="449" t="str">
        <f t="shared" si="0"/>
        <v>Don’t remember/know</v>
      </c>
      <c r="E26" s="449"/>
      <c r="F26" s="449"/>
      <c r="G26" s="454"/>
      <c r="H26" s="454"/>
      <c r="I26" s="454"/>
      <c r="J26" s="454"/>
      <c r="K26" s="454"/>
      <c r="L26" s="454"/>
      <c r="M26" s="454"/>
      <c r="N26" s="454"/>
      <c r="O26" s="454"/>
      <c r="P26" s="454"/>
      <c r="Q26" s="454"/>
      <c r="R26" s="454"/>
      <c r="S26" s="475"/>
      <c r="T26" s="449"/>
      <c r="U26" s="449" t="str">
        <f t="shared" si="2"/>
        <v>77: Don’t remember/know</v>
      </c>
    </row>
    <row r="27" spans="1:21" ht="12.6">
      <c r="A27" s="449" t="s">
        <v>8609</v>
      </c>
      <c r="B27" s="449">
        <v>1</v>
      </c>
      <c r="C27" s="450" t="s">
        <v>8610</v>
      </c>
      <c r="D27" s="449" t="str">
        <f t="shared" si="0"/>
        <v>Another household male member</v>
      </c>
      <c r="E27" s="449" t="s">
        <v>8610</v>
      </c>
      <c r="F27" s="449"/>
      <c r="G27" s="454"/>
      <c r="H27" s="454"/>
      <c r="I27" s="454"/>
      <c r="J27" s="454"/>
      <c r="K27" s="454"/>
      <c r="L27" s="454"/>
      <c r="M27" s="454"/>
      <c r="N27" s="454"/>
      <c r="O27" s="454"/>
      <c r="P27" s="454"/>
      <c r="Q27" s="454"/>
      <c r="R27" s="454"/>
      <c r="S27" s="475"/>
      <c r="T27" s="449"/>
      <c r="U27" s="449" t="str">
        <f t="shared" si="2"/>
        <v>1: Another household male member</v>
      </c>
    </row>
    <row r="28" spans="1:21" ht="12.6">
      <c r="A28" s="449" t="s">
        <v>8609</v>
      </c>
      <c r="B28" s="449">
        <v>2</v>
      </c>
      <c r="C28" s="450" t="s">
        <v>8611</v>
      </c>
      <c r="D28" s="449" t="str">
        <f t="shared" si="0"/>
        <v>Another household female member</v>
      </c>
      <c r="E28" s="449" t="s">
        <v>8611</v>
      </c>
      <c r="F28" s="449"/>
      <c r="G28" s="454"/>
      <c r="H28" s="454"/>
      <c r="I28" s="454"/>
      <c r="J28" s="454"/>
      <c r="K28" s="454"/>
      <c r="L28" s="454"/>
      <c r="M28" s="454"/>
      <c r="N28" s="454"/>
      <c r="O28" s="454"/>
      <c r="P28" s="454"/>
      <c r="Q28" s="454"/>
      <c r="R28" s="454"/>
      <c r="S28" s="475"/>
      <c r="T28" s="449"/>
      <c r="U28" s="449" t="str">
        <f t="shared" si="2"/>
        <v>2: Another household female member</v>
      </c>
    </row>
    <row r="29" spans="1:21" ht="12.6">
      <c r="A29" s="449" t="s">
        <v>8612</v>
      </c>
      <c r="B29" s="449">
        <v>1</v>
      </c>
      <c r="C29" s="450" t="s">
        <v>8613</v>
      </c>
      <c r="D29" s="449" t="str">
        <f t="shared" si="0"/>
        <v>Low production from last season</v>
      </c>
      <c r="E29" s="449" t="s">
        <v>8613</v>
      </c>
      <c r="F29" s="449"/>
      <c r="G29" s="454"/>
      <c r="H29" s="454"/>
      <c r="I29" s="454"/>
      <c r="J29" s="454"/>
      <c r="K29" s="454"/>
      <c r="L29" s="454"/>
      <c r="M29" s="454"/>
      <c r="N29" s="454"/>
      <c r="O29" s="454"/>
      <c r="P29" s="454"/>
      <c r="Q29" s="454"/>
      <c r="R29" s="454"/>
      <c r="S29" s="475"/>
      <c r="T29" s="449"/>
      <c r="U29" s="449" t="str">
        <f t="shared" si="2"/>
        <v>1: Low production from last season</v>
      </c>
    </row>
    <row r="30" spans="1:21" ht="12.6">
      <c r="A30" s="449" t="s">
        <v>8612</v>
      </c>
      <c r="B30" s="449">
        <v>2</v>
      </c>
      <c r="C30" s="450" t="s">
        <v>8614</v>
      </c>
      <c r="D30" s="449" t="str">
        <f t="shared" si="0"/>
        <v>Lack of agricultural production markets</v>
      </c>
      <c r="E30" s="449" t="s">
        <v>8614</v>
      </c>
      <c r="F30" s="449"/>
      <c r="G30" s="454"/>
      <c r="H30" s="454"/>
      <c r="I30" s="454"/>
      <c r="J30" s="454"/>
      <c r="K30" s="454"/>
      <c r="L30" s="454"/>
      <c r="M30" s="454"/>
      <c r="N30" s="454"/>
      <c r="O30" s="454"/>
      <c r="P30" s="454"/>
      <c r="Q30" s="454"/>
      <c r="R30" s="454"/>
      <c r="S30" s="475"/>
      <c r="T30" s="449"/>
      <c r="U30" s="449" t="str">
        <f t="shared" si="2"/>
        <v>2: Lack of agricultural production markets</v>
      </c>
    </row>
    <row r="31" spans="1:21" ht="12.6">
      <c r="A31" s="449" t="s">
        <v>8612</v>
      </c>
      <c r="B31" s="449">
        <v>3</v>
      </c>
      <c r="C31" s="450" t="s">
        <v>8615</v>
      </c>
      <c r="D31" s="449" t="str">
        <f t="shared" si="0"/>
        <v>Loss/reduction of employment of members of the household</v>
      </c>
      <c r="E31" s="449" t="s">
        <v>8615</v>
      </c>
      <c r="F31" s="449"/>
      <c r="G31" s="454"/>
      <c r="H31" s="454"/>
      <c r="I31" s="454"/>
      <c r="J31" s="454"/>
      <c r="K31" s="454"/>
      <c r="L31" s="454"/>
      <c r="M31" s="454"/>
      <c r="N31" s="454"/>
      <c r="O31" s="454"/>
      <c r="P31" s="454"/>
      <c r="Q31" s="454"/>
      <c r="R31" s="454"/>
      <c r="S31" s="475"/>
      <c r="T31" s="449"/>
      <c r="U31" s="449" t="str">
        <f t="shared" si="2"/>
        <v>3: Loss/reduction of employment of members of the household</v>
      </c>
    </row>
    <row r="32" spans="1:21" ht="12.6">
      <c r="A32" s="449" t="s">
        <v>8612</v>
      </c>
      <c r="B32" s="449">
        <v>4</v>
      </c>
      <c r="C32" s="450" t="s">
        <v>8616</v>
      </c>
      <c r="D32" s="449" t="str">
        <f t="shared" si="0"/>
        <v>Reduction of income of household members</v>
      </c>
      <c r="E32" s="449" t="s">
        <v>8616</v>
      </c>
      <c r="F32" s="449"/>
      <c r="G32" s="454"/>
      <c r="H32" s="454"/>
      <c r="I32" s="454"/>
      <c r="J32" s="454"/>
      <c r="K32" s="454"/>
      <c r="L32" s="454"/>
      <c r="M32" s="454"/>
      <c r="N32" s="454"/>
      <c r="O32" s="454"/>
      <c r="P32" s="454"/>
      <c r="Q32" s="454"/>
      <c r="R32" s="454"/>
      <c r="S32" s="475"/>
      <c r="T32" s="449"/>
      <c r="U32" s="449" t="str">
        <f t="shared" si="2"/>
        <v>4: Reduction of income of household members</v>
      </c>
    </row>
    <row r="33" spans="1:21" ht="12.6">
      <c r="A33" s="449" t="s">
        <v>8612</v>
      </c>
      <c r="B33" s="449">
        <v>5</v>
      </c>
      <c r="C33" s="450" t="s">
        <v>8617</v>
      </c>
      <c r="D33" s="449" t="str">
        <f t="shared" si="0"/>
        <v>High market prices for non-food items</v>
      </c>
      <c r="E33" s="449" t="s">
        <v>8617</v>
      </c>
      <c r="F33" s="449"/>
      <c r="G33" s="454"/>
      <c r="H33" s="454"/>
      <c r="I33" s="454"/>
      <c r="J33" s="454"/>
      <c r="K33" s="454"/>
      <c r="L33" s="454"/>
      <c r="M33" s="454"/>
      <c r="N33" s="454"/>
      <c r="O33" s="454"/>
      <c r="P33" s="454"/>
      <c r="Q33" s="454"/>
      <c r="R33" s="454"/>
      <c r="S33" s="475"/>
      <c r="T33" s="449"/>
      <c r="U33" s="449" t="str">
        <f t="shared" si="2"/>
        <v>5: High market prices for non-food items</v>
      </c>
    </row>
    <row r="34" spans="1:21" ht="12.6">
      <c r="A34" s="449" t="s">
        <v>8612</v>
      </c>
      <c r="B34" s="449">
        <v>6</v>
      </c>
      <c r="C34" s="450" t="s">
        <v>8618</v>
      </c>
      <c r="D34" s="449" t="str">
        <f t="shared" ref="D34:D65" si="3">C34</f>
        <v>Unusual high food prices</v>
      </c>
      <c r="E34" s="449" t="s">
        <v>8618</v>
      </c>
      <c r="F34" s="449"/>
      <c r="G34" s="454"/>
      <c r="H34" s="454"/>
      <c r="I34" s="454"/>
      <c r="J34" s="454"/>
      <c r="K34" s="454"/>
      <c r="L34" s="454"/>
      <c r="M34" s="454"/>
      <c r="N34" s="454"/>
      <c r="O34" s="454"/>
      <c r="P34" s="454"/>
      <c r="Q34" s="454"/>
      <c r="R34" s="454"/>
      <c r="S34" s="475"/>
      <c r="T34" s="449"/>
      <c r="U34" s="449" t="str">
        <f t="shared" si="2"/>
        <v>6: Unusual high food prices</v>
      </c>
    </row>
    <row r="35" spans="1:21" ht="12.6">
      <c r="A35" s="449" t="s">
        <v>8612</v>
      </c>
      <c r="B35" s="449">
        <v>7</v>
      </c>
      <c r="C35" s="450" t="s">
        <v>8619</v>
      </c>
      <c r="D35" s="449" t="str">
        <f t="shared" si="3"/>
        <v>Insecurity/unrest/Violence</v>
      </c>
      <c r="E35" s="449" t="s">
        <v>8619</v>
      </c>
      <c r="F35" s="449"/>
      <c r="G35" s="454"/>
      <c r="H35" s="454"/>
      <c r="I35" s="454"/>
      <c r="J35" s="454"/>
      <c r="K35" s="454"/>
      <c r="L35" s="454"/>
      <c r="M35" s="454"/>
      <c r="N35" s="454"/>
      <c r="O35" s="454"/>
      <c r="P35" s="454"/>
      <c r="Q35" s="454"/>
      <c r="R35" s="454"/>
      <c r="S35" s="475"/>
      <c r="T35" s="449"/>
      <c r="U35" s="449" t="str">
        <f t="shared" si="2"/>
        <v>7: Insecurity/unrest/Violence</v>
      </c>
    </row>
    <row r="36" spans="1:21" ht="12.6">
      <c r="A36" s="449" t="s">
        <v>8612</v>
      </c>
      <c r="B36" s="449">
        <v>8</v>
      </c>
      <c r="C36" s="450" t="s">
        <v>8620</v>
      </c>
      <c r="D36" s="449" t="str">
        <f t="shared" si="3"/>
        <v>Delayed or skipped assistance distribution</v>
      </c>
      <c r="E36" s="449" t="s">
        <v>8620</v>
      </c>
      <c r="F36" s="449"/>
      <c r="G36" s="454"/>
      <c r="H36" s="454"/>
      <c r="I36" s="454"/>
      <c r="J36" s="454"/>
      <c r="K36" s="454"/>
      <c r="L36" s="454"/>
      <c r="M36" s="454"/>
      <c r="N36" s="454"/>
      <c r="O36" s="454"/>
      <c r="P36" s="454"/>
      <c r="Q36" s="454"/>
      <c r="R36" s="454"/>
      <c r="S36" s="475"/>
      <c r="T36" s="449"/>
      <c r="U36" s="449" t="str">
        <f t="shared" si="2"/>
        <v>8: Delayed or skipped assistance distribution</v>
      </c>
    </row>
    <row r="37" spans="1:21" ht="12.6">
      <c r="A37" s="449" t="s">
        <v>8612</v>
      </c>
      <c r="B37" s="449">
        <v>9</v>
      </c>
      <c r="C37" s="450" t="s">
        <v>8621</v>
      </c>
      <c r="D37" s="449" t="str">
        <f t="shared" si="3"/>
        <v>COVID-19 related restrictions</v>
      </c>
      <c r="E37" s="449" t="s">
        <v>8621</v>
      </c>
      <c r="F37" s="449"/>
      <c r="G37" s="454"/>
      <c r="H37" s="454"/>
      <c r="I37" s="454"/>
      <c r="J37" s="454"/>
      <c r="K37" s="454"/>
      <c r="L37" s="454"/>
      <c r="M37" s="454"/>
      <c r="N37" s="454"/>
      <c r="O37" s="454"/>
      <c r="P37" s="454"/>
      <c r="Q37" s="454"/>
      <c r="R37" s="454"/>
      <c r="S37" s="475"/>
      <c r="T37" s="449"/>
      <c r="U37" s="449" t="str">
        <f t="shared" si="2"/>
        <v>9: COVID-19 related restrictions</v>
      </c>
    </row>
    <row r="38" spans="1:21" ht="12.6">
      <c r="A38" s="449" t="s">
        <v>8612</v>
      </c>
      <c r="B38" s="449">
        <v>88</v>
      </c>
      <c r="C38" s="450" t="s">
        <v>8622</v>
      </c>
      <c r="D38" s="449" t="str">
        <f t="shared" si="3"/>
        <v>Others</v>
      </c>
      <c r="E38" s="449" t="s">
        <v>8622</v>
      </c>
      <c r="F38" s="449"/>
      <c r="G38" s="454"/>
      <c r="H38" s="454"/>
      <c r="I38" s="454"/>
      <c r="J38" s="454"/>
      <c r="K38" s="454"/>
      <c r="L38" s="454"/>
      <c r="M38" s="454"/>
      <c r="N38" s="454"/>
      <c r="O38" s="454"/>
      <c r="P38" s="454"/>
      <c r="Q38" s="454"/>
      <c r="R38" s="454"/>
      <c r="S38" s="475"/>
      <c r="T38" s="449"/>
      <c r="U38" s="449" t="str">
        <f t="shared" si="2"/>
        <v>88: Others</v>
      </c>
    </row>
    <row r="39" spans="1:21" ht="12.6">
      <c r="A39" s="449" t="s">
        <v>1701</v>
      </c>
      <c r="B39" s="449">
        <v>1</v>
      </c>
      <c r="C39" s="450" t="s">
        <v>8623</v>
      </c>
      <c r="D39" s="449" t="str">
        <f t="shared" si="3"/>
        <v>Use storage facility</v>
      </c>
      <c r="E39" s="449" t="s">
        <v>8623</v>
      </c>
      <c r="F39" s="449"/>
      <c r="G39" s="454"/>
      <c r="H39" s="454"/>
      <c r="I39" s="454"/>
      <c r="J39" s="454"/>
      <c r="K39" s="454"/>
      <c r="L39" s="454"/>
      <c r="M39" s="454"/>
      <c r="N39" s="454"/>
      <c r="O39" s="454"/>
      <c r="P39" s="454"/>
      <c r="Q39" s="454"/>
      <c r="R39" s="454"/>
      <c r="S39" s="475"/>
      <c r="T39" s="449"/>
      <c r="U39" s="449" t="str">
        <f t="shared" si="2"/>
        <v>1: Use storage facility</v>
      </c>
    </row>
    <row r="40" spans="1:21" ht="12.6">
      <c r="A40" s="449" t="s">
        <v>1701</v>
      </c>
      <c r="B40" s="449">
        <v>2</v>
      </c>
      <c r="C40" s="450" t="s">
        <v>8624</v>
      </c>
      <c r="D40" s="449" t="str">
        <f t="shared" si="3"/>
        <v>Use traditional bags during storage period</v>
      </c>
      <c r="E40" s="449" t="s">
        <v>8624</v>
      </c>
      <c r="F40" s="449"/>
      <c r="G40" s="454"/>
      <c r="H40" s="454"/>
      <c r="I40" s="454"/>
      <c r="J40" s="454"/>
      <c r="K40" s="454"/>
      <c r="L40" s="454"/>
      <c r="M40" s="454"/>
      <c r="N40" s="454"/>
      <c r="O40" s="454"/>
      <c r="P40" s="454"/>
      <c r="Q40" s="454"/>
      <c r="R40" s="454"/>
      <c r="S40" s="475"/>
      <c r="T40" s="449"/>
      <c r="U40" s="449" t="str">
        <f t="shared" si="2"/>
        <v>2: Use traditional bags during storage period</v>
      </c>
    </row>
    <row r="41" spans="1:21" ht="12.6">
      <c r="A41" s="449" t="s">
        <v>1701</v>
      </c>
      <c r="B41" s="449">
        <v>3</v>
      </c>
      <c r="C41" s="450" t="s">
        <v>8625</v>
      </c>
      <c r="D41" s="449" t="str">
        <f t="shared" si="3"/>
        <v>Use hermetic bags during storage period</v>
      </c>
      <c r="E41" s="449" t="s">
        <v>8625</v>
      </c>
      <c r="F41" s="449"/>
      <c r="G41" s="454"/>
      <c r="H41" s="454"/>
      <c r="I41" s="454"/>
      <c r="J41" s="454"/>
      <c r="K41" s="454"/>
      <c r="L41" s="454"/>
      <c r="M41" s="454"/>
      <c r="N41" s="454"/>
      <c r="O41" s="454"/>
      <c r="P41" s="454"/>
      <c r="Q41" s="454"/>
      <c r="R41" s="454"/>
      <c r="S41" s="475"/>
      <c r="T41" s="449"/>
      <c r="U41" s="449" t="str">
        <f t="shared" si="2"/>
        <v>3: Use hermetic bags during storage period</v>
      </c>
    </row>
    <row r="42" spans="1:21" ht="12.6">
      <c r="A42" s="449" t="s">
        <v>1701</v>
      </c>
      <c r="B42" s="449">
        <v>4</v>
      </c>
      <c r="C42" s="450" t="s">
        <v>8626</v>
      </c>
      <c r="D42" s="449" t="str">
        <f t="shared" si="3"/>
        <v>Use silo during storage period</v>
      </c>
      <c r="E42" s="449" t="s">
        <v>8626</v>
      </c>
      <c r="F42" s="449"/>
      <c r="G42" s="454"/>
      <c r="H42" s="454"/>
      <c r="I42" s="454"/>
      <c r="J42" s="454"/>
      <c r="K42" s="454"/>
      <c r="L42" s="454"/>
      <c r="M42" s="454"/>
      <c r="N42" s="454"/>
      <c r="O42" s="454"/>
      <c r="P42" s="454"/>
      <c r="Q42" s="454"/>
      <c r="R42" s="454"/>
      <c r="S42" s="475"/>
      <c r="T42" s="449"/>
      <c r="U42" s="449" t="str">
        <f t="shared" si="2"/>
        <v>4: Use silo during storage period</v>
      </c>
    </row>
    <row r="43" spans="1:21" ht="12.6">
      <c r="A43" s="449" t="s">
        <v>1701</v>
      </c>
      <c r="B43" s="449">
        <v>5</v>
      </c>
      <c r="C43" s="450" t="s">
        <v>8627</v>
      </c>
      <c r="D43" s="449" t="str">
        <f t="shared" si="3"/>
        <v>Use bags during transportation</v>
      </c>
      <c r="E43" s="449" t="s">
        <v>8627</v>
      </c>
      <c r="F43" s="449"/>
      <c r="G43" s="454"/>
      <c r="H43" s="454"/>
      <c r="I43" s="454"/>
      <c r="J43" s="454"/>
      <c r="K43" s="454"/>
      <c r="L43" s="454"/>
      <c r="M43" s="454"/>
      <c r="N43" s="454"/>
      <c r="O43" s="454"/>
      <c r="P43" s="454"/>
      <c r="Q43" s="454"/>
      <c r="R43" s="454"/>
      <c r="S43" s="475"/>
      <c r="T43" s="449"/>
      <c r="U43" s="449" t="str">
        <f t="shared" si="2"/>
        <v>5: Use bags during transportation</v>
      </c>
    </row>
    <row r="44" spans="1:21" ht="12.6">
      <c r="A44" s="449" t="s">
        <v>1701</v>
      </c>
      <c r="B44" s="449">
        <v>6</v>
      </c>
      <c r="C44" s="450" t="s">
        <v>8628</v>
      </c>
      <c r="D44" s="449" t="str">
        <f t="shared" si="3"/>
        <v>Apply post harvesting skills with 10 key messages from the training</v>
      </c>
      <c r="E44" s="449" t="s">
        <v>8628</v>
      </c>
      <c r="F44" s="449"/>
      <c r="G44" s="454"/>
      <c r="H44" s="454"/>
      <c r="I44" s="454"/>
      <c r="J44" s="454"/>
      <c r="K44" s="454"/>
      <c r="L44" s="454"/>
      <c r="M44" s="454"/>
      <c r="N44" s="454"/>
      <c r="O44" s="454"/>
      <c r="P44" s="454"/>
      <c r="Q44" s="454"/>
      <c r="R44" s="454"/>
      <c r="S44" s="475"/>
      <c r="T44" s="449"/>
      <c r="U44" s="449" t="str">
        <f t="shared" ref="U44:U75" si="4">IF(LEN(B44)&gt;0,_xlfn.CONCAT(B44,": ",D44),"")</f>
        <v>6: Apply post harvesting skills with 10 key messages from the training</v>
      </c>
    </row>
    <row r="45" spans="1:21" ht="12.6">
      <c r="A45" s="449" t="s">
        <v>1701</v>
      </c>
      <c r="B45" s="449">
        <v>88</v>
      </c>
      <c r="C45" s="450" t="s">
        <v>8629</v>
      </c>
      <c r="D45" s="449" t="str">
        <f t="shared" si="3"/>
        <v>others (specify)</v>
      </c>
      <c r="E45" s="449" t="s">
        <v>8629</v>
      </c>
      <c r="F45" s="449"/>
      <c r="G45" s="454"/>
      <c r="H45" s="454"/>
      <c r="I45" s="454"/>
      <c r="J45" s="454"/>
      <c r="K45" s="454"/>
      <c r="L45" s="454"/>
      <c r="M45" s="454"/>
      <c r="N45" s="454"/>
      <c r="O45" s="454"/>
      <c r="P45" s="454"/>
      <c r="Q45" s="454"/>
      <c r="R45" s="454"/>
      <c r="S45" s="475"/>
      <c r="T45" s="449"/>
      <c r="U45" s="449" t="str">
        <f t="shared" si="4"/>
        <v>88: others (specify)</v>
      </c>
    </row>
    <row r="46" spans="1:21" ht="12.6">
      <c r="A46" s="449" t="s">
        <v>1708</v>
      </c>
      <c r="B46" s="449">
        <v>1</v>
      </c>
      <c r="C46" s="450" t="s">
        <v>8599</v>
      </c>
      <c r="D46" s="449" t="str">
        <f t="shared" si="3"/>
        <v>Lack of skills</v>
      </c>
      <c r="E46" s="449" t="s">
        <v>8599</v>
      </c>
      <c r="F46" s="449"/>
      <c r="G46" s="454"/>
      <c r="H46" s="454"/>
      <c r="I46" s="454"/>
      <c r="J46" s="454"/>
      <c r="K46" s="454"/>
      <c r="L46" s="454"/>
      <c r="M46" s="454"/>
      <c r="N46" s="454"/>
      <c r="O46" s="454"/>
      <c r="P46" s="454"/>
      <c r="Q46" s="454"/>
      <c r="R46" s="454"/>
      <c r="S46" s="475"/>
      <c r="T46" s="449"/>
      <c r="U46" s="449" t="str">
        <f t="shared" si="4"/>
        <v>1: Lack of skills</v>
      </c>
    </row>
    <row r="47" spans="1:21" ht="12.6">
      <c r="A47" s="449" t="s">
        <v>1708</v>
      </c>
      <c r="B47" s="449">
        <v>2</v>
      </c>
      <c r="C47" s="450" t="s">
        <v>8630</v>
      </c>
      <c r="D47" s="449" t="str">
        <f t="shared" si="3"/>
        <v>lack of resource</v>
      </c>
      <c r="E47" s="449" t="s">
        <v>8630</v>
      </c>
      <c r="F47" s="449"/>
      <c r="G47" s="454"/>
      <c r="H47" s="454"/>
      <c r="I47" s="454"/>
      <c r="J47" s="454"/>
      <c r="K47" s="454"/>
      <c r="L47" s="454"/>
      <c r="M47" s="454"/>
      <c r="N47" s="454"/>
      <c r="O47" s="454"/>
      <c r="P47" s="454"/>
      <c r="Q47" s="454"/>
      <c r="R47" s="454"/>
      <c r="S47" s="475"/>
      <c r="T47" s="449"/>
      <c r="U47" s="449" t="str">
        <f t="shared" si="4"/>
        <v>2: lack of resource</v>
      </c>
    </row>
    <row r="48" spans="1:21" ht="12.6">
      <c r="A48" s="449" t="s">
        <v>1708</v>
      </c>
      <c r="B48" s="449">
        <v>3</v>
      </c>
      <c r="C48" s="450" t="s">
        <v>8631</v>
      </c>
      <c r="D48" s="449" t="str">
        <f t="shared" si="3"/>
        <v>Cannot find proper storage place in the community</v>
      </c>
      <c r="E48" s="449" t="s">
        <v>8631</v>
      </c>
      <c r="F48" s="449"/>
      <c r="G48" s="454"/>
      <c r="H48" s="454"/>
      <c r="I48" s="454"/>
      <c r="J48" s="454"/>
      <c r="K48" s="454"/>
      <c r="L48" s="454"/>
      <c r="M48" s="454"/>
      <c r="N48" s="454"/>
      <c r="O48" s="454"/>
      <c r="P48" s="454"/>
      <c r="Q48" s="454"/>
      <c r="R48" s="454"/>
      <c r="S48" s="475"/>
      <c r="T48" s="449"/>
      <c r="U48" s="449" t="str">
        <f t="shared" si="4"/>
        <v>3: Cannot find proper storage place in the community</v>
      </c>
    </row>
    <row r="49" spans="1:21" ht="12.6">
      <c r="A49" s="449" t="s">
        <v>1708</v>
      </c>
      <c r="B49" s="449">
        <v>88</v>
      </c>
      <c r="C49" s="450" t="s">
        <v>8632</v>
      </c>
      <c r="D49" s="449" t="str">
        <f t="shared" si="3"/>
        <v>others (Specify)</v>
      </c>
      <c r="E49" s="449" t="s">
        <v>8632</v>
      </c>
      <c r="F49" s="449"/>
      <c r="G49" s="454"/>
      <c r="H49" s="454"/>
      <c r="I49" s="454"/>
      <c r="J49" s="454"/>
      <c r="K49" s="454"/>
      <c r="L49" s="454"/>
      <c r="M49" s="454"/>
      <c r="N49" s="454"/>
      <c r="O49" s="454"/>
      <c r="P49" s="454"/>
      <c r="Q49" s="454"/>
      <c r="R49" s="454"/>
      <c r="S49" s="475"/>
      <c r="T49" s="449"/>
      <c r="U49" s="449" t="str">
        <f t="shared" si="4"/>
        <v>88: others (Specify)</v>
      </c>
    </row>
    <row r="50" spans="1:21" ht="12.6">
      <c r="A50" s="449" t="s">
        <v>1715</v>
      </c>
      <c r="B50" s="449">
        <v>1</v>
      </c>
      <c r="C50" s="450" t="s">
        <v>8633</v>
      </c>
      <c r="D50" s="449" t="str">
        <f t="shared" si="3"/>
        <v>Not selected for WFP training</v>
      </c>
      <c r="E50" s="449" t="s">
        <v>8633</v>
      </c>
      <c r="F50" s="449"/>
      <c r="G50" s="454"/>
      <c r="H50" s="454"/>
      <c r="I50" s="454"/>
      <c r="J50" s="454"/>
      <c r="K50" s="454"/>
      <c r="L50" s="454"/>
      <c r="M50" s="454"/>
      <c r="N50" s="454"/>
      <c r="O50" s="454"/>
      <c r="P50" s="454"/>
      <c r="Q50" s="454"/>
      <c r="R50" s="454"/>
      <c r="S50" s="475"/>
      <c r="T50" s="449"/>
      <c r="U50" s="449" t="str">
        <f t="shared" si="4"/>
        <v>1: Not selected for WFP training</v>
      </c>
    </row>
    <row r="51" spans="1:21" ht="12.6">
      <c r="A51" s="449" t="s">
        <v>1715</v>
      </c>
      <c r="B51" s="449">
        <v>2</v>
      </c>
      <c r="C51" s="450" t="s">
        <v>8634</v>
      </c>
      <c r="D51" s="449" t="str">
        <f t="shared" si="3"/>
        <v>Conflict with other works</v>
      </c>
      <c r="E51" s="449" t="s">
        <v>8634</v>
      </c>
      <c r="F51" s="449"/>
      <c r="G51" s="454"/>
      <c r="H51" s="454"/>
      <c r="I51" s="454"/>
      <c r="J51" s="454"/>
      <c r="K51" s="454"/>
      <c r="L51" s="454"/>
      <c r="M51" s="454"/>
      <c r="N51" s="454"/>
      <c r="O51" s="454"/>
      <c r="P51" s="454"/>
      <c r="Q51" s="454"/>
      <c r="R51" s="454"/>
      <c r="S51" s="475"/>
      <c r="T51" s="449"/>
      <c r="U51" s="449" t="str">
        <f t="shared" si="4"/>
        <v>2: Conflict with other works</v>
      </c>
    </row>
    <row r="52" spans="1:21" ht="12.6">
      <c r="A52" s="449" t="s">
        <v>1715</v>
      </c>
      <c r="B52" s="449">
        <v>3</v>
      </c>
      <c r="C52" s="450" t="s">
        <v>8635</v>
      </c>
      <c r="D52" s="449" t="str">
        <f t="shared" si="3"/>
        <v>No interest/expectations</v>
      </c>
      <c r="E52" s="449" t="s">
        <v>8635</v>
      </c>
      <c r="F52" s="449"/>
      <c r="G52" s="454"/>
      <c r="H52" s="454"/>
      <c r="I52" s="454"/>
      <c r="J52" s="454"/>
      <c r="K52" s="454"/>
      <c r="L52" s="454"/>
      <c r="M52" s="454"/>
      <c r="N52" s="454"/>
      <c r="O52" s="454"/>
      <c r="P52" s="454"/>
      <c r="Q52" s="454"/>
      <c r="R52" s="454"/>
      <c r="S52" s="475"/>
      <c r="T52" s="449"/>
      <c r="U52" s="449" t="str">
        <f t="shared" si="4"/>
        <v>3: No interest/expectations</v>
      </c>
    </row>
    <row r="53" spans="1:21" ht="12.6">
      <c r="A53" s="449" t="s">
        <v>1715</v>
      </c>
      <c r="B53" s="449">
        <v>4</v>
      </c>
      <c r="C53" s="450" t="s">
        <v>8636</v>
      </c>
      <c r="D53" s="449" t="str">
        <f t="shared" si="3"/>
        <v>No information about the training</v>
      </c>
      <c r="E53" s="449" t="s">
        <v>8636</v>
      </c>
      <c r="F53" s="449"/>
      <c r="G53" s="454"/>
      <c r="H53" s="454"/>
      <c r="I53" s="454"/>
      <c r="J53" s="454"/>
      <c r="K53" s="454"/>
      <c r="L53" s="454"/>
      <c r="M53" s="454"/>
      <c r="N53" s="454"/>
      <c r="O53" s="454"/>
      <c r="P53" s="454"/>
      <c r="Q53" s="454"/>
      <c r="R53" s="454"/>
      <c r="S53" s="475"/>
      <c r="T53" s="449"/>
      <c r="U53" s="449" t="str">
        <f t="shared" si="4"/>
        <v>4: No information about the training</v>
      </c>
    </row>
    <row r="54" spans="1:21" ht="12.6">
      <c r="A54" s="449" t="s">
        <v>1715</v>
      </c>
      <c r="B54" s="449">
        <v>5</v>
      </c>
      <c r="C54" s="450" t="s">
        <v>8637</v>
      </c>
      <c r="D54" s="449" t="str">
        <f t="shared" si="3"/>
        <v>already participated in PHS training from other organization</v>
      </c>
      <c r="E54" s="449" t="s">
        <v>8637</v>
      </c>
      <c r="F54" s="449"/>
      <c r="G54" s="454"/>
      <c r="H54" s="454"/>
      <c r="I54" s="454"/>
      <c r="J54" s="454"/>
      <c r="K54" s="454"/>
      <c r="L54" s="454"/>
      <c r="M54" s="454"/>
      <c r="N54" s="454"/>
      <c r="O54" s="454"/>
      <c r="P54" s="454"/>
      <c r="Q54" s="454"/>
      <c r="R54" s="454"/>
      <c r="S54" s="475"/>
      <c r="T54" s="449"/>
      <c r="U54" s="449" t="str">
        <f t="shared" si="4"/>
        <v>5: already participated in PHS training from other organization</v>
      </c>
    </row>
    <row r="55" spans="1:21" ht="12.6">
      <c r="A55" s="449" t="s">
        <v>1715</v>
      </c>
      <c r="B55" s="449">
        <v>88</v>
      </c>
      <c r="C55" s="450" t="s">
        <v>1446</v>
      </c>
      <c r="D55" s="449" t="str">
        <f t="shared" si="3"/>
        <v>Others (Specify)</v>
      </c>
      <c r="E55" s="449" t="s">
        <v>1446</v>
      </c>
      <c r="F55" s="449"/>
      <c r="G55" s="454"/>
      <c r="H55" s="454"/>
      <c r="I55" s="454"/>
      <c r="J55" s="454"/>
      <c r="K55" s="454"/>
      <c r="L55" s="454"/>
      <c r="M55" s="454"/>
      <c r="N55" s="454"/>
      <c r="O55" s="454"/>
      <c r="P55" s="454"/>
      <c r="Q55" s="454"/>
      <c r="R55" s="454"/>
      <c r="S55" s="475"/>
      <c r="T55" s="449"/>
      <c r="U55" s="449" t="str">
        <f t="shared" si="4"/>
        <v>88: Others (Specify)</v>
      </c>
    </row>
    <row r="56" spans="1:21" ht="12.6">
      <c r="A56" s="449" t="s">
        <v>1719</v>
      </c>
      <c r="B56" s="449">
        <v>1</v>
      </c>
      <c r="C56" s="450" t="s">
        <v>8638</v>
      </c>
      <c r="D56" s="449" t="str">
        <f t="shared" si="3"/>
        <v>Harvest on time</v>
      </c>
      <c r="E56" s="449" t="s">
        <v>8638</v>
      </c>
      <c r="F56" s="449"/>
      <c r="G56" s="454"/>
      <c r="H56" s="454"/>
      <c r="I56" s="454"/>
      <c r="J56" s="454"/>
      <c r="K56" s="454"/>
      <c r="L56" s="454"/>
      <c r="M56" s="454"/>
      <c r="N56" s="454"/>
      <c r="O56" s="454"/>
      <c r="P56" s="454"/>
      <c r="Q56" s="454"/>
      <c r="R56" s="454"/>
      <c r="S56" s="475"/>
      <c r="T56" s="449"/>
      <c r="U56" s="449" t="str">
        <f t="shared" si="4"/>
        <v>1: Harvest on time</v>
      </c>
    </row>
    <row r="57" spans="1:21" ht="12.6">
      <c r="A57" s="449" t="s">
        <v>1719</v>
      </c>
      <c r="B57" s="449">
        <v>2</v>
      </c>
      <c r="C57" s="450" t="s">
        <v>8639</v>
      </c>
      <c r="D57" s="449" t="str">
        <f t="shared" si="3"/>
        <v>Transport grains to the homestead immediately after harvest</v>
      </c>
      <c r="E57" s="449" t="s">
        <v>8639</v>
      </c>
      <c r="F57" s="449"/>
      <c r="G57" s="454"/>
      <c r="H57" s="454"/>
      <c r="I57" s="454"/>
      <c r="J57" s="454"/>
      <c r="K57" s="454"/>
      <c r="L57" s="454"/>
      <c r="M57" s="454"/>
      <c r="N57" s="454"/>
      <c r="O57" s="454"/>
      <c r="P57" s="454"/>
      <c r="Q57" s="454"/>
      <c r="R57" s="454"/>
      <c r="S57" s="475"/>
      <c r="T57" s="449"/>
      <c r="U57" s="449" t="str">
        <f t="shared" si="4"/>
        <v>2: Transport grains to the homestead immediately after harvest</v>
      </c>
    </row>
    <row r="58" spans="1:21" ht="12.6">
      <c r="A58" s="449" t="s">
        <v>1719</v>
      </c>
      <c r="B58" s="449">
        <v>3</v>
      </c>
      <c r="C58" s="450" t="s">
        <v>8640</v>
      </c>
      <c r="D58" s="449" t="str">
        <f t="shared" si="3"/>
        <v>Threshing should be done using appropriate methods</v>
      </c>
      <c r="E58" s="449" t="s">
        <v>8640</v>
      </c>
      <c r="F58" s="449"/>
      <c r="G58" s="454"/>
      <c r="H58" s="454"/>
      <c r="I58" s="454"/>
      <c r="J58" s="454"/>
      <c r="K58" s="454"/>
      <c r="L58" s="454"/>
      <c r="M58" s="454"/>
      <c r="N58" s="454"/>
      <c r="O58" s="454"/>
      <c r="P58" s="454"/>
      <c r="Q58" s="454"/>
      <c r="R58" s="454"/>
      <c r="S58" s="475"/>
      <c r="T58" s="449"/>
      <c r="U58" s="449" t="str">
        <f t="shared" si="4"/>
        <v>3: Threshing should be done using appropriate methods</v>
      </c>
    </row>
    <row r="59" spans="1:21" ht="12.6">
      <c r="A59" s="449" t="s">
        <v>1719</v>
      </c>
      <c r="B59" s="449">
        <v>4</v>
      </c>
      <c r="C59" s="450" t="s">
        <v>8641</v>
      </c>
      <c r="D59" s="449" t="str">
        <f t="shared" si="3"/>
        <v>Sort grains after threshing</v>
      </c>
      <c r="E59" s="449" t="s">
        <v>8641</v>
      </c>
      <c r="F59" s="449"/>
      <c r="G59" s="454"/>
      <c r="H59" s="454"/>
      <c r="I59" s="454"/>
      <c r="J59" s="454"/>
      <c r="K59" s="454"/>
      <c r="L59" s="454"/>
      <c r="M59" s="454"/>
      <c r="N59" s="454"/>
      <c r="O59" s="454"/>
      <c r="P59" s="454"/>
      <c r="Q59" s="454"/>
      <c r="R59" s="454"/>
      <c r="S59" s="475"/>
      <c r="T59" s="449"/>
      <c r="U59" s="449" t="str">
        <f t="shared" si="4"/>
        <v>4: Sort grains after threshing</v>
      </c>
    </row>
    <row r="60" spans="1:21" ht="12.6">
      <c r="A60" s="449" t="s">
        <v>1719</v>
      </c>
      <c r="B60" s="449">
        <v>5</v>
      </c>
      <c r="C60" s="450" t="s">
        <v>8642</v>
      </c>
      <c r="D60" s="449" t="str">
        <f t="shared" si="3"/>
        <v>Use tarpaulins to dry grain</v>
      </c>
      <c r="E60" s="449" t="s">
        <v>8642</v>
      </c>
      <c r="F60" s="449"/>
      <c r="G60" s="454"/>
      <c r="H60" s="454"/>
      <c r="I60" s="454"/>
      <c r="J60" s="454"/>
      <c r="K60" s="454"/>
      <c r="L60" s="454"/>
      <c r="M60" s="454"/>
      <c r="N60" s="454"/>
      <c r="O60" s="454"/>
      <c r="P60" s="454"/>
      <c r="Q60" s="454"/>
      <c r="R60" s="454"/>
      <c r="S60" s="475"/>
      <c r="T60" s="449"/>
      <c r="U60" s="449" t="str">
        <f t="shared" si="4"/>
        <v>5: Use tarpaulins to dry grain</v>
      </c>
    </row>
    <row r="61" spans="1:21" ht="12.6">
      <c r="A61" s="449" t="s">
        <v>1719</v>
      </c>
      <c r="B61" s="449">
        <v>6</v>
      </c>
      <c r="C61" s="450" t="s">
        <v>8643</v>
      </c>
      <c r="D61" s="449" t="str">
        <f t="shared" si="3"/>
        <v>Fumigation with chemical tablets is not needed</v>
      </c>
      <c r="E61" s="449" t="s">
        <v>8643</v>
      </c>
      <c r="F61" s="449"/>
      <c r="G61" s="454"/>
      <c r="H61" s="454"/>
      <c r="I61" s="454"/>
      <c r="J61" s="454"/>
      <c r="K61" s="454"/>
      <c r="L61" s="454"/>
      <c r="M61" s="454"/>
      <c r="N61" s="454"/>
      <c r="O61" s="454"/>
      <c r="P61" s="454"/>
      <c r="Q61" s="454"/>
      <c r="R61" s="454"/>
      <c r="S61" s="475"/>
      <c r="T61" s="449"/>
      <c r="U61" s="449" t="str">
        <f t="shared" si="4"/>
        <v>6: Fumigation with chemical tablets is not needed</v>
      </c>
    </row>
    <row r="62" spans="1:21" ht="12.6">
      <c r="A62" s="449" t="s">
        <v>1719</v>
      </c>
      <c r="B62" s="449">
        <v>7</v>
      </c>
      <c r="C62" s="450" t="s">
        <v>8644</v>
      </c>
      <c r="D62" s="449" t="str">
        <f t="shared" si="3"/>
        <v>what you put is what you eat</v>
      </c>
      <c r="E62" s="449" t="s">
        <v>8644</v>
      </c>
      <c r="F62" s="449"/>
      <c r="G62" s="454"/>
      <c r="H62" s="454"/>
      <c r="I62" s="454"/>
      <c r="J62" s="454"/>
      <c r="K62" s="454"/>
      <c r="L62" s="454"/>
      <c r="M62" s="454"/>
      <c r="N62" s="454"/>
      <c r="O62" s="454"/>
      <c r="P62" s="454"/>
      <c r="Q62" s="454"/>
      <c r="R62" s="454"/>
      <c r="S62" s="475"/>
      <c r="T62" s="449"/>
      <c r="U62" s="449" t="str">
        <f t="shared" si="4"/>
        <v>7: what you put is what you eat</v>
      </c>
    </row>
    <row r="63" spans="1:21" ht="12.6">
      <c r="A63" s="449" t="s">
        <v>1719</v>
      </c>
      <c r="B63" s="449">
        <v>8</v>
      </c>
      <c r="C63" s="450" t="s">
        <v>8645</v>
      </c>
      <c r="D63" s="449" t="str">
        <f t="shared" si="3"/>
        <v>With hermetic bags, more food for consumption, better sale prices</v>
      </c>
      <c r="E63" s="449" t="s">
        <v>8646</v>
      </c>
      <c r="F63" s="449"/>
      <c r="G63" s="454"/>
      <c r="H63" s="454"/>
      <c r="I63" s="454"/>
      <c r="J63" s="454"/>
      <c r="K63" s="454"/>
      <c r="L63" s="454"/>
      <c r="M63" s="454"/>
      <c r="N63" s="454"/>
      <c r="O63" s="454"/>
      <c r="P63" s="454"/>
      <c r="Q63" s="454"/>
      <c r="R63" s="454"/>
      <c r="S63" s="475"/>
      <c r="T63" s="449"/>
      <c r="U63" s="449" t="str">
        <f t="shared" si="4"/>
        <v>8: With hermetic bags, more food for consumption, better sale prices</v>
      </c>
    </row>
    <row r="64" spans="1:21" ht="12.6">
      <c r="A64" s="449" t="s">
        <v>1719</v>
      </c>
      <c r="B64" s="449">
        <v>97</v>
      </c>
      <c r="C64" s="450" t="s">
        <v>8647</v>
      </c>
      <c r="D64" s="449" t="str">
        <f t="shared" si="3"/>
        <v>Don’t remember</v>
      </c>
      <c r="E64" s="449" t="s">
        <v>8647</v>
      </c>
      <c r="F64" s="449"/>
      <c r="G64" s="454"/>
      <c r="H64" s="454"/>
      <c r="I64" s="454"/>
      <c r="J64" s="454"/>
      <c r="K64" s="454"/>
      <c r="L64" s="454"/>
      <c r="M64" s="454"/>
      <c r="N64" s="454"/>
      <c r="O64" s="454"/>
      <c r="P64" s="454"/>
      <c r="Q64" s="454"/>
      <c r="R64" s="454"/>
      <c r="S64" s="475"/>
      <c r="T64" s="449"/>
      <c r="U64" s="449" t="str">
        <f t="shared" si="4"/>
        <v>97: Don’t remember</v>
      </c>
    </row>
    <row r="65" spans="1:21" ht="12.6">
      <c r="A65" s="449" t="s">
        <v>1429</v>
      </c>
      <c r="B65" s="202">
        <v>1</v>
      </c>
      <c r="C65" s="450" t="s">
        <v>8648</v>
      </c>
      <c r="D65" s="449" t="str">
        <f t="shared" si="3"/>
        <v>Selling for food items</v>
      </c>
      <c r="E65" s="449" t="s">
        <v>8649</v>
      </c>
      <c r="F65" s="449"/>
      <c r="G65" s="454"/>
      <c r="H65" s="454"/>
      <c r="I65" s="454"/>
      <c r="J65" s="454"/>
      <c r="K65" s="454"/>
      <c r="L65" s="454"/>
      <c r="M65" s="454"/>
      <c r="N65" s="454"/>
      <c r="O65" s="454"/>
      <c r="P65" s="454"/>
      <c r="Q65" s="454"/>
      <c r="R65" s="454"/>
      <c r="S65" s="475"/>
      <c r="T65" s="449"/>
      <c r="U65" s="449" t="str">
        <f t="shared" si="4"/>
        <v>1: Selling for food items</v>
      </c>
    </row>
    <row r="66" spans="1:21" ht="12.6">
      <c r="A66" s="449" t="s">
        <v>1429</v>
      </c>
      <c r="B66" s="202">
        <v>2</v>
      </c>
      <c r="C66" s="450" t="s">
        <v>8650</v>
      </c>
      <c r="D66" s="449" t="str">
        <f t="shared" ref="D66:D97" si="5">C66</f>
        <v>Selling for non-food items</v>
      </c>
      <c r="E66" s="449" t="s">
        <v>8651</v>
      </c>
      <c r="F66" s="449"/>
      <c r="G66" s="454"/>
      <c r="H66" s="454"/>
      <c r="I66" s="454"/>
      <c r="J66" s="454"/>
      <c r="K66" s="454"/>
      <c r="L66" s="454"/>
      <c r="M66" s="454"/>
      <c r="N66" s="454"/>
      <c r="O66" s="454"/>
      <c r="P66" s="454"/>
      <c r="Q66" s="454"/>
      <c r="R66" s="454"/>
      <c r="S66" s="475"/>
      <c r="T66" s="449"/>
      <c r="U66" s="449" t="str">
        <f t="shared" si="4"/>
        <v>2: Selling for non-food items</v>
      </c>
    </row>
    <row r="67" spans="1:21" ht="12.6">
      <c r="A67" s="449" t="s">
        <v>1429</v>
      </c>
      <c r="B67" s="202">
        <v>3</v>
      </c>
      <c r="C67" s="450" t="s">
        <v>8652</v>
      </c>
      <c r="D67" s="449" t="str">
        <f t="shared" si="5"/>
        <v>Milk/Dairy products</v>
      </c>
      <c r="E67" s="449" t="s">
        <v>8653</v>
      </c>
      <c r="F67" s="449"/>
      <c r="G67" s="454"/>
      <c r="H67" s="454"/>
      <c r="I67" s="454"/>
      <c r="J67" s="454"/>
      <c r="K67" s="454"/>
      <c r="L67" s="454"/>
      <c r="M67" s="454"/>
      <c r="N67" s="454"/>
      <c r="O67" s="454"/>
      <c r="P67" s="454"/>
      <c r="Q67" s="454"/>
      <c r="R67" s="454"/>
      <c r="S67" s="475"/>
      <c r="T67" s="449"/>
      <c r="U67" s="449" t="str">
        <f t="shared" si="4"/>
        <v>3: Milk/Dairy products</v>
      </c>
    </row>
    <row r="68" spans="1:21" ht="12.6">
      <c r="A68" s="449" t="s">
        <v>1429</v>
      </c>
      <c r="B68" s="202">
        <v>4</v>
      </c>
      <c r="C68" s="450" t="s">
        <v>8654</v>
      </c>
      <c r="D68" s="449" t="str">
        <f t="shared" si="5"/>
        <v>Slaughtering for consumption</v>
      </c>
      <c r="E68" s="449" t="s">
        <v>8655</v>
      </c>
      <c r="F68" s="449"/>
      <c r="G68" s="454"/>
      <c r="H68" s="454"/>
      <c r="I68" s="454"/>
      <c r="J68" s="454"/>
      <c r="K68" s="454"/>
      <c r="L68" s="454"/>
      <c r="M68" s="454"/>
      <c r="N68" s="454"/>
      <c r="O68" s="454"/>
      <c r="P68" s="454"/>
      <c r="Q68" s="454"/>
      <c r="R68" s="454"/>
      <c r="S68" s="475"/>
      <c r="T68" s="449"/>
      <c r="U68" s="449" t="str">
        <f t="shared" si="4"/>
        <v>4: Slaughtering for consumption</v>
      </c>
    </row>
    <row r="69" spans="1:21" ht="12.6">
      <c r="A69" s="449" t="s">
        <v>1429</v>
      </c>
      <c r="B69" s="202">
        <v>5</v>
      </c>
      <c r="C69" s="450" t="s">
        <v>8656</v>
      </c>
      <c r="D69" s="449" t="str">
        <f t="shared" si="5"/>
        <v>Used for Dowry</v>
      </c>
      <c r="E69" s="449" t="s">
        <v>8657</v>
      </c>
      <c r="F69" s="449"/>
      <c r="G69" s="454"/>
      <c r="H69" s="454"/>
      <c r="I69" s="454"/>
      <c r="J69" s="454"/>
      <c r="K69" s="454"/>
      <c r="L69" s="454"/>
      <c r="M69" s="454"/>
      <c r="N69" s="454"/>
      <c r="O69" s="454"/>
      <c r="P69" s="454"/>
      <c r="Q69" s="454"/>
      <c r="R69" s="454"/>
      <c r="S69" s="475"/>
      <c r="T69" s="449"/>
      <c r="U69" s="449" t="str">
        <f t="shared" si="4"/>
        <v>5: Used for Dowry</v>
      </c>
    </row>
    <row r="70" spans="1:21" ht="12.6">
      <c r="A70" s="449" t="s">
        <v>1429</v>
      </c>
      <c r="B70" s="449">
        <v>6</v>
      </c>
      <c r="C70" s="450" t="s">
        <v>8658</v>
      </c>
      <c r="D70" s="449" t="str">
        <f t="shared" si="5"/>
        <v>Payment of local fines/debt</v>
      </c>
      <c r="E70" s="449" t="s">
        <v>8658</v>
      </c>
      <c r="F70" s="449"/>
      <c r="G70" s="454"/>
      <c r="H70" s="454"/>
      <c r="I70" s="454"/>
      <c r="J70" s="454"/>
      <c r="K70" s="454"/>
      <c r="L70" s="454"/>
      <c r="M70" s="454"/>
      <c r="N70" s="454"/>
      <c r="O70" s="454"/>
      <c r="P70" s="454"/>
      <c r="Q70" s="454"/>
      <c r="R70" s="454"/>
      <c r="S70" s="475"/>
      <c r="T70" s="449"/>
      <c r="U70" s="449" t="str">
        <f t="shared" si="4"/>
        <v>6: Payment of local fines/debt</v>
      </c>
    </row>
    <row r="71" spans="1:21" ht="12.6">
      <c r="A71" s="449" t="s">
        <v>1429</v>
      </c>
      <c r="B71" s="449">
        <v>88</v>
      </c>
      <c r="C71" s="450" t="s">
        <v>8622</v>
      </c>
      <c r="D71" s="449" t="str">
        <f t="shared" si="5"/>
        <v>Others</v>
      </c>
      <c r="E71" s="449" t="s">
        <v>8622</v>
      </c>
      <c r="F71" s="449"/>
      <c r="G71" s="454"/>
      <c r="H71" s="454"/>
      <c r="I71" s="454"/>
      <c r="J71" s="454"/>
      <c r="K71" s="454"/>
      <c r="L71" s="454"/>
      <c r="M71" s="454"/>
      <c r="N71" s="454"/>
      <c r="O71" s="454"/>
      <c r="P71" s="454"/>
      <c r="Q71" s="454"/>
      <c r="R71" s="454"/>
      <c r="S71" s="475"/>
      <c r="T71" s="449"/>
      <c r="U71" s="449" t="str">
        <f t="shared" si="4"/>
        <v>88: Others</v>
      </c>
    </row>
    <row r="72" spans="1:21" ht="12.6">
      <c r="A72" s="449" t="s">
        <v>8659</v>
      </c>
      <c r="B72" s="474">
        <v>1</v>
      </c>
      <c r="C72" s="450" t="s">
        <v>8660</v>
      </c>
      <c r="D72" s="449" t="str">
        <f t="shared" si="5"/>
        <v>Bed (wood, metal)</v>
      </c>
      <c r="E72" s="459" t="s">
        <v>8660</v>
      </c>
      <c r="F72" s="459"/>
      <c r="G72" s="454"/>
      <c r="H72" s="454"/>
      <c r="I72" s="454"/>
      <c r="J72" s="454"/>
      <c r="K72" s="454"/>
      <c r="L72" s="454"/>
      <c r="M72" s="454"/>
      <c r="N72" s="454"/>
      <c r="O72" s="454"/>
      <c r="P72" s="454"/>
      <c r="Q72" s="454"/>
      <c r="R72" s="454"/>
      <c r="S72" s="475"/>
      <c r="T72" s="449"/>
      <c r="U72" s="449" t="str">
        <f t="shared" si="4"/>
        <v>1: Bed (wood, metal)</v>
      </c>
    </row>
    <row r="73" spans="1:21" ht="12.6">
      <c r="A73" s="449" t="s">
        <v>8659</v>
      </c>
      <c r="B73" s="474">
        <v>2</v>
      </c>
      <c r="C73" s="450" t="s">
        <v>8661</v>
      </c>
      <c r="D73" s="449" t="str">
        <f t="shared" si="5"/>
        <v>Mattress</v>
      </c>
      <c r="E73" s="459" t="s">
        <v>8661</v>
      </c>
      <c r="F73" s="459"/>
      <c r="G73" s="454"/>
      <c r="H73" s="454"/>
      <c r="I73" s="454"/>
      <c r="J73" s="454"/>
      <c r="K73" s="454"/>
      <c r="L73" s="454"/>
      <c r="M73" s="454"/>
      <c r="N73" s="454"/>
      <c r="O73" s="454"/>
      <c r="P73" s="454"/>
      <c r="Q73" s="454"/>
      <c r="R73" s="454"/>
      <c r="S73" s="475"/>
      <c r="T73" s="449"/>
      <c r="U73" s="449" t="str">
        <f t="shared" si="4"/>
        <v>2: Mattress</v>
      </c>
    </row>
    <row r="74" spans="1:21" ht="12.6">
      <c r="A74" s="449" t="s">
        <v>8659</v>
      </c>
      <c r="B74" s="474">
        <v>3</v>
      </c>
      <c r="C74" s="450" t="s">
        <v>8662</v>
      </c>
      <c r="D74" s="449" t="str">
        <f t="shared" si="5"/>
        <v>Chairs (plastic, wooden, etc.)</v>
      </c>
      <c r="E74" s="459" t="s">
        <v>8663</v>
      </c>
      <c r="F74" s="459"/>
      <c r="G74" s="454"/>
      <c r="H74" s="454"/>
      <c r="I74" s="454"/>
      <c r="J74" s="454"/>
      <c r="K74" s="454"/>
      <c r="L74" s="454"/>
      <c r="M74" s="454"/>
      <c r="N74" s="454"/>
      <c r="O74" s="454"/>
      <c r="P74" s="454"/>
      <c r="Q74" s="454"/>
      <c r="R74" s="454"/>
      <c r="S74" s="475"/>
      <c r="T74" s="449"/>
      <c r="U74" s="449" t="str">
        <f t="shared" si="4"/>
        <v>3: Chairs (plastic, wooden, etc.)</v>
      </c>
    </row>
    <row r="75" spans="1:21" ht="12.6">
      <c r="A75" s="449" t="s">
        <v>8659</v>
      </c>
      <c r="B75" s="474">
        <v>4</v>
      </c>
      <c r="C75" s="450" t="s">
        <v>8664</v>
      </c>
      <c r="D75" s="449" t="str">
        <f t="shared" si="5"/>
        <v>Tables (plastic, wooden, etc.)</v>
      </c>
      <c r="E75" s="459" t="s">
        <v>8665</v>
      </c>
      <c r="F75" s="459"/>
      <c r="G75" s="454"/>
      <c r="H75" s="454"/>
      <c r="I75" s="454"/>
      <c r="J75" s="454"/>
      <c r="K75" s="454"/>
      <c r="L75" s="454"/>
      <c r="M75" s="454"/>
      <c r="N75" s="454"/>
      <c r="O75" s="454"/>
      <c r="P75" s="454"/>
      <c r="Q75" s="454"/>
      <c r="R75" s="454"/>
      <c r="S75" s="475"/>
      <c r="T75" s="449"/>
      <c r="U75" s="449" t="str">
        <f t="shared" si="4"/>
        <v>4: Tables (plastic, wooden, etc.)</v>
      </c>
    </row>
    <row r="76" spans="1:21" ht="12.6">
      <c r="A76" s="449" t="s">
        <v>8659</v>
      </c>
      <c r="B76" s="474">
        <v>5</v>
      </c>
      <c r="C76" s="450" t="s">
        <v>8666</v>
      </c>
      <c r="D76" s="449" t="str">
        <f t="shared" si="5"/>
        <v>Radio</v>
      </c>
      <c r="E76" s="459" t="s">
        <v>8666</v>
      </c>
      <c r="F76" s="459"/>
      <c r="G76" s="454"/>
      <c r="H76" s="454"/>
      <c r="I76" s="454"/>
      <c r="J76" s="454"/>
      <c r="K76" s="454"/>
      <c r="L76" s="454"/>
      <c r="M76" s="454"/>
      <c r="N76" s="454"/>
      <c r="O76" s="454"/>
      <c r="P76" s="454"/>
      <c r="Q76" s="454"/>
      <c r="R76" s="454"/>
      <c r="S76" s="475"/>
      <c r="T76" s="449"/>
      <c r="U76" s="449" t="str">
        <f t="shared" ref="U76:U101" si="6">IF(LEN(B76)&gt;0,_xlfn.CONCAT(B76,": ",D76),"")</f>
        <v>5: Radio</v>
      </c>
    </row>
    <row r="77" spans="1:21" ht="12.6">
      <c r="A77" s="449" t="s">
        <v>8659</v>
      </c>
      <c r="B77" s="474">
        <v>6</v>
      </c>
      <c r="C77" s="450" t="s">
        <v>8667</v>
      </c>
      <c r="D77" s="449" t="str">
        <f t="shared" si="5"/>
        <v>Television/Satellite dish/DVD player</v>
      </c>
      <c r="E77" s="459" t="s">
        <v>8667</v>
      </c>
      <c r="F77" s="459"/>
      <c r="G77" s="454"/>
      <c r="H77" s="454"/>
      <c r="I77" s="454"/>
      <c r="J77" s="454"/>
      <c r="K77" s="454"/>
      <c r="L77" s="454"/>
      <c r="M77" s="454"/>
      <c r="N77" s="454"/>
      <c r="O77" s="454"/>
      <c r="P77" s="454"/>
      <c r="Q77" s="454"/>
      <c r="R77" s="454"/>
      <c r="S77" s="475"/>
      <c r="T77" s="449"/>
      <c r="U77" s="449" t="str">
        <f t="shared" si="6"/>
        <v>6: Television/Satellite dish/DVD player</v>
      </c>
    </row>
    <row r="78" spans="1:21" ht="12.6">
      <c r="A78" s="449" t="s">
        <v>8659</v>
      </c>
      <c r="B78" s="474">
        <v>7</v>
      </c>
      <c r="C78" s="450" t="s">
        <v>8668</v>
      </c>
      <c r="D78" s="449" t="str">
        <f t="shared" si="5"/>
        <v>Cell/Mobile phone</v>
      </c>
      <c r="E78" s="459" t="s">
        <v>8668</v>
      </c>
      <c r="F78" s="459"/>
      <c r="G78" s="454"/>
      <c r="H78" s="454"/>
      <c r="I78" s="454"/>
      <c r="J78" s="454"/>
      <c r="K78" s="454"/>
      <c r="L78" s="454"/>
      <c r="M78" s="454"/>
      <c r="N78" s="454"/>
      <c r="O78" s="454"/>
      <c r="P78" s="454"/>
      <c r="Q78" s="454"/>
      <c r="R78" s="454"/>
      <c r="S78" s="475"/>
      <c r="T78" s="449"/>
      <c r="U78" s="449" t="str">
        <f t="shared" si="6"/>
        <v>7: Cell/Mobile phone</v>
      </c>
    </row>
    <row r="79" spans="1:21" ht="12.6">
      <c r="A79" s="449" t="s">
        <v>8659</v>
      </c>
      <c r="B79" s="474">
        <v>8</v>
      </c>
      <c r="C79" s="450" t="s">
        <v>8669</v>
      </c>
      <c r="D79" s="449" t="str">
        <f t="shared" si="5"/>
        <v>Wheel barrow</v>
      </c>
      <c r="E79" s="459" t="s">
        <v>8669</v>
      </c>
      <c r="F79" s="459"/>
      <c r="G79" s="454"/>
      <c r="H79" s="454"/>
      <c r="I79" s="454"/>
      <c r="J79" s="454"/>
      <c r="K79" s="454"/>
      <c r="L79" s="454"/>
      <c r="M79" s="454"/>
      <c r="N79" s="454"/>
      <c r="O79" s="454"/>
      <c r="P79" s="454"/>
      <c r="Q79" s="454"/>
      <c r="R79" s="454"/>
      <c r="S79" s="475"/>
      <c r="T79" s="449"/>
      <c r="U79" s="449" t="str">
        <f t="shared" si="6"/>
        <v>8: Wheel barrow</v>
      </c>
    </row>
    <row r="80" spans="1:21" ht="12.6">
      <c r="A80" s="449" t="s">
        <v>8659</v>
      </c>
      <c r="B80" s="474">
        <v>9</v>
      </c>
      <c r="C80" s="450" t="s">
        <v>8670</v>
      </c>
      <c r="D80" s="449" t="str">
        <f t="shared" si="5"/>
        <v>Mosquito net</v>
      </c>
      <c r="E80" s="459" t="s">
        <v>8670</v>
      </c>
      <c r="F80" s="459"/>
      <c r="G80" s="454"/>
      <c r="H80" s="454"/>
      <c r="I80" s="454"/>
      <c r="J80" s="454"/>
      <c r="K80" s="454"/>
      <c r="L80" s="454"/>
      <c r="M80" s="454"/>
      <c r="N80" s="454"/>
      <c r="O80" s="454"/>
      <c r="P80" s="454"/>
      <c r="Q80" s="454"/>
      <c r="R80" s="454"/>
      <c r="S80" s="475"/>
      <c r="T80" s="449"/>
      <c r="U80" s="449" t="str">
        <f t="shared" si="6"/>
        <v>9: Mosquito net</v>
      </c>
    </row>
    <row r="81" spans="1:21" ht="12.6">
      <c r="A81" s="449" t="s">
        <v>8659</v>
      </c>
      <c r="B81" s="474">
        <v>10</v>
      </c>
      <c r="C81" s="450" t="s">
        <v>8671</v>
      </c>
      <c r="D81" s="449" t="str">
        <f t="shared" si="5"/>
        <v>Motorbike</v>
      </c>
      <c r="E81" s="459" t="s">
        <v>8671</v>
      </c>
      <c r="F81" s="459"/>
      <c r="G81" s="454"/>
      <c r="H81" s="454"/>
      <c r="I81" s="454"/>
      <c r="J81" s="454"/>
      <c r="K81" s="454"/>
      <c r="L81" s="454"/>
      <c r="M81" s="454"/>
      <c r="N81" s="454"/>
      <c r="O81" s="454"/>
      <c r="P81" s="454"/>
      <c r="Q81" s="454"/>
      <c r="R81" s="454"/>
      <c r="S81" s="475"/>
      <c r="T81" s="449"/>
      <c r="U81" s="449" t="str">
        <f t="shared" si="6"/>
        <v>10: Motorbike</v>
      </c>
    </row>
    <row r="82" spans="1:21" ht="12.6">
      <c r="A82" s="449" t="s">
        <v>8659</v>
      </c>
      <c r="B82" s="474">
        <v>11</v>
      </c>
      <c r="C82" s="450" t="s">
        <v>8672</v>
      </c>
      <c r="D82" s="449" t="str">
        <f t="shared" si="5"/>
        <v>Bicycle</v>
      </c>
      <c r="E82" s="459" t="s">
        <v>8672</v>
      </c>
      <c r="F82" s="459"/>
      <c r="G82" s="454"/>
      <c r="H82" s="454"/>
      <c r="I82" s="454"/>
      <c r="J82" s="454"/>
      <c r="K82" s="454"/>
      <c r="L82" s="454"/>
      <c r="M82" s="454"/>
      <c r="N82" s="454"/>
      <c r="O82" s="454"/>
      <c r="P82" s="454"/>
      <c r="Q82" s="454"/>
      <c r="R82" s="454"/>
      <c r="S82" s="475"/>
      <c r="T82" s="449"/>
      <c r="U82" s="449" t="str">
        <f t="shared" si="6"/>
        <v>11: Bicycle</v>
      </c>
    </row>
    <row r="83" spans="1:21" ht="12.6">
      <c r="A83" s="449" t="s">
        <v>8659</v>
      </c>
      <c r="B83" s="474">
        <v>12</v>
      </c>
      <c r="C83" s="450" t="s">
        <v>8673</v>
      </c>
      <c r="D83" s="449" t="str">
        <f t="shared" si="5"/>
        <v>Flat Iron for ironing clothes</v>
      </c>
      <c r="E83" s="459" t="s">
        <v>8673</v>
      </c>
      <c r="F83" s="459"/>
      <c r="G83" s="454"/>
      <c r="H83" s="454"/>
      <c r="I83" s="454"/>
      <c r="J83" s="454"/>
      <c r="K83" s="454"/>
      <c r="L83" s="454"/>
      <c r="M83" s="454"/>
      <c r="N83" s="454"/>
      <c r="O83" s="454"/>
      <c r="P83" s="454"/>
      <c r="Q83" s="454"/>
      <c r="R83" s="454"/>
      <c r="S83" s="475"/>
      <c r="T83" s="449"/>
      <c r="U83" s="449" t="str">
        <f t="shared" si="6"/>
        <v>12: Flat Iron for ironing clothes</v>
      </c>
    </row>
    <row r="84" spans="1:21" ht="12.6">
      <c r="A84" s="449" t="s">
        <v>8659</v>
      </c>
      <c r="B84" s="474">
        <v>13</v>
      </c>
      <c r="C84" s="450" t="s">
        <v>8674</v>
      </c>
      <c r="D84" s="449" t="str">
        <f t="shared" si="5"/>
        <v>Stove/Kanun (traditional)</v>
      </c>
      <c r="E84" s="459" t="s">
        <v>8674</v>
      </c>
      <c r="F84" s="459"/>
      <c r="G84" s="454"/>
      <c r="H84" s="454"/>
      <c r="I84" s="454"/>
      <c r="J84" s="454"/>
      <c r="K84" s="454"/>
      <c r="L84" s="454"/>
      <c r="M84" s="454"/>
      <c r="N84" s="454"/>
      <c r="O84" s="454"/>
      <c r="P84" s="454"/>
      <c r="Q84" s="454"/>
      <c r="R84" s="454"/>
      <c r="S84" s="475"/>
      <c r="T84" s="449"/>
      <c r="U84" s="449" t="str">
        <f t="shared" si="6"/>
        <v>13: Stove/Kanun (traditional)</v>
      </c>
    </row>
    <row r="85" spans="1:21" ht="12.6">
      <c r="A85" s="449" t="s">
        <v>8659</v>
      </c>
      <c r="B85" s="474">
        <v>14</v>
      </c>
      <c r="C85" s="450" t="s">
        <v>8675</v>
      </c>
      <c r="D85" s="449" t="str">
        <f t="shared" si="5"/>
        <v>Solar Panel (any size)</v>
      </c>
      <c r="E85" s="459" t="s">
        <v>8675</v>
      </c>
      <c r="F85" s="459"/>
      <c r="G85" s="454"/>
      <c r="H85" s="454"/>
      <c r="I85" s="454"/>
      <c r="J85" s="454"/>
      <c r="K85" s="454"/>
      <c r="L85" s="454"/>
      <c r="M85" s="454"/>
      <c r="N85" s="454"/>
      <c r="O85" s="454"/>
      <c r="P85" s="454"/>
      <c r="Q85" s="454"/>
      <c r="R85" s="454"/>
      <c r="S85" s="475"/>
      <c r="T85" s="449"/>
      <c r="U85" s="449" t="str">
        <f t="shared" si="6"/>
        <v>14: Solar Panel (any size)</v>
      </c>
    </row>
    <row r="86" spans="1:21" ht="12.6">
      <c r="A86" s="449" t="s">
        <v>8659</v>
      </c>
      <c r="B86" s="474">
        <v>15</v>
      </c>
      <c r="C86" s="450" t="s">
        <v>8676</v>
      </c>
      <c r="D86" s="449" t="str">
        <f t="shared" si="5"/>
        <v>Fishing equipment (any part)</v>
      </c>
      <c r="E86" s="459" t="s">
        <v>8676</v>
      </c>
      <c r="F86" s="459"/>
      <c r="G86" s="454"/>
      <c r="H86" s="454"/>
      <c r="I86" s="454"/>
      <c r="J86" s="454"/>
      <c r="K86" s="454"/>
      <c r="L86" s="454"/>
      <c r="M86" s="454"/>
      <c r="N86" s="454"/>
      <c r="O86" s="454"/>
      <c r="P86" s="454"/>
      <c r="Q86" s="454"/>
      <c r="R86" s="454"/>
      <c r="S86" s="475"/>
      <c r="T86" s="449"/>
      <c r="U86" s="449" t="str">
        <f t="shared" si="6"/>
        <v>15: Fishing equipment (any part)</v>
      </c>
    </row>
    <row r="87" spans="1:21" ht="12.6">
      <c r="A87" s="449" t="s">
        <v>8659</v>
      </c>
      <c r="B87" s="474">
        <v>16</v>
      </c>
      <c r="C87" s="450" t="s">
        <v>8677</v>
      </c>
      <c r="D87" s="449" t="str">
        <f t="shared" si="5"/>
        <v>Seeds for planting</v>
      </c>
      <c r="E87" s="459" t="s">
        <v>8677</v>
      </c>
      <c r="F87" s="459"/>
      <c r="G87" s="454"/>
      <c r="H87" s="454"/>
      <c r="I87" s="454"/>
      <c r="J87" s="454"/>
      <c r="K87" s="454"/>
      <c r="L87" s="454"/>
      <c r="M87" s="454"/>
      <c r="N87" s="454"/>
      <c r="O87" s="454"/>
      <c r="P87" s="454"/>
      <c r="Q87" s="454"/>
      <c r="R87" s="454"/>
      <c r="S87" s="475"/>
      <c r="T87" s="449"/>
      <c r="U87" s="449" t="str">
        <f t="shared" si="6"/>
        <v>16: Seeds for planting</v>
      </c>
    </row>
    <row r="88" spans="1:21" ht="12.6">
      <c r="A88" s="449" t="s">
        <v>8659</v>
      </c>
      <c r="B88" s="474">
        <v>17</v>
      </c>
      <c r="C88" s="450" t="s">
        <v>8678</v>
      </c>
      <c r="D88" s="449" t="str">
        <f t="shared" si="5"/>
        <v>Grain grinding tool</v>
      </c>
      <c r="E88" s="459" t="s">
        <v>8678</v>
      </c>
      <c r="F88" s="459"/>
      <c r="G88" s="454"/>
      <c r="H88" s="454"/>
      <c r="I88" s="454"/>
      <c r="J88" s="454"/>
      <c r="K88" s="454"/>
      <c r="L88" s="454"/>
      <c r="M88" s="454"/>
      <c r="N88" s="454"/>
      <c r="O88" s="454"/>
      <c r="P88" s="454"/>
      <c r="Q88" s="454"/>
      <c r="R88" s="454"/>
      <c r="S88" s="475"/>
      <c r="T88" s="449"/>
      <c r="U88" s="449" t="str">
        <f t="shared" si="6"/>
        <v>17: Grain grinding tool</v>
      </c>
    </row>
    <row r="89" spans="1:21" ht="12.6">
      <c r="A89" s="449" t="s">
        <v>8659</v>
      </c>
      <c r="B89" s="474">
        <v>18</v>
      </c>
      <c r="C89" s="450" t="s">
        <v>8679</v>
      </c>
      <c r="D89" s="449" t="str">
        <f t="shared" si="5"/>
        <v>Agriculture tools (Maloda/spade/axe)</v>
      </c>
      <c r="E89" s="459" t="s">
        <v>8679</v>
      </c>
      <c r="F89" s="459"/>
      <c r="G89" s="454"/>
      <c r="H89" s="454"/>
      <c r="I89" s="454"/>
      <c r="J89" s="454"/>
      <c r="K89" s="454"/>
      <c r="L89" s="454"/>
      <c r="M89" s="454"/>
      <c r="N89" s="454"/>
      <c r="O89" s="454"/>
      <c r="P89" s="454"/>
      <c r="Q89" s="454"/>
      <c r="R89" s="454"/>
      <c r="S89" s="475"/>
      <c r="T89" s="449"/>
      <c r="U89" s="449" t="str">
        <f t="shared" si="6"/>
        <v>18: Agriculture tools (Maloda/spade/axe)</v>
      </c>
    </row>
    <row r="90" spans="1:21" ht="12.6">
      <c r="A90" s="449" t="s">
        <v>8659</v>
      </c>
      <c r="B90" s="474">
        <v>19</v>
      </c>
      <c r="C90" s="450" t="s">
        <v>8680</v>
      </c>
      <c r="D90" s="449" t="str">
        <f t="shared" si="5"/>
        <v>Other tools (for building, carpentry, fixing bicycles/motorbikes, etc.)</v>
      </c>
      <c r="E90" s="459" t="s">
        <v>8681</v>
      </c>
      <c r="F90" s="459"/>
      <c r="G90" s="454"/>
      <c r="H90" s="454"/>
      <c r="I90" s="454"/>
      <c r="J90" s="454"/>
      <c r="K90" s="454"/>
      <c r="L90" s="454"/>
      <c r="M90" s="454"/>
      <c r="N90" s="454"/>
      <c r="O90" s="454"/>
      <c r="P90" s="454"/>
      <c r="Q90" s="454"/>
      <c r="R90" s="454"/>
      <c r="S90" s="475"/>
      <c r="T90" s="449"/>
      <c r="U90" s="449" t="str">
        <f t="shared" si="6"/>
        <v>19: Other tools (for building, carpentry, fixing bicycles/motorbikes, etc.)</v>
      </c>
    </row>
    <row r="91" spans="1:21" ht="12.6">
      <c r="A91" s="449" t="s">
        <v>8659</v>
      </c>
      <c r="B91" s="474">
        <v>20</v>
      </c>
      <c r="C91" s="450" t="s">
        <v>8682</v>
      </c>
      <c r="D91" s="449" t="str">
        <f t="shared" si="5"/>
        <v>Vehicles</v>
      </c>
      <c r="E91" s="459" t="s">
        <v>8682</v>
      </c>
      <c r="F91" s="459"/>
      <c r="G91" s="454"/>
      <c r="H91" s="454"/>
      <c r="I91" s="454"/>
      <c r="J91" s="454"/>
      <c r="K91" s="454"/>
      <c r="L91" s="454"/>
      <c r="M91" s="454"/>
      <c r="N91" s="454"/>
      <c r="O91" s="454"/>
      <c r="P91" s="454"/>
      <c r="Q91" s="454"/>
      <c r="R91" s="454"/>
      <c r="S91" s="475"/>
      <c r="T91" s="449"/>
      <c r="U91" s="449" t="str">
        <f t="shared" si="6"/>
        <v>20: Vehicles</v>
      </c>
    </row>
    <row r="92" spans="1:21" ht="12.6">
      <c r="A92" s="449" t="s">
        <v>8659</v>
      </c>
      <c r="B92" s="474">
        <v>0</v>
      </c>
      <c r="C92" s="450" t="s">
        <v>8683</v>
      </c>
      <c r="D92" s="449" t="str">
        <f t="shared" si="5"/>
        <v>None</v>
      </c>
      <c r="E92" s="459" t="s">
        <v>8683</v>
      </c>
      <c r="F92" s="459"/>
      <c r="G92" s="454"/>
      <c r="H92" s="454"/>
      <c r="I92" s="454"/>
      <c r="J92" s="454"/>
      <c r="K92" s="454"/>
      <c r="L92" s="454"/>
      <c r="M92" s="454"/>
      <c r="N92" s="454"/>
      <c r="O92" s="454"/>
      <c r="P92" s="454"/>
      <c r="Q92" s="454"/>
      <c r="R92" s="454"/>
      <c r="S92" s="475"/>
      <c r="T92" s="449"/>
      <c r="U92" s="449" t="str">
        <f t="shared" si="6"/>
        <v>0: None</v>
      </c>
    </row>
    <row r="93" spans="1:21" ht="12.6">
      <c r="A93" s="449" t="s">
        <v>8684</v>
      </c>
      <c r="B93" s="448">
        <v>1</v>
      </c>
      <c r="C93" s="450" t="s">
        <v>8685</v>
      </c>
      <c r="D93" s="449" t="str">
        <f t="shared" si="5"/>
        <v>No shelter along the way</v>
      </c>
      <c r="E93" s="449" t="s">
        <v>8685</v>
      </c>
      <c r="F93" s="449"/>
      <c r="G93" s="449"/>
      <c r="H93" s="449"/>
      <c r="I93" s="449"/>
      <c r="J93" s="449"/>
      <c r="K93" s="449"/>
      <c r="L93" s="449"/>
      <c r="M93" s="449"/>
      <c r="N93" s="449"/>
      <c r="O93" s="449"/>
      <c r="P93" s="449"/>
      <c r="Q93" s="449"/>
      <c r="R93" s="449"/>
      <c r="S93" s="449"/>
      <c r="T93" s="449"/>
      <c r="U93" s="449" t="str">
        <f t="shared" si="6"/>
        <v>1: No shelter along the way</v>
      </c>
    </row>
    <row r="94" spans="1:21" ht="12.6">
      <c r="A94" s="449" t="s">
        <v>8684</v>
      </c>
      <c r="B94" s="448">
        <v>2</v>
      </c>
      <c r="C94" s="450" t="s">
        <v>8686</v>
      </c>
      <c r="D94" s="449" t="str">
        <f t="shared" si="5"/>
        <v>Site itself is not appropriate</v>
      </c>
      <c r="E94" s="449" t="s">
        <v>8686</v>
      </c>
      <c r="F94" s="449"/>
      <c r="G94" s="449"/>
      <c r="H94" s="449"/>
      <c r="I94" s="449"/>
      <c r="J94" s="449"/>
      <c r="K94" s="449"/>
      <c r="L94" s="449"/>
      <c r="M94" s="449"/>
      <c r="N94" s="449"/>
      <c r="O94" s="449"/>
      <c r="P94" s="449"/>
      <c r="Q94" s="449"/>
      <c r="R94" s="449"/>
      <c r="S94" s="449"/>
      <c r="T94" s="449"/>
      <c r="U94" s="449" t="str">
        <f t="shared" si="6"/>
        <v>2: Site itself is not appropriate</v>
      </c>
    </row>
    <row r="95" spans="1:21" ht="12.6">
      <c r="A95" s="449" t="s">
        <v>8684</v>
      </c>
      <c r="B95" s="448">
        <v>3</v>
      </c>
      <c r="C95" s="450" t="s">
        <v>8687</v>
      </c>
      <c r="D95" s="449" t="str">
        <f t="shared" si="5"/>
        <v>Terrain is difficult</v>
      </c>
      <c r="E95" s="449" t="s">
        <v>8687</v>
      </c>
      <c r="F95" s="449"/>
      <c r="G95" s="449"/>
      <c r="H95" s="449"/>
      <c r="I95" s="449"/>
      <c r="J95" s="449"/>
      <c r="K95" s="449"/>
      <c r="L95" s="449"/>
      <c r="M95" s="449"/>
      <c r="N95" s="449"/>
      <c r="O95" s="449"/>
      <c r="P95" s="449"/>
      <c r="Q95" s="449"/>
      <c r="R95" s="449"/>
      <c r="S95" s="449"/>
      <c r="T95" s="449"/>
      <c r="U95" s="449" t="str">
        <f t="shared" si="6"/>
        <v>3: Terrain is difficult</v>
      </c>
    </row>
    <row r="96" spans="1:21" ht="12.6">
      <c r="A96" s="449" t="s">
        <v>8684</v>
      </c>
      <c r="B96" s="448">
        <v>4</v>
      </c>
      <c r="C96" s="450" t="s">
        <v>8688</v>
      </c>
      <c r="D96" s="449" t="str">
        <f t="shared" si="5"/>
        <v>Too far</v>
      </c>
      <c r="E96" s="449" t="s">
        <v>8688</v>
      </c>
      <c r="F96" s="449"/>
      <c r="G96" s="449"/>
      <c r="H96" s="449"/>
      <c r="I96" s="449"/>
      <c r="J96" s="449"/>
      <c r="K96" s="449"/>
      <c r="L96" s="449"/>
      <c r="M96" s="449"/>
      <c r="N96" s="449"/>
      <c r="O96" s="449"/>
      <c r="P96" s="449"/>
      <c r="Q96" s="449"/>
      <c r="R96" s="449"/>
      <c r="S96" s="449"/>
      <c r="T96" s="449"/>
      <c r="U96" s="449" t="str">
        <f t="shared" si="6"/>
        <v>4: Too far</v>
      </c>
    </row>
    <row r="97" spans="1:21" ht="12.6">
      <c r="A97" s="449" t="s">
        <v>8684</v>
      </c>
      <c r="B97" s="448">
        <v>5</v>
      </c>
      <c r="C97" s="450" t="s">
        <v>8689</v>
      </c>
      <c r="D97" s="449" t="str">
        <f t="shared" si="5"/>
        <v>Unsafe</v>
      </c>
      <c r="E97" s="449" t="s">
        <v>8689</v>
      </c>
      <c r="F97" s="449"/>
      <c r="G97" s="449"/>
      <c r="H97" s="449"/>
      <c r="I97" s="449"/>
      <c r="J97" s="449"/>
      <c r="K97" s="449"/>
      <c r="L97" s="449"/>
      <c r="M97" s="449"/>
      <c r="N97" s="449"/>
      <c r="O97" s="449"/>
      <c r="P97" s="449"/>
      <c r="Q97" s="449"/>
      <c r="R97" s="449"/>
      <c r="S97" s="449"/>
      <c r="T97" s="449"/>
      <c r="U97" s="449" t="str">
        <f t="shared" si="6"/>
        <v>5: Unsafe</v>
      </c>
    </row>
    <row r="98" spans="1:21" ht="12.6">
      <c r="A98" s="457" t="s">
        <v>8684</v>
      </c>
      <c r="B98" s="456">
        <v>88</v>
      </c>
      <c r="C98" s="450" t="s">
        <v>4525</v>
      </c>
      <c r="D98" s="449" t="str">
        <f t="shared" ref="D98:D101" si="7">C98</f>
        <v>Other</v>
      </c>
      <c r="E98" s="457" t="s">
        <v>4525</v>
      </c>
      <c r="F98" s="457"/>
      <c r="G98" s="457"/>
      <c r="H98" s="457"/>
      <c r="I98" s="449"/>
      <c r="J98" s="449"/>
      <c r="K98" s="449"/>
      <c r="L98" s="449"/>
      <c r="M98" s="449"/>
      <c r="N98" s="449"/>
      <c r="O98" s="449"/>
      <c r="P98" s="449"/>
      <c r="Q98" s="449"/>
      <c r="R98" s="449"/>
      <c r="S98" s="449"/>
      <c r="T98" s="449"/>
      <c r="U98" s="449" t="str">
        <f t="shared" si="6"/>
        <v>88: Other</v>
      </c>
    </row>
    <row r="99" spans="1:21" ht="12.6">
      <c r="A99" s="449" t="s">
        <v>8690</v>
      </c>
      <c r="B99" s="448">
        <v>1</v>
      </c>
      <c r="C99" s="450" t="s">
        <v>8691</v>
      </c>
      <c r="D99" s="449" t="str">
        <f t="shared" si="7"/>
        <v>GFD activities</v>
      </c>
      <c r="E99" s="449" t="s">
        <v>8691</v>
      </c>
      <c r="F99" s="449" t="s">
        <v>8692</v>
      </c>
      <c r="G99" s="449"/>
      <c r="H99" s="449"/>
      <c r="I99" s="449"/>
      <c r="J99" s="449"/>
      <c r="K99" s="449"/>
      <c r="L99" s="449"/>
      <c r="M99" s="449"/>
      <c r="N99" s="449"/>
      <c r="O99" s="449"/>
      <c r="P99" s="449"/>
      <c r="Q99" s="449"/>
      <c r="R99" s="449"/>
      <c r="S99" s="449"/>
      <c r="T99" s="449"/>
      <c r="U99" s="449" t="str">
        <f t="shared" si="6"/>
        <v>1: GFD activities</v>
      </c>
    </row>
    <row r="100" spans="1:21" ht="12.6">
      <c r="A100" s="449" t="s">
        <v>8690</v>
      </c>
      <c r="B100" s="448">
        <v>2</v>
      </c>
      <c r="C100" s="450" t="s">
        <v>8693</v>
      </c>
      <c r="D100" s="449" t="str">
        <f t="shared" si="7"/>
        <v>FFA activities</v>
      </c>
      <c r="E100" s="449" t="s">
        <v>8693</v>
      </c>
      <c r="F100" s="449" t="s">
        <v>8694</v>
      </c>
      <c r="G100" s="449"/>
      <c r="H100" s="449"/>
      <c r="I100" s="449"/>
      <c r="J100" s="449"/>
      <c r="K100" s="449"/>
      <c r="L100" s="449"/>
      <c r="M100" s="449"/>
      <c r="N100" s="449"/>
      <c r="O100" s="449"/>
      <c r="P100" s="449"/>
      <c r="Q100" s="449"/>
      <c r="R100" s="449"/>
      <c r="S100" s="449"/>
      <c r="T100" s="449"/>
      <c r="U100" s="449" t="str">
        <f t="shared" si="6"/>
        <v>2: FFA activities</v>
      </c>
    </row>
    <row r="101" spans="1:21" ht="12.6">
      <c r="A101" s="449" t="s">
        <v>8690</v>
      </c>
      <c r="B101" s="262">
        <v>3</v>
      </c>
      <c r="C101" s="307" t="s">
        <v>8695</v>
      </c>
      <c r="D101" s="196" t="str">
        <f t="shared" si="7"/>
        <v>SAMS activities</v>
      </c>
      <c r="F101" s="196" t="s">
        <v>8696</v>
      </c>
      <c r="U101" s="196" t="str">
        <f t="shared" si="6"/>
        <v>3: SAMS activities</v>
      </c>
    </row>
    <row r="103" spans="1:21" ht="12.6">
      <c r="A103" s="449" t="s">
        <v>8697</v>
      </c>
      <c r="B103" s="448">
        <v>1</v>
      </c>
      <c r="C103" s="450" t="s">
        <v>8698</v>
      </c>
      <c r="D103" s="449" t="str">
        <f t="shared" ref="D103:D134" si="8">C103</f>
        <v>Positive response</v>
      </c>
      <c r="E103" s="449" t="s">
        <v>8699</v>
      </c>
      <c r="F103" s="449"/>
      <c r="G103" s="449"/>
      <c r="H103" s="449"/>
      <c r="I103" s="449"/>
      <c r="J103" s="449"/>
      <c r="K103" s="449"/>
      <c r="L103" s="449"/>
      <c r="U103" s="196" t="str">
        <f t="shared" ref="U103:U134" si="9">IF(LEN(B103)&gt;0,_xlfn.CONCAT(B103,": ",D103),"")</f>
        <v>1: Positive response</v>
      </c>
    </row>
    <row r="104" spans="1:21" ht="12.6">
      <c r="A104" s="449" t="s">
        <v>8697</v>
      </c>
      <c r="B104" s="448">
        <v>2</v>
      </c>
      <c r="C104" s="450" t="s">
        <v>8700</v>
      </c>
      <c r="D104" s="449" t="str">
        <f t="shared" si="8"/>
        <v>Negative response</v>
      </c>
      <c r="E104" s="449" t="s">
        <v>8701</v>
      </c>
      <c r="F104" s="449"/>
      <c r="G104" s="449"/>
      <c r="H104" s="449"/>
      <c r="I104" s="449"/>
      <c r="J104" s="449"/>
      <c r="K104" s="449"/>
      <c r="L104" s="449"/>
      <c r="U104" s="196" t="str">
        <f t="shared" si="9"/>
        <v>2: Negative response</v>
      </c>
    </row>
    <row r="105" spans="1:21" ht="12.6">
      <c r="A105" s="449" t="s">
        <v>8697</v>
      </c>
      <c r="B105" s="448">
        <v>3</v>
      </c>
      <c r="C105" s="450" t="s">
        <v>8702</v>
      </c>
      <c r="D105" s="449" t="str">
        <f t="shared" si="8"/>
        <v>Not applicable to FFA</v>
      </c>
      <c r="E105" s="449" t="s">
        <v>8703</v>
      </c>
      <c r="F105" s="449"/>
      <c r="G105" s="449"/>
      <c r="H105" s="449"/>
      <c r="I105" s="449"/>
      <c r="J105" s="449"/>
      <c r="K105" s="449"/>
      <c r="L105" s="449"/>
      <c r="U105" s="196" t="str">
        <f t="shared" si="9"/>
        <v>3: Not applicable to FFA</v>
      </c>
    </row>
    <row r="106" spans="1:21" ht="12.6">
      <c r="A106" s="449" t="s">
        <v>8704</v>
      </c>
      <c r="B106" s="448">
        <v>1</v>
      </c>
      <c r="C106" s="450" t="s">
        <v>8705</v>
      </c>
      <c r="D106" s="449" t="str">
        <f t="shared" si="8"/>
        <v>More members in house than on card</v>
      </c>
      <c r="E106" s="449" t="s">
        <v>8705</v>
      </c>
      <c r="F106" s="449"/>
      <c r="G106" s="449"/>
      <c r="H106" s="449"/>
      <c r="I106" s="449"/>
      <c r="J106" s="449"/>
      <c r="K106" s="449"/>
      <c r="L106" s="449"/>
      <c r="U106" s="196" t="str">
        <f t="shared" si="9"/>
        <v>1: More members in house than on card</v>
      </c>
    </row>
    <row r="107" spans="1:21" ht="12.6">
      <c r="A107" s="449" t="s">
        <v>8704</v>
      </c>
      <c r="B107" s="448">
        <v>2</v>
      </c>
      <c r="C107" s="450" t="s">
        <v>8706</v>
      </c>
      <c r="D107" s="449" t="str">
        <f t="shared" si="8"/>
        <v>More members on card than in house</v>
      </c>
      <c r="E107" s="449" t="s">
        <v>8706</v>
      </c>
      <c r="F107" s="449"/>
      <c r="G107" s="449"/>
      <c r="H107" s="449"/>
      <c r="I107" s="449"/>
      <c r="J107" s="449"/>
      <c r="K107" s="449"/>
      <c r="L107" s="449"/>
      <c r="U107" s="196" t="str">
        <f t="shared" si="9"/>
        <v>2: More members on card than in house</v>
      </c>
    </row>
    <row r="108" spans="1:21" ht="12.6">
      <c r="A108" s="449" t="s">
        <v>8707</v>
      </c>
      <c r="B108" s="448">
        <v>1</v>
      </c>
      <c r="C108" s="450" t="s">
        <v>8708</v>
      </c>
      <c r="D108" s="449" t="str">
        <f t="shared" si="8"/>
        <v>0-23 months</v>
      </c>
      <c r="E108" s="451" t="s">
        <v>8708</v>
      </c>
      <c r="F108" s="451"/>
      <c r="G108" s="451"/>
      <c r="H108" s="451"/>
      <c r="I108" s="449"/>
      <c r="J108" s="449"/>
      <c r="K108" s="449"/>
      <c r="L108" s="449"/>
      <c r="U108" s="196" t="str">
        <f t="shared" si="9"/>
        <v>1: 0-23 months</v>
      </c>
    </row>
    <row r="109" spans="1:21" ht="12.6">
      <c r="A109" s="449" t="s">
        <v>8707</v>
      </c>
      <c r="B109" s="448">
        <v>2</v>
      </c>
      <c r="C109" s="450" t="s">
        <v>8709</v>
      </c>
      <c r="D109" s="449" t="str">
        <f t="shared" si="8"/>
        <v>24 - 59 months</v>
      </c>
      <c r="E109" s="451" t="s">
        <v>8709</v>
      </c>
      <c r="F109" s="451"/>
      <c r="G109" s="451"/>
      <c r="H109" s="451"/>
      <c r="I109" s="449"/>
      <c r="J109" s="449"/>
      <c r="K109" s="449"/>
      <c r="L109" s="449"/>
      <c r="U109" s="196" t="str">
        <f t="shared" si="9"/>
        <v>2: 24 - 59 months</v>
      </c>
    </row>
    <row r="110" spans="1:21" ht="12.6">
      <c r="A110" s="449" t="s">
        <v>8707</v>
      </c>
      <c r="B110" s="448">
        <v>3</v>
      </c>
      <c r="C110" s="450" t="s">
        <v>8710</v>
      </c>
      <c r="D110" s="449" t="str">
        <f t="shared" si="8"/>
        <v>6-17 years</v>
      </c>
      <c r="E110" s="451" t="s">
        <v>8710</v>
      </c>
      <c r="F110" s="451"/>
      <c r="G110" s="451"/>
      <c r="H110" s="451"/>
      <c r="I110" s="449"/>
      <c r="J110" s="449"/>
      <c r="K110" s="449"/>
      <c r="L110" s="449"/>
      <c r="U110" s="196" t="str">
        <f t="shared" si="9"/>
        <v>3: 6-17 years</v>
      </c>
    </row>
    <row r="111" spans="1:21" ht="12.6">
      <c r="A111" s="449" t="s">
        <v>8707</v>
      </c>
      <c r="B111" s="448">
        <v>4</v>
      </c>
      <c r="C111" s="450" t="s">
        <v>8711</v>
      </c>
      <c r="D111" s="449" t="str">
        <f t="shared" si="8"/>
        <v>18-59 years</v>
      </c>
      <c r="E111" s="451" t="s">
        <v>8711</v>
      </c>
      <c r="F111" s="451"/>
      <c r="G111" s="451"/>
      <c r="H111" s="451"/>
      <c r="I111" s="449"/>
      <c r="J111" s="449"/>
      <c r="K111" s="449"/>
      <c r="L111" s="449"/>
      <c r="U111" s="196" t="str">
        <f t="shared" si="9"/>
        <v>4: 18-59 years</v>
      </c>
    </row>
    <row r="112" spans="1:21" ht="12.6">
      <c r="A112" s="449" t="s">
        <v>8707</v>
      </c>
      <c r="B112" s="448">
        <v>5</v>
      </c>
      <c r="C112" s="450" t="s">
        <v>8712</v>
      </c>
      <c r="D112" s="449" t="str">
        <f t="shared" si="8"/>
        <v>60 years</v>
      </c>
      <c r="E112" s="451" t="s">
        <v>8712</v>
      </c>
      <c r="F112" s="451"/>
      <c r="G112" s="451"/>
      <c r="H112" s="451"/>
      <c r="I112" s="449"/>
      <c r="J112" s="449"/>
      <c r="K112" s="449"/>
      <c r="L112" s="449"/>
      <c r="U112" s="196" t="str">
        <f t="shared" si="9"/>
        <v>5: 60 years</v>
      </c>
    </row>
    <row r="113" spans="1:21" ht="12.6">
      <c r="A113" s="449" t="s">
        <v>8713</v>
      </c>
      <c r="B113" s="449">
        <v>1</v>
      </c>
      <c r="C113" s="450" t="s">
        <v>25</v>
      </c>
      <c r="D113" s="449" t="str">
        <f t="shared" si="8"/>
        <v>Yes</v>
      </c>
      <c r="E113" s="449" t="s">
        <v>25</v>
      </c>
      <c r="F113" s="449"/>
      <c r="G113" s="451"/>
      <c r="H113" s="451"/>
      <c r="I113" s="449"/>
      <c r="J113" s="449"/>
      <c r="K113" s="449"/>
      <c r="L113" s="449"/>
      <c r="U113" s="196" t="str">
        <f t="shared" si="9"/>
        <v>1: Yes</v>
      </c>
    </row>
    <row r="114" spans="1:21" ht="12.6">
      <c r="A114" s="449" t="s">
        <v>8713</v>
      </c>
      <c r="B114" s="449">
        <v>0</v>
      </c>
      <c r="C114" s="450" t="s">
        <v>7471</v>
      </c>
      <c r="D114" s="449" t="str">
        <f t="shared" si="8"/>
        <v>No</v>
      </c>
      <c r="E114" s="449" t="s">
        <v>7471</v>
      </c>
      <c r="F114" s="449"/>
      <c r="G114" s="451"/>
      <c r="H114" s="451"/>
      <c r="I114" s="449"/>
      <c r="J114" s="449"/>
      <c r="K114" s="449"/>
      <c r="L114" s="449"/>
      <c r="U114" s="196" t="str">
        <f t="shared" si="9"/>
        <v>0: No</v>
      </c>
    </row>
    <row r="115" spans="1:21" ht="12.6">
      <c r="A115" s="449" t="s">
        <v>8713</v>
      </c>
      <c r="B115" s="449">
        <v>3</v>
      </c>
      <c r="C115" s="450" t="s">
        <v>8714</v>
      </c>
      <c r="D115" s="449" t="str">
        <f t="shared" si="8"/>
        <v>Partially</v>
      </c>
      <c r="E115" s="449" t="s">
        <v>8714</v>
      </c>
      <c r="F115" s="449"/>
      <c r="G115" s="451"/>
      <c r="H115" s="451"/>
      <c r="I115" s="449"/>
      <c r="J115" s="449"/>
      <c r="K115" s="449"/>
      <c r="L115" s="449"/>
      <c r="U115" s="196" t="str">
        <f t="shared" si="9"/>
        <v>3: Partially</v>
      </c>
    </row>
    <row r="116" spans="1:21" ht="12.6">
      <c r="A116" s="449" t="s">
        <v>8715</v>
      </c>
      <c r="B116" s="372">
        <v>1</v>
      </c>
      <c r="C116" s="450" t="s">
        <v>8716</v>
      </c>
      <c r="D116" s="449" t="str">
        <f t="shared" si="8"/>
        <v>a complete change</v>
      </c>
      <c r="E116" s="449" t="s">
        <v>8717</v>
      </c>
      <c r="F116" s="449"/>
      <c r="G116" s="449"/>
      <c r="H116" s="449"/>
      <c r="I116" s="452"/>
      <c r="J116" s="449"/>
      <c r="K116" s="449"/>
      <c r="L116" s="449"/>
      <c r="U116" s="196" t="str">
        <f t="shared" si="9"/>
        <v>1: a complete change</v>
      </c>
    </row>
    <row r="117" spans="1:21" ht="12.6">
      <c r="A117" s="449" t="s">
        <v>8715</v>
      </c>
      <c r="B117" s="372">
        <v>2</v>
      </c>
      <c r="C117" s="450" t="s">
        <v>8718</v>
      </c>
      <c r="D117" s="449" t="str">
        <f t="shared" si="8"/>
        <v>improved slightly</v>
      </c>
      <c r="E117" s="449" t="s">
        <v>8719</v>
      </c>
      <c r="F117" s="449"/>
      <c r="G117" s="449"/>
      <c r="H117" s="449"/>
      <c r="I117" s="452"/>
      <c r="J117" s="449"/>
      <c r="K117" s="449"/>
      <c r="L117" s="449"/>
      <c r="U117" s="196" t="str">
        <f t="shared" si="9"/>
        <v>2: improved slightly</v>
      </c>
    </row>
    <row r="118" spans="1:21" ht="12.6">
      <c r="A118" s="449" t="s">
        <v>8715</v>
      </c>
      <c r="B118" s="372">
        <v>3</v>
      </c>
      <c r="C118" s="450" t="s">
        <v>8720</v>
      </c>
      <c r="D118" s="449" t="str">
        <f t="shared" si="8"/>
        <v>improved</v>
      </c>
      <c r="E118" s="449" t="s">
        <v>8721</v>
      </c>
      <c r="F118" s="449"/>
      <c r="G118" s="449"/>
      <c r="H118" s="449"/>
      <c r="I118" s="452"/>
      <c r="J118" s="449"/>
      <c r="K118" s="449"/>
      <c r="L118" s="449"/>
      <c r="U118" s="196" t="str">
        <f t="shared" si="9"/>
        <v>3: improved</v>
      </c>
    </row>
    <row r="119" spans="1:21" ht="12.6">
      <c r="A119" s="449" t="s">
        <v>8715</v>
      </c>
      <c r="B119" s="372">
        <v>4</v>
      </c>
      <c r="C119" s="450" t="s">
        <v>8722</v>
      </c>
      <c r="D119" s="449" t="str">
        <f t="shared" si="8"/>
        <v>no change</v>
      </c>
      <c r="E119" s="449" t="s">
        <v>8723</v>
      </c>
      <c r="F119" s="449"/>
      <c r="G119" s="449"/>
      <c r="H119" s="449"/>
      <c r="I119" s="452"/>
      <c r="J119" s="449"/>
      <c r="K119" s="449"/>
      <c r="L119" s="449"/>
      <c r="U119" s="196" t="str">
        <f t="shared" si="9"/>
        <v>4: no change</v>
      </c>
    </row>
    <row r="120" spans="1:21" ht="12.6">
      <c r="A120" s="449" t="s">
        <v>8715</v>
      </c>
      <c r="B120" s="448">
        <v>5</v>
      </c>
      <c r="C120" s="450" t="s">
        <v>8724</v>
      </c>
      <c r="D120" s="449" t="str">
        <f t="shared" si="8"/>
        <v>deteriorated</v>
      </c>
      <c r="E120" s="449" t="s">
        <v>8725</v>
      </c>
      <c r="F120" s="449"/>
      <c r="G120" s="449"/>
      <c r="H120" s="449"/>
      <c r="I120" s="452"/>
      <c r="J120" s="449"/>
      <c r="K120" s="449"/>
      <c r="L120" s="449"/>
      <c r="U120" s="196" t="str">
        <f t="shared" si="9"/>
        <v>5: deteriorated</v>
      </c>
    </row>
    <row r="121" spans="1:21" ht="12.6">
      <c r="A121" s="453" t="s">
        <v>1119</v>
      </c>
      <c r="B121" s="448">
        <v>1</v>
      </c>
      <c r="C121" s="450" t="s">
        <v>8726</v>
      </c>
      <c r="D121" s="449" t="str">
        <f t="shared" si="8"/>
        <v>2021 (this year)</v>
      </c>
      <c r="E121" s="449" t="s">
        <v>8727</v>
      </c>
      <c r="F121" s="449"/>
      <c r="G121" s="449"/>
      <c r="H121" s="449"/>
      <c r="I121" s="449"/>
      <c r="J121" s="449"/>
      <c r="K121" s="449"/>
      <c r="L121" s="449"/>
      <c r="U121" s="196" t="str">
        <f t="shared" si="9"/>
        <v>1: 2021 (this year)</v>
      </c>
    </row>
    <row r="122" spans="1:21" ht="12.6">
      <c r="A122" s="453" t="s">
        <v>1119</v>
      </c>
      <c r="B122" s="448">
        <v>2</v>
      </c>
      <c r="C122" s="450" t="s">
        <v>8728</v>
      </c>
      <c r="D122" s="449" t="str">
        <f t="shared" si="8"/>
        <v>2022 (next year)</v>
      </c>
      <c r="E122" s="449" t="s">
        <v>8729</v>
      </c>
      <c r="F122" s="449"/>
      <c r="G122" s="449"/>
      <c r="H122" s="449"/>
      <c r="I122" s="449"/>
      <c r="J122" s="449"/>
      <c r="K122" s="449"/>
      <c r="L122" s="449"/>
      <c r="U122" s="196" t="str">
        <f t="shared" si="9"/>
        <v>2: 2022 (next year)</v>
      </c>
    </row>
    <row r="123" spans="1:21" ht="12.6">
      <c r="A123" s="453" t="s">
        <v>1119</v>
      </c>
      <c r="B123" s="448">
        <v>3</v>
      </c>
      <c r="C123" s="450" t="s">
        <v>8730</v>
      </c>
      <c r="D123" s="449" t="str">
        <f t="shared" si="8"/>
        <v>2023 (the year after next)</v>
      </c>
      <c r="E123" s="449" t="s">
        <v>8731</v>
      </c>
      <c r="F123" s="449"/>
      <c r="G123" s="449"/>
      <c r="H123" s="449"/>
      <c r="I123" s="449"/>
      <c r="J123" s="449"/>
      <c r="K123" s="449"/>
      <c r="L123" s="449"/>
      <c r="U123" s="196" t="str">
        <f t="shared" si="9"/>
        <v>3: 2023 (the year after next)</v>
      </c>
    </row>
    <row r="124" spans="1:21" ht="12.6">
      <c r="A124" s="454" t="s">
        <v>8732</v>
      </c>
      <c r="B124" s="455">
        <v>1</v>
      </c>
      <c r="C124" s="450" t="s">
        <v>8733</v>
      </c>
      <c r="D124" s="449" t="str">
        <f t="shared" si="8"/>
        <v>Cash only</v>
      </c>
      <c r="E124" s="454" t="s">
        <v>8733</v>
      </c>
      <c r="F124" s="454"/>
      <c r="G124" s="454"/>
      <c r="H124" s="454"/>
      <c r="I124" s="454"/>
      <c r="J124" s="454"/>
      <c r="K124" s="454"/>
      <c r="L124" s="454"/>
      <c r="M124" s="266"/>
      <c r="U124" s="196" t="str">
        <f t="shared" si="9"/>
        <v>1: Cash only</v>
      </c>
    </row>
    <row r="125" spans="1:21" ht="12.6">
      <c r="A125" s="454" t="s">
        <v>8732</v>
      </c>
      <c r="B125" s="455">
        <v>2</v>
      </c>
      <c r="C125" s="450" t="s">
        <v>8734</v>
      </c>
      <c r="D125" s="449" t="str">
        <f t="shared" si="8"/>
        <v>Food only</v>
      </c>
      <c r="E125" s="454" t="s">
        <v>8734</v>
      </c>
      <c r="F125" s="454"/>
      <c r="G125" s="454"/>
      <c r="H125" s="454"/>
      <c r="I125" s="454"/>
      <c r="J125" s="454"/>
      <c r="K125" s="454"/>
      <c r="L125" s="454"/>
      <c r="M125" s="266"/>
      <c r="U125" s="196" t="str">
        <f t="shared" si="9"/>
        <v>2: Food only</v>
      </c>
    </row>
    <row r="126" spans="1:21" ht="12.6">
      <c r="A126" s="454" t="s">
        <v>8732</v>
      </c>
      <c r="B126" s="455">
        <v>3</v>
      </c>
      <c r="C126" s="450" t="s">
        <v>8735</v>
      </c>
      <c r="D126" s="449" t="str">
        <f t="shared" si="8"/>
        <v>Vouchers only</v>
      </c>
      <c r="E126" s="454" t="s">
        <v>8735</v>
      </c>
      <c r="F126" s="454"/>
      <c r="G126" s="454"/>
      <c r="H126" s="454"/>
      <c r="I126" s="454"/>
      <c r="J126" s="454"/>
      <c r="K126" s="454"/>
      <c r="L126" s="454"/>
      <c r="M126" s="266"/>
      <c r="U126" s="196" t="str">
        <f t="shared" si="9"/>
        <v>3: Vouchers only</v>
      </c>
    </row>
    <row r="127" spans="1:21" ht="12.6">
      <c r="A127" s="454" t="s">
        <v>8732</v>
      </c>
      <c r="B127" s="455">
        <v>4</v>
      </c>
      <c r="C127" s="450" t="s">
        <v>8736</v>
      </c>
      <c r="D127" s="449" t="str">
        <f t="shared" si="8"/>
        <v>Food and Vouchers</v>
      </c>
      <c r="E127" s="454" t="s">
        <v>8736</v>
      </c>
      <c r="F127" s="454"/>
      <c r="G127" s="454"/>
      <c r="H127" s="454"/>
      <c r="I127" s="454"/>
      <c r="J127" s="454"/>
      <c r="K127" s="454"/>
      <c r="L127" s="454"/>
      <c r="M127" s="266"/>
      <c r="U127" s="196" t="str">
        <f t="shared" si="9"/>
        <v>4: Food and Vouchers</v>
      </c>
    </row>
    <row r="128" spans="1:21" ht="12.6">
      <c r="A128" s="454" t="s">
        <v>8732</v>
      </c>
      <c r="B128" s="455">
        <v>5</v>
      </c>
      <c r="C128" s="450" t="s">
        <v>8737</v>
      </c>
      <c r="D128" s="449" t="str">
        <f t="shared" si="8"/>
        <v>Food and Cash</v>
      </c>
      <c r="E128" s="454" t="s">
        <v>8737</v>
      </c>
      <c r="F128" s="454"/>
      <c r="G128" s="454"/>
      <c r="H128" s="454"/>
      <c r="I128" s="454"/>
      <c r="J128" s="454"/>
      <c r="K128" s="454"/>
      <c r="L128" s="454"/>
      <c r="M128" s="266"/>
      <c r="U128" s="196" t="str">
        <f t="shared" si="9"/>
        <v>5: Food and Cash</v>
      </c>
    </row>
    <row r="129" spans="1:21" ht="12.6">
      <c r="A129" s="454" t="s">
        <v>792</v>
      </c>
      <c r="B129" s="448">
        <v>1</v>
      </c>
      <c r="C129" s="450" t="s">
        <v>8738</v>
      </c>
      <c r="D129" s="449" t="str">
        <f t="shared" si="8"/>
        <v>World Food Programme (WFP)</v>
      </c>
      <c r="E129" s="449" t="s">
        <v>8738</v>
      </c>
      <c r="F129" s="449"/>
      <c r="G129" s="449"/>
      <c r="H129" s="449"/>
      <c r="I129" s="449"/>
      <c r="J129" s="449"/>
      <c r="K129" s="449"/>
      <c r="L129" s="449"/>
      <c r="U129" s="196" t="str">
        <f t="shared" si="9"/>
        <v>1: World Food Programme (WFP)</v>
      </c>
    </row>
    <row r="130" spans="1:21" ht="12.6">
      <c r="A130" s="454" t="s">
        <v>792</v>
      </c>
      <c r="B130" s="448">
        <v>2</v>
      </c>
      <c r="C130" s="450" t="s">
        <v>8739</v>
      </c>
      <c r="D130" s="449" t="str">
        <f t="shared" si="8"/>
        <v>Abyai Community Action for Development (ACAD)</v>
      </c>
      <c r="E130" s="449" t="s">
        <v>8740</v>
      </c>
      <c r="F130" s="449"/>
      <c r="G130" s="449"/>
      <c r="H130" s="449"/>
      <c r="I130" s="449"/>
      <c r="J130" s="449"/>
      <c r="K130" s="449"/>
      <c r="L130" s="449"/>
      <c r="U130" s="196" t="str">
        <f t="shared" si="9"/>
        <v>2: Abyai Community Action for Development (ACAD)</v>
      </c>
    </row>
    <row r="131" spans="1:21" ht="12.6">
      <c r="A131" s="454" t="s">
        <v>792</v>
      </c>
      <c r="B131" s="448">
        <v>3</v>
      </c>
      <c r="C131" s="450" t="s">
        <v>8741</v>
      </c>
      <c r="D131" s="449" t="str">
        <f t="shared" si="8"/>
        <v>ACROSS (ACROSS)</v>
      </c>
      <c r="E131" s="449" t="s">
        <v>8741</v>
      </c>
      <c r="F131" s="449"/>
      <c r="G131" s="449"/>
      <c r="H131" s="449"/>
      <c r="I131" s="449"/>
      <c r="J131" s="449"/>
      <c r="K131" s="449"/>
      <c r="L131" s="449"/>
      <c r="U131" s="196" t="str">
        <f t="shared" si="9"/>
        <v>3: ACROSS (ACROSS)</v>
      </c>
    </row>
    <row r="132" spans="1:21" ht="12.6">
      <c r="A132" s="454" t="s">
        <v>792</v>
      </c>
      <c r="B132" s="448">
        <v>4</v>
      </c>
      <c r="C132" s="450" t="s">
        <v>8742</v>
      </c>
      <c r="D132" s="449" t="str">
        <f t="shared" si="8"/>
        <v>Action Against Hunger (ACF)</v>
      </c>
      <c r="E132" s="449" t="s">
        <v>8742</v>
      </c>
      <c r="F132" s="449"/>
      <c r="G132" s="449"/>
      <c r="H132" s="449"/>
      <c r="I132" s="449"/>
      <c r="J132" s="449"/>
      <c r="K132" s="449"/>
      <c r="L132" s="449"/>
      <c r="U132" s="196" t="str">
        <f t="shared" si="9"/>
        <v>4: Action Against Hunger (ACF)</v>
      </c>
    </row>
    <row r="133" spans="1:21" ht="12.6">
      <c r="A133" s="454" t="s">
        <v>792</v>
      </c>
      <c r="B133" s="448">
        <v>5</v>
      </c>
      <c r="C133" s="450" t="s">
        <v>8743</v>
      </c>
      <c r="D133" s="449" t="str">
        <f t="shared" si="8"/>
        <v>Action Africa Help International (AAHI)</v>
      </c>
      <c r="E133" s="449" t="s">
        <v>8744</v>
      </c>
      <c r="F133" s="449"/>
      <c r="G133" s="449"/>
      <c r="H133" s="449"/>
      <c r="I133" s="449"/>
      <c r="J133" s="449"/>
      <c r="K133" s="449"/>
      <c r="L133" s="449"/>
      <c r="U133" s="196" t="str">
        <f t="shared" si="9"/>
        <v>5: Action Africa Help International (AAHI)</v>
      </c>
    </row>
    <row r="134" spans="1:21" ht="12.6">
      <c r="A134" s="454" t="s">
        <v>792</v>
      </c>
      <c r="B134" s="448">
        <v>6</v>
      </c>
      <c r="C134" s="450" t="s">
        <v>8745</v>
      </c>
      <c r="D134" s="449" t="str">
        <f t="shared" si="8"/>
        <v>Action for Development (AFOD)</v>
      </c>
      <c r="E134" s="449" t="s">
        <v>8746</v>
      </c>
      <c r="F134" s="449"/>
      <c r="G134" s="449"/>
      <c r="H134" s="449"/>
      <c r="I134" s="449"/>
      <c r="J134" s="449"/>
      <c r="K134" s="449"/>
      <c r="L134" s="449"/>
      <c r="U134" s="196" t="str">
        <f t="shared" si="9"/>
        <v>6: Action for Development (AFOD)</v>
      </c>
    </row>
    <row r="135" spans="1:21" ht="12.6">
      <c r="A135" s="454" t="s">
        <v>792</v>
      </c>
      <c r="B135" s="448">
        <v>7</v>
      </c>
      <c r="C135" s="450" t="s">
        <v>8747</v>
      </c>
      <c r="D135" s="449" t="str">
        <f t="shared" ref="D135:D166" si="10">C135</f>
        <v>Action for Recovery &amp; Transformation (ART)</v>
      </c>
      <c r="E135" s="449" t="s">
        <v>8747</v>
      </c>
      <c r="F135" s="449"/>
      <c r="G135" s="449"/>
      <c r="H135" s="449"/>
      <c r="I135" s="449"/>
      <c r="J135" s="449"/>
      <c r="K135" s="449"/>
      <c r="L135" s="449"/>
      <c r="U135" s="196" t="str">
        <f t="shared" ref="U135:U166" si="11">IF(LEN(B135)&gt;0,_xlfn.CONCAT(B135,": ",D135),"")</f>
        <v>7: Action for Recovery &amp; Transformation (ART)</v>
      </c>
    </row>
    <row r="136" spans="1:21" ht="12.6">
      <c r="A136" s="454" t="s">
        <v>792</v>
      </c>
      <c r="B136" s="448">
        <v>8</v>
      </c>
      <c r="C136" s="450" t="s">
        <v>8748</v>
      </c>
      <c r="D136" s="449" t="str">
        <f t="shared" si="10"/>
        <v>ADRA South Sudan (ADRA)</v>
      </c>
      <c r="E136" s="449" t="s">
        <v>8748</v>
      </c>
      <c r="F136" s="449"/>
      <c r="G136" s="449"/>
      <c r="H136" s="449"/>
      <c r="I136" s="449"/>
      <c r="J136" s="449"/>
      <c r="K136" s="449"/>
      <c r="L136" s="449"/>
      <c r="U136" s="196" t="str">
        <f t="shared" si="11"/>
        <v>8: ADRA South Sudan (ADRA)</v>
      </c>
    </row>
    <row r="137" spans="1:21" ht="12.6">
      <c r="A137" s="454" t="s">
        <v>792</v>
      </c>
      <c r="B137" s="448">
        <v>9</v>
      </c>
      <c r="C137" s="450" t="s">
        <v>8749</v>
      </c>
      <c r="D137" s="449" t="str">
        <f t="shared" si="10"/>
        <v>Afro-Canadian Evangelical Mission (ACEM)</v>
      </c>
      <c r="E137" s="449" t="s">
        <v>8749</v>
      </c>
      <c r="F137" s="449"/>
      <c r="G137" s="449"/>
      <c r="H137" s="449"/>
      <c r="I137" s="449"/>
      <c r="J137" s="449"/>
      <c r="K137" s="449"/>
      <c r="L137" s="449"/>
      <c r="U137" s="196" t="str">
        <f t="shared" si="11"/>
        <v>9: Afro-Canadian Evangelical Mission (ACEM)</v>
      </c>
    </row>
    <row r="138" spans="1:21" ht="12.6">
      <c r="A138" s="454" t="s">
        <v>792</v>
      </c>
      <c r="B138" s="448">
        <v>10</v>
      </c>
      <c r="C138" s="450" t="s">
        <v>8750</v>
      </c>
      <c r="D138" s="449" t="str">
        <f t="shared" si="10"/>
        <v>Agency for Technical Cooperation and Development (ACTED)</v>
      </c>
      <c r="E138" s="449" t="s">
        <v>8750</v>
      </c>
      <c r="F138" s="449"/>
      <c r="G138" s="449"/>
      <c r="H138" s="449"/>
      <c r="I138" s="449"/>
      <c r="J138" s="449"/>
      <c r="K138" s="449"/>
      <c r="L138" s="449"/>
      <c r="U138" s="196" t="str">
        <f t="shared" si="11"/>
        <v>10: Agency for Technical Cooperation and Development (ACTED)</v>
      </c>
    </row>
    <row r="139" spans="1:21" ht="12.6">
      <c r="A139" s="454" t="s">
        <v>792</v>
      </c>
      <c r="B139" s="448">
        <v>11</v>
      </c>
      <c r="C139" s="450" t="s">
        <v>8751</v>
      </c>
      <c r="D139" s="449" t="str">
        <f t="shared" si="10"/>
        <v>American Refugee Committee (ARC)</v>
      </c>
      <c r="E139" s="449" t="s">
        <v>8751</v>
      </c>
      <c r="F139" s="449"/>
      <c r="G139" s="449"/>
      <c r="H139" s="449"/>
      <c r="I139" s="449"/>
      <c r="J139" s="449"/>
      <c r="K139" s="449"/>
      <c r="L139" s="449"/>
      <c r="U139" s="196" t="str">
        <f t="shared" si="11"/>
        <v>11: American Refugee Committee (ARC)</v>
      </c>
    </row>
    <row r="140" spans="1:21" ht="12.6">
      <c r="A140" s="454" t="s">
        <v>792</v>
      </c>
      <c r="B140" s="448">
        <v>12</v>
      </c>
      <c r="C140" s="450" t="s">
        <v>8752</v>
      </c>
      <c r="D140" s="449" t="str">
        <f t="shared" si="10"/>
        <v>Andra Food South Sudan (AFSS)</v>
      </c>
      <c r="E140" s="449" t="s">
        <v>8752</v>
      </c>
      <c r="F140" s="449"/>
      <c r="G140" s="449"/>
      <c r="H140" s="449"/>
      <c r="I140" s="449"/>
      <c r="J140" s="449"/>
      <c r="K140" s="449"/>
      <c r="L140" s="449"/>
      <c r="U140" s="196" t="str">
        <f t="shared" si="11"/>
        <v>12: Andra Food South Sudan (AFSS)</v>
      </c>
    </row>
    <row r="141" spans="1:21" ht="12.6">
      <c r="A141" s="454" t="s">
        <v>792</v>
      </c>
      <c r="B141" s="448">
        <v>13</v>
      </c>
      <c r="C141" s="450" t="s">
        <v>8753</v>
      </c>
      <c r="D141" s="449" t="str">
        <f t="shared" si="10"/>
        <v>Ark for Humanity (AFH)</v>
      </c>
      <c r="E141" s="449" t="s">
        <v>8754</v>
      </c>
      <c r="F141" s="449"/>
      <c r="G141" s="449"/>
      <c r="H141" s="449"/>
      <c r="I141" s="449"/>
      <c r="J141" s="449"/>
      <c r="K141" s="449"/>
      <c r="L141" s="449"/>
      <c r="U141" s="196" t="str">
        <f t="shared" si="11"/>
        <v>13: Ark for Humanity (AFH)</v>
      </c>
    </row>
    <row r="142" spans="1:21" ht="12.6">
      <c r="A142" s="454" t="s">
        <v>792</v>
      </c>
      <c r="B142" s="448">
        <v>14</v>
      </c>
      <c r="C142" s="450" t="s">
        <v>8755</v>
      </c>
      <c r="D142" s="449" t="str">
        <f t="shared" si="10"/>
        <v>Arkangelo Ali Association (AAA)</v>
      </c>
      <c r="E142" s="449" t="s">
        <v>8755</v>
      </c>
      <c r="F142" s="449"/>
      <c r="G142" s="449"/>
      <c r="H142" s="449"/>
      <c r="I142" s="449"/>
      <c r="J142" s="449"/>
      <c r="K142" s="449"/>
      <c r="L142" s="449"/>
      <c r="U142" s="196" t="str">
        <f t="shared" si="11"/>
        <v>14: Arkangelo Ali Association (AAA)</v>
      </c>
    </row>
    <row r="143" spans="1:21" ht="12.6">
      <c r="A143" s="454" t="s">
        <v>792</v>
      </c>
      <c r="B143" s="448">
        <v>15</v>
      </c>
      <c r="C143" s="450" t="s">
        <v>8756</v>
      </c>
      <c r="D143" s="449" t="str">
        <f t="shared" si="10"/>
        <v>Association of Volunteers for International Service (AVSI)</v>
      </c>
      <c r="E143" s="449" t="s">
        <v>8756</v>
      </c>
      <c r="F143" s="449"/>
      <c r="G143" s="449"/>
      <c r="H143" s="449"/>
      <c r="I143" s="449"/>
      <c r="J143" s="449"/>
      <c r="K143" s="449"/>
      <c r="L143" s="449"/>
      <c r="U143" s="196" t="str">
        <f t="shared" si="11"/>
        <v>15: Association of Volunteers for International Service (AVSI)</v>
      </c>
    </row>
    <row r="144" spans="1:21" ht="12.6">
      <c r="A144" s="454" t="s">
        <v>792</v>
      </c>
      <c r="B144" s="448">
        <v>16</v>
      </c>
      <c r="C144" s="450" t="s">
        <v>8757</v>
      </c>
      <c r="D144" s="449" t="str">
        <f t="shared" si="10"/>
        <v>Associtaion of People leaving with Aids (APLWHA)</v>
      </c>
      <c r="E144" s="449" t="s">
        <v>8757</v>
      </c>
      <c r="F144" s="449"/>
      <c r="G144" s="449"/>
      <c r="H144" s="449"/>
      <c r="I144" s="449"/>
      <c r="J144" s="449"/>
      <c r="K144" s="449"/>
      <c r="L144" s="449"/>
      <c r="U144" s="196" t="str">
        <f t="shared" si="11"/>
        <v>16: Associtaion of People leaving with Aids (APLWHA)</v>
      </c>
    </row>
    <row r="145" spans="1:21" ht="12.6">
      <c r="A145" s="454" t="s">
        <v>792</v>
      </c>
      <c r="B145" s="448">
        <v>17</v>
      </c>
      <c r="C145" s="450" t="s">
        <v>8758</v>
      </c>
      <c r="D145" s="449" t="str">
        <f t="shared" si="10"/>
        <v>Aweil Project for Agriculture Development (APAD)</v>
      </c>
      <c r="E145" s="449" t="s">
        <v>8758</v>
      </c>
      <c r="F145" s="449"/>
      <c r="G145" s="449"/>
      <c r="H145" s="449"/>
      <c r="I145" s="449"/>
      <c r="J145" s="449"/>
      <c r="K145" s="449"/>
      <c r="L145" s="449"/>
      <c r="U145" s="196" t="str">
        <f t="shared" si="11"/>
        <v>17: Aweil Project for Agriculture Development (APAD)</v>
      </c>
    </row>
    <row r="146" spans="1:21" ht="12.6">
      <c r="A146" s="454" t="s">
        <v>792</v>
      </c>
      <c r="B146" s="448">
        <v>18</v>
      </c>
      <c r="C146" s="450" t="s">
        <v>8759</v>
      </c>
      <c r="D146" s="449" t="str">
        <f t="shared" si="10"/>
        <v>CARE International (CARE)</v>
      </c>
      <c r="E146" s="449" t="s">
        <v>8759</v>
      </c>
      <c r="F146" s="449"/>
      <c r="G146" s="449"/>
      <c r="H146" s="449"/>
      <c r="I146" s="449"/>
      <c r="J146" s="449"/>
      <c r="K146" s="449"/>
      <c r="L146" s="449"/>
      <c r="U146" s="196" t="str">
        <f t="shared" si="11"/>
        <v>18: CARE International (CARE)</v>
      </c>
    </row>
    <row r="147" spans="1:21" ht="12.6">
      <c r="A147" s="454" t="s">
        <v>792</v>
      </c>
      <c r="B147" s="448">
        <v>19</v>
      </c>
      <c r="C147" s="450" t="s">
        <v>8760</v>
      </c>
      <c r="D147" s="449" t="str">
        <f t="shared" si="10"/>
        <v>Catholic Church Diocese of Wau (CCDOW)</v>
      </c>
      <c r="E147" s="449" t="s">
        <v>8760</v>
      </c>
      <c r="F147" s="449"/>
      <c r="G147" s="449"/>
      <c r="H147" s="449"/>
      <c r="I147" s="449"/>
      <c r="J147" s="449"/>
      <c r="K147" s="449"/>
      <c r="L147" s="449"/>
      <c r="U147" s="196" t="str">
        <f t="shared" si="11"/>
        <v>19: Catholic Church Diocese of Wau (CCDOW)</v>
      </c>
    </row>
    <row r="148" spans="1:21" ht="12.6">
      <c r="A148" s="454" t="s">
        <v>792</v>
      </c>
      <c r="B148" s="448">
        <v>20</v>
      </c>
      <c r="C148" s="450" t="s">
        <v>8761</v>
      </c>
      <c r="D148" s="449" t="str">
        <f t="shared" si="10"/>
        <v>Catholic Medical Mission Board (CMMB)</v>
      </c>
      <c r="E148" s="449" t="s">
        <v>8761</v>
      </c>
      <c r="F148" s="449"/>
      <c r="G148" s="449"/>
      <c r="H148" s="449"/>
      <c r="I148" s="449"/>
      <c r="J148" s="449"/>
      <c r="K148" s="449"/>
      <c r="L148" s="449"/>
      <c r="U148" s="196" t="str">
        <f t="shared" si="11"/>
        <v>20: Catholic Medical Mission Board (CMMB)</v>
      </c>
    </row>
    <row r="149" spans="1:21" ht="12.6">
      <c r="A149" s="454" t="s">
        <v>792</v>
      </c>
      <c r="B149" s="448">
        <v>21</v>
      </c>
      <c r="C149" s="450" t="s">
        <v>8762</v>
      </c>
      <c r="D149" s="449" t="str">
        <f t="shared" si="10"/>
        <v>Catholic Organization for Relief and Development AID (CORDAID)</v>
      </c>
      <c r="E149" s="449" t="s">
        <v>8762</v>
      </c>
      <c r="F149" s="449"/>
      <c r="G149" s="449"/>
      <c r="H149" s="449"/>
      <c r="I149" s="449"/>
      <c r="J149" s="449"/>
      <c r="K149" s="449"/>
      <c r="L149" s="449"/>
      <c r="U149" s="196" t="str">
        <f t="shared" si="11"/>
        <v>21: Catholic Organization for Relief and Development AID (CORDAID)</v>
      </c>
    </row>
    <row r="150" spans="1:21" ht="12.6">
      <c r="A150" s="454" t="s">
        <v>792</v>
      </c>
      <c r="B150" s="448">
        <v>22</v>
      </c>
      <c r="C150" s="450" t="s">
        <v>8763</v>
      </c>
      <c r="D150" s="449" t="str">
        <f t="shared" si="10"/>
        <v>Catholic Relief Services (CRS)</v>
      </c>
      <c r="E150" s="449" t="s">
        <v>8764</v>
      </c>
      <c r="F150" s="449"/>
      <c r="G150" s="449"/>
      <c r="H150" s="449"/>
      <c r="I150" s="449"/>
      <c r="J150" s="449"/>
      <c r="K150" s="449"/>
      <c r="L150" s="449"/>
      <c r="U150" s="196" t="str">
        <f t="shared" si="11"/>
        <v>22: Catholic Relief Services (CRS)</v>
      </c>
    </row>
    <row r="151" spans="1:21" ht="12.6">
      <c r="A151" s="454" t="s">
        <v>792</v>
      </c>
      <c r="B151" s="448">
        <v>23</v>
      </c>
      <c r="C151" s="450" t="s">
        <v>8765</v>
      </c>
      <c r="D151" s="449" t="str">
        <f t="shared" si="10"/>
        <v>Child Destiney's Development Organization (CHIDDO)</v>
      </c>
      <c r="E151" s="449" t="s">
        <v>8765</v>
      </c>
      <c r="F151" s="449"/>
      <c r="G151" s="449"/>
      <c r="H151" s="449"/>
      <c r="I151" s="449"/>
      <c r="J151" s="449"/>
      <c r="K151" s="449"/>
      <c r="L151" s="449"/>
      <c r="U151" s="196" t="str">
        <f t="shared" si="11"/>
        <v>23: Child Destiney's Development Organization (CHIDDO)</v>
      </c>
    </row>
    <row r="152" spans="1:21" ht="12.6">
      <c r="A152" s="454" t="s">
        <v>792</v>
      </c>
      <c r="B152" s="448">
        <v>24</v>
      </c>
      <c r="C152" s="450" t="s">
        <v>8766</v>
      </c>
      <c r="D152" s="449" t="str">
        <f t="shared" si="10"/>
        <v>Christian Mission Aid (CMA)</v>
      </c>
      <c r="E152" s="449" t="s">
        <v>8766</v>
      </c>
      <c r="F152" s="449"/>
      <c r="G152" s="449"/>
      <c r="H152" s="449"/>
      <c r="I152" s="449"/>
      <c r="J152" s="449"/>
      <c r="K152" s="449"/>
      <c r="L152" s="449"/>
      <c r="U152" s="196" t="str">
        <f t="shared" si="11"/>
        <v>24: Christian Mission Aid (CMA)</v>
      </c>
    </row>
    <row r="153" spans="1:21" ht="12.6">
      <c r="A153" s="454" t="s">
        <v>792</v>
      </c>
      <c r="B153" s="448">
        <v>25</v>
      </c>
      <c r="C153" s="450" t="s">
        <v>8767</v>
      </c>
      <c r="D153" s="449" t="str">
        <f t="shared" si="10"/>
        <v>Christian Mission for Development (CMD)</v>
      </c>
      <c r="E153" s="449" t="s">
        <v>8767</v>
      </c>
      <c r="F153" s="449"/>
      <c r="G153" s="449"/>
      <c r="H153" s="449"/>
      <c r="I153" s="449"/>
      <c r="J153" s="449"/>
      <c r="K153" s="449"/>
      <c r="L153" s="449"/>
      <c r="U153" s="196" t="str">
        <f t="shared" si="11"/>
        <v>25: Christian Mission for Development (CMD)</v>
      </c>
    </row>
    <row r="154" spans="1:21" ht="12.6">
      <c r="A154" s="454" t="s">
        <v>792</v>
      </c>
      <c r="B154" s="448">
        <v>26</v>
      </c>
      <c r="C154" s="450" t="s">
        <v>8768</v>
      </c>
      <c r="D154" s="449" t="str">
        <f t="shared" si="10"/>
        <v>Comitato Collaborazione Medica (CCM)</v>
      </c>
      <c r="E154" s="449" t="s">
        <v>8769</v>
      </c>
      <c r="F154" s="449"/>
      <c r="G154" s="449"/>
      <c r="H154" s="449"/>
      <c r="I154" s="449"/>
      <c r="J154" s="449"/>
      <c r="K154" s="449"/>
      <c r="L154" s="449"/>
      <c r="U154" s="196" t="str">
        <f t="shared" si="11"/>
        <v>26: Comitato Collaborazione Medica (CCM)</v>
      </c>
    </row>
    <row r="155" spans="1:21" ht="12.6">
      <c r="A155" s="454" t="s">
        <v>792</v>
      </c>
      <c r="B155" s="448">
        <v>27</v>
      </c>
      <c r="C155" s="450" t="s">
        <v>8770</v>
      </c>
      <c r="D155" s="449" t="str">
        <f t="shared" si="10"/>
        <v>Community Development Support Services (CDSS)</v>
      </c>
      <c r="E155" s="449" t="s">
        <v>8770</v>
      </c>
      <c r="F155" s="449"/>
      <c r="G155" s="449"/>
      <c r="H155" s="449"/>
      <c r="I155" s="449"/>
      <c r="J155" s="449"/>
      <c r="K155" s="449"/>
      <c r="L155" s="449"/>
      <c r="U155" s="196" t="str">
        <f t="shared" si="11"/>
        <v>27: Community Development Support Services (CDSS)</v>
      </c>
    </row>
    <row r="156" spans="1:21" ht="12.6">
      <c r="A156" s="454" t="s">
        <v>792</v>
      </c>
      <c r="B156" s="448">
        <v>28</v>
      </c>
      <c r="C156" s="450" t="s">
        <v>8771</v>
      </c>
      <c r="D156" s="449" t="str">
        <f t="shared" si="10"/>
        <v>Concern Worldwide (CWW)</v>
      </c>
      <c r="E156" s="449" t="s">
        <v>8772</v>
      </c>
      <c r="F156" s="449"/>
      <c r="G156" s="449"/>
      <c r="H156" s="449"/>
      <c r="I156" s="449"/>
      <c r="J156" s="449"/>
      <c r="K156" s="449"/>
      <c r="L156" s="449"/>
      <c r="U156" s="196" t="str">
        <f t="shared" si="11"/>
        <v>28: Concern Worldwide (CWW)</v>
      </c>
    </row>
    <row r="157" spans="1:21" ht="12.6">
      <c r="A157" s="454" t="s">
        <v>792</v>
      </c>
      <c r="B157" s="448">
        <v>29</v>
      </c>
      <c r="C157" s="450" t="s">
        <v>8773</v>
      </c>
      <c r="D157" s="449" t="str">
        <f t="shared" si="10"/>
        <v>Danish Refugee Council (DRC)</v>
      </c>
      <c r="E157" s="449" t="s">
        <v>8773</v>
      </c>
      <c r="F157" s="449"/>
      <c r="G157" s="449"/>
      <c r="H157" s="449"/>
      <c r="I157" s="449"/>
      <c r="J157" s="449"/>
      <c r="K157" s="449"/>
      <c r="L157" s="449"/>
      <c r="U157" s="196" t="str">
        <f t="shared" si="11"/>
        <v>29: Danish Refugee Council (DRC)</v>
      </c>
    </row>
    <row r="158" spans="1:21" ht="12.6">
      <c r="A158" s="454" t="s">
        <v>792</v>
      </c>
      <c r="B158" s="448">
        <v>30</v>
      </c>
      <c r="C158" s="450" t="s">
        <v>8774</v>
      </c>
      <c r="D158" s="449" t="str">
        <f t="shared" si="10"/>
        <v>Doctor With Africa (CUAMM)</v>
      </c>
      <c r="E158" s="449" t="s">
        <v>8774</v>
      </c>
      <c r="F158" s="449"/>
      <c r="G158" s="449"/>
      <c r="H158" s="449"/>
      <c r="I158" s="449"/>
      <c r="J158" s="449"/>
      <c r="K158" s="449"/>
      <c r="L158" s="449"/>
      <c r="U158" s="196" t="str">
        <f t="shared" si="11"/>
        <v>30: Doctor With Africa (CUAMM)</v>
      </c>
    </row>
    <row r="159" spans="1:21" ht="12.6">
      <c r="A159" s="454" t="s">
        <v>792</v>
      </c>
      <c r="B159" s="448">
        <v>31</v>
      </c>
      <c r="C159" s="450" t="s">
        <v>8775</v>
      </c>
      <c r="D159" s="449" t="str">
        <f t="shared" si="10"/>
        <v>DON-BOSCO (DONBOSCO)</v>
      </c>
      <c r="E159" s="449" t="s">
        <v>8775</v>
      </c>
      <c r="F159" s="449"/>
      <c r="G159" s="449"/>
      <c r="H159" s="449"/>
      <c r="I159" s="449"/>
      <c r="J159" s="449"/>
      <c r="K159" s="449"/>
      <c r="L159" s="449"/>
      <c r="U159" s="196" t="str">
        <f t="shared" si="11"/>
        <v>31: DON-BOSCO (DONBOSCO)</v>
      </c>
    </row>
    <row r="160" spans="1:21" ht="12.6">
      <c r="A160" s="454" t="s">
        <v>792</v>
      </c>
      <c r="B160" s="448">
        <v>32</v>
      </c>
      <c r="C160" s="450" t="s">
        <v>8776</v>
      </c>
      <c r="D160" s="449" t="str">
        <f t="shared" si="10"/>
        <v>DORCAS AID INTERNATIONAL (DORCAS)</v>
      </c>
      <c r="E160" s="449" t="s">
        <v>8776</v>
      </c>
      <c r="F160" s="449"/>
      <c r="G160" s="449"/>
      <c r="H160" s="449"/>
      <c r="I160" s="449"/>
      <c r="J160" s="449"/>
      <c r="K160" s="449"/>
      <c r="L160" s="449"/>
      <c r="U160" s="196" t="str">
        <f t="shared" si="11"/>
        <v>32: DORCAS AID INTERNATIONAL (DORCAS)</v>
      </c>
    </row>
    <row r="161" spans="1:21" ht="12.6">
      <c r="A161" s="454" t="s">
        <v>792</v>
      </c>
      <c r="B161" s="448">
        <v>33</v>
      </c>
      <c r="C161" s="450" t="s">
        <v>8777</v>
      </c>
      <c r="D161" s="449" t="str">
        <f t="shared" si="10"/>
        <v>Farmers' Life Development Agency (FLDA)</v>
      </c>
      <c r="E161" s="449" t="s">
        <v>8777</v>
      </c>
      <c r="F161" s="449"/>
      <c r="G161" s="449"/>
      <c r="H161" s="449"/>
      <c r="I161" s="449"/>
      <c r="J161" s="449"/>
      <c r="K161" s="449"/>
      <c r="L161" s="449"/>
      <c r="U161" s="196" t="str">
        <f t="shared" si="11"/>
        <v>33: Farmers' Life Development Agency (FLDA)</v>
      </c>
    </row>
    <row r="162" spans="1:21" ht="12.6">
      <c r="A162" s="454" t="s">
        <v>792</v>
      </c>
      <c r="B162" s="448">
        <v>34</v>
      </c>
      <c r="C162" s="450" t="s">
        <v>8778</v>
      </c>
      <c r="D162" s="449" t="str">
        <f t="shared" si="10"/>
        <v>Food for Hungry (FH)</v>
      </c>
      <c r="E162" s="449" t="s">
        <v>8778</v>
      </c>
      <c r="F162" s="449"/>
      <c r="G162" s="449"/>
      <c r="H162" s="449"/>
      <c r="I162" s="449"/>
      <c r="J162" s="449"/>
      <c r="K162" s="449"/>
      <c r="L162" s="449"/>
      <c r="U162" s="196" t="str">
        <f t="shared" si="11"/>
        <v>34: Food for Hungry (FH)</v>
      </c>
    </row>
    <row r="163" spans="1:21" ht="12.6">
      <c r="A163" s="454" t="s">
        <v>792</v>
      </c>
      <c r="B163" s="448">
        <v>35</v>
      </c>
      <c r="C163" s="450" t="s">
        <v>8779</v>
      </c>
      <c r="D163" s="449" t="str">
        <f t="shared" si="10"/>
        <v>GOAL (GOAL)</v>
      </c>
      <c r="E163" s="449" t="s">
        <v>8779</v>
      </c>
      <c r="F163" s="449"/>
      <c r="G163" s="449"/>
      <c r="H163" s="449"/>
      <c r="I163" s="449"/>
      <c r="J163" s="449"/>
      <c r="K163" s="449"/>
      <c r="L163" s="449"/>
      <c r="U163" s="196" t="str">
        <f t="shared" si="11"/>
        <v>35: GOAL (GOAL)</v>
      </c>
    </row>
    <row r="164" spans="1:21" ht="12.6">
      <c r="A164" s="454" t="s">
        <v>792</v>
      </c>
      <c r="B164" s="448">
        <v>36</v>
      </c>
      <c r="C164" s="450" t="s">
        <v>8780</v>
      </c>
      <c r="D164" s="449" t="str">
        <f t="shared" si="10"/>
        <v>Grassroot Empowerment &amp; Development Org. (GREDO)</v>
      </c>
      <c r="E164" s="449" t="s">
        <v>8780</v>
      </c>
      <c r="F164" s="449"/>
      <c r="G164" s="449"/>
      <c r="H164" s="449"/>
      <c r="I164" s="449"/>
      <c r="J164" s="449"/>
      <c r="K164" s="449"/>
      <c r="L164" s="449"/>
      <c r="U164" s="196" t="str">
        <f t="shared" si="11"/>
        <v>36: Grassroot Empowerment &amp; Development Org. (GREDO)</v>
      </c>
    </row>
    <row r="165" spans="1:21" ht="12.6">
      <c r="A165" s="454" t="s">
        <v>792</v>
      </c>
      <c r="B165" s="448">
        <v>37</v>
      </c>
      <c r="C165" s="450" t="s">
        <v>8781</v>
      </c>
      <c r="D165" s="449" t="str">
        <f t="shared" si="10"/>
        <v>Health Links (HLSS)</v>
      </c>
      <c r="E165" s="449" t="s">
        <v>8781</v>
      </c>
      <c r="F165" s="449"/>
      <c r="G165" s="449"/>
      <c r="H165" s="449"/>
      <c r="I165" s="449"/>
      <c r="J165" s="449"/>
      <c r="K165" s="449"/>
      <c r="L165" s="449"/>
      <c r="U165" s="196" t="str">
        <f t="shared" si="11"/>
        <v>37: Health Links (HLSS)</v>
      </c>
    </row>
    <row r="166" spans="1:21" ht="12.6">
      <c r="A166" s="454" t="s">
        <v>792</v>
      </c>
      <c r="B166" s="448">
        <v>38</v>
      </c>
      <c r="C166" s="450" t="s">
        <v>8782</v>
      </c>
      <c r="D166" s="449" t="str">
        <f t="shared" si="10"/>
        <v>Help Germany (HG)</v>
      </c>
      <c r="E166" s="449" t="s">
        <v>8782</v>
      </c>
      <c r="F166" s="449"/>
      <c r="G166" s="449"/>
      <c r="H166" s="449"/>
      <c r="I166" s="449"/>
      <c r="J166" s="449"/>
      <c r="K166" s="449"/>
      <c r="L166" s="449"/>
      <c r="U166" s="196" t="str">
        <f t="shared" si="11"/>
        <v>38: Help Germany (HG)</v>
      </c>
    </row>
    <row r="167" spans="1:21" ht="12.6">
      <c r="A167" s="454" t="s">
        <v>792</v>
      </c>
      <c r="B167" s="448">
        <v>39</v>
      </c>
      <c r="C167" s="450" t="s">
        <v>8783</v>
      </c>
      <c r="D167" s="449" t="str">
        <f t="shared" ref="D167:D198" si="12">C167</f>
        <v>Hold the Child (HTC)</v>
      </c>
      <c r="E167" s="449" t="s">
        <v>8783</v>
      </c>
      <c r="F167" s="449"/>
      <c r="G167" s="449"/>
      <c r="H167" s="449"/>
      <c r="I167" s="449"/>
      <c r="J167" s="449"/>
      <c r="K167" s="449"/>
      <c r="L167" s="449"/>
      <c r="U167" s="196" t="str">
        <f t="shared" ref="U167:U198" si="13">IF(LEN(B167)&gt;0,_xlfn.CONCAT(B167,": ",D167),"")</f>
        <v>39: Hold the Child (HTC)</v>
      </c>
    </row>
    <row r="168" spans="1:21" ht="12.6">
      <c r="A168" s="454" t="s">
        <v>792</v>
      </c>
      <c r="B168" s="448">
        <v>40</v>
      </c>
      <c r="C168" s="450" t="s">
        <v>8784</v>
      </c>
      <c r="D168" s="449" t="str">
        <f t="shared" si="12"/>
        <v>Impact Health Organization (IHO)</v>
      </c>
      <c r="E168" s="449" t="s">
        <v>8784</v>
      </c>
      <c r="F168" s="449"/>
      <c r="G168" s="449"/>
      <c r="H168" s="449"/>
      <c r="I168" s="449"/>
      <c r="J168" s="449"/>
      <c r="K168" s="449"/>
      <c r="L168" s="449"/>
      <c r="U168" s="196" t="str">
        <f t="shared" si="13"/>
        <v>40: Impact Health Organization (IHO)</v>
      </c>
    </row>
    <row r="169" spans="1:21" ht="12.6">
      <c r="A169" s="454" t="s">
        <v>792</v>
      </c>
      <c r="B169" s="448">
        <v>41</v>
      </c>
      <c r="C169" s="450" t="s">
        <v>8785</v>
      </c>
      <c r="D169" s="449" t="str">
        <f t="shared" si="12"/>
        <v>International Medical Corps (IMC)</v>
      </c>
      <c r="E169" s="449" t="s">
        <v>8785</v>
      </c>
      <c r="F169" s="449"/>
      <c r="G169" s="449"/>
      <c r="H169" s="449"/>
      <c r="I169" s="449"/>
      <c r="J169" s="449"/>
      <c r="K169" s="449"/>
      <c r="L169" s="449"/>
      <c r="U169" s="196" t="str">
        <f t="shared" si="13"/>
        <v>41: International Medical Corps (IMC)</v>
      </c>
    </row>
    <row r="170" spans="1:21" ht="12.6">
      <c r="A170" s="454" t="s">
        <v>792</v>
      </c>
      <c r="B170" s="448">
        <v>42</v>
      </c>
      <c r="C170" s="450" t="s">
        <v>8786</v>
      </c>
      <c r="D170" s="449" t="str">
        <f t="shared" si="12"/>
        <v>International Organization for Migration (IOM)</v>
      </c>
      <c r="E170" s="449" t="s">
        <v>8786</v>
      </c>
      <c r="F170" s="449"/>
      <c r="G170" s="449"/>
      <c r="H170" s="449"/>
      <c r="I170" s="449"/>
      <c r="J170" s="449"/>
      <c r="K170" s="449"/>
      <c r="L170" s="449"/>
      <c r="U170" s="196" t="str">
        <f t="shared" si="13"/>
        <v>42: International Organization for Migration (IOM)</v>
      </c>
    </row>
    <row r="171" spans="1:21" ht="12.6">
      <c r="A171" s="454" t="s">
        <v>792</v>
      </c>
      <c r="B171" s="448">
        <v>43</v>
      </c>
      <c r="C171" s="450" t="s">
        <v>8787</v>
      </c>
      <c r="D171" s="449" t="str">
        <f t="shared" si="12"/>
        <v>International Rescue Committee (IRC)</v>
      </c>
      <c r="E171" s="449" t="s">
        <v>8787</v>
      </c>
      <c r="F171" s="449"/>
      <c r="G171" s="449"/>
      <c r="H171" s="449"/>
      <c r="I171" s="449"/>
      <c r="J171" s="449"/>
      <c r="K171" s="449"/>
      <c r="L171" s="449"/>
      <c r="U171" s="196" t="str">
        <f t="shared" si="13"/>
        <v>43: International Rescue Committee (IRC)</v>
      </c>
    </row>
    <row r="172" spans="1:21" ht="12.6">
      <c r="A172" s="454" t="s">
        <v>792</v>
      </c>
      <c r="B172" s="448">
        <v>44</v>
      </c>
      <c r="C172" s="450" t="s">
        <v>8788</v>
      </c>
      <c r="D172" s="449" t="str">
        <f t="shared" si="12"/>
        <v>Johanniter International Assistance (JIA)</v>
      </c>
      <c r="E172" s="449" t="s">
        <v>8789</v>
      </c>
      <c r="F172" s="449"/>
      <c r="G172" s="449"/>
      <c r="H172" s="449"/>
      <c r="I172" s="449"/>
      <c r="J172" s="449"/>
      <c r="K172" s="449"/>
      <c r="L172" s="449"/>
      <c r="U172" s="196" t="str">
        <f t="shared" si="13"/>
        <v>44: Johanniter International Assistance (JIA)</v>
      </c>
    </row>
    <row r="173" spans="1:21" ht="12.6">
      <c r="A173" s="454" t="s">
        <v>792</v>
      </c>
      <c r="B173" s="448">
        <v>45</v>
      </c>
      <c r="C173" s="450" t="s">
        <v>8790</v>
      </c>
      <c r="D173" s="449" t="str">
        <f t="shared" si="12"/>
        <v>John Dau Foundation (JDF)</v>
      </c>
      <c r="E173" s="449" t="s">
        <v>8790</v>
      </c>
      <c r="F173" s="449"/>
      <c r="G173" s="449"/>
      <c r="H173" s="449"/>
      <c r="I173" s="449"/>
      <c r="J173" s="449"/>
      <c r="K173" s="449"/>
      <c r="L173" s="449"/>
      <c r="U173" s="196" t="str">
        <f t="shared" si="13"/>
        <v>45: John Dau Foundation (JDF)</v>
      </c>
    </row>
    <row r="174" spans="1:21" ht="12.6">
      <c r="A174" s="454" t="s">
        <v>792</v>
      </c>
      <c r="B174" s="448">
        <v>46</v>
      </c>
      <c r="C174" s="450" t="s">
        <v>8791</v>
      </c>
      <c r="D174" s="449" t="str">
        <f t="shared" si="12"/>
        <v>Joint Aid Management (JAM)</v>
      </c>
      <c r="E174" s="449" t="s">
        <v>8792</v>
      </c>
      <c r="F174" s="449"/>
      <c r="G174" s="449"/>
      <c r="H174" s="449"/>
      <c r="I174" s="449"/>
      <c r="J174" s="449"/>
      <c r="K174" s="449"/>
      <c r="L174" s="449"/>
      <c r="U174" s="196" t="str">
        <f t="shared" si="13"/>
        <v>46: Joint Aid Management (JAM)</v>
      </c>
    </row>
    <row r="175" spans="1:21" ht="12.6">
      <c r="A175" s="454" t="s">
        <v>792</v>
      </c>
      <c r="B175" s="448">
        <v>47</v>
      </c>
      <c r="C175" s="450" t="s">
        <v>8793</v>
      </c>
      <c r="D175" s="449" t="str">
        <f t="shared" si="12"/>
        <v>MADA Women Development Association (MADA)</v>
      </c>
      <c r="E175" s="449" t="s">
        <v>8794</v>
      </c>
      <c r="F175" s="449"/>
      <c r="G175" s="449"/>
      <c r="H175" s="449"/>
      <c r="I175" s="449"/>
      <c r="J175" s="449"/>
      <c r="K175" s="449"/>
      <c r="L175" s="449"/>
      <c r="U175" s="196" t="str">
        <f t="shared" si="13"/>
        <v>47: MADA Women Development Association (MADA)</v>
      </c>
    </row>
    <row r="176" spans="1:21" ht="12.6">
      <c r="A176" s="454" t="s">
        <v>792</v>
      </c>
      <c r="B176" s="448">
        <v>48</v>
      </c>
      <c r="C176" s="450" t="s">
        <v>8795</v>
      </c>
      <c r="D176" s="449" t="str">
        <f t="shared" si="12"/>
        <v>MEDAIR (MEDAIR)</v>
      </c>
      <c r="E176" s="449" t="s">
        <v>8795</v>
      </c>
      <c r="F176" s="449"/>
      <c r="G176" s="449"/>
      <c r="H176" s="449"/>
      <c r="I176" s="449"/>
      <c r="J176" s="449"/>
      <c r="K176" s="449"/>
      <c r="L176" s="449"/>
      <c r="U176" s="196" t="str">
        <f t="shared" si="13"/>
        <v>48: MEDAIR (MEDAIR)</v>
      </c>
    </row>
    <row r="177" spans="1:21" ht="12.6">
      <c r="A177" s="454" t="s">
        <v>792</v>
      </c>
      <c r="B177" s="448">
        <v>49</v>
      </c>
      <c r="C177" s="450" t="s">
        <v>8796</v>
      </c>
      <c r="D177" s="449" t="str">
        <f t="shared" si="12"/>
        <v>Medicines Sans Frontieres - Holland (MSF-H)</v>
      </c>
      <c r="E177" s="449" t="s">
        <v>8796</v>
      </c>
      <c r="F177" s="449"/>
      <c r="G177" s="449"/>
      <c r="H177" s="449"/>
      <c r="I177" s="449"/>
      <c r="J177" s="449"/>
      <c r="K177" s="449"/>
      <c r="L177" s="449"/>
      <c r="U177" s="196" t="str">
        <f t="shared" si="13"/>
        <v>49: Medicines Sans Frontieres - Holland (MSF-H)</v>
      </c>
    </row>
    <row r="178" spans="1:21" ht="12.6">
      <c r="A178" s="454" t="s">
        <v>792</v>
      </c>
      <c r="B178" s="448">
        <v>50</v>
      </c>
      <c r="C178" s="450" t="s">
        <v>8797</v>
      </c>
      <c r="D178" s="449" t="str">
        <f t="shared" si="12"/>
        <v>Medicines Sans Frontieres - Spain (MSF-S)</v>
      </c>
      <c r="E178" s="449" t="s">
        <v>8797</v>
      </c>
      <c r="F178" s="449"/>
      <c r="G178" s="449"/>
      <c r="H178" s="449"/>
      <c r="I178" s="449"/>
      <c r="J178" s="449"/>
      <c r="K178" s="449"/>
      <c r="L178" s="449"/>
      <c r="U178" s="196" t="str">
        <f t="shared" si="13"/>
        <v>50: Medicines Sans Frontieres - Spain (MSF-S)</v>
      </c>
    </row>
    <row r="179" spans="1:21" ht="12.6">
      <c r="A179" s="454" t="s">
        <v>792</v>
      </c>
      <c r="B179" s="448">
        <v>51</v>
      </c>
      <c r="C179" s="450" t="s">
        <v>8798</v>
      </c>
      <c r="D179" s="449" t="str">
        <f t="shared" si="12"/>
        <v>Medicines Sans Frontieres - Switzerland (MSF-CH)</v>
      </c>
      <c r="E179" s="449" t="s">
        <v>8798</v>
      </c>
      <c r="F179" s="449"/>
      <c r="G179" s="449"/>
      <c r="H179" s="449"/>
      <c r="I179" s="449"/>
      <c r="J179" s="449"/>
      <c r="K179" s="449"/>
      <c r="L179" s="449"/>
      <c r="U179" s="196" t="str">
        <f t="shared" si="13"/>
        <v>51: Medicines Sans Frontieres - Switzerland (MSF-CH)</v>
      </c>
    </row>
    <row r="180" spans="1:21" ht="12.6">
      <c r="A180" s="454" t="s">
        <v>792</v>
      </c>
      <c r="B180" s="448">
        <v>52</v>
      </c>
      <c r="C180" s="450" t="s">
        <v>8799</v>
      </c>
      <c r="D180" s="449" t="str">
        <f t="shared" si="12"/>
        <v>Mercy Corps (MC)</v>
      </c>
      <c r="E180" s="449" t="s">
        <v>8799</v>
      </c>
      <c r="F180" s="449"/>
      <c r="G180" s="449"/>
      <c r="H180" s="449"/>
      <c r="I180" s="449"/>
      <c r="J180" s="449"/>
      <c r="K180" s="449"/>
      <c r="L180" s="449"/>
      <c r="U180" s="196" t="str">
        <f t="shared" si="13"/>
        <v>52: Mercy Corps (MC)</v>
      </c>
    </row>
    <row r="181" spans="1:21" ht="12.6">
      <c r="A181" s="454" t="s">
        <v>792</v>
      </c>
      <c r="B181" s="448">
        <v>53</v>
      </c>
      <c r="C181" s="450" t="s">
        <v>8800</v>
      </c>
      <c r="D181" s="449" t="str">
        <f t="shared" si="12"/>
        <v>Mother and Child Development (MACDA)</v>
      </c>
      <c r="E181" s="449" t="s">
        <v>8800</v>
      </c>
      <c r="F181" s="449"/>
      <c r="G181" s="449"/>
      <c r="H181" s="449"/>
      <c r="I181" s="449"/>
      <c r="J181" s="449"/>
      <c r="K181" s="449"/>
      <c r="L181" s="449"/>
      <c r="U181" s="196" t="str">
        <f t="shared" si="13"/>
        <v>53: Mother and Child Development (MACDA)</v>
      </c>
    </row>
    <row r="182" spans="1:21" ht="12.6">
      <c r="A182" s="454" t="s">
        <v>792</v>
      </c>
      <c r="B182" s="448">
        <v>54</v>
      </c>
      <c r="C182" s="450" t="s">
        <v>8801</v>
      </c>
      <c r="D182" s="449" t="str">
        <f t="shared" si="12"/>
        <v>Nile Hope Development Forum (NHDF)</v>
      </c>
      <c r="E182" s="449" t="s">
        <v>8801</v>
      </c>
      <c r="F182" s="449"/>
      <c r="G182" s="449"/>
      <c r="H182" s="449"/>
      <c r="I182" s="449"/>
      <c r="J182" s="449"/>
      <c r="K182" s="449"/>
      <c r="L182" s="449"/>
      <c r="U182" s="196" t="str">
        <f t="shared" si="13"/>
        <v>54: Nile Hope Development Forum (NHDF)</v>
      </c>
    </row>
    <row r="183" spans="1:21" ht="12.6">
      <c r="A183" s="454" t="s">
        <v>792</v>
      </c>
      <c r="B183" s="448">
        <v>55</v>
      </c>
      <c r="C183" s="450" t="s">
        <v>8802</v>
      </c>
      <c r="D183" s="449" t="str">
        <f t="shared" si="12"/>
        <v>Norwagian People Aid (NPA)</v>
      </c>
      <c r="E183" s="449" t="s">
        <v>8802</v>
      </c>
      <c r="F183" s="449"/>
      <c r="G183" s="449"/>
      <c r="H183" s="449"/>
      <c r="I183" s="449"/>
      <c r="J183" s="449"/>
      <c r="K183" s="449"/>
      <c r="L183" s="449"/>
      <c r="U183" s="196" t="str">
        <f t="shared" si="13"/>
        <v>55: Norwagian People Aid (NPA)</v>
      </c>
    </row>
    <row r="184" spans="1:21" ht="12.6">
      <c r="A184" s="454" t="s">
        <v>792</v>
      </c>
      <c r="B184" s="448">
        <v>56</v>
      </c>
      <c r="C184" s="450" t="s">
        <v>8803</v>
      </c>
      <c r="D184" s="449" t="str">
        <f t="shared" si="12"/>
        <v>Norwegian Refugee Council (NRC)</v>
      </c>
      <c r="E184" s="449" t="s">
        <v>8804</v>
      </c>
      <c r="F184" s="449"/>
      <c r="G184" s="449"/>
      <c r="H184" s="449"/>
      <c r="I184" s="449"/>
      <c r="J184" s="449"/>
      <c r="K184" s="449"/>
      <c r="L184" s="449"/>
      <c r="U184" s="196" t="str">
        <f t="shared" si="13"/>
        <v>56: Norwegian Refugee Council (NRC)</v>
      </c>
    </row>
    <row r="185" spans="1:21" ht="12.6">
      <c r="A185" s="454" t="s">
        <v>792</v>
      </c>
      <c r="B185" s="448">
        <v>57</v>
      </c>
      <c r="C185" s="450" t="s">
        <v>8805</v>
      </c>
      <c r="D185" s="449" t="str">
        <f t="shared" si="12"/>
        <v>Organismo di Volontariato per la Cooperazione Internazionale (OVCI)</v>
      </c>
      <c r="E185" s="449" t="s">
        <v>8805</v>
      </c>
      <c r="F185" s="449"/>
      <c r="G185" s="449"/>
      <c r="H185" s="449"/>
      <c r="I185" s="449"/>
      <c r="J185" s="449"/>
      <c r="K185" s="449"/>
      <c r="L185" s="449"/>
      <c r="U185" s="196" t="str">
        <f t="shared" si="13"/>
        <v>57: Organismo di Volontariato per la Cooperazione Internazionale (OVCI)</v>
      </c>
    </row>
    <row r="186" spans="1:21" ht="12.6">
      <c r="A186" s="454" t="s">
        <v>792</v>
      </c>
      <c r="B186" s="448">
        <v>58</v>
      </c>
      <c r="C186" s="450" t="s">
        <v>8806</v>
      </c>
      <c r="D186" s="449" t="str">
        <f t="shared" si="12"/>
        <v>Organization for Peace Relief and Development (OPRD)</v>
      </c>
      <c r="E186" s="449" t="s">
        <v>8806</v>
      </c>
      <c r="F186" s="449"/>
      <c r="G186" s="449"/>
      <c r="H186" s="449"/>
      <c r="I186" s="449"/>
      <c r="J186" s="449"/>
      <c r="K186" s="449"/>
      <c r="L186" s="449"/>
      <c r="U186" s="196" t="str">
        <f t="shared" si="13"/>
        <v>58: Organization for Peace Relief and Development (OPRD)</v>
      </c>
    </row>
    <row r="187" spans="1:21" ht="12.6">
      <c r="A187" s="454" t="s">
        <v>792</v>
      </c>
      <c r="B187" s="448">
        <v>59</v>
      </c>
      <c r="C187" s="450" t="s">
        <v>8807</v>
      </c>
      <c r="D187" s="449" t="str">
        <f t="shared" si="12"/>
        <v>Oxfam (OXFAM)</v>
      </c>
      <c r="E187" s="449" t="s">
        <v>8808</v>
      </c>
      <c r="F187" s="449"/>
      <c r="G187" s="449"/>
      <c r="H187" s="449"/>
      <c r="I187" s="449"/>
      <c r="J187" s="449"/>
      <c r="K187" s="449"/>
      <c r="L187" s="449"/>
      <c r="U187" s="196" t="str">
        <f t="shared" si="13"/>
        <v>59: Oxfam (OXFAM)</v>
      </c>
    </row>
    <row r="188" spans="1:21" ht="12.6">
      <c r="A188" s="454" t="s">
        <v>792</v>
      </c>
      <c r="B188" s="448">
        <v>60</v>
      </c>
      <c r="C188" s="450" t="s">
        <v>8809</v>
      </c>
      <c r="D188" s="449" t="str">
        <f t="shared" si="12"/>
        <v>Peace Corps Organization (PCO)</v>
      </c>
      <c r="E188" s="449" t="s">
        <v>8810</v>
      </c>
      <c r="F188" s="449"/>
      <c r="G188" s="449"/>
      <c r="H188" s="449"/>
      <c r="I188" s="449"/>
      <c r="J188" s="449"/>
      <c r="K188" s="449"/>
      <c r="L188" s="449"/>
      <c r="U188" s="196" t="str">
        <f t="shared" si="13"/>
        <v>60: Peace Corps Organization (PCO)</v>
      </c>
    </row>
    <row r="189" spans="1:21" ht="12.6">
      <c r="A189" s="454" t="s">
        <v>792</v>
      </c>
      <c r="B189" s="448">
        <v>61</v>
      </c>
      <c r="C189" s="450" t="s">
        <v>8811</v>
      </c>
      <c r="D189" s="449" t="str">
        <f t="shared" si="12"/>
        <v>Plan International (PI)</v>
      </c>
      <c r="E189" s="449" t="s">
        <v>8811</v>
      </c>
      <c r="F189" s="449"/>
      <c r="G189" s="449"/>
      <c r="H189" s="449"/>
      <c r="I189" s="449"/>
      <c r="J189" s="449"/>
      <c r="K189" s="449"/>
      <c r="L189" s="449"/>
      <c r="U189" s="196" t="str">
        <f t="shared" si="13"/>
        <v>61: Plan International (PI)</v>
      </c>
    </row>
    <row r="190" spans="1:21" ht="12.6">
      <c r="A190" s="454" t="s">
        <v>792</v>
      </c>
      <c r="B190" s="448">
        <v>62</v>
      </c>
      <c r="C190" s="450" t="s">
        <v>8812</v>
      </c>
      <c r="D190" s="449" t="str">
        <f t="shared" si="12"/>
        <v>Premiere Urgence Intl (PUI)</v>
      </c>
      <c r="E190" s="449" t="s">
        <v>8812</v>
      </c>
      <c r="F190" s="449"/>
      <c r="G190" s="449"/>
      <c r="H190" s="449"/>
      <c r="I190" s="449"/>
      <c r="J190" s="449"/>
      <c r="K190" s="449"/>
      <c r="L190" s="449"/>
      <c r="U190" s="196" t="str">
        <f t="shared" si="13"/>
        <v>62: Premiere Urgence Intl (PUI)</v>
      </c>
    </row>
    <row r="191" spans="1:21" ht="12.6">
      <c r="A191" s="454" t="s">
        <v>792</v>
      </c>
      <c r="B191" s="448">
        <v>63</v>
      </c>
      <c r="C191" s="450" t="s">
        <v>8813</v>
      </c>
      <c r="D191" s="449" t="str">
        <f t="shared" si="12"/>
        <v>Real Medicin Foundation (RMF)</v>
      </c>
      <c r="E191" s="449" t="s">
        <v>8813</v>
      </c>
      <c r="F191" s="449"/>
      <c r="G191" s="449"/>
      <c r="H191" s="449"/>
      <c r="I191" s="449"/>
      <c r="J191" s="449"/>
      <c r="K191" s="449"/>
      <c r="L191" s="449"/>
      <c r="U191" s="196" t="str">
        <f t="shared" si="13"/>
        <v>63: Real Medicin Foundation (RMF)</v>
      </c>
    </row>
    <row r="192" spans="1:21" ht="12.6">
      <c r="A192" s="454" t="s">
        <v>792</v>
      </c>
      <c r="B192" s="448">
        <v>64</v>
      </c>
      <c r="C192" s="450" t="s">
        <v>8814</v>
      </c>
      <c r="D192" s="449" t="str">
        <f t="shared" si="12"/>
        <v>Relief International (RI)</v>
      </c>
      <c r="E192" s="449" t="s">
        <v>8814</v>
      </c>
      <c r="F192" s="449"/>
      <c r="G192" s="449"/>
      <c r="H192" s="449"/>
      <c r="I192" s="449"/>
      <c r="J192" s="449"/>
      <c r="K192" s="449"/>
      <c r="L192" s="449"/>
      <c r="U192" s="196" t="str">
        <f t="shared" si="13"/>
        <v>64: Relief International (RI)</v>
      </c>
    </row>
    <row r="193" spans="1:21" ht="12.6">
      <c r="A193" s="454" t="s">
        <v>792</v>
      </c>
      <c r="B193" s="448">
        <v>65</v>
      </c>
      <c r="C193" s="450" t="s">
        <v>8815</v>
      </c>
      <c r="D193" s="449" t="str">
        <f t="shared" si="12"/>
        <v>Rural Community Development Initiative (RCDI)</v>
      </c>
      <c r="E193" s="449" t="s">
        <v>8816</v>
      </c>
      <c r="F193" s="449"/>
      <c r="G193" s="449"/>
      <c r="H193" s="449"/>
      <c r="I193" s="449"/>
      <c r="J193" s="449"/>
      <c r="K193" s="449"/>
      <c r="L193" s="449"/>
      <c r="U193" s="196" t="str">
        <f t="shared" si="13"/>
        <v>65: Rural Community Development Initiative (RCDI)</v>
      </c>
    </row>
    <row r="194" spans="1:21" ht="12.6">
      <c r="A194" s="454" t="s">
        <v>792</v>
      </c>
      <c r="B194" s="448">
        <v>66</v>
      </c>
      <c r="C194" s="450" t="s">
        <v>8817</v>
      </c>
      <c r="D194" s="449" t="str">
        <f t="shared" si="12"/>
        <v>Rural Development Action Aid (RDAA)</v>
      </c>
      <c r="E194" s="449" t="s">
        <v>8817</v>
      </c>
      <c r="F194" s="449"/>
      <c r="G194" s="449"/>
      <c r="H194" s="449"/>
      <c r="I194" s="449"/>
      <c r="J194" s="449"/>
      <c r="K194" s="449"/>
      <c r="L194" s="449"/>
      <c r="U194" s="196" t="str">
        <f t="shared" si="13"/>
        <v>66: Rural Development Action Aid (RDAA)</v>
      </c>
    </row>
    <row r="195" spans="1:21" ht="12.6">
      <c r="A195" s="454" t="s">
        <v>792</v>
      </c>
      <c r="B195" s="448">
        <v>67</v>
      </c>
      <c r="C195" s="450" t="s">
        <v>8818</v>
      </c>
      <c r="D195" s="449" t="str">
        <f t="shared" si="12"/>
        <v>Samaritan Purse (SP)</v>
      </c>
      <c r="E195" s="449" t="s">
        <v>8818</v>
      </c>
      <c r="F195" s="449"/>
      <c r="G195" s="449"/>
      <c r="H195" s="449"/>
      <c r="I195" s="449"/>
      <c r="J195" s="449"/>
      <c r="K195" s="449"/>
      <c r="L195" s="449"/>
      <c r="U195" s="196" t="str">
        <f t="shared" si="13"/>
        <v>67: Samaritan Purse (SP)</v>
      </c>
    </row>
    <row r="196" spans="1:21" ht="12.6">
      <c r="A196" s="454" t="s">
        <v>792</v>
      </c>
      <c r="B196" s="448">
        <v>68</v>
      </c>
      <c r="C196" s="450" t="s">
        <v>8819</v>
      </c>
      <c r="D196" s="449" t="str">
        <f t="shared" si="12"/>
        <v>Sate Minister of Health (SMOH)</v>
      </c>
      <c r="E196" s="449" t="s">
        <v>8820</v>
      </c>
      <c r="F196" s="449"/>
      <c r="G196" s="449"/>
      <c r="H196" s="449"/>
      <c r="I196" s="449"/>
      <c r="J196" s="449"/>
      <c r="K196" s="449"/>
      <c r="L196" s="449"/>
      <c r="U196" s="196" t="str">
        <f t="shared" si="13"/>
        <v>68: Sate Minister of Health (SMOH)</v>
      </c>
    </row>
    <row r="197" spans="1:21" ht="12.6">
      <c r="A197" s="454" t="s">
        <v>792</v>
      </c>
      <c r="B197" s="448">
        <v>69</v>
      </c>
      <c r="C197" s="450" t="s">
        <v>8821</v>
      </c>
      <c r="D197" s="449" t="str">
        <f t="shared" si="12"/>
        <v>Save the African Child (SAC)</v>
      </c>
      <c r="E197" s="449" t="s">
        <v>8821</v>
      </c>
      <c r="F197" s="449"/>
      <c r="G197" s="449"/>
      <c r="H197" s="449"/>
      <c r="I197" s="449"/>
      <c r="J197" s="449"/>
      <c r="K197" s="449"/>
      <c r="L197" s="449"/>
      <c r="U197" s="196" t="str">
        <f t="shared" si="13"/>
        <v>69: Save the African Child (SAC)</v>
      </c>
    </row>
    <row r="198" spans="1:21" ht="12.6">
      <c r="A198" s="454" t="s">
        <v>792</v>
      </c>
      <c r="B198" s="448">
        <v>70</v>
      </c>
      <c r="C198" s="450" t="s">
        <v>8822</v>
      </c>
      <c r="D198" s="449" t="str">
        <f t="shared" si="12"/>
        <v>Save the Children (SCI)</v>
      </c>
      <c r="E198" s="449" t="s">
        <v>8822</v>
      </c>
      <c r="F198" s="449"/>
      <c r="G198" s="449"/>
      <c r="H198" s="449"/>
      <c r="I198" s="449"/>
      <c r="J198" s="449"/>
      <c r="K198" s="449"/>
      <c r="L198" s="449"/>
      <c r="U198" s="196" t="str">
        <f t="shared" si="13"/>
        <v>70: Save the Children (SCI)</v>
      </c>
    </row>
    <row r="199" spans="1:21" ht="12.6">
      <c r="A199" s="454" t="s">
        <v>792</v>
      </c>
      <c r="B199" s="448">
        <v>71</v>
      </c>
      <c r="C199" s="450" t="s">
        <v>8823</v>
      </c>
      <c r="D199" s="449" t="str">
        <f t="shared" ref="D199:D230" si="14">C199</f>
        <v>Seeds and Agriculture Organization (SAO)</v>
      </c>
      <c r="E199" s="449" t="s">
        <v>8823</v>
      </c>
      <c r="F199" s="449"/>
      <c r="G199" s="449"/>
      <c r="H199" s="449"/>
      <c r="I199" s="449"/>
      <c r="J199" s="449"/>
      <c r="K199" s="449"/>
      <c r="L199" s="449"/>
      <c r="U199" s="196" t="str">
        <f t="shared" ref="U199:U230" si="15">IF(LEN(B199)&gt;0,_xlfn.CONCAT(B199,": ",D199),"")</f>
        <v>71: Seeds and Agriculture Organization (SAO)</v>
      </c>
    </row>
    <row r="200" spans="1:21" ht="12.6">
      <c r="A200" s="454" t="s">
        <v>792</v>
      </c>
      <c r="B200" s="448">
        <v>72</v>
      </c>
      <c r="C200" s="450" t="s">
        <v>8824</v>
      </c>
      <c r="D200" s="449" t="str">
        <f t="shared" si="14"/>
        <v>Smile Again Africa Development Organization (SAADO)</v>
      </c>
      <c r="E200" s="449" t="s">
        <v>8825</v>
      </c>
      <c r="F200" s="449"/>
      <c r="G200" s="449"/>
      <c r="H200" s="449"/>
      <c r="I200" s="449"/>
      <c r="J200" s="449"/>
      <c r="K200" s="449"/>
      <c r="L200" s="449"/>
      <c r="U200" s="196" t="str">
        <f t="shared" si="15"/>
        <v>72: Smile Again Africa Development Organization (SAADO)</v>
      </c>
    </row>
    <row r="201" spans="1:21" ht="12.6">
      <c r="A201" s="454" t="s">
        <v>792</v>
      </c>
      <c r="B201" s="448">
        <v>73</v>
      </c>
      <c r="C201" s="450" t="s">
        <v>8826</v>
      </c>
      <c r="D201" s="449" t="str">
        <f t="shared" si="14"/>
        <v>South Sudan Medical Relief (SSMR)</v>
      </c>
      <c r="E201" s="449" t="s">
        <v>8827</v>
      </c>
      <c r="F201" s="449"/>
      <c r="G201" s="449"/>
      <c r="H201" s="449"/>
      <c r="I201" s="449"/>
      <c r="J201" s="449"/>
      <c r="K201" s="449"/>
      <c r="L201" s="449"/>
      <c r="U201" s="196" t="str">
        <f t="shared" si="15"/>
        <v>73: South Sudan Medical Relief (SSMR)</v>
      </c>
    </row>
    <row r="202" spans="1:21" ht="12.6">
      <c r="A202" s="454" t="s">
        <v>792</v>
      </c>
      <c r="B202" s="448">
        <v>74</v>
      </c>
      <c r="C202" s="450" t="s">
        <v>8828</v>
      </c>
      <c r="D202" s="449" t="str">
        <f t="shared" si="14"/>
        <v>State Minister of Health (SMOH)</v>
      </c>
      <c r="E202" s="449" t="s">
        <v>8829</v>
      </c>
      <c r="F202" s="449"/>
      <c r="G202" s="449"/>
      <c r="H202" s="449"/>
      <c r="I202" s="449"/>
      <c r="J202" s="449"/>
      <c r="K202" s="449"/>
      <c r="L202" s="449"/>
      <c r="U202" s="196" t="str">
        <f t="shared" si="15"/>
        <v>74: State Minister of Health (SMOH)</v>
      </c>
    </row>
    <row r="203" spans="1:21" ht="12.6">
      <c r="A203" s="454" t="s">
        <v>792</v>
      </c>
      <c r="B203" s="448">
        <v>75</v>
      </c>
      <c r="C203" s="450" t="s">
        <v>8830</v>
      </c>
      <c r="D203" s="449" t="str">
        <f t="shared" si="14"/>
        <v>State Minister of Health Lakes (SMOH)</v>
      </c>
      <c r="E203" s="449" t="s">
        <v>8830</v>
      </c>
      <c r="F203" s="449"/>
      <c r="G203" s="449"/>
      <c r="H203" s="449"/>
      <c r="I203" s="449"/>
      <c r="J203" s="449"/>
      <c r="K203" s="449"/>
      <c r="L203" s="449"/>
      <c r="U203" s="196" t="str">
        <f t="shared" si="15"/>
        <v>75: State Minister of Health Lakes (SMOH)</v>
      </c>
    </row>
    <row r="204" spans="1:21" ht="12.6">
      <c r="A204" s="454" t="s">
        <v>792</v>
      </c>
      <c r="B204" s="448">
        <v>76</v>
      </c>
      <c r="C204" s="450" t="s">
        <v>8831</v>
      </c>
      <c r="D204" s="449" t="str">
        <f t="shared" si="14"/>
        <v>Tear Fund (TF)</v>
      </c>
      <c r="E204" s="449" t="s">
        <v>8831</v>
      </c>
      <c r="F204" s="449"/>
      <c r="G204" s="449"/>
      <c r="H204" s="449"/>
      <c r="I204" s="449"/>
      <c r="J204" s="449"/>
      <c r="K204" s="449"/>
      <c r="L204" s="449"/>
      <c r="U204" s="196" t="str">
        <f t="shared" si="15"/>
        <v>76: Tear Fund (TF)</v>
      </c>
    </row>
    <row r="205" spans="1:21" ht="12.6">
      <c r="A205" s="454" t="s">
        <v>792</v>
      </c>
      <c r="B205" s="448">
        <v>77</v>
      </c>
      <c r="C205" s="450" t="s">
        <v>8832</v>
      </c>
      <c r="D205" s="449" t="str">
        <f t="shared" si="14"/>
        <v>The Carter Centre (TCC)</v>
      </c>
      <c r="E205" s="449" t="s">
        <v>8832</v>
      </c>
      <c r="F205" s="449"/>
      <c r="G205" s="449"/>
      <c r="H205" s="449"/>
      <c r="I205" s="449"/>
      <c r="J205" s="449"/>
      <c r="K205" s="449"/>
      <c r="L205" s="449"/>
      <c r="U205" s="196" t="str">
        <f t="shared" si="15"/>
        <v>77: The Carter Centre (TCC)</v>
      </c>
    </row>
    <row r="206" spans="1:21" ht="12.6">
      <c r="A206" s="454" t="s">
        <v>792</v>
      </c>
      <c r="B206" s="448">
        <v>78</v>
      </c>
      <c r="C206" s="450" t="s">
        <v>8833</v>
      </c>
      <c r="D206" s="449" t="str">
        <f t="shared" si="14"/>
        <v>Unity Culture Development Centre (UCDC)</v>
      </c>
      <c r="E206" s="449" t="s">
        <v>8833</v>
      </c>
      <c r="F206" s="449"/>
      <c r="G206" s="449"/>
      <c r="H206" s="449"/>
      <c r="I206" s="449"/>
      <c r="J206" s="449"/>
      <c r="K206" s="449"/>
      <c r="L206" s="449"/>
      <c r="U206" s="196" t="str">
        <f t="shared" si="15"/>
        <v>78: Unity Culture Development Centre (UCDC)</v>
      </c>
    </row>
    <row r="207" spans="1:21" ht="12.6">
      <c r="A207" s="454" t="s">
        <v>792</v>
      </c>
      <c r="B207" s="448">
        <v>79</v>
      </c>
      <c r="C207" s="450" t="s">
        <v>8834</v>
      </c>
      <c r="D207" s="449" t="str">
        <f t="shared" si="14"/>
        <v>Universal Intervension Intervension for Development Organization (UNIDOR)</v>
      </c>
      <c r="E207" s="449" t="s">
        <v>8834</v>
      </c>
      <c r="F207" s="449"/>
      <c r="G207" s="449"/>
      <c r="H207" s="449"/>
      <c r="I207" s="449"/>
      <c r="J207" s="449"/>
      <c r="K207" s="449"/>
      <c r="L207" s="449"/>
      <c r="U207" s="196" t="str">
        <f t="shared" si="15"/>
        <v>79: Universal Intervension Intervension for Development Organization (UNIDOR)</v>
      </c>
    </row>
    <row r="208" spans="1:21" ht="12.6">
      <c r="A208" s="454" t="s">
        <v>792</v>
      </c>
      <c r="B208" s="448">
        <v>80</v>
      </c>
      <c r="C208" s="450" t="s">
        <v>8835</v>
      </c>
      <c r="D208" s="449" t="str">
        <f t="shared" si="14"/>
        <v>Welthungerhilfe (WHH)</v>
      </c>
      <c r="E208" s="449" t="s">
        <v>8835</v>
      </c>
      <c r="F208" s="449"/>
      <c r="G208" s="449"/>
      <c r="H208" s="449"/>
      <c r="I208" s="449"/>
      <c r="J208" s="449"/>
      <c r="K208" s="449"/>
      <c r="L208" s="449"/>
      <c r="U208" s="196" t="str">
        <f t="shared" si="15"/>
        <v>80: Welthungerhilfe (WHH)</v>
      </c>
    </row>
    <row r="209" spans="1:21" ht="12.6">
      <c r="A209" s="454" t="s">
        <v>792</v>
      </c>
      <c r="B209" s="448">
        <v>81</v>
      </c>
      <c r="C209" s="450" t="s">
        <v>8836</v>
      </c>
      <c r="D209" s="449" t="str">
        <f t="shared" si="14"/>
        <v>World Relief (WR)</v>
      </c>
      <c r="E209" s="449" t="s">
        <v>8836</v>
      </c>
      <c r="F209" s="449"/>
      <c r="G209" s="449"/>
      <c r="H209" s="449"/>
      <c r="I209" s="449"/>
      <c r="J209" s="449"/>
      <c r="K209" s="449"/>
      <c r="L209" s="449"/>
      <c r="U209" s="196" t="str">
        <f t="shared" si="15"/>
        <v>81: World Relief (WR)</v>
      </c>
    </row>
    <row r="210" spans="1:21" ht="12.6">
      <c r="A210" s="454" t="s">
        <v>792</v>
      </c>
      <c r="B210" s="448">
        <v>82</v>
      </c>
      <c r="C210" s="450" t="s">
        <v>8837</v>
      </c>
      <c r="D210" s="449" t="str">
        <f t="shared" si="14"/>
        <v>World Vision (WV)</v>
      </c>
      <c r="E210" s="449" t="s">
        <v>8838</v>
      </c>
      <c r="F210" s="449"/>
      <c r="G210" s="449"/>
      <c r="H210" s="449"/>
      <c r="I210" s="449"/>
      <c r="J210" s="449"/>
      <c r="K210" s="449"/>
      <c r="L210" s="449"/>
      <c r="U210" s="196" t="str">
        <f t="shared" si="15"/>
        <v>82: World Vision (WV)</v>
      </c>
    </row>
    <row r="211" spans="1:21" ht="12.6">
      <c r="A211" s="454" t="s">
        <v>792</v>
      </c>
      <c r="B211" s="448">
        <v>83</v>
      </c>
      <c r="C211" s="450" t="s">
        <v>8839</v>
      </c>
      <c r="D211" s="449" t="str">
        <f t="shared" si="14"/>
        <v>Wungap Agriculture Development Agency (WADA)</v>
      </c>
      <c r="E211" s="449" t="s">
        <v>8839</v>
      </c>
      <c r="F211" s="449"/>
      <c r="G211" s="449"/>
      <c r="H211" s="449"/>
      <c r="I211" s="449"/>
      <c r="J211" s="449"/>
      <c r="K211" s="449"/>
      <c r="L211" s="449"/>
      <c r="U211" s="196" t="str">
        <f t="shared" si="15"/>
        <v>83: Wungap Agriculture Development Agency (WADA)</v>
      </c>
    </row>
    <row r="212" spans="1:21" ht="12.6">
      <c r="A212" s="454" t="s">
        <v>792</v>
      </c>
      <c r="B212" s="455">
        <v>84</v>
      </c>
      <c r="C212" s="450" t="s">
        <v>8840</v>
      </c>
      <c r="D212" s="449" t="str">
        <f t="shared" si="14"/>
        <v>WFP Directly</v>
      </c>
      <c r="E212" s="454" t="s">
        <v>8840</v>
      </c>
      <c r="F212" s="454"/>
      <c r="G212" s="454"/>
      <c r="H212" s="454"/>
      <c r="I212" s="454"/>
      <c r="J212" s="454"/>
      <c r="K212" s="454"/>
      <c r="L212" s="454"/>
      <c r="M212" s="266"/>
      <c r="U212" s="196" t="str">
        <f t="shared" si="15"/>
        <v>84: WFP Directly</v>
      </c>
    </row>
    <row r="213" spans="1:21" ht="12.6">
      <c r="A213" s="454" t="s">
        <v>792</v>
      </c>
      <c r="B213" s="455">
        <v>97</v>
      </c>
      <c r="C213" s="450" t="s">
        <v>8841</v>
      </c>
      <c r="D213" s="449" t="str">
        <f t="shared" si="14"/>
        <v>Local Authorities</v>
      </c>
      <c r="E213" s="454" t="s">
        <v>8841</v>
      </c>
      <c r="F213" s="454"/>
      <c r="G213" s="454"/>
      <c r="H213" s="454"/>
      <c r="I213" s="454"/>
      <c r="J213" s="454"/>
      <c r="K213" s="454"/>
      <c r="L213" s="454"/>
      <c r="M213" s="266"/>
      <c r="U213" s="196" t="str">
        <f t="shared" si="15"/>
        <v>97: Local Authorities</v>
      </c>
    </row>
    <row r="214" spans="1:21" ht="12.6">
      <c r="A214" s="454" t="s">
        <v>792</v>
      </c>
      <c r="B214" s="455">
        <v>98</v>
      </c>
      <c r="C214" s="450" t="s">
        <v>8842</v>
      </c>
      <c r="D214" s="449" t="str">
        <f t="shared" si="14"/>
        <v>I don’t know</v>
      </c>
      <c r="E214" s="454" t="s">
        <v>8842</v>
      </c>
      <c r="F214" s="454"/>
      <c r="G214" s="454"/>
      <c r="H214" s="454"/>
      <c r="I214" s="454"/>
      <c r="J214" s="454"/>
      <c r="K214" s="454"/>
      <c r="L214" s="454"/>
      <c r="M214" s="266"/>
      <c r="U214" s="196" t="str">
        <f t="shared" si="15"/>
        <v>98: I don’t know</v>
      </c>
    </row>
    <row r="215" spans="1:21" ht="12.6">
      <c r="A215" s="449" t="s">
        <v>8843</v>
      </c>
      <c r="B215" s="448">
        <v>1</v>
      </c>
      <c r="C215" s="450" t="s">
        <v>8844</v>
      </c>
      <c r="D215" s="449" t="str">
        <f t="shared" si="14"/>
        <v>This month (last 30 days)</v>
      </c>
      <c r="E215" s="449" t="s">
        <v>8844</v>
      </c>
      <c r="F215" s="449"/>
      <c r="G215" s="449"/>
      <c r="H215" s="449"/>
      <c r="I215" s="449"/>
      <c r="J215" s="449"/>
      <c r="K215" s="449"/>
      <c r="L215" s="449"/>
      <c r="U215" s="196" t="str">
        <f t="shared" si="15"/>
        <v>1: This month (last 30 days)</v>
      </c>
    </row>
    <row r="216" spans="1:21" ht="12.6">
      <c r="A216" s="449" t="s">
        <v>8843</v>
      </c>
      <c r="B216" s="448">
        <v>2</v>
      </c>
      <c r="C216" s="450" t="s">
        <v>8845</v>
      </c>
      <c r="D216" s="449" t="str">
        <f t="shared" si="14"/>
        <v>Last month (last 60 days)</v>
      </c>
      <c r="E216" s="449" t="s">
        <v>8845</v>
      </c>
      <c r="F216" s="449"/>
      <c r="G216" s="449"/>
      <c r="H216" s="449"/>
      <c r="I216" s="449"/>
      <c r="J216" s="449"/>
      <c r="K216" s="449"/>
      <c r="L216" s="449"/>
      <c r="U216" s="196" t="str">
        <f t="shared" si="15"/>
        <v>2: Last month (last 60 days)</v>
      </c>
    </row>
    <row r="217" spans="1:21" ht="12.6">
      <c r="A217" s="449" t="s">
        <v>8843</v>
      </c>
      <c r="B217" s="448">
        <v>3</v>
      </c>
      <c r="C217" s="450" t="s">
        <v>8846</v>
      </c>
      <c r="D217" s="449" t="str">
        <f t="shared" si="14"/>
        <v>More than 2 months ago (more than 60 days ago)</v>
      </c>
      <c r="E217" s="449" t="s">
        <v>8846</v>
      </c>
      <c r="F217" s="449"/>
      <c r="G217" s="449"/>
      <c r="H217" s="449"/>
      <c r="I217" s="449"/>
      <c r="J217" s="449"/>
      <c r="K217" s="449"/>
      <c r="L217" s="449"/>
      <c r="U217" s="196" t="str">
        <f t="shared" si="15"/>
        <v>3: More than 2 months ago (more than 60 days ago)</v>
      </c>
    </row>
    <row r="218" spans="1:21" ht="12.6">
      <c r="A218" s="449" t="s">
        <v>8847</v>
      </c>
      <c r="B218" s="448">
        <v>1</v>
      </c>
      <c r="C218" s="450" t="s">
        <v>8848</v>
      </c>
      <c r="D218" s="449" t="str">
        <f t="shared" si="14"/>
        <v>Breastfeeding is healthier</v>
      </c>
      <c r="E218" s="449" t="s">
        <v>8848</v>
      </c>
      <c r="F218" s="449"/>
      <c r="G218" s="449"/>
      <c r="H218" s="449"/>
      <c r="I218" s="449"/>
      <c r="J218" s="449"/>
      <c r="K218" s="449"/>
      <c r="L218" s="449"/>
      <c r="U218" s="196" t="str">
        <f t="shared" si="15"/>
        <v>1: Breastfeeding is healthier</v>
      </c>
    </row>
    <row r="219" spans="1:21" ht="12.6">
      <c r="A219" s="449" t="s">
        <v>8847</v>
      </c>
      <c r="B219" s="448">
        <v>2</v>
      </c>
      <c r="C219" s="450" t="s">
        <v>8849</v>
      </c>
      <c r="D219" s="449" t="str">
        <f t="shared" si="14"/>
        <v>Formula healthier</v>
      </c>
      <c r="E219" s="449" t="s">
        <v>8849</v>
      </c>
      <c r="F219" s="449"/>
      <c r="G219" s="449"/>
      <c r="H219" s="449"/>
      <c r="I219" s="449"/>
      <c r="J219" s="449"/>
      <c r="K219" s="449"/>
      <c r="L219" s="449"/>
      <c r="U219" s="196" t="str">
        <f t="shared" si="15"/>
        <v>2: Formula healthier</v>
      </c>
    </row>
    <row r="220" spans="1:21" ht="12.6">
      <c r="A220" s="449" t="s">
        <v>8847</v>
      </c>
      <c r="B220" s="448">
        <v>98</v>
      </c>
      <c r="C220" s="450" t="s">
        <v>8850</v>
      </c>
      <c r="D220" s="449" t="str">
        <f t="shared" si="14"/>
        <v>Don’t know</v>
      </c>
      <c r="E220" s="449" t="s">
        <v>8850</v>
      </c>
      <c r="F220" s="449"/>
      <c r="G220" s="449"/>
      <c r="H220" s="449"/>
      <c r="I220" s="449"/>
      <c r="J220" s="449"/>
      <c r="K220" s="449"/>
      <c r="L220" s="449"/>
      <c r="U220" s="196" t="str">
        <f t="shared" si="15"/>
        <v>98: Don’t know</v>
      </c>
    </row>
    <row r="221" spans="1:21" ht="12.6">
      <c r="A221" s="449" t="s">
        <v>8851</v>
      </c>
      <c r="B221" s="448">
        <v>1</v>
      </c>
      <c r="C221" s="450" t="s">
        <v>8852</v>
      </c>
      <c r="D221" s="449" t="str">
        <f t="shared" si="14"/>
        <v>Excessive Moisture</v>
      </c>
      <c r="E221" s="449" t="s">
        <v>8853</v>
      </c>
      <c r="F221" s="449"/>
      <c r="G221" s="449"/>
      <c r="H221" s="449"/>
      <c r="I221" s="449"/>
      <c r="J221" s="449"/>
      <c r="K221" s="449"/>
      <c r="L221" s="449"/>
      <c r="U221" s="196" t="str">
        <f t="shared" si="15"/>
        <v>1: Excessive Moisture</v>
      </c>
    </row>
    <row r="222" spans="1:21" ht="12.6">
      <c r="A222" s="449" t="s">
        <v>8851</v>
      </c>
      <c r="B222" s="448">
        <v>2</v>
      </c>
      <c r="C222" s="450" t="s">
        <v>8854</v>
      </c>
      <c r="D222" s="449" t="str">
        <f t="shared" si="14"/>
        <v>Faulty Packaging</v>
      </c>
      <c r="E222" s="449" t="s">
        <v>8854</v>
      </c>
      <c r="F222" s="449"/>
      <c r="G222" s="449"/>
      <c r="H222" s="449"/>
      <c r="I222" s="449"/>
      <c r="J222" s="449"/>
      <c r="K222" s="449"/>
      <c r="L222" s="449"/>
      <c r="U222" s="196" t="str">
        <f t="shared" si="15"/>
        <v>2: Faulty Packaging</v>
      </c>
    </row>
    <row r="223" spans="1:21" ht="12.6">
      <c r="A223" s="449" t="s">
        <v>8851</v>
      </c>
      <c r="B223" s="448">
        <v>3</v>
      </c>
      <c r="C223" s="450" t="s">
        <v>8855</v>
      </c>
      <c r="D223" s="449" t="str">
        <f t="shared" si="14"/>
        <v>Foreign Matter</v>
      </c>
      <c r="E223" s="449" t="s">
        <v>8855</v>
      </c>
      <c r="F223" s="449"/>
      <c r="G223" s="449"/>
      <c r="H223" s="449"/>
      <c r="I223" s="449"/>
      <c r="J223" s="449"/>
      <c r="K223" s="449"/>
      <c r="L223" s="449"/>
      <c r="U223" s="196" t="str">
        <f t="shared" si="15"/>
        <v>3: Foreign Matter</v>
      </c>
    </row>
    <row r="224" spans="1:21" ht="12.6">
      <c r="A224" s="449" t="s">
        <v>8851</v>
      </c>
      <c r="B224" s="448">
        <v>4</v>
      </c>
      <c r="C224" s="450" t="s">
        <v>8856</v>
      </c>
      <c r="D224" s="449" t="str">
        <f t="shared" si="14"/>
        <v>Infested</v>
      </c>
      <c r="E224" s="449" t="s">
        <v>8856</v>
      </c>
      <c r="F224" s="449"/>
      <c r="G224" s="449"/>
      <c r="H224" s="449"/>
      <c r="I224" s="449"/>
      <c r="J224" s="449"/>
      <c r="K224" s="449"/>
      <c r="L224" s="449"/>
      <c r="U224" s="196" t="str">
        <f t="shared" si="15"/>
        <v>4: Infested</v>
      </c>
    </row>
    <row r="225" spans="1:21" ht="12.6">
      <c r="A225" s="449" t="s">
        <v>8851</v>
      </c>
      <c r="B225" s="448">
        <v>5</v>
      </c>
      <c r="C225" s="450" t="s">
        <v>8857</v>
      </c>
      <c r="D225" s="449" t="str">
        <f t="shared" si="14"/>
        <v>Past Expiry/Rotten</v>
      </c>
      <c r="E225" s="449" t="s">
        <v>8857</v>
      </c>
      <c r="F225" s="449"/>
      <c r="G225" s="449"/>
      <c r="H225" s="449"/>
      <c r="I225" s="449"/>
      <c r="J225" s="449"/>
      <c r="K225" s="449"/>
      <c r="L225" s="449"/>
      <c r="U225" s="196" t="str">
        <f t="shared" si="15"/>
        <v>5: Past Expiry/Rotten</v>
      </c>
    </row>
    <row r="226" spans="1:21" ht="12.6">
      <c r="A226" s="449" t="s">
        <v>8858</v>
      </c>
      <c r="B226" s="448">
        <v>101</v>
      </c>
      <c r="C226" s="450" t="s">
        <v>8859</v>
      </c>
      <c r="D226" s="449" t="str">
        <f t="shared" si="14"/>
        <v>Families with children under 5 years on malnutrition treatment</v>
      </c>
      <c r="E226" s="449" t="s">
        <v>8860</v>
      </c>
      <c r="F226" s="449"/>
      <c r="G226" s="449">
        <v>1</v>
      </c>
      <c r="H226" s="449"/>
      <c r="I226" s="449"/>
      <c r="J226" s="449"/>
      <c r="K226" s="449"/>
      <c r="L226" s="449"/>
      <c r="U226" s="196" t="str">
        <f t="shared" si="15"/>
        <v>101: Families with children under 5 years on malnutrition treatment</v>
      </c>
    </row>
    <row r="227" spans="1:21" ht="12.6">
      <c r="A227" s="449" t="s">
        <v>8858</v>
      </c>
      <c r="B227" s="448">
        <v>102</v>
      </c>
      <c r="C227" s="450" t="s">
        <v>8861</v>
      </c>
      <c r="D227" s="449" t="str">
        <f t="shared" si="14"/>
        <v>Families with pregnant and/or lactating Women on malnutrition treatment</v>
      </c>
      <c r="E227" s="449" t="s">
        <v>8862</v>
      </c>
      <c r="F227" s="449"/>
      <c r="G227" s="449">
        <v>1</v>
      </c>
      <c r="H227" s="449"/>
      <c r="I227" s="449"/>
      <c r="J227" s="449"/>
      <c r="K227" s="449"/>
      <c r="L227" s="449"/>
      <c r="U227" s="196" t="str">
        <f t="shared" si="15"/>
        <v>102: Families with pregnant and/or lactating Women on malnutrition treatment</v>
      </c>
    </row>
    <row r="228" spans="1:21" ht="12.6">
      <c r="A228" s="449" t="s">
        <v>8858</v>
      </c>
      <c r="B228" s="448">
        <v>103</v>
      </c>
      <c r="C228" s="450" t="s">
        <v>8863</v>
      </c>
      <c r="D228" s="449" t="str">
        <f t="shared" si="14"/>
        <v>Families headed by children</v>
      </c>
      <c r="E228" s="449" t="s">
        <v>8863</v>
      </c>
      <c r="F228" s="449"/>
      <c r="G228" s="449">
        <v>1</v>
      </c>
      <c r="H228" s="449"/>
      <c r="I228" s="449"/>
      <c r="J228" s="449"/>
      <c r="K228" s="449"/>
      <c r="L228" s="449"/>
      <c r="U228" s="196" t="str">
        <f t="shared" si="15"/>
        <v>103: Families headed by children</v>
      </c>
    </row>
    <row r="229" spans="1:21" ht="12.6">
      <c r="A229" s="449" t="s">
        <v>8858</v>
      </c>
      <c r="B229" s="448">
        <v>104</v>
      </c>
      <c r="C229" s="450" t="s">
        <v>8864</v>
      </c>
      <c r="D229" s="449" t="str">
        <f t="shared" si="14"/>
        <v>Families with low income or headed by vulnerables</v>
      </c>
      <c r="E229" s="449" t="s">
        <v>8865</v>
      </c>
      <c r="F229" s="449"/>
      <c r="G229" s="449">
        <v>1</v>
      </c>
      <c r="H229" s="449"/>
      <c r="I229" s="449"/>
      <c r="J229" s="449"/>
      <c r="K229" s="449"/>
      <c r="L229" s="449"/>
      <c r="U229" s="196" t="str">
        <f t="shared" si="15"/>
        <v>104: Families with low income or headed by vulnerables</v>
      </c>
    </row>
    <row r="230" spans="1:21" ht="12.6">
      <c r="A230" s="449" t="s">
        <v>8858</v>
      </c>
      <c r="B230" s="448">
        <v>105</v>
      </c>
      <c r="C230" s="450" t="s">
        <v>8866</v>
      </c>
      <c r="D230" s="449" t="str">
        <f t="shared" si="14"/>
        <v>Food insecure housheolds</v>
      </c>
      <c r="E230" s="449" t="s">
        <v>8866</v>
      </c>
      <c r="F230" s="449"/>
      <c r="G230" s="449">
        <v>1</v>
      </c>
      <c r="H230" s="449"/>
      <c r="I230" s="449"/>
      <c r="J230" s="449"/>
      <c r="K230" s="449"/>
      <c r="L230" s="449"/>
      <c r="U230" s="196" t="str">
        <f t="shared" si="15"/>
        <v>105: Food insecure housheolds</v>
      </c>
    </row>
    <row r="231" spans="1:21" ht="12.6">
      <c r="A231" s="449" t="s">
        <v>8858</v>
      </c>
      <c r="B231" s="448">
        <v>106</v>
      </c>
      <c r="C231" s="450" t="s">
        <v>8867</v>
      </c>
      <c r="D231" s="449" t="str">
        <f t="shared" ref="D231:D262" si="16">C231</f>
        <v>Families with high dependency ratio or with very few income earning members</v>
      </c>
      <c r="E231" s="449" t="s">
        <v>8867</v>
      </c>
      <c r="F231" s="449"/>
      <c r="G231" s="449">
        <v>1</v>
      </c>
      <c r="H231" s="449"/>
      <c r="I231" s="449"/>
      <c r="J231" s="449"/>
      <c r="K231" s="449"/>
      <c r="L231" s="449"/>
      <c r="U231" s="196" t="str">
        <f t="shared" ref="U231:U262" si="17">IF(LEN(B231)&gt;0,_xlfn.CONCAT(B231,": ",D231),"")</f>
        <v>106: Families with high dependency ratio or with very few income earning members</v>
      </c>
    </row>
    <row r="232" spans="1:21" ht="12.6">
      <c r="A232" s="449" t="s">
        <v>8858</v>
      </c>
      <c r="B232" s="456">
        <v>201</v>
      </c>
      <c r="C232" s="450" t="s">
        <v>8868</v>
      </c>
      <c r="D232" s="449" t="str">
        <f t="shared" si="16"/>
        <v>Households with a high dependency ratio</v>
      </c>
      <c r="E232" s="449" t="s">
        <v>8869</v>
      </c>
      <c r="F232" s="449"/>
      <c r="G232" s="449">
        <v>2</v>
      </c>
      <c r="H232" s="449"/>
      <c r="I232" s="449"/>
      <c r="J232" s="449"/>
      <c r="K232" s="449"/>
      <c r="L232" s="449"/>
      <c r="U232" s="196" t="str">
        <f t="shared" si="17"/>
        <v>201: Households with a high dependency ratio</v>
      </c>
    </row>
    <row r="233" spans="1:21" ht="12.6">
      <c r="A233" s="449" t="s">
        <v>8858</v>
      </c>
      <c r="B233" s="456">
        <v>202</v>
      </c>
      <c r="C233" s="450" t="s">
        <v>8870</v>
      </c>
      <c r="D233" s="449" t="str">
        <f t="shared" si="16"/>
        <v>Female-headed households (recently widowed/abandoned)</v>
      </c>
      <c r="E233" s="449" t="s">
        <v>8871</v>
      </c>
      <c r="F233" s="449"/>
      <c r="G233" s="449">
        <v>2</v>
      </c>
      <c r="H233" s="449"/>
      <c r="I233" s="449"/>
      <c r="J233" s="449"/>
      <c r="K233" s="449"/>
      <c r="L233" s="449"/>
      <c r="U233" s="196" t="str">
        <f t="shared" si="17"/>
        <v>202: Female-headed households (recently widowed/abandoned)</v>
      </c>
    </row>
    <row r="234" spans="1:21" ht="12.6">
      <c r="A234" s="449" t="s">
        <v>8858</v>
      </c>
      <c r="B234" s="456">
        <v>203</v>
      </c>
      <c r="C234" s="450" t="s">
        <v>8872</v>
      </c>
      <c r="D234" s="449" t="str">
        <f t="shared" si="16"/>
        <v>Households a member discharged/cured from an OTP/TSFP</v>
      </c>
      <c r="E234" s="449" t="s">
        <v>8873</v>
      </c>
      <c r="F234" s="449"/>
      <c r="G234" s="449">
        <v>2</v>
      </c>
      <c r="H234" s="449"/>
      <c r="I234" s="449"/>
      <c r="J234" s="449"/>
      <c r="K234" s="449"/>
      <c r="L234" s="449"/>
      <c r="U234" s="196" t="str">
        <f t="shared" si="17"/>
        <v>203: Households a member discharged/cured from an OTP/TSFP</v>
      </c>
    </row>
    <row r="235" spans="1:21" ht="12.6">
      <c r="A235" s="449" t="s">
        <v>8858</v>
      </c>
      <c r="B235" s="456">
        <v>204</v>
      </c>
      <c r="C235" s="450" t="s">
        <v>8874</v>
      </c>
      <c r="D235" s="449" t="str">
        <f t="shared" si="16"/>
        <v>Households with chronically ill/disabled members</v>
      </c>
      <c r="E235" s="449" t="s">
        <v>8875</v>
      </c>
      <c r="F235" s="449"/>
      <c r="G235" s="449">
        <v>2</v>
      </c>
      <c r="H235" s="449"/>
      <c r="I235" s="449"/>
      <c r="J235" s="449"/>
      <c r="K235" s="449"/>
      <c r="L235" s="449"/>
      <c r="U235" s="196" t="str">
        <f t="shared" si="17"/>
        <v>204: Households with chronically ill/disabled members</v>
      </c>
    </row>
    <row r="236" spans="1:21" ht="12.6">
      <c r="A236" s="449" t="s">
        <v>8858</v>
      </c>
      <c r="B236" s="456">
        <v>205</v>
      </c>
      <c r="C236" s="450" t="s">
        <v>8876</v>
      </c>
      <c r="D236" s="449" t="str">
        <f t="shared" si="16"/>
        <v>Split up households (food scarcity)</v>
      </c>
      <c r="E236" s="449" t="s">
        <v>8877</v>
      </c>
      <c r="F236" s="449"/>
      <c r="G236" s="449">
        <v>2</v>
      </c>
      <c r="H236" s="449"/>
      <c r="I236" s="449"/>
      <c r="J236" s="449"/>
      <c r="K236" s="449"/>
      <c r="L236" s="449"/>
      <c r="U236" s="196" t="str">
        <f t="shared" si="17"/>
        <v>205: Split up households (food scarcity)</v>
      </c>
    </row>
    <row r="237" spans="1:21" ht="12.6">
      <c r="A237" s="449" t="s">
        <v>8858</v>
      </c>
      <c r="B237" s="456">
        <v>206</v>
      </c>
      <c r="C237" s="450" t="s">
        <v>8878</v>
      </c>
      <c r="D237" s="449" t="str">
        <f t="shared" si="16"/>
        <v>Households facing zero-sum coping</v>
      </c>
      <c r="E237" s="449" t="s">
        <v>8879</v>
      </c>
      <c r="F237" s="449"/>
      <c r="G237" s="449">
        <v>2</v>
      </c>
      <c r="H237" s="449"/>
      <c r="I237" s="449"/>
      <c r="J237" s="449"/>
      <c r="K237" s="449"/>
      <c r="L237" s="449"/>
      <c r="U237" s="196" t="str">
        <f t="shared" si="17"/>
        <v>206: Households facing zero-sum coping</v>
      </c>
    </row>
    <row r="238" spans="1:21" ht="12.6">
      <c r="A238" s="449" t="s">
        <v>8858</v>
      </c>
      <c r="B238" s="456">
        <v>207</v>
      </c>
      <c r="C238" s="450" t="s">
        <v>8880</v>
      </c>
      <c r="D238" s="449" t="str">
        <f t="shared" si="16"/>
        <v>Households without access to productive assets</v>
      </c>
      <c r="E238" s="449" t="s">
        <v>8881</v>
      </c>
      <c r="F238" s="449"/>
      <c r="G238" s="449">
        <v>2</v>
      </c>
      <c r="H238" s="449"/>
      <c r="I238" s="449"/>
      <c r="J238" s="449"/>
      <c r="K238" s="449"/>
      <c r="L238" s="449"/>
      <c r="U238" s="196" t="str">
        <f t="shared" si="17"/>
        <v>207: Households without access to productive assets</v>
      </c>
    </row>
    <row r="239" spans="1:21" ht="12.6">
      <c r="A239" s="449" t="s">
        <v>8858</v>
      </c>
      <c r="B239" s="456">
        <v>208</v>
      </c>
      <c r="C239" s="450" t="s">
        <v>8882</v>
      </c>
      <c r="D239" s="449" t="str">
        <f t="shared" si="16"/>
        <v>Daily wage-earners or households with no reliable income</v>
      </c>
      <c r="E239" s="449" t="s">
        <v>8883</v>
      </c>
      <c r="F239" s="449"/>
      <c r="G239" s="449">
        <v>2</v>
      </c>
      <c r="H239" s="449"/>
      <c r="I239" s="449"/>
      <c r="J239" s="449"/>
      <c r="K239" s="449"/>
      <c r="L239" s="449"/>
      <c r="U239" s="196" t="str">
        <f t="shared" si="17"/>
        <v>208: Daily wage-earners or households with no reliable income</v>
      </c>
    </row>
    <row r="240" spans="1:21" ht="12.6">
      <c r="A240" s="449" t="s">
        <v>8858</v>
      </c>
      <c r="B240" s="456">
        <v>88</v>
      </c>
      <c r="C240" s="450" t="s">
        <v>8884</v>
      </c>
      <c r="D240" s="449" t="str">
        <f t="shared" si="16"/>
        <v>Other CBPP defined criteria</v>
      </c>
      <c r="E240" s="449" t="s">
        <v>8885</v>
      </c>
      <c r="F240" s="449"/>
      <c r="G240" s="449"/>
      <c r="H240" s="449"/>
      <c r="I240" s="449"/>
      <c r="J240" s="449"/>
      <c r="K240" s="449"/>
      <c r="L240" s="449"/>
      <c r="U240" s="196" t="str">
        <f t="shared" si="17"/>
        <v>88: Other CBPP defined criteria</v>
      </c>
    </row>
    <row r="241" spans="1:21" ht="12.6">
      <c r="A241" s="449" t="s">
        <v>8886</v>
      </c>
      <c r="B241" s="448">
        <v>1</v>
      </c>
      <c r="C241" s="450" t="s">
        <v>8887</v>
      </c>
      <c r="D241" s="449" t="str">
        <f t="shared" si="16"/>
        <v>Community/traditional leader</v>
      </c>
      <c r="E241" s="449" t="s">
        <v>8887</v>
      </c>
      <c r="F241" s="449"/>
      <c r="G241" s="449"/>
      <c r="H241" s="449"/>
      <c r="I241" s="449"/>
      <c r="J241" s="449"/>
      <c r="K241" s="449"/>
      <c r="L241" s="449"/>
      <c r="U241" s="196" t="str">
        <f t="shared" si="17"/>
        <v>1: Community/traditional leader</v>
      </c>
    </row>
    <row r="242" spans="1:21" ht="12.6">
      <c r="A242" s="449" t="s">
        <v>8886</v>
      </c>
      <c r="B242" s="448">
        <v>2</v>
      </c>
      <c r="C242" s="450" t="s">
        <v>8888</v>
      </c>
      <c r="D242" s="449" t="str">
        <f t="shared" si="16"/>
        <v>Distribution staff</v>
      </c>
      <c r="E242" s="449" t="s">
        <v>8888</v>
      </c>
      <c r="F242" s="449"/>
      <c r="G242" s="449"/>
      <c r="H242" s="449"/>
      <c r="I242" s="449"/>
      <c r="J242" s="449"/>
      <c r="K242" s="449"/>
      <c r="L242" s="449"/>
      <c r="U242" s="196" t="str">
        <f t="shared" si="17"/>
        <v>2: Distribution staff</v>
      </c>
    </row>
    <row r="243" spans="1:21" ht="12.6">
      <c r="A243" s="449" t="s">
        <v>8886</v>
      </c>
      <c r="B243" s="448">
        <v>3</v>
      </c>
      <c r="C243" s="450" t="s">
        <v>8841</v>
      </c>
      <c r="D243" s="449" t="str">
        <f t="shared" si="16"/>
        <v>Local Authorities</v>
      </c>
      <c r="E243" s="449" t="s">
        <v>8841</v>
      </c>
      <c r="F243" s="449"/>
      <c r="G243" s="449"/>
      <c r="H243" s="449"/>
      <c r="I243" s="449"/>
      <c r="J243" s="449"/>
      <c r="K243" s="449"/>
      <c r="L243" s="449"/>
      <c r="U243" s="196" t="str">
        <f t="shared" si="17"/>
        <v>3: Local Authorities</v>
      </c>
    </row>
    <row r="244" spans="1:21" ht="12.6">
      <c r="A244" s="449" t="s">
        <v>8886</v>
      </c>
      <c r="B244" s="448">
        <v>4</v>
      </c>
      <c r="C244" s="450" t="s">
        <v>8889</v>
      </c>
      <c r="D244" s="449" t="str">
        <f t="shared" si="16"/>
        <v>Management committee</v>
      </c>
      <c r="E244" s="449" t="s">
        <v>8889</v>
      </c>
      <c r="F244" s="449"/>
      <c r="G244" s="449"/>
      <c r="H244" s="449"/>
      <c r="I244" s="449"/>
      <c r="J244" s="449"/>
      <c r="K244" s="449"/>
      <c r="L244" s="449"/>
      <c r="U244" s="196" t="str">
        <f t="shared" si="17"/>
        <v>4: Management committee</v>
      </c>
    </row>
    <row r="245" spans="1:21" ht="12.6">
      <c r="A245" s="449" t="s">
        <v>8886</v>
      </c>
      <c r="B245" s="448">
        <v>5</v>
      </c>
      <c r="C245" s="450" t="s">
        <v>8890</v>
      </c>
      <c r="D245" s="449" t="str">
        <f t="shared" si="16"/>
        <v>Partner</v>
      </c>
      <c r="E245" s="449" t="s">
        <v>8890</v>
      </c>
      <c r="F245" s="449"/>
      <c r="G245" s="449"/>
      <c r="H245" s="449"/>
      <c r="I245" s="449"/>
      <c r="J245" s="449"/>
      <c r="K245" s="449"/>
      <c r="L245" s="449"/>
      <c r="U245" s="196" t="str">
        <f t="shared" si="17"/>
        <v>5: Partner</v>
      </c>
    </row>
    <row r="246" spans="1:21" ht="12.6">
      <c r="A246" s="449" t="s">
        <v>8886</v>
      </c>
      <c r="B246" s="448">
        <v>6</v>
      </c>
      <c r="C246" s="450" t="s">
        <v>8891</v>
      </c>
      <c r="D246" s="449" t="str">
        <f t="shared" si="16"/>
        <v>WFP</v>
      </c>
      <c r="E246" s="449" t="s">
        <v>8891</v>
      </c>
      <c r="F246" s="449"/>
      <c r="G246" s="449"/>
      <c r="H246" s="449"/>
      <c r="I246" s="449"/>
      <c r="J246" s="449"/>
      <c r="K246" s="449"/>
      <c r="L246" s="449"/>
      <c r="U246" s="196" t="str">
        <f t="shared" si="17"/>
        <v>6: WFP</v>
      </c>
    </row>
    <row r="247" spans="1:21" ht="12.6">
      <c r="A247" s="449" t="s">
        <v>8886</v>
      </c>
      <c r="B247" s="448">
        <v>77</v>
      </c>
      <c r="C247" s="450" t="s">
        <v>8892</v>
      </c>
      <c r="D247" s="449" t="str">
        <f t="shared" si="16"/>
        <v>I do not know</v>
      </c>
      <c r="E247" s="449" t="s">
        <v>8892</v>
      </c>
      <c r="F247" s="449"/>
      <c r="G247" s="449"/>
      <c r="H247" s="449"/>
      <c r="I247" s="449"/>
      <c r="J247" s="449"/>
      <c r="K247" s="449"/>
      <c r="L247" s="449"/>
      <c r="U247" s="196" t="str">
        <f t="shared" si="17"/>
        <v>77: I do not know</v>
      </c>
    </row>
    <row r="248" spans="1:21" ht="12.6">
      <c r="A248" s="457" t="s">
        <v>8886</v>
      </c>
      <c r="B248" s="456">
        <v>88</v>
      </c>
      <c r="C248" s="450" t="s">
        <v>4525</v>
      </c>
      <c r="D248" s="449" t="str">
        <f t="shared" si="16"/>
        <v>Other</v>
      </c>
      <c r="E248" s="457" t="s">
        <v>4525</v>
      </c>
      <c r="F248" s="457"/>
      <c r="G248" s="457"/>
      <c r="H248" s="457"/>
      <c r="I248" s="449"/>
      <c r="J248" s="449"/>
      <c r="K248" s="449"/>
      <c r="L248" s="449"/>
      <c r="U248" s="196" t="str">
        <f t="shared" si="17"/>
        <v>88: Other</v>
      </c>
    </row>
    <row r="249" spans="1:21" ht="12.6">
      <c r="A249" s="449" t="s">
        <v>2066</v>
      </c>
      <c r="B249" s="202">
        <v>1</v>
      </c>
      <c r="C249" s="450" t="s">
        <v>8893</v>
      </c>
      <c r="D249" s="449" t="str">
        <f t="shared" si="16"/>
        <v>Excellent, we collaborate well with no issues</v>
      </c>
      <c r="E249" s="449" t="s">
        <v>8894</v>
      </c>
      <c r="F249" s="449"/>
      <c r="G249" s="457"/>
      <c r="H249" s="457"/>
      <c r="I249" s="449"/>
      <c r="J249" s="449"/>
      <c r="K249" s="449"/>
      <c r="L249" s="449"/>
      <c r="U249" s="196" t="str">
        <f t="shared" si="17"/>
        <v>1: Excellent, we collaborate well with no issues</v>
      </c>
    </row>
    <row r="250" spans="1:21" ht="12.6">
      <c r="A250" s="449" t="s">
        <v>2066</v>
      </c>
      <c r="B250" s="202">
        <v>2</v>
      </c>
      <c r="C250" s="450" t="s">
        <v>8895</v>
      </c>
      <c r="D250" s="449" t="str">
        <f t="shared" si="16"/>
        <v>Friendly, we can get along and work out our issues on our own</v>
      </c>
      <c r="E250" s="449" t="s">
        <v>8896</v>
      </c>
      <c r="F250" s="449"/>
      <c r="G250" s="457"/>
      <c r="H250" s="457"/>
      <c r="I250" s="449"/>
      <c r="J250" s="449"/>
      <c r="K250" s="449"/>
      <c r="L250" s="449"/>
      <c r="U250" s="196" t="str">
        <f t="shared" si="17"/>
        <v>2: Friendly, we can get along and work out our issues on our own</v>
      </c>
    </row>
    <row r="251" spans="1:21" ht="12.6">
      <c r="A251" s="449" t="s">
        <v>2066</v>
      </c>
      <c r="B251" s="202">
        <v>3</v>
      </c>
      <c r="C251" s="450" t="s">
        <v>8897</v>
      </c>
      <c r="D251" s="449" t="str">
        <f t="shared" si="16"/>
        <v>Acceptable, we can get along but would need mediation to work out our issues</v>
      </c>
      <c r="E251" s="449" t="s">
        <v>8898</v>
      </c>
      <c r="F251" s="449"/>
      <c r="G251" s="457"/>
      <c r="H251" s="457"/>
      <c r="I251" s="449"/>
      <c r="J251" s="449"/>
      <c r="K251" s="449"/>
      <c r="L251" s="449"/>
      <c r="U251" s="196" t="str">
        <f t="shared" si="17"/>
        <v>3: Acceptable, we can get along but would need mediation to work out our issues</v>
      </c>
    </row>
    <row r="252" spans="1:21" ht="12.6">
      <c r="A252" s="449" t="s">
        <v>2066</v>
      </c>
      <c r="B252" s="449">
        <v>4</v>
      </c>
      <c r="C252" s="450" t="s">
        <v>8899</v>
      </c>
      <c r="D252" s="449" t="str">
        <f t="shared" si="16"/>
        <v>Uncomfortable, we do not interact by choice</v>
      </c>
      <c r="E252" s="449" t="s">
        <v>8900</v>
      </c>
      <c r="F252" s="449"/>
      <c r="G252" s="457"/>
      <c r="H252" s="457"/>
      <c r="I252" s="449"/>
      <c r="J252" s="449"/>
      <c r="K252" s="449"/>
      <c r="L252" s="449"/>
      <c r="U252" s="196" t="str">
        <f t="shared" si="17"/>
        <v>4: Uncomfortable, we do not interact by choice</v>
      </c>
    </row>
    <row r="253" spans="1:21" ht="12.6">
      <c r="A253" s="458" t="s">
        <v>8901</v>
      </c>
      <c r="B253" s="448">
        <v>1</v>
      </c>
      <c r="C253" s="450" t="s">
        <v>8902</v>
      </c>
      <c r="D253" s="449" t="str">
        <f t="shared" si="16"/>
        <v>1 year</v>
      </c>
      <c r="E253" s="449" t="s">
        <v>8902</v>
      </c>
      <c r="F253" s="449"/>
      <c r="G253" s="449"/>
      <c r="H253" s="449"/>
      <c r="I253" s="449"/>
      <c r="J253" s="449"/>
      <c r="K253" s="449"/>
      <c r="L253" s="449"/>
      <c r="U253" s="196" t="str">
        <f t="shared" si="17"/>
        <v>1: 1 year</v>
      </c>
    </row>
    <row r="254" spans="1:21" ht="12.6">
      <c r="A254" s="458" t="s">
        <v>8901</v>
      </c>
      <c r="B254" s="448">
        <v>2</v>
      </c>
      <c r="C254" s="450" t="s">
        <v>8903</v>
      </c>
      <c r="D254" s="449" t="str">
        <f t="shared" si="16"/>
        <v>2 years</v>
      </c>
      <c r="E254" s="449" t="s">
        <v>8903</v>
      </c>
      <c r="F254" s="449"/>
      <c r="G254" s="449"/>
      <c r="H254" s="449"/>
      <c r="I254" s="449"/>
      <c r="J254" s="449"/>
      <c r="K254" s="449"/>
      <c r="L254" s="449"/>
      <c r="U254" s="196" t="str">
        <f t="shared" si="17"/>
        <v>2: 2 years</v>
      </c>
    </row>
    <row r="255" spans="1:21" ht="12.6">
      <c r="A255" s="458" t="s">
        <v>8901</v>
      </c>
      <c r="B255" s="448">
        <v>3</v>
      </c>
      <c r="C255" s="450" t="s">
        <v>8904</v>
      </c>
      <c r="D255" s="449" t="str">
        <f t="shared" si="16"/>
        <v>3 years</v>
      </c>
      <c r="E255" s="449" t="s">
        <v>8904</v>
      </c>
      <c r="F255" s="449"/>
      <c r="G255" s="449"/>
      <c r="H255" s="449"/>
      <c r="I255" s="449"/>
      <c r="J255" s="449"/>
      <c r="K255" s="449"/>
      <c r="L255" s="449"/>
      <c r="U255" s="196" t="str">
        <f t="shared" si="17"/>
        <v>3: 3 years</v>
      </c>
    </row>
    <row r="256" spans="1:21" ht="12.6">
      <c r="A256" s="458" t="s">
        <v>8901</v>
      </c>
      <c r="B256" s="448">
        <v>4</v>
      </c>
      <c r="C256" s="450" t="s">
        <v>8905</v>
      </c>
      <c r="D256" s="449" t="str">
        <f t="shared" si="16"/>
        <v>4 years or more</v>
      </c>
      <c r="E256" s="449" t="s">
        <v>8905</v>
      </c>
      <c r="F256" s="449"/>
      <c r="G256" s="449"/>
      <c r="H256" s="449"/>
      <c r="I256" s="449"/>
      <c r="J256" s="449"/>
      <c r="K256" s="449"/>
      <c r="L256" s="449"/>
      <c r="U256" s="196" t="str">
        <f t="shared" si="17"/>
        <v>4: 4 years or more</v>
      </c>
    </row>
    <row r="257" spans="1:21" ht="12.6">
      <c r="A257" s="458" t="s">
        <v>8901</v>
      </c>
      <c r="B257" s="448">
        <v>77</v>
      </c>
      <c r="C257" s="450" t="s">
        <v>8906</v>
      </c>
      <c r="D257" s="449" t="str">
        <f t="shared" si="16"/>
        <v>don't know</v>
      </c>
      <c r="E257" s="449" t="s">
        <v>8906</v>
      </c>
      <c r="F257" s="449"/>
      <c r="G257" s="449"/>
      <c r="H257" s="449"/>
      <c r="I257" s="449"/>
      <c r="J257" s="449"/>
      <c r="K257" s="449"/>
      <c r="L257" s="449"/>
      <c r="U257" s="196" t="str">
        <f t="shared" si="17"/>
        <v>77: don't know</v>
      </c>
    </row>
    <row r="258" spans="1:21" ht="12.6">
      <c r="A258" s="459" t="s">
        <v>8907</v>
      </c>
      <c r="B258" s="460">
        <v>1</v>
      </c>
      <c r="C258" s="450" t="s">
        <v>8908</v>
      </c>
      <c r="D258" s="449" t="str">
        <f t="shared" si="16"/>
        <v>Upon child demand</v>
      </c>
      <c r="E258" s="459" t="s">
        <v>8909</v>
      </c>
      <c r="F258" s="459"/>
      <c r="G258" s="459"/>
      <c r="H258" s="459"/>
      <c r="I258" s="459"/>
      <c r="J258" s="459"/>
      <c r="K258" s="459"/>
      <c r="L258" s="459"/>
      <c r="M258" s="268"/>
      <c r="N258" s="268"/>
      <c r="O258" s="268"/>
      <c r="P258" s="268"/>
      <c r="Q258" s="268"/>
      <c r="R258" s="268"/>
      <c r="S258" s="268"/>
      <c r="T258" s="268"/>
      <c r="U258" s="196" t="str">
        <f t="shared" si="17"/>
        <v>1: Upon child demand</v>
      </c>
    </row>
    <row r="259" spans="1:21" ht="12.6">
      <c r="A259" s="459" t="s">
        <v>8907</v>
      </c>
      <c r="B259" s="460">
        <v>2</v>
      </c>
      <c r="C259" s="450" t="s">
        <v>8910</v>
      </c>
      <c r="D259" s="449" t="str">
        <f t="shared" si="16"/>
        <v>Initiated by mother</v>
      </c>
      <c r="E259" s="459" t="s">
        <v>8911</v>
      </c>
      <c r="F259" s="459"/>
      <c r="G259" s="459"/>
      <c r="H259" s="459"/>
      <c r="I259" s="459"/>
      <c r="J259" s="459"/>
      <c r="K259" s="459"/>
      <c r="L259" s="459"/>
      <c r="M259" s="268"/>
      <c r="N259" s="268"/>
      <c r="O259" s="268"/>
      <c r="P259" s="268"/>
      <c r="Q259" s="268"/>
      <c r="R259" s="268"/>
      <c r="S259" s="268"/>
      <c r="T259" s="268"/>
      <c r="U259" s="196" t="str">
        <f t="shared" si="17"/>
        <v>2: Initiated by mother</v>
      </c>
    </row>
    <row r="260" spans="1:21" ht="12.6">
      <c r="A260" s="459" t="s">
        <v>8907</v>
      </c>
      <c r="B260" s="448">
        <v>3</v>
      </c>
      <c r="C260" s="450" t="s">
        <v>8912</v>
      </c>
      <c r="D260" s="449" t="str">
        <f t="shared" si="16"/>
        <v>Both (mother or child initiated)</v>
      </c>
      <c r="E260" s="449"/>
      <c r="F260" s="449"/>
      <c r="G260" s="449"/>
      <c r="H260" s="449"/>
      <c r="I260" s="449"/>
      <c r="J260" s="449"/>
      <c r="K260" s="449"/>
      <c r="L260" s="449"/>
      <c r="U260" s="196" t="str">
        <f t="shared" si="17"/>
        <v>3: Both (mother or child initiated)</v>
      </c>
    </row>
    <row r="261" spans="1:21" ht="12.6">
      <c r="A261" s="449" t="s">
        <v>8913</v>
      </c>
      <c r="B261" s="448">
        <v>1</v>
      </c>
      <c r="C261" s="450" t="s">
        <v>8914</v>
      </c>
      <c r="D261" s="449" t="str">
        <f t="shared" si="16"/>
        <v>Distance too far to collect specialized nutritious food</v>
      </c>
      <c r="E261" s="449" t="s">
        <v>8914</v>
      </c>
      <c r="F261" s="449"/>
      <c r="G261" s="449"/>
      <c r="H261" s="449"/>
      <c r="I261" s="449"/>
      <c r="J261" s="449"/>
      <c r="K261" s="449"/>
      <c r="L261" s="449"/>
      <c r="U261" s="196" t="str">
        <f t="shared" si="17"/>
        <v>1: Distance too far to collect specialized nutritious food</v>
      </c>
    </row>
    <row r="262" spans="1:21" ht="12.6">
      <c r="A262" s="449" t="s">
        <v>8913</v>
      </c>
      <c r="B262" s="448">
        <v>2</v>
      </c>
      <c r="C262" s="450" t="s">
        <v>8915</v>
      </c>
      <c r="D262" s="449" t="str">
        <f t="shared" si="16"/>
        <v>Too much time required to collect specialized nutritious food</v>
      </c>
      <c r="E262" s="449" t="s">
        <v>8915</v>
      </c>
      <c r="F262" s="449"/>
      <c r="G262" s="449"/>
      <c r="H262" s="449"/>
      <c r="I262" s="449"/>
      <c r="J262" s="449"/>
      <c r="K262" s="449"/>
      <c r="L262" s="449"/>
      <c r="U262" s="196" t="str">
        <f t="shared" si="17"/>
        <v>2: Too much time required to collect specialized nutritious food</v>
      </c>
    </row>
    <row r="263" spans="1:21" ht="12.6">
      <c r="A263" s="449" t="s">
        <v>8913</v>
      </c>
      <c r="B263" s="448">
        <v>3</v>
      </c>
      <c r="C263" s="450" t="s">
        <v>8916</v>
      </c>
      <c r="D263" s="449" t="str">
        <f t="shared" ref="D263:D294" si="18">C263</f>
        <v>Did not know I had to collect the specialized nutritious food</v>
      </c>
      <c r="E263" s="449" t="s">
        <v>8916</v>
      </c>
      <c r="F263" s="449"/>
      <c r="G263" s="449"/>
      <c r="H263" s="449"/>
      <c r="I263" s="449"/>
      <c r="J263" s="449"/>
      <c r="K263" s="449"/>
      <c r="L263" s="449"/>
      <c r="U263" s="196" t="str">
        <f t="shared" ref="U263:U295" si="19">IF(LEN(B263)&gt;0,_xlfn.CONCAT(B263,": ",D263),"")</f>
        <v>3: Did not know I had to collect the specialized nutritious food</v>
      </c>
    </row>
    <row r="264" spans="1:21" ht="12.6">
      <c r="A264" s="449" t="s">
        <v>8913</v>
      </c>
      <c r="B264" s="448">
        <v>4</v>
      </c>
      <c r="C264" s="450" t="s">
        <v>8917</v>
      </c>
      <c r="D264" s="449" t="str">
        <f t="shared" si="18"/>
        <v>I had to work</v>
      </c>
      <c r="E264" s="449" t="s">
        <v>8917</v>
      </c>
      <c r="F264" s="449"/>
      <c r="G264" s="449"/>
      <c r="H264" s="449"/>
      <c r="I264" s="449"/>
      <c r="J264" s="449"/>
      <c r="K264" s="449"/>
      <c r="L264" s="449"/>
      <c r="U264" s="196" t="str">
        <f t="shared" si="19"/>
        <v>4: I had to work</v>
      </c>
    </row>
    <row r="265" spans="1:21" ht="12.6">
      <c r="A265" s="449" t="s">
        <v>8913</v>
      </c>
      <c r="B265" s="448">
        <v>5</v>
      </c>
      <c r="C265" s="450" t="s">
        <v>8918</v>
      </c>
      <c r="D265" s="449" t="str">
        <f t="shared" si="18"/>
        <v>I had other commitments</v>
      </c>
      <c r="E265" s="449" t="s">
        <v>8918</v>
      </c>
      <c r="F265" s="449"/>
      <c r="G265" s="449"/>
      <c r="H265" s="449"/>
      <c r="I265" s="449"/>
      <c r="J265" s="449"/>
      <c r="K265" s="449"/>
      <c r="L265" s="449"/>
      <c r="U265" s="196" t="str">
        <f t="shared" si="19"/>
        <v>5: I had other commitments</v>
      </c>
    </row>
    <row r="266" spans="1:21" ht="12.6">
      <c r="A266" s="449" t="s">
        <v>8913</v>
      </c>
      <c r="B266" s="456">
        <v>88</v>
      </c>
      <c r="C266" s="450" t="s">
        <v>4525</v>
      </c>
      <c r="D266" s="449" t="str">
        <f t="shared" si="18"/>
        <v>Other</v>
      </c>
      <c r="E266" s="449" t="s">
        <v>4525</v>
      </c>
      <c r="F266" s="449"/>
      <c r="G266" s="449"/>
      <c r="H266" s="449"/>
      <c r="I266" s="449"/>
      <c r="J266" s="449"/>
      <c r="K266" s="449"/>
      <c r="L266" s="449"/>
      <c r="U266" s="196" t="str">
        <f t="shared" si="19"/>
        <v>88: Other</v>
      </c>
    </row>
    <row r="267" spans="1:21" ht="12.6">
      <c r="A267" s="449" t="s">
        <v>8919</v>
      </c>
      <c r="B267" s="448">
        <v>1</v>
      </c>
      <c r="C267" s="450" t="s">
        <v>8920</v>
      </c>
      <c r="D267" s="449" t="str">
        <f t="shared" si="18"/>
        <v>Deteriorated (water, termites, etc.)</v>
      </c>
      <c r="E267" s="449" t="s">
        <v>8920</v>
      </c>
      <c r="F267" s="449"/>
      <c r="G267" s="449"/>
      <c r="H267" s="449"/>
      <c r="I267" s="449"/>
      <c r="J267" s="449"/>
      <c r="K267" s="449"/>
      <c r="L267" s="449"/>
      <c r="U267" s="196" t="str">
        <f t="shared" si="19"/>
        <v>1: Deteriorated (water, termites, etc.)</v>
      </c>
    </row>
    <row r="268" spans="1:21" ht="12.6">
      <c r="A268" s="449" t="s">
        <v>8919</v>
      </c>
      <c r="B268" s="448">
        <v>2</v>
      </c>
      <c r="C268" s="450" t="s">
        <v>8921</v>
      </c>
      <c r="D268" s="449" t="str">
        <f t="shared" si="18"/>
        <v>Someone has it</v>
      </c>
      <c r="E268" s="449" t="s">
        <v>8921</v>
      </c>
      <c r="F268" s="449"/>
      <c r="G268" s="449"/>
      <c r="H268" s="449"/>
      <c r="I268" s="449"/>
      <c r="J268" s="449"/>
      <c r="K268" s="449"/>
      <c r="L268" s="449"/>
      <c r="U268" s="196" t="str">
        <f t="shared" si="19"/>
        <v>2: Someone has it</v>
      </c>
    </row>
    <row r="269" spans="1:21" ht="12.6">
      <c r="A269" s="449" t="s">
        <v>8919</v>
      </c>
      <c r="B269" s="448">
        <v>3</v>
      </c>
      <c r="C269" s="450" t="s">
        <v>8922</v>
      </c>
      <c r="D269" s="449" t="str">
        <f t="shared" si="18"/>
        <v>Lost</v>
      </c>
      <c r="E269" s="449" t="s">
        <v>8922</v>
      </c>
      <c r="F269" s="449"/>
      <c r="G269" s="449"/>
      <c r="H269" s="449"/>
      <c r="I269" s="449"/>
      <c r="J269" s="449"/>
      <c r="K269" s="449"/>
      <c r="L269" s="449"/>
      <c r="U269" s="196" t="str">
        <f t="shared" si="19"/>
        <v>3: Lost</v>
      </c>
    </row>
    <row r="270" spans="1:21" ht="12.6">
      <c r="A270" s="449" t="s">
        <v>8919</v>
      </c>
      <c r="B270" s="448">
        <v>4</v>
      </c>
      <c r="C270" s="450" t="s">
        <v>8923</v>
      </c>
      <c r="D270" s="449" t="str">
        <f t="shared" si="18"/>
        <v>Never given one</v>
      </c>
      <c r="E270" s="449" t="s">
        <v>8923</v>
      </c>
      <c r="F270" s="449"/>
      <c r="G270" s="449"/>
      <c r="H270" s="449"/>
      <c r="I270" s="449"/>
      <c r="J270" s="449"/>
      <c r="K270" s="449"/>
      <c r="L270" s="449"/>
      <c r="U270" s="196" t="str">
        <f t="shared" si="19"/>
        <v>4: Never given one</v>
      </c>
    </row>
    <row r="271" spans="1:21" ht="12.6">
      <c r="A271" s="449" t="s">
        <v>8919</v>
      </c>
      <c r="B271" s="448">
        <v>5</v>
      </c>
      <c r="C271" s="450" t="s">
        <v>8924</v>
      </c>
      <c r="D271" s="449" t="str">
        <f t="shared" si="18"/>
        <v>Stolen</v>
      </c>
      <c r="E271" s="449" t="s">
        <v>8924</v>
      </c>
      <c r="F271" s="449"/>
      <c r="G271" s="449"/>
      <c r="H271" s="449"/>
      <c r="I271" s="449"/>
      <c r="J271" s="449"/>
      <c r="K271" s="449"/>
      <c r="L271" s="449"/>
      <c r="U271" s="196" t="str">
        <f t="shared" si="19"/>
        <v>5: Stolen</v>
      </c>
    </row>
    <row r="272" spans="1:21" ht="12.6">
      <c r="A272" s="449" t="s">
        <v>8925</v>
      </c>
      <c r="B272" s="448">
        <v>1</v>
      </c>
      <c r="C272" s="450" t="s">
        <v>8926</v>
      </c>
      <c r="D272" s="449" t="str">
        <f t="shared" si="18"/>
        <v>Not given one</v>
      </c>
      <c r="E272" s="449" t="s">
        <v>8926</v>
      </c>
      <c r="F272" s="449"/>
      <c r="G272" s="449"/>
      <c r="H272" s="449"/>
      <c r="I272" s="449"/>
      <c r="J272" s="449"/>
      <c r="K272" s="449"/>
      <c r="L272" s="449"/>
      <c r="U272" s="196" t="str">
        <f t="shared" si="19"/>
        <v>1: Not given one</v>
      </c>
    </row>
    <row r="273" spans="1:21" ht="12.6">
      <c r="A273" s="449" t="s">
        <v>8925</v>
      </c>
      <c r="B273" s="448">
        <v>2</v>
      </c>
      <c r="C273" s="450" t="s">
        <v>8927</v>
      </c>
      <c r="D273" s="449" t="str">
        <f t="shared" si="18"/>
        <v>Lost It</v>
      </c>
      <c r="E273" s="449" t="s">
        <v>8927</v>
      </c>
      <c r="F273" s="449"/>
      <c r="G273" s="449"/>
      <c r="H273" s="449"/>
      <c r="I273" s="449"/>
      <c r="J273" s="449"/>
      <c r="K273" s="449"/>
      <c r="L273" s="449"/>
      <c r="U273" s="196" t="str">
        <f t="shared" si="19"/>
        <v>2: Lost It</v>
      </c>
    </row>
    <row r="274" spans="1:21" ht="12.6">
      <c r="A274" s="449" t="s">
        <v>8925</v>
      </c>
      <c r="B274" s="448">
        <v>88</v>
      </c>
      <c r="C274" s="450" t="s">
        <v>8622</v>
      </c>
      <c r="D274" s="449" t="str">
        <f t="shared" si="18"/>
        <v>Others</v>
      </c>
      <c r="E274" s="449" t="s">
        <v>8622</v>
      </c>
      <c r="F274" s="449"/>
      <c r="G274" s="449"/>
      <c r="H274" s="449"/>
      <c r="I274" s="449"/>
      <c r="J274" s="449"/>
      <c r="K274" s="449"/>
      <c r="L274" s="449"/>
      <c r="U274" s="196" t="str">
        <f t="shared" si="19"/>
        <v>88: Others</v>
      </c>
    </row>
    <row r="275" spans="1:21" ht="12.6">
      <c r="A275" s="449" t="s">
        <v>8928</v>
      </c>
      <c r="B275" s="448">
        <v>1</v>
      </c>
      <c r="C275" s="450" t="s">
        <v>8929</v>
      </c>
      <c r="D275" s="449" t="str">
        <f t="shared" si="18"/>
        <v>Milling</v>
      </c>
      <c r="E275" s="449" t="s">
        <v>8929</v>
      </c>
      <c r="F275" s="449"/>
      <c r="G275" s="449"/>
      <c r="H275" s="449"/>
      <c r="I275" s="449"/>
      <c r="J275" s="449"/>
      <c r="K275" s="449"/>
      <c r="L275" s="449"/>
      <c r="U275" s="196" t="str">
        <f t="shared" si="19"/>
        <v>1: Milling</v>
      </c>
    </row>
    <row r="276" spans="1:21" ht="12.6">
      <c r="A276" s="449" t="s">
        <v>8928</v>
      </c>
      <c r="B276" s="448">
        <v>2</v>
      </c>
      <c r="C276" s="450" t="s">
        <v>8930</v>
      </c>
      <c r="D276" s="449" t="str">
        <f t="shared" si="18"/>
        <v>Repay loans</v>
      </c>
      <c r="E276" s="449" t="s">
        <v>8930</v>
      </c>
      <c r="F276" s="449"/>
      <c r="G276" s="449"/>
      <c r="H276" s="449"/>
      <c r="I276" s="449"/>
      <c r="J276" s="449"/>
      <c r="K276" s="449"/>
      <c r="L276" s="449"/>
      <c r="U276" s="196" t="str">
        <f t="shared" si="19"/>
        <v>2: Repay loans</v>
      </c>
    </row>
    <row r="277" spans="1:21" ht="12.6">
      <c r="A277" s="449" t="s">
        <v>8928</v>
      </c>
      <c r="B277" s="448">
        <v>3</v>
      </c>
      <c r="C277" s="450" t="s">
        <v>8931</v>
      </c>
      <c r="D277" s="449" t="str">
        <f t="shared" si="18"/>
        <v>Given outside household</v>
      </c>
      <c r="E277" s="449" t="s">
        <v>8931</v>
      </c>
      <c r="F277" s="449"/>
      <c r="G277" s="449"/>
      <c r="H277" s="449"/>
      <c r="I277" s="449"/>
      <c r="J277" s="449"/>
      <c r="K277" s="449"/>
      <c r="L277" s="449"/>
      <c r="U277" s="196" t="str">
        <f t="shared" si="19"/>
        <v>3: Given outside household</v>
      </c>
    </row>
    <row r="278" spans="1:21" ht="12.6">
      <c r="A278" s="449" t="s">
        <v>8928</v>
      </c>
      <c r="B278" s="448">
        <v>4</v>
      </c>
      <c r="C278" s="450" t="s">
        <v>8932</v>
      </c>
      <c r="D278" s="449" t="str">
        <f t="shared" si="18"/>
        <v>Pay for services</v>
      </c>
      <c r="E278" s="449" t="s">
        <v>8933</v>
      </c>
      <c r="F278" s="449"/>
      <c r="G278" s="449"/>
      <c r="H278" s="449"/>
      <c r="I278" s="449"/>
      <c r="J278" s="449"/>
      <c r="K278" s="449"/>
      <c r="L278" s="449"/>
      <c r="U278" s="196" t="str">
        <f t="shared" si="19"/>
        <v>4: Pay for services</v>
      </c>
    </row>
    <row r="279" spans="1:21" ht="12.6">
      <c r="A279" s="449" t="s">
        <v>8928</v>
      </c>
      <c r="B279" s="448">
        <v>5</v>
      </c>
      <c r="C279" s="450" t="s">
        <v>8934</v>
      </c>
      <c r="D279" s="449" t="str">
        <f t="shared" si="18"/>
        <v>Buy Non-food items</v>
      </c>
      <c r="E279" s="449" t="s">
        <v>8934</v>
      </c>
      <c r="F279" s="449"/>
      <c r="G279" s="449"/>
      <c r="H279" s="449"/>
      <c r="I279" s="449"/>
      <c r="J279" s="449"/>
      <c r="K279" s="449"/>
      <c r="L279" s="449"/>
      <c r="U279" s="196" t="str">
        <f t="shared" si="19"/>
        <v>5: Buy Non-food items</v>
      </c>
    </row>
    <row r="280" spans="1:21" ht="12.6">
      <c r="A280" s="449" t="s">
        <v>8928</v>
      </c>
      <c r="B280" s="448">
        <v>6</v>
      </c>
      <c r="C280" s="450" t="s">
        <v>8935</v>
      </c>
      <c r="D280" s="449" t="str">
        <f t="shared" si="18"/>
        <v>Buy Food items</v>
      </c>
      <c r="E280" s="449" t="s">
        <v>8935</v>
      </c>
      <c r="F280" s="449"/>
      <c r="G280" s="449"/>
      <c r="H280" s="449"/>
      <c r="I280" s="449"/>
      <c r="J280" s="449"/>
      <c r="K280" s="449"/>
      <c r="L280" s="449"/>
      <c r="U280" s="196" t="str">
        <f t="shared" si="19"/>
        <v>6: Buy Food items</v>
      </c>
    </row>
    <row r="281" spans="1:21" ht="12.6">
      <c r="A281" s="457" t="s">
        <v>8928</v>
      </c>
      <c r="B281" s="456">
        <v>88</v>
      </c>
      <c r="C281" s="450" t="s">
        <v>4525</v>
      </c>
      <c r="D281" s="449" t="str">
        <f t="shared" si="18"/>
        <v>Other</v>
      </c>
      <c r="E281" s="457" t="s">
        <v>4525</v>
      </c>
      <c r="F281" s="457"/>
      <c r="G281" s="457"/>
      <c r="H281" s="457"/>
      <c r="I281" s="449"/>
      <c r="J281" s="449"/>
      <c r="K281" s="449"/>
      <c r="L281" s="449"/>
      <c r="U281" s="196" t="str">
        <f t="shared" si="19"/>
        <v>88: Other</v>
      </c>
    </row>
    <row r="282" spans="1:21" ht="12.6">
      <c r="A282" s="449" t="s">
        <v>1728</v>
      </c>
      <c r="B282" s="448">
        <v>1</v>
      </c>
      <c r="C282" s="450" t="s">
        <v>8936</v>
      </c>
      <c r="D282" s="449" t="str">
        <f t="shared" si="18"/>
        <v>loss increased</v>
      </c>
      <c r="E282" s="449" t="s">
        <v>8936</v>
      </c>
      <c r="F282" s="449"/>
      <c r="G282" s="449"/>
      <c r="H282" s="449"/>
      <c r="I282" s="452"/>
      <c r="J282" s="449"/>
      <c r="K282" s="449"/>
      <c r="L282" s="449"/>
      <c r="U282" s="196" t="str">
        <f t="shared" si="19"/>
        <v>1: loss increased</v>
      </c>
    </row>
    <row r="283" spans="1:21" ht="12.6">
      <c r="A283" s="449" t="s">
        <v>1728</v>
      </c>
      <c r="B283" s="448">
        <v>2</v>
      </c>
      <c r="C283" s="450" t="s">
        <v>8937</v>
      </c>
      <c r="D283" s="449" t="str">
        <f t="shared" si="18"/>
        <v>loss decreased</v>
      </c>
      <c r="E283" s="449" t="s">
        <v>8937</v>
      </c>
      <c r="F283" s="449"/>
      <c r="G283" s="449"/>
      <c r="H283" s="449"/>
      <c r="I283" s="452"/>
      <c r="J283" s="449"/>
      <c r="K283" s="449"/>
      <c r="L283" s="449"/>
      <c r="U283" s="196" t="str">
        <f t="shared" si="19"/>
        <v>2: loss decreased</v>
      </c>
    </row>
    <row r="284" spans="1:21" ht="12.6">
      <c r="A284" s="449" t="s">
        <v>1728</v>
      </c>
      <c r="B284" s="448">
        <v>3</v>
      </c>
      <c r="C284" s="450" t="s">
        <v>8938</v>
      </c>
      <c r="D284" s="449" t="str">
        <f t="shared" si="18"/>
        <v>no changes</v>
      </c>
      <c r="E284" s="449" t="s">
        <v>8938</v>
      </c>
      <c r="F284" s="449"/>
      <c r="G284" s="449"/>
      <c r="H284" s="449"/>
      <c r="I284" s="452"/>
      <c r="J284" s="449"/>
      <c r="K284" s="449"/>
      <c r="L284" s="449"/>
      <c r="U284" s="196" t="str">
        <f t="shared" si="19"/>
        <v>3: no changes</v>
      </c>
    </row>
    <row r="285" spans="1:21" ht="12.6">
      <c r="A285" s="449" t="s">
        <v>1728</v>
      </c>
      <c r="B285" s="448">
        <v>77</v>
      </c>
      <c r="C285" s="450" t="s">
        <v>8906</v>
      </c>
      <c r="D285" s="449" t="str">
        <f t="shared" si="18"/>
        <v>don't know</v>
      </c>
      <c r="E285" s="449" t="s">
        <v>8906</v>
      </c>
      <c r="F285" s="449"/>
      <c r="G285" s="449"/>
      <c r="H285" s="449"/>
      <c r="I285" s="452"/>
      <c r="J285" s="449"/>
      <c r="K285" s="449"/>
      <c r="L285" s="449"/>
      <c r="U285" s="196" t="str">
        <f t="shared" si="19"/>
        <v>77: don't know</v>
      </c>
    </row>
    <row r="286" spans="1:21" ht="12.6">
      <c r="A286" s="449" t="s">
        <v>1728</v>
      </c>
      <c r="B286" s="448">
        <v>88</v>
      </c>
      <c r="C286" s="450" t="s">
        <v>4525</v>
      </c>
      <c r="D286" s="449" t="str">
        <f t="shared" si="18"/>
        <v>Other</v>
      </c>
      <c r="E286" s="449" t="s">
        <v>8939</v>
      </c>
      <c r="F286" s="449"/>
      <c r="G286" s="449"/>
      <c r="H286" s="449"/>
      <c r="I286" s="452"/>
      <c r="J286" s="449"/>
      <c r="K286" s="449"/>
      <c r="L286" s="449"/>
      <c r="U286" s="196" t="str">
        <f t="shared" si="19"/>
        <v>88: Other</v>
      </c>
    </row>
    <row r="287" spans="1:21" ht="12.6">
      <c r="A287" s="449" t="s">
        <v>8940</v>
      </c>
      <c r="B287" s="448">
        <v>1</v>
      </c>
      <c r="C287" s="450" t="s">
        <v>8941</v>
      </c>
      <c r="D287" s="449" t="str">
        <f t="shared" si="18"/>
        <v>Site</v>
      </c>
      <c r="E287" s="449" t="s">
        <v>8941</v>
      </c>
      <c r="F287" s="449"/>
      <c r="G287" s="449"/>
      <c r="H287" s="449"/>
      <c r="I287" s="449"/>
      <c r="J287" s="449"/>
      <c r="K287" s="449"/>
      <c r="L287" s="449"/>
      <c r="U287" s="196" t="str">
        <f t="shared" si="19"/>
        <v>1: Site</v>
      </c>
    </row>
    <row r="288" spans="1:21" ht="12.6">
      <c r="A288" s="449" t="s">
        <v>8940</v>
      </c>
      <c r="B288" s="448">
        <v>2</v>
      </c>
      <c r="C288" s="450" t="s">
        <v>8942</v>
      </c>
      <c r="D288" s="449" t="str">
        <f t="shared" si="18"/>
        <v>Home</v>
      </c>
      <c r="E288" s="449" t="s">
        <v>8942</v>
      </c>
      <c r="F288" s="449"/>
      <c r="G288" s="449"/>
      <c r="H288" s="449"/>
      <c r="I288" s="449"/>
      <c r="J288" s="449"/>
      <c r="K288" s="449"/>
      <c r="L288" s="449"/>
      <c r="U288" s="196" t="str">
        <f t="shared" si="19"/>
        <v>2: Home</v>
      </c>
    </row>
    <row r="289" spans="1:21" ht="12.6">
      <c r="A289" s="449" t="s">
        <v>8940</v>
      </c>
      <c r="B289" s="448">
        <v>3</v>
      </c>
      <c r="C289" s="450" t="s">
        <v>8943</v>
      </c>
      <c r="D289" s="449" t="str">
        <f t="shared" si="18"/>
        <v>Both</v>
      </c>
      <c r="E289" s="449" t="s">
        <v>8943</v>
      </c>
      <c r="F289" s="449"/>
      <c r="G289" s="449"/>
      <c r="H289" s="449"/>
      <c r="I289" s="449"/>
      <c r="J289" s="449"/>
      <c r="K289" s="449"/>
      <c r="L289" s="449"/>
      <c r="U289" s="196" t="str">
        <f t="shared" si="19"/>
        <v>3: Both</v>
      </c>
    </row>
    <row r="290" spans="1:21" ht="12.6">
      <c r="A290" s="449" t="s">
        <v>8944</v>
      </c>
      <c r="B290" s="448">
        <v>1</v>
      </c>
      <c r="C290" s="450" t="s">
        <v>8945</v>
      </c>
      <c r="D290" s="449" t="str">
        <f t="shared" si="18"/>
        <v>Cereals</v>
      </c>
      <c r="E290" s="449" t="s">
        <v>8945</v>
      </c>
      <c r="F290" s="449"/>
      <c r="G290" s="449"/>
      <c r="H290" s="449"/>
      <c r="I290" s="449"/>
      <c r="J290" s="449"/>
      <c r="K290" s="449"/>
      <c r="L290" s="449"/>
      <c r="U290" s="196" t="str">
        <f t="shared" si="19"/>
        <v>1: Cereals</v>
      </c>
    </row>
    <row r="291" spans="1:21" ht="12.6">
      <c r="A291" s="449" t="s">
        <v>8944</v>
      </c>
      <c r="B291" s="448">
        <v>2</v>
      </c>
      <c r="C291" s="450" t="s">
        <v>2279</v>
      </c>
      <c r="D291" s="449" t="str">
        <f t="shared" si="18"/>
        <v>Pulses</v>
      </c>
      <c r="E291" s="449" t="s">
        <v>2279</v>
      </c>
      <c r="F291" s="449"/>
      <c r="G291" s="449"/>
      <c r="H291" s="449"/>
      <c r="I291" s="449"/>
      <c r="J291" s="449"/>
      <c r="K291" s="449"/>
      <c r="L291" s="449"/>
      <c r="U291" s="196" t="str">
        <f t="shared" si="19"/>
        <v>2: Pulses</v>
      </c>
    </row>
    <row r="292" spans="1:21" ht="12.6">
      <c r="A292" s="449" t="s">
        <v>8944</v>
      </c>
      <c r="B292" s="448">
        <v>3</v>
      </c>
      <c r="C292" s="450" t="s">
        <v>8946</v>
      </c>
      <c r="D292" s="449" t="str">
        <f t="shared" si="18"/>
        <v>Vegetable Oil</v>
      </c>
      <c r="E292" s="449" t="s">
        <v>8946</v>
      </c>
      <c r="F292" s="449"/>
      <c r="G292" s="449"/>
      <c r="H292" s="449"/>
      <c r="I292" s="449"/>
      <c r="J292" s="449"/>
      <c r="K292" s="449"/>
      <c r="L292" s="449"/>
      <c r="U292" s="196" t="str">
        <f t="shared" si="19"/>
        <v>3: Vegetable Oil</v>
      </c>
    </row>
    <row r="293" spans="1:21" ht="12.6">
      <c r="A293" s="449" t="s">
        <v>8944</v>
      </c>
      <c r="B293" s="448">
        <v>4</v>
      </c>
      <c r="C293" s="450" t="s">
        <v>8947</v>
      </c>
      <c r="D293" s="449" t="str">
        <f t="shared" si="18"/>
        <v>Salt</v>
      </c>
      <c r="E293" s="449" t="s">
        <v>8947</v>
      </c>
      <c r="F293" s="449"/>
      <c r="G293" s="449"/>
      <c r="H293" s="449"/>
      <c r="I293" s="449"/>
      <c r="J293" s="449"/>
      <c r="K293" s="449"/>
      <c r="L293" s="449"/>
      <c r="U293" s="196" t="str">
        <f t="shared" si="19"/>
        <v>4: Salt</v>
      </c>
    </row>
    <row r="294" spans="1:21" ht="12.6">
      <c r="A294" s="449" t="s">
        <v>8944</v>
      </c>
      <c r="B294" s="448">
        <v>5</v>
      </c>
      <c r="C294" s="450" t="s">
        <v>8948</v>
      </c>
      <c r="D294" s="449" t="str">
        <f t="shared" si="18"/>
        <v>CSB++</v>
      </c>
      <c r="E294" s="449" t="s">
        <v>8948</v>
      </c>
      <c r="F294" s="449"/>
      <c r="G294" s="449"/>
      <c r="H294" s="449"/>
      <c r="I294" s="449"/>
      <c r="J294" s="449"/>
      <c r="K294" s="449"/>
      <c r="L294" s="449"/>
      <c r="U294" s="196" t="str">
        <f t="shared" si="19"/>
        <v>5: CSB++</v>
      </c>
    </row>
    <row r="295" spans="1:21" ht="12.6">
      <c r="A295" s="449" t="s">
        <v>8944</v>
      </c>
      <c r="B295" s="448">
        <v>6</v>
      </c>
      <c r="C295" s="450" t="s">
        <v>8949</v>
      </c>
      <c r="D295" s="449" t="str">
        <f t="shared" ref="D295" si="20">C295</f>
        <v>Plumpy Sup/Acha Mum</v>
      </c>
      <c r="E295" s="449" t="s">
        <v>8949</v>
      </c>
      <c r="F295" s="449"/>
      <c r="G295" s="449"/>
      <c r="H295" s="449"/>
      <c r="I295" s="449"/>
      <c r="J295" s="449"/>
      <c r="K295" s="449"/>
      <c r="L295" s="449"/>
      <c r="R295" s="196">
        <v>1</v>
      </c>
      <c r="U295" s="196" t="str">
        <f t="shared" si="19"/>
        <v>6: Plumpy Sup/Acha Mum</v>
      </c>
    </row>
    <row r="296" spans="1:21" ht="12.6">
      <c r="A296" s="449" t="s">
        <v>8944</v>
      </c>
      <c r="B296" s="448">
        <v>7</v>
      </c>
      <c r="C296" s="450" t="s">
        <v>8950</v>
      </c>
      <c r="D296" s="449"/>
      <c r="E296" s="449"/>
      <c r="F296" s="449"/>
      <c r="G296" s="449"/>
      <c r="H296" s="449"/>
      <c r="I296" s="449"/>
      <c r="J296" s="449"/>
      <c r="K296" s="449"/>
      <c r="L296" s="449"/>
    </row>
    <row r="297" spans="1:21" ht="12.6">
      <c r="A297" s="449" t="s">
        <v>8951</v>
      </c>
      <c r="B297" s="448">
        <v>1</v>
      </c>
      <c r="C297" s="450" t="s">
        <v>8952</v>
      </c>
      <c r="D297" s="449" t="str">
        <f t="shared" ref="D297:D360" si="21">C297</f>
        <v>Physical violence, harassment or threats</v>
      </c>
      <c r="E297" s="449" t="s">
        <v>8952</v>
      </c>
      <c r="F297" s="449"/>
      <c r="G297" s="449"/>
      <c r="H297" s="449"/>
      <c r="I297" s="449"/>
      <c r="J297" s="449"/>
      <c r="K297" s="449"/>
      <c r="L297" s="449"/>
      <c r="U297" s="196" t="str">
        <f t="shared" ref="U297:U360" si="22">IF(LEN(B297)&gt;0,_xlfn.CONCAT(B297,": ",D297),"")</f>
        <v>1: Physical violence, harassment or threats</v>
      </c>
    </row>
    <row r="298" spans="1:21" ht="12.6">
      <c r="A298" s="449" t="s">
        <v>8951</v>
      </c>
      <c r="B298" s="448">
        <v>2</v>
      </c>
      <c r="C298" s="450" t="s">
        <v>8953</v>
      </c>
      <c r="D298" s="449" t="str">
        <f t="shared" si="21"/>
        <v>Assault in connection with theft of assistance that has been received</v>
      </c>
      <c r="E298" s="449" t="s">
        <v>8953</v>
      </c>
      <c r="F298" s="449"/>
      <c r="G298" s="449"/>
      <c r="H298" s="449"/>
      <c r="I298" s="449"/>
      <c r="J298" s="449"/>
      <c r="K298" s="449"/>
      <c r="L298" s="449"/>
      <c r="U298" s="196" t="str">
        <f t="shared" si="22"/>
        <v>2: Assault in connection with theft of assistance that has been received</v>
      </c>
    </row>
    <row r="299" spans="1:21" ht="12.6">
      <c r="A299" s="449" t="s">
        <v>8951</v>
      </c>
      <c r="B299" s="448">
        <v>3</v>
      </c>
      <c r="C299" s="450" t="s">
        <v>8954</v>
      </c>
      <c r="D299" s="449" t="str">
        <f t="shared" si="21"/>
        <v>Injuries or casualties at programme sites while engaging in WFP activities</v>
      </c>
      <c r="E299" s="449" t="s">
        <v>8954</v>
      </c>
      <c r="F299" s="449"/>
      <c r="G299" s="449"/>
      <c r="H299" s="449"/>
      <c r="I299" s="449"/>
      <c r="J299" s="449"/>
      <c r="K299" s="449"/>
      <c r="L299" s="449"/>
      <c r="U299" s="196" t="str">
        <f t="shared" si="22"/>
        <v>3: Injuries or casualties at programme sites while engaging in WFP activities</v>
      </c>
    </row>
    <row r="300" spans="1:21" ht="12.6">
      <c r="A300" s="449" t="s">
        <v>8951</v>
      </c>
      <c r="B300" s="448">
        <v>4</v>
      </c>
      <c r="C300" s="450" t="s">
        <v>8955</v>
      </c>
      <c r="D300" s="449" t="str">
        <f t="shared" si="21"/>
        <v>Abductions</v>
      </c>
      <c r="E300" s="449" t="s">
        <v>8955</v>
      </c>
      <c r="F300" s="449"/>
      <c r="G300" s="449"/>
      <c r="H300" s="449"/>
      <c r="I300" s="449"/>
      <c r="J300" s="449"/>
      <c r="K300" s="449"/>
      <c r="L300" s="449"/>
      <c r="U300" s="196" t="str">
        <f t="shared" si="22"/>
        <v>4: Abductions</v>
      </c>
    </row>
    <row r="301" spans="1:21" ht="12.6">
      <c r="A301" s="449" t="s">
        <v>8951</v>
      </c>
      <c r="B301" s="448">
        <v>5</v>
      </c>
      <c r="C301" s="450" t="s">
        <v>8956</v>
      </c>
      <c r="D301" s="449" t="str">
        <f t="shared" si="21"/>
        <v>Obstruction or restriction of access to assistance</v>
      </c>
      <c r="E301" s="449" t="s">
        <v>8956</v>
      </c>
      <c r="F301" s="449"/>
      <c r="G301" s="449"/>
      <c r="H301" s="449"/>
      <c r="I301" s="449"/>
      <c r="J301" s="449"/>
      <c r="K301" s="449"/>
      <c r="L301" s="449"/>
      <c r="U301" s="196" t="str">
        <f t="shared" si="22"/>
        <v>5: Obstruction or restriction of access to assistance</v>
      </c>
    </row>
    <row r="302" spans="1:21" ht="12.6">
      <c r="A302" s="449" t="s">
        <v>8951</v>
      </c>
      <c r="B302" s="448">
        <v>6</v>
      </c>
      <c r="C302" s="450" t="s">
        <v>8957</v>
      </c>
      <c r="D302" s="449" t="str">
        <f t="shared" si="21"/>
        <v>Deliberate or unintentional attack by parties to a conflict</v>
      </c>
      <c r="E302" s="449" t="s">
        <v>8957</v>
      </c>
      <c r="F302" s="449"/>
      <c r="G302" s="449"/>
      <c r="H302" s="449"/>
      <c r="I302" s="449"/>
      <c r="J302" s="449"/>
      <c r="K302" s="449"/>
      <c r="L302" s="449"/>
      <c r="U302" s="196" t="str">
        <f t="shared" si="22"/>
        <v>6: Deliberate or unintentional attack by parties to a conflict</v>
      </c>
    </row>
    <row r="303" spans="1:21" ht="12.6">
      <c r="A303" s="449" t="s">
        <v>8951</v>
      </c>
      <c r="B303" s="448">
        <v>7</v>
      </c>
      <c r="C303" s="450" t="s">
        <v>8958</v>
      </c>
      <c r="D303" s="449" t="str">
        <f t="shared" si="21"/>
        <v>Forced recruitment into armed group</v>
      </c>
      <c r="E303" s="449" t="s">
        <v>8959</v>
      </c>
      <c r="F303" s="449"/>
      <c r="G303" s="449"/>
      <c r="H303" s="449"/>
      <c r="I303" s="449"/>
      <c r="J303" s="449"/>
      <c r="K303" s="449"/>
      <c r="L303" s="449"/>
      <c r="U303" s="196" t="str">
        <f t="shared" si="22"/>
        <v>7: Forced recruitment into armed group</v>
      </c>
    </row>
    <row r="304" spans="1:21" ht="12.6">
      <c r="A304" s="449" t="s">
        <v>8951</v>
      </c>
      <c r="B304" s="448">
        <v>8</v>
      </c>
      <c r="C304" s="450" t="s">
        <v>8960</v>
      </c>
      <c r="D304" s="449" t="str">
        <f t="shared" si="21"/>
        <v>Lack of crowd control measures</v>
      </c>
      <c r="E304" s="449" t="s">
        <v>8960</v>
      </c>
      <c r="F304" s="449"/>
      <c r="G304" s="449"/>
      <c r="H304" s="449"/>
      <c r="I304" s="449"/>
      <c r="J304" s="449"/>
      <c r="K304" s="449"/>
      <c r="L304" s="449"/>
      <c r="U304" s="196" t="str">
        <f t="shared" si="22"/>
        <v>8: Lack of crowd control measures</v>
      </c>
    </row>
    <row r="305" spans="1:21" ht="12.6">
      <c r="A305" s="449" t="s">
        <v>8951</v>
      </c>
      <c r="B305" s="448">
        <v>9</v>
      </c>
      <c r="C305" s="450" t="s">
        <v>8961</v>
      </c>
      <c r="D305" s="449" t="str">
        <f t="shared" si="21"/>
        <v>Transactional sex</v>
      </c>
      <c r="E305" s="449"/>
      <c r="F305" s="449"/>
      <c r="G305" s="449"/>
      <c r="H305" s="449"/>
      <c r="I305" s="449"/>
      <c r="J305" s="449"/>
      <c r="K305" s="449"/>
      <c r="L305" s="449"/>
      <c r="U305" s="196" t="str">
        <f t="shared" si="22"/>
        <v>9: Transactional sex</v>
      </c>
    </row>
    <row r="306" spans="1:21" ht="12.6">
      <c r="A306" s="449" t="s">
        <v>8951</v>
      </c>
      <c r="B306" s="456">
        <v>88</v>
      </c>
      <c r="C306" s="450" t="s">
        <v>8962</v>
      </c>
      <c r="D306" s="449" t="str">
        <f t="shared" si="21"/>
        <v>Other (Specify)</v>
      </c>
      <c r="E306" s="449" t="s">
        <v>8962</v>
      </c>
      <c r="F306" s="449"/>
      <c r="G306" s="449"/>
      <c r="H306" s="449"/>
      <c r="I306" s="449"/>
      <c r="J306" s="449"/>
      <c r="K306" s="449"/>
      <c r="L306" s="449"/>
      <c r="U306" s="196" t="str">
        <f t="shared" si="22"/>
        <v>88: Other (Specify)</v>
      </c>
    </row>
    <row r="307" spans="1:21" ht="12.6">
      <c r="A307" s="449" t="s">
        <v>8963</v>
      </c>
      <c r="B307" s="448">
        <v>1</v>
      </c>
      <c r="C307" s="450" t="s">
        <v>8964</v>
      </c>
      <c r="D307" s="449" t="str">
        <f t="shared" si="21"/>
        <v>Abuse/coercion by authorities</v>
      </c>
      <c r="E307" s="449" t="s">
        <v>8964</v>
      </c>
      <c r="F307" s="449"/>
      <c r="G307" s="449"/>
      <c r="H307" s="449"/>
      <c r="I307" s="449"/>
      <c r="J307" s="449"/>
      <c r="K307" s="449"/>
      <c r="L307" s="449"/>
      <c r="U307" s="196" t="str">
        <f t="shared" si="22"/>
        <v>1: Abuse/coercion by authorities</v>
      </c>
    </row>
    <row r="308" spans="1:21" ht="12.6">
      <c r="A308" s="449" t="s">
        <v>8963</v>
      </c>
      <c r="B308" s="448">
        <v>2</v>
      </c>
      <c r="C308" s="450" t="s">
        <v>8965</v>
      </c>
      <c r="D308" s="449" t="str">
        <f t="shared" si="21"/>
        <v>Abuse/coercion by community or traditional Leader</v>
      </c>
      <c r="E308" s="449" t="s">
        <v>8965</v>
      </c>
      <c r="F308" s="449"/>
      <c r="G308" s="449"/>
      <c r="H308" s="449"/>
      <c r="I308" s="449"/>
      <c r="J308" s="449"/>
      <c r="K308" s="449"/>
      <c r="L308" s="449"/>
      <c r="U308" s="196" t="str">
        <f t="shared" si="22"/>
        <v>2: Abuse/coercion by community or traditional Leader</v>
      </c>
    </row>
    <row r="309" spans="1:21" ht="12.6">
      <c r="A309" s="449" t="s">
        <v>8963</v>
      </c>
      <c r="B309" s="448">
        <v>3</v>
      </c>
      <c r="C309" s="450" t="s">
        <v>8966</v>
      </c>
      <c r="D309" s="449" t="str">
        <f t="shared" si="21"/>
        <v>Abuse/coercion by management committee</v>
      </c>
      <c r="E309" s="449" t="s">
        <v>8966</v>
      </c>
      <c r="F309" s="449"/>
      <c r="G309" s="449"/>
      <c r="H309" s="449"/>
      <c r="I309" s="449"/>
      <c r="J309" s="449"/>
      <c r="K309" s="449"/>
      <c r="L309" s="449"/>
      <c r="U309" s="196" t="str">
        <f t="shared" si="22"/>
        <v>3: Abuse/coercion by management committee</v>
      </c>
    </row>
    <row r="310" spans="1:21" ht="12.6">
      <c r="A310" s="449" t="s">
        <v>8963</v>
      </c>
      <c r="B310" s="448">
        <v>4</v>
      </c>
      <c r="C310" s="450" t="s">
        <v>8967</v>
      </c>
      <c r="D310" s="449" t="str">
        <f t="shared" si="21"/>
        <v>Abuse/coercion by partners</v>
      </c>
      <c r="E310" s="449" t="s">
        <v>8967</v>
      </c>
      <c r="F310" s="449"/>
      <c r="G310" s="449"/>
      <c r="H310" s="449"/>
      <c r="I310" s="449"/>
      <c r="J310" s="449"/>
      <c r="K310" s="449"/>
      <c r="L310" s="449"/>
      <c r="U310" s="196" t="str">
        <f t="shared" si="22"/>
        <v>4: Abuse/coercion by partners</v>
      </c>
    </row>
    <row r="311" spans="1:21" ht="12.6">
      <c r="A311" s="449" t="s">
        <v>8963</v>
      </c>
      <c r="B311" s="448">
        <v>5</v>
      </c>
      <c r="C311" s="450" t="s">
        <v>8968</v>
      </c>
      <c r="D311" s="449" t="str">
        <f t="shared" si="21"/>
        <v>Distribution schedule communicated late or not at all</v>
      </c>
      <c r="E311" s="449" t="s">
        <v>8968</v>
      </c>
      <c r="F311" s="449"/>
      <c r="G311" s="449"/>
      <c r="H311" s="449"/>
      <c r="I311" s="449"/>
      <c r="J311" s="449"/>
      <c r="K311" s="449"/>
      <c r="L311" s="449"/>
      <c r="U311" s="196" t="str">
        <f t="shared" si="22"/>
        <v>5: Distribution schedule communicated late or not at all</v>
      </c>
    </row>
    <row r="312" spans="1:21" ht="12.6">
      <c r="A312" s="449" t="s">
        <v>8963</v>
      </c>
      <c r="B312" s="448">
        <v>6</v>
      </c>
      <c r="C312" s="450" t="s">
        <v>8969</v>
      </c>
      <c r="D312" s="449" t="str">
        <f t="shared" si="21"/>
        <v>Site too far</v>
      </c>
      <c r="E312" s="449" t="s">
        <v>8970</v>
      </c>
      <c r="F312" s="449"/>
      <c r="G312" s="449"/>
      <c r="H312" s="449"/>
      <c r="I312" s="449"/>
      <c r="J312" s="449"/>
      <c r="K312" s="449"/>
      <c r="L312" s="449"/>
      <c r="U312" s="196" t="str">
        <f t="shared" si="22"/>
        <v>6: Site too far</v>
      </c>
    </row>
    <row r="313" spans="1:21" ht="12.6">
      <c r="A313" s="449" t="s">
        <v>8963</v>
      </c>
      <c r="B313" s="448">
        <v>7</v>
      </c>
      <c r="C313" s="450" t="s">
        <v>8971</v>
      </c>
      <c r="D313" s="449" t="str">
        <f t="shared" si="21"/>
        <v>Less entitlement received</v>
      </c>
      <c r="E313" s="449" t="s">
        <v>8971</v>
      </c>
      <c r="F313" s="449"/>
      <c r="G313" s="449"/>
      <c r="H313" s="449"/>
      <c r="I313" s="449"/>
      <c r="J313" s="449"/>
      <c r="K313" s="449"/>
      <c r="L313" s="449"/>
      <c r="U313" s="196" t="str">
        <f t="shared" si="22"/>
        <v>7: Less entitlement received</v>
      </c>
    </row>
    <row r="314" spans="1:21" ht="12.6">
      <c r="A314" s="449" t="s">
        <v>8963</v>
      </c>
      <c r="B314" s="448">
        <v>8</v>
      </c>
      <c r="C314" s="450" t="s">
        <v>8972</v>
      </c>
      <c r="D314" s="449" t="str">
        <f t="shared" si="21"/>
        <v>Lost/stolen entitlement card</v>
      </c>
      <c r="E314" s="449" t="s">
        <v>8972</v>
      </c>
      <c r="F314" s="449"/>
      <c r="G314" s="449"/>
      <c r="H314" s="449"/>
      <c r="I314" s="449"/>
      <c r="J314" s="449"/>
      <c r="K314" s="449"/>
      <c r="L314" s="449"/>
      <c r="U314" s="196" t="str">
        <f t="shared" si="22"/>
        <v>8: Lost/stolen entitlement card</v>
      </c>
    </row>
    <row r="315" spans="1:21" ht="12.6">
      <c r="A315" s="449" t="s">
        <v>8963</v>
      </c>
      <c r="B315" s="448">
        <v>9</v>
      </c>
      <c r="C315" s="450" t="s">
        <v>8973</v>
      </c>
      <c r="D315" s="449" t="str">
        <f t="shared" si="21"/>
        <v>Not registered</v>
      </c>
      <c r="E315" s="449" t="s">
        <v>8973</v>
      </c>
      <c r="F315" s="449"/>
      <c r="G315" s="449"/>
      <c r="H315" s="449"/>
      <c r="I315" s="449"/>
      <c r="J315" s="449"/>
      <c r="K315" s="449"/>
      <c r="L315" s="449"/>
      <c r="U315" s="196" t="str">
        <f t="shared" si="22"/>
        <v>9: Not registered</v>
      </c>
    </row>
    <row r="316" spans="1:21" ht="12.6">
      <c r="A316" s="449" t="s">
        <v>8963</v>
      </c>
      <c r="B316" s="448">
        <v>10</v>
      </c>
      <c r="C316" s="450" t="s">
        <v>8974</v>
      </c>
      <c r="D316" s="449" t="str">
        <f t="shared" si="21"/>
        <v>Poor commodity condition</v>
      </c>
      <c r="E316" s="449" t="s">
        <v>8974</v>
      </c>
      <c r="F316" s="449"/>
      <c r="G316" s="449"/>
      <c r="H316" s="449"/>
      <c r="I316" s="449"/>
      <c r="J316" s="449"/>
      <c r="K316" s="449"/>
      <c r="L316" s="449"/>
      <c r="U316" s="196" t="str">
        <f t="shared" si="22"/>
        <v>10: Poor commodity condition</v>
      </c>
    </row>
    <row r="317" spans="1:21" ht="12.6">
      <c r="A317" s="449" t="s">
        <v>8963</v>
      </c>
      <c r="B317" s="448">
        <v>11</v>
      </c>
      <c r="C317" s="450" t="s">
        <v>8975</v>
      </c>
      <c r="D317" s="449" t="str">
        <f t="shared" si="21"/>
        <v>Poor activity management</v>
      </c>
      <c r="E317" s="449" t="s">
        <v>8976</v>
      </c>
      <c r="F317" s="449"/>
      <c r="G317" s="449"/>
      <c r="H317" s="449"/>
      <c r="I317" s="449"/>
      <c r="J317" s="449"/>
      <c r="K317" s="449"/>
      <c r="L317" s="449"/>
      <c r="U317" s="196" t="str">
        <f t="shared" si="22"/>
        <v>11: Poor activity management</v>
      </c>
    </row>
    <row r="318" spans="1:21" ht="12.6">
      <c r="A318" s="457" t="s">
        <v>8963</v>
      </c>
      <c r="B318" s="456">
        <v>88</v>
      </c>
      <c r="C318" s="450" t="s">
        <v>4525</v>
      </c>
      <c r="D318" s="449" t="str">
        <f t="shared" si="21"/>
        <v>Other</v>
      </c>
      <c r="E318" s="457" t="s">
        <v>4525</v>
      </c>
      <c r="F318" s="457"/>
      <c r="G318" s="457"/>
      <c r="H318" s="457"/>
      <c r="I318" s="449"/>
      <c r="J318" s="449"/>
      <c r="K318" s="449"/>
      <c r="L318" s="449"/>
      <c r="U318" s="196" t="str">
        <f t="shared" si="22"/>
        <v>88: Other</v>
      </c>
    </row>
    <row r="319" spans="1:21" ht="12.6">
      <c r="A319" s="449" t="s">
        <v>8977</v>
      </c>
      <c r="B319" s="448">
        <v>1</v>
      </c>
      <c r="C319" s="450" t="s">
        <v>8887</v>
      </c>
      <c r="D319" s="449" t="str">
        <f t="shared" si="21"/>
        <v>Community/traditional leader</v>
      </c>
      <c r="E319" s="449" t="s">
        <v>8887</v>
      </c>
      <c r="F319" s="449"/>
      <c r="G319" s="449"/>
      <c r="H319" s="449"/>
      <c r="I319" s="449"/>
      <c r="J319" s="449"/>
      <c r="K319" s="449"/>
      <c r="L319" s="449"/>
      <c r="U319" s="196" t="str">
        <f t="shared" si="22"/>
        <v>1: Community/traditional leader</v>
      </c>
    </row>
    <row r="320" spans="1:21" ht="12.6">
      <c r="A320" s="449" t="s">
        <v>8977</v>
      </c>
      <c r="B320" s="448">
        <v>2</v>
      </c>
      <c r="C320" s="450" t="s">
        <v>8978</v>
      </c>
      <c r="D320" s="449" t="str">
        <f t="shared" si="21"/>
        <v>Hotline</v>
      </c>
      <c r="E320" s="449" t="s">
        <v>8978</v>
      </c>
      <c r="F320" s="449"/>
      <c r="G320" s="449"/>
      <c r="H320" s="449"/>
      <c r="I320" s="449"/>
      <c r="J320" s="449"/>
      <c r="K320" s="449"/>
      <c r="L320" s="449"/>
      <c r="M320" s="197"/>
      <c r="N320" s="197"/>
      <c r="O320" s="197"/>
      <c r="P320" s="197"/>
      <c r="Q320" s="197"/>
      <c r="R320" s="197"/>
      <c r="S320" s="197"/>
      <c r="T320" s="197"/>
      <c r="U320" s="196" t="str">
        <f t="shared" si="22"/>
        <v>2: Hotline</v>
      </c>
    </row>
    <row r="321" spans="1:21" ht="12.6">
      <c r="A321" s="449" t="s">
        <v>8977</v>
      </c>
      <c r="B321" s="448">
        <v>3</v>
      </c>
      <c r="C321" s="450" t="s">
        <v>8979</v>
      </c>
      <c r="D321" s="449" t="str">
        <f t="shared" si="21"/>
        <v>Project management committee (PMC)</v>
      </c>
      <c r="E321" s="449" t="s">
        <v>8979</v>
      </c>
      <c r="F321" s="449"/>
      <c r="G321" s="449"/>
      <c r="H321" s="449"/>
      <c r="I321" s="449"/>
      <c r="J321" s="449"/>
      <c r="K321" s="449"/>
      <c r="L321" s="449"/>
      <c r="U321" s="196" t="str">
        <f t="shared" si="22"/>
        <v>3: Project management committee (PMC)</v>
      </c>
    </row>
    <row r="322" spans="1:21" ht="12.6">
      <c r="A322" s="449" t="s">
        <v>8977</v>
      </c>
      <c r="B322" s="448">
        <v>4</v>
      </c>
      <c r="C322" s="450" t="s">
        <v>8980</v>
      </c>
      <c r="D322" s="449" t="str">
        <f t="shared" si="21"/>
        <v>Help desk at site</v>
      </c>
      <c r="E322" s="449" t="s">
        <v>8980</v>
      </c>
      <c r="F322" s="449"/>
      <c r="G322" s="449"/>
      <c r="H322" s="449"/>
      <c r="I322" s="449"/>
      <c r="J322" s="449"/>
      <c r="K322" s="449"/>
      <c r="L322" s="449"/>
      <c r="U322" s="196" t="str">
        <f t="shared" si="22"/>
        <v>4: Help desk at site</v>
      </c>
    </row>
    <row r="323" spans="1:21" ht="12.6">
      <c r="A323" s="449" t="s">
        <v>8977</v>
      </c>
      <c r="B323" s="448">
        <v>5</v>
      </c>
      <c r="C323" s="450" t="s">
        <v>8981</v>
      </c>
      <c r="D323" s="449" t="str">
        <f t="shared" si="21"/>
        <v>Local authorities</v>
      </c>
      <c r="E323" s="449" t="s">
        <v>8981</v>
      </c>
      <c r="F323" s="449"/>
      <c r="G323" s="449"/>
      <c r="H323" s="449"/>
      <c r="I323" s="449"/>
      <c r="J323" s="449"/>
      <c r="K323" s="449"/>
      <c r="L323" s="449"/>
      <c r="U323" s="196" t="str">
        <f t="shared" si="22"/>
        <v>5: Local authorities</v>
      </c>
    </row>
    <row r="324" spans="1:21" ht="12.6">
      <c r="A324" s="449" t="s">
        <v>8977</v>
      </c>
      <c r="B324" s="448">
        <v>6</v>
      </c>
      <c r="C324" s="450" t="s">
        <v>8982</v>
      </c>
      <c r="D324" s="449" t="str">
        <f t="shared" si="21"/>
        <v>Cooperating partner</v>
      </c>
      <c r="E324" s="449" t="s">
        <v>8982</v>
      </c>
      <c r="F324" s="449"/>
      <c r="G324" s="449"/>
      <c r="H324" s="449"/>
      <c r="I324" s="449"/>
      <c r="J324" s="449"/>
      <c r="K324" s="449"/>
      <c r="L324" s="449"/>
      <c r="U324" s="196" t="str">
        <f t="shared" si="22"/>
        <v>6: Cooperating partner</v>
      </c>
    </row>
    <row r="325" spans="1:21" ht="12.6">
      <c r="A325" s="449" t="s">
        <v>8977</v>
      </c>
      <c r="B325" s="448">
        <v>7</v>
      </c>
      <c r="C325" s="450" t="s">
        <v>8891</v>
      </c>
      <c r="D325" s="449" t="str">
        <f t="shared" si="21"/>
        <v>WFP</v>
      </c>
      <c r="E325" s="449" t="s">
        <v>8891</v>
      </c>
      <c r="F325" s="449"/>
      <c r="G325" s="449"/>
      <c r="H325" s="449"/>
      <c r="I325" s="449"/>
      <c r="J325" s="449"/>
      <c r="K325" s="449"/>
      <c r="L325" s="449"/>
      <c r="U325" s="196" t="str">
        <f t="shared" si="22"/>
        <v>7: WFP</v>
      </c>
    </row>
    <row r="326" spans="1:21" ht="12.6">
      <c r="A326" s="449" t="s">
        <v>8977</v>
      </c>
      <c r="B326" s="456">
        <v>88</v>
      </c>
      <c r="C326" s="450" t="s">
        <v>4525</v>
      </c>
      <c r="D326" s="449" t="str">
        <f t="shared" si="21"/>
        <v>Other</v>
      </c>
      <c r="E326" s="457" t="s">
        <v>4525</v>
      </c>
      <c r="F326" s="457"/>
      <c r="G326" s="457"/>
      <c r="H326" s="457"/>
      <c r="I326" s="449"/>
      <c r="J326" s="449"/>
      <c r="K326" s="449"/>
      <c r="L326" s="449"/>
      <c r="U326" s="196" t="str">
        <f t="shared" si="22"/>
        <v>88: Other</v>
      </c>
    </row>
    <row r="327" spans="1:21" ht="12.6">
      <c r="A327" s="449" t="s">
        <v>3096</v>
      </c>
      <c r="B327" s="448">
        <v>0</v>
      </c>
      <c r="C327" s="450" t="s">
        <v>7471</v>
      </c>
      <c r="D327" s="449" t="str">
        <f t="shared" si="21"/>
        <v>No</v>
      </c>
      <c r="E327" s="449" t="s">
        <v>7471</v>
      </c>
      <c r="F327" s="449"/>
      <c r="G327" s="449"/>
      <c r="H327" s="449"/>
      <c r="I327" s="449"/>
      <c r="J327" s="449"/>
      <c r="K327" s="449"/>
      <c r="L327" s="449"/>
      <c r="U327" s="196" t="str">
        <f t="shared" si="22"/>
        <v>0: No</v>
      </c>
    </row>
    <row r="328" spans="1:21" ht="12.6">
      <c r="A328" s="449" t="s">
        <v>3096</v>
      </c>
      <c r="B328" s="448">
        <v>1</v>
      </c>
      <c r="C328" s="450" t="s">
        <v>25</v>
      </c>
      <c r="D328" s="449" t="str">
        <f t="shared" si="21"/>
        <v>Yes</v>
      </c>
      <c r="E328" s="449" t="s">
        <v>25</v>
      </c>
      <c r="F328" s="449"/>
      <c r="G328" s="449"/>
      <c r="H328" s="449"/>
      <c r="I328" s="449"/>
      <c r="J328" s="449"/>
      <c r="K328" s="449"/>
      <c r="L328" s="449"/>
      <c r="U328" s="196" t="str">
        <f t="shared" si="22"/>
        <v>1: Yes</v>
      </c>
    </row>
    <row r="329" spans="1:21" ht="12.6">
      <c r="A329" s="449" t="s">
        <v>8983</v>
      </c>
      <c r="B329" s="448">
        <v>1</v>
      </c>
      <c r="C329" s="450" t="s">
        <v>8984</v>
      </c>
      <c r="D329" s="449" t="str">
        <f t="shared" si="21"/>
        <v>Camp (refugees, POC)</v>
      </c>
      <c r="E329" s="449" t="s">
        <v>8985</v>
      </c>
      <c r="F329" s="449"/>
      <c r="G329" s="449"/>
      <c r="H329" s="449"/>
      <c r="I329" s="449"/>
      <c r="J329" s="449"/>
      <c r="K329" s="449"/>
      <c r="L329" s="449"/>
      <c r="U329" s="196" t="str">
        <f t="shared" si="22"/>
        <v>1: Camp (refugees, POC)</v>
      </c>
    </row>
    <row r="330" spans="1:21" ht="12.6">
      <c r="A330" s="449" t="s">
        <v>8983</v>
      </c>
      <c r="B330" s="448">
        <v>2</v>
      </c>
      <c r="C330" s="450" t="s">
        <v>8986</v>
      </c>
      <c r="D330" s="449" t="str">
        <f t="shared" si="21"/>
        <v>Community village (host/IDPs)</v>
      </c>
      <c r="E330" s="449" t="s">
        <v>8987</v>
      </c>
      <c r="F330" s="449"/>
      <c r="G330" s="449"/>
      <c r="H330" s="449"/>
      <c r="I330" s="449"/>
      <c r="J330" s="449"/>
      <c r="K330" s="449"/>
      <c r="L330" s="449"/>
      <c r="U330" s="196" t="str">
        <f t="shared" si="22"/>
        <v>2: Community village (host/IDPs)</v>
      </c>
    </row>
    <row r="331" spans="1:21" ht="12.6">
      <c r="A331" s="457" t="s">
        <v>8988</v>
      </c>
      <c r="B331" s="456">
        <v>1</v>
      </c>
      <c r="C331" s="450" t="s">
        <v>8989</v>
      </c>
      <c r="D331" s="449" t="str">
        <f t="shared" si="21"/>
        <v>Towards a community activity</v>
      </c>
      <c r="E331" s="457" t="s">
        <v>8989</v>
      </c>
      <c r="F331" s="457"/>
      <c r="G331" s="457"/>
      <c r="H331" s="457"/>
      <c r="I331" s="449"/>
      <c r="J331" s="449"/>
      <c r="K331" s="449"/>
      <c r="L331" s="449"/>
      <c r="U331" s="196" t="str">
        <f t="shared" si="22"/>
        <v>1: Towards a community activity</v>
      </c>
    </row>
    <row r="332" spans="1:21" ht="12.6">
      <c r="A332" s="457" t="s">
        <v>8988</v>
      </c>
      <c r="B332" s="456">
        <v>2</v>
      </c>
      <c r="C332" s="450" t="s">
        <v>8990</v>
      </c>
      <c r="D332" s="449" t="str">
        <f t="shared" si="21"/>
        <v>For local authority</v>
      </c>
      <c r="E332" s="457" t="s">
        <v>8990</v>
      </c>
      <c r="F332" s="457"/>
      <c r="G332" s="457"/>
      <c r="H332" s="457"/>
      <c r="I332" s="449"/>
      <c r="J332" s="449"/>
      <c r="K332" s="449"/>
      <c r="L332" s="449"/>
      <c r="U332" s="196" t="str">
        <f t="shared" si="22"/>
        <v>2: For local authority</v>
      </c>
    </row>
    <row r="333" spans="1:21" ht="12.6">
      <c r="A333" s="457" t="s">
        <v>8988</v>
      </c>
      <c r="B333" s="456">
        <v>88</v>
      </c>
      <c r="C333" s="450" t="s">
        <v>4525</v>
      </c>
      <c r="D333" s="449" t="str">
        <f t="shared" si="21"/>
        <v>Other</v>
      </c>
      <c r="E333" s="457" t="s">
        <v>4525</v>
      </c>
      <c r="F333" s="457"/>
      <c r="G333" s="457"/>
      <c r="H333" s="457"/>
      <c r="I333" s="449"/>
      <c r="J333" s="449"/>
      <c r="K333" s="449"/>
      <c r="L333" s="449"/>
      <c r="U333" s="196" t="str">
        <f t="shared" si="22"/>
        <v>88: Other</v>
      </c>
    </row>
    <row r="334" spans="1:21" ht="12.6">
      <c r="A334" s="457" t="s">
        <v>8988</v>
      </c>
      <c r="B334" s="456">
        <v>97</v>
      </c>
      <c r="C334" s="450" t="s">
        <v>8991</v>
      </c>
      <c r="D334" s="449" t="str">
        <f t="shared" si="21"/>
        <v>Not applicable</v>
      </c>
      <c r="E334" s="457" t="s">
        <v>8991</v>
      </c>
      <c r="F334" s="457"/>
      <c r="G334" s="457"/>
      <c r="H334" s="457"/>
      <c r="I334" s="449"/>
      <c r="J334" s="449"/>
      <c r="K334" s="449"/>
      <c r="L334" s="449"/>
      <c r="U334" s="196" t="str">
        <f t="shared" si="22"/>
        <v>97: Not applicable</v>
      </c>
    </row>
    <row r="335" spans="1:21" ht="12.6">
      <c r="A335" s="457" t="s">
        <v>8988</v>
      </c>
      <c r="B335" s="456">
        <v>98</v>
      </c>
      <c r="C335" s="450" t="s">
        <v>8850</v>
      </c>
      <c r="D335" s="449" t="str">
        <f t="shared" si="21"/>
        <v>Don’t know</v>
      </c>
      <c r="E335" s="457" t="s">
        <v>8850</v>
      </c>
      <c r="F335" s="457"/>
      <c r="G335" s="457"/>
      <c r="H335" s="457"/>
      <c r="I335" s="449"/>
      <c r="J335" s="449"/>
      <c r="K335" s="449"/>
      <c r="L335" s="449"/>
      <c r="U335" s="196" t="str">
        <f t="shared" si="22"/>
        <v>98: Don’t know</v>
      </c>
    </row>
    <row r="336" spans="1:21" ht="12.6">
      <c r="A336" s="449" t="s">
        <v>2069</v>
      </c>
      <c r="B336" s="449">
        <v>1</v>
      </c>
      <c r="C336" s="450" t="s">
        <v>8992</v>
      </c>
      <c r="D336" s="449" t="str">
        <f t="shared" si="21"/>
        <v>Included</v>
      </c>
      <c r="E336" s="449" t="s">
        <v>8992</v>
      </c>
      <c r="F336" s="449"/>
      <c r="G336" s="457"/>
      <c r="H336" s="457"/>
      <c r="I336" s="449"/>
      <c r="J336" s="449"/>
      <c r="K336" s="449"/>
      <c r="L336" s="449"/>
      <c r="U336" s="196" t="str">
        <f t="shared" si="22"/>
        <v>1: Included</v>
      </c>
    </row>
    <row r="337" spans="1:21" ht="12.6">
      <c r="A337" s="449" t="s">
        <v>2069</v>
      </c>
      <c r="B337" s="449">
        <v>2</v>
      </c>
      <c r="C337" s="450" t="s">
        <v>8993</v>
      </c>
      <c r="D337" s="449" t="str">
        <f t="shared" si="21"/>
        <v>Excluded</v>
      </c>
      <c r="E337" s="449" t="s">
        <v>8993</v>
      </c>
      <c r="F337" s="449"/>
      <c r="G337" s="457"/>
      <c r="H337" s="457"/>
      <c r="I337" s="449"/>
      <c r="J337" s="449"/>
      <c r="K337" s="449"/>
      <c r="L337" s="449"/>
      <c r="U337" s="196" t="str">
        <f t="shared" si="22"/>
        <v>2: Excluded</v>
      </c>
    </row>
    <row r="338" spans="1:21" ht="12.6">
      <c r="A338" s="449" t="s">
        <v>2076</v>
      </c>
      <c r="B338" s="449">
        <v>1</v>
      </c>
      <c r="C338" s="450" t="s">
        <v>8994</v>
      </c>
      <c r="D338" s="449" t="str">
        <f t="shared" si="21"/>
        <v>More Included</v>
      </c>
      <c r="E338" s="449" t="s">
        <v>8994</v>
      </c>
      <c r="F338" s="449"/>
      <c r="G338" s="457"/>
      <c r="H338" s="457"/>
      <c r="I338" s="449"/>
      <c r="J338" s="449"/>
      <c r="K338" s="449"/>
      <c r="L338" s="449"/>
      <c r="U338" s="196" t="str">
        <f t="shared" si="22"/>
        <v>1: More Included</v>
      </c>
    </row>
    <row r="339" spans="1:21" ht="12.6">
      <c r="A339" s="449" t="s">
        <v>2076</v>
      </c>
      <c r="B339" s="449">
        <v>2</v>
      </c>
      <c r="C339" s="450" t="s">
        <v>8993</v>
      </c>
      <c r="D339" s="449" t="str">
        <f t="shared" si="21"/>
        <v>Excluded</v>
      </c>
      <c r="E339" s="449" t="s">
        <v>8993</v>
      </c>
      <c r="F339" s="449"/>
      <c r="G339" s="457"/>
      <c r="H339" s="457"/>
      <c r="I339" s="449"/>
      <c r="J339" s="449"/>
      <c r="K339" s="449"/>
      <c r="L339" s="449"/>
      <c r="U339" s="196" t="str">
        <f t="shared" si="22"/>
        <v>2: Excluded</v>
      </c>
    </row>
    <row r="340" spans="1:21" ht="12.6">
      <c r="A340" s="449" t="s">
        <v>2076</v>
      </c>
      <c r="B340" s="449">
        <v>3</v>
      </c>
      <c r="C340" s="450" t="s">
        <v>8995</v>
      </c>
      <c r="D340" s="449" t="str">
        <f t="shared" si="21"/>
        <v>No changes</v>
      </c>
      <c r="E340" s="449" t="s">
        <v>8995</v>
      </c>
      <c r="F340" s="449"/>
      <c r="G340" s="457"/>
      <c r="H340" s="457"/>
      <c r="I340" s="449"/>
      <c r="J340" s="449"/>
      <c r="K340" s="449"/>
      <c r="L340" s="449"/>
      <c r="U340" s="196" t="str">
        <f t="shared" si="22"/>
        <v>3: No changes</v>
      </c>
    </row>
    <row r="341" spans="1:21" ht="12.6">
      <c r="A341" s="203" t="s">
        <v>8996</v>
      </c>
      <c r="B341" s="372">
        <v>1</v>
      </c>
      <c r="C341" s="450" t="s">
        <v>8997</v>
      </c>
      <c r="D341" s="449" t="str">
        <f t="shared" si="21"/>
        <v>Phone call and SMS</v>
      </c>
      <c r="E341" s="203" t="s">
        <v>8997</v>
      </c>
      <c r="F341" s="203"/>
      <c r="G341" s="203"/>
      <c r="H341" s="203"/>
      <c r="I341" s="449"/>
      <c r="J341" s="449"/>
      <c r="K341" s="449"/>
      <c r="L341" s="449"/>
      <c r="U341" s="196" t="str">
        <f t="shared" si="22"/>
        <v>1: Phone call and SMS</v>
      </c>
    </row>
    <row r="342" spans="1:21" ht="12.6">
      <c r="A342" s="203" t="s">
        <v>8996</v>
      </c>
      <c r="B342" s="372">
        <v>2</v>
      </c>
      <c r="C342" s="450" t="s">
        <v>8998</v>
      </c>
      <c r="D342" s="449" t="str">
        <f t="shared" si="21"/>
        <v>Radio and TV</v>
      </c>
      <c r="E342" s="203" t="s">
        <v>8998</v>
      </c>
      <c r="F342" s="203"/>
      <c r="G342" s="203"/>
      <c r="H342" s="203"/>
      <c r="I342" s="449"/>
      <c r="J342" s="449"/>
      <c r="K342" s="449"/>
      <c r="L342" s="449"/>
      <c r="U342" s="196" t="str">
        <f t="shared" si="22"/>
        <v>2: Radio and TV</v>
      </c>
    </row>
    <row r="343" spans="1:21" ht="12.6">
      <c r="A343" s="203" t="s">
        <v>8996</v>
      </c>
      <c r="B343" s="372">
        <v>3</v>
      </c>
      <c r="C343" s="450" t="s">
        <v>8999</v>
      </c>
      <c r="D343" s="449" t="str">
        <f t="shared" si="21"/>
        <v>Newspaper</v>
      </c>
      <c r="E343" s="203" t="s">
        <v>8999</v>
      </c>
      <c r="F343" s="203"/>
      <c r="G343" s="203"/>
      <c r="H343" s="203"/>
      <c r="I343" s="449"/>
      <c r="J343" s="449"/>
      <c r="K343" s="449"/>
      <c r="L343" s="449"/>
      <c r="U343" s="196" t="str">
        <f t="shared" si="22"/>
        <v>3: Newspaper</v>
      </c>
    </row>
    <row r="344" spans="1:21" ht="12.6">
      <c r="A344" s="203" t="s">
        <v>8996</v>
      </c>
      <c r="B344" s="372">
        <v>4</v>
      </c>
      <c r="C344" s="450" t="s">
        <v>9000</v>
      </c>
      <c r="D344" s="449" t="str">
        <f t="shared" si="21"/>
        <v>From community</v>
      </c>
      <c r="E344" s="203" t="s">
        <v>9000</v>
      </c>
      <c r="F344" s="203"/>
      <c r="G344" s="203"/>
      <c r="H344" s="203"/>
      <c r="I344" s="449"/>
      <c r="J344" s="449"/>
      <c r="K344" s="449"/>
      <c r="L344" s="449"/>
      <c r="U344" s="196" t="str">
        <f t="shared" si="22"/>
        <v>4: From community</v>
      </c>
    </row>
    <row r="345" spans="1:21" ht="12.6">
      <c r="A345" s="203" t="s">
        <v>8996</v>
      </c>
      <c r="B345" s="372">
        <v>5</v>
      </c>
      <c r="C345" s="450" t="s">
        <v>9001</v>
      </c>
      <c r="D345" s="449" t="str">
        <f t="shared" si="21"/>
        <v>Project management committee (PMC) Member</v>
      </c>
      <c r="E345" s="203" t="s">
        <v>9001</v>
      </c>
      <c r="F345" s="203"/>
      <c r="G345" s="203"/>
      <c r="H345" s="203"/>
      <c r="I345" s="449"/>
      <c r="J345" s="449"/>
      <c r="K345" s="449"/>
      <c r="L345" s="449"/>
      <c r="U345" s="196" t="str">
        <f t="shared" si="22"/>
        <v>5: Project management committee (PMC) Member</v>
      </c>
    </row>
    <row r="346" spans="1:21" ht="12.6">
      <c r="A346" s="203" t="s">
        <v>8996</v>
      </c>
      <c r="B346" s="372">
        <v>6</v>
      </c>
      <c r="C346" s="450" t="s">
        <v>8981</v>
      </c>
      <c r="D346" s="449" t="str">
        <f t="shared" si="21"/>
        <v>Local authorities</v>
      </c>
      <c r="E346" s="203" t="s">
        <v>8981</v>
      </c>
      <c r="F346" s="203"/>
      <c r="G346" s="203"/>
      <c r="H346" s="203"/>
      <c r="I346" s="449"/>
      <c r="J346" s="449"/>
      <c r="K346" s="449"/>
      <c r="L346" s="449"/>
      <c r="U346" s="196" t="str">
        <f t="shared" si="22"/>
        <v>6: Local authorities</v>
      </c>
    </row>
    <row r="347" spans="1:21" ht="12.6">
      <c r="A347" s="203" t="s">
        <v>8996</v>
      </c>
      <c r="B347" s="372">
        <v>7</v>
      </c>
      <c r="C347" s="450" t="s">
        <v>9002</v>
      </c>
      <c r="D347" s="449" t="str">
        <f t="shared" si="21"/>
        <v>Community Leader</v>
      </c>
      <c r="E347" s="203" t="s">
        <v>9002</v>
      </c>
      <c r="F347" s="203"/>
      <c r="G347" s="203"/>
      <c r="H347" s="203"/>
      <c r="I347" s="449"/>
      <c r="J347" s="449"/>
      <c r="K347" s="449"/>
      <c r="L347" s="449"/>
      <c r="U347" s="196" t="str">
        <f t="shared" si="22"/>
        <v>7: Community Leader</v>
      </c>
    </row>
    <row r="348" spans="1:21" ht="12.6">
      <c r="A348" s="203" t="s">
        <v>8996</v>
      </c>
      <c r="B348" s="372">
        <v>8</v>
      </c>
      <c r="C348" s="450" t="s">
        <v>9003</v>
      </c>
      <c r="D348" s="449" t="str">
        <f t="shared" si="21"/>
        <v>NGO/UN</v>
      </c>
      <c r="E348" s="203" t="s">
        <v>9003</v>
      </c>
      <c r="F348" s="203"/>
      <c r="G348" s="203"/>
      <c r="H348" s="203"/>
      <c r="I348" s="449"/>
      <c r="J348" s="449"/>
      <c r="K348" s="449"/>
      <c r="L348" s="449"/>
      <c r="U348" s="196" t="str">
        <f t="shared" si="22"/>
        <v>8: NGO/UN</v>
      </c>
    </row>
    <row r="349" spans="1:21" ht="12.6">
      <c r="A349" s="449" t="s">
        <v>9004</v>
      </c>
      <c r="B349" s="448">
        <v>1</v>
      </c>
      <c r="C349" s="450" t="s">
        <v>8574</v>
      </c>
      <c r="D349" s="449" t="str">
        <f t="shared" si="21"/>
        <v>Juba</v>
      </c>
      <c r="E349" s="459" t="s">
        <v>8574</v>
      </c>
      <c r="F349" s="459"/>
      <c r="G349" s="459"/>
      <c r="H349" s="459"/>
      <c r="I349" s="449"/>
      <c r="J349" s="449">
        <v>1</v>
      </c>
      <c r="K349" s="449"/>
      <c r="L349" s="449"/>
      <c r="U349" s="196" t="str">
        <f t="shared" si="22"/>
        <v>1: Juba</v>
      </c>
    </row>
    <row r="350" spans="1:21" ht="12.6">
      <c r="A350" s="449" t="s">
        <v>9004</v>
      </c>
      <c r="B350" s="448">
        <v>2</v>
      </c>
      <c r="C350" s="450" t="s">
        <v>9005</v>
      </c>
      <c r="D350" s="449" t="str">
        <f t="shared" si="21"/>
        <v>Kajo-keji</v>
      </c>
      <c r="E350" s="459" t="s">
        <v>9005</v>
      </c>
      <c r="F350" s="459"/>
      <c r="G350" s="459"/>
      <c r="H350" s="459"/>
      <c r="I350" s="449"/>
      <c r="J350" s="449">
        <v>1</v>
      </c>
      <c r="K350" s="449"/>
      <c r="L350" s="449"/>
      <c r="U350" s="196" t="str">
        <f t="shared" si="22"/>
        <v>2: Kajo-keji</v>
      </c>
    </row>
    <row r="351" spans="1:21" ht="12.6">
      <c r="A351" s="449" t="s">
        <v>9004</v>
      </c>
      <c r="B351" s="448">
        <v>3</v>
      </c>
      <c r="C351" s="450" t="s">
        <v>9006</v>
      </c>
      <c r="D351" s="449" t="str">
        <f t="shared" si="21"/>
        <v>Lainya</v>
      </c>
      <c r="E351" s="459" t="s">
        <v>9006</v>
      </c>
      <c r="F351" s="459"/>
      <c r="G351" s="459"/>
      <c r="H351" s="459"/>
      <c r="I351" s="449"/>
      <c r="J351" s="449">
        <v>1</v>
      </c>
      <c r="K351" s="449"/>
      <c r="L351" s="449"/>
      <c r="U351" s="196" t="str">
        <f t="shared" si="22"/>
        <v>3: Lainya</v>
      </c>
    </row>
    <row r="352" spans="1:21" ht="12.6">
      <c r="A352" s="449" t="s">
        <v>9004</v>
      </c>
      <c r="B352" s="448">
        <v>4</v>
      </c>
      <c r="C352" s="450" t="s">
        <v>9007</v>
      </c>
      <c r="D352" s="449" t="str">
        <f t="shared" si="21"/>
        <v>Morobo</v>
      </c>
      <c r="E352" s="459" t="s">
        <v>9007</v>
      </c>
      <c r="F352" s="459"/>
      <c r="G352" s="459"/>
      <c r="H352" s="459"/>
      <c r="I352" s="449"/>
      <c r="J352" s="449">
        <v>1</v>
      </c>
      <c r="K352" s="449"/>
      <c r="L352" s="449"/>
      <c r="U352" s="196" t="str">
        <f t="shared" si="22"/>
        <v>4: Morobo</v>
      </c>
    </row>
    <row r="353" spans="1:21" ht="12.6">
      <c r="A353" s="449" t="s">
        <v>9004</v>
      </c>
      <c r="B353" s="448">
        <v>5</v>
      </c>
      <c r="C353" s="450" t="s">
        <v>9008</v>
      </c>
      <c r="D353" s="449" t="str">
        <f t="shared" si="21"/>
        <v>Terekeka</v>
      </c>
      <c r="E353" s="459" t="s">
        <v>9008</v>
      </c>
      <c r="F353" s="459"/>
      <c r="G353" s="459"/>
      <c r="H353" s="459"/>
      <c r="I353" s="449"/>
      <c r="J353" s="449">
        <v>1</v>
      </c>
      <c r="K353" s="449"/>
      <c r="L353" s="449"/>
      <c r="U353" s="196" t="str">
        <f t="shared" si="22"/>
        <v>5: Terekeka</v>
      </c>
    </row>
    <row r="354" spans="1:21" ht="12.6">
      <c r="A354" s="449" t="s">
        <v>9004</v>
      </c>
      <c r="B354" s="448">
        <v>6</v>
      </c>
      <c r="C354" s="450" t="s">
        <v>9009</v>
      </c>
      <c r="D354" s="449" t="str">
        <f t="shared" si="21"/>
        <v>Yei</v>
      </c>
      <c r="E354" s="459" t="s">
        <v>9009</v>
      </c>
      <c r="F354" s="459"/>
      <c r="G354" s="459"/>
      <c r="H354" s="459"/>
      <c r="I354" s="449"/>
      <c r="J354" s="449">
        <v>1</v>
      </c>
      <c r="K354" s="449"/>
      <c r="L354" s="449"/>
      <c r="U354" s="196" t="str">
        <f t="shared" si="22"/>
        <v>6: Yei</v>
      </c>
    </row>
    <row r="355" spans="1:21" ht="12.6">
      <c r="A355" s="449" t="s">
        <v>9004</v>
      </c>
      <c r="B355" s="448">
        <v>7</v>
      </c>
      <c r="C355" s="450" t="s">
        <v>9010</v>
      </c>
      <c r="D355" s="449" t="str">
        <f t="shared" si="21"/>
        <v>Budi</v>
      </c>
      <c r="E355" s="449" t="s">
        <v>9010</v>
      </c>
      <c r="F355" s="449"/>
      <c r="G355" s="449"/>
      <c r="H355" s="449"/>
      <c r="I355" s="449"/>
      <c r="J355" s="449">
        <v>2</v>
      </c>
      <c r="K355" s="449"/>
      <c r="L355" s="449"/>
      <c r="U355" s="196" t="str">
        <f t="shared" si="22"/>
        <v>7: Budi</v>
      </c>
    </row>
    <row r="356" spans="1:21" ht="12.6">
      <c r="A356" s="449" t="s">
        <v>9004</v>
      </c>
      <c r="B356" s="448">
        <v>8</v>
      </c>
      <c r="C356" s="450" t="s">
        <v>9011</v>
      </c>
      <c r="D356" s="449" t="str">
        <f t="shared" si="21"/>
        <v>Ikotos</v>
      </c>
      <c r="E356" s="449" t="s">
        <v>9011</v>
      </c>
      <c r="F356" s="449"/>
      <c r="G356" s="449"/>
      <c r="H356" s="449"/>
      <c r="I356" s="449"/>
      <c r="J356" s="449">
        <v>2</v>
      </c>
      <c r="K356" s="449"/>
      <c r="L356" s="449"/>
      <c r="U356" s="196" t="str">
        <f t="shared" si="22"/>
        <v>8: Ikotos</v>
      </c>
    </row>
    <row r="357" spans="1:21" ht="12.6">
      <c r="A357" s="449" t="s">
        <v>9004</v>
      </c>
      <c r="B357" s="448">
        <v>9</v>
      </c>
      <c r="C357" s="450" t="s">
        <v>9012</v>
      </c>
      <c r="D357" s="449" t="str">
        <f t="shared" si="21"/>
        <v>Kapoeta East</v>
      </c>
      <c r="E357" s="449" t="s">
        <v>9012</v>
      </c>
      <c r="F357" s="449"/>
      <c r="G357" s="449"/>
      <c r="H357" s="449"/>
      <c r="I357" s="449"/>
      <c r="J357" s="449">
        <v>2</v>
      </c>
      <c r="K357" s="449"/>
      <c r="L357" s="449"/>
      <c r="U357" s="196" t="str">
        <f t="shared" si="22"/>
        <v>9: Kapoeta East</v>
      </c>
    </row>
    <row r="358" spans="1:21" ht="12.6">
      <c r="A358" s="449" t="s">
        <v>9004</v>
      </c>
      <c r="B358" s="448">
        <v>10</v>
      </c>
      <c r="C358" s="450" t="s">
        <v>9013</v>
      </c>
      <c r="D358" s="449" t="str">
        <f t="shared" si="21"/>
        <v>Kapoeta North</v>
      </c>
      <c r="E358" s="449" t="s">
        <v>9013</v>
      </c>
      <c r="F358" s="449"/>
      <c r="G358" s="449"/>
      <c r="H358" s="449"/>
      <c r="I358" s="449"/>
      <c r="J358" s="449">
        <v>2</v>
      </c>
      <c r="K358" s="449"/>
      <c r="L358" s="449"/>
      <c r="U358" s="196" t="str">
        <f t="shared" si="22"/>
        <v>10: Kapoeta North</v>
      </c>
    </row>
    <row r="359" spans="1:21" ht="12.6">
      <c r="A359" s="449" t="s">
        <v>9004</v>
      </c>
      <c r="B359" s="448">
        <v>11</v>
      </c>
      <c r="C359" s="450" t="s">
        <v>9014</v>
      </c>
      <c r="D359" s="449" t="str">
        <f t="shared" si="21"/>
        <v>Kapoeta South</v>
      </c>
      <c r="E359" s="449" t="s">
        <v>9014</v>
      </c>
      <c r="F359" s="449"/>
      <c r="G359" s="449"/>
      <c r="H359" s="449"/>
      <c r="I359" s="449"/>
      <c r="J359" s="449">
        <v>2</v>
      </c>
      <c r="K359" s="449"/>
      <c r="L359" s="449"/>
      <c r="U359" s="196" t="str">
        <f t="shared" si="22"/>
        <v>11: Kapoeta South</v>
      </c>
    </row>
    <row r="360" spans="1:21" ht="12.6">
      <c r="A360" s="449" t="s">
        <v>9004</v>
      </c>
      <c r="B360" s="448">
        <v>12</v>
      </c>
      <c r="C360" s="450" t="s">
        <v>9015</v>
      </c>
      <c r="D360" s="449" t="str">
        <f t="shared" si="21"/>
        <v>Magwi</v>
      </c>
      <c r="E360" s="449" t="s">
        <v>9015</v>
      </c>
      <c r="F360" s="449"/>
      <c r="G360" s="449"/>
      <c r="H360" s="449"/>
      <c r="I360" s="449"/>
      <c r="J360" s="449">
        <v>2</v>
      </c>
      <c r="K360" s="449"/>
      <c r="L360" s="449"/>
      <c r="U360" s="196" t="str">
        <f t="shared" si="22"/>
        <v>12: Magwi</v>
      </c>
    </row>
    <row r="361" spans="1:21" ht="12.6">
      <c r="A361" s="449" t="s">
        <v>9004</v>
      </c>
      <c r="B361" s="448">
        <v>13</v>
      </c>
      <c r="C361" s="450" t="s">
        <v>8591</v>
      </c>
      <c r="D361" s="449" t="str">
        <f t="shared" ref="D361:D424" si="23">C361</f>
        <v>Torit</v>
      </c>
      <c r="E361" s="449" t="s">
        <v>8591</v>
      </c>
      <c r="F361" s="449"/>
      <c r="G361" s="449"/>
      <c r="H361" s="449"/>
      <c r="I361" s="449"/>
      <c r="J361" s="449">
        <v>2</v>
      </c>
      <c r="K361" s="449"/>
      <c r="L361" s="449"/>
      <c r="U361" s="196" t="str">
        <f t="shared" ref="U361:U424" si="24">IF(LEN(B361)&gt;0,_xlfn.CONCAT(B361,": ",D361),"")</f>
        <v>13: Torit</v>
      </c>
    </row>
    <row r="362" spans="1:21" ht="12.6">
      <c r="A362" s="449" t="s">
        <v>9004</v>
      </c>
      <c r="B362" s="448">
        <v>14</v>
      </c>
      <c r="C362" s="450" t="s">
        <v>9016</v>
      </c>
      <c r="D362" s="449" t="str">
        <f t="shared" si="23"/>
        <v>Lafon</v>
      </c>
      <c r="E362" s="449" t="s">
        <v>9017</v>
      </c>
      <c r="F362" s="449"/>
      <c r="G362" s="449"/>
      <c r="H362" s="449"/>
      <c r="I362" s="449"/>
      <c r="J362" s="449">
        <v>2</v>
      </c>
      <c r="K362" s="449"/>
      <c r="L362" s="449"/>
      <c r="U362" s="196" t="str">
        <f t="shared" si="24"/>
        <v>14: Lafon</v>
      </c>
    </row>
    <row r="363" spans="1:21" ht="12.6">
      <c r="A363" s="449" t="s">
        <v>9004</v>
      </c>
      <c r="B363" s="448">
        <v>15</v>
      </c>
      <c r="C363" s="450" t="s">
        <v>9018</v>
      </c>
      <c r="D363" s="449" t="str">
        <f t="shared" si="23"/>
        <v>Akobo</v>
      </c>
      <c r="E363" s="449" t="s">
        <v>9018</v>
      </c>
      <c r="F363" s="449"/>
      <c r="G363" s="449"/>
      <c r="H363" s="449"/>
      <c r="I363" s="449"/>
      <c r="J363" s="449">
        <v>3</v>
      </c>
      <c r="K363" s="449"/>
      <c r="L363" s="449"/>
      <c r="U363" s="196" t="str">
        <f t="shared" si="24"/>
        <v>15: Akobo</v>
      </c>
    </row>
    <row r="364" spans="1:21" ht="12.6">
      <c r="A364" s="449" t="s">
        <v>9004</v>
      </c>
      <c r="B364" s="448">
        <v>16</v>
      </c>
      <c r="C364" s="450" t="s">
        <v>9019</v>
      </c>
      <c r="D364" s="449" t="str">
        <f t="shared" si="23"/>
        <v>Ayod</v>
      </c>
      <c r="E364" s="449" t="s">
        <v>9019</v>
      </c>
      <c r="F364" s="449"/>
      <c r="G364" s="449"/>
      <c r="H364" s="449"/>
      <c r="I364" s="449"/>
      <c r="J364" s="449">
        <v>3</v>
      </c>
      <c r="K364" s="449"/>
      <c r="L364" s="449"/>
      <c r="U364" s="196" t="str">
        <f t="shared" si="24"/>
        <v>16: Ayod</v>
      </c>
    </row>
    <row r="365" spans="1:21" ht="12.6">
      <c r="A365" s="449" t="s">
        <v>9004</v>
      </c>
      <c r="B365" s="448">
        <v>17</v>
      </c>
      <c r="C365" s="450" t="s">
        <v>9020</v>
      </c>
      <c r="D365" s="449" t="str">
        <f t="shared" si="23"/>
        <v>Bor South</v>
      </c>
      <c r="E365" s="449" t="s">
        <v>9020</v>
      </c>
      <c r="F365" s="449"/>
      <c r="G365" s="449"/>
      <c r="H365" s="449"/>
      <c r="I365" s="449"/>
      <c r="J365" s="449">
        <v>3</v>
      </c>
      <c r="K365" s="449"/>
      <c r="L365" s="449"/>
      <c r="U365" s="196" t="str">
        <f t="shared" si="24"/>
        <v>17: Bor South</v>
      </c>
    </row>
    <row r="366" spans="1:21" ht="12.6">
      <c r="A366" s="449" t="s">
        <v>9004</v>
      </c>
      <c r="B366" s="448">
        <v>18</v>
      </c>
      <c r="C366" s="450" t="s">
        <v>9021</v>
      </c>
      <c r="D366" s="449" t="str">
        <f t="shared" si="23"/>
        <v>Duk</v>
      </c>
      <c r="E366" s="449" t="s">
        <v>9021</v>
      </c>
      <c r="F366" s="449"/>
      <c r="G366" s="449"/>
      <c r="H366" s="449"/>
      <c r="I366" s="449"/>
      <c r="J366" s="449">
        <v>3</v>
      </c>
      <c r="K366" s="449"/>
      <c r="L366" s="449"/>
      <c r="U366" s="196" t="str">
        <f t="shared" si="24"/>
        <v>18: Duk</v>
      </c>
    </row>
    <row r="367" spans="1:21" ht="12.6">
      <c r="A367" s="449" t="s">
        <v>9004</v>
      </c>
      <c r="B367" s="448">
        <v>19</v>
      </c>
      <c r="C367" s="450" t="s">
        <v>9022</v>
      </c>
      <c r="D367" s="449" t="str">
        <f t="shared" si="23"/>
        <v>Fangak</v>
      </c>
      <c r="E367" s="449" t="s">
        <v>9022</v>
      </c>
      <c r="F367" s="449"/>
      <c r="G367" s="449"/>
      <c r="H367" s="449"/>
      <c r="I367" s="449"/>
      <c r="J367" s="449">
        <v>3</v>
      </c>
      <c r="K367" s="449"/>
      <c r="L367" s="449"/>
      <c r="U367" s="196" t="str">
        <f t="shared" si="24"/>
        <v>19: Fangak</v>
      </c>
    </row>
    <row r="368" spans="1:21" ht="12.6">
      <c r="A368" s="449" t="s">
        <v>9004</v>
      </c>
      <c r="B368" s="448">
        <v>20</v>
      </c>
      <c r="C368" s="450" t="s">
        <v>9023</v>
      </c>
      <c r="D368" s="449" t="str">
        <f t="shared" si="23"/>
        <v>Khorflus</v>
      </c>
      <c r="E368" s="449" t="s">
        <v>9023</v>
      </c>
      <c r="F368" s="449"/>
      <c r="G368" s="449"/>
      <c r="H368" s="449"/>
      <c r="I368" s="449"/>
      <c r="J368" s="449">
        <v>3</v>
      </c>
      <c r="K368" s="449"/>
      <c r="L368" s="449"/>
      <c r="U368" s="196" t="str">
        <f t="shared" si="24"/>
        <v>20: Khorflus</v>
      </c>
    </row>
    <row r="369" spans="1:21" ht="12.6">
      <c r="A369" s="449" t="s">
        <v>9004</v>
      </c>
      <c r="B369" s="448">
        <v>21</v>
      </c>
      <c r="C369" s="450" t="s">
        <v>9024</v>
      </c>
      <c r="D369" s="449" t="str">
        <f t="shared" si="23"/>
        <v>Nyirol</v>
      </c>
      <c r="E369" s="449" t="s">
        <v>9024</v>
      </c>
      <c r="F369" s="449"/>
      <c r="G369" s="449"/>
      <c r="H369" s="449"/>
      <c r="I369" s="449"/>
      <c r="J369" s="449">
        <v>3</v>
      </c>
      <c r="K369" s="449"/>
      <c r="L369" s="449"/>
      <c r="U369" s="196" t="str">
        <f t="shared" si="24"/>
        <v>21: Nyirol</v>
      </c>
    </row>
    <row r="370" spans="1:21" ht="12.6">
      <c r="A370" s="449" t="s">
        <v>9004</v>
      </c>
      <c r="B370" s="448">
        <v>22</v>
      </c>
      <c r="C370" s="450" t="s">
        <v>9025</v>
      </c>
      <c r="D370" s="449" t="str">
        <f t="shared" si="23"/>
        <v>Pibor</v>
      </c>
      <c r="E370" s="449" t="s">
        <v>9025</v>
      </c>
      <c r="F370" s="449"/>
      <c r="G370" s="449"/>
      <c r="H370" s="449"/>
      <c r="I370" s="449"/>
      <c r="J370" s="449">
        <v>3</v>
      </c>
      <c r="K370" s="449"/>
      <c r="L370" s="449"/>
      <c r="U370" s="196" t="str">
        <f t="shared" si="24"/>
        <v>22: Pibor</v>
      </c>
    </row>
    <row r="371" spans="1:21" ht="12.6">
      <c r="A371" s="449" t="s">
        <v>9004</v>
      </c>
      <c r="B371" s="448">
        <v>23</v>
      </c>
      <c r="C371" s="450" t="s">
        <v>9026</v>
      </c>
      <c r="D371" s="449" t="str">
        <f t="shared" si="23"/>
        <v>Pochalla</v>
      </c>
      <c r="E371" s="449" t="s">
        <v>9026</v>
      </c>
      <c r="F371" s="449"/>
      <c r="G371" s="449"/>
      <c r="H371" s="449"/>
      <c r="I371" s="449"/>
      <c r="J371" s="449">
        <v>3</v>
      </c>
      <c r="K371" s="449"/>
      <c r="L371" s="449"/>
      <c r="U371" s="196" t="str">
        <f t="shared" si="24"/>
        <v>23: Pochalla</v>
      </c>
    </row>
    <row r="372" spans="1:21" ht="12.6">
      <c r="A372" s="449" t="s">
        <v>9004</v>
      </c>
      <c r="B372" s="448">
        <v>24</v>
      </c>
      <c r="C372" s="450" t="s">
        <v>9027</v>
      </c>
      <c r="D372" s="449" t="str">
        <f t="shared" si="23"/>
        <v>Twic East</v>
      </c>
      <c r="E372" s="449" t="s">
        <v>9027</v>
      </c>
      <c r="F372" s="449"/>
      <c r="G372" s="449"/>
      <c r="H372" s="449"/>
      <c r="I372" s="449"/>
      <c r="J372" s="449">
        <v>3</v>
      </c>
      <c r="K372" s="449"/>
      <c r="L372" s="449"/>
      <c r="U372" s="196" t="str">
        <f t="shared" si="24"/>
        <v>24: Twic East</v>
      </c>
    </row>
    <row r="373" spans="1:21" ht="12.6">
      <c r="A373" s="449" t="s">
        <v>9004</v>
      </c>
      <c r="B373" s="448">
        <v>25</v>
      </c>
      <c r="C373" s="450" t="s">
        <v>9028</v>
      </c>
      <c r="D373" s="449" t="str">
        <f t="shared" si="23"/>
        <v>Uror</v>
      </c>
      <c r="E373" s="449" t="s">
        <v>9028</v>
      </c>
      <c r="F373" s="449"/>
      <c r="G373" s="449"/>
      <c r="H373" s="449"/>
      <c r="I373" s="449"/>
      <c r="J373" s="449">
        <v>3</v>
      </c>
      <c r="K373" s="449"/>
      <c r="L373" s="449"/>
      <c r="U373" s="196" t="str">
        <f t="shared" si="24"/>
        <v>25: Uror</v>
      </c>
    </row>
    <row r="374" spans="1:21" ht="12.6">
      <c r="A374" s="449" t="s">
        <v>9004</v>
      </c>
      <c r="B374" s="448">
        <v>26</v>
      </c>
      <c r="C374" s="450" t="s">
        <v>9029</v>
      </c>
      <c r="D374" s="449" t="str">
        <f t="shared" si="23"/>
        <v>Awerial</v>
      </c>
      <c r="E374" s="449" t="s">
        <v>9029</v>
      </c>
      <c r="F374" s="449"/>
      <c r="G374" s="449"/>
      <c r="H374" s="449"/>
      <c r="I374" s="449"/>
      <c r="J374" s="449">
        <v>4</v>
      </c>
      <c r="K374" s="449"/>
      <c r="L374" s="449"/>
      <c r="U374" s="196" t="str">
        <f t="shared" si="24"/>
        <v>26: Awerial</v>
      </c>
    </row>
    <row r="375" spans="1:21" ht="12.6">
      <c r="A375" s="449" t="s">
        <v>9004</v>
      </c>
      <c r="B375" s="448">
        <v>27</v>
      </c>
      <c r="C375" s="450" t="s">
        <v>9030</v>
      </c>
      <c r="D375" s="449" t="str">
        <f t="shared" si="23"/>
        <v>Cueibet</v>
      </c>
      <c r="E375" s="449" t="s">
        <v>9030</v>
      </c>
      <c r="F375" s="449"/>
      <c r="G375" s="449"/>
      <c r="H375" s="449"/>
      <c r="I375" s="449"/>
      <c r="J375" s="449">
        <v>4</v>
      </c>
      <c r="K375" s="449"/>
      <c r="L375" s="449"/>
      <c r="U375" s="196" t="str">
        <f t="shared" si="24"/>
        <v>27: Cueibet</v>
      </c>
    </row>
    <row r="376" spans="1:21" ht="12.6">
      <c r="A376" s="449" t="s">
        <v>9004</v>
      </c>
      <c r="B376" s="448">
        <v>28</v>
      </c>
      <c r="C376" s="450" t="s">
        <v>9031</v>
      </c>
      <c r="D376" s="449" t="str">
        <f t="shared" si="23"/>
        <v>Rumbek Center</v>
      </c>
      <c r="E376" s="449" t="s">
        <v>9031</v>
      </c>
      <c r="F376" s="449"/>
      <c r="G376" s="449"/>
      <c r="H376" s="449"/>
      <c r="I376" s="449"/>
      <c r="J376" s="449">
        <v>4</v>
      </c>
      <c r="K376" s="449"/>
      <c r="L376" s="449"/>
      <c r="U376" s="196" t="str">
        <f t="shared" si="24"/>
        <v>28: Rumbek Center</v>
      </c>
    </row>
    <row r="377" spans="1:21" ht="12.6">
      <c r="A377" s="449" t="s">
        <v>9004</v>
      </c>
      <c r="B377" s="448">
        <v>29</v>
      </c>
      <c r="C377" s="450" t="s">
        <v>9032</v>
      </c>
      <c r="D377" s="449" t="str">
        <f t="shared" si="23"/>
        <v>Rumbek East</v>
      </c>
      <c r="E377" s="449" t="s">
        <v>9032</v>
      </c>
      <c r="F377" s="449"/>
      <c r="G377" s="449"/>
      <c r="H377" s="449"/>
      <c r="I377" s="449"/>
      <c r="J377" s="449">
        <v>4</v>
      </c>
      <c r="K377" s="449"/>
      <c r="L377" s="449"/>
      <c r="U377" s="196" t="str">
        <f t="shared" si="24"/>
        <v>29: Rumbek East</v>
      </c>
    </row>
    <row r="378" spans="1:21" ht="12.6">
      <c r="A378" s="449" t="s">
        <v>9004</v>
      </c>
      <c r="B378" s="448">
        <v>30</v>
      </c>
      <c r="C378" s="450" t="s">
        <v>9033</v>
      </c>
      <c r="D378" s="449" t="str">
        <f t="shared" si="23"/>
        <v>Rumbek North</v>
      </c>
      <c r="E378" s="449" t="s">
        <v>9033</v>
      </c>
      <c r="F378" s="449"/>
      <c r="G378" s="449"/>
      <c r="H378" s="449"/>
      <c r="I378" s="449"/>
      <c r="J378" s="449">
        <v>4</v>
      </c>
      <c r="K378" s="449"/>
      <c r="L378" s="449"/>
      <c r="U378" s="196" t="str">
        <f t="shared" si="24"/>
        <v>30: Rumbek North</v>
      </c>
    </row>
    <row r="379" spans="1:21" ht="12.6">
      <c r="A379" s="449" t="s">
        <v>9004</v>
      </c>
      <c r="B379" s="448">
        <v>31</v>
      </c>
      <c r="C379" s="450" t="s">
        <v>9034</v>
      </c>
      <c r="D379" s="449" t="str">
        <f t="shared" si="23"/>
        <v>Wulu</v>
      </c>
      <c r="E379" s="449" t="s">
        <v>9034</v>
      </c>
      <c r="F379" s="449"/>
      <c r="G379" s="449"/>
      <c r="H379" s="449"/>
      <c r="I379" s="449"/>
      <c r="J379" s="449">
        <v>4</v>
      </c>
      <c r="K379" s="449"/>
      <c r="L379" s="449"/>
      <c r="U379" s="196" t="str">
        <f t="shared" si="24"/>
        <v>31: Wulu</v>
      </c>
    </row>
    <row r="380" spans="1:21" ht="12.6">
      <c r="A380" s="449" t="s">
        <v>9004</v>
      </c>
      <c r="B380" s="448">
        <v>32</v>
      </c>
      <c r="C380" s="450" t="s">
        <v>9035</v>
      </c>
      <c r="D380" s="449" t="str">
        <f t="shared" si="23"/>
        <v>Yirol East</v>
      </c>
      <c r="E380" s="449" t="s">
        <v>9035</v>
      </c>
      <c r="F380" s="449"/>
      <c r="G380" s="449"/>
      <c r="H380" s="449"/>
      <c r="I380" s="449"/>
      <c r="J380" s="449">
        <v>4</v>
      </c>
      <c r="K380" s="449"/>
      <c r="L380" s="449"/>
      <c r="U380" s="196" t="str">
        <f t="shared" si="24"/>
        <v>32: Yirol East</v>
      </c>
    </row>
    <row r="381" spans="1:21" ht="12.6">
      <c r="A381" s="449" t="s">
        <v>9004</v>
      </c>
      <c r="B381" s="448">
        <v>33</v>
      </c>
      <c r="C381" s="450" t="s">
        <v>9036</v>
      </c>
      <c r="D381" s="449" t="str">
        <f t="shared" si="23"/>
        <v>Yirol West</v>
      </c>
      <c r="E381" s="449" t="s">
        <v>9036</v>
      </c>
      <c r="F381" s="449"/>
      <c r="G381" s="449"/>
      <c r="H381" s="449"/>
      <c r="I381" s="449"/>
      <c r="J381" s="449">
        <v>4</v>
      </c>
      <c r="K381" s="449"/>
      <c r="L381" s="449"/>
      <c r="U381" s="196" t="str">
        <f t="shared" si="24"/>
        <v>33: Yirol West</v>
      </c>
    </row>
    <row r="382" spans="1:21" ht="12.6">
      <c r="A382" s="449" t="s">
        <v>9004</v>
      </c>
      <c r="B382" s="448">
        <v>34</v>
      </c>
      <c r="C382" s="450" t="s">
        <v>9037</v>
      </c>
      <c r="D382" s="449" t="str">
        <f t="shared" si="23"/>
        <v>Aweil Centre</v>
      </c>
      <c r="E382" s="449" t="s">
        <v>9037</v>
      </c>
      <c r="F382" s="449"/>
      <c r="G382" s="449"/>
      <c r="H382" s="449"/>
      <c r="I382" s="449"/>
      <c r="J382" s="449">
        <v>5</v>
      </c>
      <c r="K382" s="449"/>
      <c r="L382" s="449"/>
      <c r="U382" s="196" t="str">
        <f t="shared" si="24"/>
        <v>34: Aweil Centre</v>
      </c>
    </row>
    <row r="383" spans="1:21" ht="12.6">
      <c r="A383" s="449" t="s">
        <v>9004</v>
      </c>
      <c r="B383" s="448">
        <v>35</v>
      </c>
      <c r="C383" s="450" t="s">
        <v>9038</v>
      </c>
      <c r="D383" s="449" t="str">
        <f t="shared" si="23"/>
        <v>Aweil East</v>
      </c>
      <c r="E383" s="449" t="s">
        <v>9038</v>
      </c>
      <c r="F383" s="449"/>
      <c r="G383" s="449"/>
      <c r="H383" s="449"/>
      <c r="I383" s="449"/>
      <c r="J383" s="449">
        <v>5</v>
      </c>
      <c r="K383" s="449"/>
      <c r="L383" s="449"/>
      <c r="U383" s="196" t="str">
        <f t="shared" si="24"/>
        <v>35: Aweil East</v>
      </c>
    </row>
    <row r="384" spans="1:21" ht="12.6">
      <c r="A384" s="449" t="s">
        <v>9004</v>
      </c>
      <c r="B384" s="448">
        <v>36</v>
      </c>
      <c r="C384" s="450" t="s">
        <v>9039</v>
      </c>
      <c r="D384" s="449" t="str">
        <f t="shared" si="23"/>
        <v>Aweil North</v>
      </c>
      <c r="E384" s="449" t="s">
        <v>9039</v>
      </c>
      <c r="F384" s="449"/>
      <c r="G384" s="449"/>
      <c r="H384" s="449"/>
      <c r="I384" s="449"/>
      <c r="J384" s="449">
        <v>5</v>
      </c>
      <c r="K384" s="449"/>
      <c r="L384" s="449"/>
      <c r="U384" s="196" t="str">
        <f t="shared" si="24"/>
        <v>36: Aweil North</v>
      </c>
    </row>
    <row r="385" spans="1:21" ht="12.6">
      <c r="A385" s="449" t="s">
        <v>9004</v>
      </c>
      <c r="B385" s="448">
        <v>37</v>
      </c>
      <c r="C385" s="450" t="s">
        <v>9040</v>
      </c>
      <c r="D385" s="449" t="str">
        <f t="shared" si="23"/>
        <v>Aweil South</v>
      </c>
      <c r="E385" s="449" t="s">
        <v>9040</v>
      </c>
      <c r="F385" s="449"/>
      <c r="G385" s="449"/>
      <c r="H385" s="449"/>
      <c r="I385" s="449"/>
      <c r="J385" s="449">
        <v>5</v>
      </c>
      <c r="K385" s="449"/>
      <c r="L385" s="449"/>
      <c r="U385" s="196" t="str">
        <f t="shared" si="24"/>
        <v>37: Aweil South</v>
      </c>
    </row>
    <row r="386" spans="1:21" ht="12.6">
      <c r="A386" s="449" t="s">
        <v>9004</v>
      </c>
      <c r="B386" s="448">
        <v>38</v>
      </c>
      <c r="C386" s="450" t="s">
        <v>9041</v>
      </c>
      <c r="D386" s="449" t="str">
        <f t="shared" si="23"/>
        <v>Aweil West</v>
      </c>
      <c r="E386" s="449" t="s">
        <v>9041</v>
      </c>
      <c r="F386" s="449"/>
      <c r="G386" s="449"/>
      <c r="H386" s="449"/>
      <c r="I386" s="449"/>
      <c r="J386" s="449">
        <v>5</v>
      </c>
      <c r="K386" s="449"/>
      <c r="L386" s="449"/>
      <c r="U386" s="196" t="str">
        <f t="shared" si="24"/>
        <v>38: Aweil West</v>
      </c>
    </row>
    <row r="387" spans="1:21" ht="12.6">
      <c r="A387" s="449" t="s">
        <v>9004</v>
      </c>
      <c r="B387" s="448">
        <v>39</v>
      </c>
      <c r="C387" s="450" t="s">
        <v>9042</v>
      </c>
      <c r="D387" s="449" t="str">
        <f t="shared" si="23"/>
        <v>Abiemnhom</v>
      </c>
      <c r="E387" s="449" t="s">
        <v>9042</v>
      </c>
      <c r="F387" s="449"/>
      <c r="G387" s="449"/>
      <c r="H387" s="449"/>
      <c r="I387" s="449"/>
      <c r="J387" s="449">
        <v>6</v>
      </c>
      <c r="K387" s="449"/>
      <c r="L387" s="449"/>
      <c r="U387" s="196" t="str">
        <f t="shared" si="24"/>
        <v>39: Abiemnhom</v>
      </c>
    </row>
    <row r="388" spans="1:21" ht="12.6">
      <c r="A388" s="449" t="s">
        <v>9004</v>
      </c>
      <c r="B388" s="448">
        <v>40</v>
      </c>
      <c r="C388" s="450" t="s">
        <v>9043</v>
      </c>
      <c r="D388" s="449" t="str">
        <f t="shared" si="23"/>
        <v>Guit</v>
      </c>
      <c r="E388" s="449" t="s">
        <v>9043</v>
      </c>
      <c r="F388" s="449"/>
      <c r="G388" s="449"/>
      <c r="H388" s="449"/>
      <c r="I388" s="449"/>
      <c r="J388" s="449">
        <v>6</v>
      </c>
      <c r="K388" s="449"/>
      <c r="L388" s="449"/>
      <c r="U388" s="196" t="str">
        <f t="shared" si="24"/>
        <v>40: Guit</v>
      </c>
    </row>
    <row r="389" spans="1:21" ht="12.6">
      <c r="A389" s="449" t="s">
        <v>9004</v>
      </c>
      <c r="B389" s="448">
        <v>41</v>
      </c>
      <c r="C389" s="450" t="s">
        <v>9044</v>
      </c>
      <c r="D389" s="449" t="str">
        <f t="shared" si="23"/>
        <v>Koch</v>
      </c>
      <c r="E389" s="449" t="s">
        <v>9044</v>
      </c>
      <c r="F389" s="449"/>
      <c r="G389" s="449"/>
      <c r="H389" s="449"/>
      <c r="I389" s="449"/>
      <c r="J389" s="449">
        <v>6</v>
      </c>
      <c r="K389" s="449"/>
      <c r="L389" s="449"/>
      <c r="U389" s="196" t="str">
        <f t="shared" si="24"/>
        <v>41: Koch</v>
      </c>
    </row>
    <row r="390" spans="1:21" ht="12.6">
      <c r="A390" s="449" t="s">
        <v>9004</v>
      </c>
      <c r="B390" s="448">
        <v>42</v>
      </c>
      <c r="C390" s="450" t="s">
        <v>9045</v>
      </c>
      <c r="D390" s="449" t="str">
        <f t="shared" si="23"/>
        <v>Leer</v>
      </c>
      <c r="E390" s="449" t="s">
        <v>9045</v>
      </c>
      <c r="F390" s="449"/>
      <c r="G390" s="449"/>
      <c r="H390" s="449"/>
      <c r="I390" s="449"/>
      <c r="J390" s="449">
        <v>6</v>
      </c>
      <c r="K390" s="449"/>
      <c r="L390" s="449"/>
      <c r="U390" s="196" t="str">
        <f t="shared" si="24"/>
        <v>42: Leer</v>
      </c>
    </row>
    <row r="391" spans="1:21" ht="12.6">
      <c r="A391" s="449" t="s">
        <v>9004</v>
      </c>
      <c r="B391" s="448">
        <v>43</v>
      </c>
      <c r="C391" s="450" t="s">
        <v>9046</v>
      </c>
      <c r="D391" s="449" t="str">
        <f t="shared" si="23"/>
        <v>Mayendit</v>
      </c>
      <c r="E391" s="449" t="s">
        <v>9046</v>
      </c>
      <c r="F391" s="449"/>
      <c r="G391" s="449"/>
      <c r="H391" s="449"/>
      <c r="I391" s="449"/>
      <c r="J391" s="449">
        <v>6</v>
      </c>
      <c r="K391" s="449"/>
      <c r="L391" s="449"/>
      <c r="U391" s="196" t="str">
        <f t="shared" si="24"/>
        <v>43: Mayendit</v>
      </c>
    </row>
    <row r="392" spans="1:21" ht="12.6">
      <c r="A392" s="449" t="s">
        <v>9004</v>
      </c>
      <c r="B392" s="448">
        <v>44</v>
      </c>
      <c r="C392" s="450" t="s">
        <v>9047</v>
      </c>
      <c r="D392" s="449" t="str">
        <f t="shared" si="23"/>
        <v>Mayom</v>
      </c>
      <c r="E392" s="449" t="s">
        <v>9047</v>
      </c>
      <c r="F392" s="449"/>
      <c r="G392" s="449"/>
      <c r="H392" s="449"/>
      <c r="I392" s="449"/>
      <c r="J392" s="449">
        <v>6</v>
      </c>
      <c r="K392" s="449"/>
      <c r="L392" s="449"/>
      <c r="U392" s="196" t="str">
        <f t="shared" si="24"/>
        <v>44: Mayom</v>
      </c>
    </row>
    <row r="393" spans="1:21" ht="12.6">
      <c r="A393" s="449" t="s">
        <v>9004</v>
      </c>
      <c r="B393" s="448">
        <v>45</v>
      </c>
      <c r="C393" s="450" t="s">
        <v>9048</v>
      </c>
      <c r="D393" s="449" t="str">
        <f t="shared" si="23"/>
        <v>Panyijar</v>
      </c>
      <c r="E393" s="449" t="s">
        <v>9048</v>
      </c>
      <c r="F393" s="449"/>
      <c r="G393" s="449"/>
      <c r="H393" s="449"/>
      <c r="I393" s="449"/>
      <c r="J393" s="449">
        <v>6</v>
      </c>
      <c r="K393" s="449"/>
      <c r="L393" s="449"/>
      <c r="U393" s="196" t="str">
        <f t="shared" si="24"/>
        <v>45: Panyijar</v>
      </c>
    </row>
    <row r="394" spans="1:21" ht="12.6">
      <c r="A394" s="449" t="s">
        <v>9004</v>
      </c>
      <c r="B394" s="448">
        <v>46</v>
      </c>
      <c r="C394" s="450" t="s">
        <v>9049</v>
      </c>
      <c r="D394" s="449" t="str">
        <f t="shared" si="23"/>
        <v>Pariang</v>
      </c>
      <c r="E394" s="449" t="s">
        <v>9049</v>
      </c>
      <c r="F394" s="449"/>
      <c r="G394" s="449"/>
      <c r="H394" s="449"/>
      <c r="I394" s="449"/>
      <c r="J394" s="449">
        <v>6</v>
      </c>
      <c r="K394" s="449"/>
      <c r="L394" s="449"/>
      <c r="U394" s="196" t="str">
        <f t="shared" si="24"/>
        <v>46: Pariang</v>
      </c>
    </row>
    <row r="395" spans="1:21" ht="12.6">
      <c r="A395" s="449" t="s">
        <v>9004</v>
      </c>
      <c r="B395" s="448">
        <v>47</v>
      </c>
      <c r="C395" s="450" t="s">
        <v>9050</v>
      </c>
      <c r="D395" s="449" t="str">
        <f t="shared" si="23"/>
        <v>Rubkona</v>
      </c>
      <c r="E395" s="449" t="s">
        <v>9050</v>
      </c>
      <c r="F395" s="449"/>
      <c r="G395" s="449"/>
      <c r="H395" s="449"/>
      <c r="I395" s="449"/>
      <c r="J395" s="449">
        <v>6</v>
      </c>
      <c r="K395" s="449"/>
      <c r="L395" s="449"/>
      <c r="U395" s="196" t="str">
        <f t="shared" si="24"/>
        <v>47: Rubkona</v>
      </c>
    </row>
    <row r="396" spans="1:21" ht="12.6">
      <c r="A396" s="449" t="s">
        <v>9004</v>
      </c>
      <c r="B396" s="448">
        <v>48</v>
      </c>
      <c r="C396" s="450" t="s">
        <v>9051</v>
      </c>
      <c r="D396" s="449" t="str">
        <f t="shared" si="23"/>
        <v>Baliet</v>
      </c>
      <c r="E396" s="449" t="s">
        <v>9051</v>
      </c>
      <c r="F396" s="449"/>
      <c r="G396" s="449"/>
      <c r="H396" s="449"/>
      <c r="I396" s="449"/>
      <c r="J396" s="449">
        <v>7</v>
      </c>
      <c r="K396" s="449"/>
      <c r="L396" s="449"/>
      <c r="U396" s="196" t="str">
        <f t="shared" si="24"/>
        <v>48: Baliet</v>
      </c>
    </row>
    <row r="397" spans="1:21" ht="12.6">
      <c r="A397" s="449" t="s">
        <v>9004</v>
      </c>
      <c r="B397" s="448">
        <v>49</v>
      </c>
      <c r="C397" s="450" t="s">
        <v>9052</v>
      </c>
      <c r="D397" s="449" t="str">
        <f t="shared" si="23"/>
        <v>Fashoda</v>
      </c>
      <c r="E397" s="449" t="s">
        <v>9052</v>
      </c>
      <c r="F397" s="449"/>
      <c r="G397" s="449"/>
      <c r="H397" s="449"/>
      <c r="I397" s="449"/>
      <c r="J397" s="449">
        <v>7</v>
      </c>
      <c r="K397" s="449"/>
      <c r="L397" s="449"/>
      <c r="U397" s="196" t="str">
        <f t="shared" si="24"/>
        <v>49: Fashoda</v>
      </c>
    </row>
    <row r="398" spans="1:21" ht="12.6">
      <c r="A398" s="449" t="s">
        <v>9004</v>
      </c>
      <c r="B398" s="448">
        <v>50</v>
      </c>
      <c r="C398" s="450" t="s">
        <v>9053</v>
      </c>
      <c r="D398" s="449" t="str">
        <f t="shared" si="23"/>
        <v>Longochuk</v>
      </c>
      <c r="E398" s="449" t="s">
        <v>9053</v>
      </c>
      <c r="F398" s="449"/>
      <c r="G398" s="449"/>
      <c r="H398" s="449"/>
      <c r="I398" s="449"/>
      <c r="J398" s="449">
        <v>7</v>
      </c>
      <c r="K398" s="449"/>
      <c r="L398" s="449"/>
      <c r="U398" s="196" t="str">
        <f t="shared" si="24"/>
        <v>50: Longochuk</v>
      </c>
    </row>
    <row r="399" spans="1:21" ht="12.6">
      <c r="A399" s="449" t="s">
        <v>9004</v>
      </c>
      <c r="B399" s="448">
        <v>51</v>
      </c>
      <c r="C399" s="450" t="s">
        <v>9054</v>
      </c>
      <c r="D399" s="449" t="str">
        <f t="shared" si="23"/>
        <v>Luakpiny/Nasir</v>
      </c>
      <c r="E399" s="449" t="s">
        <v>9054</v>
      </c>
      <c r="F399" s="449"/>
      <c r="G399" s="449"/>
      <c r="H399" s="449"/>
      <c r="I399" s="449"/>
      <c r="J399" s="449">
        <v>7</v>
      </c>
      <c r="K399" s="449"/>
      <c r="L399" s="449"/>
      <c r="U399" s="196" t="str">
        <f t="shared" si="24"/>
        <v>51: Luakpiny/Nasir</v>
      </c>
    </row>
    <row r="400" spans="1:21" ht="12.6">
      <c r="A400" s="449" t="s">
        <v>9004</v>
      </c>
      <c r="B400" s="448">
        <v>52</v>
      </c>
      <c r="C400" s="450" t="s">
        <v>8581</v>
      </c>
      <c r="D400" s="449" t="str">
        <f t="shared" si="23"/>
        <v>Maban</v>
      </c>
      <c r="E400" s="449" t="s">
        <v>8581</v>
      </c>
      <c r="F400" s="449"/>
      <c r="G400" s="449"/>
      <c r="H400" s="449"/>
      <c r="I400" s="449"/>
      <c r="J400" s="449">
        <v>7</v>
      </c>
      <c r="K400" s="449"/>
      <c r="L400" s="449"/>
      <c r="U400" s="196" t="str">
        <f t="shared" si="24"/>
        <v>52: Maban</v>
      </c>
    </row>
    <row r="401" spans="1:21" ht="12.6">
      <c r="A401" s="449" t="s">
        <v>9004</v>
      </c>
      <c r="B401" s="448">
        <v>53</v>
      </c>
      <c r="C401" s="450" t="s">
        <v>9055</v>
      </c>
      <c r="D401" s="449" t="str">
        <f t="shared" si="23"/>
        <v>Maiwut</v>
      </c>
      <c r="E401" s="449" t="s">
        <v>9055</v>
      </c>
      <c r="F401" s="449"/>
      <c r="G401" s="449"/>
      <c r="H401" s="449"/>
      <c r="I401" s="449"/>
      <c r="J401" s="449">
        <v>7</v>
      </c>
      <c r="K401" s="449"/>
      <c r="L401" s="449"/>
      <c r="U401" s="196" t="str">
        <f t="shared" si="24"/>
        <v>53: Maiwut</v>
      </c>
    </row>
    <row r="402" spans="1:21" ht="12.6">
      <c r="A402" s="449" t="s">
        <v>9004</v>
      </c>
      <c r="B402" s="448">
        <v>54</v>
      </c>
      <c r="C402" s="450" t="s">
        <v>8584</v>
      </c>
      <c r="D402" s="449" t="str">
        <f t="shared" si="23"/>
        <v>Malakal</v>
      </c>
      <c r="E402" s="449" t="s">
        <v>8584</v>
      </c>
      <c r="F402" s="449"/>
      <c r="G402" s="449"/>
      <c r="H402" s="449"/>
      <c r="I402" s="449"/>
      <c r="J402" s="449">
        <v>7</v>
      </c>
      <c r="K402" s="449"/>
      <c r="L402" s="449"/>
      <c r="U402" s="196" t="str">
        <f t="shared" si="24"/>
        <v>54: Malakal</v>
      </c>
    </row>
    <row r="403" spans="1:21" ht="12.6">
      <c r="A403" s="449" t="s">
        <v>9004</v>
      </c>
      <c r="B403" s="448">
        <v>55</v>
      </c>
      <c r="C403" s="450" t="s">
        <v>9056</v>
      </c>
      <c r="D403" s="449" t="str">
        <f t="shared" si="23"/>
        <v>Manyo</v>
      </c>
      <c r="E403" s="449" t="s">
        <v>9056</v>
      </c>
      <c r="F403" s="449"/>
      <c r="G403" s="449"/>
      <c r="H403" s="449"/>
      <c r="I403" s="449"/>
      <c r="J403" s="449">
        <v>7</v>
      </c>
      <c r="K403" s="449"/>
      <c r="L403" s="449"/>
      <c r="U403" s="196" t="str">
        <f t="shared" si="24"/>
        <v>55: Manyo</v>
      </c>
    </row>
    <row r="404" spans="1:21" ht="12.6">
      <c r="A404" s="449" t="s">
        <v>9004</v>
      </c>
      <c r="B404" s="448">
        <v>56</v>
      </c>
      <c r="C404" s="450" t="s">
        <v>9057</v>
      </c>
      <c r="D404" s="449" t="str">
        <f t="shared" si="23"/>
        <v>Melut</v>
      </c>
      <c r="E404" s="449" t="s">
        <v>9057</v>
      </c>
      <c r="F404" s="449"/>
      <c r="G404" s="449"/>
      <c r="H404" s="449"/>
      <c r="I404" s="449"/>
      <c r="J404" s="449">
        <v>7</v>
      </c>
      <c r="K404" s="449"/>
      <c r="L404" s="449"/>
      <c r="U404" s="196" t="str">
        <f t="shared" si="24"/>
        <v>56: Melut</v>
      </c>
    </row>
    <row r="405" spans="1:21" ht="12.6">
      <c r="A405" s="449" t="s">
        <v>9004</v>
      </c>
      <c r="B405" s="448">
        <v>57</v>
      </c>
      <c r="C405" s="450" t="s">
        <v>9058</v>
      </c>
      <c r="D405" s="449" t="str">
        <f t="shared" si="23"/>
        <v>Panyikang</v>
      </c>
      <c r="E405" s="449" t="s">
        <v>9058</v>
      </c>
      <c r="F405" s="449"/>
      <c r="G405" s="449"/>
      <c r="H405" s="449"/>
      <c r="I405" s="449"/>
      <c r="J405" s="449">
        <v>7</v>
      </c>
      <c r="K405" s="449"/>
      <c r="L405" s="449"/>
      <c r="U405" s="196" t="str">
        <f t="shared" si="24"/>
        <v>57: Panyikang</v>
      </c>
    </row>
    <row r="406" spans="1:21" ht="12.6">
      <c r="A406" s="449" t="s">
        <v>9004</v>
      </c>
      <c r="B406" s="448">
        <v>58</v>
      </c>
      <c r="C406" s="450" t="s">
        <v>9059</v>
      </c>
      <c r="D406" s="449" t="str">
        <f t="shared" si="23"/>
        <v>Renk</v>
      </c>
      <c r="E406" s="449" t="s">
        <v>9059</v>
      </c>
      <c r="F406" s="449"/>
      <c r="G406" s="449"/>
      <c r="H406" s="449"/>
      <c r="I406" s="449"/>
      <c r="J406" s="449">
        <v>7</v>
      </c>
      <c r="K406" s="449"/>
      <c r="L406" s="449"/>
      <c r="U406" s="196" t="str">
        <f t="shared" si="24"/>
        <v>58: Renk</v>
      </c>
    </row>
    <row r="407" spans="1:21" ht="12.6">
      <c r="A407" s="449" t="s">
        <v>9004</v>
      </c>
      <c r="B407" s="448">
        <v>59</v>
      </c>
      <c r="C407" s="450" t="s">
        <v>9060</v>
      </c>
      <c r="D407" s="449" t="str">
        <f t="shared" si="23"/>
        <v>Ulang</v>
      </c>
      <c r="E407" s="449" t="s">
        <v>9060</v>
      </c>
      <c r="F407" s="449"/>
      <c r="G407" s="449"/>
      <c r="H407" s="449"/>
      <c r="I407" s="449"/>
      <c r="J407" s="449">
        <v>7</v>
      </c>
      <c r="K407" s="449"/>
      <c r="L407" s="449"/>
      <c r="U407" s="196" t="str">
        <f t="shared" si="24"/>
        <v>59: Ulang</v>
      </c>
    </row>
    <row r="408" spans="1:21" ht="12.6">
      <c r="A408" s="449" t="s">
        <v>9004</v>
      </c>
      <c r="B408" s="448">
        <v>60</v>
      </c>
      <c r="C408" s="450" t="s">
        <v>8569</v>
      </c>
      <c r="D408" s="449" t="str">
        <f t="shared" si="23"/>
        <v>Abyei</v>
      </c>
      <c r="E408" s="449" t="s">
        <v>8569</v>
      </c>
      <c r="F408" s="449"/>
      <c r="G408" s="449"/>
      <c r="H408" s="449"/>
      <c r="I408" s="449"/>
      <c r="J408" s="449">
        <v>8</v>
      </c>
      <c r="K408" s="449"/>
      <c r="L408" s="449"/>
      <c r="U408" s="196" t="str">
        <f t="shared" si="24"/>
        <v>60: Abyei</v>
      </c>
    </row>
    <row r="409" spans="1:21" ht="12.6">
      <c r="A409" s="449" t="s">
        <v>9004</v>
      </c>
      <c r="B409" s="448">
        <v>61</v>
      </c>
      <c r="C409" s="450" t="s">
        <v>9061</v>
      </c>
      <c r="D409" s="449" t="str">
        <f t="shared" si="23"/>
        <v>Gogrial East</v>
      </c>
      <c r="E409" s="449" t="s">
        <v>9061</v>
      </c>
      <c r="F409" s="449"/>
      <c r="G409" s="449"/>
      <c r="H409" s="449"/>
      <c r="I409" s="449"/>
      <c r="J409" s="449">
        <v>8</v>
      </c>
      <c r="K409" s="449"/>
      <c r="L409" s="449"/>
      <c r="U409" s="196" t="str">
        <f t="shared" si="24"/>
        <v>61: Gogrial East</v>
      </c>
    </row>
    <row r="410" spans="1:21" ht="12.6">
      <c r="A410" s="449" t="s">
        <v>9004</v>
      </c>
      <c r="B410" s="448">
        <v>62</v>
      </c>
      <c r="C410" s="450" t="s">
        <v>9062</v>
      </c>
      <c r="D410" s="449" t="str">
        <f t="shared" si="23"/>
        <v>Gogrial West</v>
      </c>
      <c r="E410" s="449" t="s">
        <v>9062</v>
      </c>
      <c r="F410" s="449"/>
      <c r="G410" s="449"/>
      <c r="H410" s="449"/>
      <c r="I410" s="449"/>
      <c r="J410" s="449">
        <v>8</v>
      </c>
      <c r="K410" s="449"/>
      <c r="L410" s="449"/>
      <c r="U410" s="196" t="str">
        <f t="shared" si="24"/>
        <v>62: Gogrial West</v>
      </c>
    </row>
    <row r="411" spans="1:21" ht="12.6">
      <c r="A411" s="449" t="s">
        <v>9004</v>
      </c>
      <c r="B411" s="448">
        <v>63</v>
      </c>
      <c r="C411" s="450" t="s">
        <v>9063</v>
      </c>
      <c r="D411" s="449" t="str">
        <f t="shared" si="23"/>
        <v>Tonj East</v>
      </c>
      <c r="E411" s="449" t="s">
        <v>9063</v>
      </c>
      <c r="F411" s="449"/>
      <c r="G411" s="449"/>
      <c r="H411" s="449"/>
      <c r="I411" s="449"/>
      <c r="J411" s="449">
        <v>8</v>
      </c>
      <c r="K411" s="449"/>
      <c r="L411" s="449"/>
      <c r="U411" s="196" t="str">
        <f t="shared" si="24"/>
        <v>63: Tonj East</v>
      </c>
    </row>
    <row r="412" spans="1:21" ht="12.6">
      <c r="A412" s="449" t="s">
        <v>9004</v>
      </c>
      <c r="B412" s="448">
        <v>64</v>
      </c>
      <c r="C412" s="450" t="s">
        <v>9064</v>
      </c>
      <c r="D412" s="449" t="str">
        <f t="shared" si="23"/>
        <v>Tonj North</v>
      </c>
      <c r="E412" s="449" t="s">
        <v>9064</v>
      </c>
      <c r="F412" s="449"/>
      <c r="G412" s="449"/>
      <c r="H412" s="449"/>
      <c r="I412" s="449"/>
      <c r="J412" s="449">
        <v>8</v>
      </c>
      <c r="K412" s="449"/>
      <c r="L412" s="449"/>
      <c r="U412" s="196" t="str">
        <f t="shared" si="24"/>
        <v>64: Tonj North</v>
      </c>
    </row>
    <row r="413" spans="1:21" ht="12.6">
      <c r="A413" s="449" t="s">
        <v>9004</v>
      </c>
      <c r="B413" s="448">
        <v>65</v>
      </c>
      <c r="C413" s="450" t="s">
        <v>9065</v>
      </c>
      <c r="D413" s="449" t="str">
        <f t="shared" si="23"/>
        <v>Tonj South</v>
      </c>
      <c r="E413" s="449" t="s">
        <v>9065</v>
      </c>
      <c r="F413" s="449"/>
      <c r="G413" s="449"/>
      <c r="H413" s="449"/>
      <c r="I413" s="449"/>
      <c r="J413" s="449">
        <v>8</v>
      </c>
      <c r="K413" s="449"/>
      <c r="L413" s="449"/>
      <c r="U413" s="196" t="str">
        <f t="shared" si="24"/>
        <v>65: Tonj South</v>
      </c>
    </row>
    <row r="414" spans="1:21" ht="12.6">
      <c r="A414" s="449" t="s">
        <v>9004</v>
      </c>
      <c r="B414" s="448">
        <v>66</v>
      </c>
      <c r="C414" s="450" t="s">
        <v>9066</v>
      </c>
      <c r="D414" s="449" t="str">
        <f t="shared" si="23"/>
        <v>Twic</v>
      </c>
      <c r="E414" s="449" t="s">
        <v>9066</v>
      </c>
      <c r="F414" s="449"/>
      <c r="G414" s="449"/>
      <c r="H414" s="449"/>
      <c r="I414" s="449"/>
      <c r="J414" s="449">
        <v>8</v>
      </c>
      <c r="K414" s="449"/>
      <c r="L414" s="449"/>
      <c r="U414" s="196" t="str">
        <f t="shared" si="24"/>
        <v>66: Twic</v>
      </c>
    </row>
    <row r="415" spans="1:21" ht="12.6">
      <c r="A415" s="449" t="s">
        <v>9004</v>
      </c>
      <c r="B415" s="448">
        <v>67</v>
      </c>
      <c r="C415" s="450" t="s">
        <v>9067</v>
      </c>
      <c r="D415" s="449" t="str">
        <f t="shared" si="23"/>
        <v>Jur River</v>
      </c>
      <c r="E415" s="449" t="s">
        <v>9067</v>
      </c>
      <c r="F415" s="449"/>
      <c r="G415" s="449"/>
      <c r="H415" s="449"/>
      <c r="I415" s="449"/>
      <c r="J415" s="449">
        <v>9</v>
      </c>
      <c r="K415" s="449"/>
      <c r="L415" s="449"/>
      <c r="U415" s="196" t="str">
        <f t="shared" si="24"/>
        <v>67: Jur River</v>
      </c>
    </row>
    <row r="416" spans="1:21" ht="12.6">
      <c r="A416" s="449" t="s">
        <v>9004</v>
      </c>
      <c r="B416" s="448">
        <v>68</v>
      </c>
      <c r="C416" s="450" t="s">
        <v>9068</v>
      </c>
      <c r="D416" s="449" t="str">
        <f t="shared" si="23"/>
        <v>Raja</v>
      </c>
      <c r="E416" s="449" t="s">
        <v>9069</v>
      </c>
      <c r="F416" s="449"/>
      <c r="G416" s="449"/>
      <c r="H416" s="449"/>
      <c r="I416" s="449"/>
      <c r="J416" s="449">
        <v>9</v>
      </c>
      <c r="K416" s="449"/>
      <c r="L416" s="449"/>
      <c r="U416" s="196" t="str">
        <f t="shared" si="24"/>
        <v>68: Raja</v>
      </c>
    </row>
    <row r="417" spans="1:21" ht="12.6">
      <c r="A417" s="449" t="s">
        <v>9004</v>
      </c>
      <c r="B417" s="448">
        <v>69</v>
      </c>
      <c r="C417" s="450" t="s">
        <v>8593</v>
      </c>
      <c r="D417" s="449" t="str">
        <f t="shared" si="23"/>
        <v>Wau</v>
      </c>
      <c r="E417" s="449" t="s">
        <v>8593</v>
      </c>
      <c r="F417" s="449"/>
      <c r="G417" s="449"/>
      <c r="H417" s="449"/>
      <c r="I417" s="449"/>
      <c r="J417" s="449">
        <v>9</v>
      </c>
      <c r="K417" s="449"/>
      <c r="L417" s="449"/>
      <c r="U417" s="196" t="str">
        <f t="shared" si="24"/>
        <v>69: Wau</v>
      </c>
    </row>
    <row r="418" spans="1:21" ht="12.6">
      <c r="A418" s="449" t="s">
        <v>9004</v>
      </c>
      <c r="B418" s="448">
        <v>70</v>
      </c>
      <c r="C418" s="450" t="s">
        <v>9070</v>
      </c>
      <c r="D418" s="449" t="str">
        <f t="shared" si="23"/>
        <v>Ezo</v>
      </c>
      <c r="E418" s="449" t="s">
        <v>9070</v>
      </c>
      <c r="F418" s="449"/>
      <c r="G418" s="449"/>
      <c r="H418" s="449"/>
      <c r="I418" s="449"/>
      <c r="J418" s="449">
        <v>10</v>
      </c>
      <c r="K418" s="449"/>
      <c r="L418" s="449"/>
      <c r="U418" s="196" t="str">
        <f t="shared" si="24"/>
        <v>70: Ezo</v>
      </c>
    </row>
    <row r="419" spans="1:21" ht="12.6">
      <c r="A419" s="449" t="s">
        <v>9004</v>
      </c>
      <c r="B419" s="448">
        <v>71</v>
      </c>
      <c r="C419" s="450" t="s">
        <v>9071</v>
      </c>
      <c r="D419" s="449" t="str">
        <f t="shared" si="23"/>
        <v>Ibba</v>
      </c>
      <c r="E419" s="449" t="s">
        <v>9071</v>
      </c>
      <c r="F419" s="449"/>
      <c r="G419" s="449"/>
      <c r="H419" s="449"/>
      <c r="I419" s="449"/>
      <c r="J419" s="449">
        <v>10</v>
      </c>
      <c r="K419" s="449"/>
      <c r="L419" s="449"/>
      <c r="U419" s="196" t="str">
        <f t="shared" si="24"/>
        <v>71: Ibba</v>
      </c>
    </row>
    <row r="420" spans="1:21" ht="12.6">
      <c r="A420" s="449" t="s">
        <v>9004</v>
      </c>
      <c r="B420" s="448">
        <v>72</v>
      </c>
      <c r="C420" s="450" t="s">
        <v>9072</v>
      </c>
      <c r="D420" s="449" t="str">
        <f t="shared" si="23"/>
        <v>Maridi</v>
      </c>
      <c r="E420" s="449" t="s">
        <v>9072</v>
      </c>
      <c r="F420" s="449"/>
      <c r="G420" s="449"/>
      <c r="H420" s="449"/>
      <c r="I420" s="449"/>
      <c r="J420" s="449">
        <v>10</v>
      </c>
      <c r="K420" s="449"/>
      <c r="L420" s="449"/>
      <c r="U420" s="196" t="str">
        <f t="shared" si="24"/>
        <v>72: Maridi</v>
      </c>
    </row>
    <row r="421" spans="1:21" ht="12.6">
      <c r="A421" s="449" t="s">
        <v>9004</v>
      </c>
      <c r="B421" s="448">
        <v>73</v>
      </c>
      <c r="C421" s="450" t="s">
        <v>9073</v>
      </c>
      <c r="D421" s="449" t="str">
        <f t="shared" si="23"/>
        <v>Mundri East</v>
      </c>
      <c r="E421" s="449" t="s">
        <v>9073</v>
      </c>
      <c r="F421" s="449"/>
      <c r="G421" s="449"/>
      <c r="H421" s="449"/>
      <c r="I421" s="449"/>
      <c r="J421" s="449">
        <v>10</v>
      </c>
      <c r="K421" s="449"/>
      <c r="L421" s="449"/>
      <c r="U421" s="196" t="str">
        <f t="shared" si="24"/>
        <v>73: Mundri East</v>
      </c>
    </row>
    <row r="422" spans="1:21" ht="12.6">
      <c r="A422" s="449" t="s">
        <v>9004</v>
      </c>
      <c r="B422" s="448">
        <v>74</v>
      </c>
      <c r="C422" s="450" t="s">
        <v>9074</v>
      </c>
      <c r="D422" s="449" t="str">
        <f t="shared" si="23"/>
        <v>Mundri West</v>
      </c>
      <c r="E422" s="449" t="s">
        <v>9074</v>
      </c>
      <c r="F422" s="449"/>
      <c r="G422" s="449"/>
      <c r="H422" s="449"/>
      <c r="I422" s="449"/>
      <c r="J422" s="449">
        <v>10</v>
      </c>
      <c r="K422" s="449"/>
      <c r="L422" s="449"/>
      <c r="U422" s="196" t="str">
        <f t="shared" si="24"/>
        <v>74: Mundri West</v>
      </c>
    </row>
    <row r="423" spans="1:21" ht="12.6">
      <c r="A423" s="449" t="s">
        <v>9004</v>
      </c>
      <c r="B423" s="448">
        <v>75</v>
      </c>
      <c r="C423" s="450" t="s">
        <v>9075</v>
      </c>
      <c r="D423" s="449" t="str">
        <f t="shared" si="23"/>
        <v>Mvolo</v>
      </c>
      <c r="E423" s="449" t="s">
        <v>9075</v>
      </c>
      <c r="F423" s="449"/>
      <c r="G423" s="449"/>
      <c r="H423" s="449"/>
      <c r="I423" s="449"/>
      <c r="J423" s="449">
        <v>10</v>
      </c>
      <c r="K423" s="449"/>
      <c r="L423" s="449"/>
      <c r="U423" s="196" t="str">
        <f t="shared" si="24"/>
        <v>75: Mvolo</v>
      </c>
    </row>
    <row r="424" spans="1:21" ht="12.6">
      <c r="A424" s="449" t="s">
        <v>9004</v>
      </c>
      <c r="B424" s="448">
        <v>76</v>
      </c>
      <c r="C424" s="450" t="s">
        <v>9076</v>
      </c>
      <c r="D424" s="449" t="str">
        <f t="shared" si="23"/>
        <v>Nagero</v>
      </c>
      <c r="E424" s="449" t="s">
        <v>9076</v>
      </c>
      <c r="F424" s="449"/>
      <c r="G424" s="449"/>
      <c r="H424" s="449"/>
      <c r="I424" s="449"/>
      <c r="J424" s="449">
        <v>10</v>
      </c>
      <c r="K424" s="449"/>
      <c r="L424" s="449"/>
      <c r="U424" s="196" t="str">
        <f t="shared" si="24"/>
        <v>76: Nagero</v>
      </c>
    </row>
    <row r="425" spans="1:21" ht="12.6">
      <c r="A425" s="449" t="s">
        <v>9004</v>
      </c>
      <c r="B425" s="448">
        <v>77</v>
      </c>
      <c r="C425" s="450" t="s">
        <v>9077</v>
      </c>
      <c r="D425" s="449" t="str">
        <f t="shared" ref="D425:D488" si="25">C425</f>
        <v>Nzara</v>
      </c>
      <c r="E425" s="449" t="s">
        <v>9077</v>
      </c>
      <c r="F425" s="449"/>
      <c r="G425" s="449"/>
      <c r="H425" s="449"/>
      <c r="I425" s="449"/>
      <c r="J425" s="449">
        <v>10</v>
      </c>
      <c r="K425" s="449"/>
      <c r="L425" s="449"/>
      <c r="U425" s="196" t="str">
        <f t="shared" ref="U425:U488" si="26">IF(LEN(B425)&gt;0,_xlfn.CONCAT(B425,": ",D425),"")</f>
        <v>77: Nzara</v>
      </c>
    </row>
    <row r="426" spans="1:21" ht="12.6">
      <c r="A426" s="449" t="s">
        <v>9004</v>
      </c>
      <c r="B426" s="448">
        <v>78</v>
      </c>
      <c r="C426" s="450" t="s">
        <v>9078</v>
      </c>
      <c r="D426" s="449" t="str">
        <f t="shared" si="25"/>
        <v>Tambura</v>
      </c>
      <c r="E426" s="449" t="s">
        <v>9078</v>
      </c>
      <c r="F426" s="449"/>
      <c r="G426" s="449"/>
      <c r="H426" s="449"/>
      <c r="I426" s="449"/>
      <c r="J426" s="449">
        <v>10</v>
      </c>
      <c r="K426" s="449"/>
      <c r="L426" s="449"/>
      <c r="U426" s="196" t="str">
        <f t="shared" si="26"/>
        <v>78: Tambura</v>
      </c>
    </row>
    <row r="427" spans="1:21" ht="12.6">
      <c r="A427" s="449" t="s">
        <v>9004</v>
      </c>
      <c r="B427" s="448">
        <v>79</v>
      </c>
      <c r="C427" s="450" t="s">
        <v>8595</v>
      </c>
      <c r="D427" s="449" t="str">
        <f t="shared" si="25"/>
        <v>Yambio</v>
      </c>
      <c r="E427" s="449" t="s">
        <v>8595</v>
      </c>
      <c r="F427" s="449"/>
      <c r="G427" s="449"/>
      <c r="H427" s="449"/>
      <c r="I427" s="449"/>
      <c r="J427" s="449">
        <v>10</v>
      </c>
      <c r="K427" s="449"/>
      <c r="L427" s="449"/>
      <c r="U427" s="196" t="str">
        <f t="shared" si="26"/>
        <v>79: Yambio</v>
      </c>
    </row>
    <row r="428" spans="1:21" ht="12.6">
      <c r="A428" s="203" t="s">
        <v>9079</v>
      </c>
      <c r="B428" s="372">
        <v>1</v>
      </c>
      <c r="C428" s="450" t="s">
        <v>9080</v>
      </c>
      <c r="D428" s="449" t="str">
        <f t="shared" si="25"/>
        <v>Afraid to contract virus</v>
      </c>
      <c r="E428" s="203" t="s">
        <v>9080</v>
      </c>
      <c r="F428" s="203"/>
      <c r="G428" s="203"/>
      <c r="H428" s="203"/>
      <c r="I428" s="449"/>
      <c r="J428" s="449"/>
      <c r="K428" s="449"/>
      <c r="L428" s="449"/>
      <c r="U428" s="196" t="str">
        <f t="shared" si="26"/>
        <v>1: Afraid to contract virus</v>
      </c>
    </row>
    <row r="429" spans="1:21" ht="12.6">
      <c r="A429" s="203" t="s">
        <v>9079</v>
      </c>
      <c r="B429" s="372">
        <v>2</v>
      </c>
      <c r="C429" s="450" t="s">
        <v>9081</v>
      </c>
      <c r="D429" s="449" t="str">
        <f t="shared" si="25"/>
        <v>Community leader/local authorities prohibit to go to the site/ crowded area</v>
      </c>
      <c r="E429" s="203" t="s">
        <v>9081</v>
      </c>
      <c r="F429" s="203"/>
      <c r="G429" s="203"/>
      <c r="H429" s="203"/>
      <c r="I429" s="449"/>
      <c r="J429" s="449"/>
      <c r="K429" s="449"/>
      <c r="L429" s="449"/>
      <c r="U429" s="196" t="str">
        <f t="shared" si="26"/>
        <v>2: Community leader/local authorities prohibit to go to the site/ crowded area</v>
      </c>
    </row>
    <row r="430" spans="1:21" ht="12.6">
      <c r="A430" s="203" t="s">
        <v>9079</v>
      </c>
      <c r="B430" s="372">
        <v>3</v>
      </c>
      <c r="C430" s="450" t="s">
        <v>9082</v>
      </c>
      <c r="D430" s="449" t="str">
        <f t="shared" si="25"/>
        <v>I have heard that there is a case in the community</v>
      </c>
      <c r="E430" s="203" t="s">
        <v>9082</v>
      </c>
      <c r="F430" s="203"/>
      <c r="G430" s="203"/>
      <c r="H430" s="203"/>
      <c r="I430" s="449"/>
      <c r="J430" s="449"/>
      <c r="K430" s="449"/>
      <c r="L430" s="449"/>
      <c r="U430" s="196" t="str">
        <f t="shared" si="26"/>
        <v>3: I have heard that there is a case in the community</v>
      </c>
    </row>
    <row r="431" spans="1:21" ht="12.6">
      <c r="A431" s="203" t="s">
        <v>9079</v>
      </c>
      <c r="B431" s="372">
        <v>4</v>
      </c>
      <c r="C431" s="450" t="s">
        <v>9083</v>
      </c>
      <c r="D431" s="449" t="str">
        <f t="shared" si="25"/>
        <v>I am afraid to go to the UN sites due to the high possibility of case</v>
      </c>
      <c r="E431" s="203" t="s">
        <v>9084</v>
      </c>
      <c r="F431" s="203"/>
      <c r="G431" s="203"/>
      <c r="H431" s="203"/>
      <c r="I431" s="449"/>
      <c r="J431" s="449"/>
      <c r="K431" s="449"/>
      <c r="L431" s="449"/>
      <c r="U431" s="196" t="str">
        <f t="shared" si="26"/>
        <v>4: I am afraid to go to the UN sites due to the high possibility of case</v>
      </c>
    </row>
    <row r="432" spans="1:21" ht="12.6">
      <c r="A432" s="203" t="s">
        <v>9079</v>
      </c>
      <c r="B432" s="456">
        <v>88</v>
      </c>
      <c r="C432" s="450" t="s">
        <v>4525</v>
      </c>
      <c r="D432" s="449" t="str">
        <f t="shared" si="25"/>
        <v>Other</v>
      </c>
      <c r="E432" s="203" t="s">
        <v>4525</v>
      </c>
      <c r="F432" s="203"/>
      <c r="G432" s="203"/>
      <c r="H432" s="203"/>
      <c r="I432" s="449"/>
      <c r="J432" s="449"/>
      <c r="K432" s="449"/>
      <c r="L432" s="449"/>
      <c r="U432" s="196" t="str">
        <f t="shared" si="26"/>
        <v>88: Other</v>
      </c>
    </row>
    <row r="433" spans="1:21" ht="12.6">
      <c r="A433" s="449" t="s">
        <v>9085</v>
      </c>
      <c r="B433" s="448">
        <v>1</v>
      </c>
      <c r="C433" s="450" t="s">
        <v>8738</v>
      </c>
      <c r="D433" s="449" t="str">
        <f t="shared" si="25"/>
        <v>World Food Programme (WFP)</v>
      </c>
      <c r="E433" s="449" t="s">
        <v>8738</v>
      </c>
      <c r="F433" s="449"/>
      <c r="G433" s="449"/>
      <c r="H433" s="449"/>
      <c r="I433" s="449"/>
      <c r="J433" s="449"/>
      <c r="K433" s="449"/>
      <c r="L433" s="449"/>
      <c r="U433" s="196" t="str">
        <f t="shared" si="26"/>
        <v>1: World Food Programme (WFP)</v>
      </c>
    </row>
    <row r="434" spans="1:21" ht="12.6">
      <c r="A434" s="449" t="s">
        <v>9085</v>
      </c>
      <c r="B434" s="448">
        <v>2</v>
      </c>
      <c r="C434" s="450" t="s">
        <v>9086</v>
      </c>
      <c r="D434" s="449" t="str">
        <f t="shared" si="25"/>
        <v>Abyai Communtiy Action for Development (ACAD)</v>
      </c>
      <c r="E434" s="449" t="s">
        <v>8740</v>
      </c>
      <c r="F434" s="449"/>
      <c r="G434" s="449"/>
      <c r="H434" s="449"/>
      <c r="I434" s="449"/>
      <c r="J434" s="449"/>
      <c r="K434" s="449"/>
      <c r="L434" s="449"/>
      <c r="U434" s="196" t="str">
        <f t="shared" si="26"/>
        <v>2: Abyai Communtiy Action for Development (ACAD)</v>
      </c>
    </row>
    <row r="435" spans="1:21" ht="12.6">
      <c r="A435" s="449" t="s">
        <v>9085</v>
      </c>
      <c r="B435" s="448">
        <v>3</v>
      </c>
      <c r="C435" s="450" t="s">
        <v>8741</v>
      </c>
      <c r="D435" s="449" t="str">
        <f t="shared" si="25"/>
        <v>ACROSS (ACROSS)</v>
      </c>
      <c r="E435" s="449" t="s">
        <v>8741</v>
      </c>
      <c r="F435" s="449"/>
      <c r="G435" s="449"/>
      <c r="H435" s="449"/>
      <c r="I435" s="449"/>
      <c r="J435" s="449"/>
      <c r="K435" s="449"/>
      <c r="L435" s="449"/>
      <c r="U435" s="196" t="str">
        <f t="shared" si="26"/>
        <v>3: ACROSS (ACROSS)</v>
      </c>
    </row>
    <row r="436" spans="1:21" ht="12.6">
      <c r="A436" s="449" t="s">
        <v>9085</v>
      </c>
      <c r="B436" s="448">
        <v>4</v>
      </c>
      <c r="C436" s="450" t="s">
        <v>8742</v>
      </c>
      <c r="D436" s="449" t="str">
        <f t="shared" si="25"/>
        <v>Action Against Hunger (ACF)</v>
      </c>
      <c r="E436" s="449" t="s">
        <v>8742</v>
      </c>
      <c r="F436" s="449"/>
      <c r="G436" s="449"/>
      <c r="H436" s="449"/>
      <c r="I436" s="449"/>
      <c r="J436" s="449"/>
      <c r="K436" s="449"/>
      <c r="L436" s="449"/>
      <c r="U436" s="196" t="str">
        <f t="shared" si="26"/>
        <v>4: Action Against Hunger (ACF)</v>
      </c>
    </row>
    <row r="437" spans="1:21" ht="12.6">
      <c r="A437" s="449" t="s">
        <v>9085</v>
      </c>
      <c r="B437" s="448">
        <v>5</v>
      </c>
      <c r="C437" s="450" t="s">
        <v>8743</v>
      </c>
      <c r="D437" s="449" t="str">
        <f t="shared" si="25"/>
        <v>Action Africa Help International (AAHI)</v>
      </c>
      <c r="E437" s="449" t="s">
        <v>8744</v>
      </c>
      <c r="F437" s="449"/>
      <c r="G437" s="449"/>
      <c r="H437" s="449"/>
      <c r="I437" s="449"/>
      <c r="J437" s="449"/>
      <c r="K437" s="449"/>
      <c r="L437" s="449"/>
      <c r="U437" s="196" t="str">
        <f t="shared" si="26"/>
        <v>5: Action Africa Help International (AAHI)</v>
      </c>
    </row>
    <row r="438" spans="1:21" ht="12.6">
      <c r="A438" s="449" t="s">
        <v>9085</v>
      </c>
      <c r="B438" s="448">
        <v>6</v>
      </c>
      <c r="C438" s="450" t="s">
        <v>8745</v>
      </c>
      <c r="D438" s="449" t="str">
        <f t="shared" si="25"/>
        <v>Action for Development (AFOD)</v>
      </c>
      <c r="E438" s="449" t="s">
        <v>8746</v>
      </c>
      <c r="F438" s="449"/>
      <c r="G438" s="449"/>
      <c r="H438" s="449"/>
      <c r="I438" s="449"/>
      <c r="J438" s="449"/>
      <c r="K438" s="449"/>
      <c r="L438" s="449"/>
      <c r="U438" s="196" t="str">
        <f t="shared" si="26"/>
        <v>6: Action for Development (AFOD)</v>
      </c>
    </row>
    <row r="439" spans="1:21" ht="12.6">
      <c r="A439" s="449" t="s">
        <v>9085</v>
      </c>
      <c r="B439" s="448">
        <v>7</v>
      </c>
      <c r="C439" s="450" t="s">
        <v>8747</v>
      </c>
      <c r="D439" s="449" t="str">
        <f t="shared" si="25"/>
        <v>Action for Recovery &amp; Transformation (ART)</v>
      </c>
      <c r="E439" s="449" t="s">
        <v>8747</v>
      </c>
      <c r="F439" s="449"/>
      <c r="G439" s="449"/>
      <c r="H439" s="449"/>
      <c r="I439" s="449"/>
      <c r="J439" s="449"/>
      <c r="K439" s="449"/>
      <c r="L439" s="449"/>
      <c r="U439" s="196" t="str">
        <f t="shared" si="26"/>
        <v>7: Action for Recovery &amp; Transformation (ART)</v>
      </c>
    </row>
    <row r="440" spans="1:21" ht="12.6">
      <c r="A440" s="449" t="s">
        <v>9085</v>
      </c>
      <c r="B440" s="448">
        <v>8</v>
      </c>
      <c r="C440" s="450" t="s">
        <v>8748</v>
      </c>
      <c r="D440" s="449" t="str">
        <f t="shared" si="25"/>
        <v>ADRA South Sudan (ADRA)</v>
      </c>
      <c r="E440" s="449" t="s">
        <v>8748</v>
      </c>
      <c r="F440" s="449"/>
      <c r="G440" s="449"/>
      <c r="H440" s="449"/>
      <c r="I440" s="449"/>
      <c r="J440" s="449"/>
      <c r="K440" s="449"/>
      <c r="L440" s="449"/>
      <c r="U440" s="196" t="str">
        <f t="shared" si="26"/>
        <v>8: ADRA South Sudan (ADRA)</v>
      </c>
    </row>
    <row r="441" spans="1:21" ht="12.6">
      <c r="A441" s="449" t="s">
        <v>9085</v>
      </c>
      <c r="B441" s="448">
        <v>9</v>
      </c>
      <c r="C441" s="450" t="s">
        <v>8749</v>
      </c>
      <c r="D441" s="449" t="str">
        <f t="shared" si="25"/>
        <v>Afro-Canadian Evangelical Mission (ACEM)</v>
      </c>
      <c r="E441" s="449" t="s">
        <v>8749</v>
      </c>
      <c r="F441" s="449"/>
      <c r="G441" s="449"/>
      <c r="H441" s="449"/>
      <c r="I441" s="449"/>
      <c r="J441" s="449"/>
      <c r="K441" s="449"/>
      <c r="L441" s="449"/>
      <c r="U441" s="196" t="str">
        <f t="shared" si="26"/>
        <v>9: Afro-Canadian Evangelical Mission (ACEM)</v>
      </c>
    </row>
    <row r="442" spans="1:21" ht="12.6">
      <c r="A442" s="449" t="s">
        <v>9085</v>
      </c>
      <c r="B442" s="448">
        <v>10</v>
      </c>
      <c r="C442" s="450" t="s">
        <v>8750</v>
      </c>
      <c r="D442" s="449" t="str">
        <f t="shared" si="25"/>
        <v>Agency for Technical Cooperation and Development (ACTED)</v>
      </c>
      <c r="E442" s="449" t="s">
        <v>8750</v>
      </c>
      <c r="F442" s="449"/>
      <c r="G442" s="449"/>
      <c r="H442" s="449"/>
      <c r="I442" s="449"/>
      <c r="J442" s="449"/>
      <c r="K442" s="449"/>
      <c r="L442" s="449"/>
      <c r="U442" s="196" t="str">
        <f t="shared" si="26"/>
        <v>10: Agency for Technical Cooperation and Development (ACTED)</v>
      </c>
    </row>
    <row r="443" spans="1:21" ht="12.6">
      <c r="A443" s="449" t="s">
        <v>9085</v>
      </c>
      <c r="B443" s="448">
        <v>11</v>
      </c>
      <c r="C443" s="450" t="s">
        <v>8751</v>
      </c>
      <c r="D443" s="449" t="str">
        <f t="shared" si="25"/>
        <v>American Refugee Committee (ARC)</v>
      </c>
      <c r="E443" s="449" t="s">
        <v>8751</v>
      </c>
      <c r="F443" s="449"/>
      <c r="G443" s="449"/>
      <c r="H443" s="449"/>
      <c r="I443" s="449"/>
      <c r="J443" s="449"/>
      <c r="K443" s="449"/>
      <c r="L443" s="449"/>
      <c r="U443" s="196" t="str">
        <f t="shared" si="26"/>
        <v>11: American Refugee Committee (ARC)</v>
      </c>
    </row>
    <row r="444" spans="1:21" ht="12.6">
      <c r="A444" s="449" t="s">
        <v>9085</v>
      </c>
      <c r="B444" s="448">
        <v>12</v>
      </c>
      <c r="C444" s="450" t="s">
        <v>8752</v>
      </c>
      <c r="D444" s="449" t="str">
        <f t="shared" si="25"/>
        <v>Andra Food South Sudan (AFSS)</v>
      </c>
      <c r="E444" s="449" t="s">
        <v>8752</v>
      </c>
      <c r="F444" s="449"/>
      <c r="G444" s="449"/>
      <c r="H444" s="449"/>
      <c r="I444" s="449"/>
      <c r="J444" s="449"/>
      <c r="K444" s="449"/>
      <c r="L444" s="449"/>
      <c r="U444" s="196" t="str">
        <f t="shared" si="26"/>
        <v>12: Andra Food South Sudan (AFSS)</v>
      </c>
    </row>
    <row r="445" spans="1:21" ht="12.6">
      <c r="A445" s="449" t="s">
        <v>9085</v>
      </c>
      <c r="B445" s="448">
        <v>13</v>
      </c>
      <c r="C445" s="450" t="s">
        <v>8753</v>
      </c>
      <c r="D445" s="449" t="str">
        <f t="shared" si="25"/>
        <v>Ark for Humanity (AFH)</v>
      </c>
      <c r="E445" s="449" t="s">
        <v>8754</v>
      </c>
      <c r="F445" s="449"/>
      <c r="G445" s="449"/>
      <c r="H445" s="449"/>
      <c r="I445" s="449"/>
      <c r="J445" s="449"/>
      <c r="K445" s="449"/>
      <c r="L445" s="449"/>
      <c r="U445" s="196" t="str">
        <f t="shared" si="26"/>
        <v>13: Ark for Humanity (AFH)</v>
      </c>
    </row>
    <row r="446" spans="1:21" ht="12.6">
      <c r="A446" s="449" t="s">
        <v>9085</v>
      </c>
      <c r="B446" s="448">
        <v>14</v>
      </c>
      <c r="C446" s="450" t="s">
        <v>8755</v>
      </c>
      <c r="D446" s="449" t="str">
        <f t="shared" si="25"/>
        <v>Arkangelo Ali Association (AAA)</v>
      </c>
      <c r="E446" s="449" t="s">
        <v>8755</v>
      </c>
      <c r="F446" s="449"/>
      <c r="G446" s="449"/>
      <c r="H446" s="449"/>
      <c r="I446" s="449"/>
      <c r="J446" s="449"/>
      <c r="K446" s="449"/>
      <c r="L446" s="449"/>
      <c r="U446" s="196" t="str">
        <f t="shared" si="26"/>
        <v>14: Arkangelo Ali Association (AAA)</v>
      </c>
    </row>
    <row r="447" spans="1:21" ht="12.6">
      <c r="A447" s="449" t="s">
        <v>9085</v>
      </c>
      <c r="B447" s="448">
        <v>15</v>
      </c>
      <c r="C447" s="450" t="s">
        <v>8756</v>
      </c>
      <c r="D447" s="449" t="str">
        <f t="shared" si="25"/>
        <v>Association of Volunteers for International Service (AVSI)</v>
      </c>
      <c r="E447" s="449" t="s">
        <v>8756</v>
      </c>
      <c r="F447" s="449"/>
      <c r="G447" s="449"/>
      <c r="H447" s="449"/>
      <c r="I447" s="449"/>
      <c r="J447" s="449"/>
      <c r="K447" s="449"/>
      <c r="L447" s="449"/>
      <c r="U447" s="196" t="str">
        <f t="shared" si="26"/>
        <v>15: Association of Volunteers for International Service (AVSI)</v>
      </c>
    </row>
    <row r="448" spans="1:21" ht="12.6">
      <c r="A448" s="449" t="s">
        <v>9085</v>
      </c>
      <c r="B448" s="448">
        <v>16</v>
      </c>
      <c r="C448" s="450" t="s">
        <v>8757</v>
      </c>
      <c r="D448" s="449" t="str">
        <f t="shared" si="25"/>
        <v>Associtaion of People leaving with Aids (APLWHA)</v>
      </c>
      <c r="E448" s="449" t="s">
        <v>8757</v>
      </c>
      <c r="F448" s="449"/>
      <c r="G448" s="449"/>
      <c r="H448" s="449"/>
      <c r="I448" s="449"/>
      <c r="J448" s="449"/>
      <c r="K448" s="449"/>
      <c r="L448" s="449"/>
      <c r="U448" s="196" t="str">
        <f t="shared" si="26"/>
        <v>16: Associtaion of People leaving with Aids (APLWHA)</v>
      </c>
    </row>
    <row r="449" spans="1:21" ht="12.6">
      <c r="A449" s="449" t="s">
        <v>9085</v>
      </c>
      <c r="B449" s="448">
        <v>17</v>
      </c>
      <c r="C449" s="450" t="s">
        <v>8758</v>
      </c>
      <c r="D449" s="449" t="str">
        <f t="shared" si="25"/>
        <v>Aweil Project for Agriculture Development (APAD)</v>
      </c>
      <c r="E449" s="449" t="s">
        <v>8758</v>
      </c>
      <c r="F449" s="449"/>
      <c r="G449" s="449"/>
      <c r="H449" s="449"/>
      <c r="I449" s="449"/>
      <c r="J449" s="449"/>
      <c r="K449" s="449"/>
      <c r="L449" s="449"/>
      <c r="U449" s="196" t="str">
        <f t="shared" si="26"/>
        <v>17: Aweil Project for Agriculture Development (APAD)</v>
      </c>
    </row>
    <row r="450" spans="1:21" ht="12.6">
      <c r="A450" s="449" t="s">
        <v>9085</v>
      </c>
      <c r="B450" s="448">
        <v>18</v>
      </c>
      <c r="C450" s="450" t="s">
        <v>8759</v>
      </c>
      <c r="D450" s="449" t="str">
        <f t="shared" si="25"/>
        <v>CARE International (CARE)</v>
      </c>
      <c r="E450" s="449" t="s">
        <v>8759</v>
      </c>
      <c r="F450" s="449"/>
      <c r="G450" s="449"/>
      <c r="H450" s="449"/>
      <c r="I450" s="449"/>
      <c r="J450" s="449"/>
      <c r="K450" s="449"/>
      <c r="L450" s="449"/>
      <c r="U450" s="196" t="str">
        <f t="shared" si="26"/>
        <v>18: CARE International (CARE)</v>
      </c>
    </row>
    <row r="451" spans="1:21" ht="12.6">
      <c r="A451" s="449" t="s">
        <v>9085</v>
      </c>
      <c r="B451" s="448">
        <v>19</v>
      </c>
      <c r="C451" s="450" t="s">
        <v>8760</v>
      </c>
      <c r="D451" s="449" t="str">
        <f t="shared" si="25"/>
        <v>Catholic Church Diocese of Wau (CCDOW)</v>
      </c>
      <c r="E451" s="449" t="s">
        <v>8760</v>
      </c>
      <c r="F451" s="449"/>
      <c r="G451" s="449"/>
      <c r="H451" s="449"/>
      <c r="I451" s="449"/>
      <c r="J451" s="449"/>
      <c r="K451" s="449"/>
      <c r="L451" s="449"/>
      <c r="U451" s="196" t="str">
        <f t="shared" si="26"/>
        <v>19: Catholic Church Diocese of Wau (CCDOW)</v>
      </c>
    </row>
    <row r="452" spans="1:21" ht="12.6">
      <c r="A452" s="449" t="s">
        <v>9085</v>
      </c>
      <c r="B452" s="448">
        <v>20</v>
      </c>
      <c r="C452" s="450" t="s">
        <v>8761</v>
      </c>
      <c r="D452" s="449" t="str">
        <f t="shared" si="25"/>
        <v>Catholic Medical Mission Board (CMMB)</v>
      </c>
      <c r="E452" s="449" t="s">
        <v>8761</v>
      </c>
      <c r="F452" s="449"/>
      <c r="G452" s="449"/>
      <c r="H452" s="449"/>
      <c r="I452" s="449"/>
      <c r="J452" s="449"/>
      <c r="K452" s="449"/>
      <c r="L452" s="449"/>
      <c r="U452" s="196" t="str">
        <f t="shared" si="26"/>
        <v>20: Catholic Medical Mission Board (CMMB)</v>
      </c>
    </row>
    <row r="453" spans="1:21" ht="12.6">
      <c r="A453" s="449" t="s">
        <v>9085</v>
      </c>
      <c r="B453" s="448">
        <v>21</v>
      </c>
      <c r="C453" s="450" t="s">
        <v>8762</v>
      </c>
      <c r="D453" s="449" t="str">
        <f t="shared" si="25"/>
        <v>Catholic Organization for Relief and Development AID (CORDAID)</v>
      </c>
      <c r="E453" s="449" t="s">
        <v>8762</v>
      </c>
      <c r="F453" s="449"/>
      <c r="G453" s="449"/>
      <c r="H453" s="449"/>
      <c r="I453" s="449"/>
      <c r="J453" s="449"/>
      <c r="K453" s="449"/>
      <c r="L453" s="449"/>
      <c r="U453" s="196" t="str">
        <f t="shared" si="26"/>
        <v>21: Catholic Organization for Relief and Development AID (CORDAID)</v>
      </c>
    </row>
    <row r="454" spans="1:21" ht="12.6">
      <c r="A454" s="449" t="s">
        <v>9085</v>
      </c>
      <c r="B454" s="448">
        <v>22</v>
      </c>
      <c r="C454" s="450" t="s">
        <v>8763</v>
      </c>
      <c r="D454" s="449" t="str">
        <f t="shared" si="25"/>
        <v>Catholic Relief Services (CRS)</v>
      </c>
      <c r="E454" s="449" t="s">
        <v>8764</v>
      </c>
      <c r="F454" s="449"/>
      <c r="G454" s="449"/>
      <c r="H454" s="449"/>
      <c r="I454" s="449"/>
      <c r="J454" s="449"/>
      <c r="K454" s="449"/>
      <c r="L454" s="449"/>
      <c r="U454" s="196" t="str">
        <f t="shared" si="26"/>
        <v>22: Catholic Relief Services (CRS)</v>
      </c>
    </row>
    <row r="455" spans="1:21" ht="12.6">
      <c r="A455" s="449" t="s">
        <v>9085</v>
      </c>
      <c r="B455" s="448">
        <v>23</v>
      </c>
      <c r="C455" s="450" t="s">
        <v>8765</v>
      </c>
      <c r="D455" s="449" t="str">
        <f t="shared" si="25"/>
        <v>Child Destiney's Development Organization (CHIDDO)</v>
      </c>
      <c r="E455" s="449" t="s">
        <v>8765</v>
      </c>
      <c r="F455" s="449"/>
      <c r="G455" s="449"/>
      <c r="H455" s="449"/>
      <c r="I455" s="449"/>
      <c r="J455" s="449"/>
      <c r="K455" s="449"/>
      <c r="L455" s="449"/>
      <c r="U455" s="196" t="str">
        <f t="shared" si="26"/>
        <v>23: Child Destiney's Development Organization (CHIDDO)</v>
      </c>
    </row>
    <row r="456" spans="1:21" ht="12.6">
      <c r="A456" s="449" t="s">
        <v>9085</v>
      </c>
      <c r="B456" s="448">
        <v>24</v>
      </c>
      <c r="C456" s="450" t="s">
        <v>8766</v>
      </c>
      <c r="D456" s="449" t="str">
        <f t="shared" si="25"/>
        <v>Christian Mission Aid (CMA)</v>
      </c>
      <c r="E456" s="449" t="s">
        <v>8766</v>
      </c>
      <c r="F456" s="449"/>
      <c r="G456" s="449"/>
      <c r="H456" s="449"/>
      <c r="I456" s="449"/>
      <c r="J456" s="449"/>
      <c r="K456" s="449"/>
      <c r="L456" s="449"/>
      <c r="U456" s="196" t="str">
        <f t="shared" si="26"/>
        <v>24: Christian Mission Aid (CMA)</v>
      </c>
    </row>
    <row r="457" spans="1:21" ht="12.6">
      <c r="A457" s="449" t="s">
        <v>9085</v>
      </c>
      <c r="B457" s="448">
        <v>25</v>
      </c>
      <c r="C457" s="450" t="s">
        <v>8767</v>
      </c>
      <c r="D457" s="449" t="str">
        <f t="shared" si="25"/>
        <v>Christian Mission for Development (CMD)</v>
      </c>
      <c r="E457" s="449" t="s">
        <v>8767</v>
      </c>
      <c r="F457" s="449"/>
      <c r="G457" s="449"/>
      <c r="H457" s="449"/>
      <c r="I457" s="449"/>
      <c r="J457" s="449"/>
      <c r="K457" s="449"/>
      <c r="L457" s="449"/>
      <c r="U457" s="196" t="str">
        <f t="shared" si="26"/>
        <v>25: Christian Mission for Development (CMD)</v>
      </c>
    </row>
    <row r="458" spans="1:21" ht="12.6">
      <c r="A458" s="449" t="s">
        <v>9085</v>
      </c>
      <c r="B458" s="448">
        <v>26</v>
      </c>
      <c r="C458" s="450" t="s">
        <v>8768</v>
      </c>
      <c r="D458" s="449" t="str">
        <f t="shared" si="25"/>
        <v>Comitato Collaborazione Medica (CCM)</v>
      </c>
      <c r="E458" s="449" t="s">
        <v>8769</v>
      </c>
      <c r="F458" s="449"/>
      <c r="G458" s="449"/>
      <c r="H458" s="449"/>
      <c r="I458" s="449"/>
      <c r="J458" s="449"/>
      <c r="K458" s="449"/>
      <c r="L458" s="449"/>
      <c r="U458" s="196" t="str">
        <f t="shared" si="26"/>
        <v>26: Comitato Collaborazione Medica (CCM)</v>
      </c>
    </row>
    <row r="459" spans="1:21" ht="12.6">
      <c r="A459" s="449" t="s">
        <v>9085</v>
      </c>
      <c r="B459" s="448">
        <v>27</v>
      </c>
      <c r="C459" s="450" t="s">
        <v>8770</v>
      </c>
      <c r="D459" s="449" t="str">
        <f t="shared" si="25"/>
        <v>Community Development Support Services (CDSS)</v>
      </c>
      <c r="E459" s="449" t="s">
        <v>8770</v>
      </c>
      <c r="F459" s="449"/>
      <c r="G459" s="449"/>
      <c r="H459" s="449"/>
      <c r="I459" s="449"/>
      <c r="J459" s="449"/>
      <c r="K459" s="449"/>
      <c r="L459" s="449"/>
      <c r="U459" s="196" t="str">
        <f t="shared" si="26"/>
        <v>27: Community Development Support Services (CDSS)</v>
      </c>
    </row>
    <row r="460" spans="1:21" ht="12.6">
      <c r="A460" s="449" t="s">
        <v>9085</v>
      </c>
      <c r="B460" s="448">
        <v>28</v>
      </c>
      <c r="C460" s="450" t="s">
        <v>8771</v>
      </c>
      <c r="D460" s="449" t="str">
        <f t="shared" si="25"/>
        <v>Concern Worldwide (CWW)</v>
      </c>
      <c r="E460" s="449" t="s">
        <v>8772</v>
      </c>
      <c r="F460" s="449"/>
      <c r="G460" s="449"/>
      <c r="H460" s="449"/>
      <c r="I460" s="449"/>
      <c r="J460" s="449"/>
      <c r="K460" s="449"/>
      <c r="L460" s="449"/>
      <c r="U460" s="196" t="str">
        <f t="shared" si="26"/>
        <v>28: Concern Worldwide (CWW)</v>
      </c>
    </row>
    <row r="461" spans="1:21" ht="12.6">
      <c r="A461" s="449" t="s">
        <v>9085</v>
      </c>
      <c r="B461" s="448">
        <v>29</v>
      </c>
      <c r="C461" s="450" t="s">
        <v>8773</v>
      </c>
      <c r="D461" s="449" t="str">
        <f t="shared" si="25"/>
        <v>Danish Refugee Council (DRC)</v>
      </c>
      <c r="E461" s="449" t="s">
        <v>8773</v>
      </c>
      <c r="F461" s="449"/>
      <c r="G461" s="449"/>
      <c r="H461" s="449"/>
      <c r="I461" s="449"/>
      <c r="J461" s="449"/>
      <c r="K461" s="449"/>
      <c r="L461" s="449"/>
      <c r="U461" s="196" t="str">
        <f t="shared" si="26"/>
        <v>29: Danish Refugee Council (DRC)</v>
      </c>
    </row>
    <row r="462" spans="1:21" ht="12.6">
      <c r="A462" s="449" t="s">
        <v>9085</v>
      </c>
      <c r="B462" s="448">
        <v>30</v>
      </c>
      <c r="C462" s="450" t="s">
        <v>8774</v>
      </c>
      <c r="D462" s="449" t="str">
        <f t="shared" si="25"/>
        <v>Doctor With Africa (CUAMM)</v>
      </c>
      <c r="E462" s="449" t="s">
        <v>8774</v>
      </c>
      <c r="F462" s="449"/>
      <c r="G462" s="449"/>
      <c r="H462" s="449"/>
      <c r="I462" s="449"/>
      <c r="J462" s="449"/>
      <c r="K462" s="449"/>
      <c r="L462" s="449"/>
      <c r="U462" s="196" t="str">
        <f t="shared" si="26"/>
        <v>30: Doctor With Africa (CUAMM)</v>
      </c>
    </row>
    <row r="463" spans="1:21" ht="12.6">
      <c r="A463" s="449" t="s">
        <v>9085</v>
      </c>
      <c r="B463" s="448">
        <v>31</v>
      </c>
      <c r="C463" s="450" t="s">
        <v>8775</v>
      </c>
      <c r="D463" s="449" t="str">
        <f t="shared" si="25"/>
        <v>DON-BOSCO (DONBOSCO)</v>
      </c>
      <c r="E463" s="449" t="s">
        <v>8775</v>
      </c>
      <c r="F463" s="449"/>
      <c r="G463" s="449"/>
      <c r="H463" s="449"/>
      <c r="I463" s="449"/>
      <c r="J463" s="449"/>
      <c r="K463" s="449"/>
      <c r="L463" s="449"/>
      <c r="U463" s="196" t="str">
        <f t="shared" si="26"/>
        <v>31: DON-BOSCO (DONBOSCO)</v>
      </c>
    </row>
    <row r="464" spans="1:21" ht="12.6">
      <c r="A464" s="449" t="s">
        <v>9085</v>
      </c>
      <c r="B464" s="448">
        <v>32</v>
      </c>
      <c r="C464" s="450" t="s">
        <v>8776</v>
      </c>
      <c r="D464" s="449" t="str">
        <f t="shared" si="25"/>
        <v>DORCAS AID INTERNATIONAL (DORCAS)</v>
      </c>
      <c r="E464" s="449" t="s">
        <v>8776</v>
      </c>
      <c r="F464" s="449"/>
      <c r="G464" s="449"/>
      <c r="H464" s="449"/>
      <c r="I464" s="449"/>
      <c r="J464" s="449"/>
      <c r="K464" s="449"/>
      <c r="L464" s="449"/>
      <c r="U464" s="196" t="str">
        <f t="shared" si="26"/>
        <v>32: DORCAS AID INTERNATIONAL (DORCAS)</v>
      </c>
    </row>
    <row r="465" spans="1:21" ht="12.6">
      <c r="A465" s="449" t="s">
        <v>9085</v>
      </c>
      <c r="B465" s="448">
        <v>33</v>
      </c>
      <c r="C465" s="450" t="s">
        <v>8777</v>
      </c>
      <c r="D465" s="449" t="str">
        <f t="shared" si="25"/>
        <v>Farmers' Life Development Agency (FLDA)</v>
      </c>
      <c r="E465" s="449" t="s">
        <v>8777</v>
      </c>
      <c r="F465" s="449"/>
      <c r="G465" s="449"/>
      <c r="H465" s="449"/>
      <c r="I465" s="449"/>
      <c r="J465" s="449"/>
      <c r="K465" s="449"/>
      <c r="L465" s="449"/>
      <c r="U465" s="196" t="str">
        <f t="shared" si="26"/>
        <v>33: Farmers' Life Development Agency (FLDA)</v>
      </c>
    </row>
    <row r="466" spans="1:21" ht="12.6">
      <c r="A466" s="449" t="s">
        <v>9085</v>
      </c>
      <c r="B466" s="448">
        <v>34</v>
      </c>
      <c r="C466" s="450" t="s">
        <v>8778</v>
      </c>
      <c r="D466" s="449" t="str">
        <f t="shared" si="25"/>
        <v>Food for Hungry (FH)</v>
      </c>
      <c r="E466" s="449" t="s">
        <v>8778</v>
      </c>
      <c r="F466" s="449"/>
      <c r="G466" s="449"/>
      <c r="H466" s="449"/>
      <c r="I466" s="449"/>
      <c r="J466" s="449"/>
      <c r="K466" s="449"/>
      <c r="L466" s="449"/>
      <c r="U466" s="196" t="str">
        <f t="shared" si="26"/>
        <v>34: Food for Hungry (FH)</v>
      </c>
    </row>
    <row r="467" spans="1:21" ht="12.6">
      <c r="A467" s="449" t="s">
        <v>9085</v>
      </c>
      <c r="B467" s="448">
        <v>35</v>
      </c>
      <c r="C467" s="450" t="s">
        <v>8779</v>
      </c>
      <c r="D467" s="449" t="str">
        <f t="shared" si="25"/>
        <v>GOAL (GOAL)</v>
      </c>
      <c r="E467" s="449" t="s">
        <v>8779</v>
      </c>
      <c r="F467" s="449"/>
      <c r="G467" s="449"/>
      <c r="H467" s="449"/>
      <c r="I467" s="449"/>
      <c r="J467" s="449"/>
      <c r="K467" s="449"/>
      <c r="L467" s="449"/>
      <c r="U467" s="196" t="str">
        <f t="shared" si="26"/>
        <v>35: GOAL (GOAL)</v>
      </c>
    </row>
    <row r="468" spans="1:21" ht="12.6">
      <c r="A468" s="449" t="s">
        <v>9085</v>
      </c>
      <c r="B468" s="448">
        <v>36</v>
      </c>
      <c r="C468" s="450" t="s">
        <v>8780</v>
      </c>
      <c r="D468" s="449" t="str">
        <f t="shared" si="25"/>
        <v>Grassroot Empowerment &amp; Development Org. (GREDO)</v>
      </c>
      <c r="E468" s="449" t="s">
        <v>8780</v>
      </c>
      <c r="F468" s="449"/>
      <c r="G468" s="449"/>
      <c r="H468" s="449"/>
      <c r="I468" s="449"/>
      <c r="J468" s="449"/>
      <c r="K468" s="449"/>
      <c r="L468" s="449"/>
      <c r="U468" s="196" t="str">
        <f t="shared" si="26"/>
        <v>36: Grassroot Empowerment &amp; Development Org. (GREDO)</v>
      </c>
    </row>
    <row r="469" spans="1:21" ht="12.6">
      <c r="A469" s="449" t="s">
        <v>9085</v>
      </c>
      <c r="B469" s="448">
        <v>37</v>
      </c>
      <c r="C469" s="450" t="s">
        <v>8781</v>
      </c>
      <c r="D469" s="449" t="str">
        <f t="shared" si="25"/>
        <v>Health Links (HLSS)</v>
      </c>
      <c r="E469" s="449" t="s">
        <v>8781</v>
      </c>
      <c r="F469" s="449"/>
      <c r="G469" s="449"/>
      <c r="H469" s="449"/>
      <c r="I469" s="449"/>
      <c r="J469" s="449"/>
      <c r="K469" s="449"/>
      <c r="L469" s="449"/>
      <c r="U469" s="196" t="str">
        <f t="shared" si="26"/>
        <v>37: Health Links (HLSS)</v>
      </c>
    </row>
    <row r="470" spans="1:21" ht="12.6">
      <c r="A470" s="449" t="s">
        <v>9085</v>
      </c>
      <c r="B470" s="448">
        <v>38</v>
      </c>
      <c r="C470" s="450" t="s">
        <v>8782</v>
      </c>
      <c r="D470" s="449" t="str">
        <f t="shared" si="25"/>
        <v>Help Germany (HG)</v>
      </c>
      <c r="E470" s="449" t="s">
        <v>8782</v>
      </c>
      <c r="F470" s="449"/>
      <c r="G470" s="449"/>
      <c r="H470" s="449"/>
      <c r="I470" s="449"/>
      <c r="J470" s="449"/>
      <c r="K470" s="449"/>
      <c r="L470" s="449"/>
      <c r="U470" s="196" t="str">
        <f t="shared" si="26"/>
        <v>38: Help Germany (HG)</v>
      </c>
    </row>
    <row r="471" spans="1:21" ht="12.6">
      <c r="A471" s="449" t="s">
        <v>9085</v>
      </c>
      <c r="B471" s="448">
        <v>39</v>
      </c>
      <c r="C471" s="450" t="s">
        <v>8783</v>
      </c>
      <c r="D471" s="449" t="str">
        <f t="shared" si="25"/>
        <v>Hold the Child (HTC)</v>
      </c>
      <c r="E471" s="449" t="s">
        <v>8783</v>
      </c>
      <c r="F471" s="449"/>
      <c r="G471" s="449"/>
      <c r="H471" s="449"/>
      <c r="I471" s="449"/>
      <c r="J471" s="449"/>
      <c r="K471" s="449"/>
      <c r="L471" s="449"/>
      <c r="U471" s="196" t="str">
        <f t="shared" si="26"/>
        <v>39: Hold the Child (HTC)</v>
      </c>
    </row>
    <row r="472" spans="1:21" ht="12.6">
      <c r="A472" s="449" t="s">
        <v>9085</v>
      </c>
      <c r="B472" s="448">
        <v>40</v>
      </c>
      <c r="C472" s="450" t="s">
        <v>8784</v>
      </c>
      <c r="D472" s="449" t="str">
        <f t="shared" si="25"/>
        <v>Impact Health Organization (IHO)</v>
      </c>
      <c r="E472" s="449" t="s">
        <v>8784</v>
      </c>
      <c r="F472" s="449"/>
      <c r="G472" s="449"/>
      <c r="H472" s="449"/>
      <c r="I472" s="449"/>
      <c r="J472" s="449"/>
      <c r="K472" s="449"/>
      <c r="L472" s="449"/>
      <c r="U472" s="196" t="str">
        <f t="shared" si="26"/>
        <v>40: Impact Health Organization (IHO)</v>
      </c>
    </row>
    <row r="473" spans="1:21" ht="12.6">
      <c r="A473" s="449" t="s">
        <v>9085</v>
      </c>
      <c r="B473" s="448">
        <v>41</v>
      </c>
      <c r="C473" s="450" t="s">
        <v>8785</v>
      </c>
      <c r="D473" s="449" t="str">
        <f t="shared" si="25"/>
        <v>International Medical Corps (IMC)</v>
      </c>
      <c r="E473" s="449" t="s">
        <v>8785</v>
      </c>
      <c r="F473" s="449"/>
      <c r="G473" s="449"/>
      <c r="H473" s="449"/>
      <c r="I473" s="449"/>
      <c r="J473" s="449"/>
      <c r="K473" s="449"/>
      <c r="L473" s="449"/>
      <c r="U473" s="196" t="str">
        <f t="shared" si="26"/>
        <v>41: International Medical Corps (IMC)</v>
      </c>
    </row>
    <row r="474" spans="1:21" ht="12.6">
      <c r="A474" s="449" t="s">
        <v>9085</v>
      </c>
      <c r="B474" s="448">
        <v>42</v>
      </c>
      <c r="C474" s="450" t="s">
        <v>8786</v>
      </c>
      <c r="D474" s="449" t="str">
        <f t="shared" si="25"/>
        <v>International Organization for Migration (IOM)</v>
      </c>
      <c r="E474" s="449" t="s">
        <v>8786</v>
      </c>
      <c r="F474" s="449"/>
      <c r="G474" s="449"/>
      <c r="H474" s="449"/>
      <c r="I474" s="449"/>
      <c r="J474" s="449"/>
      <c r="K474" s="449"/>
      <c r="L474" s="449"/>
      <c r="U474" s="196" t="str">
        <f t="shared" si="26"/>
        <v>42: International Organization for Migration (IOM)</v>
      </c>
    </row>
    <row r="475" spans="1:21" ht="12.6">
      <c r="A475" s="449" t="s">
        <v>9085</v>
      </c>
      <c r="B475" s="448">
        <v>43</v>
      </c>
      <c r="C475" s="450" t="s">
        <v>8787</v>
      </c>
      <c r="D475" s="449" t="str">
        <f t="shared" si="25"/>
        <v>International Rescue Committee (IRC)</v>
      </c>
      <c r="E475" s="449" t="s">
        <v>8787</v>
      </c>
      <c r="F475" s="449"/>
      <c r="G475" s="449"/>
      <c r="H475" s="449"/>
      <c r="I475" s="449"/>
      <c r="J475" s="449"/>
      <c r="K475" s="449"/>
      <c r="L475" s="449"/>
      <c r="U475" s="196" t="str">
        <f t="shared" si="26"/>
        <v>43: International Rescue Committee (IRC)</v>
      </c>
    </row>
    <row r="476" spans="1:21" ht="12.6">
      <c r="A476" s="449" t="s">
        <v>9085</v>
      </c>
      <c r="B476" s="448">
        <v>44</v>
      </c>
      <c r="C476" s="450" t="s">
        <v>8788</v>
      </c>
      <c r="D476" s="449" t="str">
        <f t="shared" si="25"/>
        <v>Johanniter International Assistance (JIA)</v>
      </c>
      <c r="E476" s="449" t="s">
        <v>8789</v>
      </c>
      <c r="F476" s="449"/>
      <c r="G476" s="449"/>
      <c r="H476" s="449"/>
      <c r="I476" s="449"/>
      <c r="J476" s="449"/>
      <c r="K476" s="449"/>
      <c r="L476" s="449"/>
      <c r="U476" s="196" t="str">
        <f t="shared" si="26"/>
        <v>44: Johanniter International Assistance (JIA)</v>
      </c>
    </row>
    <row r="477" spans="1:21" ht="12.6">
      <c r="A477" s="449" t="s">
        <v>9085</v>
      </c>
      <c r="B477" s="448">
        <v>45</v>
      </c>
      <c r="C477" s="450" t="s">
        <v>8790</v>
      </c>
      <c r="D477" s="449" t="str">
        <f t="shared" si="25"/>
        <v>John Dau Foundation (JDF)</v>
      </c>
      <c r="E477" s="449" t="s">
        <v>8790</v>
      </c>
      <c r="F477" s="449"/>
      <c r="G477" s="449"/>
      <c r="H477" s="449"/>
      <c r="I477" s="449"/>
      <c r="J477" s="449"/>
      <c r="K477" s="449"/>
      <c r="L477" s="449"/>
      <c r="U477" s="196" t="str">
        <f t="shared" si="26"/>
        <v>45: John Dau Foundation (JDF)</v>
      </c>
    </row>
    <row r="478" spans="1:21" ht="12.6">
      <c r="A478" s="449" t="s">
        <v>9085</v>
      </c>
      <c r="B478" s="448">
        <v>46</v>
      </c>
      <c r="C478" s="450" t="s">
        <v>8791</v>
      </c>
      <c r="D478" s="449" t="str">
        <f t="shared" si="25"/>
        <v>Joint Aid Management (JAM)</v>
      </c>
      <c r="E478" s="449" t="s">
        <v>8792</v>
      </c>
      <c r="F478" s="449"/>
      <c r="G478" s="449"/>
      <c r="H478" s="449"/>
      <c r="I478" s="449"/>
      <c r="J478" s="449"/>
      <c r="K478" s="449"/>
      <c r="L478" s="449"/>
      <c r="U478" s="196" t="str">
        <f t="shared" si="26"/>
        <v>46: Joint Aid Management (JAM)</v>
      </c>
    </row>
    <row r="479" spans="1:21" ht="12.6">
      <c r="A479" s="449" t="s">
        <v>9085</v>
      </c>
      <c r="B479" s="448">
        <v>47</v>
      </c>
      <c r="C479" s="450" t="s">
        <v>8793</v>
      </c>
      <c r="D479" s="449" t="str">
        <f t="shared" si="25"/>
        <v>MADA Women Development Association (MADA)</v>
      </c>
      <c r="E479" s="449" t="s">
        <v>8794</v>
      </c>
      <c r="F479" s="449"/>
      <c r="G479" s="449"/>
      <c r="H479" s="449"/>
      <c r="I479" s="449"/>
      <c r="J479" s="449"/>
      <c r="K479" s="449"/>
      <c r="L479" s="449"/>
      <c r="U479" s="196" t="str">
        <f t="shared" si="26"/>
        <v>47: MADA Women Development Association (MADA)</v>
      </c>
    </row>
    <row r="480" spans="1:21" ht="12.6">
      <c r="A480" s="449" t="s">
        <v>9085</v>
      </c>
      <c r="B480" s="448">
        <v>48</v>
      </c>
      <c r="C480" s="450" t="s">
        <v>8795</v>
      </c>
      <c r="D480" s="449" t="str">
        <f t="shared" si="25"/>
        <v>MEDAIR (MEDAIR)</v>
      </c>
      <c r="E480" s="449" t="s">
        <v>8795</v>
      </c>
      <c r="F480" s="449"/>
      <c r="G480" s="449"/>
      <c r="H480" s="449"/>
      <c r="I480" s="449"/>
      <c r="J480" s="449"/>
      <c r="K480" s="449"/>
      <c r="L480" s="449"/>
      <c r="U480" s="196" t="str">
        <f t="shared" si="26"/>
        <v>48: MEDAIR (MEDAIR)</v>
      </c>
    </row>
    <row r="481" spans="1:21" ht="12.6">
      <c r="A481" s="449" t="s">
        <v>9085</v>
      </c>
      <c r="B481" s="448">
        <v>49</v>
      </c>
      <c r="C481" s="450" t="s">
        <v>8796</v>
      </c>
      <c r="D481" s="449" t="str">
        <f t="shared" si="25"/>
        <v>Medicines Sans Frontieres - Holland (MSF-H)</v>
      </c>
      <c r="E481" s="449" t="s">
        <v>8796</v>
      </c>
      <c r="F481" s="449"/>
      <c r="G481" s="449"/>
      <c r="H481" s="449"/>
      <c r="I481" s="449"/>
      <c r="J481" s="449"/>
      <c r="K481" s="449"/>
      <c r="L481" s="449"/>
      <c r="U481" s="196" t="str">
        <f t="shared" si="26"/>
        <v>49: Medicines Sans Frontieres - Holland (MSF-H)</v>
      </c>
    </row>
    <row r="482" spans="1:21" ht="12.6">
      <c r="A482" s="449" t="s">
        <v>9085</v>
      </c>
      <c r="B482" s="448">
        <v>50</v>
      </c>
      <c r="C482" s="450" t="s">
        <v>8797</v>
      </c>
      <c r="D482" s="449" t="str">
        <f t="shared" si="25"/>
        <v>Medicines Sans Frontieres - Spain (MSF-S)</v>
      </c>
      <c r="E482" s="449" t="s">
        <v>8797</v>
      </c>
      <c r="F482" s="449"/>
      <c r="G482" s="449"/>
      <c r="H482" s="449"/>
      <c r="I482" s="449"/>
      <c r="J482" s="449"/>
      <c r="K482" s="449"/>
      <c r="L482" s="449"/>
      <c r="U482" s="196" t="str">
        <f t="shared" si="26"/>
        <v>50: Medicines Sans Frontieres - Spain (MSF-S)</v>
      </c>
    </row>
    <row r="483" spans="1:21" ht="12.6">
      <c r="A483" s="449" t="s">
        <v>9085</v>
      </c>
      <c r="B483" s="448">
        <v>51</v>
      </c>
      <c r="C483" s="450" t="s">
        <v>8798</v>
      </c>
      <c r="D483" s="449" t="str">
        <f t="shared" si="25"/>
        <v>Medicines Sans Frontieres - Switzerland (MSF-CH)</v>
      </c>
      <c r="E483" s="449" t="s">
        <v>8798</v>
      </c>
      <c r="F483" s="449"/>
      <c r="G483" s="449"/>
      <c r="H483" s="449"/>
      <c r="I483" s="449"/>
      <c r="J483" s="449"/>
      <c r="K483" s="449"/>
      <c r="L483" s="449"/>
      <c r="U483" s="196" t="str">
        <f t="shared" si="26"/>
        <v>51: Medicines Sans Frontieres - Switzerland (MSF-CH)</v>
      </c>
    </row>
    <row r="484" spans="1:21" ht="12.6">
      <c r="A484" s="449" t="s">
        <v>9085</v>
      </c>
      <c r="B484" s="448">
        <v>52</v>
      </c>
      <c r="C484" s="450" t="s">
        <v>8799</v>
      </c>
      <c r="D484" s="449" t="str">
        <f t="shared" si="25"/>
        <v>Mercy Corps (MC)</v>
      </c>
      <c r="E484" s="449" t="s">
        <v>8799</v>
      </c>
      <c r="F484" s="449"/>
      <c r="G484" s="449"/>
      <c r="H484" s="449"/>
      <c r="I484" s="449"/>
      <c r="J484" s="449"/>
      <c r="K484" s="449"/>
      <c r="L484" s="449"/>
      <c r="U484" s="196" t="str">
        <f t="shared" si="26"/>
        <v>52: Mercy Corps (MC)</v>
      </c>
    </row>
    <row r="485" spans="1:21" ht="12.6">
      <c r="A485" s="449" t="s">
        <v>9085</v>
      </c>
      <c r="B485" s="448">
        <v>53</v>
      </c>
      <c r="C485" s="450" t="s">
        <v>8800</v>
      </c>
      <c r="D485" s="449" t="str">
        <f t="shared" si="25"/>
        <v>Mother and Child Development (MACDA)</v>
      </c>
      <c r="E485" s="449" t="s">
        <v>8800</v>
      </c>
      <c r="F485" s="449"/>
      <c r="G485" s="449"/>
      <c r="H485" s="449"/>
      <c r="I485" s="449"/>
      <c r="J485" s="449"/>
      <c r="K485" s="449"/>
      <c r="L485" s="449"/>
      <c r="U485" s="196" t="str">
        <f t="shared" si="26"/>
        <v>53: Mother and Child Development (MACDA)</v>
      </c>
    </row>
    <row r="486" spans="1:21" ht="12.6">
      <c r="A486" s="449" t="s">
        <v>9085</v>
      </c>
      <c r="B486" s="448">
        <v>54</v>
      </c>
      <c r="C486" s="450" t="s">
        <v>8801</v>
      </c>
      <c r="D486" s="449" t="str">
        <f t="shared" si="25"/>
        <v>Nile Hope Development Forum (NHDF)</v>
      </c>
      <c r="E486" s="449" t="s">
        <v>8801</v>
      </c>
      <c r="F486" s="449"/>
      <c r="G486" s="449"/>
      <c r="H486" s="449"/>
      <c r="I486" s="449"/>
      <c r="J486" s="449"/>
      <c r="K486" s="449"/>
      <c r="L486" s="449"/>
      <c r="U486" s="196" t="str">
        <f t="shared" si="26"/>
        <v>54: Nile Hope Development Forum (NHDF)</v>
      </c>
    </row>
    <row r="487" spans="1:21" ht="12.6">
      <c r="A487" s="449" t="s">
        <v>9085</v>
      </c>
      <c r="B487" s="448">
        <v>55</v>
      </c>
      <c r="C487" s="450" t="s">
        <v>8802</v>
      </c>
      <c r="D487" s="449" t="str">
        <f t="shared" si="25"/>
        <v>Norwagian People Aid (NPA)</v>
      </c>
      <c r="E487" s="449" t="s">
        <v>8802</v>
      </c>
      <c r="F487" s="449"/>
      <c r="G487" s="449"/>
      <c r="H487" s="449"/>
      <c r="I487" s="449"/>
      <c r="J487" s="449"/>
      <c r="K487" s="449"/>
      <c r="L487" s="449"/>
      <c r="U487" s="196" t="str">
        <f t="shared" si="26"/>
        <v>55: Norwagian People Aid (NPA)</v>
      </c>
    </row>
    <row r="488" spans="1:21" ht="12.6">
      <c r="A488" s="449" t="s">
        <v>9085</v>
      </c>
      <c r="B488" s="448">
        <v>56</v>
      </c>
      <c r="C488" s="450" t="s">
        <v>8803</v>
      </c>
      <c r="D488" s="449" t="str">
        <f t="shared" si="25"/>
        <v>Norwegian Refugee Council (NRC)</v>
      </c>
      <c r="E488" s="449" t="s">
        <v>8804</v>
      </c>
      <c r="F488" s="449"/>
      <c r="G488" s="449"/>
      <c r="H488" s="449"/>
      <c r="I488" s="449"/>
      <c r="J488" s="449"/>
      <c r="K488" s="449"/>
      <c r="L488" s="449"/>
      <c r="U488" s="196" t="str">
        <f t="shared" si="26"/>
        <v>56: Norwegian Refugee Council (NRC)</v>
      </c>
    </row>
    <row r="489" spans="1:21" ht="12.6">
      <c r="A489" s="449" t="s">
        <v>9085</v>
      </c>
      <c r="B489" s="448">
        <v>57</v>
      </c>
      <c r="C489" s="450" t="s">
        <v>8805</v>
      </c>
      <c r="D489" s="449" t="str">
        <f t="shared" ref="D489:D553" si="27">C489</f>
        <v>Organismo di Volontariato per la Cooperazione Internazionale (OVCI)</v>
      </c>
      <c r="E489" s="449" t="s">
        <v>8805</v>
      </c>
      <c r="F489" s="449"/>
      <c r="G489" s="449"/>
      <c r="H489" s="449"/>
      <c r="I489" s="449"/>
      <c r="J489" s="449"/>
      <c r="K489" s="449"/>
      <c r="L489" s="449"/>
      <c r="U489" s="196" t="str">
        <f t="shared" ref="U489:U553" si="28">IF(LEN(B489)&gt;0,_xlfn.CONCAT(B489,": ",D489),"")</f>
        <v>57: Organismo di Volontariato per la Cooperazione Internazionale (OVCI)</v>
      </c>
    </row>
    <row r="490" spans="1:21" ht="12.6">
      <c r="A490" s="449" t="s">
        <v>9085</v>
      </c>
      <c r="B490" s="448">
        <v>58</v>
      </c>
      <c r="C490" s="450" t="s">
        <v>8806</v>
      </c>
      <c r="D490" s="449" t="str">
        <f t="shared" si="27"/>
        <v>Organization for Peace Relief and Development (OPRD)</v>
      </c>
      <c r="E490" s="449" t="s">
        <v>8806</v>
      </c>
      <c r="F490" s="449"/>
      <c r="G490" s="449"/>
      <c r="H490" s="449"/>
      <c r="I490" s="449"/>
      <c r="J490" s="449"/>
      <c r="K490" s="449"/>
      <c r="L490" s="449"/>
      <c r="U490" s="196" t="str">
        <f t="shared" si="28"/>
        <v>58: Organization for Peace Relief and Development (OPRD)</v>
      </c>
    </row>
    <row r="491" spans="1:21" ht="12.6">
      <c r="A491" s="449" t="s">
        <v>9085</v>
      </c>
      <c r="B491" s="448">
        <v>59</v>
      </c>
      <c r="C491" s="450" t="s">
        <v>8807</v>
      </c>
      <c r="D491" s="449" t="str">
        <f t="shared" si="27"/>
        <v>Oxfam (OXFAM)</v>
      </c>
      <c r="E491" s="449" t="s">
        <v>8808</v>
      </c>
      <c r="F491" s="449"/>
      <c r="G491" s="449"/>
      <c r="H491" s="449"/>
      <c r="I491" s="449"/>
      <c r="J491" s="449"/>
      <c r="K491" s="449"/>
      <c r="L491" s="449"/>
      <c r="U491" s="196" t="str">
        <f t="shared" si="28"/>
        <v>59: Oxfam (OXFAM)</v>
      </c>
    </row>
    <row r="492" spans="1:21" ht="12.6">
      <c r="A492" s="449" t="s">
        <v>9085</v>
      </c>
      <c r="B492" s="448">
        <v>60</v>
      </c>
      <c r="C492" s="450" t="s">
        <v>8809</v>
      </c>
      <c r="D492" s="449" t="str">
        <f t="shared" si="27"/>
        <v>Peace Corps Organization (PCO)</v>
      </c>
      <c r="E492" s="449" t="s">
        <v>8810</v>
      </c>
      <c r="F492" s="449"/>
      <c r="G492" s="449"/>
      <c r="H492" s="449"/>
      <c r="I492" s="449"/>
      <c r="J492" s="449"/>
      <c r="K492" s="449"/>
      <c r="L492" s="449"/>
      <c r="U492" s="196" t="str">
        <f t="shared" si="28"/>
        <v>60: Peace Corps Organization (PCO)</v>
      </c>
    </row>
    <row r="493" spans="1:21" ht="12.6">
      <c r="A493" s="449" t="s">
        <v>9085</v>
      </c>
      <c r="B493" s="448">
        <v>61</v>
      </c>
      <c r="C493" s="450" t="s">
        <v>8811</v>
      </c>
      <c r="D493" s="449" t="str">
        <f t="shared" si="27"/>
        <v>Plan International (PI)</v>
      </c>
      <c r="E493" s="449" t="s">
        <v>8811</v>
      </c>
      <c r="F493" s="449"/>
      <c r="G493" s="449"/>
      <c r="H493" s="449"/>
      <c r="I493" s="449"/>
      <c r="J493" s="449"/>
      <c r="K493" s="449"/>
      <c r="L493" s="449"/>
      <c r="U493" s="196" t="str">
        <f t="shared" si="28"/>
        <v>61: Plan International (PI)</v>
      </c>
    </row>
    <row r="494" spans="1:21" ht="12.6">
      <c r="A494" s="449" t="s">
        <v>9085</v>
      </c>
      <c r="B494" s="448">
        <v>62</v>
      </c>
      <c r="C494" s="450" t="s">
        <v>8812</v>
      </c>
      <c r="D494" s="449" t="str">
        <f t="shared" si="27"/>
        <v>Premiere Urgence Intl (PUI)</v>
      </c>
      <c r="E494" s="449" t="s">
        <v>8812</v>
      </c>
      <c r="F494" s="449"/>
      <c r="G494" s="449"/>
      <c r="H494" s="449"/>
      <c r="I494" s="449"/>
      <c r="J494" s="449"/>
      <c r="K494" s="449"/>
      <c r="L494" s="449"/>
      <c r="U494" s="196" t="str">
        <f t="shared" si="28"/>
        <v>62: Premiere Urgence Intl (PUI)</v>
      </c>
    </row>
    <row r="495" spans="1:21" ht="12.6">
      <c r="A495" s="449" t="s">
        <v>9085</v>
      </c>
      <c r="B495" s="448">
        <v>63</v>
      </c>
      <c r="C495" s="450" t="s">
        <v>8813</v>
      </c>
      <c r="D495" s="449" t="str">
        <f t="shared" si="27"/>
        <v>Real Medicin Foundation (RMF)</v>
      </c>
      <c r="E495" s="449" t="s">
        <v>8813</v>
      </c>
      <c r="F495" s="449"/>
      <c r="G495" s="449"/>
      <c r="H495" s="449"/>
      <c r="I495" s="449"/>
      <c r="J495" s="449"/>
      <c r="K495" s="449"/>
      <c r="L495" s="449"/>
      <c r="U495" s="196" t="str">
        <f t="shared" si="28"/>
        <v>63: Real Medicin Foundation (RMF)</v>
      </c>
    </row>
    <row r="496" spans="1:21" ht="12.6">
      <c r="A496" s="449" t="s">
        <v>9085</v>
      </c>
      <c r="B496" s="448">
        <v>64</v>
      </c>
      <c r="C496" s="450" t="s">
        <v>8814</v>
      </c>
      <c r="D496" s="449" t="str">
        <f t="shared" si="27"/>
        <v>Relief International (RI)</v>
      </c>
      <c r="E496" s="449" t="s">
        <v>8814</v>
      </c>
      <c r="F496" s="449"/>
      <c r="G496" s="449"/>
      <c r="H496" s="449"/>
      <c r="I496" s="449"/>
      <c r="J496" s="449"/>
      <c r="K496" s="449"/>
      <c r="L496" s="449"/>
      <c r="U496" s="196" t="str">
        <f t="shared" si="28"/>
        <v>64: Relief International (RI)</v>
      </c>
    </row>
    <row r="497" spans="1:21" ht="12.6">
      <c r="A497" s="449" t="s">
        <v>9085</v>
      </c>
      <c r="B497" s="448">
        <v>65</v>
      </c>
      <c r="C497" s="450" t="s">
        <v>8815</v>
      </c>
      <c r="D497" s="449" t="str">
        <f t="shared" si="27"/>
        <v>Rural Community Development Initiative (RCDI)</v>
      </c>
      <c r="E497" s="449" t="s">
        <v>8816</v>
      </c>
      <c r="F497" s="449"/>
      <c r="G497" s="449"/>
      <c r="H497" s="449"/>
      <c r="I497" s="449"/>
      <c r="J497" s="449"/>
      <c r="K497" s="449"/>
      <c r="L497" s="449"/>
      <c r="U497" s="196" t="str">
        <f t="shared" si="28"/>
        <v>65: Rural Community Development Initiative (RCDI)</v>
      </c>
    </row>
    <row r="498" spans="1:21" ht="12.6">
      <c r="A498" s="449" t="s">
        <v>9085</v>
      </c>
      <c r="B498" s="448">
        <v>66</v>
      </c>
      <c r="C498" s="450" t="s">
        <v>8817</v>
      </c>
      <c r="D498" s="449" t="str">
        <f t="shared" si="27"/>
        <v>Rural Development Action Aid (RDAA)</v>
      </c>
      <c r="E498" s="449" t="s">
        <v>8817</v>
      </c>
      <c r="F498" s="449"/>
      <c r="G498" s="449"/>
      <c r="H498" s="449"/>
      <c r="I498" s="449"/>
      <c r="J498" s="449"/>
      <c r="K498" s="449"/>
      <c r="L498" s="449"/>
      <c r="U498" s="196" t="str">
        <f t="shared" si="28"/>
        <v>66: Rural Development Action Aid (RDAA)</v>
      </c>
    </row>
    <row r="499" spans="1:21" ht="12.6">
      <c r="A499" s="449" t="s">
        <v>9085</v>
      </c>
      <c r="B499" s="448">
        <v>67</v>
      </c>
      <c r="C499" s="450" t="s">
        <v>8818</v>
      </c>
      <c r="D499" s="449" t="str">
        <f t="shared" si="27"/>
        <v>Samaritan Purse (SP)</v>
      </c>
      <c r="E499" s="449" t="s">
        <v>8818</v>
      </c>
      <c r="F499" s="449"/>
      <c r="G499" s="449"/>
      <c r="H499" s="449"/>
      <c r="I499" s="449"/>
      <c r="J499" s="449"/>
      <c r="K499" s="449"/>
      <c r="L499" s="449"/>
      <c r="U499" s="196" t="str">
        <f t="shared" si="28"/>
        <v>67: Samaritan Purse (SP)</v>
      </c>
    </row>
    <row r="500" spans="1:21" ht="12.6">
      <c r="A500" s="449" t="s">
        <v>9085</v>
      </c>
      <c r="B500" s="448">
        <v>68</v>
      </c>
      <c r="C500" s="450" t="s">
        <v>8819</v>
      </c>
      <c r="D500" s="449" t="str">
        <f t="shared" si="27"/>
        <v>Sate Minister of Health (SMOH)</v>
      </c>
      <c r="E500" s="449" t="s">
        <v>8820</v>
      </c>
      <c r="F500" s="449"/>
      <c r="G500" s="449"/>
      <c r="H500" s="449"/>
      <c r="I500" s="449"/>
      <c r="J500" s="449"/>
      <c r="K500" s="449"/>
      <c r="L500" s="449"/>
      <c r="U500" s="196" t="str">
        <f t="shared" si="28"/>
        <v>68: Sate Minister of Health (SMOH)</v>
      </c>
    </row>
    <row r="501" spans="1:21" ht="12.6">
      <c r="A501" s="449" t="s">
        <v>9085</v>
      </c>
      <c r="B501" s="448">
        <v>69</v>
      </c>
      <c r="C501" s="450" t="s">
        <v>8821</v>
      </c>
      <c r="D501" s="449" t="str">
        <f t="shared" si="27"/>
        <v>Save the African Child (SAC)</v>
      </c>
      <c r="E501" s="449" t="s">
        <v>8821</v>
      </c>
      <c r="F501" s="449"/>
      <c r="G501" s="449"/>
      <c r="H501" s="449"/>
      <c r="I501" s="449"/>
      <c r="J501" s="449"/>
      <c r="K501" s="449"/>
      <c r="L501" s="449"/>
      <c r="U501" s="196" t="str">
        <f t="shared" si="28"/>
        <v>69: Save the African Child (SAC)</v>
      </c>
    </row>
    <row r="502" spans="1:21" ht="12.6">
      <c r="A502" s="449" t="s">
        <v>9085</v>
      </c>
      <c r="B502" s="448">
        <v>70</v>
      </c>
      <c r="C502" s="450" t="s">
        <v>8822</v>
      </c>
      <c r="D502" s="449" t="str">
        <f t="shared" si="27"/>
        <v>Save the Children (SCI)</v>
      </c>
      <c r="E502" s="449" t="s">
        <v>8822</v>
      </c>
      <c r="F502" s="449"/>
      <c r="G502" s="449"/>
      <c r="H502" s="449"/>
      <c r="I502" s="449"/>
      <c r="J502" s="449"/>
      <c r="K502" s="449"/>
      <c r="L502" s="449"/>
      <c r="U502" s="196" t="str">
        <f t="shared" si="28"/>
        <v>70: Save the Children (SCI)</v>
      </c>
    </row>
    <row r="503" spans="1:21" ht="12.6">
      <c r="A503" s="449" t="s">
        <v>9085</v>
      </c>
      <c r="B503" s="448">
        <v>71</v>
      </c>
      <c r="C503" s="450" t="s">
        <v>8823</v>
      </c>
      <c r="D503" s="449" t="str">
        <f t="shared" si="27"/>
        <v>Seeds and Agriculture Organization (SAO)</v>
      </c>
      <c r="E503" s="449" t="s">
        <v>8823</v>
      </c>
      <c r="F503" s="449"/>
      <c r="G503" s="449"/>
      <c r="H503" s="449"/>
      <c r="I503" s="449"/>
      <c r="J503" s="449"/>
      <c r="K503" s="449"/>
      <c r="L503" s="449"/>
      <c r="U503" s="196" t="str">
        <f t="shared" si="28"/>
        <v>71: Seeds and Agriculture Organization (SAO)</v>
      </c>
    </row>
    <row r="504" spans="1:21" ht="12.6">
      <c r="A504" s="449" t="s">
        <v>9085</v>
      </c>
      <c r="B504" s="448">
        <v>72</v>
      </c>
      <c r="C504" s="450" t="s">
        <v>8824</v>
      </c>
      <c r="D504" s="449" t="str">
        <f t="shared" si="27"/>
        <v>Smile Again Africa Development Organization (SAADO)</v>
      </c>
      <c r="E504" s="449" t="s">
        <v>8825</v>
      </c>
      <c r="F504" s="449"/>
      <c r="G504" s="449"/>
      <c r="H504" s="449"/>
      <c r="I504" s="449"/>
      <c r="J504" s="449"/>
      <c r="K504" s="449"/>
      <c r="L504" s="449"/>
      <c r="U504" s="196" t="str">
        <f t="shared" si="28"/>
        <v>72: Smile Again Africa Development Organization (SAADO)</v>
      </c>
    </row>
    <row r="505" spans="1:21" ht="12.6">
      <c r="A505" s="449" t="s">
        <v>9085</v>
      </c>
      <c r="B505" s="448">
        <v>73</v>
      </c>
      <c r="C505" s="450" t="s">
        <v>8826</v>
      </c>
      <c r="D505" s="449" t="str">
        <f t="shared" si="27"/>
        <v>South Sudan Medical Relief (SSMR)</v>
      </c>
      <c r="E505" s="449" t="s">
        <v>8827</v>
      </c>
      <c r="F505" s="449"/>
      <c r="G505" s="449"/>
      <c r="H505" s="449"/>
      <c r="I505" s="449"/>
      <c r="J505" s="449"/>
      <c r="K505" s="449"/>
      <c r="L505" s="449"/>
      <c r="U505" s="196" t="str">
        <f t="shared" si="28"/>
        <v>73: South Sudan Medical Relief (SSMR)</v>
      </c>
    </row>
    <row r="506" spans="1:21" ht="12.6">
      <c r="A506" s="449" t="s">
        <v>9085</v>
      </c>
      <c r="B506" s="448">
        <v>74</v>
      </c>
      <c r="C506" s="450" t="s">
        <v>8828</v>
      </c>
      <c r="D506" s="449" t="str">
        <f t="shared" si="27"/>
        <v>State Minister of Health (SMOH)</v>
      </c>
      <c r="E506" s="449" t="s">
        <v>8829</v>
      </c>
      <c r="F506" s="449"/>
      <c r="G506" s="449"/>
      <c r="H506" s="449"/>
      <c r="I506" s="449"/>
      <c r="J506" s="449"/>
      <c r="K506" s="449"/>
      <c r="L506" s="449"/>
      <c r="U506" s="196" t="str">
        <f t="shared" si="28"/>
        <v>74: State Minister of Health (SMOH)</v>
      </c>
    </row>
    <row r="507" spans="1:21" ht="12.6">
      <c r="A507" s="449" t="s">
        <v>9085</v>
      </c>
      <c r="B507" s="448">
        <v>75</v>
      </c>
      <c r="C507" s="450" t="s">
        <v>8830</v>
      </c>
      <c r="D507" s="449" t="str">
        <f t="shared" si="27"/>
        <v>State Minister of Health Lakes (SMOH)</v>
      </c>
      <c r="E507" s="449" t="s">
        <v>8830</v>
      </c>
      <c r="F507" s="449"/>
      <c r="G507" s="449"/>
      <c r="H507" s="449"/>
      <c r="I507" s="449"/>
      <c r="J507" s="449"/>
      <c r="K507" s="449"/>
      <c r="L507" s="449"/>
      <c r="U507" s="196" t="str">
        <f t="shared" si="28"/>
        <v>75: State Minister of Health Lakes (SMOH)</v>
      </c>
    </row>
    <row r="508" spans="1:21" ht="12.6">
      <c r="A508" s="449" t="s">
        <v>9085</v>
      </c>
      <c r="B508" s="448">
        <v>76</v>
      </c>
      <c r="C508" s="450" t="s">
        <v>8831</v>
      </c>
      <c r="D508" s="449" t="str">
        <f t="shared" si="27"/>
        <v>Tear Fund (TF)</v>
      </c>
      <c r="E508" s="449" t="s">
        <v>8831</v>
      </c>
      <c r="F508" s="449"/>
      <c r="G508" s="449"/>
      <c r="H508" s="449"/>
      <c r="I508" s="449"/>
      <c r="J508" s="449"/>
      <c r="K508" s="449"/>
      <c r="L508" s="449"/>
      <c r="U508" s="196" t="str">
        <f t="shared" si="28"/>
        <v>76: Tear Fund (TF)</v>
      </c>
    </row>
    <row r="509" spans="1:21" ht="12.6">
      <c r="A509" s="449" t="s">
        <v>9085</v>
      </c>
      <c r="B509" s="448">
        <v>77</v>
      </c>
      <c r="C509" s="450" t="s">
        <v>8832</v>
      </c>
      <c r="D509" s="449" t="str">
        <f t="shared" si="27"/>
        <v>The Carter Centre (TCC)</v>
      </c>
      <c r="E509" s="449" t="s">
        <v>8832</v>
      </c>
      <c r="F509" s="449"/>
      <c r="G509" s="449"/>
      <c r="H509" s="449"/>
      <c r="I509" s="449"/>
      <c r="J509" s="449"/>
      <c r="K509" s="449"/>
      <c r="L509" s="449"/>
      <c r="U509" s="196" t="str">
        <f t="shared" si="28"/>
        <v>77: The Carter Centre (TCC)</v>
      </c>
    </row>
    <row r="510" spans="1:21" ht="12.6">
      <c r="A510" s="449" t="s">
        <v>9085</v>
      </c>
      <c r="B510" s="448">
        <v>78</v>
      </c>
      <c r="C510" s="450" t="s">
        <v>8833</v>
      </c>
      <c r="D510" s="449" t="str">
        <f t="shared" si="27"/>
        <v>Unity Culture Development Centre (UCDC)</v>
      </c>
      <c r="E510" s="449" t="s">
        <v>8833</v>
      </c>
      <c r="F510" s="449"/>
      <c r="G510" s="449"/>
      <c r="H510" s="449"/>
      <c r="I510" s="449"/>
      <c r="J510" s="449"/>
      <c r="K510" s="449"/>
      <c r="L510" s="449"/>
      <c r="U510" s="196" t="str">
        <f t="shared" si="28"/>
        <v>78: Unity Culture Development Centre (UCDC)</v>
      </c>
    </row>
    <row r="511" spans="1:21" ht="12.6">
      <c r="A511" s="449" t="s">
        <v>9085</v>
      </c>
      <c r="B511" s="448">
        <v>79</v>
      </c>
      <c r="C511" s="450" t="s">
        <v>8834</v>
      </c>
      <c r="D511" s="449" t="str">
        <f t="shared" si="27"/>
        <v>Universal Intervension Intervension for Development Organization (UNIDOR)</v>
      </c>
      <c r="E511" s="449" t="s">
        <v>8834</v>
      </c>
      <c r="F511" s="449"/>
      <c r="G511" s="449"/>
      <c r="H511" s="449"/>
      <c r="I511" s="449"/>
      <c r="J511" s="449"/>
      <c r="K511" s="449"/>
      <c r="L511" s="449"/>
      <c r="U511" s="196" t="str">
        <f t="shared" si="28"/>
        <v>79: Universal Intervension Intervension for Development Organization (UNIDOR)</v>
      </c>
    </row>
    <row r="512" spans="1:21" ht="12.6">
      <c r="A512" s="449" t="s">
        <v>9085</v>
      </c>
      <c r="B512" s="448">
        <v>80</v>
      </c>
      <c r="C512" s="450" t="s">
        <v>8835</v>
      </c>
      <c r="D512" s="449" t="str">
        <f t="shared" si="27"/>
        <v>Welthungerhilfe (WHH)</v>
      </c>
      <c r="E512" s="449" t="s">
        <v>8835</v>
      </c>
      <c r="F512" s="449"/>
      <c r="G512" s="449"/>
      <c r="H512" s="449"/>
      <c r="I512" s="449"/>
      <c r="J512" s="449"/>
      <c r="K512" s="449"/>
      <c r="L512" s="449"/>
      <c r="U512" s="196" t="str">
        <f t="shared" si="28"/>
        <v>80: Welthungerhilfe (WHH)</v>
      </c>
    </row>
    <row r="513" spans="1:21" ht="12.6">
      <c r="A513" s="449" t="s">
        <v>9085</v>
      </c>
      <c r="B513" s="448">
        <v>81</v>
      </c>
      <c r="C513" s="450" t="s">
        <v>8836</v>
      </c>
      <c r="D513" s="449" t="str">
        <f t="shared" si="27"/>
        <v>World Relief (WR)</v>
      </c>
      <c r="E513" s="449" t="s">
        <v>8836</v>
      </c>
      <c r="F513" s="449"/>
      <c r="G513" s="449"/>
      <c r="H513" s="449"/>
      <c r="I513" s="449"/>
      <c r="J513" s="449"/>
      <c r="K513" s="449"/>
      <c r="L513" s="449"/>
      <c r="U513" s="196" t="str">
        <f t="shared" si="28"/>
        <v>81: World Relief (WR)</v>
      </c>
    </row>
    <row r="514" spans="1:21" ht="12.6">
      <c r="A514" s="449" t="s">
        <v>9085</v>
      </c>
      <c r="B514" s="448">
        <v>82</v>
      </c>
      <c r="C514" s="450" t="s">
        <v>8837</v>
      </c>
      <c r="D514" s="449" t="str">
        <f t="shared" si="27"/>
        <v>World Vision (WV)</v>
      </c>
      <c r="E514" s="449" t="s">
        <v>8838</v>
      </c>
      <c r="F514" s="449"/>
      <c r="G514" s="449"/>
      <c r="H514" s="449"/>
      <c r="I514" s="449"/>
      <c r="J514" s="449"/>
      <c r="K514" s="449"/>
      <c r="L514" s="449"/>
      <c r="U514" s="196" t="str">
        <f t="shared" si="28"/>
        <v>82: World Vision (WV)</v>
      </c>
    </row>
    <row r="515" spans="1:21" ht="12.6">
      <c r="A515" s="449" t="s">
        <v>9085</v>
      </c>
      <c r="B515" s="448">
        <v>83</v>
      </c>
      <c r="C515" s="450" t="s">
        <v>8839</v>
      </c>
      <c r="D515" s="449" t="str">
        <f t="shared" si="27"/>
        <v>Wungap Agriculture Development Agency (WADA)</v>
      </c>
      <c r="E515" s="449" t="s">
        <v>8839</v>
      </c>
      <c r="F515" s="449"/>
      <c r="G515" s="449"/>
      <c r="H515" s="449"/>
      <c r="I515" s="449"/>
      <c r="J515" s="449"/>
      <c r="K515" s="449"/>
      <c r="L515" s="449"/>
      <c r="U515" s="196" t="str">
        <f t="shared" si="28"/>
        <v>83: Wungap Agriculture Development Agency (WADA)</v>
      </c>
    </row>
    <row r="516" spans="1:21" ht="12.6">
      <c r="A516" s="449" t="s">
        <v>9085</v>
      </c>
      <c r="B516" s="448">
        <v>84</v>
      </c>
      <c r="C516" s="450" t="s">
        <v>9087</v>
      </c>
      <c r="D516" s="449"/>
      <c r="E516" s="449"/>
      <c r="F516" s="449"/>
      <c r="G516" s="449"/>
      <c r="H516" s="449"/>
      <c r="I516" s="449"/>
      <c r="J516" s="449"/>
      <c r="K516" s="449"/>
      <c r="L516" s="449"/>
    </row>
    <row r="517" spans="1:21" ht="12.6">
      <c r="A517" s="449" t="s">
        <v>9085</v>
      </c>
      <c r="B517" s="448">
        <v>88</v>
      </c>
      <c r="C517" s="450" t="s">
        <v>4525</v>
      </c>
      <c r="D517" s="449" t="str">
        <f t="shared" si="27"/>
        <v>Other</v>
      </c>
      <c r="E517" s="449" t="s">
        <v>4525</v>
      </c>
      <c r="F517" s="449"/>
      <c r="G517" s="449"/>
      <c r="H517" s="449"/>
      <c r="I517" s="449"/>
      <c r="J517" s="449"/>
      <c r="K517" s="449"/>
      <c r="L517" s="449"/>
      <c r="U517" s="196" t="str">
        <f t="shared" si="28"/>
        <v>88: Other</v>
      </c>
    </row>
    <row r="518" spans="1:21" ht="12.6">
      <c r="A518" s="449" t="s">
        <v>9088</v>
      </c>
      <c r="B518" s="448">
        <v>1</v>
      </c>
      <c r="C518" s="450" t="s">
        <v>9089</v>
      </c>
      <c r="D518" s="449" t="str">
        <f t="shared" si="27"/>
        <v>Direct assistance</v>
      </c>
      <c r="E518" s="449" t="s">
        <v>9089</v>
      </c>
      <c r="F518" s="449"/>
      <c r="G518" s="449"/>
      <c r="H518" s="449"/>
      <c r="I518" s="449"/>
      <c r="J518" s="449"/>
      <c r="K518" s="449"/>
      <c r="L518" s="449"/>
      <c r="U518" s="196" t="str">
        <f t="shared" si="28"/>
        <v>1: Direct assistance</v>
      </c>
    </row>
    <row r="519" spans="1:21" ht="12.6">
      <c r="A519" s="449" t="s">
        <v>9088</v>
      </c>
      <c r="B519" s="448">
        <v>2</v>
      </c>
      <c r="C519" s="450" t="s">
        <v>9090</v>
      </c>
      <c r="D519" s="449" t="str">
        <f t="shared" si="27"/>
        <v>Received as gift</v>
      </c>
      <c r="E519" s="449" t="s">
        <v>9090</v>
      </c>
      <c r="F519" s="449"/>
      <c r="G519" s="449"/>
      <c r="H519" s="449"/>
      <c r="I519" s="449"/>
      <c r="J519" s="449"/>
      <c r="K519" s="449"/>
      <c r="L519" s="449"/>
      <c r="U519" s="196" t="str">
        <f t="shared" si="28"/>
        <v>2: Received as gift</v>
      </c>
    </row>
    <row r="520" spans="1:21" ht="12.6">
      <c r="A520" s="449" t="s">
        <v>9088</v>
      </c>
      <c r="B520" s="448">
        <v>3</v>
      </c>
      <c r="C520" s="450" t="s">
        <v>9091</v>
      </c>
      <c r="D520" s="449" t="str">
        <f t="shared" si="27"/>
        <v>Purchased in market</v>
      </c>
      <c r="E520" s="449" t="s">
        <v>9091</v>
      </c>
      <c r="F520" s="449"/>
      <c r="G520" s="449"/>
      <c r="H520" s="449"/>
      <c r="I520" s="449"/>
      <c r="J520" s="449"/>
      <c r="K520" s="449"/>
      <c r="L520" s="449"/>
      <c r="U520" s="196" t="str">
        <f t="shared" si="28"/>
        <v>3: Purchased in market</v>
      </c>
    </row>
    <row r="521" spans="1:21" ht="12.6">
      <c r="A521" s="449" t="s">
        <v>1308</v>
      </c>
      <c r="B521" s="448">
        <v>0</v>
      </c>
      <c r="C521" s="450" t="s">
        <v>9092</v>
      </c>
      <c r="D521" s="449" t="str">
        <f t="shared" si="27"/>
        <v>Nothing</v>
      </c>
      <c r="E521" s="449" t="s">
        <v>9092</v>
      </c>
      <c r="F521" s="449"/>
      <c r="G521" s="449"/>
      <c r="H521" s="449"/>
      <c r="I521" s="449"/>
      <c r="J521" s="449"/>
      <c r="K521" s="449"/>
      <c r="L521" s="449"/>
      <c r="U521" s="196" t="str">
        <f t="shared" si="28"/>
        <v>0: Nothing</v>
      </c>
    </row>
    <row r="522" spans="1:21" ht="12.6">
      <c r="A522" s="449" t="s">
        <v>1308</v>
      </c>
      <c r="B522" s="448">
        <v>1</v>
      </c>
      <c r="C522" s="450" t="s">
        <v>7217</v>
      </c>
      <c r="D522" s="449" t="str">
        <f t="shared" si="27"/>
        <v>Sorghum</v>
      </c>
      <c r="E522" s="449" t="s">
        <v>7217</v>
      </c>
      <c r="F522" s="449"/>
      <c r="G522" s="449"/>
      <c r="H522" s="449"/>
      <c r="I522" s="449"/>
      <c r="J522" s="449"/>
      <c r="K522" s="449"/>
      <c r="L522" s="449"/>
      <c r="U522" s="196" t="str">
        <f t="shared" si="28"/>
        <v>1: Sorghum</v>
      </c>
    </row>
    <row r="523" spans="1:21" ht="12.6">
      <c r="A523" s="449" t="s">
        <v>1308</v>
      </c>
      <c r="B523" s="448">
        <v>2</v>
      </c>
      <c r="C523" s="450" t="s">
        <v>7222</v>
      </c>
      <c r="D523" s="449" t="str">
        <f t="shared" si="27"/>
        <v>Maize</v>
      </c>
      <c r="E523" s="449" t="s">
        <v>7222</v>
      </c>
      <c r="F523" s="449"/>
      <c r="G523" s="449"/>
      <c r="H523" s="449"/>
      <c r="I523" s="449"/>
      <c r="J523" s="449"/>
      <c r="K523" s="449"/>
      <c r="L523" s="449"/>
      <c r="U523" s="196" t="str">
        <f t="shared" si="28"/>
        <v>2: Maize</v>
      </c>
    </row>
    <row r="524" spans="1:21" ht="12.6">
      <c r="A524" s="449" t="s">
        <v>1308</v>
      </c>
      <c r="B524" s="448">
        <v>3</v>
      </c>
      <c r="C524" s="450" t="s">
        <v>7226</v>
      </c>
      <c r="D524" s="449" t="str">
        <f t="shared" si="27"/>
        <v>Millet</v>
      </c>
      <c r="E524" s="449" t="s">
        <v>7226</v>
      </c>
      <c r="F524" s="449"/>
      <c r="G524" s="449"/>
      <c r="H524" s="449"/>
      <c r="I524" s="449"/>
      <c r="J524" s="449"/>
      <c r="K524" s="449"/>
      <c r="L524" s="449"/>
      <c r="U524" s="196" t="str">
        <f t="shared" si="28"/>
        <v>3: Millet</v>
      </c>
    </row>
    <row r="525" spans="1:21" ht="12.6">
      <c r="A525" s="449" t="s">
        <v>1308</v>
      </c>
      <c r="B525" s="448">
        <v>4</v>
      </c>
      <c r="C525" s="450" t="s">
        <v>7230</v>
      </c>
      <c r="D525" s="449" t="str">
        <f t="shared" si="27"/>
        <v>Rice</v>
      </c>
      <c r="E525" s="449" t="s">
        <v>7230</v>
      </c>
      <c r="F525" s="449"/>
      <c r="G525" s="449"/>
      <c r="H525" s="449"/>
      <c r="I525" s="449"/>
      <c r="J525" s="449"/>
      <c r="K525" s="449"/>
      <c r="L525" s="449"/>
      <c r="U525" s="196" t="str">
        <f t="shared" si="28"/>
        <v>4: Rice</v>
      </c>
    </row>
    <row r="526" spans="1:21" ht="12.6">
      <c r="A526" s="449" t="s">
        <v>1308</v>
      </c>
      <c r="B526" s="448">
        <v>5</v>
      </c>
      <c r="C526" s="450" t="s">
        <v>7234</v>
      </c>
      <c r="D526" s="449" t="str">
        <f t="shared" si="27"/>
        <v>Lentils</v>
      </c>
      <c r="E526" s="449" t="s">
        <v>7234</v>
      </c>
      <c r="F526" s="449"/>
      <c r="G526" s="449"/>
      <c r="H526" s="449"/>
      <c r="I526" s="449"/>
      <c r="J526" s="449"/>
      <c r="K526" s="449"/>
      <c r="L526" s="449"/>
      <c r="U526" s="196" t="str">
        <f t="shared" si="28"/>
        <v>5: Lentils</v>
      </c>
    </row>
    <row r="527" spans="1:21" ht="12.6">
      <c r="A527" s="449" t="s">
        <v>1308</v>
      </c>
      <c r="B527" s="448">
        <v>6</v>
      </c>
      <c r="C527" s="450" t="s">
        <v>7238</v>
      </c>
      <c r="D527" s="449" t="str">
        <f t="shared" si="27"/>
        <v>Peas</v>
      </c>
      <c r="E527" s="449" t="s">
        <v>7238</v>
      </c>
      <c r="F527" s="449"/>
      <c r="G527" s="449"/>
      <c r="H527" s="449"/>
      <c r="I527" s="449"/>
      <c r="J527" s="449"/>
      <c r="K527" s="449"/>
      <c r="L527" s="449"/>
      <c r="U527" s="196" t="str">
        <f t="shared" si="28"/>
        <v>6: Peas</v>
      </c>
    </row>
    <row r="528" spans="1:21" ht="12.6">
      <c r="A528" s="449" t="s">
        <v>1308</v>
      </c>
      <c r="B528" s="448">
        <v>7</v>
      </c>
      <c r="C528" s="450" t="s">
        <v>7242</v>
      </c>
      <c r="D528" s="449" t="str">
        <f t="shared" si="27"/>
        <v>Beans</v>
      </c>
      <c r="E528" s="449" t="s">
        <v>7242</v>
      </c>
      <c r="F528" s="449"/>
      <c r="G528" s="449"/>
      <c r="H528" s="449"/>
      <c r="I528" s="449"/>
      <c r="J528" s="449"/>
      <c r="K528" s="449"/>
      <c r="L528" s="449"/>
      <c r="U528" s="196" t="str">
        <f t="shared" si="28"/>
        <v>7: Beans</v>
      </c>
    </row>
    <row r="529" spans="1:21" ht="12.6">
      <c r="A529" s="449" t="s">
        <v>1308</v>
      </c>
      <c r="B529" s="448">
        <v>8</v>
      </c>
      <c r="C529" s="450" t="s">
        <v>7246</v>
      </c>
      <c r="D529" s="449" t="str">
        <f t="shared" si="27"/>
        <v>Groundnuts</v>
      </c>
      <c r="E529" s="449" t="s">
        <v>7246</v>
      </c>
      <c r="F529" s="449"/>
      <c r="G529" s="449"/>
      <c r="H529" s="449"/>
      <c r="I529" s="449"/>
      <c r="J529" s="449"/>
      <c r="K529" s="449"/>
      <c r="L529" s="449"/>
      <c r="U529" s="196" t="str">
        <f t="shared" si="28"/>
        <v>8: Groundnuts</v>
      </c>
    </row>
    <row r="530" spans="1:21" ht="12.6">
      <c r="A530" s="449" t="s">
        <v>1308</v>
      </c>
      <c r="B530" s="448">
        <v>9</v>
      </c>
      <c r="C530" s="450" t="s">
        <v>7250</v>
      </c>
      <c r="D530" s="449" t="str">
        <f t="shared" si="27"/>
        <v>Cassava</v>
      </c>
      <c r="E530" s="449" t="s">
        <v>7250</v>
      </c>
      <c r="F530" s="449"/>
      <c r="G530" s="449"/>
      <c r="H530" s="449"/>
      <c r="I530" s="449"/>
      <c r="J530" s="449"/>
      <c r="K530" s="449"/>
      <c r="L530" s="449"/>
      <c r="U530" s="196" t="str">
        <f t="shared" si="28"/>
        <v>9: Cassava</v>
      </c>
    </row>
    <row r="531" spans="1:21" ht="12.6">
      <c r="A531" s="449" t="s">
        <v>1308</v>
      </c>
      <c r="B531" s="448">
        <v>88</v>
      </c>
      <c r="C531" s="450" t="s">
        <v>7254</v>
      </c>
      <c r="D531" s="449" t="str">
        <f t="shared" si="27"/>
        <v>Others (specify)</v>
      </c>
      <c r="E531" s="449" t="s">
        <v>9093</v>
      </c>
      <c r="F531" s="449"/>
      <c r="G531" s="449"/>
      <c r="H531" s="449"/>
      <c r="I531" s="449"/>
      <c r="J531" s="449"/>
      <c r="K531" s="449"/>
      <c r="L531" s="449"/>
      <c r="U531" s="196" t="str">
        <f t="shared" si="28"/>
        <v>88: Others (specify)</v>
      </c>
    </row>
    <row r="532" spans="1:21" ht="12.6">
      <c r="A532" s="449" t="s">
        <v>2906</v>
      </c>
      <c r="B532" s="448">
        <v>1</v>
      </c>
      <c r="C532" s="450" t="s">
        <v>9094</v>
      </c>
      <c r="D532" s="449" t="str">
        <f t="shared" si="27"/>
        <v>Low</v>
      </c>
      <c r="E532" s="449" t="s">
        <v>9094</v>
      </c>
      <c r="F532" s="449"/>
      <c r="G532" s="449"/>
      <c r="H532" s="449"/>
      <c r="I532" s="449"/>
      <c r="J532" s="449"/>
      <c r="K532" s="449"/>
      <c r="L532" s="449" t="s">
        <v>9095</v>
      </c>
      <c r="U532" s="196" t="str">
        <f t="shared" si="28"/>
        <v>1: Low</v>
      </c>
    </row>
    <row r="533" spans="1:21" ht="12.6">
      <c r="A533" s="449" t="s">
        <v>2906</v>
      </c>
      <c r="B533" s="448">
        <v>2</v>
      </c>
      <c r="C533" s="450" t="s">
        <v>9096</v>
      </c>
      <c r="D533" s="449" t="str">
        <f t="shared" si="27"/>
        <v>Medium</v>
      </c>
      <c r="E533" s="449" t="s">
        <v>9097</v>
      </c>
      <c r="F533" s="449"/>
      <c r="G533" s="449"/>
      <c r="H533" s="449"/>
      <c r="I533" s="449"/>
      <c r="J533" s="449"/>
      <c r="K533" s="449"/>
      <c r="L533" s="449" t="s">
        <v>9098</v>
      </c>
      <c r="U533" s="196" t="str">
        <f t="shared" si="28"/>
        <v>2: Medium</v>
      </c>
    </row>
    <row r="534" spans="1:21" ht="12.6">
      <c r="A534" s="449" t="s">
        <v>2906</v>
      </c>
      <c r="B534" s="448">
        <v>3</v>
      </c>
      <c r="C534" s="450" t="s">
        <v>9099</v>
      </c>
      <c r="D534" s="449" t="str">
        <f t="shared" si="27"/>
        <v>High</v>
      </c>
      <c r="E534" s="449" t="s">
        <v>9099</v>
      </c>
      <c r="F534" s="449"/>
      <c r="G534" s="449"/>
      <c r="H534" s="449"/>
      <c r="I534" s="449"/>
      <c r="J534" s="449"/>
      <c r="K534" s="449"/>
      <c r="L534" s="449" t="s">
        <v>9100</v>
      </c>
      <c r="U534" s="196" t="str">
        <f t="shared" si="28"/>
        <v>3: High</v>
      </c>
    </row>
    <row r="535" spans="1:21" ht="12.6">
      <c r="A535" s="449" t="s">
        <v>9101</v>
      </c>
      <c r="B535" s="448">
        <v>1</v>
      </c>
      <c r="C535" s="450" t="s">
        <v>9102</v>
      </c>
      <c r="D535" s="449" t="str">
        <f t="shared" si="27"/>
        <v>Female</v>
      </c>
      <c r="E535" s="449" t="s">
        <v>9102</v>
      </c>
      <c r="F535" s="449"/>
      <c r="G535" s="449"/>
      <c r="H535" s="449"/>
      <c r="I535" s="449"/>
      <c r="J535" s="449"/>
      <c r="K535" s="449"/>
      <c r="L535" s="449"/>
      <c r="U535" s="196" t="str">
        <f t="shared" si="28"/>
        <v>1: Female</v>
      </c>
    </row>
    <row r="536" spans="1:21" ht="12.6">
      <c r="A536" s="449" t="s">
        <v>9101</v>
      </c>
      <c r="B536" s="448">
        <v>2</v>
      </c>
      <c r="C536" s="450" t="s">
        <v>9103</v>
      </c>
      <c r="D536" s="449" t="str">
        <f t="shared" si="27"/>
        <v>Male</v>
      </c>
      <c r="E536" s="449" t="s">
        <v>9103</v>
      </c>
      <c r="F536" s="449"/>
      <c r="G536" s="449"/>
      <c r="H536" s="449"/>
      <c r="I536" s="449"/>
      <c r="J536" s="449"/>
      <c r="K536" s="449"/>
      <c r="L536" s="449"/>
      <c r="U536" s="196" t="str">
        <f t="shared" si="28"/>
        <v>2: Male</v>
      </c>
    </row>
    <row r="537" spans="1:21" ht="12.6">
      <c r="A537" s="449" t="s">
        <v>9101</v>
      </c>
      <c r="B537" s="448">
        <v>3</v>
      </c>
      <c r="C537" s="450" t="s">
        <v>9104</v>
      </c>
      <c r="D537" s="449" t="str">
        <f t="shared" si="27"/>
        <v>Both male and female</v>
      </c>
      <c r="E537" s="449" t="s">
        <v>9104</v>
      </c>
      <c r="F537" s="449"/>
      <c r="G537" s="449"/>
      <c r="H537" s="449"/>
      <c r="I537" s="449"/>
      <c r="J537" s="449"/>
      <c r="K537" s="449"/>
      <c r="L537" s="449"/>
      <c r="U537" s="196" t="str">
        <f t="shared" si="28"/>
        <v>3: Both male and female</v>
      </c>
    </row>
    <row r="538" spans="1:21" ht="12.6">
      <c r="A538" s="449" t="s">
        <v>9105</v>
      </c>
      <c r="B538" s="448">
        <v>1</v>
      </c>
      <c r="C538" s="450" t="s">
        <v>9106</v>
      </c>
      <c r="D538" s="449" t="str">
        <f t="shared" si="27"/>
        <v>Very easy</v>
      </c>
      <c r="E538" s="449" t="s">
        <v>9106</v>
      </c>
      <c r="F538" s="449"/>
      <c r="G538" s="449"/>
      <c r="H538" s="449"/>
      <c r="I538" s="449"/>
      <c r="J538" s="449"/>
      <c r="K538" s="449"/>
      <c r="L538" s="449"/>
      <c r="U538" s="196" t="str">
        <f t="shared" si="28"/>
        <v>1: Very easy</v>
      </c>
    </row>
    <row r="539" spans="1:21" ht="12.6">
      <c r="A539" s="449" t="s">
        <v>9105</v>
      </c>
      <c r="B539" s="448">
        <v>2</v>
      </c>
      <c r="C539" s="450" t="s">
        <v>9107</v>
      </c>
      <c r="D539" s="449" t="str">
        <f t="shared" si="27"/>
        <v>Easy</v>
      </c>
      <c r="E539" s="449" t="s">
        <v>9107</v>
      </c>
      <c r="F539" s="449"/>
      <c r="G539" s="449"/>
      <c r="H539" s="449"/>
      <c r="I539" s="449"/>
      <c r="J539" s="449"/>
      <c r="K539" s="449"/>
      <c r="L539" s="449"/>
      <c r="U539" s="196" t="str">
        <f t="shared" si="28"/>
        <v>2: Easy</v>
      </c>
    </row>
    <row r="540" spans="1:21" ht="12.6">
      <c r="A540" s="449" t="s">
        <v>9105</v>
      </c>
      <c r="B540" s="448">
        <v>3</v>
      </c>
      <c r="C540" s="450" t="s">
        <v>9108</v>
      </c>
      <c r="D540" s="449" t="str">
        <f t="shared" si="27"/>
        <v>Difficult</v>
      </c>
      <c r="E540" s="449" t="s">
        <v>9108</v>
      </c>
      <c r="F540" s="449"/>
      <c r="G540" s="449"/>
      <c r="H540" s="449"/>
      <c r="I540" s="449"/>
      <c r="J540" s="449"/>
      <c r="K540" s="449"/>
      <c r="L540" s="449"/>
      <c r="U540" s="196" t="str">
        <f t="shared" si="28"/>
        <v>3: Difficult</v>
      </c>
    </row>
    <row r="541" spans="1:21" ht="12.6">
      <c r="A541" s="449" t="s">
        <v>9105</v>
      </c>
      <c r="B541" s="448">
        <v>4</v>
      </c>
      <c r="C541" s="450" t="s">
        <v>9109</v>
      </c>
      <c r="D541" s="449" t="str">
        <f t="shared" si="27"/>
        <v>Very difficult</v>
      </c>
      <c r="E541" s="449" t="s">
        <v>9109</v>
      </c>
      <c r="F541" s="449"/>
      <c r="G541" s="449"/>
      <c r="H541" s="449"/>
      <c r="I541" s="449"/>
      <c r="J541" s="449"/>
      <c r="K541" s="449"/>
      <c r="L541" s="449"/>
      <c r="U541" s="196" t="str">
        <f t="shared" si="28"/>
        <v>4: Very difficult</v>
      </c>
    </row>
    <row r="542" spans="1:21" ht="12.6">
      <c r="A542" s="449" t="s">
        <v>9105</v>
      </c>
      <c r="B542" s="448">
        <v>98</v>
      </c>
      <c r="C542" s="450" t="s">
        <v>8850</v>
      </c>
      <c r="D542" s="449" t="str">
        <f t="shared" si="27"/>
        <v>Don’t know</v>
      </c>
      <c r="E542" s="449" t="s">
        <v>8850</v>
      </c>
      <c r="F542" s="449"/>
      <c r="G542" s="449"/>
      <c r="H542" s="449"/>
      <c r="I542" s="449"/>
      <c r="J542" s="449"/>
      <c r="K542" s="449"/>
      <c r="L542" s="449"/>
      <c r="U542" s="196" t="str">
        <f t="shared" si="28"/>
        <v>98: Don’t know</v>
      </c>
    </row>
    <row r="543" spans="1:21" ht="12.6">
      <c r="A543" s="449" t="s">
        <v>9110</v>
      </c>
      <c r="B543" s="448">
        <v>1</v>
      </c>
      <c r="C543" s="450" t="s">
        <v>9111</v>
      </c>
      <c r="D543" s="449" t="str">
        <f t="shared" si="27"/>
        <v>Cannot afford education services</v>
      </c>
      <c r="E543" s="449" t="s">
        <v>9111</v>
      </c>
      <c r="F543" s="449"/>
      <c r="G543" s="449"/>
      <c r="H543" s="449"/>
      <c r="I543" s="449"/>
      <c r="J543" s="449"/>
      <c r="K543" s="449"/>
      <c r="L543" s="449"/>
      <c r="U543" s="196" t="str">
        <f t="shared" si="28"/>
        <v>1: Cannot afford education services</v>
      </c>
    </row>
    <row r="544" spans="1:21" ht="12.6">
      <c r="A544" s="449" t="s">
        <v>9110</v>
      </c>
      <c r="B544" s="448">
        <v>2</v>
      </c>
      <c r="C544" s="450" t="s">
        <v>9112</v>
      </c>
      <c r="D544" s="449" t="str">
        <f t="shared" si="27"/>
        <v>Cannot afford health services</v>
      </c>
      <c r="E544" s="449" t="s">
        <v>9112</v>
      </c>
      <c r="F544" s="449"/>
      <c r="G544" s="449"/>
      <c r="H544" s="449"/>
      <c r="I544" s="449"/>
      <c r="J544" s="449"/>
      <c r="K544" s="449"/>
      <c r="L544" s="449"/>
      <c r="U544" s="196" t="str">
        <f t="shared" si="28"/>
        <v>2: Cannot afford health services</v>
      </c>
    </row>
    <row r="545" spans="1:21" ht="12.6">
      <c r="A545" s="449" t="s">
        <v>9110</v>
      </c>
      <c r="B545" s="448">
        <v>3</v>
      </c>
      <c r="C545" s="450" t="s">
        <v>9113</v>
      </c>
      <c r="D545" s="449" t="str">
        <f t="shared" si="27"/>
        <v>Cannot access markets</v>
      </c>
      <c r="E545" s="449" t="s">
        <v>9113</v>
      </c>
      <c r="F545" s="449"/>
      <c r="G545" s="449"/>
      <c r="H545" s="449"/>
      <c r="I545" s="449"/>
      <c r="J545" s="449"/>
      <c r="K545" s="449"/>
      <c r="L545" s="449"/>
      <c r="U545" s="196" t="str">
        <f t="shared" si="28"/>
        <v>3: Cannot access markets</v>
      </c>
    </row>
    <row r="546" spans="1:21" ht="12.6">
      <c r="A546" s="449" t="s">
        <v>9110</v>
      </c>
      <c r="B546" s="448">
        <v>4</v>
      </c>
      <c r="C546" s="450" t="s">
        <v>9114</v>
      </c>
      <c r="D546" s="449" t="str">
        <f t="shared" si="27"/>
        <v>Cannot access seeds/tools</v>
      </c>
      <c r="E546" s="449" t="s">
        <v>9115</v>
      </c>
      <c r="F546" s="449"/>
      <c r="G546" s="449"/>
      <c r="H546" s="449"/>
      <c r="I546" s="449"/>
      <c r="J546" s="449"/>
      <c r="K546" s="449"/>
      <c r="L546" s="449"/>
      <c r="U546" s="196" t="str">
        <f t="shared" si="28"/>
        <v>4: Cannot access seeds/tools</v>
      </c>
    </row>
    <row r="547" spans="1:21" ht="12.6">
      <c r="A547" s="449" t="s">
        <v>9110</v>
      </c>
      <c r="B547" s="448">
        <v>5</v>
      </c>
      <c r="C547" s="450" t="s">
        <v>9116</v>
      </c>
      <c r="D547" s="449" t="str">
        <f t="shared" si="27"/>
        <v>Returnees/IDPs living with household</v>
      </c>
      <c r="E547" s="449" t="s">
        <v>9116</v>
      </c>
      <c r="F547" s="449"/>
      <c r="G547" s="449"/>
      <c r="H547" s="449"/>
      <c r="I547" s="449"/>
      <c r="J547" s="449"/>
      <c r="K547" s="449"/>
      <c r="L547" s="449"/>
      <c r="U547" s="196" t="str">
        <f t="shared" si="28"/>
        <v>5: Returnees/IDPs living with household</v>
      </c>
    </row>
    <row r="548" spans="1:21" ht="12.6">
      <c r="A548" s="449" t="s">
        <v>9110</v>
      </c>
      <c r="B548" s="456">
        <v>88</v>
      </c>
      <c r="C548" s="450" t="s">
        <v>4525</v>
      </c>
      <c r="D548" s="449" t="str">
        <f t="shared" si="27"/>
        <v>Other</v>
      </c>
      <c r="E548" s="449" t="s">
        <v>4525</v>
      </c>
      <c r="F548" s="449"/>
      <c r="G548" s="449"/>
      <c r="H548" s="449"/>
      <c r="I548" s="449"/>
      <c r="J548" s="449"/>
      <c r="K548" s="449"/>
      <c r="L548" s="449"/>
      <c r="U548" s="196" t="str">
        <f t="shared" si="28"/>
        <v>88: Other</v>
      </c>
    </row>
    <row r="549" spans="1:21" ht="12.6">
      <c r="A549" s="449" t="s">
        <v>9110</v>
      </c>
      <c r="B549" s="448">
        <v>0</v>
      </c>
      <c r="C549" s="450" t="s">
        <v>8683</v>
      </c>
      <c r="D549" s="449" t="str">
        <f t="shared" si="27"/>
        <v>None</v>
      </c>
      <c r="E549" s="449" t="s">
        <v>8683</v>
      </c>
      <c r="F549" s="449"/>
      <c r="G549" s="449"/>
      <c r="H549" s="449"/>
      <c r="I549" s="449"/>
      <c r="J549" s="449"/>
      <c r="K549" s="449"/>
      <c r="L549" s="449"/>
      <c r="U549" s="196" t="str">
        <f t="shared" si="28"/>
        <v>0: None</v>
      </c>
    </row>
    <row r="550" spans="1:21" ht="12.6">
      <c r="A550" s="449" t="s">
        <v>9117</v>
      </c>
      <c r="B550" s="448">
        <v>1</v>
      </c>
      <c r="C550" s="450" t="s">
        <v>9118</v>
      </c>
      <c r="D550" s="449" t="str">
        <f t="shared" si="27"/>
        <v>Seeing</v>
      </c>
      <c r="E550" s="461" t="s">
        <v>9118</v>
      </c>
      <c r="F550" s="461"/>
      <c r="G550" s="461"/>
      <c r="H550" s="461"/>
      <c r="I550" s="449"/>
      <c r="J550" s="449"/>
      <c r="K550" s="449"/>
      <c r="L550" s="449"/>
      <c r="U550" s="196" t="str">
        <f t="shared" si="28"/>
        <v>1: Seeing</v>
      </c>
    </row>
    <row r="551" spans="1:21" ht="12.6">
      <c r="A551" s="449" t="s">
        <v>9117</v>
      </c>
      <c r="B551" s="448">
        <v>2</v>
      </c>
      <c r="C551" s="450" t="s">
        <v>9119</v>
      </c>
      <c r="D551" s="449" t="str">
        <f t="shared" si="27"/>
        <v>Hearing</v>
      </c>
      <c r="E551" s="461" t="s">
        <v>9119</v>
      </c>
      <c r="F551" s="461"/>
      <c r="G551" s="461"/>
      <c r="H551" s="461"/>
      <c r="I551" s="449"/>
      <c r="J551" s="449"/>
      <c r="K551" s="449"/>
      <c r="L551" s="449"/>
      <c r="U551" s="196" t="str">
        <f t="shared" si="28"/>
        <v>2: Hearing</v>
      </c>
    </row>
    <row r="552" spans="1:21" ht="12.6">
      <c r="A552" s="449" t="s">
        <v>9117</v>
      </c>
      <c r="B552" s="448">
        <v>3</v>
      </c>
      <c r="C552" s="450" t="s">
        <v>9120</v>
      </c>
      <c r="D552" s="449" t="str">
        <f t="shared" si="27"/>
        <v>Communicating and/or understanding (comprehending)</v>
      </c>
      <c r="E552" s="461" t="s">
        <v>9120</v>
      </c>
      <c r="F552" s="461"/>
      <c r="G552" s="461"/>
      <c r="H552" s="461"/>
      <c r="I552" s="449"/>
      <c r="J552" s="449"/>
      <c r="K552" s="449"/>
      <c r="L552" s="449"/>
      <c r="U552" s="196" t="str">
        <f t="shared" si="28"/>
        <v>3: Communicating and/or understanding (comprehending)</v>
      </c>
    </row>
    <row r="553" spans="1:21" ht="12.6">
      <c r="A553" s="449" t="s">
        <v>9117</v>
      </c>
      <c r="B553" s="448">
        <v>4</v>
      </c>
      <c r="C553" s="450" t="s">
        <v>9121</v>
      </c>
      <c r="D553" s="449" t="str">
        <f t="shared" si="27"/>
        <v>Walking and/or climbing stairs</v>
      </c>
      <c r="E553" s="461" t="s">
        <v>9121</v>
      </c>
      <c r="F553" s="461"/>
      <c r="G553" s="461"/>
      <c r="H553" s="461"/>
      <c r="I553" s="449"/>
      <c r="J553" s="449"/>
      <c r="K553" s="449"/>
      <c r="L553" s="449"/>
      <c r="U553" s="196" t="str">
        <f t="shared" si="28"/>
        <v>4: Walking and/or climbing stairs</v>
      </c>
    </row>
    <row r="554" spans="1:21" ht="12.6">
      <c r="A554" s="449" t="s">
        <v>9117</v>
      </c>
      <c r="B554" s="448">
        <v>5</v>
      </c>
      <c r="C554" s="450" t="s">
        <v>9122</v>
      </c>
      <c r="D554" s="449" t="str">
        <f t="shared" ref="D554:D617" si="29">C554</f>
        <v>Dressing and/or washing</v>
      </c>
      <c r="E554" s="462" t="s">
        <v>9122</v>
      </c>
      <c r="F554" s="462"/>
      <c r="G554" s="462"/>
      <c r="H554" s="462"/>
      <c r="I554" s="449"/>
      <c r="J554" s="449"/>
      <c r="K554" s="449"/>
      <c r="L554" s="449"/>
      <c r="U554" s="196" t="str">
        <f t="shared" ref="U554:U617" si="30">IF(LEN(B554)&gt;0,_xlfn.CONCAT(B554,": ",D554),"")</f>
        <v>5: Dressing and/or washing</v>
      </c>
    </row>
    <row r="555" spans="1:21" ht="12.6">
      <c r="A555" s="459" t="s">
        <v>9123</v>
      </c>
      <c r="B555" s="460">
        <v>1</v>
      </c>
      <c r="C555" s="450" t="s">
        <v>9124</v>
      </c>
      <c r="D555" s="449" t="str">
        <f t="shared" si="29"/>
        <v>WFP directly</v>
      </c>
      <c r="E555" s="449" t="s">
        <v>9124</v>
      </c>
      <c r="F555" s="449"/>
      <c r="G555" s="449"/>
      <c r="H555" s="449"/>
      <c r="I555" s="449"/>
      <c r="J555" s="449"/>
      <c r="K555" s="449"/>
      <c r="L555" s="449"/>
      <c r="U555" s="196" t="str">
        <f t="shared" si="30"/>
        <v>1: WFP directly</v>
      </c>
    </row>
    <row r="556" spans="1:21" ht="12.6">
      <c r="A556" s="459" t="s">
        <v>9123</v>
      </c>
      <c r="B556" s="460">
        <v>2</v>
      </c>
      <c r="C556" s="450" t="s">
        <v>9125</v>
      </c>
      <c r="D556" s="449" t="str">
        <f t="shared" si="29"/>
        <v>Cooperating Partners ( WVI, ACTED etc.)</v>
      </c>
      <c r="E556" s="449" t="s">
        <v>9126</v>
      </c>
      <c r="F556" s="449"/>
      <c r="G556" s="449"/>
      <c r="H556" s="449"/>
      <c r="I556" s="449"/>
      <c r="J556" s="449"/>
      <c r="K556" s="449"/>
      <c r="L556" s="449"/>
      <c r="U556" s="196" t="str">
        <f t="shared" si="30"/>
        <v>2: Cooperating Partners ( WVI, ACTED etc.)</v>
      </c>
    </row>
    <row r="557" spans="1:21" ht="12.6">
      <c r="A557" s="459" t="s">
        <v>9123</v>
      </c>
      <c r="B557" s="460">
        <v>3</v>
      </c>
      <c r="C557" s="450" t="s">
        <v>9127</v>
      </c>
      <c r="D557" s="449" t="str">
        <f t="shared" si="29"/>
        <v>Project Management Committee (PMC)</v>
      </c>
      <c r="E557" s="449" t="s">
        <v>9127</v>
      </c>
      <c r="F557" s="449"/>
      <c r="G557" s="449"/>
      <c r="H557" s="449"/>
      <c r="I557" s="449"/>
      <c r="J557" s="449"/>
      <c r="K557" s="449"/>
      <c r="L557" s="449"/>
      <c r="U557" s="196" t="str">
        <f t="shared" si="30"/>
        <v>3: Project Management Committee (PMC)</v>
      </c>
    </row>
    <row r="558" spans="1:21" ht="12.6">
      <c r="A558" s="459" t="s">
        <v>9123</v>
      </c>
      <c r="B558" s="460">
        <v>4</v>
      </c>
      <c r="C558" s="450" t="s">
        <v>9128</v>
      </c>
      <c r="D558" s="449" t="str">
        <f t="shared" si="29"/>
        <v>RRC</v>
      </c>
      <c r="E558" s="459" t="s">
        <v>9128</v>
      </c>
      <c r="F558" s="459"/>
      <c r="G558" s="459"/>
      <c r="H558" s="459"/>
      <c r="I558" s="449"/>
      <c r="J558" s="449"/>
      <c r="K558" s="449"/>
      <c r="L558" s="449"/>
      <c r="U558" s="196" t="str">
        <f t="shared" si="30"/>
        <v>4: RRC</v>
      </c>
    </row>
    <row r="559" spans="1:21" ht="12.6">
      <c r="A559" s="459" t="s">
        <v>9123</v>
      </c>
      <c r="B559" s="456">
        <v>88</v>
      </c>
      <c r="C559" s="450" t="s">
        <v>4525</v>
      </c>
      <c r="D559" s="449" t="str">
        <f t="shared" si="29"/>
        <v>Other</v>
      </c>
      <c r="E559" s="449" t="s">
        <v>8939</v>
      </c>
      <c r="F559" s="449"/>
      <c r="G559" s="449"/>
      <c r="H559" s="449"/>
      <c r="I559" s="449"/>
      <c r="J559" s="449"/>
      <c r="K559" s="449"/>
      <c r="L559" s="449"/>
      <c r="U559" s="196" t="str">
        <f t="shared" si="30"/>
        <v>88: Other</v>
      </c>
    </row>
    <row r="560" spans="1:21" ht="12.6">
      <c r="A560" s="449" t="s">
        <v>9129</v>
      </c>
      <c r="B560" s="448">
        <v>1</v>
      </c>
      <c r="C560" s="450" t="s">
        <v>9130</v>
      </c>
      <c r="D560" s="449" t="str">
        <f t="shared" si="29"/>
        <v>Ability to choose</v>
      </c>
      <c r="E560" s="449" t="s">
        <v>9130</v>
      </c>
      <c r="F560" s="449"/>
      <c r="G560" s="449"/>
      <c r="H560" s="449"/>
      <c r="I560" s="449"/>
      <c r="J560" s="449"/>
      <c r="K560" s="449"/>
      <c r="L560" s="449"/>
      <c r="U560" s="196" t="str">
        <f t="shared" si="30"/>
        <v>1: Ability to choose</v>
      </c>
    </row>
    <row r="561" spans="1:21" ht="12.6">
      <c r="A561" s="449" t="s">
        <v>9129</v>
      </c>
      <c r="B561" s="448">
        <v>2</v>
      </c>
      <c r="C561" s="450" t="s">
        <v>9131</v>
      </c>
      <c r="D561" s="449" t="str">
        <f t="shared" si="29"/>
        <v>Wider selection</v>
      </c>
      <c r="E561" s="449" t="s">
        <v>9131</v>
      </c>
      <c r="F561" s="449"/>
      <c r="G561" s="449"/>
      <c r="H561" s="449"/>
      <c r="I561" s="449"/>
      <c r="J561" s="449"/>
      <c r="K561" s="449"/>
      <c r="L561" s="449"/>
      <c r="U561" s="196" t="str">
        <f t="shared" si="30"/>
        <v>2: Wider selection</v>
      </c>
    </row>
    <row r="562" spans="1:21" ht="12.6">
      <c r="A562" s="449" t="s">
        <v>9129</v>
      </c>
      <c r="B562" s="448">
        <v>3</v>
      </c>
      <c r="C562" s="450" t="s">
        <v>9132</v>
      </c>
      <c r="D562" s="449" t="str">
        <f t="shared" si="29"/>
        <v>Easier to manage than food</v>
      </c>
      <c r="E562" s="449" t="s">
        <v>9133</v>
      </c>
      <c r="F562" s="449"/>
      <c r="G562" s="449"/>
      <c r="H562" s="449"/>
      <c r="I562" s="449"/>
      <c r="J562" s="449"/>
      <c r="K562" s="449"/>
      <c r="L562" s="449"/>
      <c r="U562" s="196" t="str">
        <f t="shared" si="30"/>
        <v>3: Easier to manage than food</v>
      </c>
    </row>
    <row r="563" spans="1:21" ht="12.6">
      <c r="A563" s="457" t="s">
        <v>9129</v>
      </c>
      <c r="B563" s="456">
        <v>88</v>
      </c>
      <c r="C563" s="450" t="s">
        <v>4525</v>
      </c>
      <c r="D563" s="449" t="str">
        <f t="shared" si="29"/>
        <v>Other</v>
      </c>
      <c r="E563" s="457" t="s">
        <v>4525</v>
      </c>
      <c r="F563" s="457"/>
      <c r="G563" s="457"/>
      <c r="H563" s="457"/>
      <c r="I563" s="449"/>
      <c r="J563" s="449"/>
      <c r="K563" s="449"/>
      <c r="L563" s="449"/>
      <c r="U563" s="196" t="str">
        <f t="shared" si="30"/>
        <v>88: Other</v>
      </c>
    </row>
    <row r="564" spans="1:21" ht="12.6">
      <c r="A564" s="449" t="s">
        <v>9134</v>
      </c>
      <c r="B564" s="448">
        <v>1</v>
      </c>
      <c r="C564" s="450" t="s">
        <v>9135</v>
      </c>
      <c r="D564" s="449" t="str">
        <f t="shared" si="29"/>
        <v>Yes, I am from this field office</v>
      </c>
      <c r="E564" s="449" t="s">
        <v>9135</v>
      </c>
      <c r="F564" s="449"/>
      <c r="G564" s="449"/>
      <c r="H564" s="449"/>
      <c r="I564" s="449"/>
      <c r="J564" s="449"/>
      <c r="K564" s="449"/>
      <c r="L564" s="449"/>
      <c r="U564" s="196" t="str">
        <f t="shared" si="30"/>
        <v>1: Yes, I am from this field office</v>
      </c>
    </row>
    <row r="565" spans="1:21" ht="12.6">
      <c r="A565" s="449" t="s">
        <v>9134</v>
      </c>
      <c r="B565" s="448">
        <v>2</v>
      </c>
      <c r="C565" s="450" t="s">
        <v>9136</v>
      </c>
      <c r="D565" s="449" t="str">
        <f t="shared" si="29"/>
        <v>No, I am from Country Office</v>
      </c>
      <c r="E565" s="449" t="s">
        <v>9136</v>
      </c>
      <c r="F565" s="449"/>
      <c r="G565" s="449"/>
      <c r="H565" s="449"/>
      <c r="I565" s="449"/>
      <c r="J565" s="449"/>
      <c r="K565" s="449"/>
      <c r="L565" s="449"/>
      <c r="U565" s="196" t="str">
        <f t="shared" si="30"/>
        <v>2: No, I am from Country Office</v>
      </c>
    </row>
    <row r="566" spans="1:21" ht="12.6">
      <c r="A566" s="449" t="s">
        <v>9134</v>
      </c>
      <c r="B566" s="448">
        <v>3</v>
      </c>
      <c r="C566" s="450" t="s">
        <v>9137</v>
      </c>
      <c r="D566" s="449" t="str">
        <f t="shared" si="29"/>
        <v>No, I am from CP</v>
      </c>
      <c r="E566" s="449" t="s">
        <v>9137</v>
      </c>
      <c r="F566" s="449"/>
      <c r="G566" s="449"/>
      <c r="H566" s="449"/>
      <c r="I566" s="449"/>
      <c r="J566" s="449"/>
      <c r="K566" s="449"/>
      <c r="L566" s="449"/>
      <c r="U566" s="196" t="str">
        <f t="shared" si="30"/>
        <v>3: No, I am from CP</v>
      </c>
    </row>
    <row r="567" spans="1:21" ht="12.6">
      <c r="A567" s="449" t="s">
        <v>9138</v>
      </c>
      <c r="B567" s="448">
        <v>0</v>
      </c>
      <c r="C567" s="450" t="s">
        <v>9139</v>
      </c>
      <c r="D567" s="449" t="str">
        <f t="shared" si="29"/>
        <v>Not good</v>
      </c>
      <c r="E567" s="449" t="s">
        <v>9139</v>
      </c>
      <c r="F567" s="449"/>
      <c r="G567" s="449"/>
      <c r="H567" s="449"/>
      <c r="I567" s="449"/>
      <c r="J567" s="449"/>
      <c r="K567" s="449"/>
      <c r="L567" s="449"/>
      <c r="U567" s="196" t="str">
        <f t="shared" si="30"/>
        <v>0: Not good</v>
      </c>
    </row>
    <row r="568" spans="1:21" ht="12.6">
      <c r="A568" s="449" t="s">
        <v>9138</v>
      </c>
      <c r="B568" s="448">
        <v>1</v>
      </c>
      <c r="C568" s="450" t="s">
        <v>9140</v>
      </c>
      <c r="D568" s="449" t="str">
        <f t="shared" si="29"/>
        <v>Good</v>
      </c>
      <c r="E568" s="449" t="s">
        <v>9140</v>
      </c>
      <c r="F568" s="449"/>
      <c r="G568" s="449"/>
      <c r="H568" s="449"/>
      <c r="I568" s="449"/>
      <c r="J568" s="449"/>
      <c r="K568" s="449"/>
      <c r="L568" s="449"/>
      <c r="U568" s="196" t="str">
        <f t="shared" si="30"/>
        <v>1: Good</v>
      </c>
    </row>
    <row r="569" spans="1:21" ht="12.6">
      <c r="A569" s="449" t="s">
        <v>9138</v>
      </c>
      <c r="B569" s="448">
        <v>98</v>
      </c>
      <c r="C569" s="450" t="s">
        <v>8850</v>
      </c>
      <c r="D569" s="449" t="str">
        <f t="shared" si="29"/>
        <v>Don’t know</v>
      </c>
      <c r="E569" s="449" t="s">
        <v>8850</v>
      </c>
      <c r="F569" s="449"/>
      <c r="G569" s="449"/>
      <c r="H569" s="449"/>
      <c r="I569" s="449"/>
      <c r="J569" s="449"/>
      <c r="K569" s="449"/>
      <c r="L569" s="449"/>
      <c r="U569" s="196" t="str">
        <f t="shared" si="30"/>
        <v>98: Don’t know</v>
      </c>
    </row>
    <row r="570" spans="1:21" ht="12.6">
      <c r="A570" s="449" t="s">
        <v>9141</v>
      </c>
      <c r="B570" s="448">
        <v>1</v>
      </c>
      <c r="C570" s="450" t="s">
        <v>9142</v>
      </c>
      <c r="D570" s="449" t="str">
        <f t="shared" si="29"/>
        <v>Food secure</v>
      </c>
      <c r="E570" s="449" t="s">
        <v>9142</v>
      </c>
      <c r="F570" s="449"/>
      <c r="G570" s="449"/>
      <c r="H570" s="449"/>
      <c r="I570" s="449"/>
      <c r="J570" s="449"/>
      <c r="K570" s="449"/>
      <c r="L570" s="449" t="s">
        <v>9100</v>
      </c>
      <c r="U570" s="196" t="str">
        <f t="shared" si="30"/>
        <v>1: Food secure</v>
      </c>
    </row>
    <row r="571" spans="1:21" ht="12.6">
      <c r="A571" s="449" t="s">
        <v>9141</v>
      </c>
      <c r="B571" s="448">
        <v>2</v>
      </c>
      <c r="C571" s="450" t="s">
        <v>9143</v>
      </c>
      <c r="D571" s="449" t="str">
        <f t="shared" si="29"/>
        <v>Marginally food secure</v>
      </c>
      <c r="E571" s="449" t="s">
        <v>9143</v>
      </c>
      <c r="F571" s="449"/>
      <c r="G571" s="449"/>
      <c r="H571" s="449"/>
      <c r="I571" s="449"/>
      <c r="J571" s="449"/>
      <c r="K571" s="449"/>
      <c r="L571" s="449" t="s">
        <v>9098</v>
      </c>
      <c r="U571" s="196" t="str">
        <f t="shared" si="30"/>
        <v>2: Marginally food secure</v>
      </c>
    </row>
    <row r="572" spans="1:21" ht="12.6">
      <c r="A572" s="449" t="s">
        <v>9141</v>
      </c>
      <c r="B572" s="448">
        <v>3</v>
      </c>
      <c r="C572" s="450" t="s">
        <v>9144</v>
      </c>
      <c r="D572" s="449" t="str">
        <f t="shared" si="29"/>
        <v>Moderately food insecure</v>
      </c>
      <c r="E572" s="449" t="s">
        <v>9144</v>
      </c>
      <c r="F572" s="449"/>
      <c r="G572" s="449"/>
      <c r="H572" s="449"/>
      <c r="I572" s="449"/>
      <c r="J572" s="449"/>
      <c r="K572" s="449"/>
      <c r="L572" s="449" t="s">
        <v>9145</v>
      </c>
      <c r="U572" s="196" t="str">
        <f t="shared" si="30"/>
        <v>3: Moderately food insecure</v>
      </c>
    </row>
    <row r="573" spans="1:21" ht="12.6">
      <c r="A573" s="449" t="s">
        <v>9141</v>
      </c>
      <c r="B573" s="448">
        <v>4</v>
      </c>
      <c r="C573" s="450" t="s">
        <v>9146</v>
      </c>
      <c r="D573" s="449" t="str">
        <f t="shared" si="29"/>
        <v>Severely food insecure</v>
      </c>
      <c r="E573" s="449" t="s">
        <v>9146</v>
      </c>
      <c r="F573" s="449"/>
      <c r="G573" s="449"/>
      <c r="H573" s="449"/>
      <c r="I573" s="449"/>
      <c r="J573" s="449"/>
      <c r="K573" s="449"/>
      <c r="L573" s="449" t="s">
        <v>9095</v>
      </c>
      <c r="U573" s="196" t="str">
        <f t="shared" si="30"/>
        <v>4: Severely food insecure</v>
      </c>
    </row>
    <row r="574" spans="1:21" ht="12.6">
      <c r="A574" s="203" t="s">
        <v>9147</v>
      </c>
      <c r="B574" s="372">
        <v>1</v>
      </c>
      <c r="C574" s="450" t="s">
        <v>9148</v>
      </c>
      <c r="D574" s="449" t="str">
        <f t="shared" si="29"/>
        <v>Cereals (maize, rice, sorghum, wheat, bread)</v>
      </c>
      <c r="E574" s="203" t="s">
        <v>9148</v>
      </c>
      <c r="F574" s="203"/>
      <c r="G574" s="203"/>
      <c r="H574" s="203"/>
      <c r="I574" s="449"/>
      <c r="J574" s="449"/>
      <c r="K574" s="449"/>
      <c r="L574" s="449"/>
      <c r="U574" s="196" t="str">
        <f t="shared" si="30"/>
        <v>1: Cereals (maize, rice, sorghum, wheat, bread)</v>
      </c>
    </row>
    <row r="575" spans="1:21" ht="12.6">
      <c r="A575" s="203" t="s">
        <v>9147</v>
      </c>
      <c r="B575" s="372">
        <v>2</v>
      </c>
      <c r="C575" s="450" t="s">
        <v>9149</v>
      </c>
      <c r="D575" s="449" t="str">
        <f t="shared" si="29"/>
        <v>Tubers (sweet potatoes, cassava)</v>
      </c>
      <c r="E575" s="203" t="s">
        <v>9149</v>
      </c>
      <c r="F575" s="203"/>
      <c r="G575" s="203"/>
      <c r="H575" s="203"/>
      <c r="I575" s="449"/>
      <c r="J575" s="449"/>
      <c r="K575" s="449"/>
      <c r="L575" s="449"/>
      <c r="U575" s="196" t="str">
        <f t="shared" si="30"/>
        <v>2: Tubers (sweet potatoes, cassava)</v>
      </c>
    </row>
    <row r="576" spans="1:21" ht="12.6">
      <c r="A576" s="203" t="s">
        <v>9147</v>
      </c>
      <c r="B576" s="372">
        <v>3</v>
      </c>
      <c r="C576" s="450" t="s">
        <v>9150</v>
      </c>
      <c r="D576" s="449" t="str">
        <f t="shared" si="29"/>
        <v>Pulses (beans, peas, groundnuts)</v>
      </c>
      <c r="E576" s="203" t="s">
        <v>9150</v>
      </c>
      <c r="F576" s="203"/>
      <c r="G576" s="203"/>
      <c r="H576" s="203"/>
      <c r="I576" s="449"/>
      <c r="J576" s="449"/>
      <c r="K576" s="449"/>
      <c r="L576" s="449"/>
      <c r="U576" s="196" t="str">
        <f t="shared" si="30"/>
        <v>3: Pulses (beans, peas, groundnuts)</v>
      </c>
    </row>
    <row r="577" spans="1:21" ht="12.6">
      <c r="A577" s="203" t="s">
        <v>9147</v>
      </c>
      <c r="B577" s="372">
        <v>4</v>
      </c>
      <c r="C577" s="450" t="s">
        <v>9151</v>
      </c>
      <c r="D577" s="449" t="str">
        <f t="shared" si="29"/>
        <v>Fruits &amp; vegetables (including wild foods)</v>
      </c>
      <c r="E577" s="203" t="s">
        <v>9151</v>
      </c>
      <c r="F577" s="203"/>
      <c r="G577" s="203"/>
      <c r="H577" s="203"/>
      <c r="I577" s="449"/>
      <c r="J577" s="449"/>
      <c r="K577" s="449"/>
      <c r="L577" s="449"/>
      <c r="U577" s="196" t="str">
        <f t="shared" si="30"/>
        <v>4: Fruits &amp; vegetables (including wild foods)</v>
      </c>
    </row>
    <row r="578" spans="1:21" ht="12.6">
      <c r="A578" s="203" t="s">
        <v>9147</v>
      </c>
      <c r="B578" s="372">
        <v>5</v>
      </c>
      <c r="C578" s="450" t="s">
        <v>2310</v>
      </c>
      <c r="D578" s="449" t="str">
        <f t="shared" si="29"/>
        <v>Fish</v>
      </c>
      <c r="E578" s="203" t="s">
        <v>2310</v>
      </c>
      <c r="F578" s="203"/>
      <c r="G578" s="203"/>
      <c r="H578" s="203"/>
      <c r="I578" s="449"/>
      <c r="J578" s="449"/>
      <c r="K578" s="449"/>
      <c r="L578" s="449"/>
      <c r="U578" s="196" t="str">
        <f t="shared" si="30"/>
        <v>5: Fish</v>
      </c>
    </row>
    <row r="579" spans="1:21" ht="12.6">
      <c r="A579" s="203" t="s">
        <v>9147</v>
      </c>
      <c r="B579" s="372">
        <v>6</v>
      </c>
      <c r="C579" s="450" t="s">
        <v>2291</v>
      </c>
      <c r="D579" s="449" t="str">
        <f t="shared" si="29"/>
        <v>Meat</v>
      </c>
      <c r="E579" s="203" t="s">
        <v>2291</v>
      </c>
      <c r="F579" s="203"/>
      <c r="G579" s="203"/>
      <c r="H579" s="203"/>
      <c r="I579" s="449"/>
      <c r="J579" s="449"/>
      <c r="K579" s="449"/>
      <c r="L579" s="449"/>
      <c r="U579" s="196" t="str">
        <f t="shared" si="30"/>
        <v>6: Meat</v>
      </c>
    </row>
    <row r="580" spans="1:21" ht="12.6">
      <c r="A580" s="203" t="s">
        <v>9147</v>
      </c>
      <c r="B580" s="372">
        <v>7</v>
      </c>
      <c r="C580" s="450" t="s">
        <v>9152</v>
      </c>
      <c r="D580" s="449" t="str">
        <f t="shared" si="29"/>
        <v>Poultry</v>
      </c>
      <c r="E580" s="203" t="s">
        <v>9152</v>
      </c>
      <c r="F580" s="203"/>
      <c r="G580" s="203"/>
      <c r="H580" s="203"/>
      <c r="I580" s="449"/>
      <c r="J580" s="449"/>
      <c r="K580" s="449"/>
      <c r="L580" s="449"/>
      <c r="U580" s="196" t="str">
        <f t="shared" si="30"/>
        <v>7: Poultry</v>
      </c>
    </row>
    <row r="581" spans="1:21" ht="12.6">
      <c r="A581" s="203" t="s">
        <v>9147</v>
      </c>
      <c r="B581" s="372">
        <v>8</v>
      </c>
      <c r="C581" s="450" t="s">
        <v>5296</v>
      </c>
      <c r="D581" s="449" t="str">
        <f t="shared" si="29"/>
        <v>Eggs</v>
      </c>
      <c r="E581" s="203" t="s">
        <v>5296</v>
      </c>
      <c r="F581" s="203"/>
      <c r="G581" s="203"/>
      <c r="H581" s="203"/>
      <c r="I581" s="449"/>
      <c r="J581" s="449"/>
      <c r="K581" s="449"/>
      <c r="L581" s="449"/>
      <c r="U581" s="196" t="str">
        <f t="shared" si="30"/>
        <v>8: Eggs</v>
      </c>
    </row>
    <row r="582" spans="1:21" ht="12.6">
      <c r="A582" s="203" t="s">
        <v>9147</v>
      </c>
      <c r="B582" s="372">
        <v>9</v>
      </c>
      <c r="C582" s="450" t="s">
        <v>9153</v>
      </c>
      <c r="D582" s="449" t="str">
        <f t="shared" si="29"/>
        <v>Oil, fat, butter</v>
      </c>
      <c r="E582" s="203" t="s">
        <v>9153</v>
      </c>
      <c r="F582" s="203"/>
      <c r="G582" s="203"/>
      <c r="H582" s="203"/>
      <c r="I582" s="449"/>
      <c r="J582" s="449"/>
      <c r="K582" s="449"/>
      <c r="L582" s="449"/>
      <c r="U582" s="196" t="str">
        <f t="shared" si="30"/>
        <v>9: Oil, fat, butter</v>
      </c>
    </row>
    <row r="583" spans="1:21" ht="12.6">
      <c r="A583" s="203" t="s">
        <v>9147</v>
      </c>
      <c r="B583" s="372">
        <v>10</v>
      </c>
      <c r="C583" s="450" t="s">
        <v>9154</v>
      </c>
      <c r="D583" s="449" t="str">
        <f t="shared" si="29"/>
        <v>Milk, cheese, yogurt</v>
      </c>
      <c r="E583" s="203" t="s">
        <v>9154</v>
      </c>
      <c r="F583" s="203"/>
      <c r="G583" s="203"/>
      <c r="H583" s="203"/>
      <c r="I583" s="449"/>
      <c r="J583" s="449"/>
      <c r="K583" s="449"/>
      <c r="L583" s="449"/>
      <c r="U583" s="196" t="str">
        <f t="shared" si="30"/>
        <v>10: Milk, cheese, yogurt</v>
      </c>
    </row>
    <row r="584" spans="1:21" ht="12.6">
      <c r="A584" s="203" t="s">
        <v>9147</v>
      </c>
      <c r="B584" s="372">
        <v>11</v>
      </c>
      <c r="C584" s="450" t="s">
        <v>9155</v>
      </c>
      <c r="D584" s="449" t="str">
        <f t="shared" si="29"/>
        <v>Sugar/Salt</v>
      </c>
      <c r="E584" s="203" t="s">
        <v>9155</v>
      </c>
      <c r="F584" s="203"/>
      <c r="G584" s="203"/>
      <c r="H584" s="203"/>
      <c r="I584" s="449"/>
      <c r="J584" s="449"/>
      <c r="K584" s="449"/>
      <c r="L584" s="449"/>
      <c r="U584" s="196" t="str">
        <f t="shared" si="30"/>
        <v>11: Sugar/Salt</v>
      </c>
    </row>
    <row r="585" spans="1:21" ht="12.6">
      <c r="A585" s="203" t="s">
        <v>9147</v>
      </c>
      <c r="B585" s="372">
        <v>12</v>
      </c>
      <c r="C585" s="450" t="s">
        <v>9156</v>
      </c>
      <c r="D585" s="449" t="str">
        <f t="shared" si="29"/>
        <v>Tea/Coffee</v>
      </c>
      <c r="E585" s="203" t="s">
        <v>9156</v>
      </c>
      <c r="F585" s="203"/>
      <c r="G585" s="203"/>
      <c r="H585" s="203"/>
      <c r="I585" s="449"/>
      <c r="J585" s="449"/>
      <c r="K585" s="449"/>
      <c r="L585" s="449"/>
      <c r="U585" s="196" t="str">
        <f t="shared" si="30"/>
        <v>12: Tea/Coffee</v>
      </c>
    </row>
    <row r="586" spans="1:21" ht="12.6">
      <c r="A586" s="449" t="s">
        <v>9157</v>
      </c>
      <c r="B586" s="448">
        <v>1</v>
      </c>
      <c r="C586" s="450" t="s">
        <v>9158</v>
      </c>
      <c r="D586" s="449" t="str">
        <f t="shared" si="29"/>
        <v>Poor</v>
      </c>
      <c r="E586" s="449" t="s">
        <v>9158</v>
      </c>
      <c r="F586" s="449"/>
      <c r="G586" s="449"/>
      <c r="H586" s="449"/>
      <c r="I586" s="449"/>
      <c r="J586" s="449"/>
      <c r="K586" s="449"/>
      <c r="L586" s="449" t="s">
        <v>9095</v>
      </c>
      <c r="U586" s="196" t="str">
        <f t="shared" si="30"/>
        <v>1: Poor</v>
      </c>
    </row>
    <row r="587" spans="1:21" ht="12.6">
      <c r="A587" s="449" t="s">
        <v>9157</v>
      </c>
      <c r="B587" s="448">
        <v>2</v>
      </c>
      <c r="C587" s="450" t="s">
        <v>9159</v>
      </c>
      <c r="D587" s="449" t="str">
        <f t="shared" si="29"/>
        <v>Borderline</v>
      </c>
      <c r="E587" s="449" t="s">
        <v>9159</v>
      </c>
      <c r="F587" s="449"/>
      <c r="G587" s="449"/>
      <c r="H587" s="449"/>
      <c r="I587" s="449"/>
      <c r="J587" s="449"/>
      <c r="K587" s="449"/>
      <c r="L587" s="449" t="s">
        <v>9145</v>
      </c>
      <c r="U587" s="196" t="str">
        <f t="shared" si="30"/>
        <v>2: Borderline</v>
      </c>
    </row>
    <row r="588" spans="1:21" ht="12.6">
      <c r="A588" s="449" t="s">
        <v>9157</v>
      </c>
      <c r="B588" s="448">
        <v>3</v>
      </c>
      <c r="C588" s="450" t="s">
        <v>9160</v>
      </c>
      <c r="D588" s="449" t="str">
        <f t="shared" si="29"/>
        <v>Acceptable</v>
      </c>
      <c r="E588" s="449" t="s">
        <v>9160</v>
      </c>
      <c r="F588" s="449"/>
      <c r="G588" s="449"/>
      <c r="H588" s="449"/>
      <c r="I588" s="449"/>
      <c r="J588" s="449"/>
      <c r="K588" s="449"/>
      <c r="L588" s="449" t="s">
        <v>9100</v>
      </c>
      <c r="U588" s="196" t="str">
        <f t="shared" si="30"/>
        <v>3: Acceptable</v>
      </c>
    </row>
    <row r="589" spans="1:21" ht="12.6">
      <c r="A589" s="449" t="s">
        <v>9161</v>
      </c>
      <c r="B589" s="448">
        <v>1</v>
      </c>
      <c r="C589" s="450" t="s">
        <v>9162</v>
      </c>
      <c r="D589" s="449" t="str">
        <f t="shared" si="29"/>
        <v>Never consumed</v>
      </c>
      <c r="E589" s="449" t="s">
        <v>9162</v>
      </c>
      <c r="F589" s="449"/>
      <c r="G589" s="449"/>
      <c r="H589" s="449"/>
      <c r="I589" s="449"/>
      <c r="J589" s="449"/>
      <c r="K589" s="449"/>
      <c r="L589" s="449"/>
      <c r="U589" s="196" t="str">
        <f t="shared" si="30"/>
        <v>1: Never consumed</v>
      </c>
    </row>
    <row r="590" spans="1:21" ht="12.6">
      <c r="A590" s="449" t="s">
        <v>9161</v>
      </c>
      <c r="B590" s="448">
        <v>2</v>
      </c>
      <c r="C590" s="450" t="s">
        <v>9163</v>
      </c>
      <c r="D590" s="449" t="str">
        <f t="shared" si="29"/>
        <v>Consumed sometimes</v>
      </c>
      <c r="E590" s="449" t="s">
        <v>9163</v>
      </c>
      <c r="F590" s="449"/>
      <c r="G590" s="449"/>
      <c r="H590" s="449"/>
      <c r="I590" s="449"/>
      <c r="J590" s="449"/>
      <c r="K590" s="449"/>
      <c r="L590" s="449"/>
      <c r="U590" s="196" t="str">
        <f t="shared" si="30"/>
        <v>2: Consumed sometimes</v>
      </c>
    </row>
    <row r="591" spans="1:21" ht="12.6">
      <c r="A591" s="449" t="s">
        <v>9161</v>
      </c>
      <c r="B591" s="448">
        <v>3</v>
      </c>
      <c r="C591" s="450" t="s">
        <v>9164</v>
      </c>
      <c r="D591" s="449" t="str">
        <f t="shared" si="29"/>
        <v>Consumed atleast daily</v>
      </c>
      <c r="E591" s="449" t="s">
        <v>9164</v>
      </c>
      <c r="F591" s="449"/>
      <c r="G591" s="449"/>
      <c r="H591" s="449"/>
      <c r="I591" s="449"/>
      <c r="J591" s="449"/>
      <c r="K591" s="449"/>
      <c r="L591" s="449"/>
      <c r="U591" s="196" t="str">
        <f t="shared" si="30"/>
        <v>3: Consumed atleast daily</v>
      </c>
    </row>
    <row r="592" spans="1:21" ht="12.6">
      <c r="A592" s="449" t="s">
        <v>9165</v>
      </c>
      <c r="B592" s="448">
        <v>1</v>
      </c>
      <c r="C592" s="450" t="s">
        <v>9166</v>
      </c>
      <c r="D592" s="449" t="str">
        <f t="shared" si="29"/>
        <v>Afraid to complain</v>
      </c>
      <c r="E592" s="449" t="s">
        <v>9166</v>
      </c>
      <c r="F592" s="449"/>
      <c r="G592" s="449"/>
      <c r="H592" s="449"/>
      <c r="I592" s="449"/>
      <c r="J592" s="449"/>
      <c r="K592" s="449"/>
      <c r="L592" s="449"/>
      <c r="U592" s="196" t="str">
        <f t="shared" si="30"/>
        <v>1: Afraid to complain</v>
      </c>
    </row>
    <row r="593" spans="1:21" ht="12.6">
      <c r="A593" s="449" t="s">
        <v>9165</v>
      </c>
      <c r="B593" s="448">
        <v>2</v>
      </c>
      <c r="C593" s="450" t="s">
        <v>9167</v>
      </c>
      <c r="D593" s="449" t="str">
        <f t="shared" si="29"/>
        <v>No anonymity: Everyone will know I went</v>
      </c>
      <c r="E593" s="449" t="s">
        <v>9167</v>
      </c>
      <c r="F593" s="449"/>
      <c r="G593" s="449"/>
      <c r="H593" s="449"/>
      <c r="I593" s="449"/>
      <c r="J593" s="449"/>
      <c r="K593" s="449"/>
      <c r="L593" s="449"/>
      <c r="U593" s="196" t="str">
        <f t="shared" si="30"/>
        <v>2: No anonymity: Everyone will know I went</v>
      </c>
    </row>
    <row r="594" spans="1:21" ht="12.6">
      <c r="A594" s="449" t="s">
        <v>9165</v>
      </c>
      <c r="B594" s="448">
        <v>3</v>
      </c>
      <c r="C594" s="450" t="s">
        <v>9168</v>
      </c>
      <c r="D594" s="449" t="str">
        <f t="shared" si="29"/>
        <v>No neutrality: I may get into trouble</v>
      </c>
      <c r="E594" s="449" t="s">
        <v>9168</v>
      </c>
      <c r="F594" s="449"/>
      <c r="G594" s="449"/>
      <c r="H594" s="449"/>
      <c r="I594" s="449"/>
      <c r="J594" s="449"/>
      <c r="K594" s="449"/>
      <c r="L594" s="449"/>
      <c r="U594" s="196" t="str">
        <f t="shared" si="30"/>
        <v>3: No neutrality: I may get into trouble</v>
      </c>
    </row>
    <row r="595" spans="1:21" ht="12.6">
      <c r="A595" s="449" t="s">
        <v>9165</v>
      </c>
      <c r="B595" s="448">
        <v>4</v>
      </c>
      <c r="C595" s="450" t="s">
        <v>9169</v>
      </c>
      <c r="D595" s="449" t="str">
        <f t="shared" si="29"/>
        <v>No resolutions to complaining / Nothing will be done even if I complain</v>
      </c>
      <c r="E595" s="449" t="s">
        <v>9169</v>
      </c>
      <c r="F595" s="449"/>
      <c r="G595" s="449"/>
      <c r="H595" s="449"/>
      <c r="I595" s="449"/>
      <c r="J595" s="449"/>
      <c r="K595" s="449"/>
      <c r="L595" s="449"/>
      <c r="U595" s="196" t="str">
        <f t="shared" si="30"/>
        <v>4: No resolutions to complaining / Nothing will be done even if I complain</v>
      </c>
    </row>
    <row r="596" spans="1:21" ht="12.6">
      <c r="A596" s="449" t="s">
        <v>9165</v>
      </c>
      <c r="B596" s="448">
        <v>5</v>
      </c>
      <c r="C596" s="450" t="s">
        <v>9170</v>
      </c>
      <c r="D596" s="449" t="str">
        <f t="shared" si="29"/>
        <v>Not accessible: It is too far to go to complain</v>
      </c>
      <c r="E596" s="449" t="s">
        <v>9171</v>
      </c>
      <c r="F596" s="449"/>
      <c r="G596" s="449"/>
      <c r="H596" s="449"/>
      <c r="I596" s="449"/>
      <c r="J596" s="449"/>
      <c r="K596" s="449"/>
      <c r="L596" s="449"/>
      <c r="U596" s="196" t="str">
        <f t="shared" si="30"/>
        <v>5: Not accessible: It is too far to go to complain</v>
      </c>
    </row>
    <row r="597" spans="1:21" ht="12.6">
      <c r="A597" s="449" t="s">
        <v>9165</v>
      </c>
      <c r="B597" s="448">
        <v>6</v>
      </c>
      <c r="C597" s="450" t="s">
        <v>9172</v>
      </c>
      <c r="D597" s="449" t="str">
        <f t="shared" si="29"/>
        <v>Nothing to complain about</v>
      </c>
      <c r="E597" s="449" t="s">
        <v>9172</v>
      </c>
      <c r="F597" s="449"/>
      <c r="G597" s="449"/>
      <c r="H597" s="449"/>
      <c r="I597" s="449"/>
      <c r="J597" s="449"/>
      <c r="K597" s="449"/>
      <c r="L597" s="449"/>
      <c r="U597" s="196" t="str">
        <f t="shared" si="30"/>
        <v>6: Nothing to complain about</v>
      </c>
    </row>
    <row r="598" spans="1:21" ht="12.6">
      <c r="A598" s="449" t="s">
        <v>9165</v>
      </c>
      <c r="B598" s="448">
        <v>8</v>
      </c>
      <c r="C598" s="450" t="s">
        <v>9173</v>
      </c>
      <c r="D598" s="449" t="str">
        <f t="shared" si="29"/>
        <v>As a female, I do not feel comfortable complaining?</v>
      </c>
      <c r="E598" s="449" t="s">
        <v>9174</v>
      </c>
      <c r="F598" s="449"/>
      <c r="G598" s="449"/>
      <c r="H598" s="449"/>
      <c r="I598" s="449"/>
      <c r="J598" s="449"/>
      <c r="K598" s="449"/>
      <c r="L598" s="449"/>
      <c r="U598" s="196" t="str">
        <f t="shared" si="30"/>
        <v>8: As a female, I do not feel comfortable complaining?</v>
      </c>
    </row>
    <row r="599" spans="1:21" ht="12.6">
      <c r="A599" s="457" t="s">
        <v>9165</v>
      </c>
      <c r="B599" s="456">
        <v>88</v>
      </c>
      <c r="C599" s="450" t="s">
        <v>4525</v>
      </c>
      <c r="D599" s="449" t="str">
        <f t="shared" si="29"/>
        <v>Other</v>
      </c>
      <c r="E599" s="457" t="s">
        <v>4525</v>
      </c>
      <c r="F599" s="457"/>
      <c r="G599" s="457"/>
      <c r="H599" s="457"/>
      <c r="I599" s="449"/>
      <c r="J599" s="449"/>
      <c r="K599" s="449"/>
      <c r="L599" s="449"/>
      <c r="U599" s="196" t="str">
        <f t="shared" si="30"/>
        <v>88: Other</v>
      </c>
    </row>
    <row r="600" spans="1:21" ht="12.6">
      <c r="A600" s="449" t="s">
        <v>9175</v>
      </c>
      <c r="B600" s="463">
        <v>101</v>
      </c>
      <c r="C600" s="450" t="s">
        <v>9176</v>
      </c>
      <c r="D600" s="449" t="str">
        <f t="shared" si="29"/>
        <v>PI: Land clearing and plantation</v>
      </c>
      <c r="E600" s="202" t="s">
        <v>9176</v>
      </c>
      <c r="F600" s="202"/>
      <c r="G600" s="202"/>
      <c r="H600" s="202"/>
      <c r="I600" s="202"/>
      <c r="J600" s="449"/>
      <c r="K600" s="449"/>
      <c r="L600" s="449"/>
      <c r="U600" s="196" t="str">
        <f t="shared" si="30"/>
        <v>101: PI: Land clearing and plantation</v>
      </c>
    </row>
    <row r="601" spans="1:21" ht="12.6">
      <c r="A601" s="449" t="s">
        <v>9175</v>
      </c>
      <c r="B601" s="463">
        <v>102</v>
      </c>
      <c r="C601" s="450" t="s">
        <v>9177</v>
      </c>
      <c r="D601" s="449" t="str">
        <f t="shared" si="29"/>
        <v>PI: Vegetable gardening</v>
      </c>
      <c r="E601" s="202" t="s">
        <v>9177</v>
      </c>
      <c r="F601" s="202"/>
      <c r="G601" s="202"/>
      <c r="H601" s="202"/>
      <c r="I601" s="202"/>
      <c r="J601" s="449"/>
      <c r="K601" s="449"/>
      <c r="L601" s="449"/>
      <c r="U601" s="196" t="str">
        <f t="shared" si="30"/>
        <v>102: PI: Vegetable gardening</v>
      </c>
    </row>
    <row r="602" spans="1:21" ht="12.6">
      <c r="A602" s="449" t="s">
        <v>9175</v>
      </c>
      <c r="B602" s="463">
        <v>103</v>
      </c>
      <c r="C602" s="450" t="s">
        <v>9178</v>
      </c>
      <c r="D602" s="449" t="str">
        <f t="shared" si="29"/>
        <v>PI: Compost preparation</v>
      </c>
      <c r="E602" s="202" t="s">
        <v>9178</v>
      </c>
      <c r="F602" s="202"/>
      <c r="G602" s="202"/>
      <c r="H602" s="202"/>
      <c r="I602" s="202"/>
      <c r="J602" s="449"/>
      <c r="K602" s="449"/>
      <c r="L602" s="449"/>
      <c r="U602" s="196" t="str">
        <f t="shared" si="30"/>
        <v>103: PI: Compost preparation</v>
      </c>
    </row>
    <row r="603" spans="1:21" ht="12.6">
      <c r="A603" s="449" t="s">
        <v>9175</v>
      </c>
      <c r="B603" s="463">
        <v>104</v>
      </c>
      <c r="C603" s="450" t="s">
        <v>9179</v>
      </c>
      <c r="D603" s="449" t="str">
        <f t="shared" si="29"/>
        <v>PI: Construction of solar driers</v>
      </c>
      <c r="E603" s="202" t="s">
        <v>9179</v>
      </c>
      <c r="F603" s="202"/>
      <c r="G603" s="202"/>
      <c r="H603" s="202"/>
      <c r="I603" s="202"/>
      <c r="J603" s="449"/>
      <c r="K603" s="449"/>
      <c r="L603" s="449"/>
      <c r="U603" s="196" t="str">
        <f t="shared" si="30"/>
        <v>104: PI: Construction of solar driers</v>
      </c>
    </row>
    <row r="604" spans="1:21" ht="12.6">
      <c r="A604" s="449" t="s">
        <v>9175</v>
      </c>
      <c r="B604" s="463">
        <v>105</v>
      </c>
      <c r="C604" s="450" t="s">
        <v>9180</v>
      </c>
      <c r="D604" s="449" t="str">
        <f t="shared" si="29"/>
        <v>PI: Construction of grain stores</v>
      </c>
      <c r="E604" s="202" t="s">
        <v>9180</v>
      </c>
      <c r="F604" s="202"/>
      <c r="G604" s="202"/>
      <c r="H604" s="202"/>
      <c r="I604" s="202"/>
      <c r="J604" s="449"/>
      <c r="K604" s="449"/>
      <c r="L604" s="449"/>
      <c r="U604" s="196" t="str">
        <f t="shared" si="30"/>
        <v>105: PI: Construction of grain stores</v>
      </c>
    </row>
    <row r="605" spans="1:21" ht="12.6">
      <c r="A605" s="449" t="s">
        <v>9175</v>
      </c>
      <c r="B605" s="463">
        <v>106</v>
      </c>
      <c r="C605" s="450" t="s">
        <v>9181</v>
      </c>
      <c r="D605" s="449" t="str">
        <f t="shared" si="29"/>
        <v>PI: Beekeeping</v>
      </c>
      <c r="E605" s="202" t="s">
        <v>9181</v>
      </c>
      <c r="F605" s="202"/>
      <c r="G605" s="202"/>
      <c r="H605" s="202"/>
      <c r="I605" s="202"/>
      <c r="J605" s="449"/>
      <c r="K605" s="449"/>
      <c r="L605" s="449"/>
      <c r="U605" s="196" t="str">
        <f t="shared" si="30"/>
        <v>106: PI: Beekeeping</v>
      </c>
    </row>
    <row r="606" spans="1:21" ht="12.6">
      <c r="A606" s="449" t="s">
        <v>9175</v>
      </c>
      <c r="B606" s="463">
        <v>188</v>
      </c>
      <c r="C606" s="450" t="s">
        <v>9182</v>
      </c>
      <c r="D606" s="449" t="str">
        <f t="shared" si="29"/>
        <v>PI: Other</v>
      </c>
      <c r="E606" s="202" t="s">
        <v>9182</v>
      </c>
      <c r="F606" s="202"/>
      <c r="G606" s="202"/>
      <c r="H606" s="202"/>
      <c r="I606" s="202"/>
      <c r="J606" s="449"/>
      <c r="K606" s="449"/>
      <c r="L606" s="449"/>
      <c r="U606" s="196" t="str">
        <f t="shared" si="30"/>
        <v>188: PI: Other</v>
      </c>
    </row>
    <row r="607" spans="1:21" ht="12.6">
      <c r="A607" s="449" t="s">
        <v>9183</v>
      </c>
      <c r="B607" s="463">
        <v>201</v>
      </c>
      <c r="C607" s="450" t="s">
        <v>9184</v>
      </c>
      <c r="D607" s="449" t="str">
        <f t="shared" si="29"/>
        <v>PII: Community access road construction</v>
      </c>
      <c r="E607" s="202" t="s">
        <v>9184</v>
      </c>
      <c r="F607" s="202"/>
      <c r="G607" s="202"/>
      <c r="H607" s="202"/>
      <c r="I607" s="202"/>
      <c r="J607" s="449"/>
      <c r="K607" s="449"/>
      <c r="L607" s="449"/>
      <c r="U607" s="196" t="str">
        <f t="shared" si="30"/>
        <v>201: PII: Community access road construction</v>
      </c>
    </row>
    <row r="608" spans="1:21" ht="12.6">
      <c r="A608" s="449" t="s">
        <v>9183</v>
      </c>
      <c r="B608" s="463">
        <v>210</v>
      </c>
      <c r="C608" s="450" t="s">
        <v>9185</v>
      </c>
      <c r="D608" s="449" t="str">
        <f t="shared" si="29"/>
        <v>PII: Nutrition centre</v>
      </c>
      <c r="E608" s="202" t="s">
        <v>9185</v>
      </c>
      <c r="F608" s="202"/>
      <c r="G608" s="202"/>
      <c r="H608" s="202"/>
      <c r="I608" s="449"/>
      <c r="J608" s="449"/>
      <c r="K608" s="449"/>
      <c r="L608" s="449"/>
      <c r="U608" s="196" t="str">
        <f t="shared" si="30"/>
        <v>210: PII: Nutrition centre</v>
      </c>
    </row>
    <row r="609" spans="1:21" ht="12.6">
      <c r="A609" s="449" t="s">
        <v>9183</v>
      </c>
      <c r="B609" s="463">
        <v>202</v>
      </c>
      <c r="C609" s="450" t="s">
        <v>9186</v>
      </c>
      <c r="D609" s="449" t="str">
        <f t="shared" si="29"/>
        <v>PII: Dyke construction (roads)</v>
      </c>
      <c r="E609" s="202" t="s">
        <v>9186</v>
      </c>
      <c r="F609" s="202"/>
      <c r="G609" s="202"/>
      <c r="H609" s="202"/>
      <c r="I609" s="202"/>
      <c r="J609" s="449"/>
      <c r="K609" s="449"/>
      <c r="L609" s="449"/>
      <c r="U609" s="196" t="str">
        <f t="shared" si="30"/>
        <v>202: PII: Dyke construction (roads)</v>
      </c>
    </row>
    <row r="610" spans="1:21" ht="12.6">
      <c r="A610" s="449" t="s">
        <v>9183</v>
      </c>
      <c r="B610" s="463">
        <v>203</v>
      </c>
      <c r="C610" s="450" t="s">
        <v>9187</v>
      </c>
      <c r="D610" s="449" t="str">
        <f t="shared" si="29"/>
        <v>PII: Multi-purpose water pond construction</v>
      </c>
      <c r="E610" s="202" t="s">
        <v>9187</v>
      </c>
      <c r="F610" s="202"/>
      <c r="G610" s="202"/>
      <c r="H610" s="202"/>
      <c r="I610" s="449"/>
      <c r="J610" s="449"/>
      <c r="K610" s="449"/>
      <c r="L610" s="449"/>
      <c r="U610" s="196" t="str">
        <f t="shared" si="30"/>
        <v>203: PII: Multi-purpose water pond construction</v>
      </c>
    </row>
    <row r="611" spans="1:21" ht="12.6">
      <c r="A611" s="449" t="s">
        <v>9183</v>
      </c>
      <c r="B611" s="463">
        <v>204</v>
      </c>
      <c r="C611" s="450" t="s">
        <v>9188</v>
      </c>
      <c r="D611" s="449" t="str">
        <f t="shared" si="29"/>
        <v>PII: Fish pond construction</v>
      </c>
      <c r="E611" s="202" t="s">
        <v>9188</v>
      </c>
      <c r="F611" s="202"/>
      <c r="G611" s="202"/>
      <c r="H611" s="202"/>
      <c r="I611" s="449"/>
      <c r="J611" s="449"/>
      <c r="K611" s="449"/>
      <c r="L611" s="449"/>
      <c r="U611" s="196" t="str">
        <f t="shared" si="30"/>
        <v>204: PII: Fish pond construction</v>
      </c>
    </row>
    <row r="612" spans="1:21" ht="12.6">
      <c r="A612" s="449" t="s">
        <v>9183</v>
      </c>
      <c r="B612" s="463">
        <v>205</v>
      </c>
      <c r="C612" s="450" t="s">
        <v>9189</v>
      </c>
      <c r="D612" s="449" t="str">
        <f t="shared" si="29"/>
        <v>PII: Shallow wells construction</v>
      </c>
      <c r="E612" s="202" t="s">
        <v>9189</v>
      </c>
      <c r="F612" s="202"/>
      <c r="G612" s="202"/>
      <c r="H612" s="202"/>
      <c r="I612" s="449"/>
      <c r="J612" s="449"/>
      <c r="K612" s="449"/>
      <c r="L612" s="449"/>
      <c r="U612" s="196" t="str">
        <f t="shared" si="30"/>
        <v>205: PII: Shallow wells construction</v>
      </c>
    </row>
    <row r="613" spans="1:21" ht="12.6">
      <c r="A613" s="449" t="s">
        <v>9183</v>
      </c>
      <c r="B613" s="463">
        <v>206</v>
      </c>
      <c r="C613" s="450" t="s">
        <v>9190</v>
      </c>
      <c r="D613" s="449" t="str">
        <f t="shared" si="29"/>
        <v>PII: School class room construction</v>
      </c>
      <c r="E613" s="202" t="s">
        <v>9190</v>
      </c>
      <c r="F613" s="202"/>
      <c r="G613" s="202"/>
      <c r="H613" s="202"/>
      <c r="I613" s="449"/>
      <c r="J613" s="449"/>
      <c r="K613" s="449"/>
      <c r="L613" s="449"/>
      <c r="U613" s="196" t="str">
        <f t="shared" si="30"/>
        <v>206: PII: School class room construction</v>
      </c>
    </row>
    <row r="614" spans="1:21" ht="12.6">
      <c r="A614" s="449" t="s">
        <v>9183</v>
      </c>
      <c r="B614" s="463">
        <v>207</v>
      </c>
      <c r="C614" s="450" t="s">
        <v>9191</v>
      </c>
      <c r="D614" s="449" t="str">
        <f t="shared" si="29"/>
        <v>PII: Youth centre</v>
      </c>
      <c r="E614" s="202" t="s">
        <v>9191</v>
      </c>
      <c r="F614" s="202"/>
      <c r="G614" s="202"/>
      <c r="H614" s="202"/>
      <c r="I614" s="449"/>
      <c r="J614" s="449"/>
      <c r="K614" s="449"/>
      <c r="L614" s="449"/>
      <c r="U614" s="196" t="str">
        <f t="shared" si="30"/>
        <v>207: PII: Youth centre</v>
      </c>
    </row>
    <row r="615" spans="1:21" ht="12.6">
      <c r="A615" s="449" t="s">
        <v>9183</v>
      </c>
      <c r="B615" s="463">
        <v>208</v>
      </c>
      <c r="C615" s="450" t="s">
        <v>9192</v>
      </c>
      <c r="D615" s="449" t="str">
        <f t="shared" si="29"/>
        <v>PII: Clinic</v>
      </c>
      <c r="E615" s="202" t="s">
        <v>9192</v>
      </c>
      <c r="F615" s="202"/>
      <c r="G615" s="202"/>
      <c r="H615" s="202"/>
      <c r="I615" s="449"/>
      <c r="J615" s="449"/>
      <c r="K615" s="449"/>
      <c r="L615" s="449"/>
      <c r="U615" s="196" t="str">
        <f t="shared" si="30"/>
        <v>208: PII: Clinic</v>
      </c>
    </row>
    <row r="616" spans="1:21" ht="12.6">
      <c r="A616" s="449" t="s">
        <v>9183</v>
      </c>
      <c r="B616" s="463">
        <v>209</v>
      </c>
      <c r="C616" s="450" t="s">
        <v>9193</v>
      </c>
      <c r="D616" s="449" t="str">
        <f t="shared" si="29"/>
        <v>PII: Grain store</v>
      </c>
      <c r="E616" s="202" t="s">
        <v>9193</v>
      </c>
      <c r="F616" s="202"/>
      <c r="G616" s="202"/>
      <c r="H616" s="202"/>
      <c r="I616" s="449"/>
      <c r="J616" s="449"/>
      <c r="K616" s="449"/>
      <c r="L616" s="449"/>
      <c r="U616" s="196" t="str">
        <f t="shared" si="30"/>
        <v>209: PII: Grain store</v>
      </c>
    </row>
    <row r="617" spans="1:21" ht="12.6">
      <c r="A617" s="449" t="s">
        <v>9183</v>
      </c>
      <c r="B617" s="463">
        <v>288</v>
      </c>
      <c r="C617" s="450" t="s">
        <v>9194</v>
      </c>
      <c r="D617" s="449" t="str">
        <f t="shared" si="29"/>
        <v>PII: Other</v>
      </c>
      <c r="E617" s="202" t="s">
        <v>9194</v>
      </c>
      <c r="F617" s="202"/>
      <c r="G617" s="202"/>
      <c r="H617" s="202"/>
      <c r="I617" s="202"/>
      <c r="J617" s="449"/>
      <c r="K617" s="449"/>
      <c r="L617" s="449"/>
      <c r="U617" s="196" t="str">
        <f t="shared" si="30"/>
        <v>288: PII: Other</v>
      </c>
    </row>
    <row r="618" spans="1:21" ht="12.6">
      <c r="A618" s="449" t="s">
        <v>9195</v>
      </c>
      <c r="B618" s="448">
        <v>301</v>
      </c>
      <c r="C618" s="450" t="s">
        <v>9196</v>
      </c>
      <c r="D618" s="449" t="str">
        <f t="shared" ref="D618:D681" si="31">C618</f>
        <v>PIII: Tree nursery - seedling production/plantation</v>
      </c>
      <c r="E618" s="202" t="s">
        <v>9196</v>
      </c>
      <c r="F618" s="202"/>
      <c r="G618" s="202"/>
      <c r="H618" s="202"/>
      <c r="I618" s="449"/>
      <c r="J618" s="449"/>
      <c r="K618" s="449"/>
      <c r="L618" s="449"/>
      <c r="U618" s="196" t="str">
        <f t="shared" ref="U618:U627" si="32">IF(LEN(B618)&gt;0,_xlfn.CONCAT(B618,": ",D618),"")</f>
        <v>301: PIII: Tree nursery - seedling production/plantation</v>
      </c>
    </row>
    <row r="619" spans="1:21" ht="12.6">
      <c r="A619" s="449" t="s">
        <v>9195</v>
      </c>
      <c r="B619" s="448">
        <v>302</v>
      </c>
      <c r="C619" s="450" t="s">
        <v>9197</v>
      </c>
      <c r="D619" s="449" t="str">
        <f t="shared" si="31"/>
        <v>PIII: Seedling pit excavation</v>
      </c>
      <c r="E619" s="449" t="s">
        <v>9197</v>
      </c>
      <c r="F619" s="449"/>
      <c r="G619" s="449"/>
      <c r="H619" s="449"/>
      <c r="I619" s="449"/>
      <c r="J619" s="449"/>
      <c r="K619" s="449"/>
      <c r="L619" s="449"/>
      <c r="U619" s="196" t="str">
        <f t="shared" si="32"/>
        <v>302: PIII: Seedling pit excavation</v>
      </c>
    </row>
    <row r="620" spans="1:21" ht="12.6">
      <c r="A620" s="449" t="s">
        <v>9195</v>
      </c>
      <c r="B620" s="448">
        <v>303</v>
      </c>
      <c r="C620" s="450" t="s">
        <v>9198</v>
      </c>
      <c r="D620" s="449" t="str">
        <f t="shared" si="31"/>
        <v>PIII: Dyke construction (flood-control)</v>
      </c>
      <c r="E620" s="449" t="s">
        <v>9198</v>
      </c>
      <c r="F620" s="449"/>
      <c r="G620" s="449"/>
      <c r="H620" s="449"/>
      <c r="I620" s="449"/>
      <c r="J620" s="449"/>
      <c r="K620" s="449"/>
      <c r="L620" s="449"/>
      <c r="U620" s="196" t="str">
        <f t="shared" si="32"/>
        <v>303: PIII: Dyke construction (flood-control)</v>
      </c>
    </row>
    <row r="621" spans="1:21" ht="12.6">
      <c r="A621" s="449" t="s">
        <v>9195</v>
      </c>
      <c r="B621" s="448">
        <v>304</v>
      </c>
      <c r="C621" s="450" t="s">
        <v>9199</v>
      </c>
      <c r="D621" s="449" t="str">
        <f t="shared" si="31"/>
        <v>PIII: Vetiver multiplication</v>
      </c>
      <c r="E621" s="449"/>
      <c r="F621" s="449"/>
      <c r="G621" s="449"/>
      <c r="H621" s="449"/>
      <c r="I621" s="449"/>
      <c r="J621" s="449"/>
      <c r="K621" s="449"/>
      <c r="L621" s="449"/>
      <c r="U621" s="196" t="str">
        <f t="shared" si="32"/>
        <v>304: PIII: Vetiver multiplication</v>
      </c>
    </row>
    <row r="622" spans="1:21" ht="12.6">
      <c r="A622" s="449" t="s">
        <v>9195</v>
      </c>
      <c r="B622" s="448">
        <v>306</v>
      </c>
      <c r="C622" s="450" t="s">
        <v>9200</v>
      </c>
      <c r="D622" s="449" t="str">
        <f t="shared" si="31"/>
        <v xml:space="preserve">PIII: Water canal/drainage </v>
      </c>
      <c r="E622" s="449"/>
      <c r="F622" s="449"/>
      <c r="G622" s="449"/>
      <c r="H622" s="449"/>
      <c r="I622" s="449"/>
      <c r="J622" s="449"/>
      <c r="K622" s="449"/>
      <c r="L622" s="449"/>
      <c r="U622" s="196" t="str">
        <f t="shared" si="32"/>
        <v xml:space="preserve">306: PIII: Water canal/drainage </v>
      </c>
    </row>
    <row r="623" spans="1:21" ht="12.6">
      <c r="A623" s="449" t="s">
        <v>9195</v>
      </c>
      <c r="B623" s="463">
        <v>305</v>
      </c>
      <c r="C623" s="450" t="s">
        <v>9201</v>
      </c>
      <c r="D623" s="449" t="str">
        <f t="shared" si="31"/>
        <v>PIII: Other</v>
      </c>
      <c r="E623" s="202" t="s">
        <v>9201</v>
      </c>
      <c r="F623" s="202"/>
      <c r="G623" s="202"/>
      <c r="H623" s="202"/>
      <c r="I623" s="202"/>
      <c r="J623" s="449"/>
      <c r="K623" s="449"/>
      <c r="L623" s="449"/>
      <c r="U623" s="196" t="str">
        <f t="shared" si="32"/>
        <v>305: PIII: Other</v>
      </c>
    </row>
    <row r="624" spans="1:21" ht="12.6">
      <c r="A624" s="449" t="s">
        <v>9202</v>
      </c>
      <c r="B624" s="448">
        <v>401</v>
      </c>
      <c r="C624" s="450" t="s">
        <v>9203</v>
      </c>
      <c r="D624" s="449" t="str">
        <f t="shared" si="31"/>
        <v>PIV: Training in Livelihood developmen</v>
      </c>
      <c r="E624" s="449" t="s">
        <v>9203</v>
      </c>
      <c r="F624" s="449"/>
      <c r="G624" s="449"/>
      <c r="H624" s="449"/>
      <c r="I624" s="449"/>
      <c r="J624" s="449"/>
      <c r="K624" s="449"/>
      <c r="L624" s="449"/>
      <c r="U624" s="196" t="str">
        <f t="shared" si="32"/>
        <v>401: PIV: Training in Livelihood developmen</v>
      </c>
    </row>
    <row r="625" spans="1:21" ht="12.6">
      <c r="A625" s="449" t="s">
        <v>9202</v>
      </c>
      <c r="B625" s="448">
        <v>402</v>
      </c>
      <c r="C625" s="450" t="s">
        <v>9204</v>
      </c>
      <c r="D625" s="449" t="str">
        <f t="shared" si="31"/>
        <v>PIV: Training in Infrastructure development</v>
      </c>
      <c r="E625" s="449" t="s">
        <v>9204</v>
      </c>
      <c r="F625" s="449"/>
      <c r="G625" s="449"/>
      <c r="H625" s="449"/>
      <c r="I625" s="449"/>
      <c r="J625" s="449"/>
      <c r="K625" s="449"/>
      <c r="L625" s="449"/>
      <c r="U625" s="196" t="str">
        <f t="shared" si="32"/>
        <v>402: PIV: Training in Infrastructure development</v>
      </c>
    </row>
    <row r="626" spans="1:21" ht="12.6">
      <c r="A626" s="449" t="s">
        <v>9202</v>
      </c>
      <c r="B626" s="448">
        <v>403</v>
      </c>
      <c r="C626" s="450" t="s">
        <v>9205</v>
      </c>
      <c r="D626" s="449" t="str">
        <f t="shared" si="31"/>
        <v>PIV: Training in Environmental rehabilitation</v>
      </c>
      <c r="E626" s="449" t="s">
        <v>9205</v>
      </c>
      <c r="F626" s="449"/>
      <c r="G626" s="449"/>
      <c r="H626" s="449"/>
      <c r="I626" s="449"/>
      <c r="J626" s="449"/>
      <c r="K626" s="449"/>
      <c r="L626" s="449"/>
      <c r="U626" s="196" t="str">
        <f t="shared" si="32"/>
        <v>403: PIV: Training in Environmental rehabilitation</v>
      </c>
    </row>
    <row r="627" spans="1:21" ht="12.6">
      <c r="A627" s="449" t="s">
        <v>9202</v>
      </c>
      <c r="B627" s="448">
        <v>404</v>
      </c>
      <c r="C627" s="450" t="s">
        <v>9206</v>
      </c>
      <c r="D627" s="449" t="str">
        <f t="shared" si="31"/>
        <v>PIV: Training in Cross-cutting issues</v>
      </c>
      <c r="E627" s="449" t="s">
        <v>9206</v>
      </c>
      <c r="F627" s="449"/>
      <c r="G627" s="449"/>
      <c r="H627" s="449"/>
      <c r="I627" s="449"/>
      <c r="J627" s="449"/>
      <c r="K627" s="449"/>
      <c r="L627" s="449"/>
      <c r="U627" s="196" t="str">
        <f t="shared" si="32"/>
        <v>404: PIV: Training in Cross-cutting issues</v>
      </c>
    </row>
    <row r="628" spans="1:21" ht="12.6">
      <c r="A628" s="449" t="s">
        <v>9202</v>
      </c>
      <c r="B628" s="448">
        <v>489</v>
      </c>
      <c r="C628" s="450" t="s">
        <v>9207</v>
      </c>
      <c r="D628" s="449" t="str">
        <f t="shared" si="31"/>
        <v>PIV:Gender/protection</v>
      </c>
      <c r="E628" s="449" t="s">
        <v>9208</v>
      </c>
      <c r="F628" s="449"/>
      <c r="G628" s="449"/>
      <c r="H628" s="449"/>
      <c r="I628" s="449"/>
      <c r="J628" s="449"/>
      <c r="K628" s="449"/>
      <c r="L628" s="449"/>
    </row>
    <row r="629" spans="1:21" ht="12.6">
      <c r="A629" s="449" t="s">
        <v>9202</v>
      </c>
      <c r="B629" s="448">
        <v>490</v>
      </c>
      <c r="C629" s="450" t="s">
        <v>9209</v>
      </c>
      <c r="D629" s="449" t="str">
        <f t="shared" si="31"/>
        <v>PIV:Peacebuilding/social cohesion</v>
      </c>
      <c r="E629" s="449" t="s">
        <v>9210</v>
      </c>
      <c r="F629" s="449"/>
      <c r="G629" s="449"/>
      <c r="H629" s="449"/>
      <c r="I629" s="449"/>
      <c r="J629" s="449"/>
      <c r="K629" s="449"/>
      <c r="L629" s="449"/>
    </row>
    <row r="630" spans="1:21" ht="12.6">
      <c r="A630" s="449" t="s">
        <v>9202</v>
      </c>
      <c r="B630" s="448">
        <v>491</v>
      </c>
      <c r="C630" s="450" t="s">
        <v>9211</v>
      </c>
      <c r="D630" s="449" t="str">
        <f t="shared" si="31"/>
        <v>PIV:Post-harvest loss and management</v>
      </c>
      <c r="E630" s="449" t="s">
        <v>9212</v>
      </c>
      <c r="F630" s="449"/>
      <c r="G630" s="449"/>
      <c r="H630" s="449"/>
      <c r="I630" s="449"/>
      <c r="J630" s="449"/>
      <c r="K630" s="449"/>
      <c r="L630" s="449"/>
    </row>
    <row r="631" spans="1:21" ht="12.6">
      <c r="A631" s="449" t="s">
        <v>9202</v>
      </c>
      <c r="B631" s="448">
        <v>492</v>
      </c>
      <c r="C631" s="450" t="s">
        <v>9213</v>
      </c>
      <c r="D631" s="449" t="str">
        <f t="shared" si="31"/>
        <v>PIV:Nutrition sensitive</v>
      </c>
      <c r="E631" s="449" t="s">
        <v>9214</v>
      </c>
      <c r="F631" s="449"/>
      <c r="G631" s="449"/>
      <c r="H631" s="449"/>
      <c r="I631" s="449"/>
      <c r="J631" s="449"/>
      <c r="K631" s="449"/>
      <c r="L631" s="449"/>
    </row>
    <row r="632" spans="1:21" ht="12.6">
      <c r="A632" s="449" t="s">
        <v>9202</v>
      </c>
      <c r="B632" s="448">
        <v>493</v>
      </c>
      <c r="C632" s="450" t="s">
        <v>9215</v>
      </c>
      <c r="D632" s="449" t="str">
        <f t="shared" si="31"/>
        <v>PIV:Village Savings and Loans Associations-(VSLA)</v>
      </c>
      <c r="E632" s="449" t="s">
        <v>9216</v>
      </c>
      <c r="F632" s="449"/>
      <c r="G632" s="449"/>
      <c r="H632" s="449"/>
      <c r="I632" s="449"/>
      <c r="J632" s="449"/>
      <c r="K632" s="449"/>
      <c r="L632" s="449"/>
    </row>
    <row r="633" spans="1:21" ht="12.6">
      <c r="A633" s="449" t="s">
        <v>9202</v>
      </c>
      <c r="B633" s="448">
        <v>488</v>
      </c>
      <c r="C633" s="450" t="s">
        <v>4525</v>
      </c>
      <c r="D633" s="449" t="str">
        <f t="shared" si="31"/>
        <v>Other</v>
      </c>
      <c r="E633" s="457" t="s">
        <v>4525</v>
      </c>
      <c r="F633" s="457"/>
      <c r="G633" s="457"/>
      <c r="H633" s="457"/>
      <c r="I633" s="457"/>
      <c r="J633" s="457"/>
      <c r="K633" s="457"/>
      <c r="L633" s="449"/>
      <c r="S633" s="267"/>
      <c r="U633" s="196" t="str">
        <f t="shared" ref="U633:U696" si="33">IF(LEN(B633)&gt;0,_xlfn.CONCAT(B633,": ",D633),"")</f>
        <v>488: Other</v>
      </c>
    </row>
    <row r="634" spans="1:21" ht="12.6">
      <c r="A634" s="449" t="s">
        <v>9217</v>
      </c>
      <c r="B634" s="448">
        <v>0</v>
      </c>
      <c r="C634" s="450" t="s">
        <v>7471</v>
      </c>
      <c r="D634" s="449" t="str">
        <f t="shared" si="31"/>
        <v>No</v>
      </c>
      <c r="E634" s="449" t="s">
        <v>7471</v>
      </c>
      <c r="F634" s="449" t="s">
        <v>9218</v>
      </c>
      <c r="G634" s="449"/>
      <c r="H634" s="449"/>
      <c r="I634" s="452"/>
      <c r="J634" s="449"/>
      <c r="K634" s="449"/>
      <c r="L634" s="449"/>
      <c r="U634" s="196" t="str">
        <f t="shared" si="33"/>
        <v>0: No</v>
      </c>
    </row>
    <row r="635" spans="1:21" ht="12.6">
      <c r="A635" s="449" t="s">
        <v>9217</v>
      </c>
      <c r="B635" s="448">
        <v>1</v>
      </c>
      <c r="C635" s="450" t="s">
        <v>8714</v>
      </c>
      <c r="D635" s="449" t="str">
        <f t="shared" si="31"/>
        <v>Partially</v>
      </c>
      <c r="E635" s="449" t="s">
        <v>8714</v>
      </c>
      <c r="F635" s="449" t="s">
        <v>9219</v>
      </c>
      <c r="G635" s="449"/>
      <c r="H635" s="449"/>
      <c r="I635" s="452"/>
      <c r="J635" s="449"/>
      <c r="K635" s="449"/>
      <c r="L635" s="449"/>
      <c r="U635" s="196" t="str">
        <f t="shared" si="33"/>
        <v>1: Partially</v>
      </c>
    </row>
    <row r="636" spans="1:21" ht="12.6">
      <c r="A636" s="449" t="s">
        <v>9217</v>
      </c>
      <c r="B636" s="448">
        <v>2</v>
      </c>
      <c r="C636" s="450" t="s">
        <v>9220</v>
      </c>
      <c r="D636" s="449" t="str">
        <f t="shared" si="31"/>
        <v>Fully</v>
      </c>
      <c r="E636" s="449" t="s">
        <v>9220</v>
      </c>
      <c r="F636" s="449" t="s">
        <v>9221</v>
      </c>
      <c r="G636" s="449"/>
      <c r="H636" s="449"/>
      <c r="I636" s="452"/>
      <c r="J636" s="449"/>
      <c r="K636" s="449"/>
      <c r="L636" s="449"/>
      <c r="U636" s="196" t="str">
        <f t="shared" si="33"/>
        <v>2: Fully</v>
      </c>
    </row>
    <row r="637" spans="1:21" ht="12.6">
      <c r="A637" s="449" t="s">
        <v>9222</v>
      </c>
      <c r="B637" s="448">
        <v>0</v>
      </c>
      <c r="C637" s="450" t="s">
        <v>7471</v>
      </c>
      <c r="D637" s="449" t="str">
        <f t="shared" si="31"/>
        <v>No</v>
      </c>
      <c r="E637" s="449" t="s">
        <v>7471</v>
      </c>
      <c r="F637" s="449" t="s">
        <v>9218</v>
      </c>
      <c r="G637" s="449"/>
      <c r="H637" s="449"/>
      <c r="I637" s="452"/>
      <c r="J637" s="449"/>
      <c r="K637" s="449"/>
      <c r="L637" s="449"/>
      <c r="U637" s="196" t="str">
        <f t="shared" si="33"/>
        <v>0: No</v>
      </c>
    </row>
    <row r="638" spans="1:21" ht="12.6">
      <c r="A638" s="449" t="s">
        <v>9222</v>
      </c>
      <c r="B638" s="448">
        <v>1</v>
      </c>
      <c r="C638" s="450" t="s">
        <v>8714</v>
      </c>
      <c r="D638" s="449" t="str">
        <f t="shared" si="31"/>
        <v>Partially</v>
      </c>
      <c r="E638" s="449" t="s">
        <v>8714</v>
      </c>
      <c r="F638" s="449" t="s">
        <v>9219</v>
      </c>
      <c r="G638" s="449"/>
      <c r="H638" s="449"/>
      <c r="I638" s="452"/>
      <c r="J638" s="449"/>
      <c r="K638" s="449"/>
      <c r="L638" s="449"/>
      <c r="U638" s="196" t="str">
        <f t="shared" si="33"/>
        <v>1: Partially</v>
      </c>
    </row>
    <row r="639" spans="1:21" ht="12.6">
      <c r="A639" s="449" t="s">
        <v>9222</v>
      </c>
      <c r="B639" s="448">
        <v>2</v>
      </c>
      <c r="C639" s="450" t="s">
        <v>9220</v>
      </c>
      <c r="D639" s="449" t="str">
        <f t="shared" si="31"/>
        <v>Fully</v>
      </c>
      <c r="E639" s="449" t="s">
        <v>9220</v>
      </c>
      <c r="F639" s="449" t="s">
        <v>9221</v>
      </c>
      <c r="G639" s="449"/>
      <c r="H639" s="449"/>
      <c r="I639" s="452"/>
      <c r="J639" s="449"/>
      <c r="K639" s="449"/>
      <c r="L639" s="449"/>
      <c r="U639" s="196" t="str">
        <f t="shared" si="33"/>
        <v>2: Fully</v>
      </c>
    </row>
    <row r="640" spans="1:21" ht="12.6">
      <c r="A640" s="449" t="s">
        <v>9222</v>
      </c>
      <c r="B640" s="448">
        <v>99</v>
      </c>
      <c r="C640" s="450" t="s">
        <v>9223</v>
      </c>
      <c r="D640" s="449" t="str">
        <f t="shared" si="31"/>
        <v>N/A</v>
      </c>
      <c r="E640" s="449" t="s">
        <v>9224</v>
      </c>
      <c r="F640" s="449" t="s">
        <v>9225</v>
      </c>
      <c r="G640" s="449"/>
      <c r="H640" s="449"/>
      <c r="I640" s="452"/>
      <c r="J640" s="449"/>
      <c r="K640" s="449"/>
      <c r="L640" s="449"/>
      <c r="U640" s="196" t="str">
        <f t="shared" si="33"/>
        <v>99: N/A</v>
      </c>
    </row>
    <row r="641" spans="1:21" ht="12.6">
      <c r="A641" s="449" t="s">
        <v>1435</v>
      </c>
      <c r="B641" s="372">
        <v>0</v>
      </c>
      <c r="C641" s="450" t="s">
        <v>9226</v>
      </c>
      <c r="D641" s="449" t="str">
        <f t="shared" si="31"/>
        <v>No, we don't get fish</v>
      </c>
      <c r="E641" s="449" t="s">
        <v>9227</v>
      </c>
      <c r="F641" s="449"/>
      <c r="G641" s="449"/>
      <c r="H641" s="449"/>
      <c r="I641" s="449"/>
      <c r="J641" s="449"/>
      <c r="K641" s="449"/>
      <c r="L641" s="449"/>
      <c r="U641" s="196" t="str">
        <f t="shared" si="33"/>
        <v>0: No, we don't get fish</v>
      </c>
    </row>
    <row r="642" spans="1:21" ht="12.6">
      <c r="A642" s="449" t="s">
        <v>1435</v>
      </c>
      <c r="B642" s="372">
        <v>1</v>
      </c>
      <c r="C642" s="450" t="s">
        <v>9228</v>
      </c>
      <c r="D642" s="449" t="str">
        <f t="shared" si="31"/>
        <v>Yes, from our own fishing</v>
      </c>
      <c r="E642" s="449" t="s">
        <v>9229</v>
      </c>
      <c r="F642" s="449"/>
      <c r="G642" s="449"/>
      <c r="H642" s="449"/>
      <c r="I642" s="449"/>
      <c r="J642" s="449"/>
      <c r="K642" s="449"/>
      <c r="L642" s="449"/>
      <c r="U642" s="196" t="str">
        <f t="shared" si="33"/>
        <v>1: Yes, from our own fishing</v>
      </c>
    </row>
    <row r="643" spans="1:21" ht="12.6">
      <c r="A643" s="449" t="s">
        <v>1435</v>
      </c>
      <c r="B643" s="372">
        <v>2</v>
      </c>
      <c r="C643" s="450" t="s">
        <v>9230</v>
      </c>
      <c r="D643" s="449" t="str">
        <f t="shared" si="31"/>
        <v>Yes, as a support from another community member</v>
      </c>
      <c r="E643" s="449" t="s">
        <v>9231</v>
      </c>
      <c r="F643" s="449"/>
      <c r="G643" s="449"/>
      <c r="H643" s="449"/>
      <c r="I643" s="449"/>
      <c r="J643" s="449"/>
      <c r="K643" s="449"/>
      <c r="L643" s="449"/>
      <c r="U643" s="196" t="str">
        <f t="shared" si="33"/>
        <v>2: Yes, as a support from another community member</v>
      </c>
    </row>
    <row r="644" spans="1:21" ht="12.6">
      <c r="A644" s="449" t="s">
        <v>1435</v>
      </c>
      <c r="B644" s="448">
        <v>3</v>
      </c>
      <c r="C644" s="450" t="s">
        <v>9232</v>
      </c>
      <c r="D644" s="449" t="str">
        <f t="shared" si="31"/>
        <v>Yes, from market</v>
      </c>
      <c r="E644" s="449" t="s">
        <v>9233</v>
      </c>
      <c r="F644" s="449"/>
      <c r="G644" s="449"/>
      <c r="H644" s="449"/>
      <c r="I644" s="449"/>
      <c r="J644" s="449"/>
      <c r="K644" s="449"/>
      <c r="L644" s="449"/>
      <c r="U644" s="196" t="str">
        <f t="shared" si="33"/>
        <v>3: Yes, from market</v>
      </c>
    </row>
    <row r="645" spans="1:21" ht="12.6">
      <c r="A645" s="449" t="s">
        <v>9234</v>
      </c>
      <c r="B645" s="448">
        <v>1</v>
      </c>
      <c r="C645" s="450" t="s">
        <v>9235</v>
      </c>
      <c r="D645" s="449" t="str">
        <f t="shared" si="31"/>
        <v>Own fishing</v>
      </c>
      <c r="E645" s="449" t="s">
        <v>9236</v>
      </c>
      <c r="F645" s="449"/>
      <c r="G645" s="449"/>
      <c r="H645" s="449"/>
      <c r="I645" s="449"/>
      <c r="J645" s="449"/>
      <c r="K645" s="449"/>
      <c r="L645" s="449"/>
      <c r="U645" s="196" t="str">
        <f t="shared" si="33"/>
        <v>1: Own fishing</v>
      </c>
    </row>
    <row r="646" spans="1:21" ht="12.6">
      <c r="A646" s="449" t="s">
        <v>9234</v>
      </c>
      <c r="B646" s="448">
        <v>2</v>
      </c>
      <c r="C646" s="450" t="s">
        <v>9237</v>
      </c>
      <c r="D646" s="449" t="str">
        <f t="shared" si="31"/>
        <v>Given by another community member</v>
      </c>
      <c r="E646" s="449" t="s">
        <v>9238</v>
      </c>
      <c r="F646" s="449"/>
      <c r="G646" s="449"/>
      <c r="H646" s="449"/>
      <c r="I646" s="449"/>
      <c r="J646" s="449"/>
      <c r="K646" s="449"/>
      <c r="L646" s="449"/>
      <c r="U646" s="196" t="str">
        <f t="shared" si="33"/>
        <v>2: Given by another community member</v>
      </c>
    </row>
    <row r="647" spans="1:21" ht="12.6">
      <c r="A647" s="449" t="s">
        <v>9234</v>
      </c>
      <c r="B647" s="448">
        <v>3</v>
      </c>
      <c r="C647" s="450" t="s">
        <v>9239</v>
      </c>
      <c r="D647" s="449" t="str">
        <f t="shared" si="31"/>
        <v>purchased from the market</v>
      </c>
      <c r="E647" s="449" t="s">
        <v>9240</v>
      </c>
      <c r="F647" s="449"/>
      <c r="G647" s="449"/>
      <c r="H647" s="449"/>
      <c r="I647" s="449"/>
      <c r="J647" s="449"/>
      <c r="K647" s="449"/>
      <c r="L647" s="449"/>
      <c r="U647" s="196" t="str">
        <f t="shared" si="33"/>
        <v>3: purchased from the market</v>
      </c>
    </row>
    <row r="648" spans="1:21" ht="12.6">
      <c r="A648" s="449" t="s">
        <v>9241</v>
      </c>
      <c r="B648" s="448">
        <v>1</v>
      </c>
      <c r="C648" s="450" t="s">
        <v>9242</v>
      </c>
      <c r="D648" s="449" t="str">
        <f t="shared" si="31"/>
        <v>Own production (farms, gardens, raising animals)</v>
      </c>
      <c r="E648" s="449" t="s">
        <v>9242</v>
      </c>
      <c r="F648" s="449"/>
      <c r="G648" s="449"/>
      <c r="H648" s="449"/>
      <c r="I648" s="449"/>
      <c r="J648" s="449"/>
      <c r="K648" s="449"/>
      <c r="L648" s="449"/>
      <c r="U648" s="196" t="str">
        <f t="shared" si="33"/>
        <v>1: Own production (farms, gardens, raising animals)</v>
      </c>
    </row>
    <row r="649" spans="1:21" ht="12.6">
      <c r="A649" s="449" t="s">
        <v>9241</v>
      </c>
      <c r="B649" s="448">
        <v>2</v>
      </c>
      <c r="C649" s="450" t="s">
        <v>9243</v>
      </c>
      <c r="D649" s="449" t="str">
        <f t="shared" si="31"/>
        <v>Fishing / Hunting/ Gathering (wild crops or animals)</v>
      </c>
      <c r="E649" s="449" t="s">
        <v>9244</v>
      </c>
      <c r="F649" s="449"/>
      <c r="G649" s="449"/>
      <c r="H649" s="449"/>
      <c r="I649" s="449"/>
      <c r="J649" s="449"/>
      <c r="K649" s="449"/>
      <c r="L649" s="449"/>
      <c r="U649" s="196" t="str">
        <f t="shared" si="33"/>
        <v>2: Fishing / Hunting/ Gathering (wild crops or animals)</v>
      </c>
    </row>
    <row r="650" spans="1:21" ht="12.6">
      <c r="A650" s="449" t="s">
        <v>9241</v>
      </c>
      <c r="B650" s="448">
        <v>3</v>
      </c>
      <c r="C650" s="450" t="s">
        <v>9245</v>
      </c>
      <c r="D650" s="449" t="str">
        <f t="shared" si="31"/>
        <v>Loaned / Borrowed</v>
      </c>
      <c r="E650" s="449" t="s">
        <v>9245</v>
      </c>
      <c r="F650" s="449"/>
      <c r="G650" s="449"/>
      <c r="H650" s="449"/>
      <c r="I650" s="449"/>
      <c r="J650" s="449"/>
      <c r="K650" s="449"/>
      <c r="L650" s="449"/>
      <c r="U650" s="196" t="str">
        <f t="shared" si="33"/>
        <v>3: Loaned / Borrowed</v>
      </c>
    </row>
    <row r="651" spans="1:21" ht="12.6">
      <c r="A651" s="449" t="s">
        <v>9241</v>
      </c>
      <c r="B651" s="448">
        <v>4</v>
      </c>
      <c r="C651" s="450" t="s">
        <v>9246</v>
      </c>
      <c r="D651" s="449" t="str">
        <f t="shared" si="31"/>
        <v>Market (purchased)</v>
      </c>
      <c r="E651" s="449" t="s">
        <v>9246</v>
      </c>
      <c r="F651" s="449"/>
      <c r="G651" s="449"/>
      <c r="H651" s="449"/>
      <c r="I651" s="449"/>
      <c r="J651" s="449"/>
      <c r="K651" s="449"/>
      <c r="L651" s="449"/>
      <c r="U651" s="196" t="str">
        <f t="shared" si="33"/>
        <v>4: Market (purchased)</v>
      </c>
    </row>
    <row r="652" spans="1:21" ht="12.6">
      <c r="A652" s="449" t="s">
        <v>9241</v>
      </c>
      <c r="B652" s="448">
        <v>5</v>
      </c>
      <c r="C652" s="450" t="s">
        <v>9247</v>
      </c>
      <c r="D652" s="449" t="str">
        <f t="shared" si="31"/>
        <v>Begging</v>
      </c>
      <c r="E652" s="449" t="s">
        <v>9247</v>
      </c>
      <c r="F652" s="449"/>
      <c r="G652" s="449"/>
      <c r="H652" s="449"/>
      <c r="I652" s="449"/>
      <c r="J652" s="449"/>
      <c r="K652" s="449"/>
      <c r="L652" s="449"/>
      <c r="U652" s="196" t="str">
        <f t="shared" si="33"/>
        <v>5: Begging</v>
      </c>
    </row>
    <row r="653" spans="1:21" ht="12.6">
      <c r="A653" s="449" t="s">
        <v>9241</v>
      </c>
      <c r="B653" s="448">
        <v>6</v>
      </c>
      <c r="C653" s="450" t="s">
        <v>9248</v>
      </c>
      <c r="D653" s="449" t="str">
        <f t="shared" si="31"/>
        <v>Exchanged for labour</v>
      </c>
      <c r="E653" s="449" t="s">
        <v>9248</v>
      </c>
      <c r="F653" s="449"/>
      <c r="G653" s="449"/>
      <c r="H653" s="449"/>
      <c r="I653" s="449"/>
      <c r="J653" s="449"/>
      <c r="K653" s="449"/>
      <c r="L653" s="449"/>
      <c r="U653" s="196" t="str">
        <f t="shared" si="33"/>
        <v>6: Exchanged for labour</v>
      </c>
    </row>
    <row r="654" spans="1:21" ht="12.6">
      <c r="A654" s="449" t="s">
        <v>9241</v>
      </c>
      <c r="B654" s="448">
        <v>7</v>
      </c>
      <c r="C654" s="450" t="s">
        <v>9249</v>
      </c>
      <c r="D654" s="449" t="str">
        <f t="shared" si="31"/>
        <v>Gift (food) from family or friends</v>
      </c>
      <c r="E654" s="449" t="s">
        <v>9249</v>
      </c>
      <c r="F654" s="449"/>
      <c r="G654" s="449"/>
      <c r="H654" s="449"/>
      <c r="I654" s="449"/>
      <c r="J654" s="449"/>
      <c r="K654" s="449"/>
      <c r="L654" s="449"/>
      <c r="U654" s="196" t="str">
        <f t="shared" si="33"/>
        <v>7: Gift (food) from family or friends</v>
      </c>
    </row>
    <row r="655" spans="1:21" ht="12.6">
      <c r="A655" s="449" t="s">
        <v>9241</v>
      </c>
      <c r="B655" s="448">
        <v>8</v>
      </c>
      <c r="C655" s="450" t="s">
        <v>9250</v>
      </c>
      <c r="D655" s="449" t="str">
        <f t="shared" si="31"/>
        <v>Food Assistance (including from WFP and partners)</v>
      </c>
      <c r="E655" s="449" t="s">
        <v>9251</v>
      </c>
      <c r="F655" s="449"/>
      <c r="G655" s="449"/>
      <c r="H655" s="449"/>
      <c r="I655" s="449"/>
      <c r="J655" s="449"/>
      <c r="K655" s="449"/>
      <c r="L655" s="449"/>
      <c r="U655" s="196" t="str">
        <f t="shared" si="33"/>
        <v>8: Food Assistance (including from WFP and partners)</v>
      </c>
    </row>
    <row r="656" spans="1:21" ht="12.6">
      <c r="A656" s="449" t="s">
        <v>9241</v>
      </c>
      <c r="B656" s="448">
        <v>10</v>
      </c>
      <c r="C656" s="450" t="s">
        <v>9223</v>
      </c>
      <c r="D656" s="449" t="str">
        <f t="shared" si="31"/>
        <v>N/A</v>
      </c>
      <c r="E656" s="449" t="s">
        <v>9223</v>
      </c>
      <c r="F656" s="449"/>
      <c r="G656" s="449"/>
      <c r="H656" s="449"/>
      <c r="I656" s="449"/>
      <c r="J656" s="449"/>
      <c r="K656" s="449"/>
      <c r="L656" s="449"/>
      <c r="U656" s="196" t="str">
        <f t="shared" si="33"/>
        <v>10: N/A</v>
      </c>
    </row>
    <row r="657" spans="1:21" ht="12.6">
      <c r="A657" s="449" t="s">
        <v>9252</v>
      </c>
      <c r="B657" s="448">
        <v>1</v>
      </c>
      <c r="C657" s="450" t="s">
        <v>2270</v>
      </c>
      <c r="D657" s="449" t="str">
        <f t="shared" si="31"/>
        <v>Cereal</v>
      </c>
      <c r="E657" s="449" t="s">
        <v>2270</v>
      </c>
      <c r="F657" s="449"/>
      <c r="G657" s="449"/>
      <c r="H657" s="449"/>
      <c r="I657" s="449"/>
      <c r="J657" s="449"/>
      <c r="K657" s="202"/>
      <c r="L657" s="449"/>
      <c r="U657" s="196" t="str">
        <f t="shared" si="33"/>
        <v>1: Cereal</v>
      </c>
    </row>
    <row r="658" spans="1:21" ht="12.6">
      <c r="A658" s="449" t="s">
        <v>9252</v>
      </c>
      <c r="B658" s="448">
        <v>2</v>
      </c>
      <c r="C658" s="450" t="s">
        <v>2279</v>
      </c>
      <c r="D658" s="449" t="str">
        <f t="shared" si="31"/>
        <v>Pulses</v>
      </c>
      <c r="E658" s="449" t="s">
        <v>2279</v>
      </c>
      <c r="F658" s="449"/>
      <c r="G658" s="449"/>
      <c r="H658" s="449"/>
      <c r="I658" s="449"/>
      <c r="J658" s="449"/>
      <c r="K658" s="202"/>
      <c r="L658" s="449"/>
      <c r="U658" s="196" t="str">
        <f t="shared" si="33"/>
        <v>2: Pulses</v>
      </c>
    </row>
    <row r="659" spans="1:21" ht="12.6">
      <c r="A659" s="449" t="s">
        <v>9252</v>
      </c>
      <c r="B659" s="448">
        <v>3</v>
      </c>
      <c r="C659" s="450" t="s">
        <v>9253</v>
      </c>
      <c r="D659" s="449" t="str">
        <f t="shared" si="31"/>
        <v>Cooking Oil</v>
      </c>
      <c r="E659" s="449" t="s">
        <v>9253</v>
      </c>
      <c r="F659" s="449"/>
      <c r="G659" s="449"/>
      <c r="H659" s="449"/>
      <c r="I659" s="449"/>
      <c r="J659" s="449"/>
      <c r="K659" s="202"/>
      <c r="L659" s="449"/>
      <c r="U659" s="196" t="str">
        <f t="shared" si="33"/>
        <v>3: Cooking Oil</v>
      </c>
    </row>
    <row r="660" spans="1:21" ht="12.6">
      <c r="A660" s="449" t="s">
        <v>9252</v>
      </c>
      <c r="B660" s="448">
        <v>4</v>
      </c>
      <c r="C660" s="450" t="s">
        <v>8947</v>
      </c>
      <c r="D660" s="449" t="str">
        <f t="shared" si="31"/>
        <v>Salt</v>
      </c>
      <c r="E660" s="449" t="s">
        <v>8947</v>
      </c>
      <c r="F660" s="449"/>
      <c r="G660" s="449"/>
      <c r="H660" s="449"/>
      <c r="I660" s="449"/>
      <c r="J660" s="449"/>
      <c r="K660" s="202"/>
      <c r="L660" s="449"/>
      <c r="U660" s="196" t="str">
        <f t="shared" si="33"/>
        <v>4: Salt</v>
      </c>
    </row>
    <row r="661" spans="1:21" ht="12.6">
      <c r="A661" s="449" t="s">
        <v>9254</v>
      </c>
      <c r="B661" s="448">
        <v>1</v>
      </c>
      <c r="C661" s="450" t="s">
        <v>9255</v>
      </c>
      <c r="D661" s="449" t="str">
        <f t="shared" si="31"/>
        <v>Home consumption</v>
      </c>
      <c r="E661" s="449" t="s">
        <v>9255</v>
      </c>
      <c r="F661" s="449"/>
      <c r="G661" s="449"/>
      <c r="H661" s="449"/>
      <c r="I661" s="449"/>
      <c r="J661" s="449"/>
      <c r="K661" s="449"/>
      <c r="L661" s="449"/>
      <c r="U661" s="196" t="str">
        <f t="shared" si="33"/>
        <v>1: Home consumption</v>
      </c>
    </row>
    <row r="662" spans="1:21" ht="12.6">
      <c r="A662" s="449" t="s">
        <v>9254</v>
      </c>
      <c r="B662" s="448">
        <v>2</v>
      </c>
      <c r="C662" s="450" t="s">
        <v>9256</v>
      </c>
      <c r="D662" s="449" t="str">
        <f t="shared" si="31"/>
        <v>Market sales</v>
      </c>
      <c r="E662" s="449" t="s">
        <v>9256</v>
      </c>
      <c r="F662" s="449"/>
      <c r="G662" s="449"/>
      <c r="H662" s="449"/>
      <c r="I662" s="449"/>
      <c r="J662" s="449"/>
      <c r="K662" s="449"/>
      <c r="L662" s="449"/>
      <c r="U662" s="196" t="str">
        <f t="shared" si="33"/>
        <v>2: Market sales</v>
      </c>
    </row>
    <row r="663" spans="1:21" ht="12.6">
      <c r="A663" s="449" t="s">
        <v>9254</v>
      </c>
      <c r="B663" s="448">
        <v>3</v>
      </c>
      <c r="C663" s="450" t="s">
        <v>9257</v>
      </c>
      <c r="D663" s="449" t="str">
        <f t="shared" si="31"/>
        <v>Animal feeds</v>
      </c>
      <c r="E663" s="449" t="s">
        <v>9257</v>
      </c>
      <c r="F663" s="449"/>
      <c r="G663" s="449"/>
      <c r="H663" s="449"/>
      <c r="I663" s="449"/>
      <c r="J663" s="449"/>
      <c r="K663" s="449"/>
      <c r="L663" s="449"/>
      <c r="U663" s="196" t="str">
        <f t="shared" si="33"/>
        <v>3: Animal feeds</v>
      </c>
    </row>
    <row r="664" spans="1:21" ht="12.6">
      <c r="A664" s="449" t="s">
        <v>8564</v>
      </c>
      <c r="B664" s="448">
        <v>1</v>
      </c>
      <c r="C664" s="450" t="s">
        <v>3040</v>
      </c>
      <c r="D664" s="449" t="str">
        <f t="shared" si="31"/>
        <v>GFD</v>
      </c>
      <c r="E664" s="449" t="s">
        <v>3040</v>
      </c>
      <c r="F664" s="449"/>
      <c r="G664" s="449"/>
      <c r="H664" s="449"/>
      <c r="I664" s="449"/>
      <c r="J664" s="449"/>
      <c r="K664" s="449"/>
      <c r="L664" s="449"/>
      <c r="U664" s="196" t="str">
        <f t="shared" si="33"/>
        <v>1: GFD</v>
      </c>
    </row>
    <row r="665" spans="1:21" ht="12.6">
      <c r="A665" s="449" t="s">
        <v>8564</v>
      </c>
      <c r="B665" s="448">
        <v>2</v>
      </c>
      <c r="C665" s="450" t="s">
        <v>9258</v>
      </c>
      <c r="D665" s="449" t="str">
        <f t="shared" si="31"/>
        <v>F/CFA</v>
      </c>
      <c r="E665" s="449" t="s">
        <v>9258</v>
      </c>
      <c r="F665" s="449"/>
      <c r="G665" s="449"/>
      <c r="H665" s="449"/>
      <c r="I665" s="449"/>
      <c r="J665" s="449"/>
      <c r="K665" s="449"/>
      <c r="L665" s="449"/>
      <c r="U665" s="196" t="str">
        <f t="shared" si="33"/>
        <v>2: F/CFA</v>
      </c>
    </row>
    <row r="666" spans="1:21" ht="12.6">
      <c r="A666" s="449" t="s">
        <v>622</v>
      </c>
      <c r="B666" s="372">
        <v>1</v>
      </c>
      <c r="C666" s="450" t="s">
        <v>9259</v>
      </c>
      <c r="D666" s="449" t="str">
        <f t="shared" si="31"/>
        <v>Completed 3 years in the FFA programme</v>
      </c>
      <c r="E666" s="449" t="s">
        <v>9259</v>
      </c>
      <c r="F666" s="449"/>
      <c r="G666" s="449"/>
      <c r="H666" s="449"/>
      <c r="I666" s="449"/>
      <c r="J666" s="449"/>
      <c r="K666" s="449"/>
      <c r="L666" s="449"/>
      <c r="U666" s="196" t="str">
        <f t="shared" si="33"/>
        <v>1: Completed 3 years in the FFA programme</v>
      </c>
    </row>
    <row r="667" spans="1:21" ht="12.6">
      <c r="A667" s="449" t="s">
        <v>622</v>
      </c>
      <c r="B667" s="372">
        <v>2</v>
      </c>
      <c r="C667" s="450" t="s">
        <v>9260</v>
      </c>
      <c r="D667" s="449" t="str">
        <f t="shared" si="31"/>
        <v>HH was food sufficient (able to withstand shocks without FFA assistance)</v>
      </c>
      <c r="E667" s="449" t="s">
        <v>9260</v>
      </c>
      <c r="F667" s="449"/>
      <c r="G667" s="449"/>
      <c r="H667" s="449"/>
      <c r="I667" s="449"/>
      <c r="J667" s="449"/>
      <c r="K667" s="449"/>
      <c r="L667" s="449"/>
      <c r="U667" s="196" t="str">
        <f t="shared" si="33"/>
        <v>2: HH was food sufficient (able to withstand shocks without FFA assistance)</v>
      </c>
    </row>
    <row r="668" spans="1:21" ht="12.6">
      <c r="A668" s="449" t="s">
        <v>622</v>
      </c>
      <c r="B668" s="372">
        <v>3</v>
      </c>
      <c r="C668" s="450" t="s">
        <v>9261</v>
      </c>
      <c r="D668" s="449" t="str">
        <f t="shared" si="31"/>
        <v>Created 2-3 feddans of crop farm on top of the farm around the homestead</v>
      </c>
      <c r="E668" s="449" t="s">
        <v>9261</v>
      </c>
      <c r="F668" s="449"/>
      <c r="G668" s="449"/>
      <c r="H668" s="449"/>
      <c r="I668" s="449"/>
      <c r="J668" s="449"/>
      <c r="K668" s="449"/>
      <c r="L668" s="449"/>
      <c r="U668" s="196" t="str">
        <f t="shared" si="33"/>
        <v>3: Created 2-3 feddans of crop farm on top of the farm around the homestead</v>
      </c>
    </row>
    <row r="669" spans="1:21" ht="12.6">
      <c r="A669" s="449" t="s">
        <v>622</v>
      </c>
      <c r="B669" s="448">
        <v>4</v>
      </c>
      <c r="C669" s="450" t="s">
        <v>9262</v>
      </c>
      <c r="D669" s="449" t="str">
        <f t="shared" si="31"/>
        <v>Created 400 m2 of vegetable gardening that can be utilised 2-3 times a year.</v>
      </c>
      <c r="E669" s="449" t="s">
        <v>9263</v>
      </c>
      <c r="F669" s="449"/>
      <c r="G669" s="449"/>
      <c r="H669" s="449"/>
      <c r="I669" s="449"/>
      <c r="J669" s="449"/>
      <c r="K669" s="449"/>
      <c r="L669" s="449"/>
      <c r="U669" s="196" t="str">
        <f t="shared" si="33"/>
        <v>4: Created 400 m2 of vegetable gardening that can be utilised 2-3 times a year.</v>
      </c>
    </row>
    <row r="670" spans="1:21" ht="12.6">
      <c r="A670" s="449" t="s">
        <v>626</v>
      </c>
      <c r="B670" s="372">
        <v>1</v>
      </c>
      <c r="C670" s="450" t="s">
        <v>9264</v>
      </c>
      <c r="D670" s="449" t="str">
        <f t="shared" si="31"/>
        <v>Cooperating Partner (CP)</v>
      </c>
      <c r="E670" s="449" t="s">
        <v>9264</v>
      </c>
      <c r="F670" s="449"/>
      <c r="G670" s="449"/>
      <c r="H670" s="449"/>
      <c r="I670" s="449"/>
      <c r="J670" s="449"/>
      <c r="K670" s="449"/>
      <c r="L670" s="449"/>
      <c r="U670" s="196" t="str">
        <f t="shared" si="33"/>
        <v>1: Cooperating Partner (CP)</v>
      </c>
    </row>
    <row r="671" spans="1:21" ht="12.6">
      <c r="A671" s="449" t="s">
        <v>626</v>
      </c>
      <c r="B671" s="372">
        <v>2</v>
      </c>
      <c r="C671" s="450" t="s">
        <v>8891</v>
      </c>
      <c r="D671" s="449" t="str">
        <f t="shared" si="31"/>
        <v>WFP</v>
      </c>
      <c r="E671" s="449" t="s">
        <v>8891</v>
      </c>
      <c r="F671" s="449"/>
      <c r="G671" s="449"/>
      <c r="H671" s="449"/>
      <c r="I671" s="449"/>
      <c r="J671" s="449"/>
      <c r="K671" s="449"/>
      <c r="L671" s="449"/>
      <c r="U671" s="196" t="str">
        <f t="shared" si="33"/>
        <v>2: WFP</v>
      </c>
    </row>
    <row r="672" spans="1:21" ht="12.6">
      <c r="A672" s="449" t="s">
        <v>626</v>
      </c>
      <c r="B672" s="372">
        <v>3</v>
      </c>
      <c r="C672" s="450" t="s">
        <v>9265</v>
      </c>
      <c r="D672" s="449" t="str">
        <f t="shared" si="31"/>
        <v>Project Management Committee</v>
      </c>
      <c r="E672" s="449" t="s">
        <v>9265</v>
      </c>
      <c r="F672" s="449"/>
      <c r="G672" s="449"/>
      <c r="H672" s="449"/>
      <c r="I672" s="449"/>
      <c r="J672" s="449"/>
      <c r="K672" s="449"/>
      <c r="L672" s="449"/>
      <c r="U672" s="196" t="str">
        <f t="shared" si="33"/>
        <v>3: Project Management Committee</v>
      </c>
    </row>
    <row r="673" spans="1:21" ht="12.6">
      <c r="A673" s="449" t="s">
        <v>626</v>
      </c>
      <c r="B673" s="372">
        <v>4</v>
      </c>
      <c r="C673" s="450" t="s">
        <v>9266</v>
      </c>
      <c r="D673" s="449" t="str">
        <f t="shared" si="31"/>
        <v>Boma Chief</v>
      </c>
      <c r="E673" s="449" t="s">
        <v>9266</v>
      </c>
      <c r="F673" s="449"/>
      <c r="G673" s="449"/>
      <c r="H673" s="449"/>
      <c r="I673" s="449"/>
      <c r="J673" s="449"/>
      <c r="K673" s="449"/>
      <c r="L673" s="449"/>
      <c r="U673" s="196" t="str">
        <f t="shared" si="33"/>
        <v>4: Boma Chief</v>
      </c>
    </row>
    <row r="674" spans="1:21" ht="12.6">
      <c r="A674" s="449" t="s">
        <v>626</v>
      </c>
      <c r="B674" s="372">
        <v>5</v>
      </c>
      <c r="C674" s="450" t="s">
        <v>9267</v>
      </c>
      <c r="D674" s="449" t="str">
        <f t="shared" si="31"/>
        <v>Agricultural Office</v>
      </c>
      <c r="E674" s="449" t="s">
        <v>9267</v>
      </c>
      <c r="F674" s="449"/>
      <c r="G674" s="449"/>
      <c r="H674" s="449"/>
      <c r="I674" s="449"/>
      <c r="J674" s="449"/>
      <c r="K674" s="449"/>
      <c r="L674" s="449"/>
      <c r="U674" s="196" t="str">
        <f t="shared" si="33"/>
        <v>5: Agricultural Office</v>
      </c>
    </row>
    <row r="675" spans="1:21" ht="12.6">
      <c r="A675" s="449" t="s">
        <v>626</v>
      </c>
      <c r="B675" s="448">
        <v>6</v>
      </c>
      <c r="C675" s="450" t="s">
        <v>9128</v>
      </c>
      <c r="D675" s="449" t="str">
        <f t="shared" si="31"/>
        <v>RRC</v>
      </c>
      <c r="E675" s="449" t="s">
        <v>9268</v>
      </c>
      <c r="F675" s="449"/>
      <c r="G675" s="449"/>
      <c r="H675" s="449"/>
      <c r="I675" s="449"/>
      <c r="J675" s="449"/>
      <c r="K675" s="449"/>
      <c r="L675" s="449"/>
      <c r="U675" s="196" t="str">
        <f t="shared" si="33"/>
        <v>6: RRC</v>
      </c>
    </row>
    <row r="676" spans="1:21" ht="12.6">
      <c r="A676" s="449" t="s">
        <v>450</v>
      </c>
      <c r="B676" s="448">
        <v>1</v>
      </c>
      <c r="C676" s="450" t="s">
        <v>9269</v>
      </c>
      <c r="D676" s="449" t="str">
        <f t="shared" si="31"/>
        <v>No change</v>
      </c>
      <c r="E676" s="449" t="s">
        <v>9269</v>
      </c>
      <c r="F676" s="449"/>
      <c r="G676" s="449"/>
      <c r="H676" s="449"/>
      <c r="I676" s="449"/>
      <c r="J676" s="449"/>
      <c r="K676" s="449"/>
      <c r="L676" s="449"/>
      <c r="U676" s="196" t="str">
        <f t="shared" si="33"/>
        <v>1: No change</v>
      </c>
    </row>
    <row r="677" spans="1:21" ht="12.6">
      <c r="A677" s="449" t="s">
        <v>450</v>
      </c>
      <c r="B677" s="448">
        <v>2</v>
      </c>
      <c r="C677" s="450" t="s">
        <v>9270</v>
      </c>
      <c r="D677" s="449" t="str">
        <f t="shared" si="31"/>
        <v>Increased</v>
      </c>
      <c r="E677" s="449" t="s">
        <v>9270</v>
      </c>
      <c r="F677" s="449"/>
      <c r="G677" s="449"/>
      <c r="H677" s="449"/>
      <c r="I677" s="449"/>
      <c r="J677" s="449"/>
      <c r="K677" s="449"/>
      <c r="L677" s="449"/>
      <c r="U677" s="196" t="str">
        <f t="shared" si="33"/>
        <v>2: Increased</v>
      </c>
    </row>
    <row r="678" spans="1:21" ht="12.6">
      <c r="A678" s="449" t="s">
        <v>450</v>
      </c>
      <c r="B678" s="448">
        <v>3</v>
      </c>
      <c r="C678" s="450" t="s">
        <v>9271</v>
      </c>
      <c r="D678" s="449" t="str">
        <f t="shared" si="31"/>
        <v>Decreased</v>
      </c>
      <c r="E678" s="449" t="s">
        <v>9271</v>
      </c>
      <c r="F678" s="449"/>
      <c r="G678" s="449"/>
      <c r="H678" s="449"/>
      <c r="I678" s="449"/>
      <c r="J678" s="449"/>
      <c r="K678" s="449"/>
      <c r="L678" s="449"/>
      <c r="U678" s="196" t="str">
        <f t="shared" si="33"/>
        <v>3: Decreased</v>
      </c>
    </row>
    <row r="679" spans="1:21" ht="12.6">
      <c r="A679" s="449" t="s">
        <v>450</v>
      </c>
      <c r="B679" s="448">
        <v>4</v>
      </c>
      <c r="C679" s="450" t="s">
        <v>8850</v>
      </c>
      <c r="D679" s="449" t="str">
        <f t="shared" si="31"/>
        <v>Don’t know</v>
      </c>
      <c r="E679" s="449" t="s">
        <v>8850</v>
      </c>
      <c r="F679" s="449"/>
      <c r="G679" s="449"/>
      <c r="H679" s="449"/>
      <c r="I679" s="449"/>
      <c r="J679" s="449"/>
      <c r="K679" s="449"/>
      <c r="L679" s="449"/>
      <c r="U679" s="196" t="str">
        <f t="shared" si="33"/>
        <v>4: Don’t know</v>
      </c>
    </row>
    <row r="680" spans="1:21" ht="12.6">
      <c r="A680" s="449" t="s">
        <v>459</v>
      </c>
      <c r="B680" s="448">
        <v>1</v>
      </c>
      <c r="C680" s="450" t="s">
        <v>9272</v>
      </c>
      <c r="D680" s="449" t="str">
        <f t="shared" si="31"/>
        <v>Income source completely lost</v>
      </c>
      <c r="E680" s="449" t="s">
        <v>9272</v>
      </c>
      <c r="F680" s="449"/>
      <c r="G680" s="449"/>
      <c r="H680" s="449"/>
      <c r="I680" s="449"/>
      <c r="J680" s="449"/>
      <c r="K680" s="449"/>
      <c r="L680" s="449"/>
      <c r="U680" s="196" t="str">
        <f t="shared" si="33"/>
        <v>1: Income source completely lost</v>
      </c>
    </row>
    <row r="681" spans="1:21" ht="12.6">
      <c r="A681" s="449" t="s">
        <v>459</v>
      </c>
      <c r="B681" s="448">
        <v>2</v>
      </c>
      <c r="C681" s="450" t="s">
        <v>9273</v>
      </c>
      <c r="D681" s="449" t="str">
        <f t="shared" si="31"/>
        <v>Some of income source lost</v>
      </c>
      <c r="E681" s="449" t="s">
        <v>9273</v>
      </c>
      <c r="F681" s="449"/>
      <c r="G681" s="449"/>
      <c r="H681" s="449"/>
      <c r="I681" s="449"/>
      <c r="J681" s="449"/>
      <c r="K681" s="449"/>
      <c r="L681" s="449"/>
      <c r="U681" s="196" t="str">
        <f t="shared" si="33"/>
        <v>2: Some of income source lost</v>
      </c>
    </row>
    <row r="682" spans="1:21" ht="12.6">
      <c r="A682" s="449" t="s">
        <v>459</v>
      </c>
      <c r="B682" s="448">
        <v>3</v>
      </c>
      <c r="C682" s="450" t="s">
        <v>9274</v>
      </c>
      <c r="D682" s="449" t="str">
        <f t="shared" ref="D682:D745" si="34">C682</f>
        <v>Market conditions changed</v>
      </c>
      <c r="E682" s="449" t="s">
        <v>9274</v>
      </c>
      <c r="F682" s="449"/>
      <c r="G682" s="449"/>
      <c r="H682" s="449"/>
      <c r="I682" s="449"/>
      <c r="J682" s="449"/>
      <c r="K682" s="449"/>
      <c r="L682" s="449"/>
      <c r="U682" s="196" t="str">
        <f t="shared" si="33"/>
        <v>3: Market conditions changed</v>
      </c>
    </row>
    <row r="683" spans="1:21" ht="12.6">
      <c r="A683" s="449" t="s">
        <v>459</v>
      </c>
      <c r="B683" s="448">
        <v>4</v>
      </c>
      <c r="C683" s="450" t="s">
        <v>9275</v>
      </c>
      <c r="D683" s="449" t="str">
        <f t="shared" si="34"/>
        <v>Work place closed</v>
      </c>
      <c r="E683" s="449" t="s">
        <v>9275</v>
      </c>
      <c r="F683" s="449"/>
      <c r="G683" s="449"/>
      <c r="H683" s="449"/>
      <c r="I683" s="449"/>
      <c r="J683" s="449"/>
      <c r="K683" s="449"/>
      <c r="L683" s="449"/>
      <c r="U683" s="196" t="str">
        <f t="shared" si="33"/>
        <v>4: Work place closed</v>
      </c>
    </row>
    <row r="684" spans="1:21" ht="12.6">
      <c r="A684" s="449" t="s">
        <v>459</v>
      </c>
      <c r="B684" s="448">
        <v>5</v>
      </c>
      <c r="C684" s="450" t="s">
        <v>9276</v>
      </c>
      <c r="D684" s="449" t="str">
        <f t="shared" si="34"/>
        <v>Cannot access location of livelihood activity</v>
      </c>
      <c r="E684" s="449" t="s">
        <v>9276</v>
      </c>
      <c r="F684" s="449"/>
      <c r="G684" s="449"/>
      <c r="H684" s="449"/>
      <c r="I684" s="449"/>
      <c r="J684" s="449"/>
      <c r="K684" s="449"/>
      <c r="L684" s="449"/>
      <c r="U684" s="196" t="str">
        <f t="shared" si="33"/>
        <v>5: Cannot access location of livelihood activity</v>
      </c>
    </row>
    <row r="685" spans="1:21" ht="12.6">
      <c r="A685" s="449" t="s">
        <v>459</v>
      </c>
      <c r="B685" s="448">
        <v>6</v>
      </c>
      <c r="C685" s="450" t="s">
        <v>9277</v>
      </c>
      <c r="D685" s="449" t="str">
        <f t="shared" si="34"/>
        <v>Getting less money due to inflation</v>
      </c>
      <c r="E685" s="449" t="s">
        <v>9277</v>
      </c>
      <c r="F685" s="449"/>
      <c r="G685" s="449"/>
      <c r="H685" s="449"/>
      <c r="I685" s="449"/>
      <c r="J685" s="449"/>
      <c r="K685" s="449"/>
      <c r="L685" s="449"/>
      <c r="U685" s="196" t="str">
        <f t="shared" si="33"/>
        <v>6: Getting less money due to inflation</v>
      </c>
    </row>
    <row r="686" spans="1:21" ht="12.6">
      <c r="A686" s="449" t="s">
        <v>459</v>
      </c>
      <c r="B686" s="448">
        <v>7</v>
      </c>
      <c r="C686" s="450" t="s">
        <v>4525</v>
      </c>
      <c r="D686" s="449" t="str">
        <f t="shared" si="34"/>
        <v>Other</v>
      </c>
      <c r="E686" s="449" t="s">
        <v>4525</v>
      </c>
      <c r="F686" s="449"/>
      <c r="G686" s="449"/>
      <c r="H686" s="449"/>
      <c r="I686" s="449"/>
      <c r="J686" s="449"/>
      <c r="K686" s="449"/>
      <c r="L686" s="449"/>
      <c r="U686" s="196" t="str">
        <f t="shared" si="33"/>
        <v>7: Other</v>
      </c>
    </row>
    <row r="687" spans="1:21" ht="12.6">
      <c r="A687" s="449" t="s">
        <v>1440</v>
      </c>
      <c r="B687" s="448">
        <v>1</v>
      </c>
      <c r="C687" s="450" t="s">
        <v>9278</v>
      </c>
      <c r="D687" s="449" t="str">
        <f t="shared" si="34"/>
        <v>Traditional grain storage (grainary)</v>
      </c>
      <c r="E687" s="449" t="s">
        <v>9278</v>
      </c>
      <c r="F687" s="449"/>
      <c r="G687" s="449"/>
      <c r="H687" s="449"/>
      <c r="I687" s="449"/>
      <c r="J687" s="449"/>
      <c r="K687" s="449"/>
      <c r="L687" s="449"/>
      <c r="U687" s="196" t="str">
        <f t="shared" si="33"/>
        <v>1: Traditional grain storage (grainary)</v>
      </c>
    </row>
    <row r="688" spans="1:21" ht="12.6">
      <c r="A688" s="449" t="s">
        <v>1440</v>
      </c>
      <c r="B688" s="448">
        <v>2</v>
      </c>
      <c r="C688" s="450" t="s">
        <v>9279</v>
      </c>
      <c r="D688" s="449" t="str">
        <f t="shared" si="34"/>
        <v>House room</v>
      </c>
      <c r="E688" s="449" t="s">
        <v>9279</v>
      </c>
      <c r="F688" s="449"/>
      <c r="G688" s="449"/>
      <c r="H688" s="449"/>
      <c r="I688" s="449"/>
      <c r="J688" s="449"/>
      <c r="K688" s="449"/>
      <c r="L688" s="449"/>
      <c r="U688" s="196" t="str">
        <f t="shared" si="33"/>
        <v>2: House room</v>
      </c>
    </row>
    <row r="689" spans="1:21" ht="12.6">
      <c r="A689" s="449" t="s">
        <v>1440</v>
      </c>
      <c r="B689" s="448">
        <v>3</v>
      </c>
      <c r="C689" s="450" t="s">
        <v>9280</v>
      </c>
      <c r="D689" s="449" t="str">
        <f t="shared" si="34"/>
        <v>Community storage</v>
      </c>
      <c r="E689" s="449" t="s">
        <v>9280</v>
      </c>
      <c r="F689" s="449"/>
      <c r="G689" s="449"/>
      <c r="H689" s="449"/>
      <c r="I689" s="449"/>
      <c r="J689" s="449"/>
      <c r="K689" s="449"/>
      <c r="L689" s="449"/>
      <c r="U689" s="196" t="str">
        <f t="shared" si="33"/>
        <v>3: Community storage</v>
      </c>
    </row>
    <row r="690" spans="1:21" ht="12.6">
      <c r="A690" s="449" t="s">
        <v>1440</v>
      </c>
      <c r="B690" s="448">
        <v>88</v>
      </c>
      <c r="C690" s="450" t="s">
        <v>7254</v>
      </c>
      <c r="D690" s="449" t="str">
        <f t="shared" si="34"/>
        <v>Others (specify)</v>
      </c>
      <c r="E690" s="449" t="s">
        <v>7254</v>
      </c>
      <c r="F690" s="449"/>
      <c r="G690" s="449"/>
      <c r="H690" s="449"/>
      <c r="I690" s="449"/>
      <c r="J690" s="449"/>
      <c r="K690" s="449"/>
      <c r="L690" s="449"/>
      <c r="U690" s="196" t="str">
        <f t="shared" si="33"/>
        <v>88: Others (specify)</v>
      </c>
    </row>
    <row r="691" spans="1:21" ht="12.6">
      <c r="A691" s="449" t="s">
        <v>9281</v>
      </c>
      <c r="B691" s="448">
        <v>1</v>
      </c>
      <c r="C691" s="450" t="s">
        <v>9282</v>
      </c>
      <c r="D691" s="449" t="str">
        <f t="shared" si="34"/>
        <v>Corrugated iron sheet</v>
      </c>
      <c r="E691" s="449" t="s">
        <v>9282</v>
      </c>
      <c r="F691" s="449"/>
      <c r="G691" s="449"/>
      <c r="H691" s="449"/>
      <c r="I691" s="449"/>
      <c r="J691" s="449"/>
      <c r="K691" s="449"/>
      <c r="L691" s="449"/>
      <c r="U691" s="196" t="str">
        <f t="shared" si="33"/>
        <v>1: Corrugated iron sheet</v>
      </c>
    </row>
    <row r="692" spans="1:21" ht="12.6">
      <c r="A692" s="449" t="s">
        <v>9281</v>
      </c>
      <c r="B692" s="448">
        <v>2</v>
      </c>
      <c r="C692" s="450" t="s">
        <v>9283</v>
      </c>
      <c r="D692" s="449" t="str">
        <f t="shared" si="34"/>
        <v>Tin</v>
      </c>
      <c r="E692" s="449" t="s">
        <v>9283</v>
      </c>
      <c r="F692" s="449"/>
      <c r="G692" s="449"/>
      <c r="H692" s="449"/>
      <c r="I692" s="449"/>
      <c r="J692" s="449"/>
      <c r="K692" s="449"/>
      <c r="L692" s="449"/>
      <c r="U692" s="196" t="str">
        <f t="shared" si="33"/>
        <v>2: Tin</v>
      </c>
    </row>
    <row r="693" spans="1:21" ht="12.6">
      <c r="A693" s="449" t="s">
        <v>9281</v>
      </c>
      <c r="B693" s="448">
        <v>3</v>
      </c>
      <c r="C693" s="450" t="s">
        <v>9284</v>
      </c>
      <c r="D693" s="449" t="str">
        <f t="shared" si="34"/>
        <v>Thatch/Grass</v>
      </c>
      <c r="E693" s="449" t="s">
        <v>9284</v>
      </c>
      <c r="F693" s="449"/>
      <c r="G693" s="449"/>
      <c r="H693" s="449"/>
      <c r="I693" s="449"/>
      <c r="J693" s="449"/>
      <c r="K693" s="449"/>
      <c r="L693" s="449"/>
      <c r="U693" s="196" t="str">
        <f t="shared" si="33"/>
        <v>3: Thatch/Grass</v>
      </c>
    </row>
    <row r="694" spans="1:21" ht="12.6">
      <c r="A694" s="449" t="s">
        <v>9281</v>
      </c>
      <c r="B694" s="448">
        <v>4</v>
      </c>
      <c r="C694" s="450" t="s">
        <v>9285</v>
      </c>
      <c r="D694" s="449" t="str">
        <f t="shared" si="34"/>
        <v>Plastic</v>
      </c>
      <c r="E694" s="449" t="s">
        <v>9285</v>
      </c>
      <c r="F694" s="449"/>
      <c r="G694" s="449"/>
      <c r="H694" s="449"/>
      <c r="I694" s="449"/>
      <c r="J694" s="449"/>
      <c r="K694" s="449"/>
      <c r="L694" s="449"/>
      <c r="U694" s="196" t="str">
        <f t="shared" si="33"/>
        <v>4: Plastic</v>
      </c>
    </row>
    <row r="695" spans="1:21" ht="12.6">
      <c r="A695" s="449" t="s">
        <v>9281</v>
      </c>
      <c r="B695" s="456">
        <v>88</v>
      </c>
      <c r="C695" s="450" t="s">
        <v>4525</v>
      </c>
      <c r="D695" s="449" t="str">
        <f t="shared" si="34"/>
        <v>Other</v>
      </c>
      <c r="E695" s="457" t="s">
        <v>4525</v>
      </c>
      <c r="F695" s="457"/>
      <c r="G695" s="457"/>
      <c r="H695" s="457"/>
      <c r="I695" s="449"/>
      <c r="J695" s="449"/>
      <c r="K695" s="449"/>
      <c r="L695" s="449"/>
      <c r="U695" s="196" t="str">
        <f t="shared" si="33"/>
        <v>88: Other</v>
      </c>
    </row>
    <row r="696" spans="1:21" ht="12.6">
      <c r="A696" s="449" t="s">
        <v>9286</v>
      </c>
      <c r="B696" s="448">
        <v>1</v>
      </c>
      <c r="C696" s="450" t="s">
        <v>9287</v>
      </c>
      <c r="D696" s="449" t="str">
        <f t="shared" si="34"/>
        <v>Smeared mud</v>
      </c>
      <c r="E696" s="449" t="s">
        <v>9287</v>
      </c>
      <c r="F696" s="449"/>
      <c r="G696" s="449"/>
      <c r="H696" s="449"/>
      <c r="I696" s="449"/>
      <c r="J696" s="449"/>
      <c r="K696" s="449"/>
      <c r="L696" s="449"/>
      <c r="U696" s="196" t="str">
        <f t="shared" si="33"/>
        <v>1: Smeared mud</v>
      </c>
    </row>
    <row r="697" spans="1:21" ht="12.6">
      <c r="A697" s="449" t="s">
        <v>9286</v>
      </c>
      <c r="B697" s="448">
        <v>2</v>
      </c>
      <c r="C697" s="450" t="s">
        <v>9288</v>
      </c>
      <c r="D697" s="449" t="str">
        <f t="shared" si="34"/>
        <v>Sun-dried mud brick</v>
      </c>
      <c r="E697" s="449" t="s">
        <v>9288</v>
      </c>
      <c r="F697" s="449"/>
      <c r="G697" s="449"/>
      <c r="H697" s="449"/>
      <c r="I697" s="449"/>
      <c r="J697" s="449"/>
      <c r="K697" s="449"/>
      <c r="L697" s="449"/>
      <c r="U697" s="196" t="str">
        <f t="shared" ref="U697:U760" si="35">IF(LEN(B697)&gt;0,_xlfn.CONCAT(B697,": ",D697),"")</f>
        <v>2: Sun-dried mud brick</v>
      </c>
    </row>
    <row r="698" spans="1:21" ht="12.6">
      <c r="A698" s="449" t="s">
        <v>9286</v>
      </c>
      <c r="B698" s="448">
        <v>3</v>
      </c>
      <c r="C698" s="450" t="s">
        <v>9289</v>
      </c>
      <c r="D698" s="449" t="str">
        <f t="shared" si="34"/>
        <v>Fire-dried mud brick</v>
      </c>
      <c r="E698" s="449" t="s">
        <v>9289</v>
      </c>
      <c r="F698" s="449"/>
      <c r="G698" s="449"/>
      <c r="H698" s="449"/>
      <c r="I698" s="449"/>
      <c r="J698" s="449"/>
      <c r="K698" s="449"/>
      <c r="L698" s="449"/>
      <c r="U698" s="196" t="str">
        <f t="shared" si="35"/>
        <v>3: Fire-dried mud brick</v>
      </c>
    </row>
    <row r="699" spans="1:21" ht="12.6">
      <c r="A699" s="449" t="s">
        <v>9286</v>
      </c>
      <c r="B699" s="448">
        <v>4</v>
      </c>
      <c r="C699" s="450" t="s">
        <v>9290</v>
      </c>
      <c r="D699" s="449" t="str">
        <f t="shared" si="34"/>
        <v>Mud mixed with concrete</v>
      </c>
      <c r="E699" s="449" t="s">
        <v>9290</v>
      </c>
      <c r="F699" s="449"/>
      <c r="G699" s="449"/>
      <c r="H699" s="449"/>
      <c r="I699" s="449"/>
      <c r="J699" s="449"/>
      <c r="K699" s="449"/>
      <c r="L699" s="449"/>
      <c r="U699" s="196" t="str">
        <f t="shared" si="35"/>
        <v>4: Mud mixed with concrete</v>
      </c>
    </row>
    <row r="700" spans="1:21" ht="12.6">
      <c r="A700" s="449" t="s">
        <v>9286</v>
      </c>
      <c r="B700" s="448">
        <v>5</v>
      </c>
      <c r="C700" s="450" t="s">
        <v>9291</v>
      </c>
      <c r="D700" s="449" t="str">
        <f t="shared" si="34"/>
        <v>Concrete</v>
      </c>
      <c r="E700" s="449" t="s">
        <v>9291</v>
      </c>
      <c r="F700" s="449"/>
      <c r="G700" s="449"/>
      <c r="H700" s="449"/>
      <c r="I700" s="449"/>
      <c r="J700" s="449"/>
      <c r="K700" s="449"/>
      <c r="L700" s="449"/>
      <c r="U700" s="196" t="str">
        <f t="shared" si="35"/>
        <v>5: Concrete</v>
      </c>
    </row>
    <row r="701" spans="1:21" ht="12.6">
      <c r="A701" s="449" t="s">
        <v>9286</v>
      </c>
      <c r="B701" s="448">
        <v>6</v>
      </c>
      <c r="C701" s="450" t="s">
        <v>9292</v>
      </c>
      <c r="D701" s="449" t="str">
        <f t="shared" si="34"/>
        <v>Plastic sheet</v>
      </c>
      <c r="E701" s="449" t="s">
        <v>9292</v>
      </c>
      <c r="F701" s="449"/>
      <c r="G701" s="449"/>
      <c r="H701" s="449"/>
      <c r="I701" s="449"/>
      <c r="J701" s="449"/>
      <c r="K701" s="449"/>
      <c r="L701" s="449"/>
      <c r="U701" s="196" t="str">
        <f t="shared" si="35"/>
        <v>6: Plastic sheet</v>
      </c>
    </row>
    <row r="702" spans="1:21" ht="12.6">
      <c r="A702" s="449" t="s">
        <v>9286</v>
      </c>
      <c r="B702" s="456">
        <v>88</v>
      </c>
      <c r="C702" s="450" t="s">
        <v>4525</v>
      </c>
      <c r="D702" s="449" t="str">
        <f t="shared" si="34"/>
        <v>Other</v>
      </c>
      <c r="E702" s="457" t="s">
        <v>4525</v>
      </c>
      <c r="F702" s="457"/>
      <c r="G702" s="457"/>
      <c r="H702" s="457"/>
      <c r="I702" s="449"/>
      <c r="J702" s="449"/>
      <c r="K702" s="449"/>
      <c r="L702" s="449"/>
      <c r="U702" s="196" t="str">
        <f t="shared" si="35"/>
        <v>88: Other</v>
      </c>
    </row>
    <row r="703" spans="1:21" ht="12.6">
      <c r="A703" s="449" t="s">
        <v>9293</v>
      </c>
      <c r="B703" s="448">
        <v>1</v>
      </c>
      <c r="C703" s="450" t="s">
        <v>9294</v>
      </c>
      <c r="D703" s="449" t="str">
        <f t="shared" si="34"/>
        <v>Very important</v>
      </c>
      <c r="E703" s="449" t="s">
        <v>9294</v>
      </c>
      <c r="F703" s="449"/>
      <c r="G703" s="449"/>
      <c r="H703" s="449"/>
      <c r="I703" s="449"/>
      <c r="J703" s="449"/>
      <c r="K703" s="449"/>
      <c r="L703" s="449"/>
      <c r="U703" s="196" t="str">
        <f t="shared" si="35"/>
        <v>1: Very important</v>
      </c>
    </row>
    <row r="704" spans="1:21" ht="12.6">
      <c r="A704" s="449" t="s">
        <v>9293</v>
      </c>
      <c r="B704" s="448">
        <v>2</v>
      </c>
      <c r="C704" s="450" t="s">
        <v>9295</v>
      </c>
      <c r="D704" s="449" t="str">
        <f t="shared" si="34"/>
        <v>Important</v>
      </c>
      <c r="E704" s="449" t="s">
        <v>9295</v>
      </c>
      <c r="F704" s="449"/>
      <c r="G704" s="449"/>
      <c r="H704" s="449"/>
      <c r="I704" s="449"/>
      <c r="J704" s="449"/>
      <c r="K704" s="449"/>
      <c r="L704" s="449"/>
      <c r="U704" s="196" t="str">
        <f t="shared" si="35"/>
        <v>2: Important</v>
      </c>
    </row>
    <row r="705" spans="1:21" ht="12.6">
      <c r="A705" s="449" t="s">
        <v>9293</v>
      </c>
      <c r="B705" s="448">
        <v>3</v>
      </c>
      <c r="C705" s="450" t="s">
        <v>9296</v>
      </c>
      <c r="D705" s="449" t="str">
        <f t="shared" si="34"/>
        <v>Not very important</v>
      </c>
      <c r="E705" s="449" t="s">
        <v>9297</v>
      </c>
      <c r="F705" s="449"/>
      <c r="G705" s="449"/>
      <c r="H705" s="449"/>
      <c r="I705" s="449"/>
      <c r="J705" s="449"/>
      <c r="K705" s="449"/>
      <c r="L705" s="449"/>
      <c r="U705" s="196" t="str">
        <f t="shared" si="35"/>
        <v>3: Not very important</v>
      </c>
    </row>
    <row r="706" spans="1:21" ht="12.6">
      <c r="A706" s="449" t="s">
        <v>9293</v>
      </c>
      <c r="B706" s="448">
        <v>98</v>
      </c>
      <c r="C706" s="450" t="s">
        <v>8850</v>
      </c>
      <c r="D706" s="449" t="str">
        <f t="shared" si="34"/>
        <v>Don’t know</v>
      </c>
      <c r="E706" s="449" t="s">
        <v>8850</v>
      </c>
      <c r="F706" s="449"/>
      <c r="G706" s="449"/>
      <c r="H706" s="449"/>
      <c r="I706" s="449"/>
      <c r="J706" s="449"/>
      <c r="K706" s="449"/>
      <c r="L706" s="449"/>
      <c r="U706" s="196" t="str">
        <f t="shared" si="35"/>
        <v>98: Don’t know</v>
      </c>
    </row>
    <row r="707" spans="1:21" ht="12.6">
      <c r="A707" s="449" t="s">
        <v>6625</v>
      </c>
      <c r="B707" s="372">
        <v>1</v>
      </c>
      <c r="C707" s="450" t="s">
        <v>9298</v>
      </c>
      <c r="D707" s="449" t="str">
        <f t="shared" si="34"/>
        <v>A complete change</v>
      </c>
      <c r="E707" s="449" t="s">
        <v>9299</v>
      </c>
      <c r="F707" s="449"/>
      <c r="G707" s="449"/>
      <c r="H707" s="449"/>
      <c r="I707" s="452"/>
      <c r="J707" s="449"/>
      <c r="K707" s="449"/>
      <c r="L707" s="449"/>
      <c r="U707" s="196" t="str">
        <f t="shared" si="35"/>
        <v>1: A complete change</v>
      </c>
    </row>
    <row r="708" spans="1:21" ht="12.6">
      <c r="A708" s="449" t="s">
        <v>6625</v>
      </c>
      <c r="B708" s="372">
        <v>2</v>
      </c>
      <c r="C708" s="450" t="s">
        <v>9300</v>
      </c>
      <c r="D708" s="449" t="str">
        <f t="shared" si="34"/>
        <v>Improved slightly</v>
      </c>
      <c r="E708" s="449" t="s">
        <v>9301</v>
      </c>
      <c r="F708" s="449"/>
      <c r="G708" s="449"/>
      <c r="H708" s="449"/>
      <c r="I708" s="452"/>
      <c r="J708" s="449"/>
      <c r="K708" s="449"/>
      <c r="L708" s="449"/>
      <c r="U708" s="196" t="str">
        <f t="shared" si="35"/>
        <v>2: Improved slightly</v>
      </c>
    </row>
    <row r="709" spans="1:21" ht="12.6">
      <c r="A709" s="449" t="s">
        <v>6625</v>
      </c>
      <c r="B709" s="372">
        <v>3</v>
      </c>
      <c r="C709" s="450" t="s">
        <v>9302</v>
      </c>
      <c r="D709" s="449" t="str">
        <f t="shared" si="34"/>
        <v>Improved</v>
      </c>
      <c r="E709" s="449" t="s">
        <v>9303</v>
      </c>
      <c r="F709" s="449"/>
      <c r="G709" s="449"/>
      <c r="H709" s="449"/>
      <c r="I709" s="452"/>
      <c r="J709" s="449"/>
      <c r="K709" s="449"/>
      <c r="L709" s="449"/>
      <c r="U709" s="196" t="str">
        <f t="shared" si="35"/>
        <v>3: Improved</v>
      </c>
    </row>
    <row r="710" spans="1:21" ht="12.6">
      <c r="A710" s="449" t="s">
        <v>6625</v>
      </c>
      <c r="B710" s="372">
        <v>4</v>
      </c>
      <c r="C710" s="450" t="s">
        <v>9269</v>
      </c>
      <c r="D710" s="449" t="str">
        <f t="shared" si="34"/>
        <v>No change</v>
      </c>
      <c r="E710" s="449" t="s">
        <v>9269</v>
      </c>
      <c r="F710" s="449"/>
      <c r="G710" s="449"/>
      <c r="H710" s="449"/>
      <c r="I710" s="452"/>
      <c r="J710" s="449"/>
      <c r="K710" s="449"/>
      <c r="L710" s="449"/>
      <c r="U710" s="196" t="str">
        <f t="shared" si="35"/>
        <v>4: No change</v>
      </c>
    </row>
    <row r="711" spans="1:21" ht="12.6">
      <c r="A711" s="449" t="s">
        <v>6625</v>
      </c>
      <c r="B711" s="448">
        <v>5</v>
      </c>
      <c r="C711" s="450" t="s">
        <v>9304</v>
      </c>
      <c r="D711" s="449" t="str">
        <f t="shared" si="34"/>
        <v>Deteriorated</v>
      </c>
      <c r="E711" s="449" t="s">
        <v>9304</v>
      </c>
      <c r="F711" s="449"/>
      <c r="G711" s="449"/>
      <c r="H711" s="449"/>
      <c r="I711" s="452"/>
      <c r="J711" s="449"/>
      <c r="K711" s="449"/>
      <c r="L711" s="449"/>
      <c r="U711" s="196" t="str">
        <f t="shared" si="35"/>
        <v>5: Deteriorated</v>
      </c>
    </row>
    <row r="712" spans="1:21" ht="12.6">
      <c r="A712" s="449" t="s">
        <v>9305</v>
      </c>
      <c r="B712" s="448">
        <v>1</v>
      </c>
      <c r="C712" s="450" t="s">
        <v>9306</v>
      </c>
      <c r="D712" s="449" t="str">
        <f t="shared" si="34"/>
        <v>Bribery to gain assistance</v>
      </c>
      <c r="E712" s="449" t="s">
        <v>9306</v>
      </c>
      <c r="F712" s="449"/>
      <c r="G712" s="449"/>
      <c r="H712" s="449"/>
      <c r="I712" s="449"/>
      <c r="J712" s="449"/>
      <c r="K712" s="449"/>
      <c r="L712" s="449"/>
      <c r="U712" s="196" t="str">
        <f t="shared" si="35"/>
        <v>1: Bribery to gain assistance</v>
      </c>
    </row>
    <row r="713" spans="1:21" ht="12.6">
      <c r="A713" s="449" t="s">
        <v>9305</v>
      </c>
      <c r="B713" s="448">
        <v>2</v>
      </c>
      <c r="C713" s="450" t="s">
        <v>9307</v>
      </c>
      <c r="D713" s="449" t="str">
        <f t="shared" si="34"/>
        <v>Forced conscription to gain assistance</v>
      </c>
      <c r="E713" s="449" t="s">
        <v>9307</v>
      </c>
      <c r="F713" s="449"/>
      <c r="G713" s="449"/>
      <c r="H713" s="449"/>
      <c r="I713" s="449"/>
      <c r="J713" s="449"/>
      <c r="K713" s="449"/>
      <c r="L713" s="449"/>
      <c r="U713" s="196" t="str">
        <f t="shared" si="35"/>
        <v>2: Forced conscription to gain assistance</v>
      </c>
    </row>
    <row r="714" spans="1:21" ht="12.6">
      <c r="A714" s="449" t="s">
        <v>9305</v>
      </c>
      <c r="B714" s="448">
        <v>3</v>
      </c>
      <c r="C714" s="450" t="s">
        <v>9308</v>
      </c>
      <c r="D714" s="449" t="str">
        <f t="shared" si="34"/>
        <v>Forced labour to gain assistance</v>
      </c>
      <c r="E714" s="449" t="s">
        <v>9308</v>
      </c>
      <c r="F714" s="449"/>
      <c r="G714" s="449"/>
      <c r="H714" s="449"/>
      <c r="I714" s="449"/>
      <c r="J714" s="449"/>
      <c r="K714" s="449"/>
      <c r="L714" s="449"/>
      <c r="U714" s="196" t="str">
        <f t="shared" si="35"/>
        <v>3: Forced labour to gain assistance</v>
      </c>
    </row>
    <row r="715" spans="1:21" ht="12.6">
      <c r="A715" s="449" t="s">
        <v>9305</v>
      </c>
      <c r="B715" s="448">
        <v>4</v>
      </c>
      <c r="C715" s="450" t="s">
        <v>9309</v>
      </c>
      <c r="D715" s="449" t="str">
        <f t="shared" si="34"/>
        <v>Physical violence</v>
      </c>
      <c r="E715" s="449" t="s">
        <v>9309</v>
      </c>
      <c r="F715" s="449"/>
      <c r="G715" s="449"/>
      <c r="H715" s="449"/>
      <c r="I715" s="449"/>
      <c r="J715" s="449"/>
      <c r="K715" s="449"/>
      <c r="L715" s="449"/>
      <c r="U715" s="196" t="str">
        <f t="shared" si="35"/>
        <v>4: Physical violence</v>
      </c>
    </row>
    <row r="716" spans="1:21" ht="12.6">
      <c r="A716" s="449" t="s">
        <v>9305</v>
      </c>
      <c r="B716" s="448">
        <v>5</v>
      </c>
      <c r="C716" s="450" t="s">
        <v>9310</v>
      </c>
      <c r="D716" s="449" t="str">
        <f t="shared" si="34"/>
        <v>Sexual favour to gain assistance</v>
      </c>
      <c r="E716" s="449" t="s">
        <v>9310</v>
      </c>
      <c r="F716" s="449"/>
      <c r="G716" s="449"/>
      <c r="H716" s="449"/>
      <c r="I716" s="449"/>
      <c r="J716" s="449"/>
      <c r="K716" s="449"/>
      <c r="L716" s="449"/>
      <c r="U716" s="196" t="str">
        <f t="shared" si="35"/>
        <v>5: Sexual favour to gain assistance</v>
      </c>
    </row>
    <row r="717" spans="1:21" ht="12.6">
      <c r="A717" s="449" t="s">
        <v>9305</v>
      </c>
      <c r="B717" s="448">
        <v>6</v>
      </c>
      <c r="C717" s="450" t="s">
        <v>9311</v>
      </c>
      <c r="D717" s="449" t="str">
        <f t="shared" si="34"/>
        <v>Sexual/gender based violence</v>
      </c>
      <c r="E717" s="449" t="s">
        <v>9311</v>
      </c>
      <c r="F717" s="449"/>
      <c r="G717" s="449"/>
      <c r="H717" s="449"/>
      <c r="I717" s="449"/>
      <c r="J717" s="449"/>
      <c r="K717" s="449"/>
      <c r="L717" s="449"/>
      <c r="U717" s="196" t="str">
        <f t="shared" si="35"/>
        <v>6: Sexual/gender based violence</v>
      </c>
    </row>
    <row r="718" spans="1:21" ht="12.6">
      <c r="A718" s="449" t="s">
        <v>9305</v>
      </c>
      <c r="B718" s="448">
        <v>7</v>
      </c>
      <c r="C718" s="450" t="s">
        <v>9312</v>
      </c>
      <c r="D718" s="449" t="str">
        <f t="shared" si="34"/>
        <v>Verbal harassment</v>
      </c>
      <c r="E718" s="449" t="s">
        <v>9312</v>
      </c>
      <c r="F718" s="449"/>
      <c r="G718" s="449"/>
      <c r="H718" s="449"/>
      <c r="I718" s="449"/>
      <c r="J718" s="449"/>
      <c r="K718" s="449"/>
      <c r="L718" s="449"/>
      <c r="U718" s="196" t="str">
        <f t="shared" si="35"/>
        <v>7: Verbal harassment</v>
      </c>
    </row>
    <row r="719" spans="1:21" ht="12.6">
      <c r="A719" s="457" t="s">
        <v>9305</v>
      </c>
      <c r="B719" s="456">
        <v>88</v>
      </c>
      <c r="C719" s="450" t="s">
        <v>4525</v>
      </c>
      <c r="D719" s="449" t="str">
        <f t="shared" si="34"/>
        <v>Other</v>
      </c>
      <c r="E719" s="457" t="s">
        <v>4525</v>
      </c>
      <c r="F719" s="457"/>
      <c r="G719" s="457"/>
      <c r="H719" s="457"/>
      <c r="I719" s="449"/>
      <c r="J719" s="449"/>
      <c r="K719" s="449"/>
      <c r="L719" s="449"/>
      <c r="U719" s="196" t="str">
        <f t="shared" si="35"/>
        <v>88: Other</v>
      </c>
    </row>
    <row r="720" spans="1:21" ht="12.6">
      <c r="A720" s="449" t="s">
        <v>9313</v>
      </c>
      <c r="B720" s="448">
        <v>1</v>
      </c>
      <c r="C720" s="450" t="s">
        <v>8992</v>
      </c>
      <c r="D720" s="449" t="str">
        <f t="shared" si="34"/>
        <v>Included</v>
      </c>
      <c r="E720" s="203" t="s">
        <v>8992</v>
      </c>
      <c r="F720" s="203"/>
      <c r="G720" s="203"/>
      <c r="H720" s="203"/>
      <c r="I720" s="449"/>
      <c r="J720" s="449"/>
      <c r="K720" s="449"/>
      <c r="L720" s="449"/>
      <c r="U720" s="196" t="str">
        <f t="shared" si="35"/>
        <v>1: Included</v>
      </c>
    </row>
    <row r="721" spans="1:21" ht="12.6">
      <c r="A721" s="449" t="s">
        <v>9313</v>
      </c>
      <c r="B721" s="448">
        <v>2</v>
      </c>
      <c r="C721" s="450" t="s">
        <v>8993</v>
      </c>
      <c r="D721" s="449" t="str">
        <f t="shared" si="34"/>
        <v>Excluded</v>
      </c>
      <c r="E721" s="203" t="s">
        <v>8993</v>
      </c>
      <c r="F721" s="203"/>
      <c r="G721" s="203"/>
      <c r="H721" s="203"/>
      <c r="I721" s="449"/>
      <c r="J721" s="449"/>
      <c r="K721" s="449"/>
      <c r="L721" s="449"/>
      <c r="U721" s="196" t="str">
        <f t="shared" si="35"/>
        <v>2: Excluded</v>
      </c>
    </row>
    <row r="722" spans="1:21" ht="12.6">
      <c r="A722" s="449" t="s">
        <v>9314</v>
      </c>
      <c r="B722" s="448">
        <v>1</v>
      </c>
      <c r="C722" s="450" t="s">
        <v>9315</v>
      </c>
      <c r="D722" s="449" t="str">
        <f t="shared" si="34"/>
        <v>Increase</v>
      </c>
      <c r="E722" s="449" t="s">
        <v>9315</v>
      </c>
      <c r="F722" s="449"/>
      <c r="G722" s="449"/>
      <c r="H722" s="449"/>
      <c r="I722" s="449"/>
      <c r="J722" s="449"/>
      <c r="K722" s="449"/>
      <c r="L722" s="449"/>
      <c r="U722" s="196" t="str">
        <f t="shared" si="35"/>
        <v>1: Increase</v>
      </c>
    </row>
    <row r="723" spans="1:21" ht="12.6">
      <c r="A723" s="449" t="s">
        <v>9314</v>
      </c>
      <c r="B723" s="448">
        <v>2</v>
      </c>
      <c r="C723" s="450" t="s">
        <v>9316</v>
      </c>
      <c r="D723" s="449" t="str">
        <f t="shared" si="34"/>
        <v>Decrease</v>
      </c>
      <c r="E723" s="449" t="s">
        <v>9316</v>
      </c>
      <c r="F723" s="449"/>
      <c r="G723" s="449"/>
      <c r="H723" s="449"/>
      <c r="I723" s="449"/>
      <c r="J723" s="449"/>
      <c r="K723" s="449"/>
      <c r="L723" s="449"/>
      <c r="U723" s="196" t="str">
        <f t="shared" si="35"/>
        <v>2: Decrease</v>
      </c>
    </row>
    <row r="724" spans="1:21" ht="12.6">
      <c r="A724" s="457" t="s">
        <v>9317</v>
      </c>
      <c r="B724" s="456">
        <v>1</v>
      </c>
      <c r="C724" s="450" t="s">
        <v>9318</v>
      </c>
      <c r="D724" s="449" t="str">
        <f t="shared" si="34"/>
        <v>Armed actors</v>
      </c>
      <c r="E724" s="457" t="s">
        <v>9318</v>
      </c>
      <c r="F724" s="457"/>
      <c r="G724" s="457"/>
      <c r="H724" s="457"/>
      <c r="I724" s="449"/>
      <c r="J724" s="449"/>
      <c r="K724" s="449"/>
      <c r="L724" s="449"/>
      <c r="U724" s="196" t="str">
        <f t="shared" si="35"/>
        <v>1: Armed actors</v>
      </c>
    </row>
    <row r="725" spans="1:21" ht="12.6">
      <c r="A725" s="457" t="s">
        <v>9317</v>
      </c>
      <c r="B725" s="456">
        <v>2</v>
      </c>
      <c r="C725" s="450" t="s">
        <v>9319</v>
      </c>
      <c r="D725" s="449" t="str">
        <f t="shared" si="34"/>
        <v>Community leaders</v>
      </c>
      <c r="E725" s="457" t="s">
        <v>9319</v>
      </c>
      <c r="F725" s="457"/>
      <c r="G725" s="457"/>
      <c r="H725" s="457"/>
      <c r="I725" s="449"/>
      <c r="J725" s="449"/>
      <c r="K725" s="449"/>
      <c r="L725" s="449"/>
      <c r="U725" s="196" t="str">
        <f t="shared" si="35"/>
        <v>2: Community leaders</v>
      </c>
    </row>
    <row r="726" spans="1:21" ht="12.6">
      <c r="A726" s="457" t="s">
        <v>9317</v>
      </c>
      <c r="B726" s="456">
        <v>3</v>
      </c>
      <c r="C726" s="450" t="s">
        <v>9320</v>
      </c>
      <c r="D726" s="449" t="str">
        <f t="shared" si="34"/>
        <v>Criminals</v>
      </c>
      <c r="E726" s="457" t="s">
        <v>9320</v>
      </c>
      <c r="F726" s="457"/>
      <c r="G726" s="457"/>
      <c r="H726" s="457"/>
      <c r="I726" s="449"/>
      <c r="J726" s="449"/>
      <c r="K726" s="449"/>
      <c r="L726" s="449"/>
      <c r="U726" s="196" t="str">
        <f t="shared" si="35"/>
        <v>3: Criminals</v>
      </c>
    </row>
    <row r="727" spans="1:21" ht="12.6">
      <c r="A727" s="457" t="s">
        <v>9317</v>
      </c>
      <c r="B727" s="456">
        <v>88</v>
      </c>
      <c r="C727" s="450" t="s">
        <v>4525</v>
      </c>
      <c r="D727" s="449" t="str">
        <f t="shared" si="34"/>
        <v>Other</v>
      </c>
      <c r="E727" s="457" t="s">
        <v>4525</v>
      </c>
      <c r="F727" s="457"/>
      <c r="G727" s="457"/>
      <c r="H727" s="457"/>
      <c r="I727" s="449"/>
      <c r="J727" s="449"/>
      <c r="K727" s="449"/>
      <c r="L727" s="449"/>
      <c r="U727" s="196" t="str">
        <f t="shared" si="35"/>
        <v>88: Other</v>
      </c>
    </row>
    <row r="728" spans="1:21" ht="12.6">
      <c r="A728" s="449" t="s">
        <v>9321</v>
      </c>
      <c r="B728" s="448">
        <v>1</v>
      </c>
      <c r="C728" s="450" t="s">
        <v>9322</v>
      </c>
      <c r="D728" s="449" t="str">
        <f t="shared" si="34"/>
        <v>Fishing/plant</v>
      </c>
      <c r="E728" s="449" t="s">
        <v>9323</v>
      </c>
      <c r="F728" s="449"/>
      <c r="G728" s="449"/>
      <c r="H728" s="449"/>
      <c r="I728" s="449"/>
      <c r="J728" s="449"/>
      <c r="K728" s="449"/>
      <c r="L728" s="449"/>
      <c r="U728" s="196" t="str">
        <f t="shared" si="35"/>
        <v>1: Fishing/plant</v>
      </c>
    </row>
    <row r="729" spans="1:21" ht="12.6">
      <c r="A729" s="449" t="s">
        <v>9321</v>
      </c>
      <c r="B729" s="448">
        <v>2</v>
      </c>
      <c r="C729" s="450" t="s">
        <v>9324</v>
      </c>
      <c r="D729" s="449" t="str">
        <f t="shared" si="34"/>
        <v>Store</v>
      </c>
      <c r="E729" s="449" t="s">
        <v>9324</v>
      </c>
      <c r="F729" s="449"/>
      <c r="G729" s="449"/>
      <c r="H729" s="449"/>
      <c r="I729" s="449"/>
      <c r="J729" s="449"/>
      <c r="K729" s="449"/>
      <c r="L729" s="449"/>
      <c r="U729" s="196" t="str">
        <f t="shared" si="35"/>
        <v>2: Store</v>
      </c>
    </row>
    <row r="730" spans="1:21" ht="12.6">
      <c r="A730" s="449" t="s">
        <v>9321</v>
      </c>
      <c r="B730" s="448">
        <v>3</v>
      </c>
      <c r="C730" s="450" t="s">
        <v>9325</v>
      </c>
      <c r="D730" s="449" t="str">
        <f t="shared" si="34"/>
        <v>Sell</v>
      </c>
      <c r="E730" s="449" t="s">
        <v>9325</v>
      </c>
      <c r="F730" s="449"/>
      <c r="G730" s="449"/>
      <c r="H730" s="449"/>
      <c r="I730" s="449"/>
      <c r="J730" s="449"/>
      <c r="K730" s="449"/>
      <c r="L730" s="449"/>
      <c r="U730" s="196" t="str">
        <f t="shared" si="35"/>
        <v>3: Sell</v>
      </c>
    </row>
    <row r="731" spans="1:21" ht="12.6">
      <c r="A731" s="449" t="s">
        <v>9321</v>
      </c>
      <c r="B731" s="448">
        <v>4</v>
      </c>
      <c r="C731" s="450" t="s">
        <v>9326</v>
      </c>
      <c r="D731" s="449" t="str">
        <f t="shared" si="34"/>
        <v>Exchanged with other goods</v>
      </c>
      <c r="E731" s="449" t="s">
        <v>9326</v>
      </c>
      <c r="F731" s="449"/>
      <c r="G731" s="449"/>
      <c r="H731" s="449"/>
      <c r="I731" s="449"/>
      <c r="J731" s="449"/>
      <c r="K731" s="449"/>
      <c r="L731" s="449"/>
      <c r="U731" s="196" t="str">
        <f t="shared" si="35"/>
        <v>4: Exchanged with other goods</v>
      </c>
    </row>
    <row r="732" spans="1:21" ht="12.6">
      <c r="A732" s="449" t="s">
        <v>9321</v>
      </c>
      <c r="B732" s="448">
        <v>5</v>
      </c>
      <c r="C732" s="450" t="s">
        <v>9327</v>
      </c>
      <c r="D732" s="449" t="str">
        <f t="shared" si="34"/>
        <v>Share with relatives/friends/neighbors</v>
      </c>
      <c r="E732" s="449" t="s">
        <v>9327</v>
      </c>
      <c r="F732" s="449"/>
      <c r="G732" s="449"/>
      <c r="H732" s="449"/>
      <c r="I732" s="449"/>
      <c r="J732" s="449"/>
      <c r="K732" s="449"/>
      <c r="L732" s="449"/>
      <c r="U732" s="196" t="str">
        <f t="shared" si="35"/>
        <v>5: Share with relatives/friends/neighbors</v>
      </c>
    </row>
    <row r="733" spans="1:21" ht="12.6">
      <c r="A733" s="449" t="s">
        <v>9321</v>
      </c>
      <c r="B733" s="448">
        <v>6</v>
      </c>
      <c r="C733" s="450" t="s">
        <v>4525</v>
      </c>
      <c r="D733" s="449" t="str">
        <f t="shared" si="34"/>
        <v>Other</v>
      </c>
      <c r="E733" s="449" t="s">
        <v>4525</v>
      </c>
      <c r="F733" s="449"/>
      <c r="G733" s="449"/>
      <c r="H733" s="449"/>
      <c r="I733" s="449"/>
      <c r="J733" s="449"/>
      <c r="K733" s="449"/>
      <c r="L733" s="449"/>
      <c r="U733" s="196" t="str">
        <f t="shared" si="35"/>
        <v>6: Other</v>
      </c>
    </row>
    <row r="734" spans="1:21" ht="12.6">
      <c r="A734" s="449" t="s">
        <v>9328</v>
      </c>
      <c r="B734" s="448">
        <v>1</v>
      </c>
      <c r="C734" s="450" t="s">
        <v>9329</v>
      </c>
      <c r="D734" s="449" t="str">
        <f t="shared" si="34"/>
        <v>No access to land</v>
      </c>
      <c r="E734" s="449" t="s">
        <v>9329</v>
      </c>
      <c r="F734" s="449"/>
      <c r="G734" s="449"/>
      <c r="H734" s="449"/>
      <c r="I734" s="449"/>
      <c r="J734" s="449"/>
      <c r="K734" s="449"/>
      <c r="L734" s="449"/>
      <c r="U734" s="196" t="str">
        <f t="shared" si="35"/>
        <v>1: No access to land</v>
      </c>
    </row>
    <row r="735" spans="1:21" ht="12.6">
      <c r="A735" s="449" t="s">
        <v>9328</v>
      </c>
      <c r="B735" s="448">
        <v>2</v>
      </c>
      <c r="C735" s="450" t="s">
        <v>9330</v>
      </c>
      <c r="D735" s="449" t="str">
        <f t="shared" si="34"/>
        <v>No seeds / tools</v>
      </c>
      <c r="E735" s="449" t="s">
        <v>9330</v>
      </c>
      <c r="F735" s="449"/>
      <c r="G735" s="449"/>
      <c r="H735" s="449"/>
      <c r="I735" s="449"/>
      <c r="J735" s="449"/>
      <c r="K735" s="449"/>
      <c r="L735" s="449"/>
      <c r="U735" s="196" t="str">
        <f t="shared" si="35"/>
        <v>2: No seeds / tools</v>
      </c>
    </row>
    <row r="736" spans="1:21" ht="12.6">
      <c r="A736" s="449" t="s">
        <v>9328</v>
      </c>
      <c r="B736" s="448">
        <v>3</v>
      </c>
      <c r="C736" s="450" t="s">
        <v>9331</v>
      </c>
      <c r="D736" s="449" t="str">
        <f t="shared" si="34"/>
        <v>No / not enough water</v>
      </c>
      <c r="E736" s="449" t="s">
        <v>9331</v>
      </c>
      <c r="F736" s="449"/>
      <c r="G736" s="449"/>
      <c r="H736" s="449"/>
      <c r="I736" s="449"/>
      <c r="J736" s="449"/>
      <c r="K736" s="449"/>
      <c r="L736" s="449"/>
      <c r="U736" s="196" t="str">
        <f t="shared" si="35"/>
        <v>3: No / not enough water</v>
      </c>
    </row>
    <row r="737" spans="1:21" ht="12.6">
      <c r="A737" s="449" t="s">
        <v>9328</v>
      </c>
      <c r="B737" s="448">
        <v>4</v>
      </c>
      <c r="C737" s="450" t="s">
        <v>9332</v>
      </c>
      <c r="D737" s="449" t="str">
        <f t="shared" si="34"/>
        <v>Not enough time</v>
      </c>
      <c r="E737" s="449" t="s">
        <v>9332</v>
      </c>
      <c r="F737" s="449"/>
      <c r="G737" s="449"/>
      <c r="H737" s="449"/>
      <c r="I737" s="449"/>
      <c r="J737" s="449"/>
      <c r="K737" s="449"/>
      <c r="L737" s="449"/>
      <c r="U737" s="196" t="str">
        <f t="shared" si="35"/>
        <v>4: Not enough time</v>
      </c>
    </row>
    <row r="738" spans="1:21" ht="12.6">
      <c r="A738" s="449" t="s">
        <v>9328</v>
      </c>
      <c r="B738" s="448">
        <v>5</v>
      </c>
      <c r="C738" s="450" t="s">
        <v>9333</v>
      </c>
      <c r="D738" s="449" t="str">
        <f t="shared" si="34"/>
        <v>Animals destroyed garden</v>
      </c>
      <c r="E738" s="449" t="s">
        <v>9333</v>
      </c>
      <c r="F738" s="449"/>
      <c r="G738" s="449"/>
      <c r="H738" s="449"/>
      <c r="I738" s="464"/>
      <c r="J738" s="449"/>
      <c r="K738" s="449"/>
      <c r="L738" s="449"/>
      <c r="U738" s="196" t="str">
        <f t="shared" si="35"/>
        <v>5: Animals destroyed garden</v>
      </c>
    </row>
    <row r="739" spans="1:21" ht="12.6">
      <c r="A739" s="449" t="s">
        <v>9328</v>
      </c>
      <c r="B739" s="448">
        <v>6</v>
      </c>
      <c r="C739" s="450" t="s">
        <v>9334</v>
      </c>
      <c r="D739" s="449" t="str">
        <f t="shared" si="34"/>
        <v>Flooding destroyed gardens</v>
      </c>
      <c r="E739" s="449" t="s">
        <v>9334</v>
      </c>
      <c r="F739" s="449"/>
      <c r="G739" s="449"/>
      <c r="H739" s="449"/>
      <c r="I739" s="464"/>
      <c r="J739" s="449"/>
      <c r="K739" s="449"/>
      <c r="L739" s="449"/>
      <c r="U739" s="196" t="str">
        <f t="shared" si="35"/>
        <v>6: Flooding destroyed gardens</v>
      </c>
    </row>
    <row r="740" spans="1:21" ht="12.6">
      <c r="A740" s="449" t="s">
        <v>9328</v>
      </c>
      <c r="B740" s="448">
        <v>7</v>
      </c>
      <c r="C740" s="450" t="s">
        <v>9335</v>
      </c>
      <c r="D740" s="449" t="str">
        <f t="shared" si="34"/>
        <v>Security conditions prevent gardening</v>
      </c>
      <c r="E740" s="449" t="s">
        <v>9335</v>
      </c>
      <c r="F740" s="449"/>
      <c r="G740" s="449"/>
      <c r="H740" s="449"/>
      <c r="I740" s="464"/>
      <c r="J740" s="449"/>
      <c r="K740" s="449"/>
      <c r="L740" s="449"/>
      <c r="U740" s="196" t="str">
        <f t="shared" si="35"/>
        <v>7: Security conditions prevent gardening</v>
      </c>
    </row>
    <row r="741" spans="1:21" ht="12.6">
      <c r="A741" s="457" t="s">
        <v>9328</v>
      </c>
      <c r="B741" s="456">
        <v>88</v>
      </c>
      <c r="C741" s="450" t="s">
        <v>4525</v>
      </c>
      <c r="D741" s="449" t="str">
        <f t="shared" si="34"/>
        <v>Other</v>
      </c>
      <c r="E741" s="457" t="s">
        <v>4525</v>
      </c>
      <c r="F741" s="457"/>
      <c r="G741" s="457"/>
      <c r="H741" s="457"/>
      <c r="I741" s="449"/>
      <c r="J741" s="449"/>
      <c r="K741" s="449"/>
      <c r="L741" s="449"/>
      <c r="U741" s="196" t="str">
        <f t="shared" si="35"/>
        <v>88: Other</v>
      </c>
    </row>
    <row r="742" spans="1:21" ht="12.6">
      <c r="A742" s="449" t="s">
        <v>9336</v>
      </c>
      <c r="B742" s="448">
        <v>1</v>
      </c>
      <c r="C742" s="450" t="s">
        <v>9337</v>
      </c>
      <c r="D742" s="449" t="str">
        <f t="shared" si="34"/>
        <v>Children</v>
      </c>
      <c r="E742" s="449" t="s">
        <v>9337</v>
      </c>
      <c r="F742" s="449"/>
      <c r="G742" s="449"/>
      <c r="H742" s="449"/>
      <c r="I742" s="449"/>
      <c r="J742" s="449"/>
      <c r="K742" s="449"/>
      <c r="L742" s="449"/>
      <c r="U742" s="196" t="str">
        <f t="shared" si="35"/>
        <v>1: Children</v>
      </c>
    </row>
    <row r="743" spans="1:21" ht="12.6">
      <c r="A743" s="449" t="s">
        <v>9336</v>
      </c>
      <c r="B743" s="448">
        <v>2</v>
      </c>
      <c r="C743" s="450" t="s">
        <v>9338</v>
      </c>
      <c r="D743" s="449" t="str">
        <f t="shared" si="34"/>
        <v>Disabled</v>
      </c>
      <c r="E743" s="449" t="s">
        <v>9338</v>
      </c>
      <c r="F743" s="449"/>
      <c r="G743" s="449"/>
      <c r="H743" s="449"/>
      <c r="I743" s="449"/>
      <c r="J743" s="449"/>
      <c r="K743" s="449"/>
      <c r="L743" s="449"/>
      <c r="U743" s="196" t="str">
        <f t="shared" si="35"/>
        <v>2: Disabled</v>
      </c>
    </row>
    <row r="744" spans="1:21" ht="12.6">
      <c r="A744" s="449" t="s">
        <v>9336</v>
      </c>
      <c r="B744" s="448">
        <v>3</v>
      </c>
      <c r="C744" s="450" t="s">
        <v>9339</v>
      </c>
      <c r="D744" s="449" t="str">
        <f t="shared" si="34"/>
        <v>Elderly</v>
      </c>
      <c r="E744" s="449" t="s">
        <v>9339</v>
      </c>
      <c r="F744" s="449"/>
      <c r="G744" s="449"/>
      <c r="H744" s="449"/>
      <c r="I744" s="449"/>
      <c r="J744" s="449"/>
      <c r="K744" s="449"/>
      <c r="L744" s="449"/>
      <c r="U744" s="196" t="str">
        <f t="shared" si="35"/>
        <v>3: Elderly</v>
      </c>
    </row>
    <row r="745" spans="1:21" ht="12.6">
      <c r="A745" s="449" t="s">
        <v>9336</v>
      </c>
      <c r="B745" s="448">
        <v>4</v>
      </c>
      <c r="C745" s="450" t="s">
        <v>9340</v>
      </c>
      <c r="D745" s="449" t="str">
        <f t="shared" si="34"/>
        <v>Ill (sick)</v>
      </c>
      <c r="E745" s="449" t="s">
        <v>9340</v>
      </c>
      <c r="F745" s="449"/>
      <c r="G745" s="449"/>
      <c r="H745" s="449"/>
      <c r="I745" s="449"/>
      <c r="J745" s="449"/>
      <c r="K745" s="449"/>
      <c r="L745" s="449"/>
      <c r="U745" s="196" t="str">
        <f t="shared" si="35"/>
        <v>4: Ill (sick)</v>
      </c>
    </row>
    <row r="746" spans="1:21" ht="12.6">
      <c r="A746" s="449" t="s">
        <v>9336</v>
      </c>
      <c r="B746" s="448">
        <v>5</v>
      </c>
      <c r="C746" s="450" t="s">
        <v>9341</v>
      </c>
      <c r="D746" s="449" t="str">
        <f t="shared" ref="D746:D809" si="36">C746</f>
        <v>Men</v>
      </c>
      <c r="E746" s="449" t="s">
        <v>9341</v>
      </c>
      <c r="F746" s="449"/>
      <c r="G746" s="449"/>
      <c r="H746" s="449"/>
      <c r="I746" s="449"/>
      <c r="J746" s="449"/>
      <c r="K746" s="449"/>
      <c r="L746" s="449"/>
      <c r="U746" s="196" t="str">
        <f t="shared" si="35"/>
        <v>5: Men</v>
      </c>
    </row>
    <row r="747" spans="1:21" ht="12.6">
      <c r="A747" s="449" t="s">
        <v>9336</v>
      </c>
      <c r="B747" s="448">
        <v>6</v>
      </c>
      <c r="C747" s="450" t="s">
        <v>9342</v>
      </c>
      <c r="D747" s="449" t="str">
        <f t="shared" si="36"/>
        <v>Pregnant women</v>
      </c>
      <c r="E747" s="449" t="s">
        <v>9342</v>
      </c>
      <c r="F747" s="449"/>
      <c r="G747" s="449"/>
      <c r="H747" s="449"/>
      <c r="I747" s="449"/>
      <c r="J747" s="449"/>
      <c r="K747" s="449"/>
      <c r="L747" s="449"/>
      <c r="U747" s="196" t="str">
        <f t="shared" si="35"/>
        <v>6: Pregnant women</v>
      </c>
    </row>
    <row r="748" spans="1:21" ht="12.6">
      <c r="A748" s="449" t="s">
        <v>9336</v>
      </c>
      <c r="B748" s="448">
        <v>7</v>
      </c>
      <c r="C748" s="450" t="s">
        <v>9343</v>
      </c>
      <c r="D748" s="449" t="str">
        <f t="shared" si="36"/>
        <v>Non-pregnant women</v>
      </c>
      <c r="E748" s="449" t="s">
        <v>9343</v>
      </c>
      <c r="F748" s="449"/>
      <c r="G748" s="449"/>
      <c r="H748" s="449"/>
      <c r="I748" s="449"/>
      <c r="J748" s="449"/>
      <c r="K748" s="449"/>
      <c r="L748" s="449"/>
      <c r="U748" s="196" t="str">
        <f t="shared" si="35"/>
        <v>7: Non-pregnant women</v>
      </c>
    </row>
    <row r="749" spans="1:21" ht="12.6">
      <c r="A749" s="457" t="s">
        <v>9336</v>
      </c>
      <c r="B749" s="456">
        <v>88</v>
      </c>
      <c r="C749" s="450" t="s">
        <v>4525</v>
      </c>
      <c r="D749" s="449" t="str">
        <f t="shared" si="36"/>
        <v>Other</v>
      </c>
      <c r="E749" s="457" t="s">
        <v>4525</v>
      </c>
      <c r="F749" s="457"/>
      <c r="G749" s="457"/>
      <c r="H749" s="457"/>
      <c r="I749" s="449"/>
      <c r="J749" s="449"/>
      <c r="K749" s="449"/>
      <c r="L749" s="449"/>
      <c r="U749" s="196" t="str">
        <f t="shared" si="35"/>
        <v>88: Other</v>
      </c>
    </row>
    <row r="750" spans="1:21" ht="12.6">
      <c r="A750" s="449" t="s">
        <v>2944</v>
      </c>
      <c r="B750" s="448">
        <v>1</v>
      </c>
      <c r="C750" s="450" t="s">
        <v>9344</v>
      </c>
      <c r="D750" s="449" t="str">
        <f t="shared" si="36"/>
        <v>HH did not adopt Livelihood Coping Strategy</v>
      </c>
      <c r="E750" s="449" t="s">
        <v>9344</v>
      </c>
      <c r="F750" s="449"/>
      <c r="G750" s="449"/>
      <c r="H750" s="449"/>
      <c r="I750" s="449"/>
      <c r="J750" s="449"/>
      <c r="K750" s="449"/>
      <c r="L750" s="449" t="s">
        <v>9345</v>
      </c>
      <c r="U750" s="196" t="str">
        <f t="shared" si="35"/>
        <v>1: HH did not adopt Livelihood Coping Strategy</v>
      </c>
    </row>
    <row r="751" spans="1:21" ht="12.6">
      <c r="A751" s="449" t="s">
        <v>2944</v>
      </c>
      <c r="B751" s="448">
        <v>2</v>
      </c>
      <c r="C751" s="450" t="s">
        <v>9346</v>
      </c>
      <c r="D751" s="449" t="str">
        <f t="shared" si="36"/>
        <v>Stress coping strategy</v>
      </c>
      <c r="E751" s="449" t="s">
        <v>9346</v>
      </c>
      <c r="F751" s="449"/>
      <c r="G751" s="449"/>
      <c r="H751" s="449"/>
      <c r="I751" s="449"/>
      <c r="J751" s="449"/>
      <c r="K751" s="449"/>
      <c r="L751" s="449" t="s">
        <v>9098</v>
      </c>
      <c r="U751" s="196" t="str">
        <f t="shared" si="35"/>
        <v>2: Stress coping strategy</v>
      </c>
    </row>
    <row r="752" spans="1:21" ht="12.6">
      <c r="A752" s="449" t="s">
        <v>2944</v>
      </c>
      <c r="B752" s="448">
        <v>3</v>
      </c>
      <c r="C752" s="450" t="s">
        <v>9347</v>
      </c>
      <c r="D752" s="449" t="str">
        <f t="shared" si="36"/>
        <v>Crisis coping strategy</v>
      </c>
      <c r="E752" s="449" t="s">
        <v>9347</v>
      </c>
      <c r="F752" s="449"/>
      <c r="G752" s="449"/>
      <c r="H752" s="449"/>
      <c r="I752" s="449"/>
      <c r="J752" s="449"/>
      <c r="K752" s="449"/>
      <c r="L752" s="449" t="s">
        <v>9145</v>
      </c>
      <c r="U752" s="196" t="str">
        <f t="shared" si="35"/>
        <v>3: Crisis coping strategy</v>
      </c>
    </row>
    <row r="753" spans="1:21" ht="12.6">
      <c r="A753" s="449" t="s">
        <v>2944</v>
      </c>
      <c r="B753" s="448">
        <v>4</v>
      </c>
      <c r="C753" s="450" t="s">
        <v>9348</v>
      </c>
      <c r="D753" s="449" t="str">
        <f t="shared" si="36"/>
        <v>Emergency coping strategy</v>
      </c>
      <c r="E753" s="449" t="s">
        <v>9348</v>
      </c>
      <c r="F753" s="449"/>
      <c r="G753" s="449"/>
      <c r="H753" s="449"/>
      <c r="I753" s="449"/>
      <c r="J753" s="449"/>
      <c r="K753" s="449"/>
      <c r="L753" s="449" t="s">
        <v>9095</v>
      </c>
      <c r="U753" s="196" t="str">
        <f t="shared" si="35"/>
        <v>4: Emergency coping strategy</v>
      </c>
    </row>
    <row r="754" spans="1:21" ht="12.6">
      <c r="A754" s="449" t="s">
        <v>9349</v>
      </c>
      <c r="B754" s="448">
        <v>1</v>
      </c>
      <c r="C754" s="450" t="s">
        <v>25</v>
      </c>
      <c r="D754" s="449" t="str">
        <f t="shared" si="36"/>
        <v>Yes</v>
      </c>
      <c r="E754" s="449" t="s">
        <v>25</v>
      </c>
      <c r="F754" s="449"/>
      <c r="G754" s="449"/>
      <c r="H754" s="449"/>
      <c r="I754" s="449"/>
      <c r="J754" s="449"/>
      <c r="K754" s="449"/>
      <c r="L754" s="449"/>
      <c r="U754" s="196" t="str">
        <f t="shared" si="35"/>
        <v>1: Yes</v>
      </c>
    </row>
    <row r="755" spans="1:21" ht="12.6">
      <c r="A755" s="449" t="s">
        <v>9349</v>
      </c>
      <c r="B755" s="448">
        <v>2</v>
      </c>
      <c r="C755" s="450" t="s">
        <v>9350</v>
      </c>
      <c r="D755" s="449" t="str">
        <f t="shared" si="36"/>
        <v>No, my household did not experience hunger that would make me do this</v>
      </c>
      <c r="E755" s="449" t="s">
        <v>9351</v>
      </c>
      <c r="F755" s="449"/>
      <c r="G755" s="449"/>
      <c r="H755" s="449"/>
      <c r="I755" s="449"/>
      <c r="J755" s="449"/>
      <c r="K755" s="449"/>
      <c r="L755" s="449"/>
      <c r="U755" s="196" t="str">
        <f t="shared" si="35"/>
        <v>2: No, my household did not experience hunger that would make me do this</v>
      </c>
    </row>
    <row r="756" spans="1:21" ht="12.6">
      <c r="A756" s="449" t="s">
        <v>9349</v>
      </c>
      <c r="B756" s="448">
        <v>3</v>
      </c>
      <c r="C756" s="450" t="s">
        <v>9352</v>
      </c>
      <c r="D756" s="449" t="str">
        <f t="shared" si="36"/>
        <v>No, because I have already sold those assets in the last 12 months and cannot continue doing it</v>
      </c>
      <c r="E756" s="449" t="s">
        <v>9352</v>
      </c>
      <c r="F756" s="449"/>
      <c r="G756" s="449"/>
      <c r="H756" s="449"/>
      <c r="I756" s="449"/>
      <c r="J756" s="449"/>
      <c r="K756" s="449"/>
      <c r="L756" s="449"/>
      <c r="U756" s="196" t="str">
        <f t="shared" si="35"/>
        <v>3: No, because I have already sold those assets in the last 12 months and cannot continue doing it</v>
      </c>
    </row>
    <row r="757" spans="1:21" ht="12.6">
      <c r="A757" s="449" t="s">
        <v>9349</v>
      </c>
      <c r="B757" s="448">
        <v>4</v>
      </c>
      <c r="C757" s="450" t="s">
        <v>9353</v>
      </c>
      <c r="D757" s="449" t="str">
        <f t="shared" si="36"/>
        <v>Not applicable – It is not possible for me to do this, even if I needed to (household never had animals to sell, household sold or lost all animals more than one year ago)</v>
      </c>
      <c r="E757" s="449" t="s">
        <v>9353</v>
      </c>
      <c r="F757" s="449"/>
      <c r="G757" s="449"/>
      <c r="H757" s="449"/>
      <c r="I757" s="449"/>
      <c r="J757" s="449"/>
      <c r="K757" s="449"/>
      <c r="L757" s="449"/>
      <c r="U757" s="196" t="str">
        <f t="shared" si="35"/>
        <v>4: Not applicable – It is not possible for me to do this, even if I needed to (household never had animals to sell, household sold or lost all animals more than one year ago)</v>
      </c>
    </row>
    <row r="758" spans="1:21" ht="12.6">
      <c r="A758" s="449" t="s">
        <v>9354</v>
      </c>
      <c r="B758" s="448">
        <v>1</v>
      </c>
      <c r="C758" s="450" t="s">
        <v>25</v>
      </c>
      <c r="D758" s="449" t="str">
        <f t="shared" si="36"/>
        <v>Yes</v>
      </c>
      <c r="E758" s="449" t="s">
        <v>25</v>
      </c>
      <c r="F758" s="449"/>
      <c r="G758" s="449"/>
      <c r="H758" s="449"/>
      <c r="I758" s="449"/>
      <c r="J758" s="449"/>
      <c r="K758" s="449"/>
      <c r="L758" s="449"/>
      <c r="U758" s="196" t="str">
        <f t="shared" si="35"/>
        <v>1: Yes</v>
      </c>
    </row>
    <row r="759" spans="1:21" ht="12.6">
      <c r="A759" s="449" t="s">
        <v>9354</v>
      </c>
      <c r="B759" s="448">
        <v>2</v>
      </c>
      <c r="C759" s="450" t="s">
        <v>9350</v>
      </c>
      <c r="D759" s="449" t="str">
        <f t="shared" si="36"/>
        <v>No, my household did not experience hunger that would make me do this</v>
      </c>
      <c r="E759" s="449" t="s">
        <v>9351</v>
      </c>
      <c r="F759" s="449"/>
      <c r="G759" s="449"/>
      <c r="H759" s="449"/>
      <c r="I759" s="449"/>
      <c r="J759" s="449"/>
      <c r="K759" s="449"/>
      <c r="L759" s="449"/>
      <c r="U759" s="196" t="str">
        <f t="shared" si="35"/>
        <v>2: No, my household did not experience hunger that would make me do this</v>
      </c>
    </row>
    <row r="760" spans="1:21" ht="12.6">
      <c r="A760" s="449" t="s">
        <v>9354</v>
      </c>
      <c r="B760" s="448">
        <v>3</v>
      </c>
      <c r="C760" s="450" t="s">
        <v>9355</v>
      </c>
      <c r="D760" s="449" t="str">
        <f t="shared" si="36"/>
        <v>No, because I already did this in the last 12 months and cannot continue doing it</v>
      </c>
      <c r="E760" s="449" t="s">
        <v>9355</v>
      </c>
      <c r="F760" s="449"/>
      <c r="G760" s="449"/>
      <c r="H760" s="449"/>
      <c r="I760" s="449"/>
      <c r="J760" s="449"/>
      <c r="K760" s="449"/>
      <c r="L760" s="449"/>
      <c r="U760" s="196" t="str">
        <f t="shared" si="35"/>
        <v>3: No, because I already did this in the last 12 months and cannot continue doing it</v>
      </c>
    </row>
    <row r="761" spans="1:21" ht="12.6">
      <c r="A761" s="449" t="s">
        <v>9354</v>
      </c>
      <c r="B761" s="448">
        <v>4</v>
      </c>
      <c r="C761" s="450" t="s">
        <v>9356</v>
      </c>
      <c r="D761" s="449" t="str">
        <f t="shared" si="36"/>
        <v>Not applicable – It is not possible for me to do this, even if I needed to (there is nowhere to purchase food on credit or no one is loaning money at this even I wanted to do these things)</v>
      </c>
      <c r="E761" s="449" t="s">
        <v>9356</v>
      </c>
      <c r="F761" s="449"/>
      <c r="G761" s="449"/>
      <c r="H761" s="449"/>
      <c r="I761" s="449"/>
      <c r="J761" s="449"/>
      <c r="K761" s="449"/>
      <c r="L761" s="449"/>
      <c r="U761" s="196" t="str">
        <f t="shared" ref="U761:U824" si="37">IF(LEN(B761)&gt;0,_xlfn.CONCAT(B761,": ",D761),"")</f>
        <v>4: Not applicable – It is not possible for me to do this, even if I needed to (there is nowhere to purchase food on credit or no one is loaning money at this even I wanted to do these things)</v>
      </c>
    </row>
    <row r="762" spans="1:21" ht="12.6">
      <c r="A762" s="449" t="s">
        <v>9354</v>
      </c>
      <c r="B762" s="448">
        <v>5</v>
      </c>
      <c r="C762" s="450" t="s">
        <v>9357</v>
      </c>
      <c r="D762" s="449" t="str">
        <f t="shared" si="36"/>
        <v>No, I attempted to do this and was refused</v>
      </c>
      <c r="E762" s="449" t="s">
        <v>9357</v>
      </c>
      <c r="F762" s="449"/>
      <c r="G762" s="449"/>
      <c r="H762" s="449"/>
      <c r="I762" s="449"/>
      <c r="J762" s="449"/>
      <c r="K762" s="449"/>
      <c r="L762" s="449"/>
      <c r="U762" s="196" t="str">
        <f t="shared" si="37"/>
        <v>5: No, I attempted to do this and was refused</v>
      </c>
    </row>
    <row r="763" spans="1:21" ht="12.6">
      <c r="A763" s="449" t="s">
        <v>9358</v>
      </c>
      <c r="B763" s="448">
        <v>1</v>
      </c>
      <c r="C763" s="450" t="s">
        <v>25</v>
      </c>
      <c r="D763" s="449" t="str">
        <f t="shared" si="36"/>
        <v>Yes</v>
      </c>
      <c r="E763" s="449" t="s">
        <v>25</v>
      </c>
      <c r="F763" s="449"/>
      <c r="G763" s="449"/>
      <c r="H763" s="449"/>
      <c r="I763" s="449"/>
      <c r="J763" s="449"/>
      <c r="K763" s="449"/>
      <c r="L763" s="449"/>
      <c r="U763" s="196" t="str">
        <f t="shared" si="37"/>
        <v>1: Yes</v>
      </c>
    </row>
    <row r="764" spans="1:21" ht="12.6">
      <c r="A764" s="449" t="s">
        <v>9358</v>
      </c>
      <c r="B764" s="448">
        <v>2</v>
      </c>
      <c r="C764" s="450" t="s">
        <v>9350</v>
      </c>
      <c r="D764" s="449" t="str">
        <f t="shared" si="36"/>
        <v>No, my household did not experience hunger that would make me do this</v>
      </c>
      <c r="E764" s="449" t="s">
        <v>9351</v>
      </c>
      <c r="F764" s="449"/>
      <c r="G764" s="449"/>
      <c r="H764" s="449"/>
      <c r="I764" s="449"/>
      <c r="J764" s="449"/>
      <c r="K764" s="449"/>
      <c r="L764" s="449"/>
      <c r="U764" s="196" t="str">
        <f t="shared" si="37"/>
        <v>2: No, my household did not experience hunger that would make me do this</v>
      </c>
    </row>
    <row r="765" spans="1:21" ht="12.6">
      <c r="A765" s="449" t="s">
        <v>9358</v>
      </c>
      <c r="B765" s="448">
        <v>3</v>
      </c>
      <c r="C765" s="450" t="s">
        <v>9359</v>
      </c>
      <c r="D765" s="449" t="str">
        <f t="shared" si="36"/>
        <v>No, because I have already engaged in this activity in the last 12 months and cannot continue doing it</v>
      </c>
      <c r="E765" s="449" t="s">
        <v>9359</v>
      </c>
      <c r="F765" s="449"/>
      <c r="G765" s="449"/>
      <c r="H765" s="449"/>
      <c r="I765" s="449"/>
      <c r="J765" s="449"/>
      <c r="K765" s="449"/>
      <c r="L765" s="449"/>
      <c r="U765" s="196" t="str">
        <f t="shared" si="37"/>
        <v>3: No, because I have already engaged in this activity in the last 12 months and cannot continue doing it</v>
      </c>
    </row>
    <row r="766" spans="1:21" ht="12.6">
      <c r="A766" s="449" t="s">
        <v>9358</v>
      </c>
      <c r="B766" s="448">
        <v>4</v>
      </c>
      <c r="C766" s="450" t="s">
        <v>9360</v>
      </c>
      <c r="D766" s="449" t="str">
        <f t="shared" si="36"/>
        <v>Not applicable – It is not possible for me to do this</v>
      </c>
      <c r="E766" s="449" t="s">
        <v>9360</v>
      </c>
      <c r="F766" s="449"/>
      <c r="G766" s="449"/>
      <c r="H766" s="449"/>
      <c r="I766" s="449"/>
      <c r="J766" s="449"/>
      <c r="K766" s="449"/>
      <c r="L766" s="449"/>
      <c r="U766" s="196" t="str">
        <f t="shared" si="37"/>
        <v>4: Not applicable – It is not possible for me to do this</v>
      </c>
    </row>
    <row r="767" spans="1:21" ht="12.6">
      <c r="A767" s="449" t="s">
        <v>9358</v>
      </c>
      <c r="B767" s="448">
        <v>5</v>
      </c>
      <c r="C767" s="450" t="s">
        <v>9357</v>
      </c>
      <c r="D767" s="449" t="str">
        <f t="shared" si="36"/>
        <v>No, I attempted to do this and was refused</v>
      </c>
      <c r="E767" s="449" t="s">
        <v>9357</v>
      </c>
      <c r="F767" s="449"/>
      <c r="G767" s="449"/>
      <c r="H767" s="449"/>
      <c r="I767" s="449"/>
      <c r="J767" s="449"/>
      <c r="K767" s="449"/>
      <c r="L767" s="449"/>
      <c r="U767" s="196" t="str">
        <f t="shared" si="37"/>
        <v>5: No, I attempted to do this and was refused</v>
      </c>
    </row>
    <row r="768" spans="1:21" ht="12.6">
      <c r="A768" s="449" t="s">
        <v>9361</v>
      </c>
      <c r="B768" s="448">
        <v>1</v>
      </c>
      <c r="C768" s="450" t="s">
        <v>25</v>
      </c>
      <c r="D768" s="449" t="str">
        <f t="shared" si="36"/>
        <v>Yes</v>
      </c>
      <c r="E768" s="449" t="s">
        <v>25</v>
      </c>
      <c r="F768" s="449"/>
      <c r="G768" s="449"/>
      <c r="H768" s="449"/>
      <c r="I768" s="449"/>
      <c r="J768" s="449"/>
      <c r="K768" s="449"/>
      <c r="L768" s="449"/>
      <c r="U768" s="196" t="str">
        <f t="shared" si="37"/>
        <v>1: Yes</v>
      </c>
    </row>
    <row r="769" spans="1:21" ht="12.6">
      <c r="A769" s="449" t="s">
        <v>9361</v>
      </c>
      <c r="B769" s="448">
        <v>2</v>
      </c>
      <c r="C769" s="450" t="s">
        <v>9350</v>
      </c>
      <c r="D769" s="449" t="str">
        <f t="shared" si="36"/>
        <v>No, my household did not experience hunger that would make me do this</v>
      </c>
      <c r="E769" s="449" t="s">
        <v>9351</v>
      </c>
      <c r="F769" s="449"/>
      <c r="G769" s="449"/>
      <c r="H769" s="449"/>
      <c r="I769" s="449"/>
      <c r="J769" s="449"/>
      <c r="K769" s="449"/>
      <c r="L769" s="449"/>
      <c r="U769" s="196" t="str">
        <f t="shared" si="37"/>
        <v>2: No, my household did not experience hunger that would make me do this</v>
      </c>
    </row>
    <row r="770" spans="1:21" ht="12.6">
      <c r="A770" s="449" t="s">
        <v>9361</v>
      </c>
      <c r="B770" s="448">
        <v>3</v>
      </c>
      <c r="C770" s="450" t="s">
        <v>9359</v>
      </c>
      <c r="D770" s="449" t="str">
        <f t="shared" si="36"/>
        <v>No, because I have already engaged in this activity in the last 12 months and cannot continue doing it</v>
      </c>
      <c r="E770" s="449" t="s">
        <v>9359</v>
      </c>
      <c r="F770" s="449"/>
      <c r="G770" s="449"/>
      <c r="H770" s="449"/>
      <c r="I770" s="449"/>
      <c r="J770" s="449"/>
      <c r="K770" s="449"/>
      <c r="L770" s="449"/>
      <c r="U770" s="196" t="str">
        <f t="shared" si="37"/>
        <v>3: No, because I have already engaged in this activity in the last 12 months and cannot continue doing it</v>
      </c>
    </row>
    <row r="771" spans="1:21" ht="12.6">
      <c r="A771" s="449" t="s">
        <v>9361</v>
      </c>
      <c r="B771" s="448">
        <v>4</v>
      </c>
      <c r="C771" s="450" t="s">
        <v>9362</v>
      </c>
      <c r="D771" s="449" t="str">
        <f t="shared" si="36"/>
        <v>Not applicable – It is not possible for me to do this (it is not the season for these activities, the areas where I would do this are not safe, these activities are regulated by local authorities, these resources are exhausted in my area)</v>
      </c>
      <c r="E771" s="449" t="s">
        <v>9362</v>
      </c>
      <c r="F771" s="449"/>
      <c r="G771" s="449"/>
      <c r="H771" s="449"/>
      <c r="I771" s="449"/>
      <c r="J771" s="449"/>
      <c r="K771" s="449"/>
      <c r="L771" s="449"/>
      <c r="U771" s="196" t="str">
        <f t="shared" si="37"/>
        <v>4: Not applicable – It is not possible for me to do this (it is not the season for these activities, the areas where I would do this are not safe, these activities are regulated by local authorities, these resources are exhausted in my area)</v>
      </c>
    </row>
    <row r="772" spans="1:21" ht="12.6">
      <c r="A772" s="449" t="s">
        <v>9363</v>
      </c>
      <c r="B772" s="448">
        <v>1</v>
      </c>
      <c r="C772" s="450" t="s">
        <v>25</v>
      </c>
      <c r="D772" s="449" t="str">
        <f t="shared" si="36"/>
        <v>Yes</v>
      </c>
      <c r="E772" s="449" t="s">
        <v>25</v>
      </c>
      <c r="F772" s="449"/>
      <c r="G772" s="449"/>
      <c r="H772" s="449"/>
      <c r="I772" s="449"/>
      <c r="J772" s="449"/>
      <c r="K772" s="449"/>
      <c r="L772" s="449"/>
      <c r="U772" s="196" t="str">
        <f t="shared" si="37"/>
        <v>1: Yes</v>
      </c>
    </row>
    <row r="773" spans="1:21" ht="12.6">
      <c r="A773" s="449" t="s">
        <v>9363</v>
      </c>
      <c r="B773" s="448">
        <v>2</v>
      </c>
      <c r="C773" s="450" t="s">
        <v>9350</v>
      </c>
      <c r="D773" s="449" t="str">
        <f t="shared" si="36"/>
        <v>No, my household did not experience hunger that would make me do this</v>
      </c>
      <c r="E773" s="449" t="s">
        <v>9351</v>
      </c>
      <c r="F773" s="449"/>
      <c r="G773" s="449"/>
      <c r="H773" s="449"/>
      <c r="I773" s="449"/>
      <c r="J773" s="449"/>
      <c r="K773" s="449"/>
      <c r="L773" s="449"/>
      <c r="U773" s="196" t="str">
        <f t="shared" si="37"/>
        <v>2: No, my household did not experience hunger that would make me do this</v>
      </c>
    </row>
    <row r="774" spans="1:21" ht="12.6">
      <c r="A774" s="449" t="s">
        <v>9363</v>
      </c>
      <c r="B774" s="448">
        <v>3</v>
      </c>
      <c r="C774" s="450" t="s">
        <v>9364</v>
      </c>
      <c r="D774" s="449" t="str">
        <f t="shared" si="36"/>
        <v>No, because I have already done this activity in the last 12 months and cannot continue doing it</v>
      </c>
      <c r="E774" s="449" t="s">
        <v>9364</v>
      </c>
      <c r="F774" s="449"/>
      <c r="G774" s="449"/>
      <c r="H774" s="449"/>
      <c r="I774" s="449"/>
      <c r="J774" s="449"/>
      <c r="K774" s="449"/>
      <c r="L774" s="449"/>
      <c r="U774" s="196" t="str">
        <f t="shared" si="37"/>
        <v>3: No, because I have already done this activity in the last 12 months and cannot continue doing it</v>
      </c>
    </row>
    <row r="775" spans="1:21" ht="12.6">
      <c r="A775" s="449" t="s">
        <v>9363</v>
      </c>
      <c r="B775" s="448">
        <v>4</v>
      </c>
      <c r="C775" s="450" t="s">
        <v>9365</v>
      </c>
      <c r="D775" s="449" t="str">
        <f t="shared" si="36"/>
        <v>Not applicable – It is not possible for me to do this (there are no cattle or fishing camps to go to)</v>
      </c>
      <c r="E775" s="449" t="s">
        <v>9365</v>
      </c>
      <c r="F775" s="449"/>
      <c r="G775" s="449"/>
      <c r="H775" s="449"/>
      <c r="I775" s="449"/>
      <c r="J775" s="449"/>
      <c r="K775" s="449"/>
      <c r="L775" s="449"/>
      <c r="U775" s="196" t="str">
        <f t="shared" si="37"/>
        <v>4: Not applicable – It is not possible for me to do this (there are no cattle or fishing camps to go to)</v>
      </c>
    </row>
    <row r="776" spans="1:21" ht="12.6">
      <c r="A776" s="449" t="s">
        <v>9366</v>
      </c>
      <c r="B776" s="448">
        <v>1</v>
      </c>
      <c r="C776" s="450" t="s">
        <v>25</v>
      </c>
      <c r="D776" s="449" t="str">
        <f t="shared" si="36"/>
        <v>Yes</v>
      </c>
      <c r="E776" s="449" t="s">
        <v>25</v>
      </c>
      <c r="F776" s="449"/>
      <c r="G776" s="449"/>
      <c r="H776" s="449"/>
      <c r="I776" s="449"/>
      <c r="J776" s="449"/>
      <c r="K776" s="449"/>
      <c r="L776" s="449"/>
      <c r="U776" s="196" t="str">
        <f t="shared" si="37"/>
        <v>1: Yes</v>
      </c>
    </row>
    <row r="777" spans="1:21" ht="12.6">
      <c r="A777" s="449" t="s">
        <v>9366</v>
      </c>
      <c r="B777" s="448">
        <v>2</v>
      </c>
      <c r="C777" s="450" t="s">
        <v>9350</v>
      </c>
      <c r="D777" s="449" t="str">
        <f t="shared" si="36"/>
        <v>No, my household did not experience hunger that would make me do this</v>
      </c>
      <c r="E777" s="449" t="s">
        <v>9351</v>
      </c>
      <c r="F777" s="449"/>
      <c r="G777" s="449"/>
      <c r="H777" s="449"/>
      <c r="I777" s="449"/>
      <c r="J777" s="449"/>
      <c r="K777" s="449"/>
      <c r="L777" s="449"/>
      <c r="U777" s="196" t="str">
        <f t="shared" si="37"/>
        <v>2: No, my household did not experience hunger that would make me do this</v>
      </c>
    </row>
    <row r="778" spans="1:21" ht="12.6">
      <c r="A778" s="449" t="s">
        <v>9366</v>
      </c>
      <c r="B778" s="448">
        <v>3</v>
      </c>
      <c r="C778" s="450" t="s">
        <v>9364</v>
      </c>
      <c r="D778" s="449" t="str">
        <f t="shared" si="36"/>
        <v>No, because I have already done this activity in the last 12 months and cannot continue doing it</v>
      </c>
      <c r="E778" s="449" t="s">
        <v>9364</v>
      </c>
      <c r="F778" s="449"/>
      <c r="G778" s="449"/>
      <c r="H778" s="449"/>
      <c r="I778" s="449"/>
      <c r="J778" s="449"/>
      <c r="K778" s="449"/>
      <c r="L778" s="449"/>
      <c r="U778" s="196" t="str">
        <f t="shared" si="37"/>
        <v>3: No, because I have already done this activity in the last 12 months and cannot continue doing it</v>
      </c>
    </row>
    <row r="779" spans="1:21" ht="12.6">
      <c r="A779" s="449" t="s">
        <v>9366</v>
      </c>
      <c r="B779" s="448">
        <v>4</v>
      </c>
      <c r="C779" s="450" t="s">
        <v>9367</v>
      </c>
      <c r="D779" s="449" t="str">
        <f t="shared" si="36"/>
        <v>Not applicable – It is not possible for me to do this (I lost all of my animals more than one year ago, I have never owned any animals)</v>
      </c>
      <c r="E779" s="449" t="s">
        <v>9367</v>
      </c>
      <c r="F779" s="449"/>
      <c r="G779" s="449"/>
      <c r="H779" s="449"/>
      <c r="I779" s="449"/>
      <c r="J779" s="449"/>
      <c r="K779" s="449"/>
      <c r="L779" s="449"/>
      <c r="U779" s="196" t="str">
        <f t="shared" si="37"/>
        <v>4: Not applicable – It is not possible for me to do this (I lost all of my animals more than one year ago, I have never owned any animals)</v>
      </c>
    </row>
    <row r="780" spans="1:21" ht="12.6">
      <c r="A780" s="449" t="s">
        <v>9366</v>
      </c>
      <c r="B780" s="448">
        <v>5</v>
      </c>
      <c r="C780" s="450" t="s">
        <v>9368</v>
      </c>
      <c r="D780" s="449" t="str">
        <f t="shared" si="36"/>
        <v>No, because I did not want to slaughter any more livestock, even if I needed food</v>
      </c>
      <c r="E780" s="449" t="s">
        <v>9368</v>
      </c>
      <c r="F780" s="449"/>
      <c r="G780" s="449"/>
      <c r="H780" s="449"/>
      <c r="I780" s="449"/>
      <c r="J780" s="449"/>
      <c r="K780" s="449"/>
      <c r="L780" s="449"/>
      <c r="U780" s="196" t="str">
        <f t="shared" si="37"/>
        <v>5: No, because I did not want to slaughter any more livestock, even if I needed food</v>
      </c>
    </row>
    <row r="781" spans="1:21" ht="12.6">
      <c r="A781" s="449" t="s">
        <v>9369</v>
      </c>
      <c r="B781" s="448">
        <v>1</v>
      </c>
      <c r="C781" s="450" t="s">
        <v>25</v>
      </c>
      <c r="D781" s="449" t="str">
        <f t="shared" si="36"/>
        <v>Yes</v>
      </c>
      <c r="E781" s="449" t="s">
        <v>25</v>
      </c>
      <c r="F781" s="449"/>
      <c r="G781" s="449"/>
      <c r="H781" s="449"/>
      <c r="I781" s="449"/>
      <c r="J781" s="449"/>
      <c r="K781" s="449"/>
      <c r="L781" s="449"/>
      <c r="U781" s="196" t="str">
        <f t="shared" si="37"/>
        <v>1: Yes</v>
      </c>
    </row>
    <row r="782" spans="1:21" ht="12.6">
      <c r="A782" s="449" t="s">
        <v>9369</v>
      </c>
      <c r="B782" s="448">
        <v>2</v>
      </c>
      <c r="C782" s="450" t="s">
        <v>9350</v>
      </c>
      <c r="D782" s="449" t="str">
        <f t="shared" si="36"/>
        <v>No, my household did not experience hunger that would make me do this</v>
      </c>
      <c r="E782" s="449" t="s">
        <v>9351</v>
      </c>
      <c r="F782" s="449"/>
      <c r="G782" s="449"/>
      <c r="H782" s="449"/>
      <c r="I782" s="449"/>
      <c r="J782" s="449"/>
      <c r="K782" s="449"/>
      <c r="L782" s="449"/>
      <c r="U782" s="196" t="str">
        <f t="shared" si="37"/>
        <v>2: No, my household did not experience hunger that would make me do this</v>
      </c>
    </row>
    <row r="783" spans="1:21" ht="12.6">
      <c r="A783" s="449" t="s">
        <v>9369</v>
      </c>
      <c r="B783" s="448">
        <v>3</v>
      </c>
      <c r="C783" s="450" t="s">
        <v>9364</v>
      </c>
      <c r="D783" s="449" t="str">
        <f t="shared" si="36"/>
        <v>No, because I have already done this activity in the last 12 months and cannot continue doing it</v>
      </c>
      <c r="E783" s="449" t="s">
        <v>9364</v>
      </c>
      <c r="F783" s="449"/>
      <c r="G783" s="449"/>
      <c r="H783" s="449"/>
      <c r="I783" s="449"/>
      <c r="J783" s="449"/>
      <c r="K783" s="449"/>
      <c r="L783" s="449"/>
      <c r="U783" s="196" t="str">
        <f t="shared" si="37"/>
        <v>3: No, because I have already done this activity in the last 12 months and cannot continue doing it</v>
      </c>
    </row>
    <row r="784" spans="1:21" ht="12.6">
      <c r="A784" s="449" t="s">
        <v>9369</v>
      </c>
      <c r="B784" s="448">
        <v>4</v>
      </c>
      <c r="C784" s="450" t="s">
        <v>9360</v>
      </c>
      <c r="D784" s="449" t="str">
        <f t="shared" si="36"/>
        <v>Not applicable – It is not possible for me to do this</v>
      </c>
      <c r="E784" s="449" t="s">
        <v>9360</v>
      </c>
      <c r="F784" s="449"/>
      <c r="G784" s="449"/>
      <c r="H784" s="449"/>
      <c r="I784" s="449"/>
      <c r="J784" s="449"/>
      <c r="K784" s="449"/>
      <c r="L784" s="449"/>
      <c r="U784" s="196" t="str">
        <f t="shared" si="37"/>
        <v>4: Not applicable – It is not possible for me to do this</v>
      </c>
    </row>
    <row r="785" spans="1:21" ht="12.6">
      <c r="A785" s="449" t="s">
        <v>9370</v>
      </c>
      <c r="B785" s="448">
        <v>1</v>
      </c>
      <c r="C785" s="450" t="s">
        <v>25</v>
      </c>
      <c r="D785" s="449" t="str">
        <f t="shared" si="36"/>
        <v>Yes</v>
      </c>
      <c r="E785" s="449" t="s">
        <v>25</v>
      </c>
      <c r="F785" s="449"/>
      <c r="G785" s="449"/>
      <c r="H785" s="449"/>
      <c r="I785" s="449"/>
      <c r="J785" s="449"/>
      <c r="K785" s="449"/>
      <c r="L785" s="449"/>
      <c r="U785" s="196" t="str">
        <f t="shared" si="37"/>
        <v>1: Yes</v>
      </c>
    </row>
    <row r="786" spans="1:21" ht="12.6">
      <c r="A786" s="449" t="s">
        <v>9370</v>
      </c>
      <c r="B786" s="448">
        <v>2</v>
      </c>
      <c r="C786" s="450" t="s">
        <v>9371</v>
      </c>
      <c r="D786" s="449" t="str">
        <f t="shared" si="36"/>
        <v>No, because I did not face a shortage of food</v>
      </c>
      <c r="E786" s="449" t="s">
        <v>9371</v>
      </c>
      <c r="F786" s="449"/>
      <c r="G786" s="449"/>
      <c r="H786" s="449"/>
      <c r="I786" s="449"/>
      <c r="J786" s="449"/>
      <c r="K786" s="449"/>
      <c r="L786" s="449"/>
      <c r="U786" s="196" t="str">
        <f t="shared" si="37"/>
        <v>2: No, because I did not face a shortage of food</v>
      </c>
    </row>
    <row r="787" spans="1:21" ht="12.6">
      <c r="A787" s="449" t="s">
        <v>9370</v>
      </c>
      <c r="B787" s="448">
        <v>3</v>
      </c>
      <c r="C787" s="450" t="s">
        <v>9372</v>
      </c>
      <c r="D787" s="449" t="str">
        <f t="shared" si="36"/>
        <v>No, because I used other activities to get food or resources.</v>
      </c>
      <c r="E787" s="449" t="s">
        <v>9372</v>
      </c>
      <c r="F787" s="449"/>
      <c r="G787" s="449"/>
      <c r="H787" s="449"/>
      <c r="I787" s="449"/>
      <c r="J787" s="449"/>
      <c r="K787" s="449"/>
      <c r="L787" s="449"/>
      <c r="U787" s="196" t="str">
        <f t="shared" si="37"/>
        <v>3: No, because I used other activities to get food or resources.</v>
      </c>
    </row>
    <row r="788" spans="1:21" ht="12.6">
      <c r="A788" s="449" t="s">
        <v>9370</v>
      </c>
      <c r="B788" s="448">
        <v>4</v>
      </c>
      <c r="C788" s="450" t="s">
        <v>9373</v>
      </c>
      <c r="D788" s="449" t="str">
        <f t="shared" si="36"/>
        <v>No, because there was no court to hear the case (yes)</v>
      </c>
      <c r="E788" s="449" t="s">
        <v>9373</v>
      </c>
      <c r="F788" s="449"/>
      <c r="G788" s="449"/>
      <c r="H788" s="449"/>
      <c r="I788" s="449"/>
      <c r="J788" s="449"/>
      <c r="K788" s="449"/>
      <c r="L788" s="449"/>
      <c r="U788" s="196" t="str">
        <f t="shared" si="37"/>
        <v>4: No, because there was no court to hear the case (yes)</v>
      </c>
    </row>
    <row r="789" spans="1:21" ht="12.6">
      <c r="A789" s="449" t="s">
        <v>9370</v>
      </c>
      <c r="B789" s="448">
        <v>5</v>
      </c>
      <c r="C789" s="450" t="s">
        <v>9374</v>
      </c>
      <c r="D789" s="449" t="str">
        <f t="shared" si="36"/>
        <v>No, as I could not afford the fees for the court (yes)</v>
      </c>
      <c r="E789" s="449" t="s">
        <v>9374</v>
      </c>
      <c r="F789" s="449"/>
      <c r="G789" s="449"/>
      <c r="H789" s="449"/>
      <c r="I789" s="449"/>
      <c r="J789" s="449"/>
      <c r="K789" s="449"/>
      <c r="L789" s="449"/>
      <c r="U789" s="196" t="str">
        <f t="shared" si="37"/>
        <v>5: No, as I could not afford the fees for the court (yes)</v>
      </c>
    </row>
    <row r="790" spans="1:21" ht="12.6">
      <c r="A790" s="449" t="s">
        <v>9370</v>
      </c>
      <c r="B790" s="448">
        <v>6</v>
      </c>
      <c r="C790" s="450" t="s">
        <v>9375</v>
      </c>
      <c r="D790" s="449" t="str">
        <f t="shared" si="36"/>
        <v>No, because I did not have a claim to bring to the court (no)</v>
      </c>
      <c r="E790" s="449" t="s">
        <v>9375</v>
      </c>
      <c r="F790" s="449"/>
      <c r="G790" s="449"/>
      <c r="H790" s="449"/>
      <c r="I790" s="449"/>
      <c r="J790" s="449"/>
      <c r="K790" s="449"/>
      <c r="L790" s="449"/>
      <c r="U790" s="196" t="str">
        <f t="shared" si="37"/>
        <v>6: No, because I did not have a claim to bring to the court (no)</v>
      </c>
    </row>
    <row r="791" spans="1:21" ht="12.6">
      <c r="A791" s="449" t="s">
        <v>9370</v>
      </c>
      <c r="B791" s="448">
        <v>7</v>
      </c>
      <c r="C791" s="450" t="s">
        <v>9376</v>
      </c>
      <c r="D791" s="449" t="str">
        <f t="shared" si="36"/>
        <v>No, because I did not think the court would rule in my favour (no)</v>
      </c>
      <c r="E791" s="449" t="s">
        <v>9376</v>
      </c>
      <c r="F791" s="449"/>
      <c r="G791" s="449"/>
      <c r="H791" s="449"/>
      <c r="I791" s="449"/>
      <c r="J791" s="449"/>
      <c r="K791" s="449"/>
      <c r="L791" s="449"/>
      <c r="U791" s="196" t="str">
        <f t="shared" si="37"/>
        <v>7: No, because I did not think the court would rule in my favour (no)</v>
      </c>
    </row>
    <row r="792" spans="1:21" ht="12.6">
      <c r="A792" s="449" t="s">
        <v>9370</v>
      </c>
      <c r="B792" s="448">
        <v>8</v>
      </c>
      <c r="C792" s="450" t="s">
        <v>9377</v>
      </c>
      <c r="D792" s="449" t="str">
        <f t="shared" si="36"/>
        <v>No, for another reason (specify)</v>
      </c>
      <c r="E792" s="449" t="s">
        <v>9377</v>
      </c>
      <c r="F792" s="449"/>
      <c r="G792" s="449"/>
      <c r="H792" s="449"/>
      <c r="I792" s="449"/>
      <c r="J792" s="449"/>
      <c r="K792" s="449"/>
      <c r="L792" s="449"/>
      <c r="U792" s="196" t="str">
        <f t="shared" si="37"/>
        <v>8: No, for another reason (specify)</v>
      </c>
    </row>
    <row r="793" spans="1:21" ht="12.6">
      <c r="A793" s="449" t="s">
        <v>9378</v>
      </c>
      <c r="B793" s="448">
        <v>1</v>
      </c>
      <c r="C793" s="450" t="s">
        <v>25</v>
      </c>
      <c r="D793" s="449" t="str">
        <f t="shared" si="36"/>
        <v>Yes</v>
      </c>
      <c r="E793" s="449" t="s">
        <v>25</v>
      </c>
      <c r="F793" s="449"/>
      <c r="G793" s="449"/>
      <c r="H793" s="449"/>
      <c r="I793" s="449"/>
      <c r="J793" s="449"/>
      <c r="K793" s="449"/>
      <c r="L793" s="449"/>
      <c r="U793" s="196" t="str">
        <f t="shared" si="37"/>
        <v>1: Yes</v>
      </c>
    </row>
    <row r="794" spans="1:21" ht="12.6">
      <c r="A794" s="449" t="s">
        <v>9378</v>
      </c>
      <c r="B794" s="448">
        <v>2</v>
      </c>
      <c r="C794" s="450" t="s">
        <v>9350</v>
      </c>
      <c r="D794" s="449" t="str">
        <f t="shared" si="36"/>
        <v>No, my household did not experience hunger that would make me do this</v>
      </c>
      <c r="E794" s="449" t="s">
        <v>9351</v>
      </c>
      <c r="F794" s="449"/>
      <c r="G794" s="449"/>
      <c r="H794" s="449"/>
      <c r="I794" s="449"/>
      <c r="J794" s="449"/>
      <c r="K794" s="449"/>
      <c r="L794" s="449"/>
      <c r="U794" s="196" t="str">
        <f t="shared" si="37"/>
        <v>2: No, my household did not experience hunger that would make me do this</v>
      </c>
    </row>
    <row r="795" spans="1:21" ht="12.6">
      <c r="A795" s="449" t="s">
        <v>9378</v>
      </c>
      <c r="B795" s="448">
        <v>3</v>
      </c>
      <c r="C795" s="450" t="s">
        <v>9359</v>
      </c>
      <c r="D795" s="449" t="str">
        <f t="shared" si="36"/>
        <v>No, because I have already engaged in this activity in the last 12 months and cannot continue doing it</v>
      </c>
      <c r="E795" s="449" t="s">
        <v>9359</v>
      </c>
      <c r="F795" s="449"/>
      <c r="G795" s="449"/>
      <c r="H795" s="449"/>
      <c r="I795" s="449"/>
      <c r="J795" s="449"/>
      <c r="K795" s="449"/>
      <c r="L795" s="449"/>
      <c r="U795" s="196" t="str">
        <f t="shared" si="37"/>
        <v>3: No, because I have already engaged in this activity in the last 12 months and cannot continue doing it</v>
      </c>
    </row>
    <row r="796" spans="1:21" ht="12.6">
      <c r="A796" s="449" t="s">
        <v>9378</v>
      </c>
      <c r="B796" s="448">
        <v>4</v>
      </c>
      <c r="C796" s="450" t="s">
        <v>9360</v>
      </c>
      <c r="D796" s="449" t="str">
        <f t="shared" si="36"/>
        <v>Not applicable – It is not possible for me to do this</v>
      </c>
      <c r="E796" s="449" t="s">
        <v>9360</v>
      </c>
      <c r="F796" s="449"/>
      <c r="G796" s="449"/>
      <c r="H796" s="449"/>
      <c r="I796" s="449"/>
      <c r="J796" s="449"/>
      <c r="K796" s="449"/>
      <c r="L796" s="449"/>
      <c r="U796" s="196" t="str">
        <f t="shared" si="37"/>
        <v>4: Not applicable – It is not possible for me to do this</v>
      </c>
    </row>
    <row r="797" spans="1:21" ht="12.6">
      <c r="A797" s="449" t="s">
        <v>9378</v>
      </c>
      <c r="B797" s="448">
        <v>5</v>
      </c>
      <c r="C797" s="450" t="s">
        <v>9357</v>
      </c>
      <c r="D797" s="449" t="str">
        <f t="shared" si="36"/>
        <v>No, I attempted to do this and was refused</v>
      </c>
      <c r="E797" s="449" t="s">
        <v>9357</v>
      </c>
      <c r="F797" s="449"/>
      <c r="G797" s="449"/>
      <c r="H797" s="449"/>
      <c r="I797" s="449"/>
      <c r="J797" s="449"/>
      <c r="K797" s="449"/>
      <c r="L797" s="449"/>
      <c r="U797" s="196" t="str">
        <f t="shared" si="37"/>
        <v>5: No, I attempted to do this and was refused</v>
      </c>
    </row>
    <row r="798" spans="1:21" ht="12.6">
      <c r="A798" s="449" t="s">
        <v>9379</v>
      </c>
      <c r="B798" s="448">
        <v>1</v>
      </c>
      <c r="C798" s="450" t="s">
        <v>8648</v>
      </c>
      <c r="D798" s="449" t="str">
        <f t="shared" si="36"/>
        <v>Selling for food items</v>
      </c>
      <c r="E798" s="449" t="s">
        <v>8648</v>
      </c>
      <c r="F798" s="449"/>
      <c r="G798" s="449"/>
      <c r="H798" s="449"/>
      <c r="I798" s="449"/>
      <c r="J798" s="449"/>
      <c r="K798" s="449"/>
      <c r="L798" s="449"/>
      <c r="U798" s="196" t="str">
        <f t="shared" si="37"/>
        <v>1: Selling for food items</v>
      </c>
    </row>
    <row r="799" spans="1:21" ht="12.6">
      <c r="A799" s="449" t="s">
        <v>9379</v>
      </c>
      <c r="B799" s="448">
        <v>2</v>
      </c>
      <c r="C799" s="450" t="s">
        <v>8650</v>
      </c>
      <c r="D799" s="449" t="str">
        <f t="shared" si="36"/>
        <v>Selling for non-food items</v>
      </c>
      <c r="E799" s="449" t="s">
        <v>8650</v>
      </c>
      <c r="F799" s="449"/>
      <c r="G799" s="449"/>
      <c r="H799" s="449"/>
      <c r="I799" s="449"/>
      <c r="J799" s="449"/>
      <c r="K799" s="449"/>
      <c r="L799" s="449"/>
      <c r="U799" s="196" t="str">
        <f t="shared" si="37"/>
        <v>2: Selling for non-food items</v>
      </c>
    </row>
    <row r="800" spans="1:21" ht="12.6">
      <c r="A800" s="449" t="s">
        <v>9379</v>
      </c>
      <c r="B800" s="448">
        <v>3</v>
      </c>
      <c r="C800" s="450" t="s">
        <v>8652</v>
      </c>
      <c r="D800" s="449" t="str">
        <f t="shared" si="36"/>
        <v>Milk/Dairy products</v>
      </c>
      <c r="E800" s="449" t="s">
        <v>8652</v>
      </c>
      <c r="F800" s="449"/>
      <c r="G800" s="449"/>
      <c r="H800" s="449"/>
      <c r="I800" s="449"/>
      <c r="J800" s="449"/>
      <c r="K800" s="449"/>
      <c r="L800" s="449"/>
      <c r="U800" s="196" t="str">
        <f t="shared" si="37"/>
        <v>3: Milk/Dairy products</v>
      </c>
    </row>
    <row r="801" spans="1:21" ht="12.6">
      <c r="A801" s="449" t="s">
        <v>9379</v>
      </c>
      <c r="B801" s="448">
        <v>4</v>
      </c>
      <c r="C801" s="450" t="s">
        <v>8654</v>
      </c>
      <c r="D801" s="449" t="str">
        <f t="shared" si="36"/>
        <v>Slaughtering for consumption</v>
      </c>
      <c r="E801" s="449" t="s">
        <v>8654</v>
      </c>
      <c r="F801" s="449"/>
      <c r="G801" s="449"/>
      <c r="H801" s="449"/>
      <c r="I801" s="449"/>
      <c r="J801" s="449"/>
      <c r="K801" s="449"/>
      <c r="L801" s="449"/>
      <c r="U801" s="196" t="str">
        <f t="shared" si="37"/>
        <v>4: Slaughtering for consumption</v>
      </c>
    </row>
    <row r="802" spans="1:21" ht="12.6">
      <c r="A802" s="449" t="s">
        <v>9379</v>
      </c>
      <c r="B802" s="448">
        <v>5</v>
      </c>
      <c r="C802" s="450" t="s">
        <v>8656</v>
      </c>
      <c r="D802" s="449" t="str">
        <f t="shared" si="36"/>
        <v>Used for Dowry</v>
      </c>
      <c r="E802" s="449" t="s">
        <v>9380</v>
      </c>
      <c r="F802" s="449"/>
      <c r="G802" s="449"/>
      <c r="H802" s="449"/>
      <c r="I802" s="449"/>
      <c r="J802" s="449"/>
      <c r="K802" s="449"/>
      <c r="L802" s="449"/>
      <c r="U802" s="196" t="str">
        <f t="shared" si="37"/>
        <v>5: Used for Dowry</v>
      </c>
    </row>
    <row r="803" spans="1:21" ht="12.6">
      <c r="A803" s="449" t="s">
        <v>9379</v>
      </c>
      <c r="B803" s="448">
        <v>6</v>
      </c>
      <c r="C803" s="450" t="s">
        <v>8658</v>
      </c>
      <c r="D803" s="449" t="str">
        <f t="shared" si="36"/>
        <v>Payment of local fines/debt</v>
      </c>
      <c r="E803" s="449" t="s">
        <v>8658</v>
      </c>
      <c r="F803" s="449"/>
      <c r="G803" s="449"/>
      <c r="H803" s="449"/>
      <c r="I803" s="449"/>
      <c r="J803" s="449"/>
      <c r="K803" s="449"/>
      <c r="L803" s="449"/>
      <c r="U803" s="196" t="str">
        <f t="shared" si="37"/>
        <v>6: Payment of local fines/debt</v>
      </c>
    </row>
    <row r="804" spans="1:21" ht="12.6">
      <c r="A804" s="449" t="s">
        <v>9379</v>
      </c>
      <c r="B804" s="456">
        <v>88</v>
      </c>
      <c r="C804" s="450" t="s">
        <v>4525</v>
      </c>
      <c r="D804" s="449" t="str">
        <f t="shared" si="36"/>
        <v>Other</v>
      </c>
      <c r="E804" s="449" t="s">
        <v>4525</v>
      </c>
      <c r="F804" s="449"/>
      <c r="G804" s="449"/>
      <c r="H804" s="449"/>
      <c r="I804" s="449"/>
      <c r="J804" s="449"/>
      <c r="K804" s="449"/>
      <c r="L804" s="449"/>
      <c r="U804" s="196" t="str">
        <f t="shared" si="37"/>
        <v>88: Other</v>
      </c>
    </row>
    <row r="805" spans="1:21" ht="12.6">
      <c r="A805" s="449" t="s">
        <v>9381</v>
      </c>
      <c r="B805" s="448">
        <v>1</v>
      </c>
      <c r="C805" s="450" t="s">
        <v>9382</v>
      </c>
      <c r="D805" s="449" t="str">
        <f t="shared" si="36"/>
        <v>During Harvest</v>
      </c>
      <c r="E805" s="449" t="s">
        <v>9382</v>
      </c>
      <c r="F805" s="449"/>
      <c r="G805" s="449"/>
      <c r="H805" s="449"/>
      <c r="I805" s="449"/>
      <c r="J805" s="449"/>
      <c r="K805" s="449"/>
      <c r="L805" s="449"/>
      <c r="U805" s="196" t="str">
        <f t="shared" si="37"/>
        <v>1: During Harvest</v>
      </c>
    </row>
    <row r="806" spans="1:21" ht="12.6">
      <c r="A806" s="449" t="s">
        <v>9381</v>
      </c>
      <c r="B806" s="448">
        <v>2</v>
      </c>
      <c r="C806" s="450" t="s">
        <v>9383</v>
      </c>
      <c r="D806" s="449" t="str">
        <f t="shared" si="36"/>
        <v>During Transport</v>
      </c>
      <c r="E806" s="449" t="s">
        <v>9383</v>
      </c>
      <c r="F806" s="449"/>
      <c r="G806" s="449"/>
      <c r="H806" s="449"/>
      <c r="I806" s="449"/>
      <c r="J806" s="449"/>
      <c r="K806" s="449"/>
      <c r="L806" s="449"/>
      <c r="U806" s="196" t="str">
        <f t="shared" si="37"/>
        <v>2: During Transport</v>
      </c>
    </row>
    <row r="807" spans="1:21" ht="12.6">
      <c r="A807" s="449" t="s">
        <v>9381</v>
      </c>
      <c r="B807" s="448">
        <v>3</v>
      </c>
      <c r="C807" s="450" t="s">
        <v>9384</v>
      </c>
      <c r="D807" s="449" t="str">
        <f t="shared" si="36"/>
        <v>During Storage</v>
      </c>
      <c r="E807" s="449" t="s">
        <v>9384</v>
      </c>
      <c r="F807" s="449"/>
      <c r="G807" s="449"/>
      <c r="H807" s="449"/>
      <c r="I807" s="449"/>
      <c r="J807" s="449"/>
      <c r="K807" s="449"/>
      <c r="L807" s="449"/>
      <c r="U807" s="196" t="str">
        <f t="shared" si="37"/>
        <v>3: During Storage</v>
      </c>
    </row>
    <row r="808" spans="1:21" ht="12.6">
      <c r="A808" s="449" t="s">
        <v>9381</v>
      </c>
      <c r="B808" s="448">
        <v>88</v>
      </c>
      <c r="C808" s="450" t="s">
        <v>1446</v>
      </c>
      <c r="D808" s="449" t="str">
        <f t="shared" si="36"/>
        <v>Others (Specify)</v>
      </c>
      <c r="E808" s="449" t="s">
        <v>1446</v>
      </c>
      <c r="F808" s="449"/>
      <c r="G808" s="449"/>
      <c r="H808" s="449"/>
      <c r="I808" s="449"/>
      <c r="J808" s="449"/>
      <c r="K808" s="449"/>
      <c r="L808" s="449"/>
      <c r="U808" s="196" t="str">
        <f t="shared" si="37"/>
        <v>88: Others (Specify)</v>
      </c>
    </row>
    <row r="809" spans="1:21" ht="12.6">
      <c r="A809" s="449" t="s">
        <v>9385</v>
      </c>
      <c r="B809" s="448">
        <v>1</v>
      </c>
      <c r="C809" s="450" t="s">
        <v>9386</v>
      </c>
      <c r="D809" s="449" t="str">
        <f t="shared" si="36"/>
        <v>Infant formula</v>
      </c>
      <c r="E809" s="449" t="s">
        <v>9386</v>
      </c>
      <c r="F809" s="449"/>
      <c r="G809" s="449"/>
      <c r="H809" s="449"/>
      <c r="I809" s="449"/>
      <c r="J809" s="449"/>
      <c r="K809" s="449"/>
      <c r="L809" s="449"/>
      <c r="U809" s="196" t="str">
        <f t="shared" si="37"/>
        <v>1: Infant formula</v>
      </c>
    </row>
    <row r="810" spans="1:21" ht="12.6">
      <c r="A810" s="449" t="s">
        <v>9385</v>
      </c>
      <c r="B810" s="448">
        <v>2</v>
      </c>
      <c r="C810" s="450" t="s">
        <v>9387</v>
      </c>
      <c r="D810" s="449" t="str">
        <f t="shared" ref="D810:D873" si="38">C810</f>
        <v>Milk (tinned, powdered, or fresh animal milk)</v>
      </c>
      <c r="E810" s="449" t="s">
        <v>9387</v>
      </c>
      <c r="F810" s="449"/>
      <c r="G810" s="449"/>
      <c r="H810" s="449"/>
      <c r="I810" s="449"/>
      <c r="J810" s="449"/>
      <c r="K810" s="449"/>
      <c r="L810" s="449"/>
      <c r="U810" s="196" t="str">
        <f t="shared" si="37"/>
        <v>2: Milk (tinned, powdered, or fresh animal milk)</v>
      </c>
    </row>
    <row r="811" spans="1:21" ht="12.6">
      <c r="A811" s="449" t="s">
        <v>9385</v>
      </c>
      <c r="B811" s="448">
        <v>3</v>
      </c>
      <c r="C811" s="450" t="s">
        <v>6417</v>
      </c>
      <c r="D811" s="449" t="str">
        <f t="shared" si="38"/>
        <v>Thin porridge</v>
      </c>
      <c r="E811" s="449" t="s">
        <v>6417</v>
      </c>
      <c r="F811" s="449"/>
      <c r="G811" s="449"/>
      <c r="H811" s="449"/>
      <c r="I811" s="449"/>
      <c r="J811" s="449"/>
      <c r="K811" s="449"/>
      <c r="L811" s="449"/>
      <c r="U811" s="196" t="str">
        <f t="shared" si="37"/>
        <v>3: Thin porridge</v>
      </c>
    </row>
    <row r="812" spans="1:21" ht="12.6">
      <c r="A812" s="449" t="s">
        <v>9385</v>
      </c>
      <c r="B812" s="448">
        <v>4</v>
      </c>
      <c r="C812" s="450" t="s">
        <v>9388</v>
      </c>
      <c r="D812" s="449" t="str">
        <f t="shared" si="38"/>
        <v>Yougurt</v>
      </c>
      <c r="E812" s="449" t="s">
        <v>9388</v>
      </c>
      <c r="F812" s="449"/>
      <c r="G812" s="449"/>
      <c r="H812" s="449"/>
      <c r="I812" s="449"/>
      <c r="J812" s="449"/>
      <c r="K812" s="449"/>
      <c r="L812" s="449"/>
      <c r="U812" s="196" t="str">
        <f t="shared" si="37"/>
        <v>4: Yougurt</v>
      </c>
    </row>
    <row r="813" spans="1:21" ht="12.6">
      <c r="A813" s="449" t="s">
        <v>9385</v>
      </c>
      <c r="B813" s="448">
        <v>5</v>
      </c>
      <c r="C813" s="450" t="s">
        <v>9389</v>
      </c>
      <c r="D813" s="449" t="str">
        <f t="shared" si="38"/>
        <v>Water</v>
      </c>
      <c r="E813" s="449" t="s">
        <v>9389</v>
      </c>
      <c r="F813" s="449"/>
      <c r="G813" s="449"/>
      <c r="H813" s="449"/>
      <c r="I813" s="449"/>
      <c r="J813" s="449"/>
      <c r="K813" s="449"/>
      <c r="L813" s="449"/>
      <c r="U813" s="196" t="str">
        <f t="shared" si="37"/>
        <v>5: Water</v>
      </c>
    </row>
    <row r="814" spans="1:21" ht="12.6">
      <c r="A814" s="449" t="s">
        <v>9385</v>
      </c>
      <c r="B814" s="448">
        <v>6</v>
      </c>
      <c r="C814" s="450" t="s">
        <v>9390</v>
      </c>
      <c r="D814" s="449" t="str">
        <f t="shared" si="38"/>
        <v>Solid food (bread, vegetable, meat)</v>
      </c>
      <c r="E814" s="449" t="s">
        <v>9390</v>
      </c>
      <c r="F814" s="449"/>
      <c r="G814" s="449"/>
      <c r="H814" s="449"/>
      <c r="I814" s="449"/>
      <c r="J814" s="449"/>
      <c r="K814" s="449"/>
      <c r="L814" s="449"/>
      <c r="U814" s="196" t="str">
        <f t="shared" si="37"/>
        <v>6: Solid food (bread, vegetable, meat)</v>
      </c>
    </row>
    <row r="815" spans="1:21" ht="12.6">
      <c r="A815" s="449" t="s">
        <v>9385</v>
      </c>
      <c r="B815" s="456">
        <v>88</v>
      </c>
      <c r="C815" s="450" t="s">
        <v>4525</v>
      </c>
      <c r="D815" s="449" t="str">
        <f t="shared" si="38"/>
        <v>Other</v>
      </c>
      <c r="E815" s="449" t="s">
        <v>4525</v>
      </c>
      <c r="F815" s="449"/>
      <c r="G815" s="449"/>
      <c r="H815" s="449"/>
      <c r="I815" s="449"/>
      <c r="J815" s="449"/>
      <c r="K815" s="449"/>
      <c r="L815" s="449"/>
      <c r="U815" s="196" t="str">
        <f t="shared" si="37"/>
        <v>88: Other</v>
      </c>
    </row>
    <row r="816" spans="1:21" ht="12.6">
      <c r="A816" s="449" t="s">
        <v>9391</v>
      </c>
      <c r="B816" s="448">
        <v>0</v>
      </c>
      <c r="C816" s="450" t="s">
        <v>7471</v>
      </c>
      <c r="D816" s="449" t="str">
        <f t="shared" si="38"/>
        <v>No</v>
      </c>
      <c r="E816" s="449" t="s">
        <v>7471</v>
      </c>
      <c r="F816" s="449"/>
      <c r="G816" s="449"/>
      <c r="H816" s="449"/>
      <c r="I816" s="449"/>
      <c r="J816" s="449"/>
      <c r="K816" s="449"/>
      <c r="L816" s="449"/>
      <c r="U816" s="196" t="str">
        <f t="shared" si="37"/>
        <v>0: No</v>
      </c>
    </row>
    <row r="817" spans="1:21" ht="12.6">
      <c r="A817" s="449" t="s">
        <v>9391</v>
      </c>
      <c r="B817" s="448">
        <v>1</v>
      </c>
      <c r="C817" s="450" t="s">
        <v>25</v>
      </c>
      <c r="D817" s="449" t="str">
        <f t="shared" si="38"/>
        <v>Yes</v>
      </c>
      <c r="E817" s="449" t="s">
        <v>25</v>
      </c>
      <c r="F817" s="449"/>
      <c r="G817" s="449"/>
      <c r="H817" s="449"/>
      <c r="I817" s="449"/>
      <c r="J817" s="449"/>
      <c r="K817" s="449"/>
      <c r="L817" s="449"/>
      <c r="U817" s="196" t="str">
        <f t="shared" si="37"/>
        <v>1: Yes</v>
      </c>
    </row>
    <row r="818" spans="1:21" ht="12.6">
      <c r="A818" s="449" t="s">
        <v>9391</v>
      </c>
      <c r="B818" s="448">
        <v>98</v>
      </c>
      <c r="C818" s="450" t="s">
        <v>8850</v>
      </c>
      <c r="D818" s="449" t="str">
        <f t="shared" si="38"/>
        <v>Don’t know</v>
      </c>
      <c r="E818" s="449" t="s">
        <v>8850</v>
      </c>
      <c r="F818" s="449"/>
      <c r="G818" s="449"/>
      <c r="H818" s="449"/>
      <c r="I818" s="449"/>
      <c r="J818" s="449"/>
      <c r="K818" s="449"/>
      <c r="L818" s="449"/>
      <c r="U818" s="196" t="str">
        <f t="shared" si="37"/>
        <v>98: Don’t know</v>
      </c>
    </row>
    <row r="819" spans="1:21" ht="12.6">
      <c r="A819" s="459" t="s">
        <v>9392</v>
      </c>
      <c r="B819" s="448">
        <v>1</v>
      </c>
      <c r="C819" s="450" t="s">
        <v>9393</v>
      </c>
      <c r="D819" s="449" t="str">
        <f t="shared" si="38"/>
        <v>Refugees</v>
      </c>
      <c r="E819" s="449" t="s">
        <v>9393</v>
      </c>
      <c r="F819" s="449"/>
      <c r="G819" s="449">
        <v>1</v>
      </c>
      <c r="H819" s="449">
        <v>1</v>
      </c>
      <c r="I819" s="449"/>
      <c r="J819" s="449"/>
      <c r="K819" s="449"/>
      <c r="L819" s="449"/>
      <c r="U819" s="196" t="str">
        <f t="shared" si="37"/>
        <v>1: Refugees</v>
      </c>
    </row>
    <row r="820" spans="1:21" ht="12.6">
      <c r="A820" s="459" t="s">
        <v>9392</v>
      </c>
      <c r="B820" s="460">
        <v>2</v>
      </c>
      <c r="C820" s="450" t="s">
        <v>9394</v>
      </c>
      <c r="D820" s="449" t="str">
        <f t="shared" si="38"/>
        <v>POC</v>
      </c>
      <c r="E820" s="459" t="s">
        <v>9395</v>
      </c>
      <c r="F820" s="459"/>
      <c r="G820" s="459">
        <v>2</v>
      </c>
      <c r="H820" s="459">
        <v>1</v>
      </c>
      <c r="I820" s="459"/>
      <c r="J820" s="459"/>
      <c r="K820" s="459"/>
      <c r="L820" s="459"/>
      <c r="M820" s="268"/>
      <c r="N820" s="268"/>
      <c r="O820" s="268"/>
      <c r="P820" s="268"/>
      <c r="Q820" s="268"/>
      <c r="R820" s="268"/>
      <c r="S820" s="268"/>
      <c r="T820" s="268"/>
      <c r="U820" s="196" t="str">
        <f t="shared" si="37"/>
        <v>2: POC</v>
      </c>
    </row>
    <row r="821" spans="1:21" ht="12.6">
      <c r="A821" s="459" t="s">
        <v>9392</v>
      </c>
      <c r="B821" s="460">
        <v>3</v>
      </c>
      <c r="C821" s="450" t="s">
        <v>9396</v>
      </c>
      <c r="D821" s="449" t="str">
        <f t="shared" si="38"/>
        <v>IDPs</v>
      </c>
      <c r="E821" s="459" t="s">
        <v>9396</v>
      </c>
      <c r="F821" s="459"/>
      <c r="G821" s="459">
        <v>2</v>
      </c>
      <c r="H821" s="459">
        <v>1</v>
      </c>
      <c r="I821" s="459"/>
      <c r="J821" s="459"/>
      <c r="K821" s="459"/>
      <c r="L821" s="459"/>
      <c r="M821" s="268"/>
      <c r="N821" s="268"/>
      <c r="O821" s="268"/>
      <c r="P821" s="268"/>
      <c r="Q821" s="268"/>
      <c r="R821" s="268"/>
      <c r="S821" s="268"/>
      <c r="T821" s="268"/>
      <c r="U821" s="196" t="str">
        <f t="shared" si="37"/>
        <v>3: IDPs</v>
      </c>
    </row>
    <row r="822" spans="1:21" s="266" customFormat="1" ht="12.6">
      <c r="A822" s="459" t="s">
        <v>9392</v>
      </c>
      <c r="B822" s="460">
        <v>4</v>
      </c>
      <c r="C822" s="450" t="s">
        <v>9397</v>
      </c>
      <c r="D822" s="449" t="str">
        <f t="shared" si="38"/>
        <v>Residents (host community)</v>
      </c>
      <c r="E822" s="459" t="s">
        <v>9397</v>
      </c>
      <c r="F822" s="459"/>
      <c r="G822" s="459">
        <v>2</v>
      </c>
      <c r="H822" s="459">
        <v>2</v>
      </c>
      <c r="I822" s="459"/>
      <c r="J822" s="459"/>
      <c r="K822" s="459"/>
      <c r="L822" s="459"/>
      <c r="M822" s="268"/>
      <c r="N822" s="268"/>
      <c r="O822" s="268"/>
      <c r="P822" s="268"/>
      <c r="Q822" s="268"/>
      <c r="R822" s="268"/>
      <c r="S822" s="268"/>
      <c r="T822" s="268"/>
      <c r="U822" s="196" t="str">
        <f t="shared" si="37"/>
        <v>4: Residents (host community)</v>
      </c>
    </row>
    <row r="823" spans="1:21" ht="12.6">
      <c r="A823" s="449" t="s">
        <v>8565</v>
      </c>
      <c r="B823" s="448">
        <v>1</v>
      </c>
      <c r="C823" s="450" t="s">
        <v>9398</v>
      </c>
      <c r="D823" s="449" t="str">
        <f t="shared" si="38"/>
        <v>Cereals grain or flour (maize, sorghum,…)</v>
      </c>
      <c r="E823" s="449" t="s">
        <v>9398</v>
      </c>
      <c r="F823" s="449"/>
      <c r="G823" s="449"/>
      <c r="H823" s="449"/>
      <c r="I823" s="449"/>
      <c r="J823" s="449"/>
      <c r="K823" s="449"/>
      <c r="L823" s="449"/>
      <c r="N823" s="196">
        <v>1</v>
      </c>
      <c r="U823" s="196" t="str">
        <f t="shared" si="37"/>
        <v>1: Cereals grain or flour (maize, sorghum,…)</v>
      </c>
    </row>
    <row r="824" spans="1:21" ht="12.6">
      <c r="A824" s="449" t="s">
        <v>8565</v>
      </c>
      <c r="B824" s="448">
        <v>2</v>
      </c>
      <c r="C824" s="450" t="s">
        <v>7230</v>
      </c>
      <c r="D824" s="449" t="str">
        <f t="shared" si="38"/>
        <v>Rice</v>
      </c>
      <c r="E824" s="449" t="s">
        <v>7230</v>
      </c>
      <c r="F824" s="449"/>
      <c r="G824" s="449"/>
      <c r="H824" s="449"/>
      <c r="I824" s="449"/>
      <c r="J824" s="449"/>
      <c r="K824" s="449"/>
      <c r="L824" s="449"/>
      <c r="N824" s="196">
        <v>1</v>
      </c>
      <c r="U824" s="196" t="str">
        <f t="shared" si="37"/>
        <v>2: Rice</v>
      </c>
    </row>
    <row r="825" spans="1:21" ht="12.6">
      <c r="A825" s="449" t="s">
        <v>8565</v>
      </c>
      <c r="B825" s="448">
        <v>3</v>
      </c>
      <c r="C825" s="450" t="s">
        <v>9399</v>
      </c>
      <c r="D825" s="449" t="str">
        <f t="shared" si="38"/>
        <v>Pulses (lentils, beans, peas, groundnuts, etc.)</v>
      </c>
      <c r="E825" s="449" t="s">
        <v>9399</v>
      </c>
      <c r="F825" s="449"/>
      <c r="G825" s="449"/>
      <c r="H825" s="449"/>
      <c r="I825" s="449"/>
      <c r="J825" s="449"/>
      <c r="K825" s="449"/>
      <c r="L825" s="449"/>
      <c r="N825" s="196">
        <v>1</v>
      </c>
      <c r="U825" s="196" t="str">
        <f t="shared" ref="U825:U873" si="39">IF(LEN(B825)&gt;0,_xlfn.CONCAT(B825,": ",D825),"")</f>
        <v>3: Pulses (lentils, beans, peas, groundnuts, etc.)</v>
      </c>
    </row>
    <row r="826" spans="1:21" ht="12.6">
      <c r="A826" s="449" t="s">
        <v>8565</v>
      </c>
      <c r="B826" s="448">
        <v>4</v>
      </c>
      <c r="C826" s="450" t="s">
        <v>9400</v>
      </c>
      <c r="D826" s="449" t="str">
        <f t="shared" si="38"/>
        <v>Vegetables (onions, tomatoes, okra...) or leafy vegetables</v>
      </c>
      <c r="E826" s="449" t="s">
        <v>9400</v>
      </c>
      <c r="F826" s="449"/>
      <c r="G826" s="449"/>
      <c r="H826" s="449"/>
      <c r="I826" s="449"/>
      <c r="J826" s="449"/>
      <c r="K826" s="449"/>
      <c r="L826" s="449"/>
      <c r="N826" s="196">
        <v>1</v>
      </c>
      <c r="U826" s="196" t="str">
        <f t="shared" si="39"/>
        <v>4: Vegetables (onions, tomatoes, okra...) or leafy vegetables</v>
      </c>
    </row>
    <row r="827" spans="1:21" ht="12.6">
      <c r="A827" s="449" t="s">
        <v>8565</v>
      </c>
      <c r="B827" s="448">
        <v>5</v>
      </c>
      <c r="C827" s="450" t="s">
        <v>2341</v>
      </c>
      <c r="D827" s="449" t="str">
        <f t="shared" si="38"/>
        <v>Fruits</v>
      </c>
      <c r="E827" s="449" t="s">
        <v>2341</v>
      </c>
      <c r="F827" s="449"/>
      <c r="G827" s="449"/>
      <c r="H827" s="449"/>
      <c r="I827" s="449"/>
      <c r="J827" s="449"/>
      <c r="K827" s="449"/>
      <c r="L827" s="449"/>
      <c r="N827" s="196">
        <v>1</v>
      </c>
      <c r="U827" s="196" t="str">
        <f t="shared" si="39"/>
        <v>5: Fruits</v>
      </c>
    </row>
    <row r="828" spans="1:21" ht="12.6">
      <c r="A828" s="449" t="s">
        <v>8565</v>
      </c>
      <c r="B828" s="448">
        <v>6</v>
      </c>
      <c r="C828" s="450" t="s">
        <v>9401</v>
      </c>
      <c r="D828" s="449" t="str">
        <f t="shared" si="38"/>
        <v>Dairy (liquid or dry milk, youghurt, cheese)</v>
      </c>
      <c r="E828" s="449" t="s">
        <v>9401</v>
      </c>
      <c r="F828" s="449"/>
      <c r="G828" s="449"/>
      <c r="H828" s="449"/>
      <c r="I828" s="449"/>
      <c r="J828" s="449"/>
      <c r="K828" s="449"/>
      <c r="L828" s="449"/>
      <c r="N828" s="196">
        <v>1</v>
      </c>
      <c r="U828" s="196" t="str">
        <f t="shared" si="39"/>
        <v>6: Dairy (liquid or dry milk, youghurt, cheese)</v>
      </c>
    </row>
    <row r="829" spans="1:21" ht="12.6">
      <c r="A829" s="449" t="s">
        <v>8565</v>
      </c>
      <c r="B829" s="448">
        <v>7</v>
      </c>
      <c r="C829" s="450" t="s">
        <v>9402</v>
      </c>
      <c r="D829" s="449" t="str">
        <f t="shared" si="38"/>
        <v>Vegetable oil</v>
      </c>
      <c r="E829" s="449" t="s">
        <v>9402</v>
      </c>
      <c r="F829" s="449"/>
      <c r="G829" s="449"/>
      <c r="H829" s="449"/>
      <c r="I829" s="449"/>
      <c r="J829" s="449"/>
      <c r="K829" s="449"/>
      <c r="L829" s="449"/>
      <c r="N829" s="196">
        <v>1</v>
      </c>
      <c r="U829" s="196" t="str">
        <f t="shared" si="39"/>
        <v>7: Vegetable oil</v>
      </c>
    </row>
    <row r="830" spans="1:21" ht="12.6">
      <c r="A830" s="449" t="s">
        <v>8565</v>
      </c>
      <c r="B830" s="448">
        <v>8</v>
      </c>
      <c r="C830" s="450" t="s">
        <v>9403</v>
      </c>
      <c r="D830" s="449" t="str">
        <f t="shared" si="38"/>
        <v>Meat, fish, poultry, eggs</v>
      </c>
      <c r="E830" s="449" t="s">
        <v>9403</v>
      </c>
      <c r="F830" s="449"/>
      <c r="G830" s="449"/>
      <c r="H830" s="449"/>
      <c r="I830" s="449"/>
      <c r="J830" s="449"/>
      <c r="K830" s="449"/>
      <c r="L830" s="449"/>
      <c r="N830" s="196">
        <v>1</v>
      </c>
      <c r="U830" s="196" t="str">
        <f t="shared" si="39"/>
        <v>8: Meat, fish, poultry, eggs</v>
      </c>
    </row>
    <row r="831" spans="1:21" ht="12.6">
      <c r="A831" s="449" t="s">
        <v>8565</v>
      </c>
      <c r="B831" s="448">
        <v>9</v>
      </c>
      <c r="C831" s="450" t="s">
        <v>9404</v>
      </c>
      <c r="D831" s="449" t="str">
        <f t="shared" si="38"/>
        <v>Sugar, honey</v>
      </c>
      <c r="E831" s="449" t="s">
        <v>9404</v>
      </c>
      <c r="F831" s="449"/>
      <c r="G831" s="449"/>
      <c r="H831" s="449"/>
      <c r="I831" s="449"/>
      <c r="J831" s="449"/>
      <c r="K831" s="449"/>
      <c r="L831" s="449"/>
      <c r="N831" s="196">
        <v>1</v>
      </c>
      <c r="U831" s="196" t="str">
        <f t="shared" si="39"/>
        <v>9: Sugar, honey</v>
      </c>
    </row>
    <row r="832" spans="1:21" ht="12.6">
      <c r="A832" s="465" t="s">
        <v>8565</v>
      </c>
      <c r="B832" s="466">
        <v>10</v>
      </c>
      <c r="C832" s="450" t="s">
        <v>9405</v>
      </c>
      <c r="D832" s="449" t="str">
        <f t="shared" si="38"/>
        <v>Condiments (tea, coffee, salt, herbs, etc.)</v>
      </c>
      <c r="E832" s="465" t="s">
        <v>9405</v>
      </c>
      <c r="F832" s="465"/>
      <c r="G832" s="465"/>
      <c r="H832" s="465"/>
      <c r="I832" s="449"/>
      <c r="J832" s="449"/>
      <c r="K832" s="449"/>
      <c r="L832" s="449"/>
      <c r="N832" s="196">
        <v>1</v>
      </c>
      <c r="U832" s="196" t="str">
        <f t="shared" si="39"/>
        <v>10: Condiments (tea, coffee, salt, herbs, etc.)</v>
      </c>
    </row>
    <row r="833" spans="1:21" ht="12.6">
      <c r="A833" s="458" t="s">
        <v>9406</v>
      </c>
      <c r="B833" s="448">
        <v>1</v>
      </c>
      <c r="C833" s="450" t="s">
        <v>9407</v>
      </c>
      <c r="D833" s="449" t="str">
        <f t="shared" si="38"/>
        <v>Head of household</v>
      </c>
      <c r="E833" s="449" t="s">
        <v>9407</v>
      </c>
      <c r="F833" s="449"/>
      <c r="G833" s="449"/>
      <c r="H833" s="449"/>
      <c r="I833" s="449"/>
      <c r="J833" s="449"/>
      <c r="K833" s="449"/>
      <c r="L833" s="449"/>
      <c r="U833" s="196" t="str">
        <f t="shared" si="39"/>
        <v>1: Head of household</v>
      </c>
    </row>
    <row r="834" spans="1:21" ht="12.6">
      <c r="A834" s="458" t="s">
        <v>9406</v>
      </c>
      <c r="B834" s="448">
        <v>2</v>
      </c>
      <c r="C834" s="450" t="s">
        <v>9408</v>
      </c>
      <c r="D834" s="449" t="str">
        <f t="shared" si="38"/>
        <v>Other adult male member of HH</v>
      </c>
      <c r="E834" s="449" t="s">
        <v>9408</v>
      </c>
      <c r="F834" s="449"/>
      <c r="G834" s="449"/>
      <c r="H834" s="449"/>
      <c r="I834" s="449"/>
      <c r="J834" s="449"/>
      <c r="K834" s="449"/>
      <c r="L834" s="449"/>
      <c r="U834" s="196" t="str">
        <f t="shared" si="39"/>
        <v>2: Other adult male member of HH</v>
      </c>
    </row>
    <row r="835" spans="1:21" ht="12.6">
      <c r="A835" s="458" t="s">
        <v>9406</v>
      </c>
      <c r="B835" s="448">
        <v>3</v>
      </c>
      <c r="C835" s="450" t="s">
        <v>9409</v>
      </c>
      <c r="D835" s="449" t="str">
        <f t="shared" si="38"/>
        <v>Other adult female member of HH</v>
      </c>
      <c r="E835" s="449" t="s">
        <v>9409</v>
      </c>
      <c r="F835" s="449"/>
      <c r="G835" s="449"/>
      <c r="H835" s="449"/>
      <c r="I835" s="449"/>
      <c r="J835" s="449"/>
      <c r="K835" s="449"/>
      <c r="L835" s="449"/>
      <c r="U835" s="196" t="str">
        <f t="shared" si="39"/>
        <v>3: Other adult female member of HH</v>
      </c>
    </row>
    <row r="836" spans="1:21" ht="12.6">
      <c r="A836" s="449" t="s">
        <v>9410</v>
      </c>
      <c r="B836" s="448">
        <v>1</v>
      </c>
      <c r="C836" s="450" t="s">
        <v>9411</v>
      </c>
      <c r="D836" s="449" t="str">
        <f t="shared" si="38"/>
        <v>Communication of distribution schedule</v>
      </c>
      <c r="E836" s="449" t="s">
        <v>9411</v>
      </c>
      <c r="F836" s="449"/>
      <c r="G836" s="449"/>
      <c r="H836" s="449"/>
      <c r="I836" s="449"/>
      <c r="J836" s="449"/>
      <c r="K836" s="449"/>
      <c r="L836" s="449"/>
      <c r="U836" s="196" t="str">
        <f t="shared" si="39"/>
        <v>1: Communication of distribution schedule</v>
      </c>
    </row>
    <row r="837" spans="1:21" s="268" customFormat="1" ht="12.6">
      <c r="A837" s="449" t="s">
        <v>9410</v>
      </c>
      <c r="B837" s="448">
        <v>2</v>
      </c>
      <c r="C837" s="450" t="s">
        <v>9412</v>
      </c>
      <c r="D837" s="449" t="str">
        <f t="shared" si="38"/>
        <v>Complaints/ feedback management (neutral, independent, anonymous)</v>
      </c>
      <c r="E837" s="449" t="s">
        <v>9412</v>
      </c>
      <c r="F837" s="449"/>
      <c r="G837" s="449"/>
      <c r="H837" s="449"/>
      <c r="I837" s="449"/>
      <c r="J837" s="449"/>
      <c r="K837" s="449"/>
      <c r="L837" s="449"/>
      <c r="M837" s="196"/>
      <c r="N837" s="196"/>
      <c r="O837" s="196"/>
      <c r="P837" s="196"/>
      <c r="Q837" s="196"/>
      <c r="R837" s="196"/>
      <c r="S837" s="196"/>
      <c r="T837" s="196"/>
      <c r="U837" s="196" t="str">
        <f t="shared" si="39"/>
        <v>2: Complaints/ feedback management (neutral, independent, anonymous)</v>
      </c>
    </row>
    <row r="838" spans="1:21" s="268" customFormat="1" ht="12.6">
      <c r="A838" s="449" t="s">
        <v>9410</v>
      </c>
      <c r="B838" s="448">
        <v>3</v>
      </c>
      <c r="C838" s="450" t="s">
        <v>9413</v>
      </c>
      <c r="D838" s="449" t="str">
        <f t="shared" si="38"/>
        <v>Help Desk at Site</v>
      </c>
      <c r="E838" s="449" t="s">
        <v>9413</v>
      </c>
      <c r="F838" s="449"/>
      <c r="G838" s="449"/>
      <c r="H838" s="449"/>
      <c r="I838" s="449"/>
      <c r="J838" s="449"/>
      <c r="K838" s="449"/>
      <c r="L838" s="449"/>
      <c r="M838" s="196"/>
      <c r="N838" s="196"/>
      <c r="O838" s="196"/>
      <c r="P838" s="196"/>
      <c r="Q838" s="196"/>
      <c r="R838" s="196"/>
      <c r="S838" s="196"/>
      <c r="T838" s="196"/>
      <c r="U838" s="196" t="str">
        <f t="shared" si="39"/>
        <v>3: Help Desk at Site</v>
      </c>
    </row>
    <row r="839" spans="1:21" s="268" customFormat="1" ht="12.6">
      <c r="A839" s="449" t="s">
        <v>9410</v>
      </c>
      <c r="B839" s="448">
        <v>4</v>
      </c>
      <c r="C839" s="450" t="s">
        <v>9414</v>
      </c>
      <c r="D839" s="449" t="str">
        <f t="shared" si="38"/>
        <v>Distribution organization</v>
      </c>
      <c r="E839" s="449" t="s">
        <v>9415</v>
      </c>
      <c r="F839" s="449"/>
      <c r="G839" s="449"/>
      <c r="H839" s="449"/>
      <c r="I839" s="449"/>
      <c r="J839" s="449"/>
      <c r="K839" s="449"/>
      <c r="L839" s="449"/>
      <c r="M839" s="196"/>
      <c r="N839" s="196"/>
      <c r="O839" s="196"/>
      <c r="P839" s="196"/>
      <c r="Q839" s="196"/>
      <c r="R839" s="196"/>
      <c r="S839" s="196"/>
      <c r="T839" s="196"/>
      <c r="U839" s="196" t="str">
        <f t="shared" si="39"/>
        <v>4: Distribution organization</v>
      </c>
    </row>
    <row r="840" spans="1:21" s="268" customFormat="1" ht="12.6">
      <c r="A840" s="449" t="s">
        <v>9410</v>
      </c>
      <c r="B840" s="448">
        <v>5</v>
      </c>
      <c r="C840" s="450" t="s">
        <v>9416</v>
      </c>
      <c r="D840" s="449" t="str">
        <f t="shared" si="38"/>
        <v>Sourcing porters</v>
      </c>
      <c r="E840" s="449" t="s">
        <v>9417</v>
      </c>
      <c r="F840" s="449"/>
      <c r="G840" s="449"/>
      <c r="H840" s="449"/>
      <c r="I840" s="449"/>
      <c r="J840" s="449"/>
      <c r="K840" s="449"/>
      <c r="L840" s="449"/>
      <c r="M840" s="196"/>
      <c r="N840" s="196"/>
      <c r="O840" s="196"/>
      <c r="P840" s="196"/>
      <c r="Q840" s="196"/>
      <c r="R840" s="196"/>
      <c r="S840" s="196"/>
      <c r="T840" s="196"/>
      <c r="U840" s="196" t="str">
        <f t="shared" si="39"/>
        <v>5: Sourcing porters</v>
      </c>
    </row>
    <row r="841" spans="1:21" s="268" customFormat="1" ht="12.6">
      <c r="A841" s="449" t="s">
        <v>9410</v>
      </c>
      <c r="B841" s="448">
        <v>6</v>
      </c>
      <c r="C841" s="450" t="s">
        <v>9418</v>
      </c>
      <c r="D841" s="449" t="str">
        <f t="shared" si="38"/>
        <v>Recipient verification</v>
      </c>
      <c r="E841" s="449" t="s">
        <v>9419</v>
      </c>
      <c r="F841" s="449"/>
      <c r="G841" s="449"/>
      <c r="H841" s="449"/>
      <c r="I841" s="449"/>
      <c r="J841" s="449"/>
      <c r="K841" s="449"/>
      <c r="L841" s="449"/>
      <c r="M841" s="196"/>
      <c r="N841" s="196"/>
      <c r="O841" s="196"/>
      <c r="P841" s="196"/>
      <c r="Q841" s="196"/>
      <c r="R841" s="196"/>
      <c r="S841" s="196"/>
      <c r="T841" s="196"/>
      <c r="U841" s="196" t="str">
        <f t="shared" si="39"/>
        <v>6: Recipient verification</v>
      </c>
    </row>
    <row r="842" spans="1:21" ht="12.6">
      <c r="A842" s="449" t="s">
        <v>9410</v>
      </c>
      <c r="B842" s="448">
        <v>7</v>
      </c>
      <c r="C842" s="450" t="s">
        <v>9420</v>
      </c>
      <c r="D842" s="449" t="str">
        <f t="shared" si="38"/>
        <v>Identifying vulnerable people</v>
      </c>
      <c r="E842" s="449" t="s">
        <v>9420</v>
      </c>
      <c r="F842" s="449"/>
      <c r="G842" s="449"/>
      <c r="H842" s="449"/>
      <c r="I842" s="449"/>
      <c r="J842" s="449"/>
      <c r="K842" s="449"/>
      <c r="L842" s="449"/>
      <c r="U842" s="196" t="str">
        <f t="shared" si="39"/>
        <v>7: Identifying vulnerable people</v>
      </c>
    </row>
    <row r="843" spans="1:21" ht="12.6">
      <c r="A843" s="449" t="s">
        <v>9410</v>
      </c>
      <c r="B843" s="448">
        <v>8</v>
      </c>
      <c r="C843" s="450" t="s">
        <v>9421</v>
      </c>
      <c r="D843" s="449" t="str">
        <f t="shared" si="38"/>
        <v>Posting entitlements</v>
      </c>
      <c r="E843" s="449" t="s">
        <v>9422</v>
      </c>
      <c r="F843" s="449"/>
      <c r="G843" s="449"/>
      <c r="H843" s="449"/>
      <c r="I843" s="449"/>
      <c r="J843" s="449"/>
      <c r="K843" s="449"/>
      <c r="L843" s="449"/>
      <c r="U843" s="196" t="str">
        <f t="shared" si="39"/>
        <v>8: Posting entitlements</v>
      </c>
    </row>
    <row r="844" spans="1:21" ht="12.6">
      <c r="A844" s="449" t="s">
        <v>9410</v>
      </c>
      <c r="B844" s="448">
        <v>9</v>
      </c>
      <c r="C844" s="450" t="s">
        <v>9423</v>
      </c>
      <c r="D844" s="449" t="str">
        <f t="shared" si="38"/>
        <v>Sensitization on entitlements</v>
      </c>
      <c r="E844" s="449" t="s">
        <v>9423</v>
      </c>
      <c r="F844" s="449"/>
      <c r="G844" s="449"/>
      <c r="H844" s="449"/>
      <c r="I844" s="449"/>
      <c r="J844" s="449"/>
      <c r="K844" s="449"/>
      <c r="L844" s="449"/>
      <c r="U844" s="196" t="str">
        <f t="shared" si="39"/>
        <v>9: Sensitization on entitlements</v>
      </c>
    </row>
    <row r="845" spans="1:21" ht="12.6">
      <c r="A845" s="449" t="s">
        <v>9410</v>
      </c>
      <c r="B845" s="448">
        <v>10</v>
      </c>
      <c r="C845" s="450" t="s">
        <v>9424</v>
      </c>
      <c r="D845" s="449" t="str">
        <f t="shared" si="38"/>
        <v>Sensitization on targeting</v>
      </c>
      <c r="E845" s="449" t="s">
        <v>9424</v>
      </c>
      <c r="F845" s="449"/>
      <c r="G845" s="449"/>
      <c r="H845" s="449"/>
      <c r="I845" s="449"/>
      <c r="J845" s="449"/>
      <c r="K845" s="449"/>
      <c r="L845" s="449"/>
      <c r="U845" s="196" t="str">
        <f t="shared" si="39"/>
        <v>10: Sensitization on targeting</v>
      </c>
    </row>
    <row r="846" spans="1:21" ht="12.6">
      <c r="A846" s="457" t="s">
        <v>9410</v>
      </c>
      <c r="B846" s="456">
        <v>88</v>
      </c>
      <c r="C846" s="450" t="s">
        <v>4525</v>
      </c>
      <c r="D846" s="449" t="str">
        <f t="shared" si="38"/>
        <v>Other</v>
      </c>
      <c r="E846" s="457" t="s">
        <v>4525</v>
      </c>
      <c r="F846" s="457"/>
      <c r="G846" s="457"/>
      <c r="H846" s="457"/>
      <c r="I846" s="449"/>
      <c r="J846" s="449"/>
      <c r="K846" s="449"/>
      <c r="L846" s="449"/>
      <c r="U846" s="196" t="str">
        <f t="shared" si="39"/>
        <v>88: Other</v>
      </c>
    </row>
    <row r="847" spans="1:21" ht="12.6">
      <c r="A847" s="449" t="s">
        <v>9410</v>
      </c>
      <c r="B847" s="448">
        <v>77</v>
      </c>
      <c r="C847" s="450" t="s">
        <v>9425</v>
      </c>
      <c r="D847" s="449" t="str">
        <f t="shared" si="38"/>
        <v>Don't know</v>
      </c>
      <c r="E847" s="449" t="s">
        <v>9425</v>
      </c>
      <c r="F847" s="449"/>
      <c r="G847" s="449"/>
      <c r="H847" s="449"/>
      <c r="I847" s="449"/>
      <c r="J847" s="449"/>
      <c r="K847" s="449"/>
      <c r="L847" s="449"/>
      <c r="U847" s="196" t="str">
        <f t="shared" si="39"/>
        <v>77: Don't know</v>
      </c>
    </row>
    <row r="848" spans="1:21" ht="12.6">
      <c r="A848" s="449" t="s">
        <v>9426</v>
      </c>
      <c r="B848" s="448">
        <v>1</v>
      </c>
      <c r="C848" s="450" t="s">
        <v>9427</v>
      </c>
      <c r="D848" s="449" t="str">
        <f t="shared" si="38"/>
        <v>&lt; 18 years old</v>
      </c>
      <c r="E848" s="449" t="s">
        <v>9427</v>
      </c>
      <c r="F848" s="449"/>
      <c r="G848" s="449"/>
      <c r="H848" s="449"/>
      <c r="I848" s="449"/>
      <c r="J848" s="449"/>
      <c r="K848" s="449"/>
      <c r="L848" s="449"/>
      <c r="U848" s="196" t="str">
        <f t="shared" si="39"/>
        <v>1: &lt; 18 years old</v>
      </c>
    </row>
    <row r="849" spans="1:21" ht="12.6">
      <c r="A849" s="449" t="s">
        <v>9426</v>
      </c>
      <c r="B849" s="448">
        <v>2</v>
      </c>
      <c r="C849" s="450" t="s">
        <v>9428</v>
      </c>
      <c r="D849" s="449" t="str">
        <f t="shared" si="38"/>
        <v>&gt; 18 years old</v>
      </c>
      <c r="E849" s="449" t="s">
        <v>9428</v>
      </c>
      <c r="F849" s="449"/>
      <c r="G849" s="449"/>
      <c r="H849" s="449"/>
      <c r="I849" s="449"/>
      <c r="J849" s="449"/>
      <c r="K849" s="449"/>
      <c r="L849" s="449"/>
      <c r="U849" s="196" t="str">
        <f t="shared" si="39"/>
        <v>2: &gt; 18 years old</v>
      </c>
    </row>
    <row r="850" spans="1:21" ht="12.6">
      <c r="A850" s="449" t="s">
        <v>9426</v>
      </c>
      <c r="B850" s="448">
        <v>3</v>
      </c>
      <c r="C850" s="450" t="s">
        <v>8943</v>
      </c>
      <c r="D850" s="449" t="str">
        <f t="shared" si="38"/>
        <v>Both</v>
      </c>
      <c r="E850" s="449" t="s">
        <v>8943</v>
      </c>
      <c r="F850" s="449"/>
      <c r="G850" s="449"/>
      <c r="H850" s="449"/>
      <c r="I850" s="449"/>
      <c r="J850" s="449"/>
      <c r="K850" s="449"/>
      <c r="L850" s="449"/>
      <c r="U850" s="196" t="str">
        <f t="shared" si="39"/>
        <v>3: Both</v>
      </c>
    </row>
    <row r="851" spans="1:21" ht="12.6">
      <c r="A851" s="449" t="s">
        <v>9426</v>
      </c>
      <c r="B851" s="448">
        <v>4</v>
      </c>
      <c r="C851" s="450" t="s">
        <v>8683</v>
      </c>
      <c r="D851" s="449" t="str">
        <f t="shared" si="38"/>
        <v>None</v>
      </c>
      <c r="E851" s="449" t="s">
        <v>8683</v>
      </c>
      <c r="F851" s="449"/>
      <c r="G851" s="449"/>
      <c r="H851" s="449"/>
      <c r="I851" s="449"/>
      <c r="J851" s="449"/>
      <c r="K851" s="449"/>
      <c r="L851" s="449"/>
      <c r="U851" s="196" t="str">
        <f t="shared" si="39"/>
        <v>4: None</v>
      </c>
    </row>
    <row r="852" spans="1:21" ht="12.6">
      <c r="A852" s="457" t="s">
        <v>9429</v>
      </c>
      <c r="B852" s="456">
        <v>1</v>
      </c>
      <c r="C852" s="450" t="s">
        <v>9430</v>
      </c>
      <c r="D852" s="449" t="str">
        <f t="shared" si="38"/>
        <v>Yes, Milling voucher</v>
      </c>
      <c r="E852" s="457" t="s">
        <v>9431</v>
      </c>
      <c r="F852" s="457"/>
      <c r="G852" s="457"/>
      <c r="H852" s="457"/>
      <c r="I852" s="449"/>
      <c r="J852" s="449"/>
      <c r="K852" s="449"/>
      <c r="L852" s="449"/>
      <c r="U852" s="196" t="str">
        <f t="shared" si="39"/>
        <v>1: Yes, Milling voucher</v>
      </c>
    </row>
    <row r="853" spans="1:21" ht="12.6">
      <c r="A853" s="457" t="s">
        <v>9429</v>
      </c>
      <c r="B853" s="456">
        <v>2</v>
      </c>
      <c r="C853" s="450" t="s">
        <v>9432</v>
      </c>
      <c r="D853" s="449" t="str">
        <f t="shared" si="38"/>
        <v>Yes, Milling cash</v>
      </c>
      <c r="E853" s="457"/>
      <c r="F853" s="457"/>
      <c r="G853" s="457"/>
      <c r="H853" s="457"/>
      <c r="I853" s="449"/>
      <c r="J853" s="449"/>
      <c r="K853" s="449"/>
      <c r="L853" s="449"/>
      <c r="U853" s="196" t="str">
        <f t="shared" si="39"/>
        <v>2: Yes, Milling cash</v>
      </c>
    </row>
    <row r="854" spans="1:21" ht="12.6">
      <c r="A854" s="457" t="s">
        <v>9429</v>
      </c>
      <c r="B854" s="448">
        <v>0</v>
      </c>
      <c r="C854" s="450" t="s">
        <v>9433</v>
      </c>
      <c r="D854" s="449" t="str">
        <f t="shared" si="38"/>
        <v>No milling cash or voucher</v>
      </c>
      <c r="E854" s="457"/>
      <c r="F854" s="457"/>
      <c r="G854" s="457"/>
      <c r="H854" s="457"/>
      <c r="I854" s="449"/>
      <c r="J854" s="449"/>
      <c r="K854" s="449"/>
      <c r="L854" s="449"/>
      <c r="U854" s="196" t="str">
        <f t="shared" si="39"/>
        <v>0: No milling cash or voucher</v>
      </c>
    </row>
    <row r="855" spans="1:21" ht="12.6">
      <c r="A855" s="449" t="s">
        <v>9434</v>
      </c>
      <c r="B855" s="448">
        <v>1</v>
      </c>
      <c r="C855" s="450" t="s">
        <v>8733</v>
      </c>
      <c r="D855" s="449" t="str">
        <f t="shared" si="38"/>
        <v>Cash only</v>
      </c>
      <c r="E855" s="449" t="s">
        <v>8733</v>
      </c>
      <c r="F855" s="449"/>
      <c r="G855" s="449"/>
      <c r="H855" s="449"/>
      <c r="I855" s="449"/>
      <c r="J855" s="449"/>
      <c r="K855" s="449"/>
      <c r="L855" s="449"/>
      <c r="U855" s="196" t="str">
        <f t="shared" si="39"/>
        <v>1: Cash only</v>
      </c>
    </row>
    <row r="856" spans="1:21" ht="12.6">
      <c r="A856" s="449" t="s">
        <v>9434</v>
      </c>
      <c r="B856" s="448">
        <v>2</v>
      </c>
      <c r="C856" s="450" t="s">
        <v>9435</v>
      </c>
      <c r="D856" s="449" t="str">
        <f t="shared" si="38"/>
        <v>Cash and food</v>
      </c>
      <c r="E856" s="449" t="s">
        <v>9435</v>
      </c>
      <c r="F856" s="449"/>
      <c r="G856" s="449"/>
      <c r="H856" s="449"/>
      <c r="I856" s="449"/>
      <c r="J856" s="449"/>
      <c r="K856" s="449"/>
      <c r="L856" s="449"/>
      <c r="U856" s="196" t="str">
        <f t="shared" si="39"/>
        <v>2: Cash and food</v>
      </c>
    </row>
    <row r="857" spans="1:21" ht="12.6">
      <c r="A857" s="449" t="s">
        <v>9434</v>
      </c>
      <c r="B857" s="448">
        <v>3</v>
      </c>
      <c r="C857" s="450" t="s">
        <v>9436</v>
      </c>
      <c r="D857" s="449" t="str">
        <f t="shared" si="38"/>
        <v>In-kind food only</v>
      </c>
      <c r="E857" s="449" t="s">
        <v>9436</v>
      </c>
      <c r="F857" s="449"/>
      <c r="G857" s="449"/>
      <c r="H857" s="449"/>
      <c r="I857" s="449"/>
      <c r="J857" s="449"/>
      <c r="K857" s="449"/>
      <c r="L857" s="449"/>
      <c r="U857" s="196" t="str">
        <f t="shared" si="39"/>
        <v>3: In-kind food only</v>
      </c>
    </row>
    <row r="858" spans="1:21" ht="12.6">
      <c r="A858" s="449" t="s">
        <v>9434</v>
      </c>
      <c r="B858" s="448">
        <v>4</v>
      </c>
      <c r="C858" s="450" t="s">
        <v>8735</v>
      </c>
      <c r="D858" s="449" t="str">
        <f t="shared" si="38"/>
        <v>Vouchers only</v>
      </c>
      <c r="E858" s="449" t="s">
        <v>8735</v>
      </c>
      <c r="F858" s="449"/>
      <c r="G858" s="449"/>
      <c r="H858" s="449"/>
      <c r="I858" s="449"/>
      <c r="J858" s="449"/>
      <c r="K858" s="449"/>
      <c r="L858" s="449"/>
      <c r="U858" s="196" t="str">
        <f t="shared" si="39"/>
        <v>4: Vouchers only</v>
      </c>
    </row>
    <row r="859" spans="1:21" ht="12.6">
      <c r="A859" s="449" t="s">
        <v>9434</v>
      </c>
      <c r="B859" s="448">
        <v>5</v>
      </c>
      <c r="C859" s="450" t="s">
        <v>9437</v>
      </c>
      <c r="D859" s="449" t="str">
        <f t="shared" si="38"/>
        <v>Vouchers and food</v>
      </c>
      <c r="E859" s="449" t="s">
        <v>9437</v>
      </c>
      <c r="F859" s="449"/>
      <c r="G859" s="449"/>
      <c r="H859" s="449"/>
      <c r="I859" s="449"/>
      <c r="J859" s="449"/>
      <c r="K859" s="449"/>
      <c r="L859" s="449"/>
      <c r="U859" s="196" t="str">
        <f t="shared" si="39"/>
        <v>5: Vouchers and food</v>
      </c>
    </row>
    <row r="860" spans="1:21" ht="12.6">
      <c r="A860" s="449" t="s">
        <v>9438</v>
      </c>
      <c r="B860" s="448">
        <v>1</v>
      </c>
      <c r="C860" s="450" t="s">
        <v>9439</v>
      </c>
      <c r="D860" s="449" t="str">
        <f t="shared" si="38"/>
        <v>In-kind food</v>
      </c>
      <c r="E860" s="449" t="s">
        <v>9439</v>
      </c>
      <c r="F860" s="449"/>
      <c r="G860" s="449"/>
      <c r="H860" s="449"/>
      <c r="I860" s="449"/>
      <c r="J860" s="449"/>
      <c r="K860" s="449"/>
      <c r="L860" s="449"/>
      <c r="U860" s="196" t="str">
        <f t="shared" si="39"/>
        <v>1: In-kind food</v>
      </c>
    </row>
    <row r="861" spans="1:21" ht="12.6">
      <c r="A861" s="449" t="s">
        <v>9438</v>
      </c>
      <c r="B861" s="448">
        <v>2</v>
      </c>
      <c r="C861" s="450" t="s">
        <v>8247</v>
      </c>
      <c r="D861" s="449" t="str">
        <f t="shared" si="38"/>
        <v>Cash</v>
      </c>
      <c r="E861" s="449" t="s">
        <v>8247</v>
      </c>
      <c r="F861" s="449"/>
      <c r="G861" s="449"/>
      <c r="H861" s="449"/>
      <c r="I861" s="449"/>
      <c r="J861" s="449"/>
      <c r="K861" s="449"/>
      <c r="L861" s="449"/>
      <c r="U861" s="196" t="str">
        <f t="shared" si="39"/>
        <v>2: Cash</v>
      </c>
    </row>
    <row r="862" spans="1:21" ht="12.6">
      <c r="A862" s="449" t="s">
        <v>9438</v>
      </c>
      <c r="B862" s="448">
        <v>3</v>
      </c>
      <c r="C862" s="450" t="s">
        <v>9440</v>
      </c>
      <c r="D862" s="449" t="str">
        <f t="shared" si="38"/>
        <v>E-Vouchers</v>
      </c>
      <c r="E862" s="449"/>
      <c r="F862" s="449"/>
      <c r="G862" s="449"/>
      <c r="H862" s="449"/>
      <c r="I862" s="449"/>
      <c r="J862" s="449"/>
      <c r="K862" s="449"/>
      <c r="L862" s="449"/>
      <c r="U862" s="196" t="str">
        <f t="shared" si="39"/>
        <v>3: E-Vouchers</v>
      </c>
    </row>
    <row r="863" spans="1:21" ht="12.6">
      <c r="A863" s="449" t="s">
        <v>9438</v>
      </c>
      <c r="B863" s="448">
        <v>4</v>
      </c>
      <c r="C863" s="450" t="s">
        <v>9441</v>
      </c>
      <c r="D863" s="449" t="str">
        <f t="shared" si="38"/>
        <v>Cash and Food</v>
      </c>
      <c r="E863" s="449"/>
      <c r="F863" s="449"/>
      <c r="G863" s="449"/>
      <c r="H863" s="449"/>
      <c r="I863" s="449"/>
      <c r="J863" s="449"/>
      <c r="K863" s="449"/>
      <c r="L863" s="449"/>
      <c r="U863" s="196" t="str">
        <f t="shared" si="39"/>
        <v>4: Cash and Food</v>
      </c>
    </row>
    <row r="864" spans="1:21" ht="12.6">
      <c r="A864" s="449" t="s">
        <v>9438</v>
      </c>
      <c r="B864" s="448">
        <v>5</v>
      </c>
      <c r="C864" s="450" t="s">
        <v>9442</v>
      </c>
      <c r="D864" s="449" t="str">
        <f t="shared" si="38"/>
        <v>E-vouchers and Food</v>
      </c>
      <c r="E864" s="449" t="s">
        <v>9440</v>
      </c>
      <c r="F864" s="449"/>
      <c r="G864" s="449"/>
      <c r="H864" s="449"/>
      <c r="I864" s="449"/>
      <c r="J864" s="449"/>
      <c r="K864" s="449"/>
      <c r="L864" s="449"/>
      <c r="U864" s="196" t="str">
        <f t="shared" si="39"/>
        <v>5: E-vouchers and Food</v>
      </c>
    </row>
    <row r="865" spans="1:21" ht="12.6">
      <c r="A865" s="449" t="s">
        <v>9443</v>
      </c>
      <c r="B865" s="448">
        <v>1</v>
      </c>
      <c r="C865" s="450" t="s">
        <v>9444</v>
      </c>
      <c r="D865" s="449" t="str">
        <f t="shared" si="38"/>
        <v>It has not been created</v>
      </c>
      <c r="E865" s="449" t="s">
        <v>9444</v>
      </c>
      <c r="F865" s="449"/>
      <c r="G865" s="449"/>
      <c r="H865" s="449"/>
      <c r="I865" s="449"/>
      <c r="J865" s="449"/>
      <c r="K865" s="449"/>
      <c r="L865" s="449"/>
      <c r="U865" s="196" t="str">
        <f t="shared" si="39"/>
        <v>1: It has not been created</v>
      </c>
    </row>
    <row r="866" spans="1:21" ht="12.6">
      <c r="A866" s="449" t="s">
        <v>9443</v>
      </c>
      <c r="B866" s="448">
        <v>2</v>
      </c>
      <c r="C866" s="450" t="s">
        <v>9445</v>
      </c>
      <c r="D866" s="449" t="str">
        <f t="shared" si="38"/>
        <v>A new PMC is being formed (the old PMC membership term has expired)</v>
      </c>
      <c r="E866" s="449" t="s">
        <v>9445</v>
      </c>
      <c r="F866" s="449"/>
      <c r="G866" s="449"/>
      <c r="H866" s="449"/>
      <c r="I866" s="449"/>
      <c r="J866" s="449"/>
      <c r="K866" s="449"/>
      <c r="L866" s="449"/>
      <c r="U866" s="196" t="str">
        <f t="shared" si="39"/>
        <v>2: A new PMC is being formed (the old PMC membership term has expired)</v>
      </c>
    </row>
    <row r="867" spans="1:21" ht="12.6">
      <c r="A867" s="449" t="s">
        <v>9443</v>
      </c>
      <c r="B867" s="448">
        <v>3</v>
      </c>
      <c r="C867" s="450" t="s">
        <v>9425</v>
      </c>
      <c r="D867" s="449" t="str">
        <f t="shared" si="38"/>
        <v>Don't know</v>
      </c>
      <c r="E867" s="449" t="s">
        <v>9425</v>
      </c>
      <c r="F867" s="449"/>
      <c r="G867" s="449"/>
      <c r="H867" s="449"/>
      <c r="I867" s="449"/>
      <c r="J867" s="449"/>
      <c r="K867" s="449"/>
      <c r="L867" s="449"/>
      <c r="U867" s="196" t="str">
        <f t="shared" si="39"/>
        <v>3: Don't know</v>
      </c>
    </row>
    <row r="868" spans="1:21" ht="12.6">
      <c r="A868" s="449" t="s">
        <v>9446</v>
      </c>
      <c r="B868" s="448">
        <v>1</v>
      </c>
      <c r="C868" s="450" t="s">
        <v>9447</v>
      </c>
      <c r="D868" s="449" t="str">
        <f t="shared" si="38"/>
        <v>My child was recruited into armed services/groups</v>
      </c>
      <c r="E868" s="449" t="s">
        <v>9447</v>
      </c>
      <c r="F868" s="449"/>
      <c r="G868" s="449"/>
      <c r="H868" s="449"/>
      <c r="I868" s="449"/>
      <c r="J868" s="449"/>
      <c r="K868" s="449"/>
      <c r="L868" s="449"/>
      <c r="U868" s="196" t="str">
        <f t="shared" si="39"/>
        <v>1: My child was recruited into armed services/groups</v>
      </c>
    </row>
    <row r="869" spans="1:21" ht="12.6">
      <c r="A869" s="449" t="s">
        <v>9446</v>
      </c>
      <c r="B869" s="448">
        <v>2</v>
      </c>
      <c r="C869" s="450" t="s">
        <v>9448</v>
      </c>
      <c r="D869" s="449" t="str">
        <f t="shared" si="38"/>
        <v>My child was sent for marriage</v>
      </c>
      <c r="E869" s="449" t="s">
        <v>9448</v>
      </c>
      <c r="F869" s="449"/>
      <c r="G869" s="449"/>
      <c r="H869" s="449"/>
      <c r="I869" s="449"/>
      <c r="J869" s="449"/>
      <c r="K869" s="449"/>
      <c r="L869" s="449"/>
      <c r="U869" s="196" t="str">
        <f t="shared" si="39"/>
        <v>2: My child was sent for marriage</v>
      </c>
    </row>
    <row r="870" spans="1:21" ht="12.6">
      <c r="A870" s="449" t="s">
        <v>9446</v>
      </c>
      <c r="B870" s="448">
        <v>3</v>
      </c>
      <c r="C870" s="450" t="s">
        <v>9449</v>
      </c>
      <c r="D870" s="449" t="str">
        <f t="shared" si="38"/>
        <v>Ongoing insecurity</v>
      </c>
      <c r="E870" s="449" t="s">
        <v>9449</v>
      </c>
      <c r="F870" s="449"/>
      <c r="G870" s="449"/>
      <c r="H870" s="449"/>
      <c r="I870" s="449"/>
      <c r="J870" s="449"/>
      <c r="K870" s="449"/>
      <c r="L870" s="449"/>
      <c r="U870" s="196" t="str">
        <f t="shared" si="39"/>
        <v>3: Ongoing insecurity</v>
      </c>
    </row>
    <row r="871" spans="1:21" ht="12.6">
      <c r="A871" s="449" t="s">
        <v>9446</v>
      </c>
      <c r="B871" s="448">
        <v>4</v>
      </c>
      <c r="C871" s="450" t="s">
        <v>9450</v>
      </c>
      <c r="D871" s="449" t="str">
        <f t="shared" si="38"/>
        <v>Schools were destroyed due to conflict</v>
      </c>
      <c r="E871" s="449" t="s">
        <v>9450</v>
      </c>
      <c r="F871" s="449"/>
      <c r="G871" s="449"/>
      <c r="H871" s="449"/>
      <c r="I871" s="449"/>
      <c r="J871" s="449"/>
      <c r="K871" s="449"/>
      <c r="L871" s="449"/>
      <c r="U871" s="196" t="str">
        <f t="shared" si="39"/>
        <v>4: Schools were destroyed due to conflict</v>
      </c>
    </row>
    <row r="872" spans="1:21" ht="12.6">
      <c r="A872" s="449" t="s">
        <v>9446</v>
      </c>
      <c r="B872" s="448">
        <v>5</v>
      </c>
      <c r="C872" s="450" t="s">
        <v>9451</v>
      </c>
      <c r="D872" s="449" t="str">
        <f t="shared" si="38"/>
        <v>Schools are too far</v>
      </c>
      <c r="E872" s="449" t="s">
        <v>9451</v>
      </c>
      <c r="F872" s="449"/>
      <c r="G872" s="449"/>
      <c r="H872" s="449"/>
      <c r="I872" s="449"/>
      <c r="J872" s="449"/>
      <c r="K872" s="449"/>
      <c r="L872" s="449"/>
      <c r="U872" s="196" t="str">
        <f t="shared" si="39"/>
        <v>5: Schools are too far</v>
      </c>
    </row>
    <row r="873" spans="1:21" ht="12.6">
      <c r="A873" s="449" t="s">
        <v>9446</v>
      </c>
      <c r="B873" s="448">
        <v>6</v>
      </c>
      <c r="C873" s="450" t="s">
        <v>9452</v>
      </c>
      <c r="D873" s="449" t="str">
        <f t="shared" si="38"/>
        <v>Need them to work (at home or outside)</v>
      </c>
      <c r="E873" s="449" t="s">
        <v>9452</v>
      </c>
      <c r="F873" s="449"/>
      <c r="G873" s="449"/>
      <c r="H873" s="449"/>
      <c r="I873" s="449"/>
      <c r="J873" s="449"/>
      <c r="K873" s="449"/>
      <c r="L873" s="449"/>
      <c r="U873" s="196" t="str">
        <f t="shared" si="39"/>
        <v>6: Need them to work (at home or outside)</v>
      </c>
    </row>
    <row r="874" spans="1:21" ht="12.6">
      <c r="A874" s="449" t="s">
        <v>9446</v>
      </c>
      <c r="B874" s="448">
        <v>7</v>
      </c>
      <c r="C874" s="450" t="s">
        <v>9453</v>
      </c>
      <c r="D874" s="449"/>
      <c r="E874" s="449"/>
      <c r="F874" s="449"/>
      <c r="G874" s="449"/>
      <c r="H874" s="449"/>
      <c r="I874" s="449"/>
      <c r="J874" s="449"/>
      <c r="K874" s="449"/>
      <c r="L874" s="449"/>
    </row>
    <row r="875" spans="1:21" ht="12.6">
      <c r="A875" s="449" t="s">
        <v>9446</v>
      </c>
      <c r="B875" s="448">
        <v>8</v>
      </c>
      <c r="C875" s="450" t="s">
        <v>9454</v>
      </c>
      <c r="D875" s="449"/>
      <c r="E875" s="449"/>
      <c r="F875" s="449"/>
      <c r="G875" s="449"/>
      <c r="H875" s="449"/>
      <c r="I875" s="449"/>
      <c r="J875" s="449"/>
      <c r="K875" s="449"/>
      <c r="L875" s="449"/>
    </row>
    <row r="876" spans="1:21" ht="12.6">
      <c r="A876" s="449" t="s">
        <v>9446</v>
      </c>
      <c r="B876" s="448">
        <v>9</v>
      </c>
      <c r="C876" s="450" t="s">
        <v>9455</v>
      </c>
      <c r="D876" s="449"/>
      <c r="E876" s="449"/>
      <c r="F876" s="449"/>
      <c r="G876" s="449"/>
      <c r="H876" s="449"/>
      <c r="I876" s="449"/>
      <c r="J876" s="449"/>
      <c r="K876" s="449"/>
      <c r="L876" s="449"/>
    </row>
    <row r="877" spans="1:21" ht="12.6">
      <c r="A877" s="457" t="s">
        <v>9446</v>
      </c>
      <c r="B877" s="456">
        <v>88</v>
      </c>
      <c r="C877" s="450" t="s">
        <v>9456</v>
      </c>
      <c r="D877" s="449" t="str">
        <f t="shared" ref="D877:D940" si="40">C877</f>
        <v>Other. Specify in the next screen.</v>
      </c>
      <c r="E877" s="457" t="s">
        <v>9456</v>
      </c>
      <c r="F877" s="457"/>
      <c r="G877" s="457"/>
      <c r="H877" s="457"/>
      <c r="I877" s="449"/>
      <c r="J877" s="449"/>
      <c r="K877" s="449"/>
      <c r="L877" s="449"/>
      <c r="U877" s="196" t="str">
        <f t="shared" ref="U877:U940" si="41">IF(LEN(B877)&gt;0,_xlfn.CONCAT(B877,": ",D877),"")</f>
        <v>88: Other. Specify in the next screen.</v>
      </c>
    </row>
    <row r="878" spans="1:21" ht="12.6">
      <c r="A878" s="449" t="s">
        <v>107</v>
      </c>
      <c r="B878" s="448">
        <v>1</v>
      </c>
      <c r="C878" s="450" t="s">
        <v>9457</v>
      </c>
      <c r="D878" s="449" t="str">
        <f t="shared" si="40"/>
        <v>Did not meet the targeting criteria</v>
      </c>
      <c r="E878" s="449" t="s">
        <v>9457</v>
      </c>
      <c r="F878" s="449"/>
      <c r="G878" s="449"/>
      <c r="H878" s="449"/>
      <c r="I878" s="449"/>
      <c r="J878" s="449"/>
      <c r="K878" s="449"/>
      <c r="L878" s="449"/>
      <c r="U878" s="196" t="str">
        <f t="shared" si="41"/>
        <v>1: Did not meet the targeting criteria</v>
      </c>
    </row>
    <row r="879" spans="1:21" ht="12.6">
      <c r="A879" s="449" t="s">
        <v>107</v>
      </c>
      <c r="B879" s="448">
        <v>2</v>
      </c>
      <c r="C879" s="450" t="s">
        <v>9458</v>
      </c>
      <c r="D879" s="449" t="str">
        <f t="shared" si="40"/>
        <v>Missed the programme registration</v>
      </c>
      <c r="E879" s="449" t="s">
        <v>9459</v>
      </c>
      <c r="F879" s="449"/>
      <c r="G879" s="449"/>
      <c r="H879" s="449"/>
      <c r="I879" s="449"/>
      <c r="J879" s="449"/>
      <c r="K879" s="449"/>
      <c r="L879" s="449"/>
      <c r="U879" s="196" t="str">
        <f t="shared" si="41"/>
        <v>2: Missed the programme registration</v>
      </c>
    </row>
    <row r="880" spans="1:21" ht="12.6">
      <c r="A880" s="449" t="s">
        <v>107</v>
      </c>
      <c r="B880" s="448">
        <v>3</v>
      </c>
      <c r="C880" s="450" t="s">
        <v>9460</v>
      </c>
      <c r="D880" s="449" t="str">
        <f t="shared" si="40"/>
        <v>Household recently arrived in this location (only applicable for IDPs)</v>
      </c>
      <c r="E880" s="449" t="s">
        <v>9460</v>
      </c>
      <c r="F880" s="449"/>
      <c r="G880" s="449"/>
      <c r="H880" s="449"/>
      <c r="I880" s="449"/>
      <c r="J880" s="449"/>
      <c r="K880" s="449"/>
      <c r="L880" s="449"/>
      <c r="U880" s="196" t="str">
        <f t="shared" si="41"/>
        <v>3: Household recently arrived in this location (only applicable for IDPs)</v>
      </c>
    </row>
    <row r="881" spans="1:21" ht="12.6">
      <c r="A881" s="449" t="s">
        <v>107</v>
      </c>
      <c r="B881" s="448">
        <v>4</v>
      </c>
      <c r="C881" s="450" t="s">
        <v>9461</v>
      </c>
      <c r="D881" s="449" t="str">
        <f t="shared" si="40"/>
        <v>Did not know about the programme</v>
      </c>
      <c r="E881" s="449" t="s">
        <v>9461</v>
      </c>
      <c r="F881" s="449"/>
      <c r="G881" s="449"/>
      <c r="H881" s="449"/>
      <c r="I881" s="449"/>
      <c r="J881" s="449"/>
      <c r="K881" s="449"/>
      <c r="L881" s="449"/>
      <c r="U881" s="196" t="str">
        <f t="shared" si="41"/>
        <v>4: Did not know about the programme</v>
      </c>
    </row>
    <row r="882" spans="1:21" ht="12.6">
      <c r="A882" s="449" t="s">
        <v>107</v>
      </c>
      <c r="B882" s="448">
        <v>98</v>
      </c>
      <c r="C882" s="450" t="s">
        <v>9425</v>
      </c>
      <c r="D882" s="449" t="str">
        <f t="shared" si="40"/>
        <v>Don't know</v>
      </c>
      <c r="E882" s="449" t="s">
        <v>9425</v>
      </c>
      <c r="F882" s="449"/>
      <c r="G882" s="449"/>
      <c r="H882" s="449"/>
      <c r="I882" s="449"/>
      <c r="J882" s="449"/>
      <c r="K882" s="449"/>
      <c r="L882" s="449"/>
      <c r="U882" s="196" t="str">
        <f t="shared" si="41"/>
        <v>98: Don't know</v>
      </c>
    </row>
    <row r="883" spans="1:21" ht="12.6">
      <c r="A883" s="449" t="s">
        <v>9462</v>
      </c>
      <c r="B883" s="448">
        <v>1</v>
      </c>
      <c r="C883" s="450" t="s">
        <v>9463</v>
      </c>
      <c r="D883" s="449" t="str">
        <f t="shared" si="40"/>
        <v>Was not well trained</v>
      </c>
      <c r="E883" s="449" t="s">
        <v>9463</v>
      </c>
      <c r="F883" s="449"/>
      <c r="G883" s="449"/>
      <c r="H883" s="449"/>
      <c r="I883" s="449"/>
      <c r="J883" s="449"/>
      <c r="K883" s="449"/>
      <c r="L883" s="449"/>
      <c r="U883" s="196" t="str">
        <f t="shared" si="41"/>
        <v>1: Was not well trained</v>
      </c>
    </row>
    <row r="884" spans="1:21" ht="12.6">
      <c r="A884" s="449" t="s">
        <v>9462</v>
      </c>
      <c r="B884" s="448">
        <v>2</v>
      </c>
      <c r="C884" s="450" t="s">
        <v>9464</v>
      </c>
      <c r="D884" s="449" t="str">
        <f t="shared" si="40"/>
        <v>Treated me poorly</v>
      </c>
      <c r="E884" s="449" t="s">
        <v>9464</v>
      </c>
      <c r="F884" s="449"/>
      <c r="G884" s="449"/>
      <c r="H884" s="449"/>
      <c r="I884" s="449"/>
      <c r="J884" s="449"/>
      <c r="K884" s="449"/>
      <c r="L884" s="449"/>
      <c r="U884" s="196" t="str">
        <f t="shared" si="41"/>
        <v>2: Treated me poorly</v>
      </c>
    </row>
    <row r="885" spans="1:21" ht="12.6">
      <c r="A885" s="457" t="s">
        <v>9462</v>
      </c>
      <c r="B885" s="456">
        <v>88</v>
      </c>
      <c r="C885" s="450" t="s">
        <v>4525</v>
      </c>
      <c r="D885" s="449" t="str">
        <f t="shared" si="40"/>
        <v>Other</v>
      </c>
      <c r="E885" s="457" t="s">
        <v>4525</v>
      </c>
      <c r="F885" s="457"/>
      <c r="G885" s="457"/>
      <c r="H885" s="457"/>
      <c r="I885" s="449"/>
      <c r="J885" s="449"/>
      <c r="K885" s="449"/>
      <c r="L885" s="449"/>
      <c r="U885" s="196" t="str">
        <f t="shared" si="41"/>
        <v>88: Other</v>
      </c>
    </row>
    <row r="886" spans="1:21" ht="12.6">
      <c r="A886" s="449" t="s">
        <v>9465</v>
      </c>
      <c r="B886" s="448">
        <v>1</v>
      </c>
      <c r="C886" s="450" t="s">
        <v>9466</v>
      </c>
      <c r="D886" s="449" t="str">
        <f t="shared" si="40"/>
        <v>BSFP-PLW (Pregnant Lactating Women)</v>
      </c>
      <c r="E886" s="449" t="s">
        <v>9466</v>
      </c>
      <c r="F886" s="449"/>
      <c r="G886" s="449"/>
      <c r="H886" s="449"/>
      <c r="I886" s="449"/>
      <c r="J886" s="449"/>
      <c r="K886" s="449"/>
      <c r="L886" s="449"/>
      <c r="U886" s="196" t="str">
        <f t="shared" si="41"/>
        <v>1: BSFP-PLW (Pregnant Lactating Women)</v>
      </c>
    </row>
    <row r="887" spans="1:21" ht="12.6">
      <c r="A887" s="449" t="s">
        <v>9465</v>
      </c>
      <c r="B887" s="448">
        <v>2</v>
      </c>
      <c r="C887" s="450" t="s">
        <v>9467</v>
      </c>
      <c r="D887" s="449" t="str">
        <f t="shared" si="40"/>
        <v>BSFP-U5 (Children under 5 years of age, or under 2 where applicable)</v>
      </c>
      <c r="E887" s="449" t="s">
        <v>9467</v>
      </c>
      <c r="F887" s="449"/>
      <c r="G887" s="449"/>
      <c r="H887" s="449"/>
      <c r="I887" s="449"/>
      <c r="J887" s="449"/>
      <c r="K887" s="449"/>
      <c r="L887" s="449"/>
      <c r="U887" s="196" t="str">
        <f t="shared" si="41"/>
        <v>2: BSFP-U5 (Children under 5 years of age, or under 2 where applicable)</v>
      </c>
    </row>
    <row r="888" spans="1:21" ht="12.6">
      <c r="A888" s="449" t="s">
        <v>9465</v>
      </c>
      <c r="B888" s="448">
        <v>3</v>
      </c>
      <c r="C888" s="450" t="s">
        <v>9468</v>
      </c>
      <c r="D888" s="449" t="str">
        <f t="shared" si="40"/>
        <v>Girls Incentive</v>
      </c>
      <c r="E888" s="449" t="s">
        <v>9468</v>
      </c>
      <c r="F888" s="449"/>
      <c r="G888" s="449"/>
      <c r="H888" s="449"/>
      <c r="I888" s="449"/>
      <c r="J888" s="449"/>
      <c r="K888" s="449"/>
      <c r="L888" s="449"/>
      <c r="U888" s="196" t="str">
        <f t="shared" si="41"/>
        <v>3: Girls Incentive</v>
      </c>
    </row>
    <row r="889" spans="1:21" ht="12.6">
      <c r="A889" s="449" t="s">
        <v>9465</v>
      </c>
      <c r="B889" s="448">
        <v>4</v>
      </c>
      <c r="C889" s="450" t="s">
        <v>9469</v>
      </c>
      <c r="D889" s="449" t="str">
        <f t="shared" si="40"/>
        <v>School Feeding</v>
      </c>
      <c r="E889" s="449" t="s">
        <v>9469</v>
      </c>
      <c r="F889" s="449"/>
      <c r="G889" s="449"/>
      <c r="H889" s="449"/>
      <c r="I889" s="449"/>
      <c r="J889" s="449"/>
      <c r="K889" s="449"/>
      <c r="L889" s="449"/>
      <c r="U889" s="196" t="str">
        <f t="shared" si="41"/>
        <v>4: School Feeding</v>
      </c>
    </row>
    <row r="890" spans="1:21" ht="12.6">
      <c r="A890" s="449" t="s">
        <v>9465</v>
      </c>
      <c r="B890" s="448">
        <v>5</v>
      </c>
      <c r="C890" s="450" t="s">
        <v>9470</v>
      </c>
      <c r="D890" s="449" t="str">
        <f t="shared" si="40"/>
        <v>TSFP-PLW (Pregnant Lactating Women)</v>
      </c>
      <c r="E890" s="449" t="s">
        <v>9470</v>
      </c>
      <c r="F890" s="449"/>
      <c r="G890" s="449"/>
      <c r="H890" s="449"/>
      <c r="I890" s="449"/>
      <c r="J890" s="449"/>
      <c r="K890" s="449"/>
      <c r="L890" s="449"/>
      <c r="U890" s="196" t="str">
        <f t="shared" si="41"/>
        <v>5: TSFP-PLW (Pregnant Lactating Women)</v>
      </c>
    </row>
    <row r="891" spans="1:21" ht="12.6">
      <c r="A891" s="449" t="s">
        <v>9465</v>
      </c>
      <c r="B891" s="448">
        <v>6</v>
      </c>
      <c r="C891" s="450" t="s">
        <v>9471</v>
      </c>
      <c r="D891" s="449" t="str">
        <f t="shared" si="40"/>
        <v>TSFP-U5 (Children under 5 years of age)</v>
      </c>
      <c r="E891" s="449" t="s">
        <v>9471</v>
      </c>
      <c r="F891" s="449"/>
      <c r="G891" s="449"/>
      <c r="H891" s="449"/>
      <c r="I891" s="449"/>
      <c r="J891" s="449"/>
      <c r="K891" s="449"/>
      <c r="L891" s="449"/>
      <c r="U891" s="196" t="str">
        <f t="shared" si="41"/>
        <v>6: TSFP-U5 (Children under 5 years of age)</v>
      </c>
    </row>
    <row r="892" spans="1:21" ht="12.6">
      <c r="A892" s="449" t="s">
        <v>9472</v>
      </c>
      <c r="B892" s="448">
        <v>1</v>
      </c>
      <c r="C892" s="450" t="s">
        <v>9473</v>
      </c>
      <c r="D892" s="449" t="str">
        <f t="shared" si="40"/>
        <v>No, because the shortage was not severe enough to force me to engage in this activity</v>
      </c>
      <c r="E892" s="202" t="s">
        <v>9473</v>
      </c>
      <c r="F892" s="202"/>
      <c r="G892" s="202"/>
      <c r="H892" s="202"/>
      <c r="I892" s="449"/>
      <c r="J892" s="449"/>
      <c r="K892" s="449"/>
      <c r="L892" s="449"/>
      <c r="M892" s="269"/>
      <c r="U892" s="196" t="str">
        <f t="shared" si="41"/>
        <v>1: No, because the shortage was not severe enough to force me to engage in this activity</v>
      </c>
    </row>
    <row r="893" spans="1:21" ht="12.6">
      <c r="A893" s="449" t="s">
        <v>9472</v>
      </c>
      <c r="B893" s="448">
        <v>2</v>
      </c>
      <c r="C893" s="450" t="s">
        <v>9474</v>
      </c>
      <c r="D893" s="449" t="str">
        <f t="shared" si="40"/>
        <v>No, because I have already sold all my animals in the past 12 months</v>
      </c>
      <c r="E893" s="202" t="s">
        <v>9474</v>
      </c>
      <c r="F893" s="202"/>
      <c r="G893" s="202"/>
      <c r="H893" s="202"/>
      <c r="I893" s="449"/>
      <c r="J893" s="449"/>
      <c r="K893" s="449"/>
      <c r="L893" s="449"/>
      <c r="M893" s="195"/>
      <c r="U893" s="196" t="str">
        <f t="shared" si="41"/>
        <v>2: No, because I have already sold all my animals in the past 12 months</v>
      </c>
    </row>
    <row r="894" spans="1:21" ht="12.6">
      <c r="A894" s="449" t="s">
        <v>9472</v>
      </c>
      <c r="B894" s="448">
        <v>3</v>
      </c>
      <c r="C894" s="450" t="s">
        <v>25</v>
      </c>
      <c r="D894" s="449" t="str">
        <f t="shared" si="40"/>
        <v>Yes</v>
      </c>
      <c r="E894" s="202" t="s">
        <v>25</v>
      </c>
      <c r="F894" s="202"/>
      <c r="G894" s="202"/>
      <c r="H894" s="202"/>
      <c r="I894" s="449"/>
      <c r="J894" s="449"/>
      <c r="K894" s="449"/>
      <c r="L894" s="449"/>
      <c r="M894" s="195"/>
      <c r="U894" s="196" t="str">
        <f t="shared" si="41"/>
        <v>3: Yes</v>
      </c>
    </row>
    <row r="895" spans="1:21" ht="12.6">
      <c r="A895" s="449" t="s">
        <v>9472</v>
      </c>
      <c r="B895" s="448">
        <v>4</v>
      </c>
      <c r="C895" s="450" t="s">
        <v>9475</v>
      </c>
      <c r="D895" s="449" t="str">
        <f t="shared" si="40"/>
        <v>N/A (I never owned any animals)</v>
      </c>
      <c r="E895" s="202" t="s">
        <v>9475</v>
      </c>
      <c r="F895" s="202"/>
      <c r="G895" s="202"/>
      <c r="H895" s="202"/>
      <c r="I895" s="449"/>
      <c r="J895" s="449"/>
      <c r="K895" s="449"/>
      <c r="L895" s="449"/>
      <c r="M895" s="195"/>
      <c r="U895" s="196" t="str">
        <f t="shared" si="41"/>
        <v>4: N/A (I never owned any animals)</v>
      </c>
    </row>
    <row r="896" spans="1:21" ht="12.6">
      <c r="A896" s="449" t="s">
        <v>9476</v>
      </c>
      <c r="B896" s="448">
        <v>1</v>
      </c>
      <c r="C896" s="450" t="s">
        <v>9473</v>
      </c>
      <c r="D896" s="449" t="str">
        <f t="shared" si="40"/>
        <v>No, because the shortage was not severe enough to force me to engage in this activity</v>
      </c>
      <c r="E896" s="202" t="s">
        <v>9473</v>
      </c>
      <c r="F896" s="202"/>
      <c r="G896" s="202"/>
      <c r="H896" s="202"/>
      <c r="I896" s="449"/>
      <c r="J896" s="449"/>
      <c r="K896" s="449"/>
      <c r="L896" s="449"/>
      <c r="M896" s="269"/>
      <c r="U896" s="196" t="str">
        <f t="shared" si="41"/>
        <v>1: No, because the shortage was not severe enough to force me to engage in this activity</v>
      </c>
    </row>
    <row r="897" spans="1:21" ht="12.6">
      <c r="A897" s="449" t="s">
        <v>9476</v>
      </c>
      <c r="B897" s="448">
        <v>2</v>
      </c>
      <c r="C897" s="450" t="s">
        <v>9477</v>
      </c>
      <c r="D897" s="449" t="str">
        <f t="shared" si="40"/>
        <v>No, because I have already sold my last female animals in the past 12 months</v>
      </c>
      <c r="E897" s="202" t="s">
        <v>9477</v>
      </c>
      <c r="F897" s="202"/>
      <c r="G897" s="202"/>
      <c r="H897" s="202"/>
      <c r="I897" s="449"/>
      <c r="J897" s="449"/>
      <c r="K897" s="449"/>
      <c r="L897" s="449"/>
      <c r="M897" s="195"/>
      <c r="U897" s="196" t="str">
        <f t="shared" si="41"/>
        <v>2: No, because I have already sold my last female animals in the past 12 months</v>
      </c>
    </row>
    <row r="898" spans="1:21" ht="12.6">
      <c r="A898" s="449" t="s">
        <v>9476</v>
      </c>
      <c r="B898" s="448">
        <v>3</v>
      </c>
      <c r="C898" s="450" t="s">
        <v>25</v>
      </c>
      <c r="D898" s="449" t="str">
        <f t="shared" si="40"/>
        <v>Yes</v>
      </c>
      <c r="E898" s="202" t="s">
        <v>25</v>
      </c>
      <c r="F898" s="202"/>
      <c r="G898" s="202"/>
      <c r="H898" s="202"/>
      <c r="I898" s="449"/>
      <c r="J898" s="449"/>
      <c r="K898" s="449"/>
      <c r="L898" s="449"/>
      <c r="M898" s="195"/>
      <c r="U898" s="196" t="str">
        <f t="shared" si="41"/>
        <v>3: Yes</v>
      </c>
    </row>
    <row r="899" spans="1:21" ht="12.6">
      <c r="A899" s="449" t="s">
        <v>9476</v>
      </c>
      <c r="B899" s="448">
        <v>4</v>
      </c>
      <c r="C899" s="450" t="s">
        <v>9478</v>
      </c>
      <c r="D899" s="449" t="str">
        <f t="shared" si="40"/>
        <v>N/A (I have never owned female animals)</v>
      </c>
      <c r="E899" s="202" t="s">
        <v>9478</v>
      </c>
      <c r="F899" s="202"/>
      <c r="G899" s="202"/>
      <c r="H899" s="202"/>
      <c r="I899" s="449"/>
      <c r="J899" s="449"/>
      <c r="K899" s="449"/>
      <c r="L899" s="449"/>
      <c r="M899" s="195"/>
      <c r="U899" s="196" t="str">
        <f t="shared" si="41"/>
        <v>4: N/A (I have never owned female animals)</v>
      </c>
    </row>
    <row r="900" spans="1:21" ht="12.6">
      <c r="A900" s="449" t="s">
        <v>9479</v>
      </c>
      <c r="B900" s="448">
        <v>1</v>
      </c>
      <c r="C900" s="450" t="s">
        <v>9473</v>
      </c>
      <c r="D900" s="449" t="str">
        <f t="shared" si="40"/>
        <v>No, because the shortage was not severe enough to force me to engage in this activity</v>
      </c>
      <c r="E900" s="202" t="s">
        <v>9473</v>
      </c>
      <c r="F900" s="202"/>
      <c r="G900" s="202"/>
      <c r="H900" s="202"/>
      <c r="I900" s="449"/>
      <c r="J900" s="449"/>
      <c r="K900" s="449"/>
      <c r="L900" s="449"/>
      <c r="M900" s="269"/>
      <c r="U900" s="196" t="str">
        <f t="shared" si="41"/>
        <v>1: No, because the shortage was not severe enough to force me to engage in this activity</v>
      </c>
    </row>
    <row r="901" spans="1:21" ht="12.6">
      <c r="A901" s="449" t="s">
        <v>9479</v>
      </c>
      <c r="B901" s="448">
        <v>2</v>
      </c>
      <c r="C901" s="450" t="s">
        <v>9480</v>
      </c>
      <c r="D901" s="449" t="str">
        <f t="shared" si="40"/>
        <v>No, because I have already sold all productive assets in the past 12 months</v>
      </c>
      <c r="E901" s="202" t="s">
        <v>9480</v>
      </c>
      <c r="F901" s="202"/>
      <c r="G901" s="202"/>
      <c r="H901" s="202"/>
      <c r="I901" s="449"/>
      <c r="J901" s="449"/>
      <c r="K901" s="449"/>
      <c r="L901" s="449"/>
      <c r="M901" s="195"/>
      <c r="U901" s="196" t="str">
        <f t="shared" si="41"/>
        <v>2: No, because I have already sold all productive assets in the past 12 months</v>
      </c>
    </row>
    <row r="902" spans="1:21" ht="12.6">
      <c r="A902" s="449" t="s">
        <v>9479</v>
      </c>
      <c r="B902" s="448">
        <v>3</v>
      </c>
      <c r="C902" s="450" t="s">
        <v>25</v>
      </c>
      <c r="D902" s="449" t="str">
        <f t="shared" si="40"/>
        <v>Yes</v>
      </c>
      <c r="E902" s="202" t="s">
        <v>25</v>
      </c>
      <c r="F902" s="202"/>
      <c r="G902" s="202"/>
      <c r="H902" s="202"/>
      <c r="I902" s="449"/>
      <c r="J902" s="449"/>
      <c r="K902" s="449"/>
      <c r="L902" s="449"/>
      <c r="M902" s="195"/>
      <c r="U902" s="196" t="str">
        <f t="shared" si="41"/>
        <v>3: Yes</v>
      </c>
    </row>
    <row r="903" spans="1:21" ht="12.6">
      <c r="A903" s="449" t="s">
        <v>9479</v>
      </c>
      <c r="B903" s="448">
        <v>4</v>
      </c>
      <c r="C903" s="450" t="s">
        <v>9481</v>
      </c>
      <c r="D903" s="449" t="str">
        <f t="shared" si="40"/>
        <v>N/A (I have never owned any productive assets)</v>
      </c>
      <c r="E903" s="202" t="s">
        <v>9481</v>
      </c>
      <c r="F903" s="202"/>
      <c r="G903" s="202"/>
      <c r="H903" s="202"/>
      <c r="I903" s="449"/>
      <c r="J903" s="449"/>
      <c r="K903" s="449"/>
      <c r="L903" s="449"/>
      <c r="M903" s="195"/>
      <c r="U903" s="196" t="str">
        <f t="shared" si="41"/>
        <v>4: N/A (I have never owned any productive assets)</v>
      </c>
    </row>
    <row r="904" spans="1:21" ht="12.6">
      <c r="A904" s="449" t="s">
        <v>9482</v>
      </c>
      <c r="B904" s="448">
        <v>1</v>
      </c>
      <c r="C904" s="450" t="s">
        <v>9473</v>
      </c>
      <c r="D904" s="449" t="str">
        <f t="shared" si="40"/>
        <v>No, because the shortage was not severe enough to force me to engage in this activity</v>
      </c>
      <c r="E904" s="202" t="s">
        <v>9473</v>
      </c>
      <c r="F904" s="202"/>
      <c r="G904" s="202"/>
      <c r="H904" s="202"/>
      <c r="I904" s="449"/>
      <c r="J904" s="449"/>
      <c r="K904" s="449"/>
      <c r="L904" s="449"/>
      <c r="M904" s="269"/>
      <c r="U904" s="196" t="str">
        <f t="shared" si="41"/>
        <v>1: No, because the shortage was not severe enough to force me to engage in this activity</v>
      </c>
    </row>
    <row r="905" spans="1:21" ht="12.6">
      <c r="A905" s="449" t="s">
        <v>9482</v>
      </c>
      <c r="B905" s="448">
        <v>2</v>
      </c>
      <c r="C905" s="450" t="s">
        <v>9483</v>
      </c>
      <c r="D905" s="449" t="str">
        <f t="shared" si="40"/>
        <v>No, because I have already begged in the past 12 months and people are no longer willing to assist</v>
      </c>
      <c r="E905" s="202" t="s">
        <v>9483</v>
      </c>
      <c r="F905" s="202"/>
      <c r="G905" s="202"/>
      <c r="H905" s="202"/>
      <c r="I905" s="449"/>
      <c r="J905" s="449"/>
      <c r="K905" s="449"/>
      <c r="L905" s="449"/>
      <c r="M905" s="195"/>
      <c r="U905" s="196" t="str">
        <f t="shared" si="41"/>
        <v>2: No, because I have already begged in the past 12 months and people are no longer willing to assist</v>
      </c>
    </row>
    <row r="906" spans="1:21" ht="12.6">
      <c r="A906" s="449" t="s">
        <v>9482</v>
      </c>
      <c r="B906" s="448">
        <v>3</v>
      </c>
      <c r="C906" s="450" t="s">
        <v>25</v>
      </c>
      <c r="D906" s="449" t="str">
        <f t="shared" si="40"/>
        <v>Yes</v>
      </c>
      <c r="E906" s="202" t="s">
        <v>25</v>
      </c>
      <c r="F906" s="202"/>
      <c r="G906" s="202"/>
      <c r="H906" s="202"/>
      <c r="I906" s="449"/>
      <c r="J906" s="449"/>
      <c r="K906" s="449"/>
      <c r="L906" s="449"/>
      <c r="M906" s="195"/>
      <c r="U906" s="196" t="str">
        <f t="shared" si="41"/>
        <v>3: Yes</v>
      </c>
    </row>
    <row r="907" spans="1:21" ht="12.6">
      <c r="A907" s="449" t="s">
        <v>9482</v>
      </c>
      <c r="B907" s="448">
        <v>4</v>
      </c>
      <c r="C907" s="450" t="s">
        <v>9484</v>
      </c>
      <c r="D907" s="449" t="str">
        <f t="shared" si="40"/>
        <v>N/A (Everyone is vulnerable and nobody can assist)</v>
      </c>
      <c r="E907" s="202" t="s">
        <v>9484</v>
      </c>
      <c r="F907" s="202"/>
      <c r="G907" s="202"/>
      <c r="H907" s="202"/>
      <c r="I907" s="449"/>
      <c r="J907" s="449"/>
      <c r="K907" s="449"/>
      <c r="L907" s="449"/>
      <c r="M907" s="195"/>
      <c r="U907" s="196" t="str">
        <f t="shared" si="41"/>
        <v>4: N/A (Everyone is vulnerable and nobody can assist)</v>
      </c>
    </row>
    <row r="908" spans="1:21" ht="12.6">
      <c r="A908" s="449" t="s">
        <v>9485</v>
      </c>
      <c r="B908" s="448">
        <v>1</v>
      </c>
      <c r="C908" s="450" t="s">
        <v>9473</v>
      </c>
      <c r="D908" s="449" t="str">
        <f t="shared" si="40"/>
        <v>No, because the shortage was not severe enough to force me to engage in this activity</v>
      </c>
      <c r="E908" s="202" t="s">
        <v>9473</v>
      </c>
      <c r="F908" s="202"/>
      <c r="G908" s="202"/>
      <c r="H908" s="202"/>
      <c r="I908" s="449"/>
      <c r="J908" s="449"/>
      <c r="K908" s="449"/>
      <c r="L908" s="449"/>
      <c r="M908" s="269"/>
      <c r="U908" s="196" t="str">
        <f t="shared" si="41"/>
        <v>1: No, because the shortage was not severe enough to force me to engage in this activity</v>
      </c>
    </row>
    <row r="909" spans="1:21" ht="12.6">
      <c r="A909" s="449" t="s">
        <v>9485</v>
      </c>
      <c r="B909" s="448">
        <v>2</v>
      </c>
      <c r="C909" s="450" t="s">
        <v>9486</v>
      </c>
      <c r="D909" s="449" t="str">
        <f t="shared" si="40"/>
        <v>No, because those who were helping can no longer assist</v>
      </c>
      <c r="E909" s="202" t="s">
        <v>9486</v>
      </c>
      <c r="F909" s="202"/>
      <c r="G909" s="202"/>
      <c r="H909" s="202"/>
      <c r="I909" s="449"/>
      <c r="J909" s="449"/>
      <c r="K909" s="449"/>
      <c r="L909" s="449"/>
      <c r="M909" s="195"/>
      <c r="U909" s="196" t="str">
        <f t="shared" si="41"/>
        <v>2: No, because those who were helping can no longer assist</v>
      </c>
    </row>
    <row r="910" spans="1:21" ht="12.6">
      <c r="A910" s="449" t="s">
        <v>9485</v>
      </c>
      <c r="B910" s="448">
        <v>3</v>
      </c>
      <c r="C910" s="450" t="s">
        <v>25</v>
      </c>
      <c r="D910" s="449" t="str">
        <f t="shared" si="40"/>
        <v>Yes</v>
      </c>
      <c r="E910" s="202" t="s">
        <v>25</v>
      </c>
      <c r="F910" s="202"/>
      <c r="G910" s="202"/>
      <c r="H910" s="202"/>
      <c r="I910" s="449"/>
      <c r="J910" s="449"/>
      <c r="K910" s="449"/>
      <c r="L910" s="449"/>
      <c r="M910" s="195"/>
      <c r="U910" s="196" t="str">
        <f t="shared" si="41"/>
        <v>3: Yes</v>
      </c>
    </row>
    <row r="911" spans="1:21" ht="12.6">
      <c r="A911" s="449" t="s">
        <v>9485</v>
      </c>
      <c r="B911" s="448">
        <v>4</v>
      </c>
      <c r="C911" s="450" t="s">
        <v>9487</v>
      </c>
      <c r="D911" s="449" t="str">
        <f t="shared" si="40"/>
        <v>N/A (I have no children/My children have grown up and take care of themselves now)</v>
      </c>
      <c r="E911" s="202" t="s">
        <v>9487</v>
      </c>
      <c r="F911" s="202"/>
      <c r="G911" s="202"/>
      <c r="H911" s="202"/>
      <c r="I911" s="449"/>
      <c r="J911" s="449"/>
      <c r="K911" s="449"/>
      <c r="L911" s="449"/>
      <c r="M911" s="195"/>
      <c r="U911" s="196" t="str">
        <f t="shared" si="41"/>
        <v>4: N/A (I have no children/My children have grown up and take care of themselves now)</v>
      </c>
    </row>
    <row r="912" spans="1:21" ht="12.6">
      <c r="A912" s="449" t="s">
        <v>9488</v>
      </c>
      <c r="B912" s="448">
        <v>1</v>
      </c>
      <c r="C912" s="450" t="s">
        <v>9473</v>
      </c>
      <c r="D912" s="449" t="str">
        <f t="shared" si="40"/>
        <v>No, because the shortage was not severe enough to force me to engage in this activity</v>
      </c>
      <c r="E912" s="202" t="s">
        <v>9473</v>
      </c>
      <c r="F912" s="202"/>
      <c r="G912" s="202"/>
      <c r="H912" s="202"/>
      <c r="I912" s="449"/>
      <c r="J912" s="449"/>
      <c r="K912" s="449"/>
      <c r="L912" s="449"/>
      <c r="M912" s="269"/>
      <c r="U912" s="196" t="str">
        <f t="shared" si="41"/>
        <v>1: No, because the shortage was not severe enough to force me to engage in this activity</v>
      </c>
    </row>
    <row r="913" spans="1:21" ht="12.6">
      <c r="A913" s="449" t="s">
        <v>9488</v>
      </c>
      <c r="B913" s="448">
        <v>2</v>
      </c>
      <c r="C913" s="450" t="s">
        <v>9489</v>
      </c>
      <c r="D913" s="449" t="str">
        <f t="shared" si="40"/>
        <v>No, because I have already reduced/stopped these expenditures in the past 12 months</v>
      </c>
      <c r="E913" s="202" t="s">
        <v>9489</v>
      </c>
      <c r="F913" s="202"/>
      <c r="G913" s="202"/>
      <c r="H913" s="202"/>
      <c r="I913" s="449"/>
      <c r="J913" s="449"/>
      <c r="K913" s="449"/>
      <c r="L913" s="449"/>
      <c r="M913" s="195"/>
      <c r="U913" s="196" t="str">
        <f t="shared" si="41"/>
        <v>2: No, because I have already reduced/stopped these expenditures in the past 12 months</v>
      </c>
    </row>
    <row r="914" spans="1:21" ht="12.6">
      <c r="A914" s="449" t="s">
        <v>9488</v>
      </c>
      <c r="B914" s="448">
        <v>3</v>
      </c>
      <c r="C914" s="450" t="s">
        <v>25</v>
      </c>
      <c r="D914" s="449" t="str">
        <f t="shared" si="40"/>
        <v>Yes</v>
      </c>
      <c r="E914" s="202" t="s">
        <v>25</v>
      </c>
      <c r="F914" s="202"/>
      <c r="G914" s="202"/>
      <c r="H914" s="202"/>
      <c r="I914" s="449"/>
      <c r="J914" s="449"/>
      <c r="K914" s="449"/>
      <c r="L914" s="449"/>
      <c r="M914" s="195"/>
      <c r="U914" s="196" t="str">
        <f t="shared" si="41"/>
        <v>3: Yes</v>
      </c>
    </row>
    <row r="915" spans="1:21" ht="12.6">
      <c r="A915" s="449" t="s">
        <v>9488</v>
      </c>
      <c r="B915" s="448">
        <v>4</v>
      </c>
      <c r="C915" s="450" t="s">
        <v>9490</v>
      </c>
      <c r="D915" s="449" t="str">
        <f t="shared" si="40"/>
        <v>N/A (I have never had these expenditures)</v>
      </c>
      <c r="E915" s="202" t="s">
        <v>9490</v>
      </c>
      <c r="F915" s="202"/>
      <c r="G915" s="202"/>
      <c r="H915" s="202"/>
      <c r="I915" s="449"/>
      <c r="J915" s="449"/>
      <c r="K915" s="449"/>
      <c r="L915" s="449"/>
      <c r="M915" s="195"/>
      <c r="U915" s="196" t="str">
        <f t="shared" si="41"/>
        <v>4: N/A (I have never had these expenditures)</v>
      </c>
    </row>
    <row r="916" spans="1:21" ht="12.6">
      <c r="A916" s="449" t="s">
        <v>9491</v>
      </c>
      <c r="B916" s="448">
        <v>1</v>
      </c>
      <c r="C916" s="450" t="s">
        <v>9473</v>
      </c>
      <c r="D916" s="449" t="str">
        <f t="shared" si="40"/>
        <v>No, because the shortage was not severe enough to force me to engage in this activity</v>
      </c>
      <c r="E916" s="202" t="s">
        <v>9473</v>
      </c>
      <c r="F916" s="202"/>
      <c r="G916" s="202"/>
      <c r="H916" s="202"/>
      <c r="I916" s="449"/>
      <c r="J916" s="449"/>
      <c r="K916" s="449"/>
      <c r="L916" s="449"/>
      <c r="M916" s="269"/>
      <c r="U916" s="196" t="str">
        <f t="shared" si="41"/>
        <v>1: No, because the shortage was not severe enough to force me to engage in this activity</v>
      </c>
    </row>
    <row r="917" spans="1:21" ht="12.6">
      <c r="A917" s="449" t="s">
        <v>9491</v>
      </c>
      <c r="B917" s="448">
        <v>2</v>
      </c>
      <c r="C917" s="450" t="s">
        <v>9492</v>
      </c>
      <c r="D917" s="449" t="str">
        <f t="shared" si="40"/>
        <v>No, because I have already moved our household in the past 12 months</v>
      </c>
      <c r="E917" s="202" t="s">
        <v>9492</v>
      </c>
      <c r="F917" s="202"/>
      <c r="G917" s="202"/>
      <c r="H917" s="202"/>
      <c r="I917" s="449"/>
      <c r="J917" s="449"/>
      <c r="K917" s="449"/>
      <c r="L917" s="449"/>
      <c r="M917" s="195"/>
      <c r="U917" s="196" t="str">
        <f t="shared" si="41"/>
        <v>2: No, because I have already moved our household in the past 12 months</v>
      </c>
    </row>
    <row r="918" spans="1:21" ht="12.6">
      <c r="A918" s="449" t="s">
        <v>9491</v>
      </c>
      <c r="B918" s="448">
        <v>3</v>
      </c>
      <c r="C918" s="450" t="s">
        <v>25</v>
      </c>
      <c r="D918" s="449" t="str">
        <f t="shared" si="40"/>
        <v>Yes</v>
      </c>
      <c r="E918" s="202" t="s">
        <v>25</v>
      </c>
      <c r="F918" s="202"/>
      <c r="G918" s="202"/>
      <c r="H918" s="202"/>
      <c r="I918" s="449"/>
      <c r="J918" s="449"/>
      <c r="K918" s="449"/>
      <c r="L918" s="449"/>
      <c r="M918" s="195"/>
      <c r="U918" s="196" t="str">
        <f t="shared" si="41"/>
        <v>3: Yes</v>
      </c>
    </row>
    <row r="919" spans="1:21" ht="12.6">
      <c r="A919" s="449" t="s">
        <v>9491</v>
      </c>
      <c r="B919" s="448">
        <v>4</v>
      </c>
      <c r="C919" s="450" t="s">
        <v>9493</v>
      </c>
      <c r="D919" s="449" t="str">
        <f t="shared" si="40"/>
        <v>N/A (There is nowhere to go/We cannot move)</v>
      </c>
      <c r="E919" s="202" t="s">
        <v>9493</v>
      </c>
      <c r="F919" s="202"/>
      <c r="G919" s="202"/>
      <c r="H919" s="202"/>
      <c r="I919" s="449"/>
      <c r="J919" s="449"/>
      <c r="K919" s="449"/>
      <c r="L919" s="449"/>
      <c r="M919" s="195"/>
      <c r="U919" s="196" t="str">
        <f t="shared" si="41"/>
        <v>4: N/A (There is nowhere to go/We cannot move)</v>
      </c>
    </row>
    <row r="920" spans="1:21" ht="12.6">
      <c r="A920" s="449" t="s">
        <v>9494</v>
      </c>
      <c r="B920" s="448">
        <v>1</v>
      </c>
      <c r="C920" s="450" t="s">
        <v>9473</v>
      </c>
      <c r="D920" s="449" t="str">
        <f t="shared" si="40"/>
        <v>No, because the shortage was not severe enough to force me to engage in this activity</v>
      </c>
      <c r="E920" s="202" t="s">
        <v>9473</v>
      </c>
      <c r="F920" s="202"/>
      <c r="G920" s="202"/>
      <c r="H920" s="202"/>
      <c r="I920" s="449"/>
      <c r="J920" s="449"/>
      <c r="K920" s="449"/>
      <c r="L920" s="449"/>
      <c r="M920" s="269"/>
      <c r="U920" s="196" t="str">
        <f t="shared" si="41"/>
        <v>1: No, because the shortage was not severe enough to force me to engage in this activity</v>
      </c>
    </row>
    <row r="921" spans="1:21" ht="12.6">
      <c r="A921" s="449" t="s">
        <v>9494</v>
      </c>
      <c r="B921" s="448">
        <v>2</v>
      </c>
      <c r="C921" s="450" t="s">
        <v>9495</v>
      </c>
      <c r="D921" s="449" t="str">
        <f t="shared" si="40"/>
        <v>No, because those who were able to loan money can no longer assist</v>
      </c>
      <c r="E921" s="202" t="s">
        <v>9495</v>
      </c>
      <c r="F921" s="202"/>
      <c r="G921" s="202"/>
      <c r="H921" s="202"/>
      <c r="I921" s="449"/>
      <c r="J921" s="449"/>
      <c r="K921" s="449"/>
      <c r="L921" s="449"/>
      <c r="M921" s="195"/>
      <c r="U921" s="196" t="str">
        <f t="shared" si="41"/>
        <v>2: No, because those who were able to loan money can no longer assist</v>
      </c>
    </row>
    <row r="922" spans="1:21" ht="12.6">
      <c r="A922" s="449" t="s">
        <v>9494</v>
      </c>
      <c r="B922" s="448">
        <v>3</v>
      </c>
      <c r="C922" s="450" t="s">
        <v>25</v>
      </c>
      <c r="D922" s="449" t="str">
        <f t="shared" si="40"/>
        <v>Yes</v>
      </c>
      <c r="E922" s="202" t="s">
        <v>25</v>
      </c>
      <c r="F922" s="202"/>
      <c r="G922" s="202"/>
      <c r="H922" s="202"/>
      <c r="I922" s="449"/>
      <c r="J922" s="449"/>
      <c r="K922" s="449"/>
      <c r="L922" s="449"/>
      <c r="M922" s="195"/>
      <c r="U922" s="196" t="str">
        <f t="shared" si="41"/>
        <v>3: Yes</v>
      </c>
    </row>
    <row r="923" spans="1:21" ht="12.6">
      <c r="A923" s="449" t="s">
        <v>9494</v>
      </c>
      <c r="B923" s="448">
        <v>4</v>
      </c>
      <c r="C923" s="450" t="s">
        <v>9496</v>
      </c>
      <c r="D923" s="449" t="str">
        <f t="shared" si="40"/>
        <v>N/A (Nobody loans money)</v>
      </c>
      <c r="E923" s="202" t="s">
        <v>9496</v>
      </c>
      <c r="F923" s="202"/>
      <c r="G923" s="202"/>
      <c r="H923" s="202"/>
      <c r="I923" s="449"/>
      <c r="J923" s="449"/>
      <c r="K923" s="449"/>
      <c r="L923" s="449"/>
      <c r="M923" s="195"/>
      <c r="U923" s="196" t="str">
        <f t="shared" si="41"/>
        <v>4: N/A (Nobody loans money)</v>
      </c>
    </row>
    <row r="924" spans="1:21" ht="12.6">
      <c r="A924" s="449" t="s">
        <v>9497</v>
      </c>
      <c r="B924" s="448">
        <v>1</v>
      </c>
      <c r="C924" s="450" t="s">
        <v>9473</v>
      </c>
      <c r="D924" s="449" t="str">
        <f t="shared" si="40"/>
        <v>No, because the shortage was not severe enough to force me to engage in this activity</v>
      </c>
      <c r="E924" s="202" t="s">
        <v>9473</v>
      </c>
      <c r="F924" s="202"/>
      <c r="G924" s="202"/>
      <c r="H924" s="202"/>
      <c r="I924" s="449"/>
      <c r="J924" s="449"/>
      <c r="K924" s="449"/>
      <c r="L924" s="449"/>
      <c r="M924" s="269"/>
      <c r="U924" s="196" t="str">
        <f t="shared" si="41"/>
        <v>1: No, because the shortage was not severe enough to force me to engage in this activity</v>
      </c>
    </row>
    <row r="925" spans="1:21" ht="12.6">
      <c r="A925" s="449" t="s">
        <v>9497</v>
      </c>
      <c r="B925" s="448">
        <v>2</v>
      </c>
      <c r="C925" s="450" t="s">
        <v>9498</v>
      </c>
      <c r="D925" s="449" t="str">
        <f t="shared" si="40"/>
        <v>No, because I have already spent all my savings in the past 12 months</v>
      </c>
      <c r="E925" s="202" t="s">
        <v>9498</v>
      </c>
      <c r="F925" s="202"/>
      <c r="G925" s="202"/>
      <c r="H925" s="202"/>
      <c r="I925" s="449"/>
      <c r="J925" s="449"/>
      <c r="K925" s="449"/>
      <c r="L925" s="449"/>
      <c r="M925" s="195"/>
      <c r="U925" s="196" t="str">
        <f t="shared" si="41"/>
        <v>2: No, because I have already spent all my savings in the past 12 months</v>
      </c>
    </row>
    <row r="926" spans="1:21" ht="12.6">
      <c r="A926" s="449" t="s">
        <v>9497</v>
      </c>
      <c r="B926" s="448">
        <v>3</v>
      </c>
      <c r="C926" s="450" t="s">
        <v>25</v>
      </c>
      <c r="D926" s="449" t="str">
        <f t="shared" si="40"/>
        <v>Yes</v>
      </c>
      <c r="E926" s="202" t="s">
        <v>25</v>
      </c>
      <c r="F926" s="202"/>
      <c r="G926" s="202"/>
      <c r="H926" s="202"/>
      <c r="I926" s="449"/>
      <c r="J926" s="449"/>
      <c r="K926" s="449"/>
      <c r="L926" s="449"/>
      <c r="M926" s="195"/>
      <c r="U926" s="196" t="str">
        <f t="shared" si="41"/>
        <v>3: Yes</v>
      </c>
    </row>
    <row r="927" spans="1:21" ht="12.6">
      <c r="A927" s="449" t="s">
        <v>9497</v>
      </c>
      <c r="B927" s="448">
        <v>4</v>
      </c>
      <c r="C927" s="450" t="s">
        <v>9499</v>
      </c>
      <c r="D927" s="449" t="str">
        <f t="shared" si="40"/>
        <v>N/A (I have never had any savings)</v>
      </c>
      <c r="E927" s="202" t="s">
        <v>9499</v>
      </c>
      <c r="F927" s="202"/>
      <c r="G927" s="202"/>
      <c r="H927" s="202"/>
      <c r="I927" s="449"/>
      <c r="J927" s="449"/>
      <c r="K927" s="449"/>
      <c r="L927" s="449"/>
      <c r="M927" s="195"/>
      <c r="U927" s="196" t="str">
        <f t="shared" si="41"/>
        <v>4: N/A (I have never had any savings)</v>
      </c>
    </row>
    <row r="928" spans="1:21" ht="12.6">
      <c r="A928" s="449" t="s">
        <v>9500</v>
      </c>
      <c r="B928" s="448">
        <v>1</v>
      </c>
      <c r="C928" s="450" t="s">
        <v>9473</v>
      </c>
      <c r="D928" s="449" t="str">
        <f t="shared" si="40"/>
        <v>No, because the shortage was not severe enough to force me to engage in this activity</v>
      </c>
      <c r="E928" s="202" t="s">
        <v>9473</v>
      </c>
      <c r="F928" s="202"/>
      <c r="G928" s="202"/>
      <c r="H928" s="202"/>
      <c r="I928" s="449"/>
      <c r="J928" s="449"/>
      <c r="K928" s="449"/>
      <c r="L928" s="449"/>
      <c r="M928" s="269"/>
      <c r="U928" s="196" t="str">
        <f t="shared" si="41"/>
        <v>1: No, because the shortage was not severe enough to force me to engage in this activity</v>
      </c>
    </row>
    <row r="929" spans="1:21" ht="12.6">
      <c r="A929" s="449" t="s">
        <v>9500</v>
      </c>
      <c r="B929" s="448">
        <v>2</v>
      </c>
      <c r="C929" s="450" t="s">
        <v>9501</v>
      </c>
      <c r="D929" s="449" t="str">
        <f t="shared" si="40"/>
        <v>No, because I have already consumed all the seed stocks in the past 12 months</v>
      </c>
      <c r="E929" s="202" t="s">
        <v>9501</v>
      </c>
      <c r="F929" s="202"/>
      <c r="G929" s="202"/>
      <c r="H929" s="202"/>
      <c r="I929" s="449"/>
      <c r="J929" s="449"/>
      <c r="K929" s="449"/>
      <c r="L929" s="449"/>
      <c r="M929" s="195"/>
      <c r="U929" s="196" t="str">
        <f t="shared" si="41"/>
        <v>2: No, because I have already consumed all the seed stocks in the past 12 months</v>
      </c>
    </row>
    <row r="930" spans="1:21" ht="12.6">
      <c r="A930" s="449" t="s">
        <v>9500</v>
      </c>
      <c r="B930" s="448">
        <v>3</v>
      </c>
      <c r="C930" s="450" t="s">
        <v>25</v>
      </c>
      <c r="D930" s="449" t="str">
        <f t="shared" si="40"/>
        <v>Yes</v>
      </c>
      <c r="E930" s="202" t="s">
        <v>25</v>
      </c>
      <c r="F930" s="202"/>
      <c r="G930" s="202"/>
      <c r="H930" s="202"/>
      <c r="I930" s="449"/>
      <c r="J930" s="449"/>
      <c r="K930" s="449"/>
      <c r="L930" s="449"/>
      <c r="M930" s="195"/>
      <c r="U930" s="196" t="str">
        <f t="shared" si="41"/>
        <v>3: Yes</v>
      </c>
    </row>
    <row r="931" spans="1:21" ht="12.6">
      <c r="A931" s="449" t="s">
        <v>9500</v>
      </c>
      <c r="B931" s="448">
        <v>4</v>
      </c>
      <c r="C931" s="450" t="s">
        <v>9502</v>
      </c>
      <c r="D931" s="449" t="str">
        <f t="shared" si="40"/>
        <v>N/A (I have never kept seed stocks for future years)</v>
      </c>
      <c r="E931" s="202" t="s">
        <v>9502</v>
      </c>
      <c r="F931" s="202"/>
      <c r="G931" s="202"/>
      <c r="H931" s="202"/>
      <c r="I931" s="449"/>
      <c r="J931" s="449"/>
      <c r="K931" s="449"/>
      <c r="L931" s="449"/>
      <c r="M931" s="195"/>
      <c r="U931" s="196" t="str">
        <f t="shared" si="41"/>
        <v>4: N/A (I have never kept seed stocks for future years)</v>
      </c>
    </row>
    <row r="932" spans="1:21" ht="12.6">
      <c r="A932" s="449" t="s">
        <v>9503</v>
      </c>
      <c r="B932" s="448">
        <v>1</v>
      </c>
      <c r="C932" s="450" t="s">
        <v>9504</v>
      </c>
      <c r="D932" s="449" t="str">
        <f t="shared" si="40"/>
        <v>Blankets</v>
      </c>
      <c r="E932" s="449" t="s">
        <v>9504</v>
      </c>
      <c r="F932" s="449"/>
      <c r="G932" s="449"/>
      <c r="H932" s="449"/>
      <c r="I932" s="449"/>
      <c r="J932" s="449"/>
      <c r="K932" s="449"/>
      <c r="L932" s="449"/>
      <c r="U932" s="196" t="str">
        <f t="shared" si="41"/>
        <v>1: Blankets</v>
      </c>
    </row>
    <row r="933" spans="1:21" ht="12.6">
      <c r="A933" s="449" t="s">
        <v>9503</v>
      </c>
      <c r="B933" s="448">
        <v>2</v>
      </c>
      <c r="C933" s="450" t="s">
        <v>9505</v>
      </c>
      <c r="D933" s="449" t="str">
        <f t="shared" si="40"/>
        <v>Cooking utensils</v>
      </c>
      <c r="E933" s="449" t="s">
        <v>9505</v>
      </c>
      <c r="F933" s="449"/>
      <c r="G933" s="449"/>
      <c r="H933" s="449"/>
      <c r="I933" s="449"/>
      <c r="J933" s="449"/>
      <c r="K933" s="449"/>
      <c r="L933" s="449"/>
      <c r="U933" s="196" t="str">
        <f t="shared" si="41"/>
        <v>2: Cooking utensils</v>
      </c>
    </row>
    <row r="934" spans="1:21" ht="12.6">
      <c r="A934" s="449" t="s">
        <v>9503</v>
      </c>
      <c r="B934" s="448">
        <v>3</v>
      </c>
      <c r="C934" s="450" t="s">
        <v>9506</v>
      </c>
      <c r="D934" s="449" t="str">
        <f t="shared" si="40"/>
        <v>Medicines</v>
      </c>
      <c r="E934" s="449" t="s">
        <v>9506</v>
      </c>
      <c r="F934" s="449"/>
      <c r="G934" s="449"/>
      <c r="H934" s="449"/>
      <c r="I934" s="449"/>
      <c r="J934" s="449"/>
      <c r="K934" s="449"/>
      <c r="L934" s="449"/>
      <c r="U934" s="196" t="str">
        <f t="shared" si="41"/>
        <v>3: Medicines</v>
      </c>
    </row>
    <row r="935" spans="1:21" ht="12.6">
      <c r="A935" s="449" t="s">
        <v>9503</v>
      </c>
      <c r="B935" s="448">
        <v>4</v>
      </c>
      <c r="C935" s="450" t="s">
        <v>9507</v>
      </c>
      <c r="D935" s="449" t="str">
        <f t="shared" si="40"/>
        <v>Plastic sheeting</v>
      </c>
      <c r="E935" s="449" t="s">
        <v>9507</v>
      </c>
      <c r="F935" s="449"/>
      <c r="G935" s="449"/>
      <c r="H935" s="449"/>
      <c r="I935" s="449"/>
      <c r="J935" s="449"/>
      <c r="K935" s="449"/>
      <c r="L935" s="449"/>
      <c r="U935" s="196" t="str">
        <f t="shared" si="41"/>
        <v>4: Plastic sheeting</v>
      </c>
    </row>
    <row r="936" spans="1:21" ht="12.6">
      <c r="A936" s="449" t="s">
        <v>9503</v>
      </c>
      <c r="B936" s="448">
        <v>5</v>
      </c>
      <c r="C936" s="450" t="s">
        <v>9508</v>
      </c>
      <c r="D936" s="449" t="str">
        <f t="shared" si="40"/>
        <v>Seeds/garden tools</v>
      </c>
      <c r="E936" s="449" t="s">
        <v>9508</v>
      </c>
      <c r="F936" s="449"/>
      <c r="G936" s="449"/>
      <c r="H936" s="449"/>
      <c r="I936" s="449"/>
      <c r="J936" s="449"/>
      <c r="K936" s="449"/>
      <c r="L936" s="449"/>
      <c r="U936" s="196" t="str">
        <f t="shared" si="41"/>
        <v>5: Seeds/garden tools</v>
      </c>
    </row>
    <row r="937" spans="1:21" ht="12.6">
      <c r="A937" s="449" t="s">
        <v>9503</v>
      </c>
      <c r="B937" s="448">
        <v>6</v>
      </c>
      <c r="C937" s="450" t="s">
        <v>9509</v>
      </c>
      <c r="D937" s="449" t="str">
        <f t="shared" si="40"/>
        <v>Soap</v>
      </c>
      <c r="E937" s="449" t="s">
        <v>9509</v>
      </c>
      <c r="F937" s="449"/>
      <c r="G937" s="449"/>
      <c r="H937" s="449"/>
      <c r="I937" s="449"/>
      <c r="J937" s="449"/>
      <c r="K937" s="449"/>
      <c r="L937" s="449"/>
      <c r="U937" s="196" t="str">
        <f t="shared" si="41"/>
        <v>6: Soap</v>
      </c>
    </row>
    <row r="938" spans="1:21" ht="12.6">
      <c r="A938" s="449" t="s">
        <v>9503</v>
      </c>
      <c r="B938" s="448">
        <v>7</v>
      </c>
      <c r="C938" s="450" t="s">
        <v>9510</v>
      </c>
      <c r="D938" s="449" t="str">
        <f t="shared" si="40"/>
        <v>Water containers</v>
      </c>
      <c r="E938" s="449" t="s">
        <v>9510</v>
      </c>
      <c r="F938" s="449"/>
      <c r="G938" s="449"/>
      <c r="H938" s="449"/>
      <c r="I938" s="449"/>
      <c r="J938" s="449"/>
      <c r="K938" s="449"/>
      <c r="L938" s="449"/>
      <c r="U938" s="196" t="str">
        <f t="shared" si="41"/>
        <v>7: Water containers</v>
      </c>
    </row>
    <row r="939" spans="1:21" ht="12.6">
      <c r="A939" s="457" t="s">
        <v>9503</v>
      </c>
      <c r="B939" s="448">
        <v>8</v>
      </c>
      <c r="C939" s="450" t="s">
        <v>9511</v>
      </c>
      <c r="D939" s="449" t="str">
        <f t="shared" si="40"/>
        <v>Food assistance</v>
      </c>
      <c r="E939" s="449" t="s">
        <v>9511</v>
      </c>
      <c r="F939" s="449"/>
      <c r="G939" s="449"/>
      <c r="H939" s="449"/>
      <c r="I939" s="449"/>
      <c r="J939" s="449"/>
      <c r="K939" s="449"/>
      <c r="L939" s="449"/>
      <c r="U939" s="196" t="str">
        <f t="shared" si="41"/>
        <v>8: Food assistance</v>
      </c>
    </row>
    <row r="940" spans="1:21" ht="12.6">
      <c r="A940" s="457" t="s">
        <v>9503</v>
      </c>
      <c r="B940" s="456">
        <v>88</v>
      </c>
      <c r="C940" s="450" t="s">
        <v>4525</v>
      </c>
      <c r="D940" s="449" t="str">
        <f t="shared" si="40"/>
        <v>Other</v>
      </c>
      <c r="E940" s="457" t="s">
        <v>4525</v>
      </c>
      <c r="F940" s="457"/>
      <c r="G940" s="457"/>
      <c r="H940" s="457"/>
      <c r="I940" s="449"/>
      <c r="J940" s="449"/>
      <c r="K940" s="449"/>
      <c r="L940" s="449"/>
      <c r="U940" s="196" t="str">
        <f t="shared" si="41"/>
        <v>88: Other</v>
      </c>
    </row>
    <row r="941" spans="1:21" ht="12.6">
      <c r="A941" s="457" t="s">
        <v>9512</v>
      </c>
      <c r="B941" s="456">
        <v>88</v>
      </c>
      <c r="C941" s="450" t="s">
        <v>4525</v>
      </c>
      <c r="D941" s="449" t="str">
        <f t="shared" ref="D941:D1004" si="42">C941</f>
        <v>Other</v>
      </c>
      <c r="E941" s="457" t="s">
        <v>4525</v>
      </c>
      <c r="F941" s="457"/>
      <c r="G941" s="457"/>
      <c r="H941" s="457"/>
      <c r="I941" s="449"/>
      <c r="J941" s="449"/>
      <c r="K941" s="449"/>
      <c r="L941" s="449"/>
      <c r="U941" s="196" t="str">
        <f t="shared" ref="U941:U1004" si="43">IF(LEN(B941)&gt;0,_xlfn.CONCAT(B941,": ",D941),"")</f>
        <v>88: Other</v>
      </c>
    </row>
    <row r="942" spans="1:21" ht="12.6">
      <c r="A942" s="449" t="s">
        <v>9513</v>
      </c>
      <c r="B942" s="448">
        <v>1</v>
      </c>
      <c r="C942" s="450" t="s">
        <v>8945</v>
      </c>
      <c r="D942" s="449" t="str">
        <f t="shared" si="42"/>
        <v>Cereals</v>
      </c>
      <c r="E942" s="449" t="s">
        <v>8945</v>
      </c>
      <c r="F942" s="449"/>
      <c r="G942" s="449"/>
      <c r="H942" s="449"/>
      <c r="I942" s="449"/>
      <c r="J942" s="449"/>
      <c r="K942" s="449"/>
      <c r="L942" s="449"/>
      <c r="U942" s="196" t="str">
        <f t="shared" si="43"/>
        <v>1: Cereals</v>
      </c>
    </row>
    <row r="943" spans="1:21" ht="12.6">
      <c r="A943" s="449" t="s">
        <v>9513</v>
      </c>
      <c r="B943" s="448">
        <v>2</v>
      </c>
      <c r="C943" s="450" t="s">
        <v>2279</v>
      </c>
      <c r="D943" s="449" t="str">
        <f t="shared" si="42"/>
        <v>Pulses</v>
      </c>
      <c r="E943" s="449" t="s">
        <v>2279</v>
      </c>
      <c r="F943" s="449"/>
      <c r="G943" s="449"/>
      <c r="H943" s="449"/>
      <c r="I943" s="449"/>
      <c r="J943" s="449"/>
      <c r="K943" s="449"/>
      <c r="L943" s="449"/>
      <c r="U943" s="196" t="str">
        <f t="shared" si="43"/>
        <v>2: Pulses</v>
      </c>
    </row>
    <row r="944" spans="1:21" ht="12.6">
      <c r="A944" s="449" t="s">
        <v>9513</v>
      </c>
      <c r="B944" s="448">
        <v>3</v>
      </c>
      <c r="C944" s="450" t="s">
        <v>9514</v>
      </c>
      <c r="D944" s="449" t="str">
        <f t="shared" si="42"/>
        <v>Oil</v>
      </c>
      <c r="E944" s="449" t="s">
        <v>9514</v>
      </c>
      <c r="F944" s="449"/>
      <c r="G944" s="449"/>
      <c r="H944" s="449"/>
      <c r="I944" s="449"/>
      <c r="J944" s="449"/>
      <c r="K944" s="449"/>
      <c r="L944" s="449"/>
      <c r="U944" s="196" t="str">
        <f t="shared" si="43"/>
        <v>3: Oil</v>
      </c>
    </row>
    <row r="945" spans="1:21" ht="12.6">
      <c r="A945" s="449" t="s">
        <v>9513</v>
      </c>
      <c r="B945" s="448">
        <v>4</v>
      </c>
      <c r="C945" s="450" t="s">
        <v>8947</v>
      </c>
      <c r="D945" s="449" t="str">
        <f t="shared" si="42"/>
        <v>Salt</v>
      </c>
      <c r="E945" s="449" t="s">
        <v>8947</v>
      </c>
      <c r="F945" s="449"/>
      <c r="G945" s="449"/>
      <c r="H945" s="449"/>
      <c r="I945" s="449"/>
      <c r="J945" s="449"/>
      <c r="K945" s="449"/>
      <c r="L945" s="449"/>
      <c r="U945" s="196" t="str">
        <f t="shared" si="43"/>
        <v>4: Salt</v>
      </c>
    </row>
    <row r="946" spans="1:21" ht="12.6">
      <c r="A946" s="449" t="s">
        <v>9513</v>
      </c>
      <c r="B946" s="448">
        <v>5</v>
      </c>
      <c r="C946" s="450" t="s">
        <v>9515</v>
      </c>
      <c r="D946" s="449" t="str">
        <f t="shared" si="42"/>
        <v>CSB/CSB++</v>
      </c>
      <c r="E946" s="449" t="s">
        <v>9515</v>
      </c>
      <c r="F946" s="449"/>
      <c r="G946" s="449"/>
      <c r="H946" s="449"/>
      <c r="I946" s="449"/>
      <c r="J946" s="449"/>
      <c r="K946" s="449"/>
      <c r="L946" s="449"/>
      <c r="U946" s="196" t="str">
        <f t="shared" si="43"/>
        <v>5: CSB/CSB++</v>
      </c>
    </row>
    <row r="947" spans="1:21" ht="12.6">
      <c r="A947" s="449" t="s">
        <v>9513</v>
      </c>
      <c r="B947" s="448">
        <v>6</v>
      </c>
      <c r="C947" s="450" t="s">
        <v>8247</v>
      </c>
      <c r="D947" s="449" t="str">
        <f t="shared" si="42"/>
        <v>Cash</v>
      </c>
      <c r="E947" s="449" t="s">
        <v>8247</v>
      </c>
      <c r="F947" s="449"/>
      <c r="G947" s="449"/>
      <c r="H947" s="449"/>
      <c r="I947" s="449"/>
      <c r="J947" s="449"/>
      <c r="K947" s="449"/>
      <c r="L947" s="449"/>
      <c r="U947" s="196" t="str">
        <f t="shared" si="43"/>
        <v>6: Cash</v>
      </c>
    </row>
    <row r="948" spans="1:21" ht="12.6">
      <c r="A948" s="457" t="s">
        <v>1775</v>
      </c>
      <c r="B948" s="467">
        <v>0</v>
      </c>
      <c r="C948" s="450" t="s">
        <v>7471</v>
      </c>
      <c r="D948" s="449" t="str">
        <f t="shared" si="42"/>
        <v>No</v>
      </c>
      <c r="E948" s="468" t="s">
        <v>7471</v>
      </c>
      <c r="F948" s="468"/>
      <c r="G948" s="468"/>
      <c r="H948" s="468"/>
      <c r="I948" s="449"/>
      <c r="J948" s="449"/>
      <c r="K948" s="449"/>
      <c r="L948" s="449"/>
      <c r="U948" s="196" t="str">
        <f t="shared" si="43"/>
        <v>0: No</v>
      </c>
    </row>
    <row r="949" spans="1:21" ht="12.6">
      <c r="A949" s="457" t="s">
        <v>1775</v>
      </c>
      <c r="B949" s="467">
        <v>1</v>
      </c>
      <c r="C949" s="450" t="s">
        <v>9516</v>
      </c>
      <c r="D949" s="449" t="str">
        <f t="shared" si="42"/>
        <v>Yes, in kind</v>
      </c>
      <c r="E949" s="468" t="s">
        <v>9516</v>
      </c>
      <c r="F949" s="468"/>
      <c r="G949" s="468"/>
      <c r="H949" s="468"/>
      <c r="I949" s="449"/>
      <c r="J949" s="449"/>
      <c r="K949" s="449"/>
      <c r="L949" s="449"/>
      <c r="U949" s="196" t="str">
        <f t="shared" si="43"/>
        <v>1: Yes, in kind</v>
      </c>
    </row>
    <row r="950" spans="1:21" ht="12.6">
      <c r="A950" s="457" t="s">
        <v>1775</v>
      </c>
      <c r="B950" s="467">
        <v>2</v>
      </c>
      <c r="C950" s="450" t="s">
        <v>9517</v>
      </c>
      <c r="D950" s="449" t="str">
        <f t="shared" si="42"/>
        <v>Yes, in cash</v>
      </c>
      <c r="E950" s="468" t="s">
        <v>9517</v>
      </c>
      <c r="F950" s="468"/>
      <c r="G950" s="468"/>
      <c r="H950" s="468"/>
      <c r="I950" s="449"/>
      <c r="J950" s="449"/>
      <c r="K950" s="449"/>
      <c r="L950" s="449"/>
      <c r="U950" s="196" t="str">
        <f t="shared" si="43"/>
        <v>2: Yes, in cash</v>
      </c>
    </row>
    <row r="951" spans="1:21" ht="12.6">
      <c r="A951" s="457" t="s">
        <v>1775</v>
      </c>
      <c r="B951" s="467">
        <v>3</v>
      </c>
      <c r="C951" s="450" t="s">
        <v>9518</v>
      </c>
      <c r="D951" s="449" t="str">
        <f t="shared" si="42"/>
        <v>Yes, with vouchers</v>
      </c>
      <c r="E951" s="468" t="s">
        <v>9518</v>
      </c>
      <c r="F951" s="468"/>
      <c r="G951" s="468"/>
      <c r="H951" s="468"/>
      <c r="I951" s="449"/>
      <c r="J951" s="449"/>
      <c r="K951" s="449"/>
      <c r="L951" s="449"/>
      <c r="U951" s="196" t="str">
        <f t="shared" si="43"/>
        <v>3: Yes, with vouchers</v>
      </c>
    </row>
    <row r="952" spans="1:21" ht="12.6">
      <c r="A952" s="457" t="s">
        <v>1775</v>
      </c>
      <c r="B952" s="467">
        <v>4</v>
      </c>
      <c r="C952" s="450" t="s">
        <v>9519</v>
      </c>
      <c r="D952" s="449" t="str">
        <f t="shared" si="42"/>
        <v>Yes, but I paid using other means</v>
      </c>
      <c r="E952" s="468" t="s">
        <v>9519</v>
      </c>
      <c r="F952" s="468"/>
      <c r="G952" s="468"/>
      <c r="H952" s="468"/>
      <c r="I952" s="449"/>
      <c r="J952" s="449"/>
      <c r="K952" s="449"/>
      <c r="L952" s="449"/>
      <c r="U952" s="196" t="str">
        <f t="shared" si="43"/>
        <v>4: Yes, but I paid using other means</v>
      </c>
    </row>
    <row r="953" spans="1:21" ht="12.6">
      <c r="A953" s="449" t="s">
        <v>9520</v>
      </c>
      <c r="B953" s="448">
        <v>1</v>
      </c>
      <c r="C953" s="450" t="s">
        <v>9439</v>
      </c>
      <c r="D953" s="449" t="str">
        <f t="shared" si="42"/>
        <v>In-kind food</v>
      </c>
      <c r="E953" s="449" t="s">
        <v>9439</v>
      </c>
      <c r="F953" s="449"/>
      <c r="G953" s="449"/>
      <c r="H953" s="449"/>
      <c r="I953" s="449"/>
      <c r="J953" s="449"/>
      <c r="K953" s="449"/>
      <c r="L953" s="449"/>
      <c r="U953" s="196" t="str">
        <f t="shared" si="43"/>
        <v>1: In-kind food</v>
      </c>
    </row>
    <row r="954" spans="1:21" ht="12.6">
      <c r="A954" s="449" t="s">
        <v>9520</v>
      </c>
      <c r="B954" s="448">
        <v>2</v>
      </c>
      <c r="C954" s="450" t="s">
        <v>8247</v>
      </c>
      <c r="D954" s="449" t="str">
        <f t="shared" si="42"/>
        <v>Cash</v>
      </c>
      <c r="E954" s="449" t="s">
        <v>8247</v>
      </c>
      <c r="F954" s="449"/>
      <c r="G954" s="449"/>
      <c r="H954" s="449"/>
      <c r="I954" s="449"/>
      <c r="J954" s="449"/>
      <c r="K954" s="449"/>
      <c r="L954" s="449"/>
      <c r="U954" s="196" t="str">
        <f t="shared" si="43"/>
        <v>2: Cash</v>
      </c>
    </row>
    <row r="955" spans="1:21" ht="12.6">
      <c r="A955" s="457" t="s">
        <v>9520</v>
      </c>
      <c r="B955" s="456">
        <v>88</v>
      </c>
      <c r="C955" s="450" t="s">
        <v>4525</v>
      </c>
      <c r="D955" s="449" t="str">
        <f t="shared" si="42"/>
        <v>Other</v>
      </c>
      <c r="E955" s="457" t="s">
        <v>4525</v>
      </c>
      <c r="F955" s="457"/>
      <c r="G955" s="457"/>
      <c r="H955" s="457"/>
      <c r="I955" s="449"/>
      <c r="J955" s="449"/>
      <c r="K955" s="449"/>
      <c r="L955" s="449"/>
      <c r="U955" s="196" t="str">
        <f t="shared" si="43"/>
        <v>88: Other</v>
      </c>
    </row>
    <row r="956" spans="1:21" ht="12.6">
      <c r="A956" s="449" t="s">
        <v>9521</v>
      </c>
      <c r="B956" s="448">
        <v>1</v>
      </c>
      <c r="C956" s="450" t="s">
        <v>9522</v>
      </c>
      <c r="D956" s="449" t="str">
        <f t="shared" si="42"/>
        <v>Community/traditional Leader</v>
      </c>
      <c r="E956" s="449" t="s">
        <v>9522</v>
      </c>
      <c r="F956" s="449"/>
      <c r="G956" s="449"/>
      <c r="H956" s="449"/>
      <c r="I956" s="449"/>
      <c r="J956" s="449"/>
      <c r="K956" s="449"/>
      <c r="L956" s="449"/>
      <c r="U956" s="196" t="str">
        <f t="shared" si="43"/>
        <v>1: Community/traditional Leader</v>
      </c>
    </row>
    <row r="957" spans="1:21" ht="12.6">
      <c r="A957" s="449" t="s">
        <v>9521</v>
      </c>
      <c r="B957" s="448">
        <v>2</v>
      </c>
      <c r="C957" s="450" t="s">
        <v>8981</v>
      </c>
      <c r="D957" s="449" t="str">
        <f t="shared" si="42"/>
        <v>Local authorities</v>
      </c>
      <c r="E957" s="449" t="s">
        <v>8981</v>
      </c>
      <c r="F957" s="449"/>
      <c r="G957" s="449"/>
      <c r="H957" s="449"/>
      <c r="I957" s="449"/>
      <c r="J957" s="449"/>
      <c r="K957" s="449"/>
      <c r="L957" s="449"/>
      <c r="U957" s="196" t="str">
        <f t="shared" si="43"/>
        <v>2: Local authorities</v>
      </c>
    </row>
    <row r="958" spans="1:21" ht="12.6">
      <c r="A958" s="449" t="s">
        <v>9521</v>
      </c>
      <c r="B958" s="448">
        <v>3</v>
      </c>
      <c r="C958" s="450" t="s">
        <v>8979</v>
      </c>
      <c r="D958" s="449" t="str">
        <f t="shared" si="42"/>
        <v>Project management committee (PMC)</v>
      </c>
      <c r="E958" s="449" t="s">
        <v>8979</v>
      </c>
      <c r="F958" s="449"/>
      <c r="G958" s="449"/>
      <c r="H958" s="449"/>
      <c r="I958" s="449"/>
      <c r="J958" s="449"/>
      <c r="K958" s="449"/>
      <c r="L958" s="449"/>
      <c r="U958" s="196" t="str">
        <f t="shared" si="43"/>
        <v>3: Project management committee (PMC)</v>
      </c>
    </row>
    <row r="959" spans="1:21" ht="12.6">
      <c r="A959" s="449" t="s">
        <v>9521</v>
      </c>
      <c r="B959" s="448">
        <v>4</v>
      </c>
      <c r="C959" s="450" t="s">
        <v>8982</v>
      </c>
      <c r="D959" s="449" t="str">
        <f t="shared" si="42"/>
        <v>Cooperating partner</v>
      </c>
      <c r="E959" s="449" t="s">
        <v>8982</v>
      </c>
      <c r="F959" s="449"/>
      <c r="G959" s="449"/>
      <c r="H959" s="449"/>
      <c r="I959" s="449"/>
      <c r="J959" s="449"/>
      <c r="K959" s="449"/>
      <c r="L959" s="449"/>
      <c r="U959" s="196" t="str">
        <f t="shared" si="43"/>
        <v>4: Cooperating partner</v>
      </c>
    </row>
    <row r="960" spans="1:21" ht="12.6">
      <c r="A960" s="449" t="s">
        <v>9521</v>
      </c>
      <c r="B960" s="448">
        <v>5</v>
      </c>
      <c r="C960" s="450" t="s">
        <v>8891</v>
      </c>
      <c r="D960" s="449" t="str">
        <f t="shared" si="42"/>
        <v>WFP</v>
      </c>
      <c r="E960" s="449" t="s">
        <v>8891</v>
      </c>
      <c r="F960" s="449"/>
      <c r="G960" s="449"/>
      <c r="H960" s="449"/>
      <c r="I960" s="449"/>
      <c r="J960" s="449"/>
      <c r="K960" s="449"/>
      <c r="L960" s="449"/>
      <c r="U960" s="196" t="str">
        <f t="shared" si="43"/>
        <v>5: WFP</v>
      </c>
    </row>
    <row r="961" spans="1:21" ht="12.6">
      <c r="A961" s="457" t="s">
        <v>9521</v>
      </c>
      <c r="B961" s="456">
        <v>88</v>
      </c>
      <c r="C961" s="450" t="s">
        <v>4525</v>
      </c>
      <c r="D961" s="449" t="str">
        <f t="shared" si="42"/>
        <v>Other</v>
      </c>
      <c r="E961" s="457" t="s">
        <v>4525</v>
      </c>
      <c r="F961" s="457"/>
      <c r="G961" s="457"/>
      <c r="H961" s="457"/>
      <c r="I961" s="449"/>
      <c r="J961" s="449"/>
      <c r="K961" s="449"/>
      <c r="L961" s="449"/>
      <c r="U961" s="196" t="str">
        <f t="shared" si="43"/>
        <v>88: Other</v>
      </c>
    </row>
    <row r="962" spans="1:21" ht="12.6">
      <c r="A962" s="457" t="s">
        <v>9523</v>
      </c>
      <c r="B962" s="456">
        <v>1</v>
      </c>
      <c r="C962" s="450" t="s">
        <v>9524</v>
      </c>
      <c r="D962" s="449" t="str">
        <f t="shared" si="42"/>
        <v>Limited access due to insecurity</v>
      </c>
      <c r="E962" s="457" t="s">
        <v>9524</v>
      </c>
      <c r="F962" s="457"/>
      <c r="G962" s="457"/>
      <c r="H962" s="457"/>
      <c r="I962" s="449"/>
      <c r="J962" s="449"/>
      <c r="K962" s="449"/>
      <c r="L962" s="449"/>
      <c r="U962" s="196" t="str">
        <f t="shared" si="43"/>
        <v>1: Limited access due to insecurity</v>
      </c>
    </row>
    <row r="963" spans="1:21" ht="12.6">
      <c r="A963" s="457" t="s">
        <v>9523</v>
      </c>
      <c r="B963" s="456">
        <v>2</v>
      </c>
      <c r="C963" s="450" t="s">
        <v>9525</v>
      </c>
      <c r="D963" s="449" t="str">
        <f t="shared" si="42"/>
        <v>Limited access due to COVID restrictions</v>
      </c>
      <c r="E963" s="457" t="s">
        <v>9525</v>
      </c>
      <c r="F963" s="457"/>
      <c r="G963" s="457"/>
      <c r="H963" s="457"/>
      <c r="I963" s="449"/>
      <c r="J963" s="449"/>
      <c r="K963" s="449"/>
      <c r="L963" s="449"/>
      <c r="U963" s="196" t="str">
        <f t="shared" si="43"/>
        <v>2: Limited access due to COVID restrictions</v>
      </c>
    </row>
    <row r="964" spans="1:21" ht="12.6">
      <c r="A964" s="457" t="s">
        <v>9523</v>
      </c>
      <c r="B964" s="456">
        <v>3</v>
      </c>
      <c r="C964" s="450" t="s">
        <v>9526</v>
      </c>
      <c r="D964" s="449" t="str">
        <f t="shared" si="42"/>
        <v>Limited access due to poor road conditions</v>
      </c>
      <c r="E964" s="457" t="s">
        <v>9526</v>
      </c>
      <c r="F964" s="457"/>
      <c r="G964" s="457"/>
      <c r="H964" s="457"/>
      <c r="I964" s="449"/>
      <c r="J964" s="449"/>
      <c r="K964" s="449"/>
      <c r="L964" s="449"/>
      <c r="U964" s="196" t="str">
        <f t="shared" si="43"/>
        <v>3: Limited access due to poor road conditions</v>
      </c>
    </row>
    <row r="965" spans="1:21" ht="12.6">
      <c r="A965" s="457" t="s">
        <v>9523</v>
      </c>
      <c r="B965" s="456">
        <v>4</v>
      </c>
      <c r="C965" s="450" t="s">
        <v>9527</v>
      </c>
      <c r="D965" s="449" t="str">
        <f t="shared" si="42"/>
        <v>Limited access due to weather</v>
      </c>
      <c r="E965" s="457" t="s">
        <v>9527</v>
      </c>
      <c r="F965" s="457"/>
      <c r="G965" s="457"/>
      <c r="H965" s="457"/>
      <c r="I965" s="449"/>
      <c r="J965" s="449"/>
      <c r="K965" s="449"/>
      <c r="L965" s="449"/>
      <c r="U965" s="196" t="str">
        <f t="shared" si="43"/>
        <v>4: Limited access due to weather</v>
      </c>
    </row>
    <row r="966" spans="1:21" ht="12.6">
      <c r="A966" s="457" t="s">
        <v>9523</v>
      </c>
      <c r="B966" s="456">
        <v>88</v>
      </c>
      <c r="C966" s="450" t="s">
        <v>9528</v>
      </c>
      <c r="D966" s="449" t="str">
        <f t="shared" si="42"/>
        <v>Other limitations</v>
      </c>
      <c r="E966" s="457" t="s">
        <v>9528</v>
      </c>
      <c r="F966" s="457"/>
      <c r="G966" s="457"/>
      <c r="H966" s="457"/>
      <c r="I966" s="449"/>
      <c r="J966" s="449"/>
      <c r="K966" s="449"/>
      <c r="L966" s="449"/>
      <c r="U966" s="196" t="str">
        <f t="shared" si="43"/>
        <v>88: Other limitations</v>
      </c>
    </row>
    <row r="967" spans="1:21" ht="12.6">
      <c r="A967" s="457" t="s">
        <v>9529</v>
      </c>
      <c r="B967" s="456">
        <v>1</v>
      </c>
      <c r="C967" s="450" t="s">
        <v>9530</v>
      </c>
      <c r="D967" s="449" t="str">
        <f t="shared" si="42"/>
        <v>No they remain the same</v>
      </c>
      <c r="E967" s="457" t="s">
        <v>9530</v>
      </c>
      <c r="F967" s="457"/>
      <c r="G967" s="457"/>
      <c r="H967" s="457"/>
      <c r="I967" s="449"/>
      <c r="J967" s="449"/>
      <c r="K967" s="449"/>
      <c r="L967" s="449"/>
      <c r="U967" s="196" t="str">
        <f t="shared" si="43"/>
        <v>1: No they remain the same</v>
      </c>
    </row>
    <row r="968" spans="1:21" ht="12.6">
      <c r="A968" s="457" t="s">
        <v>9529</v>
      </c>
      <c r="B968" s="456">
        <v>2</v>
      </c>
      <c r="C968" s="450" t="s">
        <v>9531</v>
      </c>
      <c r="D968" s="449" t="str">
        <f t="shared" si="42"/>
        <v>Yes, they decrease</v>
      </c>
      <c r="E968" s="457" t="s">
        <v>9531</v>
      </c>
      <c r="F968" s="457"/>
      <c r="G968" s="457"/>
      <c r="H968" s="457"/>
      <c r="I968" s="449"/>
      <c r="J968" s="449"/>
      <c r="K968" s="449"/>
      <c r="L968" s="449"/>
      <c r="U968" s="196" t="str">
        <f t="shared" si="43"/>
        <v>2: Yes, they decrease</v>
      </c>
    </row>
    <row r="969" spans="1:21" ht="12.6">
      <c r="A969" s="457" t="s">
        <v>9529</v>
      </c>
      <c r="B969" s="456">
        <v>3</v>
      </c>
      <c r="C969" s="450" t="s">
        <v>9532</v>
      </c>
      <c r="D969" s="449" t="str">
        <f t="shared" si="42"/>
        <v>Yes, they increase</v>
      </c>
      <c r="E969" s="457" t="s">
        <v>9532</v>
      </c>
      <c r="F969" s="457"/>
      <c r="G969" s="457"/>
      <c r="H969" s="457"/>
      <c r="I969" s="449"/>
      <c r="J969" s="449"/>
      <c r="K969" s="449"/>
      <c r="L969" s="449"/>
      <c r="U969" s="196" t="str">
        <f t="shared" si="43"/>
        <v>3: Yes, they increase</v>
      </c>
    </row>
    <row r="970" spans="1:21" ht="12.6">
      <c r="A970" s="449" t="s">
        <v>9529</v>
      </c>
      <c r="B970" s="448">
        <v>77</v>
      </c>
      <c r="C970" s="450" t="s">
        <v>9425</v>
      </c>
      <c r="D970" s="449" t="str">
        <f t="shared" si="42"/>
        <v>Don't know</v>
      </c>
      <c r="E970" s="449"/>
      <c r="F970" s="449"/>
      <c r="G970" s="449"/>
      <c r="H970" s="449"/>
      <c r="I970" s="449"/>
      <c r="J970" s="449"/>
      <c r="K970" s="449"/>
      <c r="L970" s="449"/>
      <c r="U970" s="196" t="str">
        <f t="shared" si="43"/>
        <v>77: Don't know</v>
      </c>
    </row>
    <row r="971" spans="1:21" ht="12.6">
      <c r="A971" s="457" t="s">
        <v>9533</v>
      </c>
      <c r="B971" s="456">
        <v>1</v>
      </c>
      <c r="C971" s="450" t="s">
        <v>9534</v>
      </c>
      <c r="D971" s="449" t="str">
        <f t="shared" si="42"/>
        <v>High Price</v>
      </c>
      <c r="E971" s="457" t="s">
        <v>9534</v>
      </c>
      <c r="F971" s="457"/>
      <c r="G971" s="457"/>
      <c r="H971" s="457"/>
      <c r="I971" s="449"/>
      <c r="J971" s="449"/>
      <c r="K971" s="449"/>
      <c r="L971" s="449"/>
      <c r="U971" s="196" t="str">
        <f t="shared" si="43"/>
        <v>1: High Price</v>
      </c>
    </row>
    <row r="972" spans="1:21" ht="12.6">
      <c r="A972" s="457" t="s">
        <v>9533</v>
      </c>
      <c r="B972" s="456">
        <v>2</v>
      </c>
      <c r="C972" s="450" t="s">
        <v>9535</v>
      </c>
      <c r="D972" s="449" t="str">
        <f t="shared" si="42"/>
        <v>Fair Price</v>
      </c>
      <c r="E972" s="457" t="s">
        <v>9535</v>
      </c>
      <c r="F972" s="457"/>
      <c r="G972" s="457"/>
      <c r="H972" s="457"/>
      <c r="I972" s="449"/>
      <c r="J972" s="449"/>
      <c r="K972" s="449"/>
      <c r="L972" s="449"/>
      <c r="U972" s="196" t="str">
        <f t="shared" si="43"/>
        <v>2: Fair Price</v>
      </c>
    </row>
    <row r="973" spans="1:21" ht="12.6">
      <c r="A973" s="457" t="s">
        <v>9533</v>
      </c>
      <c r="B973" s="456">
        <v>3</v>
      </c>
      <c r="C973" s="450" t="s">
        <v>9536</v>
      </c>
      <c r="D973" s="449" t="str">
        <f t="shared" si="42"/>
        <v>Low Price</v>
      </c>
      <c r="E973" s="457" t="s">
        <v>9536</v>
      </c>
      <c r="F973" s="457"/>
      <c r="G973" s="457"/>
      <c r="H973" s="457"/>
      <c r="I973" s="449"/>
      <c r="J973" s="449"/>
      <c r="K973" s="449"/>
      <c r="L973" s="449"/>
      <c r="U973" s="196" t="str">
        <f t="shared" si="43"/>
        <v>3: Low Price</v>
      </c>
    </row>
    <row r="974" spans="1:21" ht="12.6">
      <c r="A974" s="457" t="s">
        <v>9537</v>
      </c>
      <c r="B974" s="456">
        <v>1</v>
      </c>
      <c r="C974" s="450" t="s">
        <v>9538</v>
      </c>
      <c r="D974" s="449" t="str">
        <f t="shared" si="42"/>
        <v>Prices remained the same</v>
      </c>
      <c r="E974" s="457" t="s">
        <v>9538</v>
      </c>
      <c r="F974" s="457"/>
      <c r="G974" s="457"/>
      <c r="H974" s="457"/>
      <c r="I974" s="449"/>
      <c r="J974" s="449"/>
      <c r="K974" s="449"/>
      <c r="L974" s="449"/>
      <c r="U974" s="196" t="str">
        <f t="shared" si="43"/>
        <v>1: Prices remained the same</v>
      </c>
    </row>
    <row r="975" spans="1:21" ht="12.6">
      <c r="A975" s="457" t="s">
        <v>9537</v>
      </c>
      <c r="B975" s="456">
        <v>2</v>
      </c>
      <c r="C975" s="450" t="s">
        <v>9539</v>
      </c>
      <c r="D975" s="449" t="str">
        <f t="shared" si="42"/>
        <v>Prices decreased</v>
      </c>
      <c r="E975" s="457" t="s">
        <v>9539</v>
      </c>
      <c r="F975" s="457"/>
      <c r="G975" s="457"/>
      <c r="H975" s="457"/>
      <c r="I975" s="449"/>
      <c r="J975" s="449"/>
      <c r="K975" s="449"/>
      <c r="L975" s="449"/>
      <c r="U975" s="196" t="str">
        <f t="shared" si="43"/>
        <v>2: Prices decreased</v>
      </c>
    </row>
    <row r="976" spans="1:21" ht="12.6">
      <c r="A976" s="457" t="s">
        <v>9537</v>
      </c>
      <c r="B976" s="456">
        <v>3</v>
      </c>
      <c r="C976" s="450" t="s">
        <v>9540</v>
      </c>
      <c r="D976" s="449" t="str">
        <f t="shared" si="42"/>
        <v>Prices increased</v>
      </c>
      <c r="E976" s="457" t="s">
        <v>9540</v>
      </c>
      <c r="F976" s="457"/>
      <c r="G976" s="457"/>
      <c r="H976" s="457"/>
      <c r="I976" s="449"/>
      <c r="J976" s="449"/>
      <c r="K976" s="449"/>
      <c r="L976" s="449"/>
      <c r="U976" s="196" t="str">
        <f t="shared" si="43"/>
        <v>3: Prices increased</v>
      </c>
    </row>
    <row r="977" spans="1:21" ht="12.6">
      <c r="A977" s="457" t="s">
        <v>9541</v>
      </c>
      <c r="B977" s="456">
        <v>1</v>
      </c>
      <c r="C977" s="450" t="s">
        <v>9542</v>
      </c>
      <c r="D977" s="449" t="str">
        <f t="shared" si="42"/>
        <v>More available</v>
      </c>
      <c r="E977" s="457" t="s">
        <v>9542</v>
      </c>
      <c r="F977" s="457"/>
      <c r="G977" s="457"/>
      <c r="H977" s="457"/>
      <c r="I977" s="449"/>
      <c r="J977" s="449"/>
      <c r="K977" s="449"/>
      <c r="L977" s="449"/>
      <c r="U977" s="196" t="str">
        <f t="shared" si="43"/>
        <v>1: More available</v>
      </c>
    </row>
    <row r="978" spans="1:21" ht="12.6">
      <c r="A978" s="457" t="s">
        <v>9541</v>
      </c>
      <c r="B978" s="456">
        <v>2</v>
      </c>
      <c r="C978" s="450" t="s">
        <v>9543</v>
      </c>
      <c r="D978" s="449" t="str">
        <f t="shared" si="42"/>
        <v>Same availability</v>
      </c>
      <c r="E978" s="457" t="s">
        <v>9543</v>
      </c>
      <c r="F978" s="457"/>
      <c r="G978" s="457"/>
      <c r="H978" s="457"/>
      <c r="I978" s="449"/>
      <c r="J978" s="449"/>
      <c r="K978" s="449"/>
      <c r="L978" s="449"/>
      <c r="U978" s="196" t="str">
        <f t="shared" si="43"/>
        <v>2: Same availability</v>
      </c>
    </row>
    <row r="979" spans="1:21" ht="12.6">
      <c r="A979" s="457" t="s">
        <v>9541</v>
      </c>
      <c r="B979" s="456">
        <v>3</v>
      </c>
      <c r="C979" s="450" t="s">
        <v>9544</v>
      </c>
      <c r="D979" s="449" t="str">
        <f t="shared" si="42"/>
        <v>Less available</v>
      </c>
      <c r="E979" s="457" t="s">
        <v>9544</v>
      </c>
      <c r="F979" s="457"/>
      <c r="G979" s="457"/>
      <c r="H979" s="457"/>
      <c r="I979" s="449"/>
      <c r="J979" s="449"/>
      <c r="K979" s="449"/>
      <c r="L979" s="449"/>
      <c r="U979" s="196" t="str">
        <f t="shared" si="43"/>
        <v>3: Less available</v>
      </c>
    </row>
    <row r="980" spans="1:21" ht="12.6">
      <c r="A980" s="457" t="s">
        <v>9545</v>
      </c>
      <c r="B980" s="456">
        <v>1</v>
      </c>
      <c r="C980" s="450" t="s">
        <v>9546</v>
      </c>
      <c r="D980" s="449" t="str">
        <f t="shared" si="42"/>
        <v>No, it is all available</v>
      </c>
      <c r="E980" s="457" t="s">
        <v>9546</v>
      </c>
      <c r="F980" s="457"/>
      <c r="G980" s="457"/>
      <c r="H980" s="457"/>
      <c r="I980" s="449"/>
      <c r="J980" s="449"/>
      <c r="K980" s="449"/>
      <c r="L980" s="449"/>
      <c r="U980" s="196" t="str">
        <f t="shared" si="43"/>
        <v>1: No, it is all available</v>
      </c>
    </row>
    <row r="981" spans="1:21" ht="12.6">
      <c r="A981" s="457" t="s">
        <v>9545</v>
      </c>
      <c r="B981" s="456">
        <v>2</v>
      </c>
      <c r="C981" s="450" t="s">
        <v>9547</v>
      </c>
      <c r="D981" s="449" t="str">
        <f t="shared" si="42"/>
        <v>Some cereals not available</v>
      </c>
      <c r="E981" s="457" t="s">
        <v>9547</v>
      </c>
      <c r="F981" s="457"/>
      <c r="G981" s="457"/>
      <c r="H981" s="457"/>
      <c r="I981" s="449"/>
      <c r="J981" s="449"/>
      <c r="K981" s="449"/>
      <c r="L981" s="449"/>
      <c r="U981" s="196" t="str">
        <f t="shared" si="43"/>
        <v>2: Some cereals not available</v>
      </c>
    </row>
    <row r="982" spans="1:21" ht="12.6">
      <c r="A982" s="457" t="s">
        <v>9545</v>
      </c>
      <c r="B982" s="456">
        <v>3</v>
      </c>
      <c r="C982" s="450" t="s">
        <v>9548</v>
      </c>
      <c r="D982" s="449" t="str">
        <f t="shared" si="42"/>
        <v>some pulses not available</v>
      </c>
      <c r="E982" s="457" t="s">
        <v>9548</v>
      </c>
      <c r="F982" s="457"/>
      <c r="G982" s="457"/>
      <c r="H982" s="457"/>
      <c r="I982" s="449"/>
      <c r="J982" s="449"/>
      <c r="K982" s="449"/>
      <c r="L982" s="449"/>
      <c r="U982" s="196" t="str">
        <f t="shared" si="43"/>
        <v>3: some pulses not available</v>
      </c>
    </row>
    <row r="983" spans="1:21" ht="12.6">
      <c r="A983" s="457" t="s">
        <v>9545</v>
      </c>
      <c r="B983" s="456">
        <v>4</v>
      </c>
      <c r="C983" s="450" t="s">
        <v>9549</v>
      </c>
      <c r="D983" s="449" t="str">
        <f t="shared" si="42"/>
        <v>both some cereals and pulses unavailable</v>
      </c>
      <c r="E983" s="457" t="s">
        <v>9549</v>
      </c>
      <c r="F983" s="457"/>
      <c r="G983" s="457"/>
      <c r="H983" s="457"/>
      <c r="I983" s="449"/>
      <c r="J983" s="449"/>
      <c r="K983" s="449"/>
      <c r="L983" s="449"/>
      <c r="U983" s="196" t="str">
        <f t="shared" si="43"/>
        <v>4: both some cereals and pulses unavailable</v>
      </c>
    </row>
    <row r="984" spans="1:21" ht="12.6">
      <c r="A984" s="457" t="s">
        <v>9545</v>
      </c>
      <c r="B984" s="456">
        <v>5</v>
      </c>
      <c r="C984" s="450" t="s">
        <v>9550</v>
      </c>
      <c r="D984" s="449" t="str">
        <f t="shared" si="42"/>
        <v>Cooking oil not available</v>
      </c>
      <c r="E984" s="457" t="s">
        <v>9550</v>
      </c>
      <c r="F984" s="457"/>
      <c r="G984" s="457"/>
      <c r="H984" s="457"/>
      <c r="I984" s="449"/>
      <c r="J984" s="449"/>
      <c r="K984" s="449"/>
      <c r="L984" s="449"/>
      <c r="U984" s="196" t="str">
        <f t="shared" si="43"/>
        <v>5: Cooking oil not available</v>
      </c>
    </row>
    <row r="985" spans="1:21" ht="12.6">
      <c r="A985" s="457" t="s">
        <v>9551</v>
      </c>
      <c r="B985" s="456">
        <v>1</v>
      </c>
      <c r="C985" s="450" t="s">
        <v>9552</v>
      </c>
      <c r="D985" s="449" t="str">
        <f t="shared" si="42"/>
        <v>Sufficient (30 days and more)</v>
      </c>
      <c r="E985" s="457" t="s">
        <v>9552</v>
      </c>
      <c r="F985" s="457"/>
      <c r="G985" s="457"/>
      <c r="H985" s="457"/>
      <c r="I985" s="449"/>
      <c r="J985" s="449"/>
      <c r="K985" s="449"/>
      <c r="L985" s="449"/>
      <c r="U985" s="196" t="str">
        <f t="shared" si="43"/>
        <v>1: Sufficient (30 days and more)</v>
      </c>
    </row>
    <row r="986" spans="1:21" ht="12.6">
      <c r="A986" s="457" t="s">
        <v>9551</v>
      </c>
      <c r="B986" s="456">
        <v>2</v>
      </c>
      <c r="C986" s="450" t="s">
        <v>9553</v>
      </c>
      <c r="D986" s="449" t="str">
        <f t="shared" si="42"/>
        <v>Marginal (15 to 25 days)</v>
      </c>
      <c r="E986" s="457" t="s">
        <v>9553</v>
      </c>
      <c r="F986" s="457"/>
      <c r="G986" s="457"/>
      <c r="H986" s="457"/>
      <c r="I986" s="449"/>
      <c r="J986" s="449"/>
      <c r="K986" s="449"/>
      <c r="L986" s="449"/>
      <c r="U986" s="196" t="str">
        <f t="shared" si="43"/>
        <v>2: Marginal (15 to 25 days)</v>
      </c>
    </row>
    <row r="987" spans="1:21" ht="12.6">
      <c r="A987" s="457" t="s">
        <v>9551</v>
      </c>
      <c r="B987" s="456">
        <v>3</v>
      </c>
      <c r="C987" s="450" t="s">
        <v>9554</v>
      </c>
      <c r="D987" s="449" t="str">
        <f t="shared" si="42"/>
        <v>Limited (7 to 15 days sufficient)</v>
      </c>
      <c r="E987" s="457" t="s">
        <v>9554</v>
      </c>
      <c r="F987" s="457"/>
      <c r="G987" s="457"/>
      <c r="H987" s="457"/>
      <c r="I987" s="449"/>
      <c r="J987" s="449"/>
      <c r="K987" s="449"/>
      <c r="L987" s="449"/>
      <c r="U987" s="196" t="str">
        <f t="shared" si="43"/>
        <v>3: Limited (7 to 15 days sufficient)</v>
      </c>
    </row>
    <row r="988" spans="1:21" ht="12.6">
      <c r="A988" s="457" t="s">
        <v>9551</v>
      </c>
      <c r="B988" s="456">
        <v>4</v>
      </c>
      <c r="C988" s="450" t="s">
        <v>9555</v>
      </c>
      <c r="D988" s="449" t="str">
        <f t="shared" si="42"/>
        <v>Very limited (&lt;7days sufficient)</v>
      </c>
      <c r="E988" s="457" t="s">
        <v>9555</v>
      </c>
      <c r="F988" s="457"/>
      <c r="G988" s="457"/>
      <c r="H988" s="457"/>
      <c r="I988" s="449"/>
      <c r="J988" s="449"/>
      <c r="K988" s="449"/>
      <c r="L988" s="449"/>
      <c r="U988" s="196" t="str">
        <f t="shared" si="43"/>
        <v>4: Very limited (&lt;7days sufficient)</v>
      </c>
    </row>
    <row r="989" spans="1:21" ht="12.6">
      <c r="A989" s="457" t="s">
        <v>9551</v>
      </c>
      <c r="B989" s="448">
        <v>77</v>
      </c>
      <c r="C989" s="450" t="s">
        <v>9425</v>
      </c>
      <c r="D989" s="449" t="str">
        <f t="shared" si="42"/>
        <v>Don't know</v>
      </c>
      <c r="E989" s="449"/>
      <c r="F989" s="449"/>
      <c r="G989" s="449"/>
      <c r="H989" s="449"/>
      <c r="I989" s="449"/>
      <c r="J989" s="449"/>
      <c r="K989" s="449"/>
      <c r="L989" s="449"/>
      <c r="U989" s="196" t="str">
        <f t="shared" si="43"/>
        <v>77: Don't know</v>
      </c>
    </row>
    <row r="990" spans="1:21" ht="12.6">
      <c r="A990" s="449" t="s">
        <v>9556</v>
      </c>
      <c r="B990" s="448">
        <v>1</v>
      </c>
      <c r="C990" s="450" t="s">
        <v>9557</v>
      </c>
      <c r="D990" s="449" t="str">
        <f t="shared" si="42"/>
        <v>Bungu</v>
      </c>
      <c r="E990" s="449" t="s">
        <v>9557</v>
      </c>
      <c r="F990" s="449"/>
      <c r="G990" s="449"/>
      <c r="H990" s="449"/>
      <c r="I990" s="449"/>
      <c r="J990" s="449">
        <v>1</v>
      </c>
      <c r="K990" s="449">
        <v>1</v>
      </c>
      <c r="L990" s="449"/>
      <c r="U990" s="196" t="str">
        <f t="shared" si="43"/>
        <v>1: Bungu</v>
      </c>
    </row>
    <row r="991" spans="1:21" ht="12.6">
      <c r="A991" s="449" t="s">
        <v>9556</v>
      </c>
      <c r="B991" s="448">
        <v>2</v>
      </c>
      <c r="C991" s="450" t="s">
        <v>9558</v>
      </c>
      <c r="D991" s="449" t="str">
        <f t="shared" si="42"/>
        <v>Dolo</v>
      </c>
      <c r="E991" s="449" t="s">
        <v>9558</v>
      </c>
      <c r="F991" s="449"/>
      <c r="G991" s="449"/>
      <c r="H991" s="449"/>
      <c r="I991" s="449"/>
      <c r="J991" s="449">
        <v>1</v>
      </c>
      <c r="K991" s="449">
        <v>1</v>
      </c>
      <c r="L991" s="449"/>
      <c r="U991" s="196" t="str">
        <f t="shared" si="43"/>
        <v>2: Dolo</v>
      </c>
    </row>
    <row r="992" spans="1:21" ht="12.6">
      <c r="A992" s="449" t="s">
        <v>9556</v>
      </c>
      <c r="B992" s="448">
        <v>3</v>
      </c>
      <c r="C992" s="450" t="s">
        <v>9559</v>
      </c>
      <c r="D992" s="449" t="str">
        <f t="shared" si="42"/>
        <v>Ganji</v>
      </c>
      <c r="E992" s="449" t="s">
        <v>9559</v>
      </c>
      <c r="F992" s="449"/>
      <c r="G992" s="449"/>
      <c r="H992" s="449"/>
      <c r="I992" s="449"/>
      <c r="J992" s="449">
        <v>1</v>
      </c>
      <c r="K992" s="449">
        <v>1</v>
      </c>
      <c r="L992" s="449"/>
      <c r="U992" s="196" t="str">
        <f t="shared" si="43"/>
        <v>3: Ganji</v>
      </c>
    </row>
    <row r="993" spans="1:21" ht="12.6">
      <c r="A993" s="449" t="s">
        <v>9556</v>
      </c>
      <c r="B993" s="448">
        <v>4</v>
      </c>
      <c r="C993" s="450" t="s">
        <v>9560</v>
      </c>
      <c r="D993" s="449" t="str">
        <f t="shared" si="42"/>
        <v>Gondokoro</v>
      </c>
      <c r="E993" s="449" t="s">
        <v>9560</v>
      </c>
      <c r="F993" s="449"/>
      <c r="G993" s="449"/>
      <c r="H993" s="449"/>
      <c r="I993" s="449"/>
      <c r="J993" s="449">
        <v>1</v>
      </c>
      <c r="K993" s="449">
        <v>1</v>
      </c>
      <c r="L993" s="449"/>
      <c r="U993" s="196" t="str">
        <f t="shared" si="43"/>
        <v>4: Gondokoro</v>
      </c>
    </row>
    <row r="994" spans="1:21" ht="12.6">
      <c r="A994" s="449" t="s">
        <v>9556</v>
      </c>
      <c r="B994" s="448">
        <v>5</v>
      </c>
      <c r="C994" s="450" t="s">
        <v>9561</v>
      </c>
      <c r="D994" s="449" t="str">
        <f t="shared" si="42"/>
        <v>Juba Town</v>
      </c>
      <c r="E994" s="449" t="s">
        <v>9561</v>
      </c>
      <c r="F994" s="449"/>
      <c r="G994" s="449"/>
      <c r="H994" s="449"/>
      <c r="I994" s="449"/>
      <c r="J994" s="449">
        <v>1</v>
      </c>
      <c r="K994" s="449">
        <v>1</v>
      </c>
      <c r="L994" s="449"/>
      <c r="U994" s="196" t="str">
        <f t="shared" si="43"/>
        <v>5: Juba Town</v>
      </c>
    </row>
    <row r="995" spans="1:21" ht="12.6">
      <c r="A995" s="449" t="s">
        <v>9556</v>
      </c>
      <c r="B995" s="448">
        <v>6</v>
      </c>
      <c r="C995" s="450" t="s">
        <v>9562</v>
      </c>
      <c r="D995" s="449" t="str">
        <f t="shared" si="42"/>
        <v>Kator</v>
      </c>
      <c r="E995" s="449" t="s">
        <v>9562</v>
      </c>
      <c r="F995" s="449"/>
      <c r="G995" s="449"/>
      <c r="H995" s="449"/>
      <c r="I995" s="449"/>
      <c r="J995" s="449">
        <v>1</v>
      </c>
      <c r="K995" s="449">
        <v>1</v>
      </c>
      <c r="L995" s="449"/>
      <c r="U995" s="196" t="str">
        <f t="shared" si="43"/>
        <v>6: Kator</v>
      </c>
    </row>
    <row r="996" spans="1:21" ht="12.6">
      <c r="A996" s="449" t="s">
        <v>9556</v>
      </c>
      <c r="B996" s="448">
        <v>7</v>
      </c>
      <c r="C996" s="450" t="s">
        <v>9563</v>
      </c>
      <c r="D996" s="449" t="str">
        <f t="shared" si="42"/>
        <v>Lirya</v>
      </c>
      <c r="E996" s="449" t="s">
        <v>9563</v>
      </c>
      <c r="F996" s="449"/>
      <c r="G996" s="449"/>
      <c r="H996" s="449"/>
      <c r="I996" s="449"/>
      <c r="J996" s="449">
        <v>1</v>
      </c>
      <c r="K996" s="449">
        <v>1</v>
      </c>
      <c r="L996" s="449"/>
      <c r="U996" s="196" t="str">
        <f t="shared" si="43"/>
        <v>7: Lirya</v>
      </c>
    </row>
    <row r="997" spans="1:21" ht="12.6">
      <c r="A997" s="449" t="s">
        <v>9556</v>
      </c>
      <c r="B997" s="448">
        <v>8</v>
      </c>
      <c r="C997" s="450" t="s">
        <v>9564</v>
      </c>
      <c r="D997" s="449" t="str">
        <f t="shared" si="42"/>
        <v>Lobonok</v>
      </c>
      <c r="E997" s="449" t="s">
        <v>9564</v>
      </c>
      <c r="F997" s="449"/>
      <c r="G997" s="449"/>
      <c r="H997" s="449"/>
      <c r="I997" s="449"/>
      <c r="J997" s="449">
        <v>1</v>
      </c>
      <c r="K997" s="449">
        <v>1</v>
      </c>
      <c r="L997" s="449"/>
      <c r="U997" s="196" t="str">
        <f t="shared" si="43"/>
        <v>8: Lobonok</v>
      </c>
    </row>
    <row r="998" spans="1:21" ht="12.6">
      <c r="A998" s="449" t="s">
        <v>9556</v>
      </c>
      <c r="B998" s="448">
        <v>9</v>
      </c>
      <c r="C998" s="450" t="s">
        <v>9565</v>
      </c>
      <c r="D998" s="449" t="str">
        <f t="shared" si="42"/>
        <v>Lokiliri</v>
      </c>
      <c r="E998" s="449" t="s">
        <v>9565</v>
      </c>
      <c r="F998" s="449"/>
      <c r="G998" s="449"/>
      <c r="H998" s="449"/>
      <c r="I998" s="449"/>
      <c r="J998" s="449">
        <v>1</v>
      </c>
      <c r="K998" s="449">
        <v>1</v>
      </c>
      <c r="L998" s="449"/>
      <c r="U998" s="196" t="str">
        <f t="shared" si="43"/>
        <v>9: Lokiliri</v>
      </c>
    </row>
    <row r="999" spans="1:21" ht="12.6">
      <c r="A999" s="449" t="s">
        <v>9556</v>
      </c>
      <c r="B999" s="448">
        <v>10</v>
      </c>
      <c r="C999" s="450" t="s">
        <v>9566</v>
      </c>
      <c r="D999" s="449" t="str">
        <f t="shared" si="42"/>
        <v>Mangala</v>
      </c>
      <c r="E999" s="449" t="s">
        <v>9566</v>
      </c>
      <c r="F999" s="449"/>
      <c r="G999" s="449"/>
      <c r="H999" s="449"/>
      <c r="I999" s="449"/>
      <c r="J999" s="449">
        <v>1</v>
      </c>
      <c r="K999" s="449">
        <v>1</v>
      </c>
      <c r="L999" s="449"/>
      <c r="U999" s="196" t="str">
        <f t="shared" si="43"/>
        <v>10: Mangala</v>
      </c>
    </row>
    <row r="1000" spans="1:21" ht="12.6">
      <c r="A1000" s="449" t="s">
        <v>9556</v>
      </c>
      <c r="B1000" s="448">
        <v>11</v>
      </c>
      <c r="C1000" s="450" t="s">
        <v>9567</v>
      </c>
      <c r="D1000" s="449" t="str">
        <f t="shared" si="42"/>
        <v>Munuki</v>
      </c>
      <c r="E1000" s="449" t="s">
        <v>9567</v>
      </c>
      <c r="F1000" s="449"/>
      <c r="G1000" s="449"/>
      <c r="H1000" s="449"/>
      <c r="I1000" s="449"/>
      <c r="J1000" s="449">
        <v>1</v>
      </c>
      <c r="K1000" s="449">
        <v>1</v>
      </c>
      <c r="L1000" s="449"/>
      <c r="U1000" s="196" t="str">
        <f t="shared" si="43"/>
        <v>11: Munuki</v>
      </c>
    </row>
    <row r="1001" spans="1:21" ht="12.6">
      <c r="A1001" s="449" t="s">
        <v>9556</v>
      </c>
      <c r="B1001" s="448">
        <v>12</v>
      </c>
      <c r="C1001" s="450" t="s">
        <v>9568</v>
      </c>
      <c r="D1001" s="449" t="str">
        <f t="shared" si="42"/>
        <v>Northern Bari</v>
      </c>
      <c r="E1001" s="449" t="s">
        <v>9568</v>
      </c>
      <c r="F1001" s="449"/>
      <c r="G1001" s="449"/>
      <c r="H1001" s="449"/>
      <c r="I1001" s="449"/>
      <c r="J1001" s="449">
        <v>1</v>
      </c>
      <c r="K1001" s="449">
        <v>1</v>
      </c>
      <c r="L1001" s="449"/>
      <c r="U1001" s="196" t="str">
        <f t="shared" si="43"/>
        <v>12: Northern Bari</v>
      </c>
    </row>
    <row r="1002" spans="1:21" ht="12.6">
      <c r="A1002" s="449" t="s">
        <v>9556</v>
      </c>
      <c r="B1002" s="448">
        <v>13</v>
      </c>
      <c r="C1002" s="450" t="s">
        <v>9569</v>
      </c>
      <c r="D1002" s="449" t="str">
        <f t="shared" si="42"/>
        <v>Rejaf</v>
      </c>
      <c r="E1002" s="449" t="s">
        <v>9569</v>
      </c>
      <c r="F1002" s="449"/>
      <c r="G1002" s="449"/>
      <c r="H1002" s="449"/>
      <c r="I1002" s="449"/>
      <c r="J1002" s="449">
        <v>1</v>
      </c>
      <c r="K1002" s="449">
        <v>1</v>
      </c>
      <c r="L1002" s="449"/>
      <c r="U1002" s="196" t="str">
        <f t="shared" si="43"/>
        <v>13: Rejaf</v>
      </c>
    </row>
    <row r="1003" spans="1:21" ht="12.6">
      <c r="A1003" s="449" t="s">
        <v>9556</v>
      </c>
      <c r="B1003" s="448">
        <v>14</v>
      </c>
      <c r="C1003" s="450" t="s">
        <v>9570</v>
      </c>
      <c r="D1003" s="449" t="str">
        <f t="shared" si="42"/>
        <v>Rokon</v>
      </c>
      <c r="E1003" s="449" t="s">
        <v>9570</v>
      </c>
      <c r="F1003" s="449"/>
      <c r="G1003" s="449"/>
      <c r="H1003" s="449"/>
      <c r="I1003" s="449"/>
      <c r="J1003" s="449">
        <v>1</v>
      </c>
      <c r="K1003" s="449">
        <v>1</v>
      </c>
      <c r="L1003" s="449"/>
      <c r="U1003" s="196" t="str">
        <f t="shared" si="43"/>
        <v>14: Rokon</v>
      </c>
    </row>
    <row r="1004" spans="1:21" ht="12.6">
      <c r="A1004" s="449" t="s">
        <v>9556</v>
      </c>
      <c r="B1004" s="448">
        <v>15</v>
      </c>
      <c r="C1004" s="450" t="s">
        <v>9571</v>
      </c>
      <c r="D1004" s="449" t="str">
        <f t="shared" si="42"/>
        <v>Tijor</v>
      </c>
      <c r="E1004" s="449" t="s">
        <v>9571</v>
      </c>
      <c r="F1004" s="449"/>
      <c r="G1004" s="449"/>
      <c r="H1004" s="449"/>
      <c r="I1004" s="449"/>
      <c r="J1004" s="449">
        <v>1</v>
      </c>
      <c r="K1004" s="449">
        <v>1</v>
      </c>
      <c r="L1004" s="449"/>
      <c r="U1004" s="196" t="str">
        <f t="shared" si="43"/>
        <v>15: Tijor</v>
      </c>
    </row>
    <row r="1005" spans="1:21" ht="12.6">
      <c r="A1005" s="449" t="s">
        <v>9556</v>
      </c>
      <c r="B1005" s="448">
        <v>16</v>
      </c>
      <c r="C1005" s="450" t="s">
        <v>9572</v>
      </c>
      <c r="D1005" s="449" t="str">
        <f t="shared" ref="D1005:D1068" si="44">C1005</f>
        <v>Wonduruba</v>
      </c>
      <c r="E1005" s="449" t="s">
        <v>9572</v>
      </c>
      <c r="F1005" s="449"/>
      <c r="G1005" s="449"/>
      <c r="H1005" s="449"/>
      <c r="I1005" s="449"/>
      <c r="J1005" s="449">
        <v>1</v>
      </c>
      <c r="K1005" s="449">
        <v>1</v>
      </c>
      <c r="L1005" s="449"/>
      <c r="U1005" s="196" t="str">
        <f t="shared" ref="U1005:U1068" si="45">IF(LEN(B1005)&gt;0,_xlfn.CONCAT(B1005,": ",D1005),"")</f>
        <v>16: Wonduruba</v>
      </c>
    </row>
    <row r="1006" spans="1:21" ht="12.6">
      <c r="A1006" s="449" t="s">
        <v>9556</v>
      </c>
      <c r="B1006" s="448">
        <v>17</v>
      </c>
      <c r="C1006" s="450" t="s">
        <v>9573</v>
      </c>
      <c r="D1006" s="449" t="str">
        <f t="shared" si="44"/>
        <v>Kangapo One</v>
      </c>
      <c r="E1006" s="449" t="s">
        <v>9573</v>
      </c>
      <c r="F1006" s="449"/>
      <c r="G1006" s="449"/>
      <c r="H1006" s="449"/>
      <c r="I1006" s="449"/>
      <c r="J1006" s="449">
        <v>1</v>
      </c>
      <c r="K1006" s="449">
        <v>2</v>
      </c>
      <c r="L1006" s="449"/>
      <c r="U1006" s="196" t="str">
        <f t="shared" si="45"/>
        <v>17: Kangapo One</v>
      </c>
    </row>
    <row r="1007" spans="1:21" ht="12.6">
      <c r="A1007" s="449" t="s">
        <v>9556</v>
      </c>
      <c r="B1007" s="448">
        <v>18</v>
      </c>
      <c r="C1007" s="450" t="s">
        <v>9574</v>
      </c>
      <c r="D1007" s="449" t="str">
        <f t="shared" si="44"/>
        <v>Kangapo Two</v>
      </c>
      <c r="E1007" s="449" t="s">
        <v>9574</v>
      </c>
      <c r="F1007" s="449"/>
      <c r="G1007" s="449"/>
      <c r="H1007" s="449"/>
      <c r="I1007" s="449"/>
      <c r="J1007" s="449">
        <v>1</v>
      </c>
      <c r="K1007" s="449">
        <v>2</v>
      </c>
      <c r="L1007" s="449"/>
      <c r="U1007" s="196" t="str">
        <f t="shared" si="45"/>
        <v>18: Kangapo Two</v>
      </c>
    </row>
    <row r="1008" spans="1:21" ht="12.6">
      <c r="A1008" s="449" t="s">
        <v>9556</v>
      </c>
      <c r="B1008" s="448">
        <v>19</v>
      </c>
      <c r="C1008" s="450" t="s">
        <v>9575</v>
      </c>
      <c r="D1008" s="449" t="str">
        <f t="shared" si="44"/>
        <v>Lire</v>
      </c>
      <c r="E1008" s="449" t="s">
        <v>9575</v>
      </c>
      <c r="F1008" s="449"/>
      <c r="G1008" s="449"/>
      <c r="H1008" s="449"/>
      <c r="I1008" s="449"/>
      <c r="J1008" s="449">
        <v>1</v>
      </c>
      <c r="K1008" s="449">
        <v>2</v>
      </c>
      <c r="L1008" s="449"/>
      <c r="U1008" s="196" t="str">
        <f t="shared" si="45"/>
        <v>19: Lire</v>
      </c>
    </row>
    <row r="1009" spans="1:21" ht="12.6">
      <c r="A1009" s="449" t="s">
        <v>9556</v>
      </c>
      <c r="B1009" s="448">
        <v>20</v>
      </c>
      <c r="C1009" s="450" t="s">
        <v>9576</v>
      </c>
      <c r="D1009" s="449" t="str">
        <f t="shared" si="44"/>
        <v>Liwolo</v>
      </c>
      <c r="E1009" s="449" t="s">
        <v>9576</v>
      </c>
      <c r="F1009" s="449"/>
      <c r="G1009" s="449"/>
      <c r="H1009" s="449"/>
      <c r="I1009" s="449"/>
      <c r="J1009" s="449">
        <v>1</v>
      </c>
      <c r="K1009" s="449">
        <v>2</v>
      </c>
      <c r="L1009" s="449"/>
      <c r="U1009" s="196" t="str">
        <f t="shared" si="45"/>
        <v>20: Liwolo</v>
      </c>
    </row>
    <row r="1010" spans="1:21" ht="12.6">
      <c r="A1010" s="449" t="s">
        <v>9556</v>
      </c>
      <c r="B1010" s="448">
        <v>21</v>
      </c>
      <c r="C1010" s="450" t="s">
        <v>9577</v>
      </c>
      <c r="D1010" s="449" t="str">
        <f t="shared" si="44"/>
        <v>Nyepo</v>
      </c>
      <c r="E1010" s="449" t="s">
        <v>9577</v>
      </c>
      <c r="F1010" s="449"/>
      <c r="G1010" s="449"/>
      <c r="H1010" s="449"/>
      <c r="I1010" s="449"/>
      <c r="J1010" s="449">
        <v>1</v>
      </c>
      <c r="K1010" s="449">
        <v>2</v>
      </c>
      <c r="L1010" s="449"/>
      <c r="U1010" s="196" t="str">
        <f t="shared" si="45"/>
        <v>21: Nyepo</v>
      </c>
    </row>
    <row r="1011" spans="1:21" ht="12.6">
      <c r="A1011" s="449" t="s">
        <v>9556</v>
      </c>
      <c r="B1011" s="448">
        <v>22</v>
      </c>
      <c r="C1011" s="450" t="s">
        <v>9578</v>
      </c>
      <c r="D1011" s="449" t="str">
        <f t="shared" si="44"/>
        <v>Kenyi</v>
      </c>
      <c r="E1011" s="449" t="s">
        <v>9578</v>
      </c>
      <c r="F1011" s="449"/>
      <c r="G1011" s="449"/>
      <c r="H1011" s="449"/>
      <c r="I1011" s="449"/>
      <c r="J1011" s="449">
        <v>1</v>
      </c>
      <c r="K1011" s="449">
        <v>3</v>
      </c>
      <c r="L1011" s="449"/>
      <c r="U1011" s="196" t="str">
        <f t="shared" si="45"/>
        <v>22: Kenyi</v>
      </c>
    </row>
    <row r="1012" spans="1:21" ht="12.6">
      <c r="A1012" s="449" t="s">
        <v>9556</v>
      </c>
      <c r="B1012" s="448">
        <v>23</v>
      </c>
      <c r="C1012" s="450" t="s">
        <v>9579</v>
      </c>
      <c r="D1012" s="449" t="str">
        <f t="shared" si="44"/>
        <v>Kupera</v>
      </c>
      <c r="E1012" s="449" t="s">
        <v>9579</v>
      </c>
      <c r="F1012" s="449"/>
      <c r="G1012" s="449"/>
      <c r="H1012" s="449"/>
      <c r="I1012" s="449"/>
      <c r="J1012" s="449">
        <v>1</v>
      </c>
      <c r="K1012" s="449">
        <v>3</v>
      </c>
      <c r="L1012" s="449"/>
      <c r="U1012" s="196" t="str">
        <f t="shared" si="45"/>
        <v>23: Kupera</v>
      </c>
    </row>
    <row r="1013" spans="1:21" ht="12.6">
      <c r="A1013" s="449" t="s">
        <v>9556</v>
      </c>
      <c r="B1013" s="448">
        <v>24</v>
      </c>
      <c r="C1013" s="450" t="s">
        <v>9006</v>
      </c>
      <c r="D1013" s="449" t="str">
        <f t="shared" si="44"/>
        <v>Lainya</v>
      </c>
      <c r="E1013" s="449" t="s">
        <v>9006</v>
      </c>
      <c r="F1013" s="449"/>
      <c r="G1013" s="449"/>
      <c r="H1013" s="449"/>
      <c r="I1013" s="449"/>
      <c r="J1013" s="449">
        <v>1</v>
      </c>
      <c r="K1013" s="449">
        <v>3</v>
      </c>
      <c r="L1013" s="449"/>
      <c r="U1013" s="196" t="str">
        <f t="shared" si="45"/>
        <v>24: Lainya</v>
      </c>
    </row>
    <row r="1014" spans="1:21" ht="12.6">
      <c r="A1014" s="449" t="s">
        <v>9556</v>
      </c>
      <c r="B1014" s="448">
        <v>25</v>
      </c>
      <c r="C1014" s="450" t="s">
        <v>9580</v>
      </c>
      <c r="D1014" s="449" t="str">
        <f t="shared" si="44"/>
        <v>Mukaya</v>
      </c>
      <c r="E1014" s="449" t="s">
        <v>9580</v>
      </c>
      <c r="F1014" s="449"/>
      <c r="G1014" s="449"/>
      <c r="H1014" s="449"/>
      <c r="I1014" s="449"/>
      <c r="J1014" s="449">
        <v>1</v>
      </c>
      <c r="K1014" s="449">
        <v>3</v>
      </c>
      <c r="L1014" s="449"/>
      <c r="U1014" s="196" t="str">
        <f t="shared" si="45"/>
        <v>25: Mukaya</v>
      </c>
    </row>
    <row r="1015" spans="1:21" ht="12.6">
      <c r="A1015" s="449" t="s">
        <v>9556</v>
      </c>
      <c r="B1015" s="448">
        <v>26</v>
      </c>
      <c r="C1015" s="450" t="s">
        <v>9581</v>
      </c>
      <c r="D1015" s="449" t="str">
        <f t="shared" si="44"/>
        <v>Wuji</v>
      </c>
      <c r="E1015" s="449" t="s">
        <v>9581</v>
      </c>
      <c r="F1015" s="449"/>
      <c r="G1015" s="449"/>
      <c r="H1015" s="449"/>
      <c r="I1015" s="449"/>
      <c r="J1015" s="449">
        <v>1</v>
      </c>
      <c r="K1015" s="449">
        <v>3</v>
      </c>
      <c r="L1015" s="449"/>
      <c r="U1015" s="196" t="str">
        <f t="shared" si="45"/>
        <v>26: Wuji</v>
      </c>
    </row>
    <row r="1016" spans="1:21" ht="12.6">
      <c r="A1016" s="449" t="s">
        <v>9556</v>
      </c>
      <c r="B1016" s="448">
        <v>27</v>
      </c>
      <c r="C1016" s="450" t="s">
        <v>9582</v>
      </c>
      <c r="D1016" s="449" t="str">
        <f t="shared" si="44"/>
        <v>Gulumbi</v>
      </c>
      <c r="E1016" s="449" t="s">
        <v>9582</v>
      </c>
      <c r="F1016" s="449"/>
      <c r="G1016" s="449"/>
      <c r="H1016" s="449"/>
      <c r="I1016" s="449"/>
      <c r="J1016" s="449">
        <v>1</v>
      </c>
      <c r="K1016" s="449">
        <v>4</v>
      </c>
      <c r="L1016" s="449"/>
      <c r="U1016" s="196" t="str">
        <f t="shared" si="45"/>
        <v>27: Gulumbi</v>
      </c>
    </row>
    <row r="1017" spans="1:21" ht="12.6">
      <c r="A1017" s="449" t="s">
        <v>9556</v>
      </c>
      <c r="B1017" s="448">
        <v>28</v>
      </c>
      <c r="C1017" s="450" t="s">
        <v>9583</v>
      </c>
      <c r="D1017" s="449" t="str">
        <f t="shared" si="44"/>
        <v>Kimba</v>
      </c>
      <c r="E1017" s="449" t="s">
        <v>9583</v>
      </c>
      <c r="F1017" s="449"/>
      <c r="G1017" s="449"/>
      <c r="H1017" s="449"/>
      <c r="I1017" s="449"/>
      <c r="J1017" s="449">
        <v>1</v>
      </c>
      <c r="K1017" s="449">
        <v>4</v>
      </c>
      <c r="L1017" s="449"/>
      <c r="U1017" s="196" t="str">
        <f t="shared" si="45"/>
        <v>28: Kimba</v>
      </c>
    </row>
    <row r="1018" spans="1:21" ht="12.6">
      <c r="A1018" s="449" t="s">
        <v>9556</v>
      </c>
      <c r="B1018" s="448">
        <v>29</v>
      </c>
      <c r="C1018" s="450" t="s">
        <v>9584</v>
      </c>
      <c r="D1018" s="449" t="str">
        <f t="shared" si="44"/>
        <v>Lujulo</v>
      </c>
      <c r="E1018" s="449" t="s">
        <v>9584</v>
      </c>
      <c r="F1018" s="449"/>
      <c r="G1018" s="449"/>
      <c r="H1018" s="449"/>
      <c r="I1018" s="449"/>
      <c r="J1018" s="449">
        <v>1</v>
      </c>
      <c r="K1018" s="449">
        <v>4</v>
      </c>
      <c r="L1018" s="449"/>
      <c r="U1018" s="196" t="str">
        <f t="shared" si="45"/>
        <v>29: Lujulo</v>
      </c>
    </row>
    <row r="1019" spans="1:21" ht="12.6">
      <c r="A1019" s="449" t="s">
        <v>9556</v>
      </c>
      <c r="B1019" s="448">
        <v>30</v>
      </c>
      <c r="C1019" s="450" t="s">
        <v>9585</v>
      </c>
      <c r="D1019" s="449" t="str">
        <f t="shared" si="44"/>
        <v>Panyume</v>
      </c>
      <c r="E1019" s="449" t="s">
        <v>9585</v>
      </c>
      <c r="F1019" s="449"/>
      <c r="G1019" s="449"/>
      <c r="H1019" s="449"/>
      <c r="I1019" s="449"/>
      <c r="J1019" s="449">
        <v>1</v>
      </c>
      <c r="K1019" s="449">
        <v>4</v>
      </c>
      <c r="L1019" s="449"/>
      <c r="U1019" s="196" t="str">
        <f t="shared" si="45"/>
        <v>30: Panyume</v>
      </c>
    </row>
    <row r="1020" spans="1:21" ht="12.6">
      <c r="A1020" s="449" t="s">
        <v>9556</v>
      </c>
      <c r="B1020" s="448">
        <v>31</v>
      </c>
      <c r="C1020" s="450" t="s">
        <v>9586</v>
      </c>
      <c r="D1020" s="449" t="str">
        <f t="shared" si="44"/>
        <v>Wudabi</v>
      </c>
      <c r="E1020" s="449" t="s">
        <v>9586</v>
      </c>
      <c r="F1020" s="449"/>
      <c r="G1020" s="449"/>
      <c r="H1020" s="449"/>
      <c r="I1020" s="449"/>
      <c r="J1020" s="449">
        <v>1</v>
      </c>
      <c r="K1020" s="449">
        <v>4</v>
      </c>
      <c r="L1020" s="449"/>
      <c r="U1020" s="196" t="str">
        <f t="shared" si="45"/>
        <v>31: Wudabi</v>
      </c>
    </row>
    <row r="1021" spans="1:21" ht="12.6">
      <c r="A1021" s="449" t="s">
        <v>9556</v>
      </c>
      <c r="B1021" s="448">
        <v>32</v>
      </c>
      <c r="C1021" s="450" t="s">
        <v>9587</v>
      </c>
      <c r="D1021" s="449" t="str">
        <f t="shared" si="44"/>
        <v>Gameiza</v>
      </c>
      <c r="E1021" s="449" t="s">
        <v>9587</v>
      </c>
      <c r="F1021" s="449"/>
      <c r="G1021" s="449"/>
      <c r="H1021" s="449"/>
      <c r="I1021" s="449"/>
      <c r="J1021" s="449">
        <v>1</v>
      </c>
      <c r="K1021" s="449">
        <v>5</v>
      </c>
      <c r="L1021" s="449"/>
      <c r="U1021" s="196" t="str">
        <f t="shared" si="45"/>
        <v>32: Gameiza</v>
      </c>
    </row>
    <row r="1022" spans="1:21" ht="12.6">
      <c r="A1022" s="449" t="s">
        <v>9556</v>
      </c>
      <c r="B1022" s="448">
        <v>33</v>
      </c>
      <c r="C1022" s="450" t="s">
        <v>9588</v>
      </c>
      <c r="D1022" s="449" t="str">
        <f t="shared" si="44"/>
        <v>Muni</v>
      </c>
      <c r="E1022" s="449" t="s">
        <v>9588</v>
      </c>
      <c r="F1022" s="449"/>
      <c r="G1022" s="449"/>
      <c r="H1022" s="449"/>
      <c r="I1022" s="449"/>
      <c r="J1022" s="449">
        <v>1</v>
      </c>
      <c r="K1022" s="449">
        <v>5</v>
      </c>
      <c r="L1022" s="449"/>
      <c r="U1022" s="196" t="str">
        <f t="shared" si="45"/>
        <v>33: Muni</v>
      </c>
    </row>
    <row r="1023" spans="1:21" ht="12.6">
      <c r="A1023" s="449" t="s">
        <v>9556</v>
      </c>
      <c r="B1023" s="448">
        <v>34</v>
      </c>
      <c r="C1023" s="450" t="s">
        <v>9589</v>
      </c>
      <c r="D1023" s="449" t="str">
        <f t="shared" si="44"/>
        <v>Nyori</v>
      </c>
      <c r="E1023" s="449" t="s">
        <v>9589</v>
      </c>
      <c r="F1023" s="449"/>
      <c r="G1023" s="449"/>
      <c r="H1023" s="449"/>
      <c r="I1023" s="449"/>
      <c r="J1023" s="449">
        <v>1</v>
      </c>
      <c r="K1023" s="449">
        <v>5</v>
      </c>
      <c r="L1023" s="449"/>
      <c r="U1023" s="196" t="str">
        <f t="shared" si="45"/>
        <v>34: Nyori</v>
      </c>
    </row>
    <row r="1024" spans="1:21" ht="12.6">
      <c r="A1024" s="449" t="s">
        <v>9556</v>
      </c>
      <c r="B1024" s="448">
        <v>35</v>
      </c>
      <c r="C1024" s="450" t="s">
        <v>9590</v>
      </c>
      <c r="D1024" s="449" t="str">
        <f t="shared" si="44"/>
        <v>Reggo</v>
      </c>
      <c r="E1024" s="449" t="s">
        <v>9590</v>
      </c>
      <c r="F1024" s="449"/>
      <c r="G1024" s="449"/>
      <c r="H1024" s="449"/>
      <c r="I1024" s="449"/>
      <c r="J1024" s="449">
        <v>1</v>
      </c>
      <c r="K1024" s="449">
        <v>5</v>
      </c>
      <c r="L1024" s="449"/>
      <c r="U1024" s="196" t="str">
        <f t="shared" si="45"/>
        <v>35: Reggo</v>
      </c>
    </row>
    <row r="1025" spans="1:21" ht="12.6">
      <c r="A1025" s="449" t="s">
        <v>9556</v>
      </c>
      <c r="B1025" s="448">
        <v>36</v>
      </c>
      <c r="C1025" s="450" t="s">
        <v>9591</v>
      </c>
      <c r="D1025" s="449" t="str">
        <f t="shared" si="44"/>
        <v>Rijong</v>
      </c>
      <c r="E1025" s="449" t="s">
        <v>9591</v>
      </c>
      <c r="F1025" s="449"/>
      <c r="G1025" s="449"/>
      <c r="H1025" s="449"/>
      <c r="I1025" s="449"/>
      <c r="J1025" s="449">
        <v>1</v>
      </c>
      <c r="K1025" s="449">
        <v>5</v>
      </c>
      <c r="L1025" s="449"/>
      <c r="U1025" s="196" t="str">
        <f t="shared" si="45"/>
        <v>36: Rijong</v>
      </c>
    </row>
    <row r="1026" spans="1:21" ht="12.6">
      <c r="A1026" s="449" t="s">
        <v>9556</v>
      </c>
      <c r="B1026" s="448">
        <v>37</v>
      </c>
      <c r="C1026" s="450" t="s">
        <v>9592</v>
      </c>
      <c r="D1026" s="449" t="str">
        <f t="shared" si="44"/>
        <v>Tali</v>
      </c>
      <c r="E1026" s="449" t="s">
        <v>9592</v>
      </c>
      <c r="F1026" s="449"/>
      <c r="G1026" s="449"/>
      <c r="H1026" s="449"/>
      <c r="I1026" s="449"/>
      <c r="J1026" s="449">
        <v>1</v>
      </c>
      <c r="K1026" s="449">
        <v>5</v>
      </c>
      <c r="L1026" s="449"/>
      <c r="U1026" s="196" t="str">
        <f t="shared" si="45"/>
        <v>37: Tali</v>
      </c>
    </row>
    <row r="1027" spans="1:21" ht="12.6">
      <c r="A1027" s="449" t="s">
        <v>9556</v>
      </c>
      <c r="B1027" s="448">
        <v>38</v>
      </c>
      <c r="C1027" s="450" t="s">
        <v>9008</v>
      </c>
      <c r="D1027" s="449" t="str">
        <f t="shared" si="44"/>
        <v>Terekeka</v>
      </c>
      <c r="E1027" s="449" t="s">
        <v>9008</v>
      </c>
      <c r="F1027" s="449"/>
      <c r="G1027" s="449"/>
      <c r="H1027" s="449"/>
      <c r="I1027" s="449"/>
      <c r="J1027" s="449">
        <v>1</v>
      </c>
      <c r="K1027" s="449">
        <v>5</v>
      </c>
      <c r="L1027" s="449"/>
      <c r="U1027" s="196" t="str">
        <f t="shared" si="45"/>
        <v>38: Terekeka</v>
      </c>
    </row>
    <row r="1028" spans="1:21" ht="12.6">
      <c r="A1028" s="449" t="s">
        <v>9556</v>
      </c>
      <c r="B1028" s="448">
        <v>39</v>
      </c>
      <c r="C1028" s="450" t="s">
        <v>9593</v>
      </c>
      <c r="D1028" s="449" t="str">
        <f t="shared" si="44"/>
        <v>Tindilo</v>
      </c>
      <c r="E1028" s="449" t="s">
        <v>9593</v>
      </c>
      <c r="F1028" s="449"/>
      <c r="G1028" s="449"/>
      <c r="H1028" s="449"/>
      <c r="I1028" s="449"/>
      <c r="J1028" s="449">
        <v>1</v>
      </c>
      <c r="K1028" s="449">
        <v>5</v>
      </c>
      <c r="L1028" s="449"/>
      <c r="U1028" s="196" t="str">
        <f t="shared" si="45"/>
        <v>39: Tindilo</v>
      </c>
    </row>
    <row r="1029" spans="1:21" ht="12.6">
      <c r="A1029" s="449" t="s">
        <v>9556</v>
      </c>
      <c r="B1029" s="448">
        <v>40</v>
      </c>
      <c r="C1029" s="450" t="s">
        <v>9594</v>
      </c>
      <c r="D1029" s="449" t="str">
        <f t="shared" si="44"/>
        <v>Tombek</v>
      </c>
      <c r="E1029" s="449" t="s">
        <v>9594</v>
      </c>
      <c r="F1029" s="449"/>
      <c r="G1029" s="449"/>
      <c r="H1029" s="449"/>
      <c r="I1029" s="449"/>
      <c r="J1029" s="449">
        <v>1</v>
      </c>
      <c r="K1029" s="449">
        <v>5</v>
      </c>
      <c r="L1029" s="449"/>
      <c r="U1029" s="196" t="str">
        <f t="shared" si="45"/>
        <v>40: Tombek</v>
      </c>
    </row>
    <row r="1030" spans="1:21" ht="12.6">
      <c r="A1030" s="449" t="s">
        <v>9556</v>
      </c>
      <c r="B1030" s="448">
        <v>41</v>
      </c>
      <c r="C1030" s="450" t="s">
        <v>9595</v>
      </c>
      <c r="D1030" s="449" t="str">
        <f t="shared" si="44"/>
        <v>Lasu</v>
      </c>
      <c r="E1030" s="449" t="s">
        <v>9595</v>
      </c>
      <c r="F1030" s="449"/>
      <c r="G1030" s="449"/>
      <c r="H1030" s="449"/>
      <c r="I1030" s="449"/>
      <c r="J1030" s="449">
        <v>1</v>
      </c>
      <c r="K1030" s="449">
        <v>6</v>
      </c>
      <c r="L1030" s="449"/>
      <c r="U1030" s="196" t="str">
        <f t="shared" si="45"/>
        <v>41: Lasu</v>
      </c>
    </row>
    <row r="1031" spans="1:21" ht="12.6">
      <c r="A1031" s="449" t="s">
        <v>9556</v>
      </c>
      <c r="B1031" s="448">
        <v>42</v>
      </c>
      <c r="C1031" s="450" t="s">
        <v>9596</v>
      </c>
      <c r="D1031" s="449" t="str">
        <f t="shared" si="44"/>
        <v>Mugwo</v>
      </c>
      <c r="E1031" s="449" t="s">
        <v>9596</v>
      </c>
      <c r="F1031" s="449"/>
      <c r="G1031" s="449"/>
      <c r="H1031" s="449"/>
      <c r="I1031" s="449"/>
      <c r="J1031" s="449">
        <v>1</v>
      </c>
      <c r="K1031" s="449">
        <v>6</v>
      </c>
      <c r="L1031" s="449"/>
      <c r="U1031" s="196" t="str">
        <f t="shared" si="45"/>
        <v>42: Mugwo</v>
      </c>
    </row>
    <row r="1032" spans="1:21" ht="12.6">
      <c r="A1032" s="449" t="s">
        <v>9556</v>
      </c>
      <c r="B1032" s="448">
        <v>43</v>
      </c>
      <c r="C1032" s="450" t="s">
        <v>9597</v>
      </c>
      <c r="D1032" s="449" t="str">
        <f t="shared" si="44"/>
        <v>Otogo</v>
      </c>
      <c r="E1032" s="449" t="s">
        <v>9597</v>
      </c>
      <c r="F1032" s="449"/>
      <c r="G1032" s="449"/>
      <c r="H1032" s="449"/>
      <c r="I1032" s="449"/>
      <c r="J1032" s="449">
        <v>1</v>
      </c>
      <c r="K1032" s="449">
        <v>6</v>
      </c>
      <c r="L1032" s="449"/>
      <c r="U1032" s="196" t="str">
        <f t="shared" si="45"/>
        <v>43: Otogo</v>
      </c>
    </row>
    <row r="1033" spans="1:21" ht="12.6">
      <c r="A1033" s="449" t="s">
        <v>9556</v>
      </c>
      <c r="B1033" s="448">
        <v>44</v>
      </c>
      <c r="C1033" s="450" t="s">
        <v>9598</v>
      </c>
      <c r="D1033" s="449" t="str">
        <f t="shared" si="44"/>
        <v>Tore</v>
      </c>
      <c r="E1033" s="449" t="s">
        <v>9598</v>
      </c>
      <c r="F1033" s="449"/>
      <c r="G1033" s="449"/>
      <c r="H1033" s="449"/>
      <c r="I1033" s="449"/>
      <c r="J1033" s="449">
        <v>1</v>
      </c>
      <c r="K1033" s="449">
        <v>6</v>
      </c>
      <c r="L1033" s="449"/>
      <c r="U1033" s="196" t="str">
        <f t="shared" si="45"/>
        <v>44: Tore</v>
      </c>
    </row>
    <row r="1034" spans="1:21" ht="12.6">
      <c r="A1034" s="449" t="s">
        <v>9556</v>
      </c>
      <c r="B1034" s="448">
        <v>45</v>
      </c>
      <c r="C1034" s="450" t="s">
        <v>9599</v>
      </c>
      <c r="D1034" s="449" t="str">
        <f t="shared" si="44"/>
        <v>Yei Town</v>
      </c>
      <c r="E1034" s="449" t="s">
        <v>9599</v>
      </c>
      <c r="F1034" s="449"/>
      <c r="G1034" s="449"/>
      <c r="H1034" s="449"/>
      <c r="I1034" s="449"/>
      <c r="J1034" s="449">
        <v>1</v>
      </c>
      <c r="K1034" s="449">
        <v>6</v>
      </c>
      <c r="L1034" s="449"/>
      <c r="U1034" s="196" t="str">
        <f t="shared" si="45"/>
        <v>45: Yei Town</v>
      </c>
    </row>
    <row r="1035" spans="1:21" ht="12.6">
      <c r="A1035" s="449" t="s">
        <v>9556</v>
      </c>
      <c r="B1035" s="448">
        <v>46</v>
      </c>
      <c r="C1035" s="450" t="s">
        <v>9600</v>
      </c>
      <c r="D1035" s="449" t="str">
        <f t="shared" si="44"/>
        <v>Kimotong</v>
      </c>
      <c r="E1035" s="449" t="s">
        <v>9600</v>
      </c>
      <c r="F1035" s="449"/>
      <c r="G1035" s="449"/>
      <c r="H1035" s="449"/>
      <c r="I1035" s="449"/>
      <c r="J1035" s="449">
        <v>2</v>
      </c>
      <c r="K1035" s="449">
        <v>7</v>
      </c>
      <c r="L1035" s="449"/>
      <c r="U1035" s="196" t="str">
        <f t="shared" si="45"/>
        <v>46: Kimotong</v>
      </c>
    </row>
    <row r="1036" spans="1:21" ht="12.6">
      <c r="A1036" s="449" t="s">
        <v>9556</v>
      </c>
      <c r="B1036" s="448">
        <v>47</v>
      </c>
      <c r="C1036" s="450" t="s">
        <v>9601</v>
      </c>
      <c r="D1036" s="449" t="str">
        <f t="shared" si="44"/>
        <v>Komori</v>
      </c>
      <c r="E1036" s="449" t="s">
        <v>9601</v>
      </c>
      <c r="F1036" s="449"/>
      <c r="G1036" s="449"/>
      <c r="H1036" s="449"/>
      <c r="I1036" s="449"/>
      <c r="J1036" s="449">
        <v>2</v>
      </c>
      <c r="K1036" s="449">
        <v>7</v>
      </c>
      <c r="L1036" s="449"/>
      <c r="U1036" s="196" t="str">
        <f t="shared" si="45"/>
        <v>47: Komori</v>
      </c>
    </row>
    <row r="1037" spans="1:21" ht="12.6">
      <c r="A1037" s="449" t="s">
        <v>9556</v>
      </c>
      <c r="B1037" s="448">
        <v>48</v>
      </c>
      <c r="C1037" s="450" t="s">
        <v>9602</v>
      </c>
      <c r="D1037" s="449" t="str">
        <f t="shared" si="44"/>
        <v>Loriyok</v>
      </c>
      <c r="E1037" s="449" t="s">
        <v>9602</v>
      </c>
      <c r="F1037" s="449"/>
      <c r="G1037" s="449"/>
      <c r="H1037" s="449"/>
      <c r="I1037" s="449"/>
      <c r="J1037" s="449">
        <v>2</v>
      </c>
      <c r="K1037" s="449">
        <v>7</v>
      </c>
      <c r="L1037" s="449"/>
      <c r="U1037" s="196" t="str">
        <f t="shared" si="45"/>
        <v>48: Loriyok</v>
      </c>
    </row>
    <row r="1038" spans="1:21" ht="12.6">
      <c r="A1038" s="449" t="s">
        <v>9556</v>
      </c>
      <c r="B1038" s="448">
        <v>49</v>
      </c>
      <c r="C1038" s="450" t="s">
        <v>9603</v>
      </c>
      <c r="D1038" s="449" t="str">
        <f t="shared" si="44"/>
        <v>Lotukei</v>
      </c>
      <c r="E1038" s="449" t="s">
        <v>9603</v>
      </c>
      <c r="F1038" s="449"/>
      <c r="G1038" s="449"/>
      <c r="H1038" s="449"/>
      <c r="I1038" s="449"/>
      <c r="J1038" s="449">
        <v>2</v>
      </c>
      <c r="K1038" s="449">
        <v>7</v>
      </c>
      <c r="L1038" s="449"/>
      <c r="U1038" s="196" t="str">
        <f t="shared" si="45"/>
        <v>49: Lotukei</v>
      </c>
    </row>
    <row r="1039" spans="1:21" ht="12.6">
      <c r="A1039" s="449" t="s">
        <v>9556</v>
      </c>
      <c r="B1039" s="448">
        <v>50</v>
      </c>
      <c r="C1039" s="450" t="s">
        <v>9604</v>
      </c>
      <c r="D1039" s="449" t="str">
        <f t="shared" si="44"/>
        <v>Loudo</v>
      </c>
      <c r="E1039" s="449" t="s">
        <v>9604</v>
      </c>
      <c r="F1039" s="449"/>
      <c r="G1039" s="449"/>
      <c r="H1039" s="449"/>
      <c r="I1039" s="449"/>
      <c r="J1039" s="449">
        <v>2</v>
      </c>
      <c r="K1039" s="449">
        <v>7</v>
      </c>
      <c r="L1039" s="449"/>
      <c r="U1039" s="196" t="str">
        <f t="shared" si="45"/>
        <v>50: Loudo</v>
      </c>
    </row>
    <row r="1040" spans="1:21" ht="12.6">
      <c r="A1040" s="449" t="s">
        <v>9556</v>
      </c>
      <c r="B1040" s="448">
        <v>51</v>
      </c>
      <c r="C1040" s="450" t="s">
        <v>9605</v>
      </c>
      <c r="D1040" s="449" t="str">
        <f t="shared" si="44"/>
        <v>Nagishot</v>
      </c>
      <c r="E1040" s="449" t="s">
        <v>9605</v>
      </c>
      <c r="F1040" s="449"/>
      <c r="G1040" s="449"/>
      <c r="H1040" s="449"/>
      <c r="I1040" s="449"/>
      <c r="J1040" s="449">
        <v>2</v>
      </c>
      <c r="K1040" s="449">
        <v>7</v>
      </c>
      <c r="L1040" s="449"/>
      <c r="U1040" s="196" t="str">
        <f t="shared" si="45"/>
        <v>51: Nagishot</v>
      </c>
    </row>
    <row r="1041" spans="1:21" ht="12.6">
      <c r="A1041" s="449" t="s">
        <v>9556</v>
      </c>
      <c r="B1041" s="448">
        <v>52</v>
      </c>
      <c r="C1041" s="450" t="s">
        <v>9606</v>
      </c>
      <c r="D1041" s="449" t="str">
        <f t="shared" si="44"/>
        <v>Napak</v>
      </c>
      <c r="E1041" s="449" t="s">
        <v>9606</v>
      </c>
      <c r="F1041" s="449"/>
      <c r="G1041" s="449"/>
      <c r="H1041" s="449"/>
      <c r="I1041" s="449"/>
      <c r="J1041" s="449">
        <v>2</v>
      </c>
      <c r="K1041" s="449">
        <v>7</v>
      </c>
      <c r="L1041" s="449"/>
      <c r="U1041" s="196" t="str">
        <f t="shared" si="45"/>
        <v>52: Napak</v>
      </c>
    </row>
    <row r="1042" spans="1:21" ht="12.6">
      <c r="A1042" s="449" t="s">
        <v>9556</v>
      </c>
      <c r="B1042" s="448">
        <v>53</v>
      </c>
      <c r="C1042" s="450" t="s">
        <v>9607</v>
      </c>
      <c r="D1042" s="449" t="str">
        <f t="shared" si="44"/>
        <v>Nauro</v>
      </c>
      <c r="E1042" s="449" t="s">
        <v>9607</v>
      </c>
      <c r="F1042" s="449"/>
      <c r="G1042" s="449"/>
      <c r="H1042" s="449"/>
      <c r="I1042" s="449"/>
      <c r="J1042" s="449">
        <v>2</v>
      </c>
      <c r="K1042" s="449">
        <v>7</v>
      </c>
      <c r="L1042" s="449"/>
      <c r="U1042" s="196" t="str">
        <f t="shared" si="45"/>
        <v>53: Nauro</v>
      </c>
    </row>
    <row r="1043" spans="1:21" ht="12.6">
      <c r="A1043" s="449" t="s">
        <v>9556</v>
      </c>
      <c r="B1043" s="448">
        <v>54</v>
      </c>
      <c r="C1043" s="450" t="s">
        <v>9608</v>
      </c>
      <c r="D1043" s="449" t="str">
        <f t="shared" si="44"/>
        <v>Hatire</v>
      </c>
      <c r="E1043" s="449" t="s">
        <v>9608</v>
      </c>
      <c r="F1043" s="449"/>
      <c r="G1043" s="449"/>
      <c r="H1043" s="449"/>
      <c r="I1043" s="449"/>
      <c r="J1043" s="449">
        <v>2</v>
      </c>
      <c r="K1043" s="449">
        <v>8</v>
      </c>
      <c r="L1043" s="449"/>
      <c r="U1043" s="196" t="str">
        <f t="shared" si="45"/>
        <v>54: Hatire</v>
      </c>
    </row>
    <row r="1044" spans="1:21" ht="12.6">
      <c r="A1044" s="449" t="s">
        <v>9556</v>
      </c>
      <c r="B1044" s="448">
        <v>55</v>
      </c>
      <c r="C1044" s="450" t="s">
        <v>9011</v>
      </c>
      <c r="D1044" s="449" t="str">
        <f t="shared" si="44"/>
        <v>Ikotos</v>
      </c>
      <c r="E1044" s="449" t="s">
        <v>9011</v>
      </c>
      <c r="F1044" s="449"/>
      <c r="G1044" s="449"/>
      <c r="H1044" s="449"/>
      <c r="I1044" s="449"/>
      <c r="J1044" s="449">
        <v>2</v>
      </c>
      <c r="K1044" s="449">
        <v>8</v>
      </c>
      <c r="L1044" s="449"/>
      <c r="U1044" s="196" t="str">
        <f t="shared" si="45"/>
        <v>55: Ikotos</v>
      </c>
    </row>
    <row r="1045" spans="1:21" ht="12.6">
      <c r="A1045" s="449" t="s">
        <v>9556</v>
      </c>
      <c r="B1045" s="448">
        <v>56</v>
      </c>
      <c r="C1045" s="450" t="s">
        <v>9609</v>
      </c>
      <c r="D1045" s="449" t="str">
        <f t="shared" si="44"/>
        <v>Imotong</v>
      </c>
      <c r="E1045" s="449" t="s">
        <v>9609</v>
      </c>
      <c r="F1045" s="449"/>
      <c r="G1045" s="449"/>
      <c r="H1045" s="449"/>
      <c r="I1045" s="449"/>
      <c r="J1045" s="449">
        <v>2</v>
      </c>
      <c r="K1045" s="449">
        <v>8</v>
      </c>
      <c r="L1045" s="449"/>
      <c r="U1045" s="196" t="str">
        <f t="shared" si="45"/>
        <v>56: Imotong</v>
      </c>
    </row>
    <row r="1046" spans="1:21" ht="12.6">
      <c r="A1046" s="449" t="s">
        <v>9556</v>
      </c>
      <c r="B1046" s="448">
        <v>57</v>
      </c>
      <c r="C1046" s="450" t="s">
        <v>9610</v>
      </c>
      <c r="D1046" s="449" t="str">
        <f t="shared" si="44"/>
        <v>Lomohidang North</v>
      </c>
      <c r="E1046" s="449" t="s">
        <v>9610</v>
      </c>
      <c r="F1046" s="449"/>
      <c r="G1046" s="449"/>
      <c r="H1046" s="449"/>
      <c r="I1046" s="449"/>
      <c r="J1046" s="449">
        <v>2</v>
      </c>
      <c r="K1046" s="449">
        <v>8</v>
      </c>
      <c r="L1046" s="449"/>
      <c r="U1046" s="196" t="str">
        <f t="shared" si="45"/>
        <v>57: Lomohidang North</v>
      </c>
    </row>
    <row r="1047" spans="1:21" ht="12.6">
      <c r="A1047" s="449" t="s">
        <v>9556</v>
      </c>
      <c r="B1047" s="448">
        <v>58</v>
      </c>
      <c r="C1047" s="450" t="s">
        <v>9611</v>
      </c>
      <c r="D1047" s="449" t="str">
        <f t="shared" si="44"/>
        <v>Lomohidang South</v>
      </c>
      <c r="E1047" s="449" t="s">
        <v>9611</v>
      </c>
      <c r="F1047" s="449"/>
      <c r="G1047" s="449"/>
      <c r="H1047" s="449"/>
      <c r="I1047" s="449"/>
      <c r="J1047" s="449">
        <v>2</v>
      </c>
      <c r="K1047" s="449">
        <v>8</v>
      </c>
      <c r="L1047" s="449"/>
      <c r="U1047" s="196" t="str">
        <f t="shared" si="45"/>
        <v>58: Lomohidang South</v>
      </c>
    </row>
    <row r="1048" spans="1:21" ht="12.6">
      <c r="A1048" s="449" t="s">
        <v>9556</v>
      </c>
      <c r="B1048" s="448">
        <v>59</v>
      </c>
      <c r="C1048" s="450" t="s">
        <v>9612</v>
      </c>
      <c r="D1048" s="449" t="str">
        <f t="shared" si="44"/>
        <v>Losite</v>
      </c>
      <c r="E1048" s="449" t="s">
        <v>9612</v>
      </c>
      <c r="F1048" s="449"/>
      <c r="G1048" s="449"/>
      <c r="H1048" s="449"/>
      <c r="I1048" s="449"/>
      <c r="J1048" s="449">
        <v>2</v>
      </c>
      <c r="K1048" s="449">
        <v>8</v>
      </c>
      <c r="L1048" s="449"/>
      <c r="U1048" s="196" t="str">
        <f t="shared" si="45"/>
        <v>59: Losite</v>
      </c>
    </row>
    <row r="1049" spans="1:21" ht="12.6">
      <c r="A1049" s="449" t="s">
        <v>9556</v>
      </c>
      <c r="B1049" s="448">
        <v>60</v>
      </c>
      <c r="C1049" s="450" t="s">
        <v>9613</v>
      </c>
      <c r="D1049" s="449" t="str">
        <f t="shared" si="44"/>
        <v>Jie</v>
      </c>
      <c r="E1049" s="449" t="s">
        <v>9613</v>
      </c>
      <c r="F1049" s="449"/>
      <c r="G1049" s="449"/>
      <c r="H1049" s="449"/>
      <c r="I1049" s="449"/>
      <c r="J1049" s="449">
        <v>2</v>
      </c>
      <c r="K1049" s="449">
        <v>9</v>
      </c>
      <c r="L1049" s="449"/>
      <c r="U1049" s="196" t="str">
        <f t="shared" si="45"/>
        <v>60: Jie</v>
      </c>
    </row>
    <row r="1050" spans="1:21" ht="12.6">
      <c r="A1050" s="449" t="s">
        <v>9556</v>
      </c>
      <c r="B1050" s="448">
        <v>61</v>
      </c>
      <c r="C1050" s="450" t="s">
        <v>9614</v>
      </c>
      <c r="D1050" s="449" t="str">
        <f t="shared" si="44"/>
        <v>Katodori</v>
      </c>
      <c r="E1050" s="449" t="s">
        <v>9614</v>
      </c>
      <c r="F1050" s="449"/>
      <c r="G1050" s="449"/>
      <c r="H1050" s="449"/>
      <c r="I1050" s="449"/>
      <c r="J1050" s="449">
        <v>2</v>
      </c>
      <c r="K1050" s="449">
        <v>9</v>
      </c>
      <c r="L1050" s="449"/>
      <c r="U1050" s="196" t="str">
        <f t="shared" si="45"/>
        <v>61: Katodori</v>
      </c>
    </row>
    <row r="1051" spans="1:21" ht="12.6">
      <c r="A1051" s="449" t="s">
        <v>9556</v>
      </c>
      <c r="B1051" s="448">
        <v>62</v>
      </c>
      <c r="C1051" s="450" t="s">
        <v>9615</v>
      </c>
      <c r="D1051" s="449" t="str">
        <f t="shared" si="44"/>
        <v>Kauto</v>
      </c>
      <c r="E1051" s="449" t="s">
        <v>9615</v>
      </c>
      <c r="F1051" s="449"/>
      <c r="G1051" s="449"/>
      <c r="H1051" s="449"/>
      <c r="I1051" s="449"/>
      <c r="J1051" s="449">
        <v>2</v>
      </c>
      <c r="K1051" s="449">
        <v>9</v>
      </c>
      <c r="L1051" s="449"/>
      <c r="U1051" s="196" t="str">
        <f t="shared" si="45"/>
        <v>62: Kauto</v>
      </c>
    </row>
    <row r="1052" spans="1:21" ht="12.6">
      <c r="A1052" s="449" t="s">
        <v>9556</v>
      </c>
      <c r="B1052" s="448">
        <v>63</v>
      </c>
      <c r="C1052" s="450" t="s">
        <v>9616</v>
      </c>
      <c r="D1052" s="449" t="str">
        <f t="shared" si="44"/>
        <v>Lotimor</v>
      </c>
      <c r="E1052" s="449" t="s">
        <v>9616</v>
      </c>
      <c r="F1052" s="449"/>
      <c r="G1052" s="449"/>
      <c r="H1052" s="449"/>
      <c r="I1052" s="449"/>
      <c r="J1052" s="449">
        <v>2</v>
      </c>
      <c r="K1052" s="449">
        <v>9</v>
      </c>
      <c r="L1052" s="449"/>
      <c r="U1052" s="196" t="str">
        <f t="shared" si="45"/>
        <v>63: Lotimor</v>
      </c>
    </row>
    <row r="1053" spans="1:21" ht="12.6">
      <c r="A1053" s="449" t="s">
        <v>9556</v>
      </c>
      <c r="B1053" s="448">
        <v>64</v>
      </c>
      <c r="C1053" s="450" t="s">
        <v>9617</v>
      </c>
      <c r="D1053" s="449" t="str">
        <f t="shared" si="44"/>
        <v>Mogos</v>
      </c>
      <c r="E1053" s="449" t="s">
        <v>9617</v>
      </c>
      <c r="F1053" s="449"/>
      <c r="G1053" s="449"/>
      <c r="H1053" s="449"/>
      <c r="I1053" s="449"/>
      <c r="J1053" s="449">
        <v>2</v>
      </c>
      <c r="K1053" s="449">
        <v>9</v>
      </c>
      <c r="L1053" s="449"/>
      <c r="U1053" s="196" t="str">
        <f t="shared" si="45"/>
        <v>64: Mogos</v>
      </c>
    </row>
    <row r="1054" spans="1:21" ht="12.6">
      <c r="A1054" s="449" t="s">
        <v>9556</v>
      </c>
      <c r="B1054" s="448">
        <v>65</v>
      </c>
      <c r="C1054" s="450" t="s">
        <v>9618</v>
      </c>
      <c r="D1054" s="449" t="str">
        <f t="shared" si="44"/>
        <v>Narus</v>
      </c>
      <c r="E1054" s="449" t="s">
        <v>9618</v>
      </c>
      <c r="F1054" s="449"/>
      <c r="G1054" s="449"/>
      <c r="H1054" s="449"/>
      <c r="I1054" s="449"/>
      <c r="J1054" s="449">
        <v>2</v>
      </c>
      <c r="K1054" s="449">
        <v>9</v>
      </c>
      <c r="L1054" s="449"/>
      <c r="U1054" s="196" t="str">
        <f t="shared" si="45"/>
        <v>65: Narus</v>
      </c>
    </row>
    <row r="1055" spans="1:21" ht="12.6">
      <c r="A1055" s="449" t="s">
        <v>9556</v>
      </c>
      <c r="B1055" s="448">
        <v>66</v>
      </c>
      <c r="C1055" s="450" t="s">
        <v>9619</v>
      </c>
      <c r="D1055" s="449" t="str">
        <f t="shared" si="44"/>
        <v>Natinga</v>
      </c>
      <c r="E1055" s="449" t="s">
        <v>9619</v>
      </c>
      <c r="F1055" s="449"/>
      <c r="G1055" s="449"/>
      <c r="H1055" s="449"/>
      <c r="I1055" s="449"/>
      <c r="J1055" s="449">
        <v>2</v>
      </c>
      <c r="K1055" s="449">
        <v>9</v>
      </c>
      <c r="L1055" s="449"/>
      <c r="U1055" s="196" t="str">
        <f t="shared" si="45"/>
        <v>66: Natinga</v>
      </c>
    </row>
    <row r="1056" spans="1:21" ht="12.6">
      <c r="A1056" s="449" t="s">
        <v>9556</v>
      </c>
      <c r="B1056" s="448">
        <v>67</v>
      </c>
      <c r="C1056" s="450" t="s">
        <v>9620</v>
      </c>
      <c r="D1056" s="449" t="str">
        <f t="shared" si="44"/>
        <v>Chumakori</v>
      </c>
      <c r="E1056" s="449" t="s">
        <v>9620</v>
      </c>
      <c r="F1056" s="449"/>
      <c r="G1056" s="449"/>
      <c r="H1056" s="449"/>
      <c r="I1056" s="449"/>
      <c r="J1056" s="449">
        <v>2</v>
      </c>
      <c r="K1056" s="449">
        <v>10</v>
      </c>
      <c r="L1056" s="449"/>
      <c r="U1056" s="196" t="str">
        <f t="shared" si="45"/>
        <v>67: Chumakori</v>
      </c>
    </row>
    <row r="1057" spans="1:21" s="267" customFormat="1" ht="12.6">
      <c r="A1057" s="449" t="s">
        <v>9556</v>
      </c>
      <c r="B1057" s="448">
        <v>68</v>
      </c>
      <c r="C1057" s="450" t="s">
        <v>9621</v>
      </c>
      <c r="D1057" s="449" t="str">
        <f t="shared" si="44"/>
        <v>Karukomuge</v>
      </c>
      <c r="E1057" s="449" t="s">
        <v>9621</v>
      </c>
      <c r="F1057" s="449"/>
      <c r="G1057" s="449"/>
      <c r="H1057" s="449"/>
      <c r="I1057" s="449"/>
      <c r="J1057" s="449">
        <v>2</v>
      </c>
      <c r="K1057" s="449">
        <v>10</v>
      </c>
      <c r="L1057" s="449"/>
      <c r="M1057" s="196"/>
      <c r="N1057" s="196"/>
      <c r="O1057" s="196"/>
      <c r="P1057" s="196"/>
      <c r="Q1057" s="196"/>
      <c r="R1057" s="196"/>
      <c r="S1057" s="196"/>
      <c r="T1057" s="196"/>
      <c r="U1057" s="196" t="str">
        <f t="shared" si="45"/>
        <v>68: Karukomuge</v>
      </c>
    </row>
    <row r="1058" spans="1:21" s="267" customFormat="1" ht="12.6">
      <c r="A1058" s="449" t="s">
        <v>9556</v>
      </c>
      <c r="B1058" s="448">
        <v>69</v>
      </c>
      <c r="C1058" s="450" t="s">
        <v>9622</v>
      </c>
      <c r="D1058" s="449" t="str">
        <f t="shared" si="44"/>
        <v>Lomeyen</v>
      </c>
      <c r="E1058" s="449" t="s">
        <v>9622</v>
      </c>
      <c r="F1058" s="449"/>
      <c r="G1058" s="449"/>
      <c r="H1058" s="449"/>
      <c r="I1058" s="449"/>
      <c r="J1058" s="449">
        <v>2</v>
      </c>
      <c r="K1058" s="449">
        <v>10</v>
      </c>
      <c r="L1058" s="449"/>
      <c r="M1058" s="196"/>
      <c r="N1058" s="196"/>
      <c r="O1058" s="196"/>
      <c r="P1058" s="196"/>
      <c r="Q1058" s="196"/>
      <c r="R1058" s="196"/>
      <c r="S1058" s="196"/>
      <c r="T1058" s="196"/>
      <c r="U1058" s="196" t="str">
        <f t="shared" si="45"/>
        <v>69: Lomeyen</v>
      </c>
    </row>
    <row r="1059" spans="1:21" s="267" customFormat="1" ht="12.6">
      <c r="A1059" s="449" t="s">
        <v>9556</v>
      </c>
      <c r="B1059" s="448">
        <v>70</v>
      </c>
      <c r="C1059" s="450" t="s">
        <v>9623</v>
      </c>
      <c r="D1059" s="449" t="str">
        <f t="shared" si="44"/>
        <v>Mosingo</v>
      </c>
      <c r="E1059" s="449" t="s">
        <v>9623</v>
      </c>
      <c r="F1059" s="449"/>
      <c r="G1059" s="449"/>
      <c r="H1059" s="449"/>
      <c r="I1059" s="449"/>
      <c r="J1059" s="449">
        <v>2</v>
      </c>
      <c r="K1059" s="449">
        <v>10</v>
      </c>
      <c r="L1059" s="449"/>
      <c r="M1059" s="196"/>
      <c r="N1059" s="196"/>
      <c r="O1059" s="196"/>
      <c r="P1059" s="196"/>
      <c r="Q1059" s="196"/>
      <c r="R1059" s="196"/>
      <c r="S1059" s="196"/>
      <c r="T1059" s="196"/>
      <c r="U1059" s="196" t="str">
        <f t="shared" si="45"/>
        <v>70: Mosingo</v>
      </c>
    </row>
    <row r="1060" spans="1:21" s="267" customFormat="1" ht="12.6">
      <c r="A1060" s="449" t="s">
        <v>9556</v>
      </c>
      <c r="B1060" s="448">
        <v>71</v>
      </c>
      <c r="C1060" s="450" t="s">
        <v>9624</v>
      </c>
      <c r="D1060" s="449" t="str">
        <f t="shared" si="44"/>
        <v>Najie</v>
      </c>
      <c r="E1060" s="449" t="s">
        <v>9624</v>
      </c>
      <c r="F1060" s="449"/>
      <c r="G1060" s="449"/>
      <c r="H1060" s="449"/>
      <c r="I1060" s="449"/>
      <c r="J1060" s="449">
        <v>2</v>
      </c>
      <c r="K1060" s="449">
        <v>10</v>
      </c>
      <c r="L1060" s="449"/>
      <c r="M1060" s="196"/>
      <c r="N1060" s="196"/>
      <c r="O1060" s="196"/>
      <c r="P1060" s="196"/>
      <c r="Q1060" s="196"/>
      <c r="R1060" s="196"/>
      <c r="S1060" s="196"/>
      <c r="T1060" s="196"/>
      <c r="U1060" s="196" t="str">
        <f t="shared" si="45"/>
        <v>71: Najie</v>
      </c>
    </row>
    <row r="1061" spans="1:21" s="267" customFormat="1" ht="12.6">
      <c r="A1061" s="449" t="s">
        <v>9556</v>
      </c>
      <c r="B1061" s="448">
        <v>72</v>
      </c>
      <c r="C1061" s="450" t="s">
        <v>9625</v>
      </c>
      <c r="D1061" s="449" t="str">
        <f t="shared" si="44"/>
        <v>Paringa</v>
      </c>
      <c r="E1061" s="449" t="s">
        <v>9625</v>
      </c>
      <c r="F1061" s="449"/>
      <c r="G1061" s="449"/>
      <c r="H1061" s="449"/>
      <c r="I1061" s="449"/>
      <c r="J1061" s="449">
        <v>2</v>
      </c>
      <c r="K1061" s="449">
        <v>10</v>
      </c>
      <c r="L1061" s="449"/>
      <c r="M1061" s="196"/>
      <c r="N1061" s="196"/>
      <c r="O1061" s="196"/>
      <c r="P1061" s="196"/>
      <c r="Q1061" s="196"/>
      <c r="R1061" s="196"/>
      <c r="S1061" s="196"/>
      <c r="T1061" s="196"/>
      <c r="U1061" s="196" t="str">
        <f t="shared" si="45"/>
        <v>72: Paringa</v>
      </c>
    </row>
    <row r="1062" spans="1:21" s="267" customFormat="1" ht="12.6">
      <c r="A1062" s="449" t="s">
        <v>9556</v>
      </c>
      <c r="B1062" s="448">
        <v>73</v>
      </c>
      <c r="C1062" s="450" t="s">
        <v>9626</v>
      </c>
      <c r="D1062" s="449" t="str">
        <f t="shared" si="44"/>
        <v>Kapoeta Town</v>
      </c>
      <c r="E1062" s="449" t="s">
        <v>9626</v>
      </c>
      <c r="F1062" s="449"/>
      <c r="G1062" s="449"/>
      <c r="H1062" s="449"/>
      <c r="I1062" s="449"/>
      <c r="J1062" s="449">
        <v>2</v>
      </c>
      <c r="K1062" s="449">
        <v>11</v>
      </c>
      <c r="L1062" s="449"/>
      <c r="M1062" s="196"/>
      <c r="N1062" s="196"/>
      <c r="O1062" s="196"/>
      <c r="P1062" s="196"/>
      <c r="Q1062" s="196"/>
      <c r="R1062" s="196"/>
      <c r="S1062" s="196"/>
      <c r="T1062" s="196"/>
      <c r="U1062" s="196" t="str">
        <f t="shared" si="45"/>
        <v>73: Kapoeta Town</v>
      </c>
    </row>
    <row r="1063" spans="1:21" s="267" customFormat="1" ht="12.6">
      <c r="A1063" s="449" t="s">
        <v>9556</v>
      </c>
      <c r="B1063" s="448">
        <v>74</v>
      </c>
      <c r="C1063" s="450" t="s">
        <v>9627</v>
      </c>
      <c r="D1063" s="449" t="str">
        <f t="shared" si="44"/>
        <v>Longeleya</v>
      </c>
      <c r="E1063" s="449" t="s">
        <v>9627</v>
      </c>
      <c r="F1063" s="449"/>
      <c r="G1063" s="449"/>
      <c r="H1063" s="449"/>
      <c r="I1063" s="449"/>
      <c r="J1063" s="449">
        <v>2</v>
      </c>
      <c r="K1063" s="449">
        <v>11</v>
      </c>
      <c r="L1063" s="449"/>
      <c r="M1063" s="196"/>
      <c r="N1063" s="196"/>
      <c r="O1063" s="196"/>
      <c r="P1063" s="196"/>
      <c r="Q1063" s="196"/>
      <c r="R1063" s="196"/>
      <c r="S1063" s="196"/>
      <c r="T1063" s="196"/>
      <c r="U1063" s="196" t="str">
        <f t="shared" si="45"/>
        <v>74: Longeleya</v>
      </c>
    </row>
    <row r="1064" spans="1:21" s="267" customFormat="1" ht="12.6">
      <c r="A1064" s="449" t="s">
        <v>9556</v>
      </c>
      <c r="B1064" s="448">
        <v>75</v>
      </c>
      <c r="C1064" s="450" t="s">
        <v>9628</v>
      </c>
      <c r="D1064" s="449" t="str">
        <f t="shared" si="44"/>
        <v>Machi One</v>
      </c>
      <c r="E1064" s="449" t="s">
        <v>9628</v>
      </c>
      <c r="F1064" s="449"/>
      <c r="G1064" s="449"/>
      <c r="H1064" s="449"/>
      <c r="I1064" s="449"/>
      <c r="J1064" s="449">
        <v>2</v>
      </c>
      <c r="K1064" s="449">
        <v>11</v>
      </c>
      <c r="L1064" s="449"/>
      <c r="M1064" s="196"/>
      <c r="N1064" s="196"/>
      <c r="O1064" s="196"/>
      <c r="P1064" s="196"/>
      <c r="Q1064" s="196"/>
      <c r="R1064" s="196"/>
      <c r="S1064" s="196"/>
      <c r="T1064" s="196"/>
      <c r="U1064" s="196" t="str">
        <f t="shared" si="45"/>
        <v>75: Machi One</v>
      </c>
    </row>
    <row r="1065" spans="1:21" s="267" customFormat="1" ht="12.6">
      <c r="A1065" s="449" t="s">
        <v>9556</v>
      </c>
      <c r="B1065" s="448">
        <v>76</v>
      </c>
      <c r="C1065" s="450" t="s">
        <v>9629</v>
      </c>
      <c r="D1065" s="449" t="str">
        <f t="shared" si="44"/>
        <v>Machi Two</v>
      </c>
      <c r="E1065" s="449" t="s">
        <v>9629</v>
      </c>
      <c r="F1065" s="449"/>
      <c r="G1065" s="449"/>
      <c r="H1065" s="449"/>
      <c r="I1065" s="449"/>
      <c r="J1065" s="449">
        <v>2</v>
      </c>
      <c r="K1065" s="449">
        <v>11</v>
      </c>
      <c r="L1065" s="449"/>
      <c r="M1065" s="196"/>
      <c r="N1065" s="196"/>
      <c r="O1065" s="196"/>
      <c r="P1065" s="196"/>
      <c r="Q1065" s="196"/>
      <c r="R1065" s="196"/>
      <c r="S1065" s="196"/>
      <c r="T1065" s="196"/>
      <c r="U1065" s="196" t="str">
        <f t="shared" si="45"/>
        <v>76: Machi Two</v>
      </c>
    </row>
    <row r="1066" spans="1:21" s="267" customFormat="1" ht="12.6">
      <c r="A1066" s="449" t="s">
        <v>9556</v>
      </c>
      <c r="B1066" s="448">
        <v>77</v>
      </c>
      <c r="C1066" s="450" t="s">
        <v>9630</v>
      </c>
      <c r="D1066" s="449" t="str">
        <f t="shared" si="44"/>
        <v>Pwata</v>
      </c>
      <c r="E1066" s="449" t="s">
        <v>9630</v>
      </c>
      <c r="F1066" s="449"/>
      <c r="G1066" s="449"/>
      <c r="H1066" s="449"/>
      <c r="I1066" s="449"/>
      <c r="J1066" s="449">
        <v>2</v>
      </c>
      <c r="K1066" s="449">
        <v>11</v>
      </c>
      <c r="L1066" s="449"/>
      <c r="M1066" s="196"/>
      <c r="N1066" s="196"/>
      <c r="O1066" s="196"/>
      <c r="P1066" s="196"/>
      <c r="Q1066" s="196"/>
      <c r="R1066" s="196"/>
      <c r="S1066" s="196"/>
      <c r="T1066" s="196"/>
      <c r="U1066" s="196" t="str">
        <f t="shared" si="45"/>
        <v>77: Pwata</v>
      </c>
    </row>
    <row r="1067" spans="1:21" ht="12.6">
      <c r="A1067" s="449" t="s">
        <v>9556</v>
      </c>
      <c r="B1067" s="448">
        <v>78</v>
      </c>
      <c r="C1067" s="450" t="s">
        <v>9631</v>
      </c>
      <c r="D1067" s="449" t="str">
        <f t="shared" si="44"/>
        <v>Lobone</v>
      </c>
      <c r="E1067" s="449" t="s">
        <v>9631</v>
      </c>
      <c r="F1067" s="449"/>
      <c r="G1067" s="449"/>
      <c r="H1067" s="449"/>
      <c r="I1067" s="449"/>
      <c r="J1067" s="449">
        <v>2</v>
      </c>
      <c r="K1067" s="449">
        <v>12</v>
      </c>
      <c r="L1067" s="449"/>
      <c r="U1067" s="196" t="str">
        <f t="shared" si="45"/>
        <v>78: Lobone</v>
      </c>
    </row>
    <row r="1068" spans="1:21" ht="12.6">
      <c r="A1068" s="449" t="s">
        <v>9556</v>
      </c>
      <c r="B1068" s="448">
        <v>79</v>
      </c>
      <c r="C1068" s="450" t="s">
        <v>9015</v>
      </c>
      <c r="D1068" s="449" t="str">
        <f t="shared" si="44"/>
        <v>Magwi</v>
      </c>
      <c r="E1068" s="449" t="s">
        <v>9015</v>
      </c>
      <c r="F1068" s="449"/>
      <c r="G1068" s="449"/>
      <c r="H1068" s="449"/>
      <c r="I1068" s="449"/>
      <c r="J1068" s="449">
        <v>2</v>
      </c>
      <c r="K1068" s="449">
        <v>12</v>
      </c>
      <c r="L1068" s="449"/>
      <c r="U1068" s="196" t="str">
        <f t="shared" si="45"/>
        <v>79: Magwi</v>
      </c>
    </row>
    <row r="1069" spans="1:21" ht="12.6">
      <c r="A1069" s="449" t="s">
        <v>9556</v>
      </c>
      <c r="B1069" s="448">
        <v>80</v>
      </c>
      <c r="C1069" s="450" t="s">
        <v>9632</v>
      </c>
      <c r="D1069" s="449" t="str">
        <f t="shared" ref="D1069:D1132" si="46">C1069</f>
        <v>Mugali</v>
      </c>
      <c r="E1069" s="449" t="s">
        <v>9632</v>
      </c>
      <c r="F1069" s="449"/>
      <c r="G1069" s="449"/>
      <c r="H1069" s="449"/>
      <c r="I1069" s="449"/>
      <c r="J1069" s="449">
        <v>2</v>
      </c>
      <c r="K1069" s="449">
        <v>12</v>
      </c>
      <c r="L1069" s="449"/>
      <c r="U1069" s="196" t="str">
        <f t="shared" ref="U1069:U1132" si="47">IF(LEN(B1069)&gt;0,_xlfn.CONCAT(B1069,": ",D1069),"")</f>
        <v>80: Mugali</v>
      </c>
    </row>
    <row r="1070" spans="1:21" ht="12.6">
      <c r="A1070" s="449" t="s">
        <v>9556</v>
      </c>
      <c r="B1070" s="448">
        <v>81</v>
      </c>
      <c r="C1070" s="450" t="s">
        <v>9633</v>
      </c>
      <c r="D1070" s="449" t="str">
        <f t="shared" si="46"/>
        <v>Nimule</v>
      </c>
      <c r="E1070" s="449" t="s">
        <v>9633</v>
      </c>
      <c r="F1070" s="449"/>
      <c r="G1070" s="449"/>
      <c r="H1070" s="449"/>
      <c r="I1070" s="449"/>
      <c r="J1070" s="449">
        <v>2</v>
      </c>
      <c r="K1070" s="449">
        <v>12</v>
      </c>
      <c r="L1070" s="449"/>
      <c r="U1070" s="196" t="str">
        <f t="shared" si="47"/>
        <v>81: Nimule</v>
      </c>
    </row>
    <row r="1071" spans="1:21" ht="12.6">
      <c r="A1071" s="449" t="s">
        <v>9556</v>
      </c>
      <c r="B1071" s="448">
        <v>82</v>
      </c>
      <c r="C1071" s="450" t="s">
        <v>9634</v>
      </c>
      <c r="D1071" s="449" t="str">
        <f t="shared" si="46"/>
        <v>Pageri</v>
      </c>
      <c r="E1071" s="449" t="s">
        <v>9634</v>
      </c>
      <c r="F1071" s="449"/>
      <c r="G1071" s="449"/>
      <c r="H1071" s="449"/>
      <c r="I1071" s="449"/>
      <c r="J1071" s="449">
        <v>2</v>
      </c>
      <c r="K1071" s="449">
        <v>12</v>
      </c>
      <c r="L1071" s="449"/>
      <c r="U1071" s="196" t="str">
        <f t="shared" si="47"/>
        <v>82: Pageri</v>
      </c>
    </row>
    <row r="1072" spans="1:21" ht="12.6">
      <c r="A1072" s="449" t="s">
        <v>9556</v>
      </c>
      <c r="B1072" s="448">
        <v>83</v>
      </c>
      <c r="C1072" s="450" t="s">
        <v>9635</v>
      </c>
      <c r="D1072" s="449" t="str">
        <f t="shared" si="46"/>
        <v>Pajok</v>
      </c>
      <c r="E1072" s="449" t="s">
        <v>9635</v>
      </c>
      <c r="F1072" s="449"/>
      <c r="G1072" s="449"/>
      <c r="H1072" s="449"/>
      <c r="I1072" s="449"/>
      <c r="J1072" s="449">
        <v>2</v>
      </c>
      <c r="K1072" s="449">
        <v>12</v>
      </c>
      <c r="L1072" s="449"/>
      <c r="U1072" s="196" t="str">
        <f t="shared" si="47"/>
        <v>83: Pajok</v>
      </c>
    </row>
    <row r="1073" spans="1:21" ht="12.6">
      <c r="A1073" s="449" t="s">
        <v>9556</v>
      </c>
      <c r="B1073" s="448">
        <v>84</v>
      </c>
      <c r="C1073" s="450" t="s">
        <v>9636</v>
      </c>
      <c r="D1073" s="449" t="str">
        <f t="shared" si="46"/>
        <v>Bur</v>
      </c>
      <c r="E1073" s="449" t="s">
        <v>9636</v>
      </c>
      <c r="F1073" s="449"/>
      <c r="G1073" s="449"/>
      <c r="H1073" s="449"/>
      <c r="I1073" s="449"/>
      <c r="J1073" s="449">
        <v>2</v>
      </c>
      <c r="K1073" s="449">
        <v>13</v>
      </c>
      <c r="L1073" s="449"/>
      <c r="U1073" s="196" t="str">
        <f t="shared" si="47"/>
        <v>84: Bur</v>
      </c>
    </row>
    <row r="1074" spans="1:21" ht="12.6">
      <c r="A1074" s="449" t="s">
        <v>9556</v>
      </c>
      <c r="B1074" s="448">
        <v>85</v>
      </c>
      <c r="C1074" s="450" t="s">
        <v>9637</v>
      </c>
      <c r="D1074" s="449" t="str">
        <f t="shared" si="46"/>
        <v>Himodonge</v>
      </c>
      <c r="E1074" s="449" t="s">
        <v>9637</v>
      </c>
      <c r="F1074" s="449"/>
      <c r="G1074" s="449"/>
      <c r="H1074" s="449"/>
      <c r="I1074" s="449"/>
      <c r="J1074" s="449">
        <v>2</v>
      </c>
      <c r="K1074" s="449">
        <v>13</v>
      </c>
      <c r="L1074" s="449"/>
      <c r="U1074" s="196" t="str">
        <f t="shared" si="47"/>
        <v>85: Himodonge</v>
      </c>
    </row>
    <row r="1075" spans="1:21" ht="12.6">
      <c r="A1075" s="449" t="s">
        <v>9556</v>
      </c>
      <c r="B1075" s="448">
        <v>86</v>
      </c>
      <c r="C1075" s="450" t="s">
        <v>9638</v>
      </c>
      <c r="D1075" s="449" t="str">
        <f t="shared" si="46"/>
        <v>Hiyala</v>
      </c>
      <c r="E1075" s="449" t="s">
        <v>9638</v>
      </c>
      <c r="F1075" s="449"/>
      <c r="G1075" s="449"/>
      <c r="H1075" s="449"/>
      <c r="I1075" s="449"/>
      <c r="J1075" s="449">
        <v>2</v>
      </c>
      <c r="K1075" s="449">
        <v>13</v>
      </c>
      <c r="L1075" s="449"/>
      <c r="U1075" s="196" t="str">
        <f t="shared" si="47"/>
        <v>86: Hiyala</v>
      </c>
    </row>
    <row r="1076" spans="1:21" ht="12.6">
      <c r="A1076" s="449" t="s">
        <v>9556</v>
      </c>
      <c r="B1076" s="448">
        <v>87</v>
      </c>
      <c r="C1076" s="450" t="s">
        <v>9639</v>
      </c>
      <c r="D1076" s="449" t="str">
        <f t="shared" si="46"/>
        <v>Ifwotu</v>
      </c>
      <c r="E1076" s="449" t="s">
        <v>9639</v>
      </c>
      <c r="F1076" s="449"/>
      <c r="G1076" s="449"/>
      <c r="H1076" s="449"/>
      <c r="I1076" s="449"/>
      <c r="J1076" s="449">
        <v>2</v>
      </c>
      <c r="K1076" s="449">
        <v>13</v>
      </c>
      <c r="L1076" s="449"/>
      <c r="U1076" s="196" t="str">
        <f t="shared" si="47"/>
        <v>87: Ifwotu</v>
      </c>
    </row>
    <row r="1077" spans="1:21" ht="12.6">
      <c r="A1077" s="449" t="s">
        <v>9556</v>
      </c>
      <c r="B1077" s="448">
        <v>88</v>
      </c>
      <c r="C1077" s="450" t="s">
        <v>9640</v>
      </c>
      <c r="D1077" s="449" t="str">
        <f t="shared" si="46"/>
        <v>Imurok</v>
      </c>
      <c r="E1077" s="449" t="s">
        <v>9640</v>
      </c>
      <c r="F1077" s="449"/>
      <c r="G1077" s="449"/>
      <c r="H1077" s="449"/>
      <c r="I1077" s="449"/>
      <c r="J1077" s="449">
        <v>2</v>
      </c>
      <c r="K1077" s="449">
        <v>13</v>
      </c>
      <c r="L1077" s="449"/>
      <c r="U1077" s="196" t="str">
        <f t="shared" si="47"/>
        <v>88: Imurok</v>
      </c>
    </row>
    <row r="1078" spans="1:21" ht="12.6">
      <c r="A1078" s="449" t="s">
        <v>9556</v>
      </c>
      <c r="B1078" s="448">
        <v>89</v>
      </c>
      <c r="C1078" s="450" t="s">
        <v>9641</v>
      </c>
      <c r="D1078" s="449" t="str">
        <f t="shared" si="46"/>
        <v>Kudo</v>
      </c>
      <c r="E1078" s="449" t="s">
        <v>9641</v>
      </c>
      <c r="F1078" s="449"/>
      <c r="G1078" s="449"/>
      <c r="H1078" s="449"/>
      <c r="I1078" s="449"/>
      <c r="J1078" s="449">
        <v>2</v>
      </c>
      <c r="K1078" s="449">
        <v>13</v>
      </c>
      <c r="L1078" s="449"/>
      <c r="U1078" s="196" t="str">
        <f t="shared" si="47"/>
        <v>89: Kudo</v>
      </c>
    </row>
    <row r="1079" spans="1:21" ht="12.6">
      <c r="A1079" s="449" t="s">
        <v>9556</v>
      </c>
      <c r="B1079" s="448">
        <v>90</v>
      </c>
      <c r="C1079" s="450" t="s">
        <v>8591</v>
      </c>
      <c r="D1079" s="449" t="str">
        <f t="shared" si="46"/>
        <v>Torit</v>
      </c>
      <c r="E1079" s="449" t="s">
        <v>8591</v>
      </c>
      <c r="F1079" s="449"/>
      <c r="G1079" s="449"/>
      <c r="H1079" s="449"/>
      <c r="I1079" s="449"/>
      <c r="J1079" s="449">
        <v>2</v>
      </c>
      <c r="K1079" s="449">
        <v>13</v>
      </c>
      <c r="L1079" s="449"/>
      <c r="U1079" s="196" t="str">
        <f t="shared" si="47"/>
        <v>90: Torit</v>
      </c>
    </row>
    <row r="1080" spans="1:21" ht="12.6">
      <c r="A1080" s="449" t="s">
        <v>9556</v>
      </c>
      <c r="B1080" s="448">
        <v>91</v>
      </c>
      <c r="C1080" s="450" t="s">
        <v>9642</v>
      </c>
      <c r="D1080" s="449" t="str">
        <f t="shared" si="46"/>
        <v>Arihilo</v>
      </c>
      <c r="E1080" s="449" t="s">
        <v>9642</v>
      </c>
      <c r="F1080" s="449"/>
      <c r="G1080" s="449"/>
      <c r="H1080" s="449"/>
      <c r="I1080" s="449"/>
      <c r="J1080" s="449">
        <v>2</v>
      </c>
      <c r="K1080" s="449">
        <v>14</v>
      </c>
      <c r="L1080" s="449"/>
      <c r="U1080" s="196" t="str">
        <f t="shared" si="47"/>
        <v>91: Arihilo</v>
      </c>
    </row>
    <row r="1081" spans="1:21" ht="12.6">
      <c r="A1081" s="449" t="s">
        <v>9556</v>
      </c>
      <c r="B1081" s="448">
        <v>92</v>
      </c>
      <c r="C1081" s="450" t="s">
        <v>9643</v>
      </c>
      <c r="D1081" s="449" t="str">
        <f t="shared" si="46"/>
        <v>Burgilo</v>
      </c>
      <c r="E1081" s="449" t="s">
        <v>9643</v>
      </c>
      <c r="F1081" s="449"/>
      <c r="G1081" s="449"/>
      <c r="H1081" s="449"/>
      <c r="I1081" s="449"/>
      <c r="J1081" s="449">
        <v>2</v>
      </c>
      <c r="K1081" s="449">
        <v>14</v>
      </c>
      <c r="L1081" s="449"/>
      <c r="U1081" s="196" t="str">
        <f t="shared" si="47"/>
        <v>92: Burgilo</v>
      </c>
    </row>
    <row r="1082" spans="1:21" ht="12.6">
      <c r="A1082" s="449" t="s">
        <v>9556</v>
      </c>
      <c r="B1082" s="448">
        <v>93</v>
      </c>
      <c r="C1082" s="450" t="s">
        <v>9644</v>
      </c>
      <c r="D1082" s="449" t="str">
        <f t="shared" si="46"/>
        <v>Imehejek</v>
      </c>
      <c r="E1082" s="449" t="s">
        <v>9644</v>
      </c>
      <c r="F1082" s="449"/>
      <c r="G1082" s="449"/>
      <c r="H1082" s="449"/>
      <c r="I1082" s="449"/>
      <c r="J1082" s="449">
        <v>2</v>
      </c>
      <c r="K1082" s="449">
        <v>14</v>
      </c>
      <c r="L1082" s="449"/>
      <c r="U1082" s="196" t="str">
        <f t="shared" si="47"/>
        <v>93: Imehejek</v>
      </c>
    </row>
    <row r="1083" spans="1:21" ht="12.6">
      <c r="A1083" s="449" t="s">
        <v>9556</v>
      </c>
      <c r="B1083" s="448">
        <v>94</v>
      </c>
      <c r="C1083" s="450" t="s">
        <v>9645</v>
      </c>
      <c r="D1083" s="449" t="str">
        <f t="shared" si="46"/>
        <v>Kurumi</v>
      </c>
      <c r="E1083" s="449" t="s">
        <v>9645</v>
      </c>
      <c r="F1083" s="449"/>
      <c r="G1083" s="449"/>
      <c r="H1083" s="449"/>
      <c r="I1083" s="449"/>
      <c r="J1083" s="449">
        <v>2</v>
      </c>
      <c r="K1083" s="449">
        <v>14</v>
      </c>
      <c r="L1083" s="449"/>
      <c r="U1083" s="196" t="str">
        <f t="shared" si="47"/>
        <v>94: Kurumi</v>
      </c>
    </row>
    <row r="1084" spans="1:21" ht="12.6">
      <c r="A1084" s="449" t="s">
        <v>9556</v>
      </c>
      <c r="B1084" s="448">
        <v>95</v>
      </c>
      <c r="C1084" s="450" t="s">
        <v>9646</v>
      </c>
      <c r="D1084" s="449" t="str">
        <f t="shared" si="46"/>
        <v>Lohutok</v>
      </c>
      <c r="E1084" s="449" t="s">
        <v>9646</v>
      </c>
      <c r="F1084" s="449"/>
      <c r="G1084" s="449"/>
      <c r="H1084" s="449"/>
      <c r="I1084" s="449"/>
      <c r="J1084" s="449">
        <v>2</v>
      </c>
      <c r="K1084" s="449">
        <v>14</v>
      </c>
      <c r="L1084" s="449"/>
      <c r="U1084" s="196" t="str">
        <f t="shared" si="47"/>
        <v>95: Lohutok</v>
      </c>
    </row>
    <row r="1085" spans="1:21" ht="12.6">
      <c r="A1085" s="449" t="s">
        <v>9556</v>
      </c>
      <c r="B1085" s="448">
        <v>96</v>
      </c>
      <c r="C1085" s="450" t="s">
        <v>9647</v>
      </c>
      <c r="D1085" s="449" t="str">
        <f t="shared" si="46"/>
        <v>Longiro</v>
      </c>
      <c r="E1085" s="449" t="s">
        <v>9647</v>
      </c>
      <c r="F1085" s="449"/>
      <c r="G1085" s="449"/>
      <c r="H1085" s="449"/>
      <c r="I1085" s="449"/>
      <c r="J1085" s="449">
        <v>2</v>
      </c>
      <c r="K1085" s="449">
        <v>14</v>
      </c>
      <c r="L1085" s="449"/>
      <c r="U1085" s="196" t="str">
        <f t="shared" si="47"/>
        <v>96: Longiro</v>
      </c>
    </row>
    <row r="1086" spans="1:21" ht="12.6">
      <c r="A1086" s="449" t="s">
        <v>9556</v>
      </c>
      <c r="B1086" s="448">
        <v>97</v>
      </c>
      <c r="C1086" s="450" t="s">
        <v>9648</v>
      </c>
      <c r="D1086" s="449" t="str">
        <f t="shared" si="46"/>
        <v>Marguna</v>
      </c>
      <c r="E1086" s="449" t="s">
        <v>9648</v>
      </c>
      <c r="F1086" s="449"/>
      <c r="G1086" s="449"/>
      <c r="H1086" s="449"/>
      <c r="I1086" s="449"/>
      <c r="J1086" s="449">
        <v>2</v>
      </c>
      <c r="K1086" s="449">
        <v>14</v>
      </c>
      <c r="L1086" s="449"/>
      <c r="U1086" s="196" t="str">
        <f t="shared" si="47"/>
        <v>97: Marguna</v>
      </c>
    </row>
    <row r="1087" spans="1:21" ht="12.6">
      <c r="A1087" s="449" t="s">
        <v>9556</v>
      </c>
      <c r="B1087" s="448">
        <v>98</v>
      </c>
      <c r="C1087" s="450" t="s">
        <v>9649</v>
      </c>
      <c r="D1087" s="449" t="str">
        <f t="shared" si="46"/>
        <v>Pachidi</v>
      </c>
      <c r="E1087" s="449" t="s">
        <v>9649</v>
      </c>
      <c r="F1087" s="449"/>
      <c r="G1087" s="449"/>
      <c r="H1087" s="449"/>
      <c r="I1087" s="449"/>
      <c r="J1087" s="449">
        <v>2</v>
      </c>
      <c r="K1087" s="449">
        <v>14</v>
      </c>
      <c r="L1087" s="449"/>
      <c r="U1087" s="196" t="str">
        <f t="shared" si="47"/>
        <v>98: Pachidi</v>
      </c>
    </row>
    <row r="1088" spans="1:21" ht="12.6">
      <c r="A1088" s="449" t="s">
        <v>9556</v>
      </c>
      <c r="B1088" s="448">
        <v>99</v>
      </c>
      <c r="C1088" s="450" t="s">
        <v>9650</v>
      </c>
      <c r="D1088" s="449" t="str">
        <f t="shared" si="46"/>
        <v>Alali</v>
      </c>
      <c r="E1088" s="449" t="s">
        <v>9650</v>
      </c>
      <c r="F1088" s="449"/>
      <c r="G1088" s="449"/>
      <c r="H1088" s="449"/>
      <c r="I1088" s="449"/>
      <c r="J1088" s="449">
        <v>3</v>
      </c>
      <c r="K1088" s="449">
        <v>15</v>
      </c>
      <c r="L1088" s="449"/>
      <c r="U1088" s="196" t="str">
        <f t="shared" si="47"/>
        <v>99: Alali</v>
      </c>
    </row>
    <row r="1089" spans="1:21" ht="12.6">
      <c r="A1089" s="449" t="s">
        <v>9556</v>
      </c>
      <c r="B1089" s="448">
        <v>100</v>
      </c>
      <c r="C1089" s="450" t="s">
        <v>9651</v>
      </c>
      <c r="D1089" s="449" t="str">
        <f t="shared" si="46"/>
        <v>Barmach</v>
      </c>
      <c r="E1089" s="449" t="s">
        <v>9651</v>
      </c>
      <c r="F1089" s="449"/>
      <c r="G1089" s="449"/>
      <c r="H1089" s="449"/>
      <c r="I1089" s="449"/>
      <c r="J1089" s="449">
        <v>3</v>
      </c>
      <c r="K1089" s="449">
        <v>15</v>
      </c>
      <c r="L1089" s="449"/>
      <c r="U1089" s="196" t="str">
        <f t="shared" si="47"/>
        <v>100: Barmach</v>
      </c>
    </row>
    <row r="1090" spans="1:21" ht="12.6">
      <c r="A1090" s="449" t="s">
        <v>9556</v>
      </c>
      <c r="B1090" s="448">
        <v>101</v>
      </c>
      <c r="C1090" s="450" t="s">
        <v>9652</v>
      </c>
      <c r="D1090" s="449" t="str">
        <f t="shared" si="46"/>
        <v>Bilkey</v>
      </c>
      <c r="E1090" s="449" t="s">
        <v>9652</v>
      </c>
      <c r="F1090" s="449"/>
      <c r="G1090" s="449"/>
      <c r="H1090" s="449"/>
      <c r="I1090" s="449"/>
      <c r="J1090" s="449">
        <v>3</v>
      </c>
      <c r="K1090" s="449">
        <v>15</v>
      </c>
      <c r="L1090" s="449"/>
      <c r="U1090" s="196" t="str">
        <f t="shared" si="47"/>
        <v>101: Bilkey</v>
      </c>
    </row>
    <row r="1091" spans="1:21" ht="12.6">
      <c r="A1091" s="449" t="s">
        <v>9556</v>
      </c>
      <c r="B1091" s="448">
        <v>102</v>
      </c>
      <c r="C1091" s="450" t="s">
        <v>9653</v>
      </c>
      <c r="D1091" s="449" t="str">
        <f t="shared" si="46"/>
        <v>Buong</v>
      </c>
      <c r="E1091" s="449" t="s">
        <v>9653</v>
      </c>
      <c r="F1091" s="449"/>
      <c r="G1091" s="449"/>
      <c r="H1091" s="449"/>
      <c r="I1091" s="449"/>
      <c r="J1091" s="449">
        <v>3</v>
      </c>
      <c r="K1091" s="449">
        <v>15</v>
      </c>
      <c r="L1091" s="449"/>
      <c r="U1091" s="196" t="str">
        <f t="shared" si="47"/>
        <v>102: Buong</v>
      </c>
    </row>
    <row r="1092" spans="1:21" ht="12.6">
      <c r="A1092" s="449" t="s">
        <v>9556</v>
      </c>
      <c r="B1092" s="448">
        <v>103</v>
      </c>
      <c r="C1092" s="450" t="s">
        <v>9654</v>
      </c>
      <c r="D1092" s="449" t="str">
        <f t="shared" si="46"/>
        <v>Dengjok</v>
      </c>
      <c r="E1092" s="449" t="s">
        <v>9654</v>
      </c>
      <c r="F1092" s="449"/>
      <c r="G1092" s="449"/>
      <c r="H1092" s="449"/>
      <c r="I1092" s="449"/>
      <c r="J1092" s="449">
        <v>3</v>
      </c>
      <c r="K1092" s="449">
        <v>15</v>
      </c>
      <c r="L1092" s="449"/>
      <c r="U1092" s="196" t="str">
        <f t="shared" si="47"/>
        <v>103: Dengjok</v>
      </c>
    </row>
    <row r="1093" spans="1:21" ht="12.6">
      <c r="A1093" s="449" t="s">
        <v>9556</v>
      </c>
      <c r="B1093" s="448">
        <v>104</v>
      </c>
      <c r="C1093" s="450" t="s">
        <v>9655</v>
      </c>
      <c r="D1093" s="449" t="str">
        <f t="shared" si="46"/>
        <v>Diror</v>
      </c>
      <c r="E1093" s="449" t="s">
        <v>9655</v>
      </c>
      <c r="F1093" s="449"/>
      <c r="G1093" s="449"/>
      <c r="H1093" s="449"/>
      <c r="I1093" s="449"/>
      <c r="J1093" s="449">
        <v>3</v>
      </c>
      <c r="K1093" s="449">
        <v>15</v>
      </c>
      <c r="L1093" s="449"/>
      <c r="U1093" s="196" t="str">
        <f t="shared" si="47"/>
        <v>104: Diror</v>
      </c>
    </row>
    <row r="1094" spans="1:21" ht="12.6">
      <c r="A1094" s="449" t="s">
        <v>9556</v>
      </c>
      <c r="B1094" s="448">
        <v>105</v>
      </c>
      <c r="C1094" s="450" t="s">
        <v>9656</v>
      </c>
      <c r="D1094" s="449" t="str">
        <f t="shared" si="46"/>
        <v>Nyandit</v>
      </c>
      <c r="E1094" s="449" t="s">
        <v>9656</v>
      </c>
      <c r="F1094" s="449"/>
      <c r="G1094" s="449"/>
      <c r="H1094" s="449"/>
      <c r="I1094" s="449"/>
      <c r="J1094" s="449">
        <v>3</v>
      </c>
      <c r="K1094" s="449">
        <v>15</v>
      </c>
      <c r="L1094" s="449"/>
      <c r="U1094" s="196" t="str">
        <f t="shared" si="47"/>
        <v>105: Nyandit</v>
      </c>
    </row>
    <row r="1095" spans="1:21" ht="12.6">
      <c r="A1095" s="449" t="s">
        <v>9556</v>
      </c>
      <c r="B1095" s="448">
        <v>106</v>
      </c>
      <c r="C1095" s="450" t="s">
        <v>9657</v>
      </c>
      <c r="D1095" s="449" t="str">
        <f t="shared" si="46"/>
        <v>Walgak</v>
      </c>
      <c r="E1095" s="449" t="s">
        <v>9657</v>
      </c>
      <c r="F1095" s="449"/>
      <c r="G1095" s="449"/>
      <c r="H1095" s="449"/>
      <c r="I1095" s="449"/>
      <c r="J1095" s="449">
        <v>3</v>
      </c>
      <c r="K1095" s="449">
        <v>15</v>
      </c>
      <c r="L1095" s="449"/>
      <c r="U1095" s="196" t="str">
        <f t="shared" si="47"/>
        <v>106: Walgak</v>
      </c>
    </row>
    <row r="1096" spans="1:21" ht="12.6">
      <c r="A1096" s="449" t="s">
        <v>9556</v>
      </c>
      <c r="B1096" s="448">
        <v>107</v>
      </c>
      <c r="C1096" s="450" t="s">
        <v>9019</v>
      </c>
      <c r="D1096" s="449" t="str">
        <f t="shared" si="46"/>
        <v>Ayod</v>
      </c>
      <c r="E1096" s="449" t="s">
        <v>9019</v>
      </c>
      <c r="F1096" s="449"/>
      <c r="G1096" s="449"/>
      <c r="H1096" s="449"/>
      <c r="I1096" s="449"/>
      <c r="J1096" s="449">
        <v>3</v>
      </c>
      <c r="K1096" s="449">
        <v>16</v>
      </c>
      <c r="L1096" s="449"/>
      <c r="U1096" s="196" t="str">
        <f t="shared" si="47"/>
        <v>107: Ayod</v>
      </c>
    </row>
    <row r="1097" spans="1:21" ht="12.6">
      <c r="A1097" s="449" t="s">
        <v>9556</v>
      </c>
      <c r="B1097" s="448">
        <v>108</v>
      </c>
      <c r="C1097" s="450" t="s">
        <v>9658</v>
      </c>
      <c r="D1097" s="449" t="str">
        <f t="shared" si="46"/>
        <v>Korwai</v>
      </c>
      <c r="E1097" s="449" t="s">
        <v>9658</v>
      </c>
      <c r="F1097" s="449"/>
      <c r="G1097" s="449"/>
      <c r="H1097" s="449"/>
      <c r="I1097" s="449"/>
      <c r="J1097" s="449">
        <v>3</v>
      </c>
      <c r="K1097" s="449">
        <v>16</v>
      </c>
      <c r="L1097" s="449"/>
      <c r="U1097" s="196" t="str">
        <f t="shared" si="47"/>
        <v>108: Korwai</v>
      </c>
    </row>
    <row r="1098" spans="1:21" ht="12.6">
      <c r="A1098" s="449" t="s">
        <v>9556</v>
      </c>
      <c r="B1098" s="448">
        <v>109</v>
      </c>
      <c r="C1098" s="450" t="s">
        <v>9659</v>
      </c>
      <c r="D1098" s="449" t="str">
        <f t="shared" si="46"/>
        <v>Kuach-deng</v>
      </c>
      <c r="E1098" s="449" t="s">
        <v>9659</v>
      </c>
      <c r="F1098" s="449"/>
      <c r="G1098" s="449"/>
      <c r="H1098" s="449"/>
      <c r="I1098" s="449"/>
      <c r="J1098" s="449">
        <v>3</v>
      </c>
      <c r="K1098" s="449">
        <v>16</v>
      </c>
      <c r="L1098" s="449"/>
      <c r="U1098" s="196" t="str">
        <f t="shared" si="47"/>
        <v>109: Kuach-deng</v>
      </c>
    </row>
    <row r="1099" spans="1:21" ht="12.6">
      <c r="A1099" s="449" t="s">
        <v>9556</v>
      </c>
      <c r="B1099" s="448">
        <v>110</v>
      </c>
      <c r="C1099" s="450" t="s">
        <v>9660</v>
      </c>
      <c r="D1099" s="449" t="str">
        <f t="shared" si="46"/>
        <v>Mogok</v>
      </c>
      <c r="E1099" s="449" t="s">
        <v>9660</v>
      </c>
      <c r="F1099" s="449"/>
      <c r="G1099" s="449"/>
      <c r="H1099" s="449"/>
      <c r="I1099" s="449"/>
      <c r="J1099" s="449">
        <v>3</v>
      </c>
      <c r="K1099" s="449">
        <v>16</v>
      </c>
      <c r="L1099" s="449"/>
      <c r="U1099" s="196" t="str">
        <f t="shared" si="47"/>
        <v>110: Mogok</v>
      </c>
    </row>
    <row r="1100" spans="1:21" ht="12.6">
      <c r="A1100" s="449" t="s">
        <v>9556</v>
      </c>
      <c r="B1100" s="448">
        <v>111</v>
      </c>
      <c r="C1100" s="450" t="s">
        <v>9661</v>
      </c>
      <c r="D1100" s="449" t="str">
        <f t="shared" si="46"/>
        <v>Pagil</v>
      </c>
      <c r="E1100" s="449" t="s">
        <v>9661</v>
      </c>
      <c r="F1100" s="449"/>
      <c r="G1100" s="449"/>
      <c r="H1100" s="449"/>
      <c r="I1100" s="449"/>
      <c r="J1100" s="449">
        <v>3</v>
      </c>
      <c r="K1100" s="449">
        <v>16</v>
      </c>
      <c r="L1100" s="449"/>
      <c r="U1100" s="196" t="str">
        <f t="shared" si="47"/>
        <v>111: Pagil</v>
      </c>
    </row>
    <row r="1101" spans="1:21" ht="12.6">
      <c r="A1101" s="449" t="s">
        <v>9556</v>
      </c>
      <c r="B1101" s="448">
        <v>112</v>
      </c>
      <c r="C1101" s="450" t="s">
        <v>9662</v>
      </c>
      <c r="D1101" s="449" t="str">
        <f t="shared" si="46"/>
        <v>Pajiek</v>
      </c>
      <c r="E1101" s="449" t="s">
        <v>9662</v>
      </c>
      <c r="F1101" s="449"/>
      <c r="G1101" s="449"/>
      <c r="H1101" s="449"/>
      <c r="I1101" s="449"/>
      <c r="J1101" s="449">
        <v>3</v>
      </c>
      <c r="K1101" s="449">
        <v>16</v>
      </c>
      <c r="L1101" s="449"/>
      <c r="U1101" s="196" t="str">
        <f t="shared" si="47"/>
        <v>112: Pajiek</v>
      </c>
    </row>
    <row r="1102" spans="1:21" ht="12.6">
      <c r="A1102" s="449" t="s">
        <v>9556</v>
      </c>
      <c r="B1102" s="448">
        <v>113</v>
      </c>
      <c r="C1102" s="450" t="s">
        <v>8593</v>
      </c>
      <c r="D1102" s="449" t="str">
        <f t="shared" si="46"/>
        <v>Wau</v>
      </c>
      <c r="E1102" s="449" t="s">
        <v>8593</v>
      </c>
      <c r="F1102" s="449"/>
      <c r="G1102" s="449"/>
      <c r="H1102" s="449"/>
      <c r="I1102" s="449"/>
      <c r="J1102" s="449">
        <v>3</v>
      </c>
      <c r="K1102" s="449">
        <v>16</v>
      </c>
      <c r="L1102" s="449"/>
      <c r="U1102" s="196" t="str">
        <f t="shared" si="47"/>
        <v>113: Wau</v>
      </c>
    </row>
    <row r="1103" spans="1:21" ht="12.6">
      <c r="A1103" s="449" t="s">
        <v>9556</v>
      </c>
      <c r="B1103" s="448">
        <v>114</v>
      </c>
      <c r="C1103" s="450" t="s">
        <v>9663</v>
      </c>
      <c r="D1103" s="449" t="str">
        <f t="shared" si="46"/>
        <v>Anyidi</v>
      </c>
      <c r="E1103" s="449" t="s">
        <v>9663</v>
      </c>
      <c r="F1103" s="449"/>
      <c r="G1103" s="449"/>
      <c r="H1103" s="449"/>
      <c r="I1103" s="449"/>
      <c r="J1103" s="449">
        <v>3</v>
      </c>
      <c r="K1103" s="449">
        <v>17</v>
      </c>
      <c r="L1103" s="449"/>
      <c r="U1103" s="196" t="str">
        <f t="shared" si="47"/>
        <v>114: Anyidi</v>
      </c>
    </row>
    <row r="1104" spans="1:21" ht="12.6">
      <c r="A1104" s="449" t="s">
        <v>9556</v>
      </c>
      <c r="B1104" s="448">
        <v>115</v>
      </c>
      <c r="C1104" s="450" t="s">
        <v>9664</v>
      </c>
      <c r="D1104" s="449" t="str">
        <f t="shared" si="46"/>
        <v>Baidit</v>
      </c>
      <c r="E1104" s="449" t="s">
        <v>9664</v>
      </c>
      <c r="F1104" s="449"/>
      <c r="G1104" s="449"/>
      <c r="H1104" s="449"/>
      <c r="I1104" s="449"/>
      <c r="J1104" s="449">
        <v>3</v>
      </c>
      <c r="K1104" s="449">
        <v>17</v>
      </c>
      <c r="L1104" s="449"/>
      <c r="U1104" s="196" t="str">
        <f t="shared" si="47"/>
        <v>115: Baidit</v>
      </c>
    </row>
    <row r="1105" spans="1:21" ht="12.6">
      <c r="A1105" s="449" t="s">
        <v>9556</v>
      </c>
      <c r="B1105" s="448">
        <v>116</v>
      </c>
      <c r="C1105" s="450" t="s">
        <v>8573</v>
      </c>
      <c r="D1105" s="449" t="str">
        <f t="shared" si="46"/>
        <v>Bor</v>
      </c>
      <c r="E1105" s="449" t="s">
        <v>8573</v>
      </c>
      <c r="F1105" s="449"/>
      <c r="G1105" s="449"/>
      <c r="H1105" s="449"/>
      <c r="I1105" s="449"/>
      <c r="J1105" s="449">
        <v>3</v>
      </c>
      <c r="K1105" s="449">
        <v>17</v>
      </c>
      <c r="L1105" s="449"/>
      <c r="U1105" s="196" t="str">
        <f t="shared" si="47"/>
        <v>116: Bor</v>
      </c>
    </row>
    <row r="1106" spans="1:21" ht="12.6">
      <c r="A1106" s="449" t="s">
        <v>9556</v>
      </c>
      <c r="B1106" s="448">
        <v>117</v>
      </c>
      <c r="C1106" s="450" t="s">
        <v>9665</v>
      </c>
      <c r="D1106" s="449" t="str">
        <f t="shared" si="46"/>
        <v>Jalle</v>
      </c>
      <c r="E1106" s="449" t="s">
        <v>9665</v>
      </c>
      <c r="F1106" s="449"/>
      <c r="G1106" s="449"/>
      <c r="H1106" s="449"/>
      <c r="I1106" s="449"/>
      <c r="J1106" s="449">
        <v>3</v>
      </c>
      <c r="K1106" s="449">
        <v>17</v>
      </c>
      <c r="L1106" s="449"/>
      <c r="U1106" s="196" t="str">
        <f t="shared" si="47"/>
        <v>117: Jalle</v>
      </c>
    </row>
    <row r="1107" spans="1:21" ht="12.6">
      <c r="A1107" s="449" t="s">
        <v>9556</v>
      </c>
      <c r="B1107" s="448">
        <v>118</v>
      </c>
      <c r="C1107" s="450" t="s">
        <v>9666</v>
      </c>
      <c r="D1107" s="449" t="str">
        <f t="shared" si="46"/>
        <v>Kolnyang</v>
      </c>
      <c r="E1107" s="449" t="s">
        <v>9666</v>
      </c>
      <c r="F1107" s="449"/>
      <c r="G1107" s="449"/>
      <c r="H1107" s="449"/>
      <c r="I1107" s="449"/>
      <c r="J1107" s="449">
        <v>3</v>
      </c>
      <c r="K1107" s="449">
        <v>17</v>
      </c>
      <c r="L1107" s="449"/>
      <c r="U1107" s="196" t="str">
        <f t="shared" si="47"/>
        <v>118: Kolnyang</v>
      </c>
    </row>
    <row r="1108" spans="1:21" ht="12.6">
      <c r="A1108" s="449" t="s">
        <v>9556</v>
      </c>
      <c r="B1108" s="448">
        <v>119</v>
      </c>
      <c r="C1108" s="450" t="s">
        <v>9667</v>
      </c>
      <c r="D1108" s="449" t="str">
        <f t="shared" si="46"/>
        <v>Makuach</v>
      </c>
      <c r="E1108" s="449" t="s">
        <v>9667</v>
      </c>
      <c r="F1108" s="449"/>
      <c r="G1108" s="449"/>
      <c r="H1108" s="449"/>
      <c r="I1108" s="449"/>
      <c r="J1108" s="449">
        <v>3</v>
      </c>
      <c r="K1108" s="449">
        <v>17</v>
      </c>
      <c r="L1108" s="449"/>
      <c r="U1108" s="196" t="str">
        <f t="shared" si="47"/>
        <v>119: Makuach</v>
      </c>
    </row>
    <row r="1109" spans="1:21" ht="12.6">
      <c r="A1109" s="449" t="s">
        <v>9556</v>
      </c>
      <c r="B1109" s="448">
        <v>120</v>
      </c>
      <c r="C1109" s="450" t="s">
        <v>9668</v>
      </c>
      <c r="D1109" s="449" t="str">
        <f t="shared" si="46"/>
        <v>Ageer</v>
      </c>
      <c r="E1109" s="449" t="s">
        <v>9668</v>
      </c>
      <c r="F1109" s="449"/>
      <c r="G1109" s="449"/>
      <c r="H1109" s="449"/>
      <c r="I1109" s="449"/>
      <c r="J1109" s="449">
        <v>3</v>
      </c>
      <c r="K1109" s="449">
        <v>18</v>
      </c>
      <c r="L1109" s="449"/>
      <c r="U1109" s="196" t="str">
        <f t="shared" si="47"/>
        <v>120: Ageer</v>
      </c>
    </row>
    <row r="1110" spans="1:21" ht="12.6">
      <c r="A1110" s="449" t="s">
        <v>9556</v>
      </c>
      <c r="B1110" s="448">
        <v>121</v>
      </c>
      <c r="C1110" s="450" t="s">
        <v>9669</v>
      </c>
      <c r="D1110" s="449" t="str">
        <f t="shared" si="46"/>
        <v>Dongchak</v>
      </c>
      <c r="E1110" s="449" t="s">
        <v>9669</v>
      </c>
      <c r="F1110" s="449"/>
      <c r="G1110" s="449"/>
      <c r="H1110" s="449"/>
      <c r="I1110" s="449"/>
      <c r="J1110" s="449">
        <v>3</v>
      </c>
      <c r="K1110" s="449">
        <v>18</v>
      </c>
      <c r="L1110" s="449"/>
      <c r="U1110" s="196" t="str">
        <f t="shared" si="47"/>
        <v>121: Dongchak</v>
      </c>
    </row>
    <row r="1111" spans="1:21" ht="12.6">
      <c r="A1111" s="449" t="s">
        <v>9556</v>
      </c>
      <c r="B1111" s="448">
        <v>122</v>
      </c>
      <c r="C1111" s="450" t="s">
        <v>9670</v>
      </c>
      <c r="D1111" s="449" t="str">
        <f t="shared" si="46"/>
        <v>Padiet</v>
      </c>
      <c r="E1111" s="449" t="s">
        <v>9670</v>
      </c>
      <c r="F1111" s="449"/>
      <c r="G1111" s="449"/>
      <c r="H1111" s="449"/>
      <c r="I1111" s="449"/>
      <c r="J1111" s="449">
        <v>3</v>
      </c>
      <c r="K1111" s="449">
        <v>18</v>
      </c>
      <c r="L1111" s="449"/>
      <c r="U1111" s="196" t="str">
        <f t="shared" si="47"/>
        <v>122: Padiet</v>
      </c>
    </row>
    <row r="1112" spans="1:21" ht="12.6">
      <c r="A1112" s="449" t="s">
        <v>9556</v>
      </c>
      <c r="B1112" s="448">
        <v>123</v>
      </c>
      <c r="C1112" s="450" t="s">
        <v>9671</v>
      </c>
      <c r="D1112" s="449" t="str">
        <f t="shared" si="46"/>
        <v>Pagak</v>
      </c>
      <c r="E1112" s="449" t="s">
        <v>9671</v>
      </c>
      <c r="F1112" s="449"/>
      <c r="G1112" s="449"/>
      <c r="H1112" s="449"/>
      <c r="I1112" s="449"/>
      <c r="J1112" s="449">
        <v>3</v>
      </c>
      <c r="K1112" s="449">
        <v>18</v>
      </c>
      <c r="L1112" s="449"/>
      <c r="U1112" s="196" t="str">
        <f t="shared" si="47"/>
        <v>123: Pagak</v>
      </c>
    </row>
    <row r="1113" spans="1:21" ht="12.6">
      <c r="A1113" s="449" t="s">
        <v>9556</v>
      </c>
      <c r="B1113" s="448">
        <v>124</v>
      </c>
      <c r="C1113" s="450" t="s">
        <v>9672</v>
      </c>
      <c r="D1113" s="449" t="str">
        <f t="shared" si="46"/>
        <v>Panyang</v>
      </c>
      <c r="E1113" s="449" t="s">
        <v>9672</v>
      </c>
      <c r="F1113" s="449"/>
      <c r="G1113" s="449"/>
      <c r="H1113" s="449"/>
      <c r="I1113" s="449"/>
      <c r="J1113" s="449">
        <v>3</v>
      </c>
      <c r="K1113" s="449">
        <v>18</v>
      </c>
      <c r="L1113" s="449"/>
      <c r="U1113" s="196" t="str">
        <f t="shared" si="47"/>
        <v>124: Panyang</v>
      </c>
    </row>
    <row r="1114" spans="1:21" ht="12.6">
      <c r="A1114" s="449" t="s">
        <v>9556</v>
      </c>
      <c r="B1114" s="448">
        <v>125</v>
      </c>
      <c r="C1114" s="450" t="s">
        <v>9673</v>
      </c>
      <c r="D1114" s="449" t="str">
        <f t="shared" si="46"/>
        <v>Payuel</v>
      </c>
      <c r="E1114" s="449" t="s">
        <v>9673</v>
      </c>
      <c r="F1114" s="449"/>
      <c r="G1114" s="449"/>
      <c r="H1114" s="449"/>
      <c r="I1114" s="449"/>
      <c r="J1114" s="449">
        <v>3</v>
      </c>
      <c r="K1114" s="449">
        <v>18</v>
      </c>
      <c r="L1114" s="449"/>
      <c r="U1114" s="196" t="str">
        <f t="shared" si="47"/>
        <v>125: Payuel</v>
      </c>
    </row>
    <row r="1115" spans="1:21" ht="12.6">
      <c r="A1115" s="449" t="s">
        <v>9556</v>
      </c>
      <c r="B1115" s="448">
        <v>126</v>
      </c>
      <c r="C1115" s="450" t="s">
        <v>9674</v>
      </c>
      <c r="D1115" s="449" t="str">
        <f t="shared" si="46"/>
        <v>Manajang</v>
      </c>
      <c r="E1115" s="449" t="s">
        <v>9674</v>
      </c>
      <c r="F1115" s="449"/>
      <c r="G1115" s="449"/>
      <c r="H1115" s="449"/>
      <c r="I1115" s="449"/>
      <c r="J1115" s="449">
        <v>3</v>
      </c>
      <c r="K1115" s="449">
        <v>19</v>
      </c>
      <c r="L1115" s="449"/>
      <c r="U1115" s="196" t="str">
        <f t="shared" si="47"/>
        <v>126: Manajang</v>
      </c>
    </row>
    <row r="1116" spans="1:21" ht="12.6">
      <c r="A1116" s="449" t="s">
        <v>9556</v>
      </c>
      <c r="B1116" s="448">
        <v>127</v>
      </c>
      <c r="C1116" s="450" t="s">
        <v>9675</v>
      </c>
      <c r="D1116" s="449" t="str">
        <f t="shared" si="46"/>
        <v>Mareang</v>
      </c>
      <c r="E1116" s="449" t="s">
        <v>9675</v>
      </c>
      <c r="F1116" s="449"/>
      <c r="G1116" s="449"/>
      <c r="H1116" s="449"/>
      <c r="I1116" s="449"/>
      <c r="J1116" s="449">
        <v>3</v>
      </c>
      <c r="K1116" s="449">
        <v>19</v>
      </c>
      <c r="L1116" s="449"/>
      <c r="U1116" s="196" t="str">
        <f t="shared" si="47"/>
        <v>127: Mareang</v>
      </c>
    </row>
    <row r="1117" spans="1:21" ht="12.6">
      <c r="A1117" s="449" t="s">
        <v>9556</v>
      </c>
      <c r="B1117" s="448">
        <v>128</v>
      </c>
      <c r="C1117" s="450" t="s">
        <v>9676</v>
      </c>
      <c r="D1117" s="449" t="str">
        <f t="shared" si="46"/>
        <v>Old Fangak</v>
      </c>
      <c r="E1117" s="449" t="s">
        <v>9676</v>
      </c>
      <c r="F1117" s="449"/>
      <c r="G1117" s="449"/>
      <c r="H1117" s="449"/>
      <c r="I1117" s="449"/>
      <c r="J1117" s="449">
        <v>3</v>
      </c>
      <c r="K1117" s="449">
        <v>19</v>
      </c>
      <c r="L1117" s="449"/>
      <c r="U1117" s="196" t="str">
        <f t="shared" si="47"/>
        <v>128: Old Fangak</v>
      </c>
    </row>
    <row r="1118" spans="1:21" ht="12.6">
      <c r="A1118" s="449" t="s">
        <v>9556</v>
      </c>
      <c r="B1118" s="448">
        <v>129</v>
      </c>
      <c r="C1118" s="450" t="s">
        <v>9677</v>
      </c>
      <c r="D1118" s="449" t="str">
        <f t="shared" si="46"/>
        <v>Paguer</v>
      </c>
      <c r="E1118" s="449" t="s">
        <v>9677</v>
      </c>
      <c r="F1118" s="449"/>
      <c r="G1118" s="449"/>
      <c r="H1118" s="449"/>
      <c r="I1118" s="449"/>
      <c r="J1118" s="449">
        <v>3</v>
      </c>
      <c r="K1118" s="449">
        <v>19</v>
      </c>
      <c r="L1118" s="449"/>
      <c r="U1118" s="196" t="str">
        <f t="shared" si="47"/>
        <v>129: Paguer</v>
      </c>
    </row>
    <row r="1119" spans="1:21" ht="12.6">
      <c r="A1119" s="449" t="s">
        <v>9556</v>
      </c>
      <c r="B1119" s="448">
        <v>130</v>
      </c>
      <c r="C1119" s="450" t="s">
        <v>9678</v>
      </c>
      <c r="D1119" s="449" t="str">
        <f t="shared" si="46"/>
        <v>Phom</v>
      </c>
      <c r="E1119" s="449" t="s">
        <v>9678</v>
      </c>
      <c r="F1119" s="449"/>
      <c r="G1119" s="449"/>
      <c r="H1119" s="449"/>
      <c r="I1119" s="449"/>
      <c r="J1119" s="449">
        <v>3</v>
      </c>
      <c r="K1119" s="449">
        <v>19</v>
      </c>
      <c r="L1119" s="449"/>
      <c r="U1119" s="196" t="str">
        <f t="shared" si="47"/>
        <v>130: Phom</v>
      </c>
    </row>
    <row r="1120" spans="1:21" ht="12.6">
      <c r="A1120" s="449" t="s">
        <v>9556</v>
      </c>
      <c r="B1120" s="448">
        <v>131</v>
      </c>
      <c r="C1120" s="450" t="s">
        <v>9679</v>
      </c>
      <c r="D1120" s="449" t="str">
        <f t="shared" si="46"/>
        <v>Alam</v>
      </c>
      <c r="E1120" s="449" t="s">
        <v>9679</v>
      </c>
      <c r="F1120" s="449"/>
      <c r="G1120" s="449"/>
      <c r="H1120" s="449"/>
      <c r="I1120" s="449"/>
      <c r="J1120" s="449">
        <v>3</v>
      </c>
      <c r="K1120" s="449">
        <v>20</v>
      </c>
      <c r="L1120" s="449"/>
      <c r="U1120" s="196" t="str">
        <f t="shared" si="47"/>
        <v>131: Alam</v>
      </c>
    </row>
    <row r="1121" spans="1:21" ht="12.6">
      <c r="A1121" s="449" t="s">
        <v>9556</v>
      </c>
      <c r="B1121" s="448">
        <v>132</v>
      </c>
      <c r="C1121" s="450" t="s">
        <v>9680</v>
      </c>
      <c r="D1121" s="449" t="str">
        <f t="shared" si="46"/>
        <v>Atar</v>
      </c>
      <c r="E1121" s="449" t="s">
        <v>9680</v>
      </c>
      <c r="F1121" s="449"/>
      <c r="G1121" s="449"/>
      <c r="H1121" s="449"/>
      <c r="I1121" s="449"/>
      <c r="J1121" s="449">
        <v>3</v>
      </c>
      <c r="K1121" s="449">
        <v>20</v>
      </c>
      <c r="L1121" s="449"/>
      <c r="U1121" s="196" t="str">
        <f t="shared" si="47"/>
        <v>132: Atar</v>
      </c>
    </row>
    <row r="1122" spans="1:21" ht="12.6">
      <c r="A1122" s="449" t="s">
        <v>9556</v>
      </c>
      <c r="B1122" s="448">
        <v>133</v>
      </c>
      <c r="C1122" s="450" t="s">
        <v>9681</v>
      </c>
      <c r="D1122" s="449" t="str">
        <f t="shared" si="46"/>
        <v>Belewach</v>
      </c>
      <c r="E1122" s="449" t="s">
        <v>9681</v>
      </c>
      <c r="F1122" s="449"/>
      <c r="G1122" s="449"/>
      <c r="H1122" s="449"/>
      <c r="I1122" s="449"/>
      <c r="J1122" s="449">
        <v>3</v>
      </c>
      <c r="K1122" s="449">
        <v>20</v>
      </c>
      <c r="L1122" s="449"/>
      <c r="U1122" s="196" t="str">
        <f t="shared" si="47"/>
        <v>133: Belewach</v>
      </c>
    </row>
    <row r="1123" spans="1:21" ht="12.6">
      <c r="A1123" s="449" t="s">
        <v>9556</v>
      </c>
      <c r="B1123" s="448">
        <v>134</v>
      </c>
      <c r="C1123" s="450" t="s">
        <v>9682</v>
      </c>
      <c r="D1123" s="449" t="str">
        <f t="shared" si="46"/>
        <v>Kadak</v>
      </c>
      <c r="E1123" s="449" t="s">
        <v>9682</v>
      </c>
      <c r="F1123" s="449"/>
      <c r="G1123" s="449"/>
      <c r="H1123" s="449"/>
      <c r="I1123" s="449"/>
      <c r="J1123" s="449">
        <v>3</v>
      </c>
      <c r="K1123" s="449">
        <v>20</v>
      </c>
      <c r="L1123" s="449"/>
      <c r="U1123" s="196" t="str">
        <f t="shared" si="47"/>
        <v>134: Kadak</v>
      </c>
    </row>
    <row r="1124" spans="1:21" ht="12.6">
      <c r="A1124" s="449" t="s">
        <v>9556</v>
      </c>
      <c r="B1124" s="448">
        <v>135</v>
      </c>
      <c r="C1124" s="450" t="s">
        <v>9658</v>
      </c>
      <c r="D1124" s="449" t="str">
        <f t="shared" si="46"/>
        <v>Korwai</v>
      </c>
      <c r="E1124" s="449" t="s">
        <v>9658</v>
      </c>
      <c r="F1124" s="449"/>
      <c r="G1124" s="449"/>
      <c r="H1124" s="449"/>
      <c r="I1124" s="449"/>
      <c r="J1124" s="449">
        <v>3</v>
      </c>
      <c r="K1124" s="449">
        <v>20</v>
      </c>
      <c r="L1124" s="449"/>
      <c r="U1124" s="196" t="str">
        <f t="shared" si="47"/>
        <v>135: Korwai</v>
      </c>
    </row>
    <row r="1125" spans="1:21" ht="12.6">
      <c r="A1125" s="449" t="s">
        <v>9556</v>
      </c>
      <c r="B1125" s="448">
        <v>136</v>
      </c>
      <c r="C1125" s="450" t="s">
        <v>9683</v>
      </c>
      <c r="D1125" s="449" t="str">
        <f t="shared" si="46"/>
        <v>Mareng</v>
      </c>
      <c r="E1125" s="449" t="s">
        <v>9683</v>
      </c>
      <c r="F1125" s="449"/>
      <c r="G1125" s="449"/>
      <c r="H1125" s="449"/>
      <c r="I1125" s="449"/>
      <c r="J1125" s="449">
        <v>3</v>
      </c>
      <c r="K1125" s="449">
        <v>20</v>
      </c>
      <c r="L1125" s="449"/>
      <c r="U1125" s="196" t="str">
        <f t="shared" si="47"/>
        <v>136: Mareng</v>
      </c>
    </row>
    <row r="1126" spans="1:21" ht="12.6">
      <c r="A1126" s="449" t="s">
        <v>9556</v>
      </c>
      <c r="B1126" s="448">
        <v>137</v>
      </c>
      <c r="C1126" s="450" t="s">
        <v>9684</v>
      </c>
      <c r="D1126" s="449" t="str">
        <f t="shared" si="46"/>
        <v>Nyainthokmalual</v>
      </c>
      <c r="E1126" s="449" t="s">
        <v>9684</v>
      </c>
      <c r="F1126" s="449"/>
      <c r="G1126" s="449"/>
      <c r="H1126" s="449"/>
      <c r="I1126" s="449"/>
      <c r="J1126" s="449">
        <v>3</v>
      </c>
      <c r="K1126" s="449">
        <v>20</v>
      </c>
      <c r="L1126" s="449"/>
      <c r="U1126" s="196" t="str">
        <f t="shared" si="47"/>
        <v>137: Nyainthokmalual</v>
      </c>
    </row>
    <row r="1127" spans="1:21" ht="12.6">
      <c r="A1127" s="449" t="s">
        <v>9556</v>
      </c>
      <c r="B1127" s="448">
        <v>138</v>
      </c>
      <c r="C1127" s="450" t="s">
        <v>9685</v>
      </c>
      <c r="D1127" s="449" t="str">
        <f t="shared" si="46"/>
        <v>Wuonlam</v>
      </c>
      <c r="E1127" s="449" t="s">
        <v>9685</v>
      </c>
      <c r="F1127" s="449"/>
      <c r="G1127" s="449"/>
      <c r="H1127" s="449"/>
      <c r="I1127" s="449"/>
      <c r="J1127" s="449">
        <v>3</v>
      </c>
      <c r="K1127" s="449">
        <v>20</v>
      </c>
      <c r="L1127" s="449"/>
      <c r="U1127" s="196" t="str">
        <f t="shared" si="47"/>
        <v>138: Wuonlam</v>
      </c>
    </row>
    <row r="1128" spans="1:21" ht="12.6">
      <c r="A1128" s="449" t="s">
        <v>9556</v>
      </c>
      <c r="B1128" s="448">
        <v>139</v>
      </c>
      <c r="C1128" s="450" t="s">
        <v>9686</v>
      </c>
      <c r="D1128" s="449" t="str">
        <f t="shared" si="46"/>
        <v>Chuil</v>
      </c>
      <c r="E1128" s="449" t="s">
        <v>9686</v>
      </c>
      <c r="F1128" s="449"/>
      <c r="G1128" s="449"/>
      <c r="H1128" s="449"/>
      <c r="I1128" s="449"/>
      <c r="J1128" s="449">
        <v>3</v>
      </c>
      <c r="K1128" s="449">
        <v>21</v>
      </c>
      <c r="L1128" s="449"/>
      <c r="U1128" s="196" t="str">
        <f t="shared" si="47"/>
        <v>139: Chuil</v>
      </c>
    </row>
    <row r="1129" spans="1:21" ht="12.6">
      <c r="A1129" s="449" t="s">
        <v>9556</v>
      </c>
      <c r="B1129" s="448">
        <v>140</v>
      </c>
      <c r="C1129" s="450" t="s">
        <v>9687</v>
      </c>
      <c r="D1129" s="449" t="str">
        <f t="shared" si="46"/>
        <v>Nyambor</v>
      </c>
      <c r="E1129" s="449" t="s">
        <v>9687</v>
      </c>
      <c r="F1129" s="449"/>
      <c r="G1129" s="449"/>
      <c r="H1129" s="449"/>
      <c r="I1129" s="449"/>
      <c r="J1129" s="449">
        <v>3</v>
      </c>
      <c r="K1129" s="449">
        <v>21</v>
      </c>
      <c r="L1129" s="449"/>
      <c r="U1129" s="196" t="str">
        <f t="shared" si="47"/>
        <v>140: Nyambor</v>
      </c>
    </row>
    <row r="1130" spans="1:21" ht="12.6">
      <c r="A1130" s="449" t="s">
        <v>9556</v>
      </c>
      <c r="B1130" s="448">
        <v>141</v>
      </c>
      <c r="C1130" s="450" t="s">
        <v>9688</v>
      </c>
      <c r="D1130" s="449" t="str">
        <f t="shared" si="46"/>
        <v>Pading</v>
      </c>
      <c r="E1130" s="449" t="s">
        <v>9688</v>
      </c>
      <c r="F1130" s="449"/>
      <c r="G1130" s="449"/>
      <c r="H1130" s="449"/>
      <c r="I1130" s="449"/>
      <c r="J1130" s="449">
        <v>3</v>
      </c>
      <c r="K1130" s="449">
        <v>21</v>
      </c>
      <c r="L1130" s="449"/>
      <c r="U1130" s="196" t="str">
        <f t="shared" si="47"/>
        <v>141: Pading</v>
      </c>
    </row>
    <row r="1131" spans="1:21" ht="12.6">
      <c r="A1131" s="449" t="s">
        <v>9556</v>
      </c>
      <c r="B1131" s="448">
        <v>142</v>
      </c>
      <c r="C1131" s="450" t="s">
        <v>9689</v>
      </c>
      <c r="D1131" s="449" t="str">
        <f t="shared" si="46"/>
        <v>Pulturuk</v>
      </c>
      <c r="E1131" s="449" t="s">
        <v>9689</v>
      </c>
      <c r="F1131" s="449"/>
      <c r="G1131" s="449"/>
      <c r="H1131" s="449"/>
      <c r="I1131" s="449"/>
      <c r="J1131" s="449">
        <v>3</v>
      </c>
      <c r="K1131" s="449">
        <v>21</v>
      </c>
      <c r="L1131" s="449"/>
      <c r="U1131" s="196" t="str">
        <f t="shared" si="47"/>
        <v>142: Pulturuk</v>
      </c>
    </row>
    <row r="1132" spans="1:21" ht="12.6">
      <c r="A1132" s="449" t="s">
        <v>9556</v>
      </c>
      <c r="B1132" s="448">
        <v>143</v>
      </c>
      <c r="C1132" s="450" t="s">
        <v>9690</v>
      </c>
      <c r="D1132" s="449" t="str">
        <f t="shared" si="46"/>
        <v>Thol</v>
      </c>
      <c r="E1132" s="449" t="s">
        <v>9690</v>
      </c>
      <c r="F1132" s="449"/>
      <c r="G1132" s="449"/>
      <c r="H1132" s="449"/>
      <c r="I1132" s="449"/>
      <c r="J1132" s="449">
        <v>3</v>
      </c>
      <c r="K1132" s="449">
        <v>21</v>
      </c>
      <c r="L1132" s="449"/>
      <c r="U1132" s="196" t="str">
        <f t="shared" si="47"/>
        <v>143: Thol</v>
      </c>
    </row>
    <row r="1133" spans="1:21" ht="12.6">
      <c r="A1133" s="449" t="s">
        <v>9556</v>
      </c>
      <c r="B1133" s="448">
        <v>144</v>
      </c>
      <c r="C1133" s="450" t="s">
        <v>9691</v>
      </c>
      <c r="D1133" s="449" t="str">
        <f t="shared" ref="D1133:D1196" si="48">C1133</f>
        <v>Waat</v>
      </c>
      <c r="E1133" s="449" t="s">
        <v>9691</v>
      </c>
      <c r="F1133" s="449"/>
      <c r="G1133" s="449"/>
      <c r="H1133" s="449"/>
      <c r="I1133" s="449"/>
      <c r="J1133" s="449">
        <v>3</v>
      </c>
      <c r="K1133" s="449">
        <v>21</v>
      </c>
      <c r="L1133" s="449"/>
      <c r="U1133" s="196" t="str">
        <f t="shared" ref="U1133:U1196" si="49">IF(LEN(B1133)&gt;0,_xlfn.CONCAT(B1133,": ",D1133),"")</f>
        <v>144: Waat</v>
      </c>
    </row>
    <row r="1134" spans="1:21" ht="12.6">
      <c r="A1134" s="449" t="s">
        <v>9556</v>
      </c>
      <c r="B1134" s="448">
        <v>145</v>
      </c>
      <c r="C1134" s="450" t="s">
        <v>9692</v>
      </c>
      <c r="D1134" s="449" t="str">
        <f t="shared" si="48"/>
        <v>Buma</v>
      </c>
      <c r="E1134" s="449" t="s">
        <v>9692</v>
      </c>
      <c r="F1134" s="449"/>
      <c r="G1134" s="449"/>
      <c r="H1134" s="449"/>
      <c r="I1134" s="449"/>
      <c r="J1134" s="449">
        <v>3</v>
      </c>
      <c r="K1134" s="449">
        <v>22</v>
      </c>
      <c r="L1134" s="449"/>
      <c r="U1134" s="196" t="str">
        <f t="shared" si="49"/>
        <v>145: Buma</v>
      </c>
    </row>
    <row r="1135" spans="1:21" ht="12.6">
      <c r="A1135" s="449" t="s">
        <v>9556</v>
      </c>
      <c r="B1135" s="448">
        <v>146</v>
      </c>
      <c r="C1135" s="450" t="s">
        <v>9693</v>
      </c>
      <c r="D1135" s="449" t="str">
        <f t="shared" si="48"/>
        <v>Gumuruk</v>
      </c>
      <c r="E1135" s="449" t="s">
        <v>9693</v>
      </c>
      <c r="F1135" s="449"/>
      <c r="G1135" s="449"/>
      <c r="H1135" s="449"/>
      <c r="I1135" s="449"/>
      <c r="J1135" s="449">
        <v>3</v>
      </c>
      <c r="K1135" s="449">
        <v>22</v>
      </c>
      <c r="L1135" s="449"/>
      <c r="U1135" s="196" t="str">
        <f t="shared" si="49"/>
        <v>146: Gumuruk</v>
      </c>
    </row>
    <row r="1136" spans="1:21" ht="12.6">
      <c r="A1136" s="449" t="s">
        <v>9556</v>
      </c>
      <c r="B1136" s="448">
        <v>147</v>
      </c>
      <c r="C1136" s="450" t="s">
        <v>9694</v>
      </c>
      <c r="D1136" s="449" t="str">
        <f t="shared" si="48"/>
        <v>Kiziongora</v>
      </c>
      <c r="E1136" s="449" t="s">
        <v>9694</v>
      </c>
      <c r="F1136" s="449"/>
      <c r="G1136" s="449"/>
      <c r="H1136" s="449"/>
      <c r="I1136" s="449"/>
      <c r="J1136" s="449">
        <v>3</v>
      </c>
      <c r="K1136" s="449">
        <v>22</v>
      </c>
      <c r="L1136" s="449"/>
      <c r="U1136" s="196" t="str">
        <f t="shared" si="49"/>
        <v>147: Kiziongora</v>
      </c>
    </row>
    <row r="1137" spans="1:21" ht="12.6">
      <c r="A1137" s="449" t="s">
        <v>9556</v>
      </c>
      <c r="B1137" s="448">
        <v>148</v>
      </c>
      <c r="C1137" s="450" t="s">
        <v>9695</v>
      </c>
      <c r="D1137" s="449" t="str">
        <f t="shared" si="48"/>
        <v>Lekuangole</v>
      </c>
      <c r="E1137" s="449" t="s">
        <v>9695</v>
      </c>
      <c r="F1137" s="449"/>
      <c r="G1137" s="449"/>
      <c r="H1137" s="449"/>
      <c r="I1137" s="449"/>
      <c r="J1137" s="449">
        <v>3</v>
      </c>
      <c r="K1137" s="449">
        <v>22</v>
      </c>
      <c r="L1137" s="449"/>
      <c r="U1137" s="196" t="str">
        <f t="shared" si="49"/>
        <v>148: Lekuangole</v>
      </c>
    </row>
    <row r="1138" spans="1:21" ht="12.6">
      <c r="A1138" s="449" t="s">
        <v>9556</v>
      </c>
      <c r="B1138" s="448">
        <v>149</v>
      </c>
      <c r="C1138" s="450" t="s">
        <v>9696</v>
      </c>
      <c r="D1138" s="449" t="str">
        <f t="shared" si="48"/>
        <v>Marow</v>
      </c>
      <c r="E1138" s="449" t="s">
        <v>9696</v>
      </c>
      <c r="F1138" s="449"/>
      <c r="G1138" s="449"/>
      <c r="H1138" s="449"/>
      <c r="I1138" s="449"/>
      <c r="J1138" s="449">
        <v>3</v>
      </c>
      <c r="K1138" s="449">
        <v>22</v>
      </c>
      <c r="L1138" s="449"/>
      <c r="U1138" s="196" t="str">
        <f t="shared" si="49"/>
        <v>149: Marow</v>
      </c>
    </row>
    <row r="1139" spans="1:21" ht="12.6">
      <c r="A1139" s="449" t="s">
        <v>9556</v>
      </c>
      <c r="B1139" s="448">
        <v>150</v>
      </c>
      <c r="C1139" s="450" t="s">
        <v>9697</v>
      </c>
      <c r="D1139" s="449" t="str">
        <f t="shared" si="48"/>
        <v>Miwono</v>
      </c>
      <c r="E1139" s="449" t="s">
        <v>9697</v>
      </c>
      <c r="F1139" s="449"/>
      <c r="G1139" s="449"/>
      <c r="H1139" s="449"/>
      <c r="I1139" s="449"/>
      <c r="J1139" s="449">
        <v>3</v>
      </c>
      <c r="K1139" s="449">
        <v>22</v>
      </c>
      <c r="L1139" s="449"/>
      <c r="U1139" s="196" t="str">
        <f t="shared" si="49"/>
        <v>150: Miwono</v>
      </c>
    </row>
    <row r="1140" spans="1:21" ht="12.6">
      <c r="A1140" s="449" t="s">
        <v>9556</v>
      </c>
      <c r="B1140" s="448">
        <v>151</v>
      </c>
      <c r="C1140" s="450" t="s">
        <v>9025</v>
      </c>
      <c r="D1140" s="449" t="str">
        <f t="shared" si="48"/>
        <v>Pibor</v>
      </c>
      <c r="E1140" s="449" t="s">
        <v>9025</v>
      </c>
      <c r="F1140" s="449"/>
      <c r="G1140" s="449"/>
      <c r="H1140" s="449"/>
      <c r="I1140" s="449"/>
      <c r="J1140" s="449">
        <v>3</v>
      </c>
      <c r="K1140" s="449">
        <v>22</v>
      </c>
      <c r="L1140" s="449"/>
      <c r="U1140" s="196" t="str">
        <f t="shared" si="49"/>
        <v>151: Pibor</v>
      </c>
    </row>
    <row r="1141" spans="1:21" ht="12.6">
      <c r="A1141" s="449" t="s">
        <v>9556</v>
      </c>
      <c r="B1141" s="448">
        <v>152</v>
      </c>
      <c r="C1141" s="450" t="s">
        <v>9698</v>
      </c>
      <c r="D1141" s="449" t="str">
        <f t="shared" si="48"/>
        <v>Verteth</v>
      </c>
      <c r="E1141" s="449" t="s">
        <v>9698</v>
      </c>
      <c r="F1141" s="449"/>
      <c r="G1141" s="449"/>
      <c r="H1141" s="449"/>
      <c r="I1141" s="449"/>
      <c r="J1141" s="449">
        <v>3</v>
      </c>
      <c r="K1141" s="449">
        <v>22</v>
      </c>
      <c r="L1141" s="449"/>
      <c r="U1141" s="196" t="str">
        <f t="shared" si="49"/>
        <v>152: Verteth</v>
      </c>
    </row>
    <row r="1142" spans="1:21" ht="12.6">
      <c r="A1142" s="449" t="s">
        <v>9556</v>
      </c>
      <c r="B1142" s="448">
        <v>153</v>
      </c>
      <c r="C1142" s="450" t="s">
        <v>9699</v>
      </c>
      <c r="D1142" s="449" t="str">
        <f t="shared" si="48"/>
        <v>Adongo</v>
      </c>
      <c r="E1142" s="449" t="s">
        <v>9699</v>
      </c>
      <c r="F1142" s="449"/>
      <c r="G1142" s="449"/>
      <c r="H1142" s="449"/>
      <c r="I1142" s="449"/>
      <c r="J1142" s="449">
        <v>3</v>
      </c>
      <c r="K1142" s="449">
        <v>23</v>
      </c>
      <c r="L1142" s="449"/>
      <c r="U1142" s="196" t="str">
        <f t="shared" si="49"/>
        <v>153: Adongo</v>
      </c>
    </row>
    <row r="1143" spans="1:21" ht="12.6">
      <c r="A1143" s="449" t="s">
        <v>9556</v>
      </c>
      <c r="B1143" s="448">
        <v>154</v>
      </c>
      <c r="C1143" s="450" t="s">
        <v>9700</v>
      </c>
      <c r="D1143" s="449" t="str">
        <f t="shared" si="48"/>
        <v>Akiela</v>
      </c>
      <c r="E1143" s="449" t="s">
        <v>9700</v>
      </c>
      <c r="F1143" s="449"/>
      <c r="G1143" s="449"/>
      <c r="H1143" s="449"/>
      <c r="I1143" s="449"/>
      <c r="J1143" s="449">
        <v>3</v>
      </c>
      <c r="K1143" s="449">
        <v>23</v>
      </c>
      <c r="L1143" s="449"/>
      <c r="U1143" s="196" t="str">
        <f t="shared" si="49"/>
        <v>154: Akiela</v>
      </c>
    </row>
    <row r="1144" spans="1:21" ht="12.6">
      <c r="A1144" s="449" t="s">
        <v>9556</v>
      </c>
      <c r="B1144" s="448">
        <v>155</v>
      </c>
      <c r="C1144" s="450" t="s">
        <v>9701</v>
      </c>
      <c r="D1144" s="449" t="str">
        <f t="shared" si="48"/>
        <v>Burator</v>
      </c>
      <c r="E1144" s="449" t="s">
        <v>9701</v>
      </c>
      <c r="F1144" s="449"/>
      <c r="G1144" s="449"/>
      <c r="H1144" s="449"/>
      <c r="I1144" s="449"/>
      <c r="J1144" s="449">
        <v>3</v>
      </c>
      <c r="K1144" s="449">
        <v>23</v>
      </c>
      <c r="L1144" s="449"/>
      <c r="U1144" s="196" t="str">
        <f t="shared" si="49"/>
        <v>155: Burator</v>
      </c>
    </row>
    <row r="1145" spans="1:21" ht="12.6">
      <c r="A1145" s="449" t="s">
        <v>9556</v>
      </c>
      <c r="B1145" s="448">
        <v>156</v>
      </c>
      <c r="C1145" s="450" t="s">
        <v>9702</v>
      </c>
      <c r="D1145" s="449" t="str">
        <f t="shared" si="48"/>
        <v>Omiela</v>
      </c>
      <c r="E1145" s="449" t="s">
        <v>9702</v>
      </c>
      <c r="F1145" s="449"/>
      <c r="G1145" s="449"/>
      <c r="H1145" s="449"/>
      <c r="I1145" s="449"/>
      <c r="J1145" s="449">
        <v>3</v>
      </c>
      <c r="K1145" s="449">
        <v>23</v>
      </c>
      <c r="L1145" s="449"/>
      <c r="U1145" s="196" t="str">
        <f t="shared" si="49"/>
        <v>156: Omiela</v>
      </c>
    </row>
    <row r="1146" spans="1:21" ht="12.6">
      <c r="A1146" s="449" t="s">
        <v>9556</v>
      </c>
      <c r="B1146" s="448">
        <v>157</v>
      </c>
      <c r="C1146" s="450" t="s">
        <v>9026</v>
      </c>
      <c r="D1146" s="449" t="str">
        <f t="shared" si="48"/>
        <v>Pochalla</v>
      </c>
      <c r="E1146" s="449" t="s">
        <v>9026</v>
      </c>
      <c r="F1146" s="449"/>
      <c r="G1146" s="449"/>
      <c r="H1146" s="449"/>
      <c r="I1146" s="449"/>
      <c r="J1146" s="449">
        <v>3</v>
      </c>
      <c r="K1146" s="449">
        <v>23</v>
      </c>
      <c r="L1146" s="449"/>
      <c r="U1146" s="196" t="str">
        <f t="shared" si="49"/>
        <v>157: Pochalla</v>
      </c>
    </row>
    <row r="1147" spans="1:21" ht="12.6">
      <c r="A1147" s="449" t="s">
        <v>9556</v>
      </c>
      <c r="B1147" s="448">
        <v>158</v>
      </c>
      <c r="C1147" s="450" t="s">
        <v>9703</v>
      </c>
      <c r="D1147" s="449" t="str">
        <f t="shared" si="48"/>
        <v>Ajuong</v>
      </c>
      <c r="E1147" s="449" t="s">
        <v>9703</v>
      </c>
      <c r="F1147" s="449"/>
      <c r="G1147" s="449"/>
      <c r="H1147" s="449"/>
      <c r="I1147" s="449"/>
      <c r="J1147" s="449">
        <v>3</v>
      </c>
      <c r="K1147" s="449">
        <v>24</v>
      </c>
      <c r="L1147" s="449"/>
      <c r="U1147" s="196" t="str">
        <f t="shared" si="49"/>
        <v>158: Ajuong</v>
      </c>
    </row>
    <row r="1148" spans="1:21" ht="12.6">
      <c r="A1148" s="449" t="s">
        <v>9556</v>
      </c>
      <c r="B1148" s="448">
        <v>159</v>
      </c>
      <c r="C1148" s="450" t="s">
        <v>9704</v>
      </c>
      <c r="D1148" s="449" t="str">
        <f t="shared" si="48"/>
        <v>Kongor</v>
      </c>
      <c r="E1148" s="449" t="s">
        <v>9704</v>
      </c>
      <c r="F1148" s="449"/>
      <c r="G1148" s="449"/>
      <c r="H1148" s="449"/>
      <c r="I1148" s="449"/>
      <c r="J1148" s="449">
        <v>3</v>
      </c>
      <c r="K1148" s="449">
        <v>24</v>
      </c>
      <c r="L1148" s="449"/>
      <c r="U1148" s="196" t="str">
        <f t="shared" si="49"/>
        <v>159: Kongor</v>
      </c>
    </row>
    <row r="1149" spans="1:21" ht="12.6">
      <c r="A1149" s="449" t="s">
        <v>9556</v>
      </c>
      <c r="B1149" s="448">
        <v>160</v>
      </c>
      <c r="C1149" s="450" t="s">
        <v>9705</v>
      </c>
      <c r="D1149" s="449" t="str">
        <f t="shared" si="48"/>
        <v>Lith</v>
      </c>
      <c r="E1149" s="449" t="s">
        <v>9705</v>
      </c>
      <c r="F1149" s="449"/>
      <c r="G1149" s="449"/>
      <c r="H1149" s="449"/>
      <c r="I1149" s="449"/>
      <c r="J1149" s="449">
        <v>3</v>
      </c>
      <c r="K1149" s="449">
        <v>24</v>
      </c>
      <c r="L1149" s="449"/>
      <c r="U1149" s="196" t="str">
        <f t="shared" si="49"/>
        <v>160: Lith</v>
      </c>
    </row>
    <row r="1150" spans="1:21" ht="12.6">
      <c r="A1150" s="449" t="s">
        <v>9556</v>
      </c>
      <c r="B1150" s="448">
        <v>161</v>
      </c>
      <c r="C1150" s="450" t="s">
        <v>9706</v>
      </c>
      <c r="D1150" s="449" t="str">
        <f t="shared" si="48"/>
        <v>Nyuak</v>
      </c>
      <c r="E1150" s="449" t="s">
        <v>9706</v>
      </c>
      <c r="F1150" s="449"/>
      <c r="G1150" s="449"/>
      <c r="H1150" s="449"/>
      <c r="I1150" s="449"/>
      <c r="J1150" s="449">
        <v>3</v>
      </c>
      <c r="K1150" s="449">
        <v>24</v>
      </c>
      <c r="L1150" s="449"/>
      <c r="U1150" s="196" t="str">
        <f t="shared" si="49"/>
        <v>161: Nyuak</v>
      </c>
    </row>
    <row r="1151" spans="1:21" ht="12.6">
      <c r="A1151" s="449" t="s">
        <v>9556</v>
      </c>
      <c r="B1151" s="448">
        <v>162</v>
      </c>
      <c r="C1151" s="450" t="s">
        <v>9707</v>
      </c>
      <c r="D1151" s="449" t="str">
        <f t="shared" si="48"/>
        <v>Pakeer</v>
      </c>
      <c r="E1151" s="449" t="s">
        <v>9707</v>
      </c>
      <c r="F1151" s="449"/>
      <c r="G1151" s="449"/>
      <c r="H1151" s="449"/>
      <c r="I1151" s="449"/>
      <c r="J1151" s="449">
        <v>3</v>
      </c>
      <c r="K1151" s="449">
        <v>24</v>
      </c>
      <c r="L1151" s="449"/>
      <c r="U1151" s="196" t="str">
        <f t="shared" si="49"/>
        <v>162: Pakeer</v>
      </c>
    </row>
    <row r="1152" spans="1:21" ht="12.6">
      <c r="A1152" s="449" t="s">
        <v>9556</v>
      </c>
      <c r="B1152" s="448">
        <v>163</v>
      </c>
      <c r="C1152" s="450" t="s">
        <v>9708</v>
      </c>
      <c r="D1152" s="449" t="str">
        <f t="shared" si="48"/>
        <v>Karam</v>
      </c>
      <c r="E1152" s="449" t="s">
        <v>9708</v>
      </c>
      <c r="F1152" s="449"/>
      <c r="G1152" s="449"/>
      <c r="H1152" s="449"/>
      <c r="I1152" s="449"/>
      <c r="J1152" s="449">
        <v>3</v>
      </c>
      <c r="K1152" s="449">
        <v>25</v>
      </c>
      <c r="L1152" s="449"/>
      <c r="U1152" s="196" t="str">
        <f t="shared" si="49"/>
        <v>163: Karam</v>
      </c>
    </row>
    <row r="1153" spans="1:21" ht="12.6">
      <c r="A1153" s="449" t="s">
        <v>9556</v>
      </c>
      <c r="B1153" s="448">
        <v>164</v>
      </c>
      <c r="C1153" s="450" t="s">
        <v>9709</v>
      </c>
      <c r="D1153" s="449" t="str">
        <f t="shared" si="48"/>
        <v>Motot</v>
      </c>
      <c r="E1153" s="449" t="s">
        <v>9709</v>
      </c>
      <c r="F1153" s="449"/>
      <c r="G1153" s="449"/>
      <c r="H1153" s="449"/>
      <c r="I1153" s="449"/>
      <c r="J1153" s="449">
        <v>3</v>
      </c>
      <c r="K1153" s="449">
        <v>25</v>
      </c>
      <c r="L1153" s="449"/>
      <c r="U1153" s="196" t="str">
        <f t="shared" si="49"/>
        <v>164: Motot</v>
      </c>
    </row>
    <row r="1154" spans="1:21" ht="12.6">
      <c r="A1154" s="449" t="s">
        <v>9556</v>
      </c>
      <c r="B1154" s="448">
        <v>165</v>
      </c>
      <c r="C1154" s="450" t="s">
        <v>9710</v>
      </c>
      <c r="D1154" s="449" t="str">
        <f t="shared" si="48"/>
        <v>Pathai</v>
      </c>
      <c r="E1154" s="449" t="s">
        <v>9710</v>
      </c>
      <c r="F1154" s="449"/>
      <c r="G1154" s="449"/>
      <c r="H1154" s="449"/>
      <c r="I1154" s="449"/>
      <c r="J1154" s="449">
        <v>3</v>
      </c>
      <c r="K1154" s="449">
        <v>25</v>
      </c>
      <c r="L1154" s="449"/>
      <c r="U1154" s="196" t="str">
        <f t="shared" si="49"/>
        <v>165: Pathai</v>
      </c>
    </row>
    <row r="1155" spans="1:21" ht="12.6">
      <c r="A1155" s="449" t="s">
        <v>9556</v>
      </c>
      <c r="B1155" s="448">
        <v>166</v>
      </c>
      <c r="C1155" s="450" t="s">
        <v>9711</v>
      </c>
      <c r="D1155" s="449" t="str">
        <f t="shared" si="48"/>
        <v>Payai</v>
      </c>
      <c r="E1155" s="449" t="s">
        <v>9711</v>
      </c>
      <c r="F1155" s="449"/>
      <c r="G1155" s="449"/>
      <c r="H1155" s="449"/>
      <c r="I1155" s="449"/>
      <c r="J1155" s="449">
        <v>3</v>
      </c>
      <c r="K1155" s="449">
        <v>25</v>
      </c>
      <c r="L1155" s="449"/>
      <c r="U1155" s="196" t="str">
        <f t="shared" si="49"/>
        <v>166: Payai</v>
      </c>
    </row>
    <row r="1156" spans="1:21" ht="12.6">
      <c r="A1156" s="449" t="s">
        <v>9556</v>
      </c>
      <c r="B1156" s="448">
        <v>167</v>
      </c>
      <c r="C1156" s="450" t="s">
        <v>9712</v>
      </c>
      <c r="D1156" s="449" t="str">
        <f t="shared" si="48"/>
        <v>Pieri</v>
      </c>
      <c r="E1156" s="449" t="s">
        <v>9712</v>
      </c>
      <c r="F1156" s="449"/>
      <c r="G1156" s="449"/>
      <c r="H1156" s="449"/>
      <c r="I1156" s="449"/>
      <c r="J1156" s="449">
        <v>3</v>
      </c>
      <c r="K1156" s="449">
        <v>25</v>
      </c>
      <c r="L1156" s="449"/>
      <c r="U1156" s="196" t="str">
        <f t="shared" si="49"/>
        <v>167: Pieri</v>
      </c>
    </row>
    <row r="1157" spans="1:21" ht="12.6">
      <c r="A1157" s="449" t="s">
        <v>9556</v>
      </c>
      <c r="B1157" s="448">
        <v>168</v>
      </c>
      <c r="C1157" s="450" t="s">
        <v>9713</v>
      </c>
      <c r="D1157" s="449" t="str">
        <f t="shared" si="48"/>
        <v>Puolchuol</v>
      </c>
      <c r="E1157" s="449" t="s">
        <v>9713</v>
      </c>
      <c r="F1157" s="449"/>
      <c r="G1157" s="449"/>
      <c r="H1157" s="449"/>
      <c r="I1157" s="449"/>
      <c r="J1157" s="449">
        <v>3</v>
      </c>
      <c r="K1157" s="449">
        <v>25</v>
      </c>
      <c r="L1157" s="449"/>
      <c r="U1157" s="196" t="str">
        <f t="shared" si="49"/>
        <v>168: Puolchuol</v>
      </c>
    </row>
    <row r="1158" spans="1:21" ht="12.6">
      <c r="A1158" s="449" t="s">
        <v>9556</v>
      </c>
      <c r="B1158" s="448">
        <v>169</v>
      </c>
      <c r="C1158" s="450" t="s">
        <v>9714</v>
      </c>
      <c r="D1158" s="449" t="str">
        <f t="shared" si="48"/>
        <v>Tiam</v>
      </c>
      <c r="E1158" s="449" t="s">
        <v>9714</v>
      </c>
      <c r="F1158" s="449"/>
      <c r="G1158" s="449"/>
      <c r="H1158" s="449"/>
      <c r="I1158" s="449"/>
      <c r="J1158" s="449">
        <v>3</v>
      </c>
      <c r="K1158" s="449">
        <v>25</v>
      </c>
      <c r="L1158" s="449"/>
      <c r="U1158" s="196" t="str">
        <f t="shared" si="49"/>
        <v>169: Tiam</v>
      </c>
    </row>
    <row r="1159" spans="1:21" ht="12.6">
      <c r="A1159" s="449" t="s">
        <v>9556</v>
      </c>
      <c r="B1159" s="448">
        <v>170</v>
      </c>
      <c r="C1159" s="450" t="s">
        <v>9715</v>
      </c>
      <c r="D1159" s="449" t="str">
        <f t="shared" si="48"/>
        <v>Wuror</v>
      </c>
      <c r="E1159" s="449" t="s">
        <v>9715</v>
      </c>
      <c r="F1159" s="449"/>
      <c r="G1159" s="449"/>
      <c r="H1159" s="449"/>
      <c r="I1159" s="449"/>
      <c r="J1159" s="449">
        <v>3</v>
      </c>
      <c r="K1159" s="449">
        <v>25</v>
      </c>
      <c r="L1159" s="449"/>
      <c r="U1159" s="196" t="str">
        <f t="shared" si="49"/>
        <v>170: Wuror</v>
      </c>
    </row>
    <row r="1160" spans="1:21" ht="12.6">
      <c r="A1160" s="449" t="s">
        <v>9556</v>
      </c>
      <c r="B1160" s="448">
        <v>171</v>
      </c>
      <c r="C1160" s="450" t="s">
        <v>9716</v>
      </c>
      <c r="D1160" s="449" t="str">
        <f t="shared" si="48"/>
        <v>Abuyong</v>
      </c>
      <c r="E1160" s="449" t="s">
        <v>9716</v>
      </c>
      <c r="F1160" s="449"/>
      <c r="G1160" s="449"/>
      <c r="H1160" s="449"/>
      <c r="I1160" s="449"/>
      <c r="J1160" s="449">
        <v>4</v>
      </c>
      <c r="K1160" s="449">
        <v>26</v>
      </c>
      <c r="L1160" s="449"/>
      <c r="U1160" s="196" t="str">
        <f t="shared" si="49"/>
        <v>171: Abuyong</v>
      </c>
    </row>
    <row r="1161" spans="1:21" ht="12.6">
      <c r="A1161" s="449" t="s">
        <v>9556</v>
      </c>
      <c r="B1161" s="448">
        <v>172</v>
      </c>
      <c r="C1161" s="450" t="s">
        <v>9717</v>
      </c>
      <c r="D1161" s="449" t="str">
        <f t="shared" si="48"/>
        <v>Bun-agok</v>
      </c>
      <c r="E1161" s="449" t="s">
        <v>9717</v>
      </c>
      <c r="F1161" s="449"/>
      <c r="G1161" s="449"/>
      <c r="H1161" s="449"/>
      <c r="I1161" s="449"/>
      <c r="J1161" s="449">
        <v>4</v>
      </c>
      <c r="K1161" s="449">
        <v>26</v>
      </c>
      <c r="L1161" s="449"/>
      <c r="U1161" s="196" t="str">
        <f t="shared" si="49"/>
        <v>172: Bun-agok</v>
      </c>
    </row>
    <row r="1162" spans="1:21" ht="12.6">
      <c r="A1162" s="449" t="s">
        <v>9556</v>
      </c>
      <c r="B1162" s="448">
        <v>173</v>
      </c>
      <c r="C1162" s="450" t="s">
        <v>9718</v>
      </c>
      <c r="D1162" s="449" t="str">
        <f t="shared" si="48"/>
        <v>Dor</v>
      </c>
      <c r="E1162" s="449" t="s">
        <v>9718</v>
      </c>
      <c r="F1162" s="449"/>
      <c r="G1162" s="449"/>
      <c r="H1162" s="449"/>
      <c r="I1162" s="449"/>
      <c r="J1162" s="449">
        <v>4</v>
      </c>
      <c r="K1162" s="449">
        <v>26</v>
      </c>
      <c r="L1162" s="449"/>
      <c r="U1162" s="196" t="str">
        <f t="shared" si="49"/>
        <v>173: Dor</v>
      </c>
    </row>
    <row r="1163" spans="1:21" ht="12.6">
      <c r="A1163" s="449" t="s">
        <v>9556</v>
      </c>
      <c r="B1163" s="448">
        <v>174</v>
      </c>
      <c r="C1163" s="450" t="s">
        <v>9719</v>
      </c>
      <c r="D1163" s="449" t="str">
        <f t="shared" si="48"/>
        <v>Magok</v>
      </c>
      <c r="E1163" s="449" t="s">
        <v>9719</v>
      </c>
      <c r="F1163" s="449"/>
      <c r="G1163" s="449"/>
      <c r="H1163" s="449"/>
      <c r="I1163" s="449"/>
      <c r="J1163" s="449">
        <v>4</v>
      </c>
      <c r="K1163" s="449">
        <v>26</v>
      </c>
      <c r="L1163" s="449"/>
      <c r="U1163" s="196" t="str">
        <f t="shared" si="49"/>
        <v>174: Magok</v>
      </c>
    </row>
    <row r="1164" spans="1:21" ht="12.6">
      <c r="A1164" s="449" t="s">
        <v>9556</v>
      </c>
      <c r="B1164" s="448">
        <v>175</v>
      </c>
      <c r="C1164" s="450" t="s">
        <v>9720</v>
      </c>
      <c r="D1164" s="449" t="str">
        <f t="shared" si="48"/>
        <v>Nile</v>
      </c>
      <c r="E1164" s="449" t="s">
        <v>9720</v>
      </c>
      <c r="F1164" s="449"/>
      <c r="G1164" s="449"/>
      <c r="H1164" s="449"/>
      <c r="I1164" s="449"/>
      <c r="J1164" s="449">
        <v>4</v>
      </c>
      <c r="K1164" s="449">
        <v>26</v>
      </c>
      <c r="L1164" s="449"/>
      <c r="U1164" s="196" t="str">
        <f t="shared" si="49"/>
        <v>175: Nile</v>
      </c>
    </row>
    <row r="1165" spans="1:21" ht="12.6">
      <c r="A1165" s="449" t="s">
        <v>9556</v>
      </c>
      <c r="B1165" s="448">
        <v>176</v>
      </c>
      <c r="C1165" s="450" t="s">
        <v>9721</v>
      </c>
      <c r="D1165" s="449" t="str">
        <f t="shared" si="48"/>
        <v>Puluk</v>
      </c>
      <c r="E1165" s="449" t="s">
        <v>9721</v>
      </c>
      <c r="F1165" s="449"/>
      <c r="G1165" s="449"/>
      <c r="H1165" s="449"/>
      <c r="I1165" s="449"/>
      <c r="J1165" s="449">
        <v>4</v>
      </c>
      <c r="K1165" s="449">
        <v>26</v>
      </c>
      <c r="L1165" s="449"/>
      <c r="U1165" s="196" t="str">
        <f t="shared" si="49"/>
        <v>176: Puluk</v>
      </c>
    </row>
    <row r="1166" spans="1:21" ht="12.6">
      <c r="A1166" s="449" t="s">
        <v>9556</v>
      </c>
      <c r="B1166" s="448">
        <v>177</v>
      </c>
      <c r="C1166" s="450" t="s">
        <v>9722</v>
      </c>
      <c r="D1166" s="449" t="str">
        <f t="shared" si="48"/>
        <v>Abiriu</v>
      </c>
      <c r="E1166" s="449" t="s">
        <v>9722</v>
      </c>
      <c r="F1166" s="449"/>
      <c r="G1166" s="449"/>
      <c r="H1166" s="449"/>
      <c r="I1166" s="449"/>
      <c r="J1166" s="449">
        <v>4</v>
      </c>
      <c r="K1166" s="449">
        <v>27</v>
      </c>
      <c r="L1166" s="449"/>
      <c r="U1166" s="196" t="str">
        <f t="shared" si="49"/>
        <v>177: Abiriu</v>
      </c>
    </row>
    <row r="1167" spans="1:21" ht="12.6">
      <c r="A1167" s="449" t="s">
        <v>9556</v>
      </c>
      <c r="B1167" s="448">
        <v>178</v>
      </c>
      <c r="C1167" s="450" t="s">
        <v>9723</v>
      </c>
      <c r="D1167" s="449" t="str">
        <f t="shared" si="48"/>
        <v>Citcok</v>
      </c>
      <c r="E1167" s="449" t="s">
        <v>9723</v>
      </c>
      <c r="F1167" s="449"/>
      <c r="G1167" s="449"/>
      <c r="H1167" s="449"/>
      <c r="I1167" s="449"/>
      <c r="J1167" s="449">
        <v>4</v>
      </c>
      <c r="K1167" s="449">
        <v>27</v>
      </c>
      <c r="L1167" s="449"/>
      <c r="U1167" s="196" t="str">
        <f t="shared" si="49"/>
        <v>178: Citcok</v>
      </c>
    </row>
    <row r="1168" spans="1:21" ht="12.6">
      <c r="A1168" s="449" t="s">
        <v>9556</v>
      </c>
      <c r="B1168" s="448">
        <v>179</v>
      </c>
      <c r="C1168" s="450" t="s">
        <v>9724</v>
      </c>
      <c r="D1168" s="449" t="str">
        <f t="shared" si="48"/>
        <v>Duony</v>
      </c>
      <c r="E1168" s="449" t="s">
        <v>9724</v>
      </c>
      <c r="F1168" s="449"/>
      <c r="G1168" s="449"/>
      <c r="H1168" s="449"/>
      <c r="I1168" s="449"/>
      <c r="J1168" s="449">
        <v>4</v>
      </c>
      <c r="K1168" s="449">
        <v>27</v>
      </c>
      <c r="L1168" s="449"/>
      <c r="U1168" s="196" t="str">
        <f t="shared" si="49"/>
        <v>179: Duony</v>
      </c>
    </row>
    <row r="1169" spans="1:21" ht="12.6">
      <c r="A1169" s="449" t="s">
        <v>9556</v>
      </c>
      <c r="B1169" s="448">
        <v>180</v>
      </c>
      <c r="C1169" s="450" t="s">
        <v>9725</v>
      </c>
      <c r="D1169" s="449" t="str">
        <f t="shared" si="48"/>
        <v>Malon Pec</v>
      </c>
      <c r="E1169" s="449" t="s">
        <v>9725</v>
      </c>
      <c r="F1169" s="449"/>
      <c r="G1169" s="449"/>
      <c r="H1169" s="449"/>
      <c r="I1169" s="449"/>
      <c r="J1169" s="449">
        <v>4</v>
      </c>
      <c r="K1169" s="449">
        <v>27</v>
      </c>
      <c r="L1169" s="449"/>
      <c r="U1169" s="196" t="str">
        <f t="shared" si="49"/>
        <v>180: Malon Pec</v>
      </c>
    </row>
    <row r="1170" spans="1:21" ht="12.6">
      <c r="A1170" s="449" t="s">
        <v>9556</v>
      </c>
      <c r="B1170" s="448">
        <v>181</v>
      </c>
      <c r="C1170" s="450" t="s">
        <v>9726</v>
      </c>
      <c r="D1170" s="449" t="str">
        <f t="shared" si="48"/>
        <v>Ngap</v>
      </c>
      <c r="E1170" s="449" t="s">
        <v>9726</v>
      </c>
      <c r="F1170" s="449"/>
      <c r="G1170" s="449"/>
      <c r="H1170" s="449"/>
      <c r="I1170" s="449"/>
      <c r="J1170" s="449">
        <v>4</v>
      </c>
      <c r="K1170" s="449">
        <v>27</v>
      </c>
      <c r="L1170" s="449"/>
      <c r="U1170" s="196" t="str">
        <f t="shared" si="49"/>
        <v>181: Ngap</v>
      </c>
    </row>
    <row r="1171" spans="1:21" ht="12.6">
      <c r="A1171" s="449" t="s">
        <v>9556</v>
      </c>
      <c r="B1171" s="448">
        <v>182</v>
      </c>
      <c r="C1171" s="450" t="s">
        <v>9727</v>
      </c>
      <c r="D1171" s="449" t="str">
        <f t="shared" si="48"/>
        <v>Pagor</v>
      </c>
      <c r="E1171" s="449" t="s">
        <v>9727</v>
      </c>
      <c r="F1171" s="449"/>
      <c r="G1171" s="449"/>
      <c r="H1171" s="449"/>
      <c r="I1171" s="449"/>
      <c r="J1171" s="449">
        <v>4</v>
      </c>
      <c r="K1171" s="449">
        <v>27</v>
      </c>
      <c r="L1171" s="449"/>
      <c r="U1171" s="196" t="str">
        <f t="shared" si="49"/>
        <v>182: Pagor</v>
      </c>
    </row>
    <row r="1172" spans="1:21" ht="12.6">
      <c r="A1172" s="449" t="s">
        <v>9556</v>
      </c>
      <c r="B1172" s="448">
        <v>183</v>
      </c>
      <c r="C1172" s="450" t="s">
        <v>9728</v>
      </c>
      <c r="D1172" s="449" t="str">
        <f t="shared" si="48"/>
        <v>Amongpiny</v>
      </c>
      <c r="E1172" s="449" t="s">
        <v>9728</v>
      </c>
      <c r="F1172" s="449"/>
      <c r="G1172" s="449"/>
      <c r="H1172" s="449"/>
      <c r="I1172" s="449"/>
      <c r="J1172" s="449">
        <v>4</v>
      </c>
      <c r="K1172" s="449">
        <v>28</v>
      </c>
      <c r="L1172" s="449"/>
      <c r="U1172" s="196" t="str">
        <f t="shared" si="49"/>
        <v>183: Amongpiny</v>
      </c>
    </row>
    <row r="1173" spans="1:21" ht="12.6">
      <c r="A1173" s="449" t="s">
        <v>9556</v>
      </c>
      <c r="B1173" s="448">
        <v>184</v>
      </c>
      <c r="C1173" s="450" t="s">
        <v>9729</v>
      </c>
      <c r="D1173" s="449" t="str">
        <f t="shared" si="48"/>
        <v>Jiir</v>
      </c>
      <c r="E1173" s="449" t="s">
        <v>9729</v>
      </c>
      <c r="F1173" s="449"/>
      <c r="G1173" s="449"/>
      <c r="H1173" s="449"/>
      <c r="I1173" s="449"/>
      <c r="J1173" s="449">
        <v>4</v>
      </c>
      <c r="K1173" s="449">
        <v>28</v>
      </c>
      <c r="L1173" s="449"/>
      <c r="U1173" s="196" t="str">
        <f t="shared" si="49"/>
        <v>184: Jiir</v>
      </c>
    </row>
    <row r="1174" spans="1:21" ht="12.6">
      <c r="A1174" s="449" t="s">
        <v>9556</v>
      </c>
      <c r="B1174" s="448">
        <v>185</v>
      </c>
      <c r="C1174" s="450" t="s">
        <v>9730</v>
      </c>
      <c r="D1174" s="449" t="str">
        <f t="shared" si="48"/>
        <v>Malek</v>
      </c>
      <c r="E1174" s="449" t="s">
        <v>9730</v>
      </c>
      <c r="F1174" s="449"/>
      <c r="G1174" s="449"/>
      <c r="H1174" s="449"/>
      <c r="I1174" s="449"/>
      <c r="J1174" s="449">
        <v>4</v>
      </c>
      <c r="K1174" s="449">
        <v>28</v>
      </c>
      <c r="L1174" s="449"/>
      <c r="U1174" s="196" t="str">
        <f t="shared" si="49"/>
        <v>185: Malek</v>
      </c>
    </row>
    <row r="1175" spans="1:21" ht="12.6">
      <c r="A1175" s="449" t="s">
        <v>9556</v>
      </c>
      <c r="B1175" s="448">
        <v>186</v>
      </c>
      <c r="C1175" s="450" t="s">
        <v>9731</v>
      </c>
      <c r="D1175" s="449" t="str">
        <f t="shared" si="48"/>
        <v>Matangai</v>
      </c>
      <c r="E1175" s="449" t="s">
        <v>9731</v>
      </c>
      <c r="F1175" s="449"/>
      <c r="G1175" s="449"/>
      <c r="H1175" s="449"/>
      <c r="I1175" s="449"/>
      <c r="J1175" s="449">
        <v>4</v>
      </c>
      <c r="K1175" s="449">
        <v>28</v>
      </c>
      <c r="L1175" s="449"/>
      <c r="U1175" s="196" t="str">
        <f t="shared" si="49"/>
        <v>186: Matangai</v>
      </c>
    </row>
    <row r="1176" spans="1:21" ht="12.6">
      <c r="A1176" s="449" t="s">
        <v>9556</v>
      </c>
      <c r="B1176" s="448">
        <v>187</v>
      </c>
      <c r="C1176" s="450" t="s">
        <v>9047</v>
      </c>
      <c r="D1176" s="449" t="str">
        <f t="shared" si="48"/>
        <v>Mayom</v>
      </c>
      <c r="E1176" s="449" t="s">
        <v>9047</v>
      </c>
      <c r="F1176" s="449"/>
      <c r="G1176" s="449"/>
      <c r="H1176" s="449"/>
      <c r="I1176" s="449"/>
      <c r="J1176" s="449">
        <v>4</v>
      </c>
      <c r="K1176" s="449">
        <v>28</v>
      </c>
      <c r="L1176" s="449"/>
      <c r="U1176" s="196" t="str">
        <f t="shared" si="49"/>
        <v>187: Mayom</v>
      </c>
    </row>
    <row r="1177" spans="1:21" ht="12.6">
      <c r="A1177" s="449" t="s">
        <v>9556</v>
      </c>
      <c r="B1177" s="448">
        <v>188</v>
      </c>
      <c r="C1177" s="450" t="s">
        <v>9732</v>
      </c>
      <c r="D1177" s="449" t="str">
        <f t="shared" si="48"/>
        <v>Akot</v>
      </c>
      <c r="E1177" s="449" t="s">
        <v>9732</v>
      </c>
      <c r="F1177" s="449"/>
      <c r="G1177" s="449"/>
      <c r="H1177" s="449"/>
      <c r="I1177" s="449"/>
      <c r="J1177" s="449">
        <v>4</v>
      </c>
      <c r="K1177" s="449">
        <v>29</v>
      </c>
      <c r="L1177" s="449"/>
      <c r="U1177" s="196" t="str">
        <f t="shared" si="49"/>
        <v>188: Akot</v>
      </c>
    </row>
    <row r="1178" spans="1:21" ht="12.6">
      <c r="A1178" s="449" t="s">
        <v>9556</v>
      </c>
      <c r="B1178" s="448">
        <v>189</v>
      </c>
      <c r="C1178" s="450" t="s">
        <v>9733</v>
      </c>
      <c r="D1178" s="449" t="str">
        <f t="shared" si="48"/>
        <v>Atiaba</v>
      </c>
      <c r="E1178" s="449" t="s">
        <v>9733</v>
      </c>
      <c r="F1178" s="449"/>
      <c r="G1178" s="449"/>
      <c r="H1178" s="449"/>
      <c r="I1178" s="449"/>
      <c r="J1178" s="449">
        <v>4</v>
      </c>
      <c r="K1178" s="449">
        <v>29</v>
      </c>
      <c r="L1178" s="449"/>
      <c r="U1178" s="196" t="str">
        <f t="shared" si="49"/>
        <v>189: Atiaba</v>
      </c>
    </row>
    <row r="1179" spans="1:21" ht="12.6">
      <c r="A1179" s="449" t="s">
        <v>9556</v>
      </c>
      <c r="B1179" s="448">
        <v>190</v>
      </c>
      <c r="C1179" s="450" t="s">
        <v>9734</v>
      </c>
      <c r="D1179" s="449" t="str">
        <f t="shared" si="48"/>
        <v>Cueicok</v>
      </c>
      <c r="E1179" s="449" t="s">
        <v>9734</v>
      </c>
      <c r="F1179" s="449"/>
      <c r="G1179" s="449"/>
      <c r="H1179" s="449"/>
      <c r="I1179" s="449"/>
      <c r="J1179" s="449">
        <v>4</v>
      </c>
      <c r="K1179" s="449">
        <v>29</v>
      </c>
      <c r="L1179" s="449"/>
      <c r="U1179" s="196" t="str">
        <f t="shared" si="49"/>
        <v>190: Cueicok</v>
      </c>
    </row>
    <row r="1180" spans="1:21" ht="12.6">
      <c r="A1180" s="449" t="s">
        <v>9556</v>
      </c>
      <c r="B1180" s="448">
        <v>191</v>
      </c>
      <c r="C1180" s="450" t="s">
        <v>9735</v>
      </c>
      <c r="D1180" s="449" t="str">
        <f t="shared" si="48"/>
        <v>Maleng-agok</v>
      </c>
      <c r="E1180" s="449" t="s">
        <v>9735</v>
      </c>
      <c r="F1180" s="449"/>
      <c r="G1180" s="449"/>
      <c r="H1180" s="449"/>
      <c r="I1180" s="449"/>
      <c r="J1180" s="449">
        <v>4</v>
      </c>
      <c r="K1180" s="449">
        <v>29</v>
      </c>
      <c r="L1180" s="449"/>
      <c r="U1180" s="196" t="str">
        <f t="shared" si="49"/>
        <v>191: Maleng-agok</v>
      </c>
    </row>
    <row r="1181" spans="1:21" ht="12.6">
      <c r="A1181" s="449" t="s">
        <v>9556</v>
      </c>
      <c r="B1181" s="448">
        <v>192</v>
      </c>
      <c r="C1181" s="450" t="s">
        <v>9736</v>
      </c>
      <c r="D1181" s="449" t="str">
        <f t="shared" si="48"/>
        <v>Pacong</v>
      </c>
      <c r="E1181" s="449" t="s">
        <v>9736</v>
      </c>
      <c r="F1181" s="449"/>
      <c r="G1181" s="449"/>
      <c r="H1181" s="449"/>
      <c r="I1181" s="449"/>
      <c r="J1181" s="449">
        <v>4</v>
      </c>
      <c r="K1181" s="449">
        <v>29</v>
      </c>
      <c r="L1181" s="449"/>
      <c r="U1181" s="196" t="str">
        <f t="shared" si="49"/>
        <v>192: Pacong</v>
      </c>
    </row>
    <row r="1182" spans="1:21" ht="12.6">
      <c r="A1182" s="449" t="s">
        <v>9556</v>
      </c>
      <c r="B1182" s="448">
        <v>193</v>
      </c>
      <c r="C1182" s="450" t="s">
        <v>9737</v>
      </c>
      <c r="D1182" s="449" t="str">
        <f t="shared" si="48"/>
        <v>Paloch</v>
      </c>
      <c r="E1182" s="449" t="s">
        <v>9737</v>
      </c>
      <c r="F1182" s="449"/>
      <c r="G1182" s="449"/>
      <c r="H1182" s="449"/>
      <c r="I1182" s="449"/>
      <c r="J1182" s="449">
        <v>4</v>
      </c>
      <c r="K1182" s="449">
        <v>29</v>
      </c>
      <c r="L1182" s="449"/>
      <c r="U1182" s="196" t="str">
        <f t="shared" si="49"/>
        <v>193: Paloch</v>
      </c>
    </row>
    <row r="1183" spans="1:21" ht="12.6">
      <c r="A1183" s="449" t="s">
        <v>9556</v>
      </c>
      <c r="B1183" s="448">
        <v>194</v>
      </c>
      <c r="C1183" s="450" t="s">
        <v>9738</v>
      </c>
      <c r="D1183" s="449" t="str">
        <f t="shared" si="48"/>
        <v>Aloor</v>
      </c>
      <c r="E1183" s="449" t="s">
        <v>9738</v>
      </c>
      <c r="F1183" s="449"/>
      <c r="G1183" s="449"/>
      <c r="H1183" s="449"/>
      <c r="I1183" s="449"/>
      <c r="J1183" s="449">
        <v>4</v>
      </c>
      <c r="K1183" s="449">
        <v>30</v>
      </c>
      <c r="L1183" s="449"/>
      <c r="U1183" s="196" t="str">
        <f t="shared" si="49"/>
        <v>194: Aloor</v>
      </c>
    </row>
    <row r="1184" spans="1:21" ht="12.6">
      <c r="A1184" s="449" t="s">
        <v>9556</v>
      </c>
      <c r="B1184" s="448">
        <v>195</v>
      </c>
      <c r="C1184" s="450" t="s">
        <v>9739</v>
      </c>
      <c r="D1184" s="449" t="str">
        <f t="shared" si="48"/>
        <v>Madol</v>
      </c>
      <c r="E1184" s="449" t="s">
        <v>9739</v>
      </c>
      <c r="F1184" s="449"/>
      <c r="G1184" s="449"/>
      <c r="H1184" s="449"/>
      <c r="I1184" s="449"/>
      <c r="J1184" s="449">
        <v>4</v>
      </c>
      <c r="K1184" s="449">
        <v>30</v>
      </c>
      <c r="L1184" s="449"/>
      <c r="U1184" s="196" t="str">
        <f t="shared" si="49"/>
        <v>195: Madol</v>
      </c>
    </row>
    <row r="1185" spans="1:21" ht="12.6">
      <c r="A1185" s="449" t="s">
        <v>9556</v>
      </c>
      <c r="B1185" s="448">
        <v>196</v>
      </c>
      <c r="C1185" s="450" t="s">
        <v>9740</v>
      </c>
      <c r="D1185" s="449" t="str">
        <f t="shared" si="48"/>
        <v>Malueeth</v>
      </c>
      <c r="E1185" s="449" t="s">
        <v>9740</v>
      </c>
      <c r="F1185" s="449"/>
      <c r="G1185" s="449"/>
      <c r="H1185" s="449"/>
      <c r="I1185" s="449"/>
      <c r="J1185" s="449">
        <v>4</v>
      </c>
      <c r="K1185" s="449">
        <v>30</v>
      </c>
      <c r="L1185" s="449"/>
      <c r="U1185" s="196" t="str">
        <f t="shared" si="49"/>
        <v>196: Malueeth</v>
      </c>
    </row>
    <row r="1186" spans="1:21" ht="12.6">
      <c r="A1186" s="449" t="s">
        <v>9556</v>
      </c>
      <c r="B1186" s="448">
        <v>197</v>
      </c>
      <c r="C1186" s="450" t="s">
        <v>9741</v>
      </c>
      <c r="D1186" s="449" t="str">
        <f t="shared" si="48"/>
        <v>Maper</v>
      </c>
      <c r="E1186" s="449" t="s">
        <v>9741</v>
      </c>
      <c r="F1186" s="449"/>
      <c r="G1186" s="449"/>
      <c r="H1186" s="449"/>
      <c r="I1186" s="449"/>
      <c r="J1186" s="449">
        <v>4</v>
      </c>
      <c r="K1186" s="449">
        <v>30</v>
      </c>
      <c r="L1186" s="449"/>
      <c r="U1186" s="196" t="str">
        <f t="shared" si="49"/>
        <v>197: Maper</v>
      </c>
    </row>
    <row r="1187" spans="1:21" ht="12.6">
      <c r="A1187" s="449" t="s">
        <v>9556</v>
      </c>
      <c r="B1187" s="448">
        <v>198</v>
      </c>
      <c r="C1187" s="450" t="s">
        <v>9742</v>
      </c>
      <c r="D1187" s="449" t="str">
        <f t="shared" si="48"/>
        <v>Mayen</v>
      </c>
      <c r="E1187" s="449" t="s">
        <v>9742</v>
      </c>
      <c r="F1187" s="449"/>
      <c r="G1187" s="449"/>
      <c r="H1187" s="449"/>
      <c r="I1187" s="449"/>
      <c r="J1187" s="449">
        <v>4</v>
      </c>
      <c r="K1187" s="449">
        <v>30</v>
      </c>
      <c r="L1187" s="449"/>
      <c r="U1187" s="196" t="str">
        <f t="shared" si="49"/>
        <v>198: Mayen</v>
      </c>
    </row>
    <row r="1188" spans="1:21" ht="12.6">
      <c r="A1188" s="449" t="s">
        <v>9556</v>
      </c>
      <c r="B1188" s="448">
        <v>199</v>
      </c>
      <c r="C1188" s="450" t="s">
        <v>9743</v>
      </c>
      <c r="D1188" s="449" t="str">
        <f t="shared" si="48"/>
        <v>Wun-rieng</v>
      </c>
      <c r="E1188" s="449" t="s">
        <v>9743</v>
      </c>
      <c r="F1188" s="449"/>
      <c r="G1188" s="449"/>
      <c r="H1188" s="449"/>
      <c r="I1188" s="449"/>
      <c r="J1188" s="449">
        <v>4</v>
      </c>
      <c r="K1188" s="449">
        <v>30</v>
      </c>
      <c r="L1188" s="449"/>
      <c r="U1188" s="196" t="str">
        <f t="shared" si="49"/>
        <v>199: Wun-rieng</v>
      </c>
    </row>
    <row r="1189" spans="1:21" ht="12.6">
      <c r="A1189" s="449" t="s">
        <v>9556</v>
      </c>
      <c r="B1189" s="448">
        <v>200</v>
      </c>
      <c r="C1189" s="450" t="s">
        <v>9744</v>
      </c>
      <c r="D1189" s="449" t="str">
        <f t="shared" si="48"/>
        <v>Bargel</v>
      </c>
      <c r="E1189" s="449" t="s">
        <v>9744</v>
      </c>
      <c r="F1189" s="449"/>
      <c r="G1189" s="449"/>
      <c r="H1189" s="449"/>
      <c r="I1189" s="449"/>
      <c r="J1189" s="449">
        <v>4</v>
      </c>
      <c r="K1189" s="449">
        <v>31</v>
      </c>
      <c r="L1189" s="449"/>
      <c r="U1189" s="196" t="str">
        <f t="shared" si="49"/>
        <v>200: Bargel</v>
      </c>
    </row>
    <row r="1190" spans="1:21" ht="12.6">
      <c r="A1190" s="449" t="s">
        <v>9556</v>
      </c>
      <c r="B1190" s="448">
        <v>201</v>
      </c>
      <c r="C1190" s="450" t="s">
        <v>9745</v>
      </c>
      <c r="D1190" s="449" t="str">
        <f t="shared" si="48"/>
        <v>Domoloto</v>
      </c>
      <c r="E1190" s="449" t="s">
        <v>9745</v>
      </c>
      <c r="F1190" s="449"/>
      <c r="G1190" s="449"/>
      <c r="H1190" s="449"/>
      <c r="I1190" s="449"/>
      <c r="J1190" s="449">
        <v>4</v>
      </c>
      <c r="K1190" s="449">
        <v>31</v>
      </c>
      <c r="L1190" s="449"/>
      <c r="U1190" s="196" t="str">
        <f t="shared" si="49"/>
        <v>201: Domoloto</v>
      </c>
    </row>
    <row r="1191" spans="1:21" ht="12.6">
      <c r="A1191" s="449" t="s">
        <v>9556</v>
      </c>
      <c r="B1191" s="448">
        <v>202</v>
      </c>
      <c r="C1191" s="450" t="s">
        <v>9746</v>
      </c>
      <c r="D1191" s="449" t="str">
        <f t="shared" si="48"/>
        <v>Makundi</v>
      </c>
      <c r="E1191" s="449" t="s">
        <v>9746</v>
      </c>
      <c r="F1191" s="449"/>
      <c r="G1191" s="449"/>
      <c r="H1191" s="449"/>
      <c r="I1191" s="449"/>
      <c r="J1191" s="449">
        <v>4</v>
      </c>
      <c r="K1191" s="449">
        <v>31</v>
      </c>
      <c r="L1191" s="449"/>
      <c r="U1191" s="196" t="str">
        <f t="shared" si="49"/>
        <v>202: Makundi</v>
      </c>
    </row>
    <row r="1192" spans="1:21" ht="12.6">
      <c r="A1192" s="449" t="s">
        <v>9556</v>
      </c>
      <c r="B1192" s="448">
        <v>203</v>
      </c>
      <c r="C1192" s="450" t="s">
        <v>9034</v>
      </c>
      <c r="D1192" s="449" t="str">
        <f t="shared" si="48"/>
        <v>Wulu</v>
      </c>
      <c r="E1192" s="449" t="s">
        <v>9034</v>
      </c>
      <c r="F1192" s="449"/>
      <c r="G1192" s="449"/>
      <c r="H1192" s="449"/>
      <c r="I1192" s="449"/>
      <c r="J1192" s="449">
        <v>4</v>
      </c>
      <c r="K1192" s="449">
        <v>31</v>
      </c>
      <c r="L1192" s="449"/>
      <c r="U1192" s="196" t="str">
        <f t="shared" si="49"/>
        <v>203: Wulu</v>
      </c>
    </row>
    <row r="1193" spans="1:21" ht="12.6">
      <c r="A1193" s="449" t="s">
        <v>9556</v>
      </c>
      <c r="B1193" s="448">
        <v>204</v>
      </c>
      <c r="C1193" s="450" t="s">
        <v>9747</v>
      </c>
      <c r="D1193" s="449" t="str">
        <f t="shared" si="48"/>
        <v>Adior</v>
      </c>
      <c r="E1193" s="449" t="s">
        <v>9747</v>
      </c>
      <c r="F1193" s="449"/>
      <c r="G1193" s="449"/>
      <c r="H1193" s="449"/>
      <c r="I1193" s="449"/>
      <c r="J1193" s="449">
        <v>4</v>
      </c>
      <c r="K1193" s="449">
        <v>32</v>
      </c>
      <c r="L1193" s="449"/>
      <c r="U1193" s="196" t="str">
        <f t="shared" si="49"/>
        <v>204: Adior</v>
      </c>
    </row>
    <row r="1194" spans="1:21" ht="12.6">
      <c r="A1194" s="449" t="s">
        <v>9556</v>
      </c>
      <c r="B1194" s="448">
        <v>205</v>
      </c>
      <c r="C1194" s="450" t="s">
        <v>9748</v>
      </c>
      <c r="D1194" s="449" t="str">
        <f t="shared" si="48"/>
        <v>Lekakedu</v>
      </c>
      <c r="E1194" s="449" t="s">
        <v>9748</v>
      </c>
      <c r="F1194" s="449"/>
      <c r="G1194" s="449"/>
      <c r="H1194" s="449"/>
      <c r="I1194" s="449"/>
      <c r="J1194" s="449">
        <v>4</v>
      </c>
      <c r="K1194" s="449">
        <v>32</v>
      </c>
      <c r="L1194" s="449"/>
      <c r="U1194" s="196" t="str">
        <f t="shared" si="49"/>
        <v>205: Lekakedu</v>
      </c>
    </row>
    <row r="1195" spans="1:21" ht="12.6">
      <c r="A1195" s="449" t="s">
        <v>9556</v>
      </c>
      <c r="B1195" s="448">
        <v>206</v>
      </c>
      <c r="C1195" s="450" t="s">
        <v>9730</v>
      </c>
      <c r="D1195" s="449" t="str">
        <f t="shared" si="48"/>
        <v>Malek</v>
      </c>
      <c r="E1195" s="449" t="s">
        <v>9730</v>
      </c>
      <c r="F1195" s="449"/>
      <c r="G1195" s="449"/>
      <c r="H1195" s="449"/>
      <c r="I1195" s="449"/>
      <c r="J1195" s="449">
        <v>4</v>
      </c>
      <c r="K1195" s="449">
        <v>32</v>
      </c>
      <c r="L1195" s="449"/>
      <c r="U1195" s="196" t="str">
        <f t="shared" si="49"/>
        <v>206: Malek</v>
      </c>
    </row>
    <row r="1196" spans="1:21" ht="12.6">
      <c r="A1196" s="449" t="s">
        <v>9556</v>
      </c>
      <c r="B1196" s="448">
        <v>207</v>
      </c>
      <c r="C1196" s="450" t="s">
        <v>9749</v>
      </c>
      <c r="D1196" s="449" t="str">
        <f t="shared" si="48"/>
        <v>Pagarau</v>
      </c>
      <c r="E1196" s="449" t="s">
        <v>9749</v>
      </c>
      <c r="F1196" s="449"/>
      <c r="G1196" s="449"/>
      <c r="H1196" s="449"/>
      <c r="I1196" s="449"/>
      <c r="J1196" s="449">
        <v>4</v>
      </c>
      <c r="K1196" s="449">
        <v>32</v>
      </c>
      <c r="L1196" s="449"/>
      <c r="U1196" s="196" t="str">
        <f t="shared" si="49"/>
        <v>207: Pagarau</v>
      </c>
    </row>
    <row r="1197" spans="1:21" ht="12.6">
      <c r="A1197" s="449" t="s">
        <v>9556</v>
      </c>
      <c r="B1197" s="448">
        <v>208</v>
      </c>
      <c r="C1197" s="450" t="s">
        <v>9750</v>
      </c>
      <c r="D1197" s="449" t="str">
        <f t="shared" ref="D1197:D1260" si="50">C1197</f>
        <v>Tinagau</v>
      </c>
      <c r="E1197" s="449" t="s">
        <v>9750</v>
      </c>
      <c r="F1197" s="449"/>
      <c r="G1197" s="449"/>
      <c r="H1197" s="449"/>
      <c r="I1197" s="449"/>
      <c r="J1197" s="449">
        <v>4</v>
      </c>
      <c r="K1197" s="449">
        <v>32</v>
      </c>
      <c r="L1197" s="449"/>
      <c r="U1197" s="196" t="str">
        <f t="shared" ref="U1197:U1260" si="51">IF(LEN(B1197)&gt;0,_xlfn.CONCAT(B1197,": ",D1197),"")</f>
        <v>208: Tinagau</v>
      </c>
    </row>
    <row r="1198" spans="1:21" ht="12.6">
      <c r="A1198" s="449" t="s">
        <v>9556</v>
      </c>
      <c r="B1198" s="448">
        <v>209</v>
      </c>
      <c r="C1198" s="450" t="s">
        <v>9751</v>
      </c>
      <c r="D1198" s="449" t="str">
        <f t="shared" si="50"/>
        <v>Yali</v>
      </c>
      <c r="E1198" s="449" t="s">
        <v>9751</v>
      </c>
      <c r="F1198" s="449"/>
      <c r="G1198" s="449"/>
      <c r="H1198" s="449"/>
      <c r="I1198" s="449"/>
      <c r="J1198" s="449">
        <v>4</v>
      </c>
      <c r="K1198" s="449">
        <v>32</v>
      </c>
      <c r="L1198" s="449"/>
      <c r="U1198" s="196" t="str">
        <f t="shared" si="51"/>
        <v>209: Yali</v>
      </c>
    </row>
    <row r="1199" spans="1:21" ht="12.6">
      <c r="A1199" s="449" t="s">
        <v>9556</v>
      </c>
      <c r="B1199" s="448">
        <v>210</v>
      </c>
      <c r="C1199" s="450" t="s">
        <v>9752</v>
      </c>
      <c r="D1199" s="449" t="str">
        <f t="shared" si="50"/>
        <v>Abang</v>
      </c>
      <c r="E1199" s="449" t="s">
        <v>9752</v>
      </c>
      <c r="F1199" s="449"/>
      <c r="G1199" s="449"/>
      <c r="H1199" s="449"/>
      <c r="I1199" s="449"/>
      <c r="J1199" s="449">
        <v>4</v>
      </c>
      <c r="K1199" s="449">
        <v>33</v>
      </c>
      <c r="L1199" s="449"/>
      <c r="U1199" s="196" t="str">
        <f t="shared" si="51"/>
        <v>210: Abang</v>
      </c>
    </row>
    <row r="1200" spans="1:21" ht="12.6">
      <c r="A1200" s="449" t="s">
        <v>9556</v>
      </c>
      <c r="B1200" s="448">
        <v>211</v>
      </c>
      <c r="C1200" s="450" t="s">
        <v>9753</v>
      </c>
      <c r="D1200" s="449" t="str">
        <f t="shared" si="50"/>
        <v>Aluakluak</v>
      </c>
      <c r="E1200" s="449" t="s">
        <v>9753</v>
      </c>
      <c r="F1200" s="449"/>
      <c r="G1200" s="449"/>
      <c r="H1200" s="449"/>
      <c r="I1200" s="449"/>
      <c r="J1200" s="449">
        <v>4</v>
      </c>
      <c r="K1200" s="449">
        <v>33</v>
      </c>
      <c r="L1200" s="449"/>
      <c r="U1200" s="196" t="str">
        <f t="shared" si="51"/>
        <v>211: Aluakluak</v>
      </c>
    </row>
    <row r="1201" spans="1:21" ht="12.6">
      <c r="A1201" s="449" t="s">
        <v>9556</v>
      </c>
      <c r="B1201" s="448">
        <v>212</v>
      </c>
      <c r="C1201" s="450" t="s">
        <v>9754</v>
      </c>
      <c r="D1201" s="449" t="str">
        <f t="shared" si="50"/>
        <v>Anuol</v>
      </c>
      <c r="E1201" s="449" t="s">
        <v>9754</v>
      </c>
      <c r="F1201" s="449"/>
      <c r="G1201" s="449"/>
      <c r="H1201" s="449"/>
      <c r="I1201" s="449"/>
      <c r="J1201" s="449">
        <v>4</v>
      </c>
      <c r="K1201" s="449">
        <v>33</v>
      </c>
      <c r="L1201" s="449"/>
      <c r="U1201" s="196" t="str">
        <f t="shared" si="51"/>
        <v>212: Anuol</v>
      </c>
    </row>
    <row r="1202" spans="1:21" ht="12.6">
      <c r="A1202" s="449" t="s">
        <v>9556</v>
      </c>
      <c r="B1202" s="448">
        <v>213</v>
      </c>
      <c r="C1202" s="450" t="s">
        <v>9755</v>
      </c>
      <c r="D1202" s="449" t="str">
        <f t="shared" si="50"/>
        <v>Geng-geng</v>
      </c>
      <c r="E1202" s="449" t="s">
        <v>9755</v>
      </c>
      <c r="F1202" s="449"/>
      <c r="G1202" s="449"/>
      <c r="H1202" s="449"/>
      <c r="I1202" s="449"/>
      <c r="J1202" s="449">
        <v>4</v>
      </c>
      <c r="K1202" s="449">
        <v>33</v>
      </c>
      <c r="L1202" s="449"/>
      <c r="U1202" s="196" t="str">
        <f t="shared" si="51"/>
        <v>213: Geng-geng</v>
      </c>
    </row>
    <row r="1203" spans="1:21" ht="12.6">
      <c r="A1203" s="449" t="s">
        <v>9556</v>
      </c>
      <c r="B1203" s="448">
        <v>214</v>
      </c>
      <c r="C1203" s="450" t="s">
        <v>9756</v>
      </c>
      <c r="D1203" s="449" t="str">
        <f t="shared" si="50"/>
        <v>Ghar</v>
      </c>
      <c r="E1203" s="449" t="s">
        <v>9756</v>
      </c>
      <c r="F1203" s="449"/>
      <c r="G1203" s="449"/>
      <c r="H1203" s="449"/>
      <c r="I1203" s="449"/>
      <c r="J1203" s="449">
        <v>4</v>
      </c>
      <c r="K1203" s="449">
        <v>33</v>
      </c>
      <c r="L1203" s="449"/>
      <c r="U1203" s="196" t="str">
        <f t="shared" si="51"/>
        <v>214: Ghar</v>
      </c>
    </row>
    <row r="1204" spans="1:21" ht="12.6">
      <c r="A1204" s="449" t="s">
        <v>9556</v>
      </c>
      <c r="B1204" s="448">
        <v>215</v>
      </c>
      <c r="C1204" s="450" t="s">
        <v>9757</v>
      </c>
      <c r="D1204" s="449" t="str">
        <f t="shared" si="50"/>
        <v>Mapuordit</v>
      </c>
      <c r="E1204" s="449" t="s">
        <v>9757</v>
      </c>
      <c r="F1204" s="449"/>
      <c r="G1204" s="449"/>
      <c r="H1204" s="449"/>
      <c r="I1204" s="449"/>
      <c r="J1204" s="449">
        <v>4</v>
      </c>
      <c r="K1204" s="449">
        <v>33</v>
      </c>
      <c r="L1204" s="449"/>
      <c r="U1204" s="196" t="str">
        <f t="shared" si="51"/>
        <v>215: Mapuordit</v>
      </c>
    </row>
    <row r="1205" spans="1:21" ht="12.6">
      <c r="A1205" s="449" t="s">
        <v>9556</v>
      </c>
      <c r="B1205" s="448">
        <v>216</v>
      </c>
      <c r="C1205" s="450" t="s">
        <v>9758</v>
      </c>
      <c r="D1205" s="449" t="str">
        <f t="shared" si="50"/>
        <v>Yirol</v>
      </c>
      <c r="E1205" s="449" t="s">
        <v>9758</v>
      </c>
      <c r="F1205" s="449"/>
      <c r="G1205" s="449"/>
      <c r="H1205" s="449"/>
      <c r="I1205" s="449"/>
      <c r="J1205" s="449">
        <v>4</v>
      </c>
      <c r="K1205" s="449">
        <v>33</v>
      </c>
      <c r="L1205" s="449"/>
      <c r="U1205" s="196" t="str">
        <f t="shared" si="51"/>
        <v>216: Yirol</v>
      </c>
    </row>
    <row r="1206" spans="1:21" ht="12.6">
      <c r="A1206" s="449" t="s">
        <v>9556</v>
      </c>
      <c r="B1206" s="448">
        <v>217</v>
      </c>
      <c r="C1206" s="450" t="s">
        <v>9759</v>
      </c>
      <c r="D1206" s="449" t="str">
        <f t="shared" si="50"/>
        <v>Abul</v>
      </c>
      <c r="E1206" s="449" t="s">
        <v>9759</v>
      </c>
      <c r="F1206" s="449"/>
      <c r="G1206" s="449"/>
      <c r="H1206" s="449"/>
      <c r="I1206" s="449"/>
      <c r="J1206" s="449">
        <v>5</v>
      </c>
      <c r="K1206" s="449">
        <v>34</v>
      </c>
      <c r="L1206" s="449"/>
      <c r="U1206" s="196" t="str">
        <f t="shared" si="51"/>
        <v>217: Abul</v>
      </c>
    </row>
    <row r="1207" spans="1:21" ht="12.6">
      <c r="A1207" s="449" t="s">
        <v>9556</v>
      </c>
      <c r="B1207" s="448">
        <v>218</v>
      </c>
      <c r="C1207" s="450" t="s">
        <v>9760</v>
      </c>
      <c r="D1207" s="449" t="str">
        <f t="shared" si="50"/>
        <v>Achana</v>
      </c>
      <c r="E1207" s="449" t="s">
        <v>9760</v>
      </c>
      <c r="F1207" s="449"/>
      <c r="G1207" s="449"/>
      <c r="H1207" s="449"/>
      <c r="I1207" s="449"/>
      <c r="J1207" s="449">
        <v>5</v>
      </c>
      <c r="K1207" s="449">
        <v>34</v>
      </c>
      <c r="L1207" s="449"/>
      <c r="U1207" s="196" t="str">
        <f t="shared" si="51"/>
        <v>218: Achana</v>
      </c>
    </row>
    <row r="1208" spans="1:21" ht="12.6">
      <c r="A1208" s="449" t="s">
        <v>9556</v>
      </c>
      <c r="B1208" s="448">
        <v>219</v>
      </c>
      <c r="C1208" s="450" t="s">
        <v>9761</v>
      </c>
      <c r="D1208" s="449" t="str">
        <f t="shared" si="50"/>
        <v>Aroyo</v>
      </c>
      <c r="E1208" s="449" t="s">
        <v>9761</v>
      </c>
      <c r="F1208" s="449"/>
      <c r="G1208" s="449"/>
      <c r="H1208" s="449"/>
      <c r="I1208" s="449"/>
      <c r="J1208" s="449">
        <v>5</v>
      </c>
      <c r="K1208" s="449">
        <v>34</v>
      </c>
      <c r="L1208" s="449"/>
      <c r="U1208" s="196" t="str">
        <f t="shared" si="51"/>
        <v>219: Aroyo</v>
      </c>
    </row>
    <row r="1209" spans="1:21" ht="12.6">
      <c r="A1209" s="449" t="s">
        <v>9556</v>
      </c>
      <c r="B1209" s="448">
        <v>220</v>
      </c>
      <c r="C1209" s="450" t="s">
        <v>9762</v>
      </c>
      <c r="D1209" s="449" t="str">
        <f t="shared" si="50"/>
        <v>Bhar Mayen</v>
      </c>
      <c r="E1209" s="449" t="s">
        <v>9762</v>
      </c>
      <c r="F1209" s="449"/>
      <c r="G1209" s="449"/>
      <c r="H1209" s="449"/>
      <c r="I1209" s="449"/>
      <c r="J1209" s="449">
        <v>5</v>
      </c>
      <c r="K1209" s="449">
        <v>34</v>
      </c>
      <c r="L1209" s="449"/>
      <c r="U1209" s="196" t="str">
        <f t="shared" si="51"/>
        <v>220: Bhar Mayen</v>
      </c>
    </row>
    <row r="1210" spans="1:21" ht="12.6">
      <c r="A1210" s="449" t="s">
        <v>9556</v>
      </c>
      <c r="B1210" s="448">
        <v>221</v>
      </c>
      <c r="C1210" s="450" t="s">
        <v>9763</v>
      </c>
      <c r="D1210" s="449" t="str">
        <f t="shared" si="50"/>
        <v>Chel South</v>
      </c>
      <c r="E1210" s="449" t="s">
        <v>9763</v>
      </c>
      <c r="F1210" s="449"/>
      <c r="G1210" s="449"/>
      <c r="H1210" s="449"/>
      <c r="I1210" s="449"/>
      <c r="J1210" s="449">
        <v>5</v>
      </c>
      <c r="K1210" s="449">
        <v>34</v>
      </c>
      <c r="L1210" s="449"/>
      <c r="U1210" s="196" t="str">
        <f t="shared" si="51"/>
        <v>221: Chel South</v>
      </c>
    </row>
    <row r="1211" spans="1:21" ht="12.6">
      <c r="A1211" s="449" t="s">
        <v>9556</v>
      </c>
      <c r="B1211" s="448">
        <v>222</v>
      </c>
      <c r="C1211" s="450" t="s">
        <v>9764</v>
      </c>
      <c r="D1211" s="449" t="str">
        <f t="shared" si="50"/>
        <v>Nyalath</v>
      </c>
      <c r="E1211" s="449" t="s">
        <v>9764</v>
      </c>
      <c r="F1211" s="449"/>
      <c r="G1211" s="449"/>
      <c r="H1211" s="449"/>
      <c r="I1211" s="449"/>
      <c r="J1211" s="449">
        <v>5</v>
      </c>
      <c r="K1211" s="449">
        <v>34</v>
      </c>
      <c r="L1211" s="449"/>
      <c r="U1211" s="196" t="str">
        <f t="shared" si="51"/>
        <v>222: Nyalath</v>
      </c>
    </row>
    <row r="1212" spans="1:21" ht="12.6">
      <c r="A1212" s="449" t="s">
        <v>9556</v>
      </c>
      <c r="B1212" s="448">
        <v>223</v>
      </c>
      <c r="C1212" s="450" t="s">
        <v>9765</v>
      </c>
      <c r="D1212" s="449" t="str">
        <f t="shared" si="50"/>
        <v>Baach</v>
      </c>
      <c r="E1212" s="449" t="s">
        <v>9765</v>
      </c>
      <c r="F1212" s="449"/>
      <c r="G1212" s="449"/>
      <c r="H1212" s="449"/>
      <c r="I1212" s="449"/>
      <c r="J1212" s="449">
        <v>5</v>
      </c>
      <c r="K1212" s="449">
        <v>35</v>
      </c>
      <c r="L1212" s="449"/>
      <c r="U1212" s="196" t="str">
        <f t="shared" si="51"/>
        <v>223: Baach</v>
      </c>
    </row>
    <row r="1213" spans="1:21" ht="12.6">
      <c r="A1213" s="449" t="s">
        <v>9556</v>
      </c>
      <c r="B1213" s="448">
        <v>224</v>
      </c>
      <c r="C1213" s="450" t="s">
        <v>9766</v>
      </c>
      <c r="D1213" s="449" t="str">
        <f t="shared" si="50"/>
        <v>Madhol</v>
      </c>
      <c r="E1213" s="449" t="s">
        <v>9766</v>
      </c>
      <c r="F1213" s="449"/>
      <c r="G1213" s="449"/>
      <c r="H1213" s="449"/>
      <c r="I1213" s="449"/>
      <c r="J1213" s="449">
        <v>5</v>
      </c>
      <c r="K1213" s="449">
        <v>35</v>
      </c>
      <c r="L1213" s="449"/>
      <c r="U1213" s="196" t="str">
        <f t="shared" si="51"/>
        <v>224: Madhol</v>
      </c>
    </row>
    <row r="1214" spans="1:21" ht="12.6">
      <c r="A1214" s="449" t="s">
        <v>9556</v>
      </c>
      <c r="B1214" s="448">
        <v>225</v>
      </c>
      <c r="C1214" s="450" t="s">
        <v>9767</v>
      </c>
      <c r="D1214" s="449" t="str">
        <f t="shared" si="50"/>
        <v>Malual-bai</v>
      </c>
      <c r="E1214" s="449" t="s">
        <v>9767</v>
      </c>
      <c r="F1214" s="449"/>
      <c r="G1214" s="449"/>
      <c r="H1214" s="449"/>
      <c r="I1214" s="449"/>
      <c r="J1214" s="449">
        <v>5</v>
      </c>
      <c r="K1214" s="449">
        <v>35</v>
      </c>
      <c r="L1214" s="449"/>
      <c r="U1214" s="196" t="str">
        <f t="shared" si="51"/>
        <v>225: Malual-bai</v>
      </c>
    </row>
    <row r="1215" spans="1:21" ht="12.6">
      <c r="A1215" s="449" t="s">
        <v>9556</v>
      </c>
      <c r="B1215" s="448">
        <v>226</v>
      </c>
      <c r="C1215" s="450" t="s">
        <v>9768</v>
      </c>
      <c r="D1215" s="449" t="str">
        <f t="shared" si="50"/>
        <v>Mangar-tong I</v>
      </c>
      <c r="E1215" s="449" t="s">
        <v>9768</v>
      </c>
      <c r="F1215" s="449"/>
      <c r="G1215" s="449"/>
      <c r="H1215" s="449"/>
      <c r="I1215" s="449"/>
      <c r="J1215" s="449">
        <v>5</v>
      </c>
      <c r="K1215" s="449">
        <v>35</v>
      </c>
      <c r="L1215" s="449"/>
      <c r="U1215" s="196" t="str">
        <f t="shared" si="51"/>
        <v>226: Mangar-tong I</v>
      </c>
    </row>
    <row r="1216" spans="1:21" ht="12.6">
      <c r="A1216" s="449" t="s">
        <v>9556</v>
      </c>
      <c r="B1216" s="448">
        <v>227</v>
      </c>
      <c r="C1216" s="450" t="s">
        <v>9769</v>
      </c>
      <c r="D1216" s="449" t="str">
        <f t="shared" si="50"/>
        <v>Mangok</v>
      </c>
      <c r="E1216" s="449" t="s">
        <v>9769</v>
      </c>
      <c r="F1216" s="449"/>
      <c r="G1216" s="449"/>
      <c r="H1216" s="449"/>
      <c r="I1216" s="449"/>
      <c r="J1216" s="449">
        <v>5</v>
      </c>
      <c r="K1216" s="449">
        <v>35</v>
      </c>
      <c r="L1216" s="449"/>
      <c r="U1216" s="196" t="str">
        <f t="shared" si="51"/>
        <v>227: Mangok</v>
      </c>
    </row>
    <row r="1217" spans="1:21" ht="12.6">
      <c r="A1217" s="449" t="s">
        <v>9556</v>
      </c>
      <c r="B1217" s="448">
        <v>228</v>
      </c>
      <c r="C1217" s="450" t="s">
        <v>9770</v>
      </c>
      <c r="D1217" s="449" t="str">
        <f t="shared" si="50"/>
        <v>Wunlang</v>
      </c>
      <c r="E1217" s="449" t="s">
        <v>9770</v>
      </c>
      <c r="F1217" s="449"/>
      <c r="G1217" s="449"/>
      <c r="H1217" s="449"/>
      <c r="I1217" s="449"/>
      <c r="J1217" s="449">
        <v>5</v>
      </c>
      <c r="K1217" s="449">
        <v>35</v>
      </c>
      <c r="L1217" s="449"/>
      <c r="U1217" s="196" t="str">
        <f t="shared" si="51"/>
        <v>228: Wunlang</v>
      </c>
    </row>
    <row r="1218" spans="1:21" ht="12.6">
      <c r="A1218" s="449" t="s">
        <v>9556</v>
      </c>
      <c r="B1218" s="448">
        <v>229</v>
      </c>
      <c r="C1218" s="450" t="s">
        <v>9771</v>
      </c>
      <c r="D1218" s="449" t="str">
        <f t="shared" si="50"/>
        <v>Yargot</v>
      </c>
      <c r="E1218" s="449" t="s">
        <v>9771</v>
      </c>
      <c r="F1218" s="449"/>
      <c r="G1218" s="449"/>
      <c r="H1218" s="449"/>
      <c r="I1218" s="449"/>
      <c r="J1218" s="449">
        <v>5</v>
      </c>
      <c r="K1218" s="449">
        <v>35</v>
      </c>
      <c r="L1218" s="449"/>
      <c r="U1218" s="196" t="str">
        <f t="shared" si="51"/>
        <v>229: Yargot</v>
      </c>
    </row>
    <row r="1219" spans="1:21" ht="12.6">
      <c r="A1219" s="449" t="s">
        <v>9556</v>
      </c>
      <c r="B1219" s="448">
        <v>230</v>
      </c>
      <c r="C1219" s="450" t="s">
        <v>9772</v>
      </c>
      <c r="D1219" s="449" t="str">
        <f t="shared" si="50"/>
        <v>Ariath</v>
      </c>
      <c r="E1219" s="449" t="s">
        <v>9772</v>
      </c>
      <c r="F1219" s="449"/>
      <c r="G1219" s="449"/>
      <c r="H1219" s="449"/>
      <c r="I1219" s="449"/>
      <c r="J1219" s="449">
        <v>5</v>
      </c>
      <c r="K1219" s="449">
        <v>36</v>
      </c>
      <c r="L1219" s="449"/>
      <c r="U1219" s="196" t="str">
        <f t="shared" si="51"/>
        <v>230: Ariath</v>
      </c>
    </row>
    <row r="1220" spans="1:21" ht="12.6">
      <c r="A1220" s="449" t="s">
        <v>9556</v>
      </c>
      <c r="B1220" s="448">
        <v>231</v>
      </c>
      <c r="C1220" s="450" t="s">
        <v>9773</v>
      </c>
      <c r="D1220" s="449" t="str">
        <f t="shared" si="50"/>
        <v>Malual Centre</v>
      </c>
      <c r="E1220" s="449" t="s">
        <v>9773</v>
      </c>
      <c r="F1220" s="449"/>
      <c r="G1220" s="449"/>
      <c r="H1220" s="449"/>
      <c r="I1220" s="449"/>
      <c r="J1220" s="449">
        <v>5</v>
      </c>
      <c r="K1220" s="449">
        <v>36</v>
      </c>
      <c r="L1220" s="449"/>
      <c r="U1220" s="196" t="str">
        <f t="shared" si="51"/>
        <v>231: Malual Centre</v>
      </c>
    </row>
    <row r="1221" spans="1:21" ht="12.6">
      <c r="A1221" s="449" t="s">
        <v>9556</v>
      </c>
      <c r="B1221" s="448">
        <v>232</v>
      </c>
      <c r="C1221" s="450" t="s">
        <v>9774</v>
      </c>
      <c r="D1221" s="449" t="str">
        <f t="shared" si="50"/>
        <v>Malual East</v>
      </c>
      <c r="E1221" s="449" t="s">
        <v>9774</v>
      </c>
      <c r="F1221" s="449"/>
      <c r="G1221" s="449"/>
      <c r="H1221" s="449"/>
      <c r="I1221" s="449"/>
      <c r="J1221" s="449">
        <v>5</v>
      </c>
      <c r="K1221" s="449">
        <v>36</v>
      </c>
      <c r="L1221" s="449"/>
      <c r="U1221" s="196" t="str">
        <f t="shared" si="51"/>
        <v>232: Malual East</v>
      </c>
    </row>
    <row r="1222" spans="1:21" ht="12.6">
      <c r="A1222" s="449" t="s">
        <v>9556</v>
      </c>
      <c r="B1222" s="448">
        <v>233</v>
      </c>
      <c r="C1222" s="450" t="s">
        <v>9775</v>
      </c>
      <c r="D1222" s="449" t="str">
        <f t="shared" si="50"/>
        <v>Malual North</v>
      </c>
      <c r="E1222" s="449" t="s">
        <v>9775</v>
      </c>
      <c r="F1222" s="449"/>
      <c r="G1222" s="449"/>
      <c r="H1222" s="449"/>
      <c r="I1222" s="449"/>
      <c r="J1222" s="449">
        <v>5</v>
      </c>
      <c r="K1222" s="449">
        <v>36</v>
      </c>
      <c r="L1222" s="449"/>
      <c r="U1222" s="196" t="str">
        <f t="shared" si="51"/>
        <v>233: Malual North</v>
      </c>
    </row>
    <row r="1223" spans="1:21" ht="12.6">
      <c r="A1223" s="449" t="s">
        <v>9556</v>
      </c>
      <c r="B1223" s="448">
        <v>234</v>
      </c>
      <c r="C1223" s="450" t="s">
        <v>9776</v>
      </c>
      <c r="D1223" s="449" t="str">
        <f t="shared" si="50"/>
        <v>Malual West</v>
      </c>
      <c r="E1223" s="449" t="s">
        <v>9776</v>
      </c>
      <c r="F1223" s="449"/>
      <c r="G1223" s="449"/>
      <c r="H1223" s="449"/>
      <c r="I1223" s="449"/>
      <c r="J1223" s="449">
        <v>5</v>
      </c>
      <c r="K1223" s="449">
        <v>36</v>
      </c>
      <c r="L1223" s="449"/>
      <c r="U1223" s="196" t="str">
        <f t="shared" si="51"/>
        <v>234: Malual West</v>
      </c>
    </row>
    <row r="1224" spans="1:21" ht="12.6">
      <c r="A1224" s="449" t="s">
        <v>9556</v>
      </c>
      <c r="B1224" s="448">
        <v>235</v>
      </c>
      <c r="C1224" s="450" t="s">
        <v>9777</v>
      </c>
      <c r="D1224" s="449" t="str">
        <f t="shared" si="50"/>
        <v>Ayai</v>
      </c>
      <c r="E1224" s="449" t="s">
        <v>9777</v>
      </c>
      <c r="F1224" s="449"/>
      <c r="G1224" s="449"/>
      <c r="H1224" s="449"/>
      <c r="I1224" s="449"/>
      <c r="J1224" s="449">
        <v>5</v>
      </c>
      <c r="K1224" s="449">
        <v>37</v>
      </c>
      <c r="L1224" s="449"/>
      <c r="U1224" s="196" t="str">
        <f t="shared" si="51"/>
        <v>235: Ayai</v>
      </c>
    </row>
    <row r="1225" spans="1:21" ht="12.6">
      <c r="A1225" s="449" t="s">
        <v>9556</v>
      </c>
      <c r="B1225" s="448">
        <v>236</v>
      </c>
      <c r="C1225" s="450" t="s">
        <v>9778</v>
      </c>
      <c r="D1225" s="449" t="str">
        <f t="shared" si="50"/>
        <v>Gakrol</v>
      </c>
      <c r="E1225" s="449" t="s">
        <v>9778</v>
      </c>
      <c r="F1225" s="449"/>
      <c r="G1225" s="449"/>
      <c r="H1225" s="449"/>
      <c r="I1225" s="449"/>
      <c r="J1225" s="449">
        <v>5</v>
      </c>
      <c r="K1225" s="449">
        <v>37</v>
      </c>
      <c r="L1225" s="449"/>
      <c r="U1225" s="196" t="str">
        <f t="shared" si="51"/>
        <v>236: Gakrol</v>
      </c>
    </row>
    <row r="1226" spans="1:21" ht="12.6">
      <c r="A1226" s="449" t="s">
        <v>9556</v>
      </c>
      <c r="B1226" s="448">
        <v>237</v>
      </c>
      <c r="C1226" s="450" t="s">
        <v>9779</v>
      </c>
      <c r="D1226" s="449" t="str">
        <f t="shared" si="50"/>
        <v>Nyieth</v>
      </c>
      <c r="E1226" s="449" t="s">
        <v>9779</v>
      </c>
      <c r="F1226" s="449"/>
      <c r="G1226" s="449"/>
      <c r="H1226" s="449"/>
      <c r="I1226" s="449"/>
      <c r="J1226" s="449">
        <v>5</v>
      </c>
      <c r="K1226" s="449">
        <v>37</v>
      </c>
      <c r="L1226" s="449"/>
      <c r="U1226" s="196" t="str">
        <f t="shared" si="51"/>
        <v>237: Nyieth</v>
      </c>
    </row>
    <row r="1227" spans="1:21" ht="12.6">
      <c r="A1227" s="449" t="s">
        <v>9556</v>
      </c>
      <c r="B1227" s="448">
        <v>238</v>
      </c>
      <c r="C1227" s="450" t="s">
        <v>9780</v>
      </c>
      <c r="D1227" s="449" t="str">
        <f t="shared" si="50"/>
        <v>Nyocawany I</v>
      </c>
      <c r="E1227" s="449" t="s">
        <v>9780</v>
      </c>
      <c r="F1227" s="449"/>
      <c r="G1227" s="449"/>
      <c r="H1227" s="449"/>
      <c r="I1227" s="449"/>
      <c r="J1227" s="449">
        <v>5</v>
      </c>
      <c r="K1227" s="449">
        <v>37</v>
      </c>
      <c r="L1227" s="449"/>
      <c r="U1227" s="196" t="str">
        <f t="shared" si="51"/>
        <v>238: Nyocawany I</v>
      </c>
    </row>
    <row r="1228" spans="1:21" ht="12.6">
      <c r="A1228" s="449" t="s">
        <v>9556</v>
      </c>
      <c r="B1228" s="448">
        <v>239</v>
      </c>
      <c r="C1228" s="450" t="s">
        <v>9781</v>
      </c>
      <c r="D1228" s="449" t="str">
        <f t="shared" si="50"/>
        <v>Nyocawany II</v>
      </c>
      <c r="E1228" s="449" t="s">
        <v>9781</v>
      </c>
      <c r="F1228" s="449"/>
      <c r="G1228" s="449"/>
      <c r="H1228" s="449"/>
      <c r="I1228" s="449"/>
      <c r="J1228" s="449">
        <v>5</v>
      </c>
      <c r="K1228" s="449">
        <v>37</v>
      </c>
      <c r="L1228" s="449"/>
      <c r="U1228" s="196" t="str">
        <f t="shared" si="51"/>
        <v>239: Nyocawany II</v>
      </c>
    </row>
    <row r="1229" spans="1:21" ht="12.6">
      <c r="A1229" s="449" t="s">
        <v>9556</v>
      </c>
      <c r="B1229" s="448">
        <v>240</v>
      </c>
      <c r="C1229" s="450" t="s">
        <v>9782</v>
      </c>
      <c r="D1229" s="449" t="str">
        <f t="shared" si="50"/>
        <v>Panthou</v>
      </c>
      <c r="E1229" s="449" t="s">
        <v>9782</v>
      </c>
      <c r="F1229" s="449"/>
      <c r="G1229" s="449"/>
      <c r="H1229" s="449"/>
      <c r="I1229" s="449"/>
      <c r="J1229" s="449">
        <v>5</v>
      </c>
      <c r="K1229" s="449">
        <v>37</v>
      </c>
      <c r="L1229" s="449"/>
      <c r="U1229" s="196" t="str">
        <f t="shared" si="51"/>
        <v>240: Panthou</v>
      </c>
    </row>
    <row r="1230" spans="1:21" ht="12.6">
      <c r="A1230" s="449" t="s">
        <v>9556</v>
      </c>
      <c r="B1230" s="448">
        <v>241</v>
      </c>
      <c r="C1230" s="450" t="s">
        <v>9783</v>
      </c>
      <c r="D1230" s="449" t="str">
        <f t="shared" si="50"/>
        <v>Tar-weng</v>
      </c>
      <c r="E1230" s="449" t="s">
        <v>9783</v>
      </c>
      <c r="F1230" s="449"/>
      <c r="G1230" s="449"/>
      <c r="H1230" s="449"/>
      <c r="I1230" s="449"/>
      <c r="J1230" s="449">
        <v>5</v>
      </c>
      <c r="K1230" s="449">
        <v>37</v>
      </c>
      <c r="L1230" s="449"/>
      <c r="U1230" s="196" t="str">
        <f t="shared" si="51"/>
        <v>241: Tar-weng</v>
      </c>
    </row>
    <row r="1231" spans="1:21" ht="12.6">
      <c r="A1231" s="449" t="s">
        <v>9556</v>
      </c>
      <c r="B1231" s="448">
        <v>242</v>
      </c>
      <c r="C1231" s="450" t="s">
        <v>9784</v>
      </c>
      <c r="D1231" s="449" t="str">
        <f t="shared" si="50"/>
        <v>Tiar-aleit</v>
      </c>
      <c r="E1231" s="449" t="s">
        <v>9784</v>
      </c>
      <c r="F1231" s="449"/>
      <c r="G1231" s="449"/>
      <c r="H1231" s="449"/>
      <c r="I1231" s="449"/>
      <c r="J1231" s="449">
        <v>5</v>
      </c>
      <c r="K1231" s="449">
        <v>37</v>
      </c>
      <c r="L1231" s="449"/>
      <c r="U1231" s="196" t="str">
        <f t="shared" si="51"/>
        <v>242: Tiar-aleit</v>
      </c>
    </row>
    <row r="1232" spans="1:21" ht="12.6">
      <c r="A1232" s="449" t="s">
        <v>9556</v>
      </c>
      <c r="B1232" s="448">
        <v>243</v>
      </c>
      <c r="C1232" s="450" t="s">
        <v>9785</v>
      </c>
      <c r="D1232" s="449" t="str">
        <f t="shared" si="50"/>
        <v>Wathmuok</v>
      </c>
      <c r="E1232" s="449" t="s">
        <v>9785</v>
      </c>
      <c r="F1232" s="449"/>
      <c r="G1232" s="449"/>
      <c r="H1232" s="449"/>
      <c r="I1232" s="449"/>
      <c r="J1232" s="449">
        <v>5</v>
      </c>
      <c r="K1232" s="449">
        <v>37</v>
      </c>
      <c r="L1232" s="449"/>
      <c r="U1232" s="196" t="str">
        <f t="shared" si="51"/>
        <v>243: Wathmuok</v>
      </c>
    </row>
    <row r="1233" spans="1:21" ht="12.6">
      <c r="A1233" s="449" t="s">
        <v>9556</v>
      </c>
      <c r="B1233" s="448">
        <v>244</v>
      </c>
      <c r="C1233" s="450" t="s">
        <v>9760</v>
      </c>
      <c r="D1233" s="449" t="str">
        <f t="shared" si="50"/>
        <v>Achana</v>
      </c>
      <c r="E1233" s="449" t="s">
        <v>9760</v>
      </c>
      <c r="F1233" s="449"/>
      <c r="G1233" s="449"/>
      <c r="H1233" s="449"/>
      <c r="I1233" s="449"/>
      <c r="J1233" s="449">
        <v>5</v>
      </c>
      <c r="K1233" s="449">
        <v>38</v>
      </c>
      <c r="L1233" s="449"/>
      <c r="U1233" s="196" t="str">
        <f t="shared" si="51"/>
        <v>244: Achana</v>
      </c>
    </row>
    <row r="1234" spans="1:21" ht="12.6">
      <c r="A1234" s="449" t="s">
        <v>9556</v>
      </c>
      <c r="B1234" s="448">
        <v>245</v>
      </c>
      <c r="C1234" s="450" t="s">
        <v>9786</v>
      </c>
      <c r="D1234" s="449" t="str">
        <f t="shared" si="50"/>
        <v>Aweil Town</v>
      </c>
      <c r="E1234" s="449" t="s">
        <v>9786</v>
      </c>
      <c r="F1234" s="449"/>
      <c r="G1234" s="449"/>
      <c r="H1234" s="449"/>
      <c r="I1234" s="449"/>
      <c r="J1234" s="449">
        <v>5</v>
      </c>
      <c r="K1234" s="449">
        <v>34</v>
      </c>
      <c r="L1234" s="449"/>
      <c r="U1234" s="196" t="str">
        <f t="shared" si="51"/>
        <v>245: Aweil Town</v>
      </c>
    </row>
    <row r="1235" spans="1:21" ht="12.6">
      <c r="A1235" s="449" t="s">
        <v>9556</v>
      </c>
      <c r="B1235" s="448">
        <v>246</v>
      </c>
      <c r="C1235" s="450" t="s">
        <v>9787</v>
      </c>
      <c r="D1235" s="449" t="str">
        <f t="shared" si="50"/>
        <v>Ayat Centre</v>
      </c>
      <c r="E1235" s="449" t="s">
        <v>9787</v>
      </c>
      <c r="F1235" s="449"/>
      <c r="G1235" s="449"/>
      <c r="H1235" s="449"/>
      <c r="I1235" s="449"/>
      <c r="J1235" s="449">
        <v>5</v>
      </c>
      <c r="K1235" s="449">
        <v>38</v>
      </c>
      <c r="L1235" s="449"/>
      <c r="U1235" s="196" t="str">
        <f t="shared" si="51"/>
        <v>246: Ayat Centre</v>
      </c>
    </row>
    <row r="1236" spans="1:21" ht="12.6">
      <c r="A1236" s="449" t="s">
        <v>9556</v>
      </c>
      <c r="B1236" s="448">
        <v>247</v>
      </c>
      <c r="C1236" s="450" t="s">
        <v>9788</v>
      </c>
      <c r="D1236" s="449" t="str">
        <f t="shared" si="50"/>
        <v>Ayat East</v>
      </c>
      <c r="E1236" s="449" t="s">
        <v>9788</v>
      </c>
      <c r="F1236" s="449"/>
      <c r="G1236" s="449"/>
      <c r="H1236" s="449"/>
      <c r="I1236" s="449"/>
      <c r="J1236" s="449">
        <v>5</v>
      </c>
      <c r="K1236" s="449">
        <v>38</v>
      </c>
      <c r="L1236" s="449"/>
      <c r="U1236" s="196" t="str">
        <f t="shared" si="51"/>
        <v>247: Ayat East</v>
      </c>
    </row>
    <row r="1237" spans="1:21" ht="12.6">
      <c r="A1237" s="449" t="s">
        <v>9556</v>
      </c>
      <c r="B1237" s="448">
        <v>248</v>
      </c>
      <c r="C1237" s="450" t="s">
        <v>9789</v>
      </c>
      <c r="D1237" s="449" t="str">
        <f t="shared" si="50"/>
        <v>Ayat West</v>
      </c>
      <c r="E1237" s="449" t="s">
        <v>9789</v>
      </c>
      <c r="F1237" s="449"/>
      <c r="G1237" s="449"/>
      <c r="H1237" s="449"/>
      <c r="I1237" s="449"/>
      <c r="J1237" s="449">
        <v>5</v>
      </c>
      <c r="K1237" s="449">
        <v>38</v>
      </c>
      <c r="L1237" s="449"/>
      <c r="U1237" s="196" t="str">
        <f t="shared" si="51"/>
        <v>248: Ayat West</v>
      </c>
    </row>
    <row r="1238" spans="1:21" ht="12.6">
      <c r="A1238" s="449" t="s">
        <v>9556</v>
      </c>
      <c r="B1238" s="448">
        <v>249</v>
      </c>
      <c r="C1238" s="450" t="s">
        <v>9790</v>
      </c>
      <c r="D1238" s="449" t="str">
        <f t="shared" si="50"/>
        <v>Gomjuer Centre</v>
      </c>
      <c r="E1238" s="449" t="s">
        <v>9790</v>
      </c>
      <c r="F1238" s="449"/>
      <c r="G1238" s="449"/>
      <c r="H1238" s="449"/>
      <c r="I1238" s="449"/>
      <c r="J1238" s="449">
        <v>5</v>
      </c>
      <c r="K1238" s="449">
        <v>38</v>
      </c>
      <c r="L1238" s="449"/>
      <c r="U1238" s="196" t="str">
        <f t="shared" si="51"/>
        <v>249: Gomjuer Centre</v>
      </c>
    </row>
    <row r="1239" spans="1:21" ht="12.6">
      <c r="A1239" s="449" t="s">
        <v>9556</v>
      </c>
      <c r="B1239" s="448">
        <v>250</v>
      </c>
      <c r="C1239" s="450" t="s">
        <v>9791</v>
      </c>
      <c r="D1239" s="449" t="str">
        <f t="shared" si="50"/>
        <v>Gomjuer East</v>
      </c>
      <c r="E1239" s="449" t="s">
        <v>9791</v>
      </c>
      <c r="F1239" s="449"/>
      <c r="G1239" s="449"/>
      <c r="H1239" s="449"/>
      <c r="I1239" s="449"/>
      <c r="J1239" s="449">
        <v>5</v>
      </c>
      <c r="K1239" s="449">
        <v>38</v>
      </c>
      <c r="L1239" s="449"/>
      <c r="U1239" s="196" t="str">
        <f t="shared" si="51"/>
        <v>250: Gomjuer East</v>
      </c>
    </row>
    <row r="1240" spans="1:21" ht="12.6">
      <c r="A1240" s="449" t="s">
        <v>9556</v>
      </c>
      <c r="B1240" s="448">
        <v>251</v>
      </c>
      <c r="C1240" s="450" t="s">
        <v>9792</v>
      </c>
      <c r="D1240" s="449" t="str">
        <f t="shared" si="50"/>
        <v>Gomjuer West</v>
      </c>
      <c r="E1240" s="449" t="s">
        <v>9792</v>
      </c>
      <c r="F1240" s="449"/>
      <c r="G1240" s="449"/>
      <c r="H1240" s="449"/>
      <c r="I1240" s="449"/>
      <c r="J1240" s="449">
        <v>5</v>
      </c>
      <c r="K1240" s="449">
        <v>38</v>
      </c>
      <c r="L1240" s="449"/>
      <c r="U1240" s="196" t="str">
        <f t="shared" si="51"/>
        <v>251: Gomjuer West</v>
      </c>
    </row>
    <row r="1241" spans="1:21" ht="12.6">
      <c r="A1241" s="449" t="s">
        <v>9556</v>
      </c>
      <c r="B1241" s="448">
        <v>252</v>
      </c>
      <c r="C1241" s="450" t="s">
        <v>9793</v>
      </c>
      <c r="D1241" s="449" t="str">
        <f t="shared" si="50"/>
        <v>Mariem East</v>
      </c>
      <c r="E1241" s="449" t="s">
        <v>9793</v>
      </c>
      <c r="F1241" s="449"/>
      <c r="G1241" s="449"/>
      <c r="H1241" s="449"/>
      <c r="I1241" s="449"/>
      <c r="J1241" s="449">
        <v>5</v>
      </c>
      <c r="K1241" s="449">
        <v>38</v>
      </c>
      <c r="L1241" s="449"/>
      <c r="U1241" s="196" t="str">
        <f t="shared" si="51"/>
        <v>252: Mariem East</v>
      </c>
    </row>
    <row r="1242" spans="1:21" ht="12.6">
      <c r="A1242" s="449" t="s">
        <v>9556</v>
      </c>
      <c r="B1242" s="448">
        <v>253</v>
      </c>
      <c r="C1242" s="450" t="s">
        <v>9794</v>
      </c>
      <c r="D1242" s="449" t="str">
        <f t="shared" si="50"/>
        <v>Mariem West</v>
      </c>
      <c r="E1242" s="449" t="s">
        <v>9794</v>
      </c>
      <c r="F1242" s="449"/>
      <c r="G1242" s="449"/>
      <c r="H1242" s="449"/>
      <c r="I1242" s="449"/>
      <c r="J1242" s="449">
        <v>5</v>
      </c>
      <c r="K1242" s="449">
        <v>38</v>
      </c>
      <c r="L1242" s="449"/>
      <c r="U1242" s="196" t="str">
        <f t="shared" si="51"/>
        <v>253: Mariem West</v>
      </c>
    </row>
    <row r="1243" spans="1:21" ht="12.6">
      <c r="A1243" s="449" t="s">
        <v>9556</v>
      </c>
      <c r="B1243" s="448">
        <v>254</v>
      </c>
      <c r="C1243" s="450" t="s">
        <v>9042</v>
      </c>
      <c r="D1243" s="449" t="str">
        <f t="shared" si="50"/>
        <v>Abiemnhom</v>
      </c>
      <c r="E1243" s="449" t="s">
        <v>9042</v>
      </c>
      <c r="F1243" s="449"/>
      <c r="G1243" s="449"/>
      <c r="H1243" s="449"/>
      <c r="I1243" s="449"/>
      <c r="J1243" s="449">
        <v>6</v>
      </c>
      <c r="K1243" s="449">
        <v>39</v>
      </c>
      <c r="L1243" s="449"/>
      <c r="U1243" s="196" t="str">
        <f t="shared" si="51"/>
        <v>254: Abiemnhom</v>
      </c>
    </row>
    <row r="1244" spans="1:21" ht="12.6">
      <c r="A1244" s="449" t="s">
        <v>9556</v>
      </c>
      <c r="B1244" s="448">
        <v>255</v>
      </c>
      <c r="C1244" s="450" t="s">
        <v>9795</v>
      </c>
      <c r="D1244" s="449" t="str">
        <f t="shared" si="50"/>
        <v>Aworpiny</v>
      </c>
      <c r="E1244" s="449" t="s">
        <v>9795</v>
      </c>
      <c r="F1244" s="449"/>
      <c r="G1244" s="449"/>
      <c r="H1244" s="449"/>
      <c r="I1244" s="449"/>
      <c r="J1244" s="449">
        <v>6</v>
      </c>
      <c r="K1244" s="449">
        <v>39</v>
      </c>
      <c r="L1244" s="449"/>
      <c r="U1244" s="196" t="str">
        <f t="shared" si="51"/>
        <v>255: Aworpiny</v>
      </c>
    </row>
    <row r="1245" spans="1:21" ht="12.6">
      <c r="A1245" s="449" t="s">
        <v>9556</v>
      </c>
      <c r="B1245" s="448">
        <v>256</v>
      </c>
      <c r="C1245" s="450" t="s">
        <v>9796</v>
      </c>
      <c r="D1245" s="449" t="str">
        <f t="shared" si="50"/>
        <v>Manjoga</v>
      </c>
      <c r="E1245" s="449" t="s">
        <v>9796</v>
      </c>
      <c r="F1245" s="449"/>
      <c r="G1245" s="449"/>
      <c r="H1245" s="449"/>
      <c r="I1245" s="449"/>
      <c r="J1245" s="449">
        <v>6</v>
      </c>
      <c r="K1245" s="449">
        <v>39</v>
      </c>
      <c r="L1245" s="449"/>
      <c r="U1245" s="196" t="str">
        <f t="shared" si="51"/>
        <v>256: Manjoga</v>
      </c>
    </row>
    <row r="1246" spans="1:21" ht="12.6">
      <c r="A1246" s="449" t="s">
        <v>9556</v>
      </c>
      <c r="B1246" s="448">
        <v>257</v>
      </c>
      <c r="C1246" s="450" t="s">
        <v>9672</v>
      </c>
      <c r="D1246" s="449" t="str">
        <f t="shared" si="50"/>
        <v>Panyang</v>
      </c>
      <c r="E1246" s="449" t="s">
        <v>9672</v>
      </c>
      <c r="F1246" s="449"/>
      <c r="G1246" s="449"/>
      <c r="H1246" s="449"/>
      <c r="I1246" s="449"/>
      <c r="J1246" s="449">
        <v>6</v>
      </c>
      <c r="K1246" s="449">
        <v>39</v>
      </c>
      <c r="L1246" s="449"/>
      <c r="U1246" s="196" t="str">
        <f t="shared" si="51"/>
        <v>257: Panyang</v>
      </c>
    </row>
    <row r="1247" spans="1:21" ht="12.6">
      <c r="A1247" s="449" t="s">
        <v>9556</v>
      </c>
      <c r="B1247" s="448">
        <v>258</v>
      </c>
      <c r="C1247" s="450" t="s">
        <v>9043</v>
      </c>
      <c r="D1247" s="449" t="str">
        <f t="shared" si="50"/>
        <v>Guit</v>
      </c>
      <c r="E1247" s="449" t="s">
        <v>9043</v>
      </c>
      <c r="F1247" s="449"/>
      <c r="G1247" s="449"/>
      <c r="H1247" s="449"/>
      <c r="I1247" s="449"/>
      <c r="J1247" s="449">
        <v>6</v>
      </c>
      <c r="K1247" s="449">
        <v>40</v>
      </c>
      <c r="L1247" s="449"/>
      <c r="U1247" s="196" t="str">
        <f t="shared" si="51"/>
        <v>258: Guit</v>
      </c>
    </row>
    <row r="1248" spans="1:21" ht="12.6">
      <c r="A1248" s="449" t="s">
        <v>9556</v>
      </c>
      <c r="B1248" s="448">
        <v>259</v>
      </c>
      <c r="C1248" s="450" t="s">
        <v>9797</v>
      </c>
      <c r="D1248" s="449" t="str">
        <f t="shared" si="50"/>
        <v>Kedad</v>
      </c>
      <c r="E1248" s="449" t="s">
        <v>9797</v>
      </c>
      <c r="F1248" s="449"/>
      <c r="G1248" s="449"/>
      <c r="H1248" s="449"/>
      <c r="I1248" s="449"/>
      <c r="J1248" s="449">
        <v>6</v>
      </c>
      <c r="K1248" s="449">
        <v>40</v>
      </c>
      <c r="L1248" s="449"/>
      <c r="U1248" s="196" t="str">
        <f t="shared" si="51"/>
        <v>259: Kedad</v>
      </c>
    </row>
    <row r="1249" spans="1:21" ht="12.6">
      <c r="A1249" s="449" t="s">
        <v>9556</v>
      </c>
      <c r="B1249" s="448">
        <v>260</v>
      </c>
      <c r="C1249" s="450" t="s">
        <v>9798</v>
      </c>
      <c r="D1249" s="449" t="str">
        <f t="shared" si="50"/>
        <v>Kuach</v>
      </c>
      <c r="E1249" s="449" t="s">
        <v>9798</v>
      </c>
      <c r="F1249" s="449"/>
      <c r="G1249" s="449"/>
      <c r="H1249" s="449"/>
      <c r="I1249" s="449"/>
      <c r="J1249" s="449">
        <v>6</v>
      </c>
      <c r="K1249" s="449">
        <v>40</v>
      </c>
      <c r="L1249" s="449"/>
      <c r="U1249" s="196" t="str">
        <f t="shared" si="51"/>
        <v>260: Kuach</v>
      </c>
    </row>
    <row r="1250" spans="1:21" ht="12.6">
      <c r="A1250" s="449" t="s">
        <v>9556</v>
      </c>
      <c r="B1250" s="448">
        <v>261</v>
      </c>
      <c r="C1250" s="450" t="s">
        <v>9799</v>
      </c>
      <c r="D1250" s="449" t="str">
        <f t="shared" si="50"/>
        <v>Kuerguini</v>
      </c>
      <c r="E1250" s="449" t="s">
        <v>9799</v>
      </c>
      <c r="F1250" s="449"/>
      <c r="G1250" s="449"/>
      <c r="H1250" s="449"/>
      <c r="I1250" s="449"/>
      <c r="J1250" s="449">
        <v>6</v>
      </c>
      <c r="K1250" s="449">
        <v>40</v>
      </c>
      <c r="L1250" s="449"/>
      <c r="U1250" s="196" t="str">
        <f t="shared" si="51"/>
        <v>261: Kuerguini</v>
      </c>
    </row>
    <row r="1251" spans="1:21" ht="12.6">
      <c r="A1251" s="449" t="s">
        <v>9556</v>
      </c>
      <c r="B1251" s="448">
        <v>262</v>
      </c>
      <c r="C1251" s="450" t="s">
        <v>9800</v>
      </c>
      <c r="D1251" s="449" t="str">
        <f t="shared" si="50"/>
        <v>Niemni</v>
      </c>
      <c r="E1251" s="449" t="s">
        <v>9800</v>
      </c>
      <c r="F1251" s="449"/>
      <c r="G1251" s="449"/>
      <c r="H1251" s="449"/>
      <c r="I1251" s="449"/>
      <c r="J1251" s="449">
        <v>6</v>
      </c>
      <c r="K1251" s="449">
        <v>40</v>
      </c>
      <c r="L1251" s="449"/>
      <c r="U1251" s="196" t="str">
        <f t="shared" si="51"/>
        <v>262: Niemni</v>
      </c>
    </row>
    <row r="1252" spans="1:21" ht="12.6">
      <c r="A1252" s="449" t="s">
        <v>9556</v>
      </c>
      <c r="B1252" s="448">
        <v>263</v>
      </c>
      <c r="C1252" s="450" t="s">
        <v>9801</v>
      </c>
      <c r="D1252" s="449" t="str">
        <f t="shared" si="50"/>
        <v>Nyathoar</v>
      </c>
      <c r="E1252" s="449" t="s">
        <v>9801</v>
      </c>
      <c r="F1252" s="449"/>
      <c r="G1252" s="449"/>
      <c r="H1252" s="449"/>
      <c r="I1252" s="449"/>
      <c r="J1252" s="449">
        <v>6</v>
      </c>
      <c r="K1252" s="449">
        <v>40</v>
      </c>
      <c r="L1252" s="449"/>
      <c r="U1252" s="196" t="str">
        <f t="shared" si="51"/>
        <v>263: Nyathoar</v>
      </c>
    </row>
    <row r="1253" spans="1:21" ht="12.6">
      <c r="A1253" s="449" t="s">
        <v>9556</v>
      </c>
      <c r="B1253" s="448">
        <v>264</v>
      </c>
      <c r="C1253" s="450" t="s">
        <v>9802</v>
      </c>
      <c r="D1253" s="449" t="str">
        <f t="shared" si="50"/>
        <v>Boaw</v>
      </c>
      <c r="E1253" s="449" t="s">
        <v>9802</v>
      </c>
      <c r="F1253" s="449"/>
      <c r="G1253" s="449"/>
      <c r="H1253" s="449"/>
      <c r="I1253" s="449"/>
      <c r="J1253" s="449">
        <v>6</v>
      </c>
      <c r="K1253" s="449">
        <v>41</v>
      </c>
      <c r="L1253" s="449"/>
      <c r="U1253" s="196" t="str">
        <f t="shared" si="51"/>
        <v>264: Boaw</v>
      </c>
    </row>
    <row r="1254" spans="1:21" ht="12.6">
      <c r="A1254" s="449" t="s">
        <v>9556</v>
      </c>
      <c r="B1254" s="448">
        <v>265</v>
      </c>
      <c r="C1254" s="450" t="s">
        <v>9803</v>
      </c>
      <c r="D1254" s="449" t="str">
        <f t="shared" si="50"/>
        <v>Gany</v>
      </c>
      <c r="E1254" s="449" t="s">
        <v>9803</v>
      </c>
      <c r="F1254" s="449"/>
      <c r="G1254" s="449"/>
      <c r="H1254" s="449"/>
      <c r="I1254" s="449"/>
      <c r="J1254" s="449">
        <v>6</v>
      </c>
      <c r="K1254" s="449">
        <v>41</v>
      </c>
      <c r="L1254" s="449"/>
      <c r="U1254" s="196" t="str">
        <f t="shared" si="51"/>
        <v>265: Gany</v>
      </c>
    </row>
    <row r="1255" spans="1:21" ht="12.6">
      <c r="A1255" s="449" t="s">
        <v>9556</v>
      </c>
      <c r="B1255" s="448">
        <v>266</v>
      </c>
      <c r="C1255" s="450" t="s">
        <v>9804</v>
      </c>
      <c r="D1255" s="449" t="str">
        <f t="shared" si="50"/>
        <v>Jaak</v>
      </c>
      <c r="E1255" s="449" t="s">
        <v>9804</v>
      </c>
      <c r="F1255" s="449"/>
      <c r="G1255" s="449"/>
      <c r="H1255" s="449"/>
      <c r="I1255" s="449"/>
      <c r="J1255" s="449">
        <v>6</v>
      </c>
      <c r="K1255" s="449">
        <v>41</v>
      </c>
      <c r="L1255" s="449"/>
      <c r="U1255" s="196" t="str">
        <f t="shared" si="51"/>
        <v>266: Jaak</v>
      </c>
    </row>
    <row r="1256" spans="1:21" ht="12.6">
      <c r="A1256" s="449" t="s">
        <v>9556</v>
      </c>
      <c r="B1256" s="448">
        <v>267</v>
      </c>
      <c r="C1256" s="450" t="s">
        <v>9805</v>
      </c>
      <c r="D1256" s="449" t="str">
        <f t="shared" si="50"/>
        <v>Kuachlual</v>
      </c>
      <c r="E1256" s="449" t="s">
        <v>9805</v>
      </c>
      <c r="F1256" s="449"/>
      <c r="G1256" s="449"/>
      <c r="H1256" s="449"/>
      <c r="I1256" s="449"/>
      <c r="J1256" s="449">
        <v>6</v>
      </c>
      <c r="K1256" s="449">
        <v>41</v>
      </c>
      <c r="L1256" s="449"/>
      <c r="U1256" s="196" t="str">
        <f t="shared" si="51"/>
        <v>267: Kuachlual</v>
      </c>
    </row>
    <row r="1257" spans="1:21" ht="12.6">
      <c r="A1257" s="449" t="s">
        <v>9556</v>
      </c>
      <c r="B1257" s="448">
        <v>268</v>
      </c>
      <c r="C1257" s="450" t="s">
        <v>9806</v>
      </c>
      <c r="D1257" s="449" t="str">
        <f t="shared" si="50"/>
        <v>Ngony</v>
      </c>
      <c r="E1257" s="449" t="s">
        <v>9806</v>
      </c>
      <c r="F1257" s="449"/>
      <c r="G1257" s="449"/>
      <c r="H1257" s="449"/>
      <c r="I1257" s="449"/>
      <c r="J1257" s="449">
        <v>6</v>
      </c>
      <c r="K1257" s="449">
        <v>41</v>
      </c>
      <c r="L1257" s="449"/>
      <c r="U1257" s="196" t="str">
        <f t="shared" si="51"/>
        <v>268: Ngony</v>
      </c>
    </row>
    <row r="1258" spans="1:21" ht="12.6">
      <c r="A1258" s="449" t="s">
        <v>9556</v>
      </c>
      <c r="B1258" s="448">
        <v>269</v>
      </c>
      <c r="C1258" s="450" t="s">
        <v>9807</v>
      </c>
      <c r="D1258" s="449" t="str">
        <f t="shared" si="50"/>
        <v>Norbor</v>
      </c>
      <c r="E1258" s="449" t="s">
        <v>9807</v>
      </c>
      <c r="F1258" s="449"/>
      <c r="G1258" s="449"/>
      <c r="H1258" s="449"/>
      <c r="I1258" s="449"/>
      <c r="J1258" s="449">
        <v>6</v>
      </c>
      <c r="K1258" s="449">
        <v>41</v>
      </c>
      <c r="L1258" s="449"/>
      <c r="U1258" s="196" t="str">
        <f t="shared" si="51"/>
        <v>269: Norbor</v>
      </c>
    </row>
    <row r="1259" spans="1:21" ht="12.6">
      <c r="A1259" s="449" t="s">
        <v>9556</v>
      </c>
      <c r="B1259" s="448">
        <v>270</v>
      </c>
      <c r="C1259" s="450" t="s">
        <v>9808</v>
      </c>
      <c r="D1259" s="449" t="str">
        <f t="shared" si="50"/>
        <v>Pakur</v>
      </c>
      <c r="E1259" s="449" t="s">
        <v>9808</v>
      </c>
      <c r="F1259" s="449"/>
      <c r="G1259" s="449"/>
      <c r="H1259" s="449"/>
      <c r="I1259" s="449"/>
      <c r="J1259" s="449">
        <v>6</v>
      </c>
      <c r="K1259" s="449">
        <v>41</v>
      </c>
      <c r="L1259" s="449"/>
      <c r="U1259" s="196" t="str">
        <f t="shared" si="51"/>
        <v>270: Pakur</v>
      </c>
    </row>
    <row r="1260" spans="1:21" ht="12.6">
      <c r="A1260" s="449" t="s">
        <v>9556</v>
      </c>
      <c r="B1260" s="448">
        <v>271</v>
      </c>
      <c r="C1260" s="450" t="s">
        <v>9809</v>
      </c>
      <c r="D1260" s="449" t="str">
        <f t="shared" si="50"/>
        <v>Adok</v>
      </c>
      <c r="E1260" s="449" t="s">
        <v>9809</v>
      </c>
      <c r="F1260" s="449"/>
      <c r="G1260" s="449"/>
      <c r="H1260" s="449"/>
      <c r="I1260" s="449"/>
      <c r="J1260" s="449">
        <v>6</v>
      </c>
      <c r="K1260" s="449">
        <v>42</v>
      </c>
      <c r="L1260" s="449"/>
      <c r="U1260" s="196" t="str">
        <f t="shared" si="51"/>
        <v>271: Adok</v>
      </c>
    </row>
    <row r="1261" spans="1:21" ht="12.6">
      <c r="A1261" s="449" t="s">
        <v>9556</v>
      </c>
      <c r="B1261" s="448">
        <v>272</v>
      </c>
      <c r="C1261" s="450" t="s">
        <v>9810</v>
      </c>
      <c r="D1261" s="449" t="str">
        <f t="shared" ref="D1261:D1324" si="52">C1261</f>
        <v>Bou</v>
      </c>
      <c r="E1261" s="449" t="s">
        <v>9810</v>
      </c>
      <c r="F1261" s="449"/>
      <c r="G1261" s="449"/>
      <c r="H1261" s="449"/>
      <c r="I1261" s="449"/>
      <c r="J1261" s="449">
        <v>6</v>
      </c>
      <c r="K1261" s="449">
        <v>42</v>
      </c>
      <c r="L1261" s="449"/>
      <c r="U1261" s="196" t="str">
        <f t="shared" ref="U1261:U1324" si="53">IF(LEN(B1261)&gt;0,_xlfn.CONCAT(B1261,": ",D1261),"")</f>
        <v>272: Bou</v>
      </c>
    </row>
    <row r="1262" spans="1:21" ht="12.6">
      <c r="A1262" s="449" t="s">
        <v>9556</v>
      </c>
      <c r="B1262" s="448">
        <v>273</v>
      </c>
      <c r="C1262" s="450" t="s">
        <v>9811</v>
      </c>
      <c r="D1262" s="449" t="str">
        <f t="shared" si="52"/>
        <v>Dok</v>
      </c>
      <c r="E1262" s="449" t="s">
        <v>9811</v>
      </c>
      <c r="F1262" s="449"/>
      <c r="G1262" s="449"/>
      <c r="H1262" s="449"/>
      <c r="I1262" s="449"/>
      <c r="J1262" s="449">
        <v>6</v>
      </c>
      <c r="K1262" s="449">
        <v>42</v>
      </c>
      <c r="L1262" s="449"/>
      <c r="U1262" s="196" t="str">
        <f t="shared" si="53"/>
        <v>273: Dok</v>
      </c>
    </row>
    <row r="1263" spans="1:21" ht="12.6">
      <c r="A1263" s="449" t="s">
        <v>9556</v>
      </c>
      <c r="B1263" s="448">
        <v>274</v>
      </c>
      <c r="C1263" s="450" t="s">
        <v>9812</v>
      </c>
      <c r="D1263" s="449" t="str">
        <f t="shared" si="52"/>
        <v>Guat</v>
      </c>
      <c r="E1263" s="449" t="s">
        <v>9812</v>
      </c>
      <c r="F1263" s="449"/>
      <c r="G1263" s="449"/>
      <c r="H1263" s="449"/>
      <c r="I1263" s="449"/>
      <c r="J1263" s="449">
        <v>6</v>
      </c>
      <c r="K1263" s="449">
        <v>42</v>
      </c>
      <c r="L1263" s="449"/>
      <c r="U1263" s="196" t="str">
        <f t="shared" si="53"/>
        <v>274: Guat</v>
      </c>
    </row>
    <row r="1264" spans="1:21" ht="12.6">
      <c r="A1264" s="449" t="s">
        <v>9556</v>
      </c>
      <c r="B1264" s="448">
        <v>275</v>
      </c>
      <c r="C1264" s="450" t="s">
        <v>9813</v>
      </c>
      <c r="D1264" s="449" t="str">
        <f t="shared" si="52"/>
        <v>Juong Kang</v>
      </c>
      <c r="E1264" s="449" t="s">
        <v>9813</v>
      </c>
      <c r="F1264" s="449"/>
      <c r="G1264" s="449"/>
      <c r="H1264" s="449"/>
      <c r="I1264" s="449"/>
      <c r="J1264" s="449">
        <v>6</v>
      </c>
      <c r="K1264" s="449">
        <v>42</v>
      </c>
      <c r="L1264" s="449"/>
      <c r="U1264" s="196" t="str">
        <f t="shared" si="53"/>
        <v>275: Juong Kang</v>
      </c>
    </row>
    <row r="1265" spans="1:21" ht="12.6">
      <c r="A1265" s="449" t="s">
        <v>9556</v>
      </c>
      <c r="B1265" s="448">
        <v>276</v>
      </c>
      <c r="C1265" s="450" t="s">
        <v>9814</v>
      </c>
      <c r="D1265" s="449" t="str">
        <f t="shared" si="52"/>
        <v>Padeah</v>
      </c>
      <c r="E1265" s="449" t="s">
        <v>9814</v>
      </c>
      <c r="F1265" s="449"/>
      <c r="G1265" s="449"/>
      <c r="H1265" s="449"/>
      <c r="I1265" s="449"/>
      <c r="J1265" s="449">
        <v>6</v>
      </c>
      <c r="K1265" s="449">
        <v>42</v>
      </c>
      <c r="L1265" s="449"/>
      <c r="U1265" s="196" t="str">
        <f t="shared" si="53"/>
        <v>276: Padeah</v>
      </c>
    </row>
    <row r="1266" spans="1:21" ht="12.6">
      <c r="A1266" s="449" t="s">
        <v>9556</v>
      </c>
      <c r="B1266" s="448">
        <v>277</v>
      </c>
      <c r="C1266" s="450" t="s">
        <v>9815</v>
      </c>
      <c r="D1266" s="449" t="str">
        <f t="shared" si="52"/>
        <v>Pilieny</v>
      </c>
      <c r="E1266" s="449" t="s">
        <v>9815</v>
      </c>
      <c r="F1266" s="449"/>
      <c r="G1266" s="449"/>
      <c r="H1266" s="449"/>
      <c r="I1266" s="449"/>
      <c r="J1266" s="449">
        <v>6</v>
      </c>
      <c r="K1266" s="449">
        <v>42</v>
      </c>
      <c r="L1266" s="449"/>
      <c r="U1266" s="196" t="str">
        <f t="shared" si="53"/>
        <v>277: Pilieny</v>
      </c>
    </row>
    <row r="1267" spans="1:21" ht="12.6">
      <c r="A1267" s="449" t="s">
        <v>9556</v>
      </c>
      <c r="B1267" s="448">
        <v>278</v>
      </c>
      <c r="C1267" s="450" t="s">
        <v>9816</v>
      </c>
      <c r="D1267" s="449" t="str">
        <f t="shared" si="52"/>
        <v>Yang</v>
      </c>
      <c r="E1267" s="449" t="s">
        <v>9816</v>
      </c>
      <c r="F1267" s="449"/>
      <c r="G1267" s="449"/>
      <c r="H1267" s="449"/>
      <c r="I1267" s="449"/>
      <c r="J1267" s="449">
        <v>6</v>
      </c>
      <c r="K1267" s="449">
        <v>42</v>
      </c>
      <c r="L1267" s="449"/>
      <c r="U1267" s="196" t="str">
        <f t="shared" si="53"/>
        <v>278: Yang</v>
      </c>
    </row>
    <row r="1268" spans="1:21" ht="12.6">
      <c r="A1268" s="449" t="s">
        <v>9556</v>
      </c>
      <c r="B1268" s="448">
        <v>279</v>
      </c>
      <c r="C1268" s="450" t="s">
        <v>8573</v>
      </c>
      <c r="D1268" s="449" t="str">
        <f t="shared" si="52"/>
        <v>Bor</v>
      </c>
      <c r="E1268" s="449" t="s">
        <v>8573</v>
      </c>
      <c r="F1268" s="449"/>
      <c r="G1268" s="449"/>
      <c r="H1268" s="449"/>
      <c r="I1268" s="449"/>
      <c r="J1268" s="449">
        <v>6</v>
      </c>
      <c r="K1268" s="449">
        <v>43</v>
      </c>
      <c r="L1268" s="449"/>
      <c r="U1268" s="196" t="str">
        <f t="shared" si="53"/>
        <v>279: Bor</v>
      </c>
    </row>
    <row r="1269" spans="1:21" ht="12.6">
      <c r="A1269" s="449" t="s">
        <v>9556</v>
      </c>
      <c r="B1269" s="448">
        <v>280</v>
      </c>
      <c r="C1269" s="450" t="s">
        <v>9817</v>
      </c>
      <c r="D1269" s="449" t="str">
        <f t="shared" si="52"/>
        <v>Dablual</v>
      </c>
      <c r="E1269" s="449" t="s">
        <v>9817</v>
      </c>
      <c r="F1269" s="449"/>
      <c r="G1269" s="449"/>
      <c r="H1269" s="449"/>
      <c r="I1269" s="449"/>
      <c r="J1269" s="449">
        <v>6</v>
      </c>
      <c r="K1269" s="449">
        <v>43</v>
      </c>
      <c r="L1269" s="449"/>
      <c r="U1269" s="196" t="str">
        <f t="shared" si="53"/>
        <v>280: Dablual</v>
      </c>
    </row>
    <row r="1270" spans="1:21" ht="12.6">
      <c r="A1270" s="449" t="s">
        <v>9556</v>
      </c>
      <c r="B1270" s="448">
        <v>281</v>
      </c>
      <c r="C1270" s="450" t="s">
        <v>9818</v>
      </c>
      <c r="D1270" s="449" t="str">
        <f t="shared" si="52"/>
        <v>Luom</v>
      </c>
      <c r="E1270" s="449" t="s">
        <v>9818</v>
      </c>
      <c r="F1270" s="449"/>
      <c r="G1270" s="449"/>
      <c r="H1270" s="449"/>
      <c r="I1270" s="449"/>
      <c r="J1270" s="449">
        <v>6</v>
      </c>
      <c r="K1270" s="449">
        <v>43</v>
      </c>
      <c r="L1270" s="449"/>
      <c r="U1270" s="196" t="str">
        <f t="shared" si="53"/>
        <v>281: Luom</v>
      </c>
    </row>
    <row r="1271" spans="1:21" ht="12.6">
      <c r="A1271" s="449" t="s">
        <v>9556</v>
      </c>
      <c r="B1271" s="448">
        <v>282</v>
      </c>
      <c r="C1271" s="450" t="s">
        <v>9819</v>
      </c>
      <c r="D1271" s="449" t="str">
        <f t="shared" si="52"/>
        <v>Maal</v>
      </c>
      <c r="E1271" s="449" t="s">
        <v>9819</v>
      </c>
      <c r="F1271" s="449"/>
      <c r="G1271" s="449"/>
      <c r="H1271" s="449"/>
      <c r="I1271" s="449"/>
      <c r="J1271" s="449">
        <v>6</v>
      </c>
      <c r="K1271" s="449">
        <v>43</v>
      </c>
      <c r="L1271" s="449"/>
      <c r="U1271" s="196" t="str">
        <f t="shared" si="53"/>
        <v>282: Maal</v>
      </c>
    </row>
    <row r="1272" spans="1:21" ht="12.6">
      <c r="A1272" s="449" t="s">
        <v>9556</v>
      </c>
      <c r="B1272" s="448">
        <v>283</v>
      </c>
      <c r="C1272" s="450" t="s">
        <v>9820</v>
      </c>
      <c r="D1272" s="449" t="str">
        <f t="shared" si="52"/>
        <v>Pabuong</v>
      </c>
      <c r="E1272" s="449" t="s">
        <v>9820</v>
      </c>
      <c r="F1272" s="449"/>
      <c r="G1272" s="449"/>
      <c r="H1272" s="449"/>
      <c r="I1272" s="449"/>
      <c r="J1272" s="449">
        <v>6</v>
      </c>
      <c r="K1272" s="449">
        <v>43</v>
      </c>
      <c r="L1272" s="449"/>
      <c r="U1272" s="196" t="str">
        <f t="shared" si="53"/>
        <v>283: Pabuong</v>
      </c>
    </row>
    <row r="1273" spans="1:21" ht="12.6">
      <c r="A1273" s="449" t="s">
        <v>9556</v>
      </c>
      <c r="B1273" s="448">
        <v>284</v>
      </c>
      <c r="C1273" s="450" t="s">
        <v>9821</v>
      </c>
      <c r="D1273" s="449" t="str">
        <f t="shared" si="52"/>
        <v>Rubkuay</v>
      </c>
      <c r="E1273" s="449" t="s">
        <v>9821</v>
      </c>
      <c r="F1273" s="449"/>
      <c r="G1273" s="449"/>
      <c r="H1273" s="449"/>
      <c r="I1273" s="449"/>
      <c r="J1273" s="449">
        <v>6</v>
      </c>
      <c r="K1273" s="449">
        <v>43</v>
      </c>
      <c r="L1273" s="449"/>
      <c r="U1273" s="196" t="str">
        <f t="shared" si="53"/>
        <v>284: Rubkuay</v>
      </c>
    </row>
    <row r="1274" spans="1:21" ht="12.6">
      <c r="A1274" s="449" t="s">
        <v>9556</v>
      </c>
      <c r="B1274" s="448">
        <v>285</v>
      </c>
      <c r="C1274" s="450" t="s">
        <v>9822</v>
      </c>
      <c r="D1274" s="449" t="str">
        <f t="shared" si="52"/>
        <v>Thaker</v>
      </c>
      <c r="E1274" s="449" t="s">
        <v>9822</v>
      </c>
      <c r="F1274" s="449"/>
      <c r="G1274" s="449"/>
      <c r="H1274" s="449"/>
      <c r="I1274" s="449"/>
      <c r="J1274" s="449">
        <v>6</v>
      </c>
      <c r="K1274" s="449">
        <v>43</v>
      </c>
      <c r="L1274" s="449"/>
      <c r="U1274" s="196" t="str">
        <f t="shared" si="53"/>
        <v>285: Thaker</v>
      </c>
    </row>
    <row r="1275" spans="1:21" ht="12.6">
      <c r="A1275" s="449" t="s">
        <v>9556</v>
      </c>
      <c r="B1275" s="448">
        <v>286</v>
      </c>
      <c r="C1275" s="450" t="s">
        <v>9823</v>
      </c>
      <c r="D1275" s="449" t="str">
        <f t="shared" si="52"/>
        <v>Tharjiath</v>
      </c>
      <c r="E1275" s="449" t="s">
        <v>9823</v>
      </c>
      <c r="F1275" s="449"/>
      <c r="G1275" s="449"/>
      <c r="H1275" s="449"/>
      <c r="I1275" s="449"/>
      <c r="J1275" s="449">
        <v>6</v>
      </c>
      <c r="K1275" s="449">
        <v>43</v>
      </c>
      <c r="L1275" s="449"/>
      <c r="U1275" s="196" t="str">
        <f t="shared" si="53"/>
        <v>286: Tharjiath</v>
      </c>
    </row>
    <row r="1276" spans="1:21" ht="12.6">
      <c r="A1276" s="449" t="s">
        <v>9556</v>
      </c>
      <c r="B1276" s="448">
        <v>287</v>
      </c>
      <c r="C1276" s="450" t="s">
        <v>9824</v>
      </c>
      <c r="D1276" s="449" t="str">
        <f t="shared" si="52"/>
        <v>Bieh</v>
      </c>
      <c r="E1276" s="449" t="s">
        <v>9824</v>
      </c>
      <c r="F1276" s="449"/>
      <c r="G1276" s="449"/>
      <c r="H1276" s="449"/>
      <c r="I1276" s="449"/>
      <c r="J1276" s="449">
        <v>6</v>
      </c>
      <c r="K1276" s="449">
        <v>44</v>
      </c>
      <c r="L1276" s="449"/>
      <c r="U1276" s="196" t="str">
        <f t="shared" si="53"/>
        <v>287: Bieh</v>
      </c>
    </row>
    <row r="1277" spans="1:21" ht="12.6">
      <c r="A1277" s="449" t="s">
        <v>9556</v>
      </c>
      <c r="B1277" s="448">
        <v>288</v>
      </c>
      <c r="C1277" s="450" t="s">
        <v>9825</v>
      </c>
      <c r="D1277" s="449" t="str">
        <f t="shared" si="52"/>
        <v>Kuerbuone</v>
      </c>
      <c r="E1277" s="449" t="s">
        <v>9825</v>
      </c>
      <c r="F1277" s="449"/>
      <c r="G1277" s="449"/>
      <c r="H1277" s="449"/>
      <c r="I1277" s="449"/>
      <c r="J1277" s="449">
        <v>6</v>
      </c>
      <c r="K1277" s="449">
        <v>44</v>
      </c>
      <c r="L1277" s="449"/>
      <c r="U1277" s="196" t="str">
        <f t="shared" si="53"/>
        <v>288: Kuerbuone</v>
      </c>
    </row>
    <row r="1278" spans="1:21" ht="12.6">
      <c r="A1278" s="449" t="s">
        <v>9556</v>
      </c>
      <c r="B1278" s="448">
        <v>289</v>
      </c>
      <c r="C1278" s="450" t="s">
        <v>9826</v>
      </c>
      <c r="D1278" s="449" t="str">
        <f t="shared" si="52"/>
        <v>Kueryiek</v>
      </c>
      <c r="E1278" s="449" t="s">
        <v>9826</v>
      </c>
      <c r="F1278" s="449"/>
      <c r="G1278" s="449"/>
      <c r="H1278" s="449"/>
      <c r="I1278" s="449"/>
      <c r="J1278" s="449">
        <v>6</v>
      </c>
      <c r="K1278" s="449">
        <v>44</v>
      </c>
      <c r="L1278" s="449"/>
      <c r="U1278" s="196" t="str">
        <f t="shared" si="53"/>
        <v>289: Kueryiek</v>
      </c>
    </row>
    <row r="1279" spans="1:21" ht="12.6">
      <c r="A1279" s="449" t="s">
        <v>9556</v>
      </c>
      <c r="B1279" s="448">
        <v>290</v>
      </c>
      <c r="C1279" s="450" t="s">
        <v>9827</v>
      </c>
      <c r="D1279" s="449" t="str">
        <f t="shared" si="52"/>
        <v>Mankien</v>
      </c>
      <c r="E1279" s="449" t="s">
        <v>9827</v>
      </c>
      <c r="F1279" s="449"/>
      <c r="G1279" s="449"/>
      <c r="H1279" s="449"/>
      <c r="I1279" s="449"/>
      <c r="J1279" s="449">
        <v>6</v>
      </c>
      <c r="K1279" s="449">
        <v>44</v>
      </c>
      <c r="L1279" s="449"/>
      <c r="U1279" s="196" t="str">
        <f t="shared" si="53"/>
        <v>290: Mankien</v>
      </c>
    </row>
    <row r="1280" spans="1:21" ht="12.6">
      <c r="A1280" s="449" t="s">
        <v>9556</v>
      </c>
      <c r="B1280" s="448">
        <v>291</v>
      </c>
      <c r="C1280" s="450" t="s">
        <v>9828</v>
      </c>
      <c r="D1280" s="449" t="str">
        <f t="shared" si="52"/>
        <v>Ngop</v>
      </c>
      <c r="E1280" s="449" t="s">
        <v>9828</v>
      </c>
      <c r="F1280" s="449"/>
      <c r="G1280" s="449"/>
      <c r="H1280" s="449"/>
      <c r="I1280" s="449"/>
      <c r="J1280" s="449">
        <v>6</v>
      </c>
      <c r="K1280" s="449">
        <v>44</v>
      </c>
      <c r="L1280" s="449"/>
      <c r="U1280" s="196" t="str">
        <f t="shared" si="53"/>
        <v>291: Ngop</v>
      </c>
    </row>
    <row r="1281" spans="1:21" ht="12.6">
      <c r="A1281" s="449" t="s">
        <v>9556</v>
      </c>
      <c r="B1281" s="448">
        <v>292</v>
      </c>
      <c r="C1281" s="450" t="s">
        <v>9829</v>
      </c>
      <c r="D1281" s="449" t="str">
        <f t="shared" si="52"/>
        <v>Pup</v>
      </c>
      <c r="E1281" s="449" t="s">
        <v>9829</v>
      </c>
      <c r="F1281" s="449"/>
      <c r="G1281" s="449"/>
      <c r="H1281" s="449"/>
      <c r="I1281" s="449"/>
      <c r="J1281" s="449">
        <v>6</v>
      </c>
      <c r="K1281" s="449">
        <v>44</v>
      </c>
      <c r="L1281" s="449"/>
      <c r="U1281" s="196" t="str">
        <f t="shared" si="53"/>
        <v>292: Pup</v>
      </c>
    </row>
    <row r="1282" spans="1:21" ht="12.6">
      <c r="A1282" s="449" t="s">
        <v>9556</v>
      </c>
      <c r="B1282" s="448">
        <v>293</v>
      </c>
      <c r="C1282" s="450" t="s">
        <v>9830</v>
      </c>
      <c r="D1282" s="449" t="str">
        <f t="shared" si="52"/>
        <v>Riak</v>
      </c>
      <c r="E1282" s="449" t="s">
        <v>9830</v>
      </c>
      <c r="F1282" s="449"/>
      <c r="G1282" s="449"/>
      <c r="H1282" s="449"/>
      <c r="I1282" s="449"/>
      <c r="J1282" s="449">
        <v>6</v>
      </c>
      <c r="K1282" s="449">
        <v>44</v>
      </c>
      <c r="L1282" s="449"/>
      <c r="U1282" s="196" t="str">
        <f t="shared" si="53"/>
        <v>293: Riak</v>
      </c>
    </row>
    <row r="1283" spans="1:21" ht="12.6">
      <c r="A1283" s="449" t="s">
        <v>9556</v>
      </c>
      <c r="B1283" s="448">
        <v>294</v>
      </c>
      <c r="C1283" s="450" t="s">
        <v>9831</v>
      </c>
      <c r="D1283" s="449" t="str">
        <f t="shared" si="52"/>
        <v>Ruathnyibuol</v>
      </c>
      <c r="E1283" s="449" t="s">
        <v>9831</v>
      </c>
      <c r="F1283" s="449"/>
      <c r="G1283" s="449"/>
      <c r="H1283" s="449"/>
      <c r="I1283" s="449"/>
      <c r="J1283" s="449">
        <v>6</v>
      </c>
      <c r="K1283" s="449">
        <v>44</v>
      </c>
      <c r="L1283" s="449"/>
      <c r="U1283" s="196" t="str">
        <f t="shared" si="53"/>
        <v>294: Ruathnyibuol</v>
      </c>
    </row>
    <row r="1284" spans="1:21" ht="12.6">
      <c r="A1284" s="449" t="s">
        <v>9556</v>
      </c>
      <c r="B1284" s="448">
        <v>295</v>
      </c>
      <c r="C1284" s="450" t="s">
        <v>9832</v>
      </c>
      <c r="D1284" s="449" t="str">
        <f t="shared" si="52"/>
        <v>Wangbuor I</v>
      </c>
      <c r="E1284" s="449" t="s">
        <v>9832</v>
      </c>
      <c r="F1284" s="449"/>
      <c r="G1284" s="449"/>
      <c r="H1284" s="449"/>
      <c r="I1284" s="449"/>
      <c r="J1284" s="449">
        <v>6</v>
      </c>
      <c r="K1284" s="449">
        <v>44</v>
      </c>
      <c r="L1284" s="449"/>
      <c r="U1284" s="196" t="str">
        <f t="shared" si="53"/>
        <v>295: Wangbuor I</v>
      </c>
    </row>
    <row r="1285" spans="1:21" ht="12.6">
      <c r="A1285" s="449" t="s">
        <v>9556</v>
      </c>
      <c r="B1285" s="448">
        <v>296</v>
      </c>
      <c r="C1285" s="450" t="s">
        <v>9833</v>
      </c>
      <c r="D1285" s="449" t="str">
        <f t="shared" si="52"/>
        <v>Wangbuor II</v>
      </c>
      <c r="E1285" s="449" t="s">
        <v>9833</v>
      </c>
      <c r="F1285" s="449"/>
      <c r="G1285" s="449"/>
      <c r="H1285" s="449"/>
      <c r="I1285" s="449"/>
      <c r="J1285" s="449">
        <v>6</v>
      </c>
      <c r="K1285" s="449">
        <v>44</v>
      </c>
      <c r="L1285" s="449"/>
      <c r="U1285" s="196" t="str">
        <f t="shared" si="53"/>
        <v>296: Wangbuor II</v>
      </c>
    </row>
    <row r="1286" spans="1:21" ht="12.6">
      <c r="A1286" s="449" t="s">
        <v>9556</v>
      </c>
      <c r="B1286" s="448">
        <v>297</v>
      </c>
      <c r="C1286" s="450" t="s">
        <v>9834</v>
      </c>
      <c r="D1286" s="449" t="str">
        <f t="shared" si="52"/>
        <v>Wangkei</v>
      </c>
      <c r="E1286" s="449" t="s">
        <v>9834</v>
      </c>
      <c r="F1286" s="449"/>
      <c r="G1286" s="449"/>
      <c r="H1286" s="449"/>
      <c r="I1286" s="449"/>
      <c r="J1286" s="449">
        <v>6</v>
      </c>
      <c r="K1286" s="449">
        <v>44</v>
      </c>
      <c r="L1286" s="449"/>
      <c r="U1286" s="196" t="str">
        <f t="shared" si="53"/>
        <v>297: Wangkei</v>
      </c>
    </row>
    <row r="1287" spans="1:21" ht="12.6">
      <c r="A1287" s="449" t="s">
        <v>9556</v>
      </c>
      <c r="B1287" s="448">
        <v>298</v>
      </c>
      <c r="C1287" s="450" t="s">
        <v>9835</v>
      </c>
      <c r="D1287" s="449" t="str">
        <f t="shared" si="52"/>
        <v>Kol</v>
      </c>
      <c r="E1287" s="449" t="s">
        <v>9835</v>
      </c>
      <c r="F1287" s="449"/>
      <c r="G1287" s="449"/>
      <c r="H1287" s="449"/>
      <c r="I1287" s="449"/>
      <c r="J1287" s="449">
        <v>6</v>
      </c>
      <c r="K1287" s="449">
        <v>45</v>
      </c>
      <c r="L1287" s="449"/>
      <c r="U1287" s="196" t="str">
        <f t="shared" si="53"/>
        <v>298: Kol</v>
      </c>
    </row>
    <row r="1288" spans="1:21" ht="12.6">
      <c r="A1288" s="449" t="s">
        <v>9556</v>
      </c>
      <c r="B1288" s="448">
        <v>299</v>
      </c>
      <c r="C1288" s="450" t="s">
        <v>9836</v>
      </c>
      <c r="D1288" s="449" t="str">
        <f t="shared" si="52"/>
        <v>Nyal</v>
      </c>
      <c r="E1288" s="449" t="s">
        <v>9836</v>
      </c>
      <c r="F1288" s="449"/>
      <c r="G1288" s="449"/>
      <c r="H1288" s="449"/>
      <c r="I1288" s="449"/>
      <c r="J1288" s="449">
        <v>6</v>
      </c>
      <c r="K1288" s="449">
        <v>45</v>
      </c>
      <c r="L1288" s="449"/>
      <c r="U1288" s="196" t="str">
        <f t="shared" si="53"/>
        <v>299: Nyal</v>
      </c>
    </row>
    <row r="1289" spans="1:21" ht="12.6">
      <c r="A1289" s="449" t="s">
        <v>9556</v>
      </c>
      <c r="B1289" s="448">
        <v>300</v>
      </c>
      <c r="C1289" s="450" t="s">
        <v>9837</v>
      </c>
      <c r="D1289" s="449" t="str">
        <f t="shared" si="52"/>
        <v>Pachienjok</v>
      </c>
      <c r="E1289" s="449" t="s">
        <v>9837</v>
      </c>
      <c r="F1289" s="449"/>
      <c r="G1289" s="449"/>
      <c r="H1289" s="449"/>
      <c r="I1289" s="449"/>
      <c r="J1289" s="449">
        <v>6</v>
      </c>
      <c r="K1289" s="449">
        <v>45</v>
      </c>
      <c r="L1289" s="449"/>
      <c r="U1289" s="196" t="str">
        <f t="shared" si="53"/>
        <v>300: Pachienjok</v>
      </c>
    </row>
    <row r="1290" spans="1:21" ht="12.6">
      <c r="A1290" s="449" t="s">
        <v>9556</v>
      </c>
      <c r="B1290" s="448">
        <v>301</v>
      </c>
      <c r="C1290" s="450" t="s">
        <v>9838</v>
      </c>
      <c r="D1290" s="449" t="str">
        <f t="shared" si="52"/>
        <v>Panyijiar</v>
      </c>
      <c r="E1290" s="449" t="s">
        <v>9838</v>
      </c>
      <c r="F1290" s="449"/>
      <c r="G1290" s="449"/>
      <c r="H1290" s="449"/>
      <c r="I1290" s="449"/>
      <c r="J1290" s="449">
        <v>6</v>
      </c>
      <c r="K1290" s="449">
        <v>45</v>
      </c>
      <c r="L1290" s="449"/>
      <c r="U1290" s="196" t="str">
        <f t="shared" si="53"/>
        <v>301: Panyijiar</v>
      </c>
    </row>
    <row r="1291" spans="1:21" ht="12.6">
      <c r="A1291" s="449" t="s">
        <v>9556</v>
      </c>
      <c r="B1291" s="448">
        <v>302</v>
      </c>
      <c r="C1291" s="450" t="s">
        <v>9839</v>
      </c>
      <c r="D1291" s="449" t="str">
        <f t="shared" si="52"/>
        <v>Ganyliel</v>
      </c>
      <c r="E1291" s="449" t="s">
        <v>9839</v>
      </c>
      <c r="F1291" s="449"/>
      <c r="G1291" s="449"/>
      <c r="H1291" s="449"/>
      <c r="I1291" s="449"/>
      <c r="J1291" s="449">
        <v>6</v>
      </c>
      <c r="K1291" s="449">
        <v>45</v>
      </c>
      <c r="L1291" s="449"/>
      <c r="U1291" s="196" t="str">
        <f t="shared" si="53"/>
        <v>302: Ganyliel</v>
      </c>
    </row>
    <row r="1292" spans="1:21" ht="12.6">
      <c r="A1292" s="449" t="s">
        <v>9556</v>
      </c>
      <c r="B1292" s="448">
        <v>303</v>
      </c>
      <c r="C1292" s="450" t="s">
        <v>9047</v>
      </c>
      <c r="D1292" s="449" t="str">
        <f t="shared" si="52"/>
        <v>Mayom</v>
      </c>
      <c r="E1292" s="449" t="s">
        <v>9047</v>
      </c>
      <c r="F1292" s="449"/>
      <c r="G1292" s="449"/>
      <c r="H1292" s="449"/>
      <c r="I1292" s="449"/>
      <c r="J1292" s="449">
        <v>6</v>
      </c>
      <c r="K1292" s="449">
        <v>45</v>
      </c>
      <c r="L1292" s="449"/>
      <c r="U1292" s="196" t="str">
        <f t="shared" si="53"/>
        <v>303: Mayom</v>
      </c>
    </row>
    <row r="1293" spans="1:21" ht="12.6">
      <c r="A1293" s="449" t="s">
        <v>9556</v>
      </c>
      <c r="B1293" s="448">
        <v>304</v>
      </c>
      <c r="C1293" s="450" t="s">
        <v>9840</v>
      </c>
      <c r="D1293" s="449" t="str">
        <f t="shared" si="52"/>
        <v>Pachaar</v>
      </c>
      <c r="E1293" s="449" t="s">
        <v>9840</v>
      </c>
      <c r="F1293" s="449"/>
      <c r="G1293" s="449"/>
      <c r="H1293" s="449"/>
      <c r="I1293" s="449"/>
      <c r="J1293" s="449">
        <v>6</v>
      </c>
      <c r="K1293" s="449">
        <v>45</v>
      </c>
      <c r="L1293" s="449"/>
      <c r="U1293" s="196" t="str">
        <f t="shared" si="53"/>
        <v>304: Pachaar</v>
      </c>
    </row>
    <row r="1294" spans="1:21" ht="12.6">
      <c r="A1294" s="449" t="s">
        <v>9556</v>
      </c>
      <c r="B1294" s="448">
        <v>305</v>
      </c>
      <c r="C1294" s="450" t="s">
        <v>9841</v>
      </c>
      <c r="D1294" s="449" t="str">
        <f t="shared" si="52"/>
        <v>Pachak</v>
      </c>
      <c r="E1294" s="449" t="s">
        <v>9841</v>
      </c>
      <c r="F1294" s="449"/>
      <c r="G1294" s="449"/>
      <c r="H1294" s="449"/>
      <c r="I1294" s="449"/>
      <c r="J1294" s="449">
        <v>6</v>
      </c>
      <c r="K1294" s="449">
        <v>45</v>
      </c>
      <c r="L1294" s="449"/>
      <c r="U1294" s="196" t="str">
        <f t="shared" si="53"/>
        <v>305: Pachak</v>
      </c>
    </row>
    <row r="1295" spans="1:21" ht="12.6">
      <c r="A1295" s="449" t="s">
        <v>9556</v>
      </c>
      <c r="B1295" s="448">
        <v>306</v>
      </c>
      <c r="C1295" s="450" t="s">
        <v>9842</v>
      </c>
      <c r="D1295" s="449" t="str">
        <f t="shared" si="52"/>
        <v>Thoarnhoum</v>
      </c>
      <c r="E1295" s="449" t="s">
        <v>9842</v>
      </c>
      <c r="F1295" s="449"/>
      <c r="G1295" s="449"/>
      <c r="H1295" s="449"/>
      <c r="I1295" s="449"/>
      <c r="J1295" s="449">
        <v>6</v>
      </c>
      <c r="K1295" s="449">
        <v>45</v>
      </c>
      <c r="L1295" s="449"/>
      <c r="U1295" s="196" t="str">
        <f t="shared" si="53"/>
        <v>306: Thoarnhoum</v>
      </c>
    </row>
    <row r="1296" spans="1:21" ht="12.6">
      <c r="A1296" s="449" t="s">
        <v>9556</v>
      </c>
      <c r="B1296" s="448">
        <v>307</v>
      </c>
      <c r="C1296" s="450" t="s">
        <v>9843</v>
      </c>
      <c r="D1296" s="449" t="str">
        <f t="shared" si="52"/>
        <v>Tiap</v>
      </c>
      <c r="E1296" s="449" t="s">
        <v>9843</v>
      </c>
      <c r="F1296" s="449"/>
      <c r="G1296" s="449"/>
      <c r="H1296" s="449"/>
      <c r="I1296" s="449"/>
      <c r="J1296" s="449">
        <v>6</v>
      </c>
      <c r="K1296" s="449">
        <v>45</v>
      </c>
      <c r="L1296" s="449"/>
      <c r="U1296" s="196" t="str">
        <f t="shared" si="53"/>
        <v>307: Tiap</v>
      </c>
    </row>
    <row r="1297" spans="1:21" ht="12.6">
      <c r="A1297" s="449" t="s">
        <v>9556</v>
      </c>
      <c r="B1297" s="448">
        <v>308</v>
      </c>
      <c r="C1297" s="450" t="s">
        <v>9844</v>
      </c>
      <c r="D1297" s="449" t="str">
        <f t="shared" si="52"/>
        <v>Aliiny</v>
      </c>
      <c r="E1297" s="449" t="s">
        <v>9844</v>
      </c>
      <c r="F1297" s="449"/>
      <c r="G1297" s="449"/>
      <c r="H1297" s="449"/>
      <c r="I1297" s="449"/>
      <c r="J1297" s="449">
        <v>6</v>
      </c>
      <c r="K1297" s="449">
        <v>46</v>
      </c>
      <c r="L1297" s="449"/>
      <c r="U1297" s="196" t="str">
        <f t="shared" si="53"/>
        <v>308: Aliiny</v>
      </c>
    </row>
    <row r="1298" spans="1:21" ht="12.6">
      <c r="A1298" s="449" t="s">
        <v>9556</v>
      </c>
      <c r="B1298" s="448">
        <v>309</v>
      </c>
      <c r="C1298" s="450" t="s">
        <v>9845</v>
      </c>
      <c r="D1298" s="449" t="str">
        <f t="shared" si="52"/>
        <v>Biu</v>
      </c>
      <c r="E1298" s="449" t="s">
        <v>9845</v>
      </c>
      <c r="F1298" s="449"/>
      <c r="G1298" s="449"/>
      <c r="H1298" s="449"/>
      <c r="I1298" s="449"/>
      <c r="J1298" s="449">
        <v>6</v>
      </c>
      <c r="K1298" s="449">
        <v>46</v>
      </c>
      <c r="L1298" s="449"/>
      <c r="U1298" s="196" t="str">
        <f t="shared" si="53"/>
        <v>309: Biu</v>
      </c>
    </row>
    <row r="1299" spans="1:21" ht="12.6">
      <c r="A1299" s="449" t="s">
        <v>9556</v>
      </c>
      <c r="B1299" s="448">
        <v>310</v>
      </c>
      <c r="C1299" s="450" t="s">
        <v>9846</v>
      </c>
      <c r="D1299" s="449" t="str">
        <f t="shared" si="52"/>
        <v>Jamjang</v>
      </c>
      <c r="E1299" s="449" t="s">
        <v>9846</v>
      </c>
      <c r="F1299" s="449"/>
      <c r="G1299" s="449"/>
      <c r="H1299" s="449"/>
      <c r="I1299" s="449"/>
      <c r="J1299" s="449">
        <v>6</v>
      </c>
      <c r="K1299" s="449">
        <v>46</v>
      </c>
      <c r="L1299" s="449"/>
      <c r="U1299" s="196" t="str">
        <f t="shared" si="53"/>
        <v>310: Jamjang</v>
      </c>
    </row>
    <row r="1300" spans="1:21" ht="12.6">
      <c r="A1300" s="449" t="s">
        <v>9556</v>
      </c>
      <c r="B1300" s="448">
        <v>311</v>
      </c>
      <c r="C1300" s="450" t="s">
        <v>9847</v>
      </c>
      <c r="D1300" s="449" t="str">
        <f t="shared" si="52"/>
        <v>Nyeel</v>
      </c>
      <c r="E1300" s="449" t="s">
        <v>9847</v>
      </c>
      <c r="F1300" s="449"/>
      <c r="G1300" s="449"/>
      <c r="H1300" s="449"/>
      <c r="I1300" s="449"/>
      <c r="J1300" s="449">
        <v>6</v>
      </c>
      <c r="K1300" s="449">
        <v>46</v>
      </c>
      <c r="L1300" s="449"/>
      <c r="U1300" s="196" t="str">
        <f t="shared" si="53"/>
        <v>311: Nyeel</v>
      </c>
    </row>
    <row r="1301" spans="1:21" s="197" customFormat="1" ht="12.6">
      <c r="A1301" s="449" t="s">
        <v>9556</v>
      </c>
      <c r="B1301" s="448">
        <v>312</v>
      </c>
      <c r="C1301" s="450" t="s">
        <v>9049</v>
      </c>
      <c r="D1301" s="449" t="str">
        <f t="shared" si="52"/>
        <v>Pariang</v>
      </c>
      <c r="E1301" s="449" t="s">
        <v>9049</v>
      </c>
      <c r="F1301" s="449"/>
      <c r="G1301" s="449"/>
      <c r="H1301" s="449"/>
      <c r="I1301" s="449"/>
      <c r="J1301" s="449">
        <v>6</v>
      </c>
      <c r="K1301" s="449">
        <v>46</v>
      </c>
      <c r="L1301" s="449"/>
      <c r="M1301" s="196"/>
      <c r="N1301" s="196"/>
      <c r="O1301" s="196"/>
      <c r="P1301" s="196"/>
      <c r="Q1301" s="196"/>
      <c r="R1301" s="196"/>
      <c r="S1301" s="196"/>
      <c r="T1301" s="196"/>
      <c r="U1301" s="196" t="str">
        <f t="shared" si="53"/>
        <v>312: Pariang</v>
      </c>
    </row>
    <row r="1302" spans="1:21" ht="12.6">
      <c r="A1302" s="449" t="s">
        <v>9556</v>
      </c>
      <c r="B1302" s="448">
        <v>313</v>
      </c>
      <c r="C1302" s="450" t="s">
        <v>8597</v>
      </c>
      <c r="D1302" s="449" t="str">
        <f t="shared" si="52"/>
        <v>Yida</v>
      </c>
      <c r="E1302" s="449" t="s">
        <v>8597</v>
      </c>
      <c r="F1302" s="449"/>
      <c r="G1302" s="449"/>
      <c r="H1302" s="449"/>
      <c r="I1302" s="449"/>
      <c r="J1302" s="449">
        <v>6</v>
      </c>
      <c r="K1302" s="449">
        <v>46</v>
      </c>
      <c r="L1302" s="449"/>
      <c r="U1302" s="196" t="str">
        <f t="shared" si="53"/>
        <v>313: Yida</v>
      </c>
    </row>
    <row r="1303" spans="1:21" ht="12.6">
      <c r="A1303" s="449" t="s">
        <v>9556</v>
      </c>
      <c r="B1303" s="448">
        <v>314</v>
      </c>
      <c r="C1303" s="450" t="s">
        <v>9848</v>
      </c>
      <c r="D1303" s="449" t="str">
        <f t="shared" si="52"/>
        <v>Wunkur</v>
      </c>
      <c r="E1303" s="449" t="s">
        <v>9848</v>
      </c>
      <c r="F1303" s="449"/>
      <c r="G1303" s="449"/>
      <c r="H1303" s="449"/>
      <c r="I1303" s="449"/>
      <c r="J1303" s="449">
        <v>6</v>
      </c>
      <c r="K1303" s="449">
        <v>46</v>
      </c>
      <c r="L1303" s="449"/>
      <c r="U1303" s="196" t="str">
        <f t="shared" si="53"/>
        <v>314: Wunkur</v>
      </c>
    </row>
    <row r="1304" spans="1:21" ht="12.6">
      <c r="A1304" s="449" t="s">
        <v>9556</v>
      </c>
      <c r="B1304" s="448">
        <v>315</v>
      </c>
      <c r="C1304" s="450" t="s">
        <v>9849</v>
      </c>
      <c r="D1304" s="449" t="str">
        <f t="shared" si="52"/>
        <v>Bentiu Town</v>
      </c>
      <c r="E1304" s="449" t="s">
        <v>9849</v>
      </c>
      <c r="F1304" s="449"/>
      <c r="G1304" s="449"/>
      <c r="H1304" s="449"/>
      <c r="I1304" s="449"/>
      <c r="J1304" s="449">
        <v>6</v>
      </c>
      <c r="K1304" s="449">
        <v>47</v>
      </c>
      <c r="L1304" s="449"/>
      <c r="U1304" s="196" t="str">
        <f t="shared" si="53"/>
        <v>315: Bentiu Town</v>
      </c>
    </row>
    <row r="1305" spans="1:21" ht="12.6">
      <c r="A1305" s="449" t="s">
        <v>9556</v>
      </c>
      <c r="B1305" s="448">
        <v>316</v>
      </c>
      <c r="C1305" s="450" t="s">
        <v>9850</v>
      </c>
      <c r="D1305" s="449" t="str">
        <f t="shared" si="52"/>
        <v>Budaang</v>
      </c>
      <c r="E1305" s="449" t="s">
        <v>9850</v>
      </c>
      <c r="F1305" s="449"/>
      <c r="G1305" s="449"/>
      <c r="H1305" s="449"/>
      <c r="I1305" s="449"/>
      <c r="J1305" s="449">
        <v>6</v>
      </c>
      <c r="K1305" s="449">
        <v>47</v>
      </c>
      <c r="L1305" s="449"/>
      <c r="U1305" s="196" t="str">
        <f t="shared" si="53"/>
        <v>316: Budaang</v>
      </c>
    </row>
    <row r="1306" spans="1:21" ht="12.6">
      <c r="A1306" s="449" t="s">
        <v>9556</v>
      </c>
      <c r="B1306" s="448">
        <v>317</v>
      </c>
      <c r="C1306" s="450" t="s">
        <v>9851</v>
      </c>
      <c r="D1306" s="449" t="str">
        <f t="shared" si="52"/>
        <v>Dhorbor</v>
      </c>
      <c r="E1306" s="449" t="s">
        <v>9851</v>
      </c>
      <c r="F1306" s="449"/>
      <c r="G1306" s="449"/>
      <c r="H1306" s="449"/>
      <c r="I1306" s="449"/>
      <c r="J1306" s="449">
        <v>6</v>
      </c>
      <c r="K1306" s="449">
        <v>47</v>
      </c>
      <c r="L1306" s="449"/>
      <c r="U1306" s="196" t="str">
        <f t="shared" si="53"/>
        <v>317: Dhorbor</v>
      </c>
    </row>
    <row r="1307" spans="1:21" ht="12.6">
      <c r="A1307" s="449" t="s">
        <v>9556</v>
      </c>
      <c r="B1307" s="448">
        <v>318</v>
      </c>
      <c r="C1307" s="450" t="s">
        <v>9828</v>
      </c>
      <c r="D1307" s="449" t="str">
        <f t="shared" si="52"/>
        <v>Ngop</v>
      </c>
      <c r="E1307" s="449" t="s">
        <v>9828</v>
      </c>
      <c r="F1307" s="449"/>
      <c r="G1307" s="449"/>
      <c r="H1307" s="449"/>
      <c r="I1307" s="449"/>
      <c r="J1307" s="449">
        <v>6</v>
      </c>
      <c r="K1307" s="449">
        <v>47</v>
      </c>
      <c r="L1307" s="449"/>
      <c r="U1307" s="196" t="str">
        <f t="shared" si="53"/>
        <v>318: Ngop</v>
      </c>
    </row>
    <row r="1308" spans="1:21" ht="12.6">
      <c r="A1308" s="449" t="s">
        <v>9556</v>
      </c>
      <c r="B1308" s="448">
        <v>319</v>
      </c>
      <c r="C1308" s="450" t="s">
        <v>9852</v>
      </c>
      <c r="D1308" s="449" t="str">
        <f t="shared" si="52"/>
        <v>Nhialdiu</v>
      </c>
      <c r="E1308" s="449" t="s">
        <v>9852</v>
      </c>
      <c r="F1308" s="449"/>
      <c r="G1308" s="449"/>
      <c r="H1308" s="449"/>
      <c r="I1308" s="449"/>
      <c r="J1308" s="449">
        <v>6</v>
      </c>
      <c r="K1308" s="449">
        <v>47</v>
      </c>
      <c r="L1308" s="449"/>
      <c r="U1308" s="196" t="str">
        <f t="shared" si="53"/>
        <v>319: Nhialdiu</v>
      </c>
    </row>
    <row r="1309" spans="1:21" ht="12.6">
      <c r="A1309" s="449" t="s">
        <v>9556</v>
      </c>
      <c r="B1309" s="448">
        <v>320</v>
      </c>
      <c r="C1309" s="450" t="s">
        <v>9853</v>
      </c>
      <c r="D1309" s="449" t="str">
        <f t="shared" si="52"/>
        <v>Nhialdiubarkor</v>
      </c>
      <c r="E1309" s="449" t="s">
        <v>9853</v>
      </c>
      <c r="F1309" s="449"/>
      <c r="G1309" s="449"/>
      <c r="H1309" s="449"/>
      <c r="I1309" s="449"/>
      <c r="J1309" s="449">
        <v>6</v>
      </c>
      <c r="K1309" s="449">
        <v>47</v>
      </c>
      <c r="L1309" s="449"/>
      <c r="U1309" s="196" t="str">
        <f t="shared" si="53"/>
        <v>320: Nhialdiubarkor</v>
      </c>
    </row>
    <row r="1310" spans="1:21" ht="12.6">
      <c r="A1310" s="449" t="s">
        <v>9556</v>
      </c>
      <c r="B1310" s="448">
        <v>321</v>
      </c>
      <c r="C1310" s="450" t="s">
        <v>9854</v>
      </c>
      <c r="D1310" s="449" t="str">
        <f t="shared" si="52"/>
        <v>Panhiany</v>
      </c>
      <c r="E1310" s="449" t="s">
        <v>9854</v>
      </c>
      <c r="F1310" s="449"/>
      <c r="G1310" s="449"/>
      <c r="H1310" s="449"/>
      <c r="I1310" s="449"/>
      <c r="J1310" s="449">
        <v>6</v>
      </c>
      <c r="K1310" s="449">
        <v>47</v>
      </c>
      <c r="L1310" s="449"/>
      <c r="U1310" s="196" t="str">
        <f t="shared" si="53"/>
        <v>321: Panhiany</v>
      </c>
    </row>
    <row r="1311" spans="1:21" ht="12.6">
      <c r="A1311" s="449" t="s">
        <v>9556</v>
      </c>
      <c r="B1311" s="448">
        <v>322</v>
      </c>
      <c r="C1311" s="450" t="s">
        <v>9855</v>
      </c>
      <c r="D1311" s="449" t="str">
        <f t="shared" si="52"/>
        <v>Rubkotne</v>
      </c>
      <c r="E1311" s="449" t="s">
        <v>9855</v>
      </c>
      <c r="F1311" s="449"/>
      <c r="G1311" s="449"/>
      <c r="H1311" s="449"/>
      <c r="I1311" s="449"/>
      <c r="J1311" s="449">
        <v>6</v>
      </c>
      <c r="K1311" s="449">
        <v>47</v>
      </c>
      <c r="L1311" s="449"/>
      <c r="U1311" s="196" t="str">
        <f t="shared" si="53"/>
        <v>322: Rubkotne</v>
      </c>
    </row>
    <row r="1312" spans="1:21" ht="12.6">
      <c r="A1312" s="449" t="s">
        <v>9556</v>
      </c>
      <c r="B1312" s="448">
        <v>323</v>
      </c>
      <c r="C1312" s="450" t="s">
        <v>9856</v>
      </c>
      <c r="D1312" s="449" t="str">
        <f t="shared" si="52"/>
        <v>Wathjaak</v>
      </c>
      <c r="E1312" s="449" t="s">
        <v>9856</v>
      </c>
      <c r="F1312" s="449"/>
      <c r="G1312" s="449"/>
      <c r="H1312" s="449"/>
      <c r="I1312" s="449"/>
      <c r="J1312" s="449">
        <v>6</v>
      </c>
      <c r="K1312" s="449">
        <v>47</v>
      </c>
      <c r="L1312" s="449"/>
      <c r="U1312" s="196" t="str">
        <f t="shared" si="53"/>
        <v>323: Wathjaak</v>
      </c>
    </row>
    <row r="1313" spans="1:21" ht="12.6">
      <c r="A1313" s="449" t="s">
        <v>9556</v>
      </c>
      <c r="B1313" s="448">
        <v>324</v>
      </c>
      <c r="C1313" s="450" t="s">
        <v>9857</v>
      </c>
      <c r="D1313" s="449" t="str">
        <f t="shared" si="52"/>
        <v>Abwong</v>
      </c>
      <c r="E1313" s="449" t="s">
        <v>9857</v>
      </c>
      <c r="F1313" s="449"/>
      <c r="G1313" s="449"/>
      <c r="H1313" s="449"/>
      <c r="I1313" s="449"/>
      <c r="J1313" s="449">
        <v>7</v>
      </c>
      <c r="K1313" s="449">
        <v>48</v>
      </c>
      <c r="L1313" s="449"/>
      <c r="U1313" s="196" t="str">
        <f t="shared" si="53"/>
        <v>324: Abwong</v>
      </c>
    </row>
    <row r="1314" spans="1:21" ht="12.6">
      <c r="A1314" s="449" t="s">
        <v>9556</v>
      </c>
      <c r="B1314" s="448">
        <v>325</v>
      </c>
      <c r="C1314" s="450" t="s">
        <v>9858</v>
      </c>
      <c r="D1314" s="449" t="str">
        <f t="shared" si="52"/>
        <v>Adong</v>
      </c>
      <c r="E1314" s="449" t="s">
        <v>9858</v>
      </c>
      <c r="F1314" s="449"/>
      <c r="G1314" s="449"/>
      <c r="H1314" s="449"/>
      <c r="I1314" s="449"/>
      <c r="J1314" s="449">
        <v>7</v>
      </c>
      <c r="K1314" s="449">
        <v>48</v>
      </c>
      <c r="L1314" s="449"/>
      <c r="U1314" s="196" t="str">
        <f t="shared" si="53"/>
        <v>325: Adong</v>
      </c>
    </row>
    <row r="1315" spans="1:21" ht="12.6">
      <c r="A1315" s="449" t="s">
        <v>9556</v>
      </c>
      <c r="B1315" s="448">
        <v>326</v>
      </c>
      <c r="C1315" s="450" t="s">
        <v>9859</v>
      </c>
      <c r="D1315" s="449" t="str">
        <f t="shared" si="52"/>
        <v>Akoka</v>
      </c>
      <c r="E1315" s="449" t="s">
        <v>9859</v>
      </c>
      <c r="F1315" s="449"/>
      <c r="G1315" s="449"/>
      <c r="H1315" s="449"/>
      <c r="I1315" s="449"/>
      <c r="J1315" s="449">
        <v>7</v>
      </c>
      <c r="K1315" s="449">
        <v>48</v>
      </c>
      <c r="L1315" s="449"/>
      <c r="U1315" s="196" t="str">
        <f t="shared" si="53"/>
        <v>326: Akoka</v>
      </c>
    </row>
    <row r="1316" spans="1:21" ht="12.6">
      <c r="A1316" s="449" t="s">
        <v>9556</v>
      </c>
      <c r="B1316" s="448">
        <v>327</v>
      </c>
      <c r="C1316" s="450" t="s">
        <v>9860</v>
      </c>
      <c r="D1316" s="449" t="str">
        <f t="shared" si="52"/>
        <v>Akotweng</v>
      </c>
      <c r="E1316" s="449" t="s">
        <v>9860</v>
      </c>
      <c r="F1316" s="449"/>
      <c r="G1316" s="449"/>
      <c r="H1316" s="449"/>
      <c r="I1316" s="449"/>
      <c r="J1316" s="449">
        <v>7</v>
      </c>
      <c r="K1316" s="449">
        <v>48</v>
      </c>
      <c r="L1316" s="449"/>
      <c r="U1316" s="196" t="str">
        <f t="shared" si="53"/>
        <v>327: Akotweng</v>
      </c>
    </row>
    <row r="1317" spans="1:21" ht="12.6">
      <c r="A1317" s="449" t="s">
        <v>9556</v>
      </c>
      <c r="B1317" s="448">
        <v>328</v>
      </c>
      <c r="C1317" s="450" t="s">
        <v>9861</v>
      </c>
      <c r="D1317" s="449" t="str">
        <f t="shared" si="52"/>
        <v>Gel Achiel</v>
      </c>
      <c r="E1317" s="449" t="s">
        <v>9861</v>
      </c>
      <c r="F1317" s="449"/>
      <c r="G1317" s="449"/>
      <c r="H1317" s="449"/>
      <c r="I1317" s="449"/>
      <c r="J1317" s="449">
        <v>7</v>
      </c>
      <c r="K1317" s="449">
        <v>48</v>
      </c>
      <c r="L1317" s="449"/>
      <c r="U1317" s="196" t="str">
        <f t="shared" si="53"/>
        <v>328: Gel Achiel</v>
      </c>
    </row>
    <row r="1318" spans="1:21" ht="12.6">
      <c r="A1318" s="449" t="s">
        <v>9556</v>
      </c>
      <c r="B1318" s="448">
        <v>329</v>
      </c>
      <c r="C1318" s="450" t="s">
        <v>9862</v>
      </c>
      <c r="D1318" s="449" t="str">
        <f t="shared" si="52"/>
        <v>Nyongkuach</v>
      </c>
      <c r="E1318" s="449" t="s">
        <v>9862</v>
      </c>
      <c r="F1318" s="449"/>
      <c r="G1318" s="449"/>
      <c r="H1318" s="449"/>
      <c r="I1318" s="449"/>
      <c r="J1318" s="449">
        <v>7</v>
      </c>
      <c r="K1318" s="449">
        <v>48</v>
      </c>
      <c r="L1318" s="449"/>
      <c r="U1318" s="196" t="str">
        <f t="shared" si="53"/>
        <v>329: Nyongkuach</v>
      </c>
    </row>
    <row r="1319" spans="1:21" ht="12.6">
      <c r="A1319" s="449" t="s">
        <v>9556</v>
      </c>
      <c r="B1319" s="448">
        <v>330</v>
      </c>
      <c r="C1319" s="450" t="s">
        <v>9863</v>
      </c>
      <c r="D1319" s="449" t="str">
        <f t="shared" si="52"/>
        <v>Nyongrial</v>
      </c>
      <c r="E1319" s="449" t="s">
        <v>9863</v>
      </c>
      <c r="F1319" s="449"/>
      <c r="G1319" s="449"/>
      <c r="H1319" s="449"/>
      <c r="I1319" s="449"/>
      <c r="J1319" s="449">
        <v>7</v>
      </c>
      <c r="K1319" s="449">
        <v>48</v>
      </c>
      <c r="L1319" s="449"/>
      <c r="U1319" s="196" t="str">
        <f t="shared" si="53"/>
        <v>330: Nyongrial</v>
      </c>
    </row>
    <row r="1320" spans="1:21" ht="12.6">
      <c r="A1320" s="449" t="s">
        <v>9556</v>
      </c>
      <c r="B1320" s="448">
        <v>331</v>
      </c>
      <c r="C1320" s="450" t="s">
        <v>9864</v>
      </c>
      <c r="D1320" s="449" t="str">
        <f t="shared" si="52"/>
        <v>Rom</v>
      </c>
      <c r="E1320" s="449" t="s">
        <v>9864</v>
      </c>
      <c r="F1320" s="449"/>
      <c r="G1320" s="449"/>
      <c r="H1320" s="449"/>
      <c r="I1320" s="449"/>
      <c r="J1320" s="449">
        <v>7</v>
      </c>
      <c r="K1320" s="449">
        <v>48</v>
      </c>
      <c r="L1320" s="449"/>
      <c r="U1320" s="196" t="str">
        <f t="shared" si="53"/>
        <v>331: Rom</v>
      </c>
    </row>
    <row r="1321" spans="1:21" ht="12.6">
      <c r="A1321" s="449" t="s">
        <v>9556</v>
      </c>
      <c r="B1321" s="448">
        <v>332</v>
      </c>
      <c r="C1321" s="450" t="s">
        <v>9865</v>
      </c>
      <c r="D1321" s="449" t="str">
        <f t="shared" si="52"/>
        <v>Wunthow</v>
      </c>
      <c r="E1321" s="449" t="s">
        <v>9865</v>
      </c>
      <c r="F1321" s="449"/>
      <c r="G1321" s="449"/>
      <c r="H1321" s="449"/>
      <c r="I1321" s="449"/>
      <c r="J1321" s="449">
        <v>7</v>
      </c>
      <c r="K1321" s="449">
        <v>48</v>
      </c>
      <c r="L1321" s="449"/>
      <c r="U1321" s="196" t="str">
        <f t="shared" si="53"/>
        <v>332: Wunthow</v>
      </c>
    </row>
    <row r="1322" spans="1:21" ht="12.6">
      <c r="A1322" s="449" t="s">
        <v>9556</v>
      </c>
      <c r="B1322" s="448">
        <v>333</v>
      </c>
      <c r="C1322" s="450" t="s">
        <v>9866</v>
      </c>
      <c r="D1322" s="449" t="str">
        <f t="shared" si="52"/>
        <v>Dethok</v>
      </c>
      <c r="E1322" s="449" t="s">
        <v>9866</v>
      </c>
      <c r="F1322" s="449"/>
      <c r="G1322" s="449"/>
      <c r="H1322" s="449"/>
      <c r="I1322" s="449"/>
      <c r="J1322" s="449">
        <v>7</v>
      </c>
      <c r="K1322" s="449">
        <v>49</v>
      </c>
      <c r="L1322" s="449"/>
      <c r="U1322" s="196" t="str">
        <f t="shared" si="53"/>
        <v>333: Dethok</v>
      </c>
    </row>
    <row r="1323" spans="1:21" ht="12.6">
      <c r="A1323" s="449" t="s">
        <v>9556</v>
      </c>
      <c r="B1323" s="448">
        <v>334</v>
      </c>
      <c r="C1323" s="450" t="s">
        <v>9867</v>
      </c>
      <c r="D1323" s="449" t="str">
        <f t="shared" si="52"/>
        <v>Kodok</v>
      </c>
      <c r="E1323" s="449" t="s">
        <v>9867</v>
      </c>
      <c r="F1323" s="449"/>
      <c r="G1323" s="449"/>
      <c r="H1323" s="449"/>
      <c r="I1323" s="449"/>
      <c r="J1323" s="449">
        <v>7</v>
      </c>
      <c r="K1323" s="449">
        <v>49</v>
      </c>
      <c r="L1323" s="449"/>
      <c r="U1323" s="196" t="str">
        <f t="shared" si="53"/>
        <v>334: Kodok</v>
      </c>
    </row>
    <row r="1324" spans="1:21" ht="12.6">
      <c r="A1324" s="449" t="s">
        <v>9556</v>
      </c>
      <c r="B1324" s="448">
        <v>335</v>
      </c>
      <c r="C1324" s="450" t="s">
        <v>9868</v>
      </c>
      <c r="D1324" s="449" t="str">
        <f t="shared" si="52"/>
        <v>Kodok Town</v>
      </c>
      <c r="E1324" s="449" t="s">
        <v>9868</v>
      </c>
      <c r="F1324" s="449"/>
      <c r="G1324" s="449"/>
      <c r="H1324" s="449"/>
      <c r="I1324" s="449"/>
      <c r="J1324" s="449">
        <v>7</v>
      </c>
      <c r="K1324" s="449">
        <v>49</v>
      </c>
      <c r="L1324" s="449"/>
      <c r="U1324" s="196" t="str">
        <f t="shared" si="53"/>
        <v>335: Kodok Town</v>
      </c>
    </row>
    <row r="1325" spans="1:21" ht="12.6">
      <c r="A1325" s="449" t="s">
        <v>9556</v>
      </c>
      <c r="B1325" s="448">
        <v>336</v>
      </c>
      <c r="C1325" s="450" t="s">
        <v>9869</v>
      </c>
      <c r="D1325" s="449" t="str">
        <f t="shared" ref="D1325:D1388" si="54">C1325</f>
        <v>Lul</v>
      </c>
      <c r="E1325" s="449" t="s">
        <v>9869</v>
      </c>
      <c r="F1325" s="449"/>
      <c r="G1325" s="449"/>
      <c r="H1325" s="449"/>
      <c r="I1325" s="449"/>
      <c r="J1325" s="449">
        <v>7</v>
      </c>
      <c r="K1325" s="449">
        <v>49</v>
      </c>
      <c r="L1325" s="449"/>
      <c r="U1325" s="196" t="str">
        <f t="shared" ref="U1325:U1388" si="55">IF(LEN(B1325)&gt;0,_xlfn.CONCAT(B1325,": ",D1325),"")</f>
        <v>336: Lul</v>
      </c>
    </row>
    <row r="1326" spans="1:21" ht="12.6">
      <c r="A1326" s="449" t="s">
        <v>9556</v>
      </c>
      <c r="B1326" s="448">
        <v>337</v>
      </c>
      <c r="C1326" s="450" t="s">
        <v>9870</v>
      </c>
      <c r="D1326" s="449" t="str">
        <f t="shared" si="54"/>
        <v>Dajo</v>
      </c>
      <c r="E1326" s="449" t="s">
        <v>9870</v>
      </c>
      <c r="F1326" s="449"/>
      <c r="G1326" s="449"/>
      <c r="H1326" s="449"/>
      <c r="I1326" s="449"/>
      <c r="J1326" s="449">
        <v>7</v>
      </c>
      <c r="K1326" s="449">
        <v>50</v>
      </c>
      <c r="L1326" s="449"/>
      <c r="U1326" s="196" t="str">
        <f t="shared" si="55"/>
        <v>337: Dajo</v>
      </c>
    </row>
    <row r="1327" spans="1:21" ht="12.6">
      <c r="A1327" s="449" t="s">
        <v>9556</v>
      </c>
      <c r="B1327" s="448">
        <v>338</v>
      </c>
      <c r="C1327" s="450" t="s">
        <v>9871</v>
      </c>
      <c r="D1327" s="449" t="str">
        <f t="shared" si="54"/>
        <v>Guelguk</v>
      </c>
      <c r="E1327" s="449" t="s">
        <v>9871</v>
      </c>
      <c r="F1327" s="449"/>
      <c r="G1327" s="449"/>
      <c r="H1327" s="449"/>
      <c r="I1327" s="449"/>
      <c r="J1327" s="449">
        <v>7</v>
      </c>
      <c r="K1327" s="449">
        <v>50</v>
      </c>
      <c r="L1327" s="449"/>
      <c r="U1327" s="196" t="str">
        <f t="shared" si="55"/>
        <v>338: Guelguk</v>
      </c>
    </row>
    <row r="1328" spans="1:21" ht="12.6">
      <c r="A1328" s="449" t="s">
        <v>9556</v>
      </c>
      <c r="B1328" s="448">
        <v>339</v>
      </c>
      <c r="C1328" s="450" t="s">
        <v>9053</v>
      </c>
      <c r="D1328" s="449" t="str">
        <f t="shared" si="54"/>
        <v>Longochuk</v>
      </c>
      <c r="E1328" s="449" t="s">
        <v>9053</v>
      </c>
      <c r="F1328" s="449"/>
      <c r="G1328" s="449"/>
      <c r="H1328" s="449"/>
      <c r="I1328" s="449"/>
      <c r="J1328" s="449">
        <v>7</v>
      </c>
      <c r="K1328" s="449">
        <v>50</v>
      </c>
      <c r="L1328" s="449"/>
      <c r="U1328" s="196" t="str">
        <f t="shared" si="55"/>
        <v>339: Longochuk</v>
      </c>
    </row>
    <row r="1329" spans="1:21" ht="12.6">
      <c r="A1329" s="449" t="s">
        <v>9556</v>
      </c>
      <c r="B1329" s="448">
        <v>340</v>
      </c>
      <c r="C1329" s="450" t="s">
        <v>9872</v>
      </c>
      <c r="D1329" s="449" t="str">
        <f t="shared" si="54"/>
        <v>Malual</v>
      </c>
      <c r="E1329" s="449" t="s">
        <v>9872</v>
      </c>
      <c r="F1329" s="449"/>
      <c r="G1329" s="449"/>
      <c r="H1329" s="449"/>
      <c r="I1329" s="449"/>
      <c r="J1329" s="449">
        <v>7</v>
      </c>
      <c r="K1329" s="449">
        <v>50</v>
      </c>
      <c r="L1329" s="449"/>
      <c r="U1329" s="196" t="str">
        <f t="shared" si="55"/>
        <v>340: Malual</v>
      </c>
    </row>
    <row r="1330" spans="1:21" ht="12.6">
      <c r="A1330" s="449" t="s">
        <v>9556</v>
      </c>
      <c r="B1330" s="448">
        <v>341</v>
      </c>
      <c r="C1330" s="450" t="s">
        <v>9873</v>
      </c>
      <c r="D1330" s="449" t="str">
        <f t="shared" si="54"/>
        <v>Pamach</v>
      </c>
      <c r="E1330" s="449" t="s">
        <v>9873</v>
      </c>
      <c r="F1330" s="449"/>
      <c r="G1330" s="449"/>
      <c r="H1330" s="449"/>
      <c r="I1330" s="449"/>
      <c r="J1330" s="449">
        <v>7</v>
      </c>
      <c r="K1330" s="449">
        <v>50</v>
      </c>
      <c r="L1330" s="449"/>
      <c r="U1330" s="196" t="str">
        <f t="shared" si="55"/>
        <v>341: Pamach</v>
      </c>
    </row>
    <row r="1331" spans="1:21" ht="12.6">
      <c r="A1331" s="449" t="s">
        <v>9556</v>
      </c>
      <c r="B1331" s="448">
        <v>342</v>
      </c>
      <c r="C1331" s="450" t="s">
        <v>9874</v>
      </c>
      <c r="D1331" s="449" t="str">
        <f t="shared" si="54"/>
        <v>Wudier</v>
      </c>
      <c r="E1331" s="449" t="s">
        <v>9874</v>
      </c>
      <c r="F1331" s="449"/>
      <c r="G1331" s="449"/>
      <c r="H1331" s="449"/>
      <c r="I1331" s="449"/>
      <c r="J1331" s="449">
        <v>7</v>
      </c>
      <c r="K1331" s="449">
        <v>50</v>
      </c>
      <c r="L1331" s="449"/>
      <c r="U1331" s="196" t="str">
        <f t="shared" si="55"/>
        <v>342: Wudier</v>
      </c>
    </row>
    <row r="1332" spans="1:21" ht="12.6">
      <c r="A1332" s="449" t="s">
        <v>9556</v>
      </c>
      <c r="B1332" s="448">
        <v>343</v>
      </c>
      <c r="C1332" s="450" t="s">
        <v>9875</v>
      </c>
      <c r="D1332" s="449" t="str">
        <f t="shared" si="54"/>
        <v>Dingkar</v>
      </c>
      <c r="E1332" s="449" t="s">
        <v>9875</v>
      </c>
      <c r="F1332" s="449"/>
      <c r="G1332" s="449"/>
      <c r="H1332" s="449"/>
      <c r="I1332" s="449"/>
      <c r="J1332" s="449">
        <v>7</v>
      </c>
      <c r="K1332" s="449">
        <v>51</v>
      </c>
      <c r="L1332" s="449"/>
      <c r="U1332" s="196" t="str">
        <f t="shared" si="55"/>
        <v>343: Dingkar</v>
      </c>
    </row>
    <row r="1333" spans="1:21" ht="12.6">
      <c r="A1333" s="449" t="s">
        <v>9556</v>
      </c>
      <c r="B1333" s="448">
        <v>344</v>
      </c>
      <c r="C1333" s="450" t="s">
        <v>9876</v>
      </c>
      <c r="D1333" s="449" t="str">
        <f t="shared" si="54"/>
        <v>Jikmir</v>
      </c>
      <c r="E1333" s="449" t="s">
        <v>9876</v>
      </c>
      <c r="F1333" s="449"/>
      <c r="G1333" s="449"/>
      <c r="H1333" s="449"/>
      <c r="I1333" s="449"/>
      <c r="J1333" s="449">
        <v>7</v>
      </c>
      <c r="K1333" s="449">
        <v>51</v>
      </c>
      <c r="L1333" s="449"/>
      <c r="U1333" s="196" t="str">
        <f t="shared" si="55"/>
        <v>344: Jikmir</v>
      </c>
    </row>
    <row r="1334" spans="1:21" ht="12.6">
      <c r="A1334" s="449" t="s">
        <v>9556</v>
      </c>
      <c r="B1334" s="448">
        <v>345</v>
      </c>
      <c r="C1334" s="450" t="s">
        <v>9877</v>
      </c>
      <c r="D1334" s="449" t="str">
        <f t="shared" si="54"/>
        <v>Kiech Kuon</v>
      </c>
      <c r="E1334" s="449" t="s">
        <v>9877</v>
      </c>
      <c r="F1334" s="449"/>
      <c r="G1334" s="449"/>
      <c r="H1334" s="449"/>
      <c r="I1334" s="449"/>
      <c r="J1334" s="449">
        <v>7</v>
      </c>
      <c r="K1334" s="449">
        <v>51</v>
      </c>
      <c r="L1334" s="449"/>
      <c r="U1334" s="196" t="str">
        <f t="shared" si="55"/>
        <v>345: Kiech Kuon</v>
      </c>
    </row>
    <row r="1335" spans="1:21" ht="12.6">
      <c r="A1335" s="449" t="s">
        <v>9556</v>
      </c>
      <c r="B1335" s="448">
        <v>346</v>
      </c>
      <c r="C1335" s="450" t="s">
        <v>9878</v>
      </c>
      <c r="D1335" s="449" t="str">
        <f t="shared" si="54"/>
        <v>Kuerenge-Ke</v>
      </c>
      <c r="E1335" s="449" t="s">
        <v>9878</v>
      </c>
      <c r="F1335" s="449"/>
      <c r="G1335" s="449"/>
      <c r="H1335" s="449"/>
      <c r="I1335" s="449"/>
      <c r="J1335" s="449">
        <v>7</v>
      </c>
      <c r="K1335" s="449">
        <v>51</v>
      </c>
      <c r="L1335" s="449"/>
      <c r="U1335" s="196" t="str">
        <f t="shared" si="55"/>
        <v>346: Kuerenge-Ke</v>
      </c>
    </row>
    <row r="1336" spans="1:21" ht="12.6">
      <c r="A1336" s="449" t="s">
        <v>9556</v>
      </c>
      <c r="B1336" s="448">
        <v>347</v>
      </c>
      <c r="C1336" s="450" t="s">
        <v>9879</v>
      </c>
      <c r="D1336" s="449" t="str">
        <f t="shared" si="54"/>
        <v>Mading</v>
      </c>
      <c r="E1336" s="449" t="s">
        <v>9879</v>
      </c>
      <c r="F1336" s="449"/>
      <c r="G1336" s="449"/>
      <c r="H1336" s="449"/>
      <c r="I1336" s="449"/>
      <c r="J1336" s="449">
        <v>7</v>
      </c>
      <c r="K1336" s="449">
        <v>51</v>
      </c>
      <c r="L1336" s="449"/>
      <c r="U1336" s="196" t="str">
        <f t="shared" si="55"/>
        <v>347: Mading</v>
      </c>
    </row>
    <row r="1337" spans="1:21" ht="12.6">
      <c r="A1337" s="449" t="s">
        <v>9556</v>
      </c>
      <c r="B1337" s="448">
        <v>348</v>
      </c>
      <c r="C1337" s="450" t="s">
        <v>9880</v>
      </c>
      <c r="D1337" s="449" t="str">
        <f t="shared" si="54"/>
        <v>Maker</v>
      </c>
      <c r="E1337" s="449" t="s">
        <v>9880</v>
      </c>
      <c r="F1337" s="449"/>
      <c r="G1337" s="449"/>
      <c r="H1337" s="449"/>
      <c r="I1337" s="449"/>
      <c r="J1337" s="449">
        <v>7</v>
      </c>
      <c r="K1337" s="449">
        <v>51</v>
      </c>
      <c r="L1337" s="449"/>
      <c r="U1337" s="196" t="str">
        <f t="shared" si="55"/>
        <v>348: Maker</v>
      </c>
    </row>
    <row r="1338" spans="1:21" ht="12.6">
      <c r="A1338" s="449" t="s">
        <v>9556</v>
      </c>
      <c r="B1338" s="448">
        <v>349</v>
      </c>
      <c r="C1338" s="450" t="s">
        <v>9881</v>
      </c>
      <c r="D1338" s="449" t="str">
        <f t="shared" si="54"/>
        <v>Nasir</v>
      </c>
      <c r="E1338" s="449" t="s">
        <v>9881</v>
      </c>
      <c r="F1338" s="449"/>
      <c r="G1338" s="449"/>
      <c r="H1338" s="449"/>
      <c r="I1338" s="449"/>
      <c r="J1338" s="449">
        <v>7</v>
      </c>
      <c r="K1338" s="449">
        <v>51</v>
      </c>
      <c r="L1338" s="449"/>
      <c r="U1338" s="196" t="str">
        <f t="shared" si="55"/>
        <v>349: Nasir</v>
      </c>
    </row>
    <row r="1339" spans="1:21" ht="12.6">
      <c r="A1339" s="449" t="s">
        <v>9556</v>
      </c>
      <c r="B1339" s="448">
        <v>350</v>
      </c>
      <c r="C1339" s="450" t="s">
        <v>9882</v>
      </c>
      <c r="D1339" s="449" t="str">
        <f t="shared" si="54"/>
        <v>Roam</v>
      </c>
      <c r="E1339" s="449" t="s">
        <v>9882</v>
      </c>
      <c r="F1339" s="449"/>
      <c r="G1339" s="449"/>
      <c r="H1339" s="449"/>
      <c r="I1339" s="449"/>
      <c r="J1339" s="449">
        <v>7</v>
      </c>
      <c r="K1339" s="449">
        <v>51</v>
      </c>
      <c r="L1339" s="449"/>
      <c r="U1339" s="196" t="str">
        <f t="shared" si="55"/>
        <v>350: Roam</v>
      </c>
    </row>
    <row r="1340" spans="1:21" ht="12.6">
      <c r="A1340" s="449" t="s">
        <v>9556</v>
      </c>
      <c r="B1340" s="448">
        <v>351</v>
      </c>
      <c r="C1340" s="450" t="s">
        <v>9883</v>
      </c>
      <c r="D1340" s="449" t="str">
        <f t="shared" si="54"/>
        <v>Banashowa</v>
      </c>
      <c r="E1340" s="449" t="s">
        <v>9883</v>
      </c>
      <c r="F1340" s="449"/>
      <c r="G1340" s="449"/>
      <c r="H1340" s="449"/>
      <c r="I1340" s="449"/>
      <c r="J1340" s="449">
        <v>7</v>
      </c>
      <c r="K1340" s="449">
        <v>52</v>
      </c>
      <c r="L1340" s="449"/>
      <c r="U1340" s="196" t="str">
        <f t="shared" si="55"/>
        <v>351: Banashowa</v>
      </c>
    </row>
    <row r="1341" spans="1:21" ht="12.6">
      <c r="A1341" s="449" t="s">
        <v>9556</v>
      </c>
      <c r="B1341" s="448">
        <v>352</v>
      </c>
      <c r="C1341" s="450" t="s">
        <v>9884</v>
      </c>
      <c r="D1341" s="449" t="str">
        <f t="shared" si="54"/>
        <v>Boung</v>
      </c>
      <c r="E1341" s="449" t="s">
        <v>9884</v>
      </c>
      <c r="F1341" s="449"/>
      <c r="G1341" s="449"/>
      <c r="H1341" s="449"/>
      <c r="I1341" s="449"/>
      <c r="J1341" s="449">
        <v>7</v>
      </c>
      <c r="K1341" s="449">
        <v>52</v>
      </c>
      <c r="L1341" s="449"/>
      <c r="U1341" s="196" t="str">
        <f t="shared" si="55"/>
        <v>352: Boung</v>
      </c>
    </row>
    <row r="1342" spans="1:21" ht="12.6">
      <c r="A1342" s="449" t="s">
        <v>9556</v>
      </c>
      <c r="B1342" s="448">
        <v>353</v>
      </c>
      <c r="C1342" s="450" t="s">
        <v>9885</v>
      </c>
      <c r="D1342" s="449" t="str">
        <f t="shared" si="54"/>
        <v>Jinkuata</v>
      </c>
      <c r="E1342" s="449" t="s">
        <v>9885</v>
      </c>
      <c r="F1342" s="449"/>
      <c r="G1342" s="449"/>
      <c r="H1342" s="449"/>
      <c r="I1342" s="449"/>
      <c r="J1342" s="449">
        <v>7</v>
      </c>
      <c r="K1342" s="449">
        <v>52</v>
      </c>
      <c r="L1342" s="449"/>
      <c r="U1342" s="196" t="str">
        <f t="shared" si="55"/>
        <v>353: Jinkuata</v>
      </c>
    </row>
    <row r="1343" spans="1:21" ht="12.6">
      <c r="A1343" s="449" t="s">
        <v>9556</v>
      </c>
      <c r="B1343" s="448">
        <v>354</v>
      </c>
      <c r="C1343" s="450" t="s">
        <v>9886</v>
      </c>
      <c r="D1343" s="449" t="str">
        <f t="shared" si="54"/>
        <v>Jinmakda</v>
      </c>
      <c r="E1343" s="449" t="s">
        <v>9886</v>
      </c>
      <c r="F1343" s="449"/>
      <c r="G1343" s="449"/>
      <c r="H1343" s="449"/>
      <c r="I1343" s="449"/>
      <c r="J1343" s="449">
        <v>7</v>
      </c>
      <c r="K1343" s="449">
        <v>52</v>
      </c>
      <c r="L1343" s="449"/>
      <c r="U1343" s="196" t="str">
        <f t="shared" si="55"/>
        <v>354: Jinmakda</v>
      </c>
    </row>
    <row r="1344" spans="1:21" ht="12.6">
      <c r="A1344" s="449" t="s">
        <v>9556</v>
      </c>
      <c r="B1344" s="448">
        <v>355</v>
      </c>
      <c r="C1344" s="450" t="s">
        <v>9887</v>
      </c>
      <c r="D1344" s="449" t="str">
        <f t="shared" si="54"/>
        <v>Khor El Amer</v>
      </c>
      <c r="E1344" s="449" t="s">
        <v>9887</v>
      </c>
      <c r="F1344" s="449"/>
      <c r="G1344" s="449"/>
      <c r="H1344" s="449"/>
      <c r="I1344" s="449"/>
      <c r="J1344" s="449">
        <v>7</v>
      </c>
      <c r="K1344" s="449">
        <v>52</v>
      </c>
      <c r="L1344" s="449"/>
      <c r="U1344" s="196" t="str">
        <f t="shared" si="55"/>
        <v>355: Khor El Amer</v>
      </c>
    </row>
    <row r="1345" spans="1:21" ht="12.6">
      <c r="A1345" s="449" t="s">
        <v>9556</v>
      </c>
      <c r="B1345" s="448">
        <v>356</v>
      </c>
      <c r="C1345" s="450" t="s">
        <v>9888</v>
      </c>
      <c r="D1345" s="449" t="str">
        <f t="shared" si="54"/>
        <v>Jekow</v>
      </c>
      <c r="E1345" s="449" t="s">
        <v>9888</v>
      </c>
      <c r="F1345" s="449"/>
      <c r="G1345" s="449"/>
      <c r="H1345" s="449"/>
      <c r="I1345" s="449"/>
      <c r="J1345" s="449">
        <v>7</v>
      </c>
      <c r="K1345" s="449">
        <v>53</v>
      </c>
      <c r="L1345" s="449"/>
      <c r="U1345" s="196" t="str">
        <f t="shared" si="55"/>
        <v>356: Jekow</v>
      </c>
    </row>
    <row r="1346" spans="1:21" ht="12.6">
      <c r="A1346" s="449" t="s">
        <v>9556</v>
      </c>
      <c r="B1346" s="448">
        <v>357</v>
      </c>
      <c r="C1346" s="450" t="s">
        <v>9889</v>
      </c>
      <c r="D1346" s="449" t="str">
        <f t="shared" si="54"/>
        <v>Jotoma</v>
      </c>
      <c r="E1346" s="449" t="s">
        <v>9889</v>
      </c>
      <c r="F1346" s="449"/>
      <c r="G1346" s="449"/>
      <c r="H1346" s="449"/>
      <c r="I1346" s="449"/>
      <c r="J1346" s="449">
        <v>7</v>
      </c>
      <c r="K1346" s="449">
        <v>53</v>
      </c>
      <c r="L1346" s="449"/>
      <c r="U1346" s="196" t="str">
        <f t="shared" si="55"/>
        <v>357: Jotoma</v>
      </c>
    </row>
    <row r="1347" spans="1:21" ht="12.6">
      <c r="A1347" s="449" t="s">
        <v>9556</v>
      </c>
      <c r="B1347" s="448">
        <v>358</v>
      </c>
      <c r="C1347" s="450" t="s">
        <v>9890</v>
      </c>
      <c r="D1347" s="449" t="str">
        <f t="shared" si="54"/>
        <v>Kigila</v>
      </c>
      <c r="E1347" s="449" t="s">
        <v>9890</v>
      </c>
      <c r="F1347" s="449"/>
      <c r="G1347" s="449"/>
      <c r="H1347" s="449"/>
      <c r="I1347" s="449"/>
      <c r="J1347" s="449">
        <v>7</v>
      </c>
      <c r="K1347" s="449">
        <v>53</v>
      </c>
      <c r="L1347" s="449"/>
      <c r="U1347" s="196" t="str">
        <f t="shared" si="55"/>
        <v>358: Kigila</v>
      </c>
    </row>
    <row r="1348" spans="1:21" ht="12.6">
      <c r="A1348" s="449" t="s">
        <v>9556</v>
      </c>
      <c r="B1348" s="448">
        <v>359</v>
      </c>
      <c r="C1348" s="450" t="s">
        <v>9055</v>
      </c>
      <c r="D1348" s="449" t="str">
        <f t="shared" si="54"/>
        <v>Maiwut</v>
      </c>
      <c r="E1348" s="449" t="s">
        <v>9055</v>
      </c>
      <c r="F1348" s="449"/>
      <c r="G1348" s="449"/>
      <c r="H1348" s="449"/>
      <c r="I1348" s="449"/>
      <c r="J1348" s="449">
        <v>7</v>
      </c>
      <c r="K1348" s="449">
        <v>53</v>
      </c>
      <c r="L1348" s="449"/>
      <c r="U1348" s="196" t="str">
        <f t="shared" si="55"/>
        <v>359: Maiwut</v>
      </c>
    </row>
    <row r="1349" spans="1:21" ht="12.6">
      <c r="A1349" s="449" t="s">
        <v>9556</v>
      </c>
      <c r="B1349" s="448">
        <v>360</v>
      </c>
      <c r="C1349" s="450" t="s">
        <v>9891</v>
      </c>
      <c r="D1349" s="449" t="str">
        <f t="shared" si="54"/>
        <v>Olang</v>
      </c>
      <c r="E1349" s="449" t="s">
        <v>9891</v>
      </c>
      <c r="F1349" s="449"/>
      <c r="G1349" s="449"/>
      <c r="H1349" s="449"/>
      <c r="I1349" s="449"/>
      <c r="J1349" s="449">
        <v>7</v>
      </c>
      <c r="K1349" s="449">
        <v>53</v>
      </c>
      <c r="L1349" s="449"/>
      <c r="U1349" s="196" t="str">
        <f t="shared" si="55"/>
        <v>360: Olang</v>
      </c>
    </row>
    <row r="1350" spans="1:21" ht="12.6">
      <c r="A1350" s="449" t="s">
        <v>9556</v>
      </c>
      <c r="B1350" s="448">
        <v>361</v>
      </c>
      <c r="C1350" s="450" t="s">
        <v>9671</v>
      </c>
      <c r="D1350" s="449" t="str">
        <f t="shared" si="54"/>
        <v>Pagak</v>
      </c>
      <c r="E1350" s="449" t="s">
        <v>9671</v>
      </c>
      <c r="F1350" s="449"/>
      <c r="G1350" s="449"/>
      <c r="H1350" s="449"/>
      <c r="I1350" s="449"/>
      <c r="J1350" s="449">
        <v>7</v>
      </c>
      <c r="K1350" s="449">
        <v>53</v>
      </c>
      <c r="L1350" s="449"/>
      <c r="U1350" s="196" t="str">
        <f t="shared" si="55"/>
        <v>361: Pagak</v>
      </c>
    </row>
    <row r="1351" spans="1:21" ht="12.6">
      <c r="A1351" s="449" t="s">
        <v>9556</v>
      </c>
      <c r="B1351" s="448">
        <v>362</v>
      </c>
      <c r="C1351" s="450" t="s">
        <v>9892</v>
      </c>
      <c r="D1351" s="449" t="str">
        <f t="shared" si="54"/>
        <v>Central Malakal</v>
      </c>
      <c r="E1351" s="449" t="s">
        <v>9892</v>
      </c>
      <c r="F1351" s="449"/>
      <c r="G1351" s="449"/>
      <c r="H1351" s="449"/>
      <c r="I1351" s="449"/>
      <c r="J1351" s="449">
        <v>7</v>
      </c>
      <c r="K1351" s="449">
        <v>54</v>
      </c>
      <c r="L1351" s="449"/>
      <c r="U1351" s="196" t="str">
        <f t="shared" si="55"/>
        <v>362: Central Malakal</v>
      </c>
    </row>
    <row r="1352" spans="1:21" ht="12.6">
      <c r="A1352" s="449" t="s">
        <v>9556</v>
      </c>
      <c r="B1352" s="448">
        <v>363</v>
      </c>
      <c r="C1352" s="450" t="s">
        <v>9893</v>
      </c>
      <c r="D1352" s="449" t="str">
        <f t="shared" si="54"/>
        <v>Eastern Malakal</v>
      </c>
      <c r="E1352" s="449" t="s">
        <v>9893</v>
      </c>
      <c r="F1352" s="449"/>
      <c r="G1352" s="449"/>
      <c r="H1352" s="449"/>
      <c r="I1352" s="449"/>
      <c r="J1352" s="449">
        <v>7</v>
      </c>
      <c r="K1352" s="449">
        <v>54</v>
      </c>
      <c r="L1352" s="449"/>
      <c r="U1352" s="196" t="str">
        <f t="shared" si="55"/>
        <v>363: Eastern Malakal</v>
      </c>
    </row>
    <row r="1353" spans="1:21" ht="12.6">
      <c r="A1353" s="449" t="s">
        <v>9556</v>
      </c>
      <c r="B1353" s="448">
        <v>364</v>
      </c>
      <c r="C1353" s="450" t="s">
        <v>9894</v>
      </c>
      <c r="D1353" s="449" t="str">
        <f t="shared" si="54"/>
        <v>Lelo</v>
      </c>
      <c r="E1353" s="449" t="s">
        <v>9894</v>
      </c>
      <c r="F1353" s="449"/>
      <c r="G1353" s="449"/>
      <c r="H1353" s="449"/>
      <c r="I1353" s="449"/>
      <c r="J1353" s="449">
        <v>7</v>
      </c>
      <c r="K1353" s="449">
        <v>54</v>
      </c>
      <c r="L1353" s="449"/>
      <c r="U1353" s="196" t="str">
        <f t="shared" si="55"/>
        <v>364: Lelo</v>
      </c>
    </row>
    <row r="1354" spans="1:21" ht="12.6">
      <c r="A1354" s="449" t="s">
        <v>9556</v>
      </c>
      <c r="B1354" s="448">
        <v>365</v>
      </c>
      <c r="C1354" s="450" t="s">
        <v>9895</v>
      </c>
      <c r="D1354" s="449" t="str">
        <f t="shared" si="54"/>
        <v>Northern Malakal</v>
      </c>
      <c r="E1354" s="449" t="s">
        <v>9895</v>
      </c>
      <c r="F1354" s="449"/>
      <c r="G1354" s="449"/>
      <c r="H1354" s="449"/>
      <c r="I1354" s="449"/>
      <c r="J1354" s="449">
        <v>7</v>
      </c>
      <c r="K1354" s="449">
        <v>54</v>
      </c>
      <c r="L1354" s="449"/>
      <c r="U1354" s="196" t="str">
        <f t="shared" si="55"/>
        <v>365: Northern Malakal</v>
      </c>
    </row>
    <row r="1355" spans="1:21" ht="12.6">
      <c r="A1355" s="449" t="s">
        <v>9556</v>
      </c>
      <c r="B1355" s="448">
        <v>366</v>
      </c>
      <c r="C1355" s="450" t="s">
        <v>9896</v>
      </c>
      <c r="D1355" s="449" t="str">
        <f t="shared" si="54"/>
        <v>Ogot</v>
      </c>
      <c r="E1355" s="449" t="s">
        <v>9896</v>
      </c>
      <c r="F1355" s="449"/>
      <c r="G1355" s="449"/>
      <c r="H1355" s="449"/>
      <c r="I1355" s="449"/>
      <c r="J1355" s="449">
        <v>7</v>
      </c>
      <c r="K1355" s="449">
        <v>54</v>
      </c>
      <c r="L1355" s="449"/>
      <c r="U1355" s="196" t="str">
        <f t="shared" si="55"/>
        <v>366: Ogot</v>
      </c>
    </row>
    <row r="1356" spans="1:21" ht="12.6">
      <c r="A1356" s="449" t="s">
        <v>9556</v>
      </c>
      <c r="B1356" s="448">
        <v>367</v>
      </c>
      <c r="C1356" s="450" t="s">
        <v>9897</v>
      </c>
      <c r="D1356" s="449" t="str">
        <f t="shared" si="54"/>
        <v>Southern Malakal</v>
      </c>
      <c r="E1356" s="449" t="s">
        <v>9897</v>
      </c>
      <c r="F1356" s="449"/>
      <c r="G1356" s="449"/>
      <c r="H1356" s="449"/>
      <c r="I1356" s="449"/>
      <c r="J1356" s="449">
        <v>7</v>
      </c>
      <c r="K1356" s="449">
        <v>54</v>
      </c>
      <c r="L1356" s="449"/>
      <c r="U1356" s="196" t="str">
        <f t="shared" si="55"/>
        <v>367: Southern Malakal</v>
      </c>
    </row>
    <row r="1357" spans="1:21" ht="12.6">
      <c r="A1357" s="449" t="s">
        <v>9556</v>
      </c>
      <c r="B1357" s="448">
        <v>368</v>
      </c>
      <c r="C1357" s="450" t="s">
        <v>9898</v>
      </c>
      <c r="D1357" s="449" t="str">
        <f t="shared" si="54"/>
        <v>Adhidwoi</v>
      </c>
      <c r="E1357" s="449" t="s">
        <v>9898</v>
      </c>
      <c r="F1357" s="449"/>
      <c r="G1357" s="449"/>
      <c r="H1357" s="449"/>
      <c r="I1357" s="449"/>
      <c r="J1357" s="449">
        <v>7</v>
      </c>
      <c r="K1357" s="449">
        <v>55</v>
      </c>
      <c r="L1357" s="449"/>
      <c r="U1357" s="196" t="str">
        <f t="shared" si="55"/>
        <v>368: Adhidwoi</v>
      </c>
    </row>
    <row r="1358" spans="1:21" ht="12.6">
      <c r="A1358" s="449" t="s">
        <v>9556</v>
      </c>
      <c r="B1358" s="448">
        <v>369</v>
      </c>
      <c r="C1358" s="450" t="s">
        <v>9899</v>
      </c>
      <c r="D1358" s="449" t="str">
        <f t="shared" si="54"/>
        <v>Kaka</v>
      </c>
      <c r="E1358" s="449" t="s">
        <v>9899</v>
      </c>
      <c r="F1358" s="449"/>
      <c r="G1358" s="449"/>
      <c r="H1358" s="449"/>
      <c r="I1358" s="449"/>
      <c r="J1358" s="449">
        <v>7</v>
      </c>
      <c r="K1358" s="449">
        <v>55</v>
      </c>
      <c r="L1358" s="449"/>
      <c r="U1358" s="196" t="str">
        <f t="shared" si="55"/>
        <v>369: Kaka</v>
      </c>
    </row>
    <row r="1359" spans="1:21" ht="12.6">
      <c r="A1359" s="449" t="s">
        <v>9556</v>
      </c>
      <c r="B1359" s="448">
        <v>370</v>
      </c>
      <c r="C1359" s="450" t="s">
        <v>9900</v>
      </c>
      <c r="D1359" s="449" t="str">
        <f t="shared" si="54"/>
        <v>Magenist</v>
      </c>
      <c r="E1359" s="449" t="s">
        <v>9900</v>
      </c>
      <c r="F1359" s="449"/>
      <c r="G1359" s="449"/>
      <c r="H1359" s="449"/>
      <c r="I1359" s="449"/>
      <c r="J1359" s="449">
        <v>7</v>
      </c>
      <c r="K1359" s="449">
        <v>55</v>
      </c>
      <c r="L1359" s="449"/>
      <c r="U1359" s="196" t="str">
        <f t="shared" si="55"/>
        <v>370: Magenist</v>
      </c>
    </row>
    <row r="1360" spans="1:21" ht="12.6">
      <c r="A1360" s="449" t="s">
        <v>9556</v>
      </c>
      <c r="B1360" s="448">
        <v>371</v>
      </c>
      <c r="C1360" s="450" t="s">
        <v>9901</v>
      </c>
      <c r="D1360" s="449" t="str">
        <f t="shared" si="54"/>
        <v>Wedakona</v>
      </c>
      <c r="E1360" s="449" t="s">
        <v>9901</v>
      </c>
      <c r="F1360" s="449"/>
      <c r="G1360" s="449"/>
      <c r="H1360" s="449"/>
      <c r="I1360" s="449"/>
      <c r="J1360" s="449">
        <v>7</v>
      </c>
      <c r="K1360" s="449">
        <v>55</v>
      </c>
      <c r="L1360" s="449"/>
      <c r="U1360" s="196" t="str">
        <f t="shared" si="55"/>
        <v>371: Wedakona</v>
      </c>
    </row>
    <row r="1361" spans="1:21" ht="12.6">
      <c r="A1361" s="449" t="s">
        <v>9556</v>
      </c>
      <c r="B1361" s="448">
        <v>372</v>
      </c>
      <c r="C1361" s="450" t="s">
        <v>9902</v>
      </c>
      <c r="D1361" s="449" t="str">
        <f t="shared" si="54"/>
        <v>Bimachuk</v>
      </c>
      <c r="E1361" s="449" t="s">
        <v>9902</v>
      </c>
      <c r="F1361" s="449"/>
      <c r="G1361" s="449"/>
      <c r="H1361" s="449"/>
      <c r="I1361" s="449"/>
      <c r="J1361" s="449">
        <v>7</v>
      </c>
      <c r="K1361" s="449">
        <v>56</v>
      </c>
      <c r="L1361" s="449"/>
      <c r="U1361" s="196" t="str">
        <f t="shared" si="55"/>
        <v>372: Bimachuk</v>
      </c>
    </row>
    <row r="1362" spans="1:21" ht="12.6">
      <c r="A1362" s="449" t="s">
        <v>9556</v>
      </c>
      <c r="B1362" s="448">
        <v>373</v>
      </c>
      <c r="C1362" s="450" t="s">
        <v>9903</v>
      </c>
      <c r="D1362" s="449" t="str">
        <f t="shared" si="54"/>
        <v>Galdora</v>
      </c>
      <c r="E1362" s="449" t="s">
        <v>9903</v>
      </c>
      <c r="F1362" s="449"/>
      <c r="G1362" s="449"/>
      <c r="H1362" s="449"/>
      <c r="I1362" s="449"/>
      <c r="J1362" s="449">
        <v>7</v>
      </c>
      <c r="K1362" s="449">
        <v>56</v>
      </c>
      <c r="L1362" s="449"/>
      <c r="U1362" s="196" t="str">
        <f t="shared" si="55"/>
        <v>373: Galdora</v>
      </c>
    </row>
    <row r="1363" spans="1:21" ht="12.6">
      <c r="A1363" s="449" t="s">
        <v>9556</v>
      </c>
      <c r="B1363" s="448">
        <v>374</v>
      </c>
      <c r="C1363" s="450" t="s">
        <v>9057</v>
      </c>
      <c r="D1363" s="449" t="str">
        <f t="shared" si="54"/>
        <v>Melut</v>
      </c>
      <c r="E1363" s="449" t="s">
        <v>9057</v>
      </c>
      <c r="F1363" s="449"/>
      <c r="G1363" s="449"/>
      <c r="H1363" s="449"/>
      <c r="I1363" s="449"/>
      <c r="J1363" s="449">
        <v>7</v>
      </c>
      <c r="K1363" s="449">
        <v>56</v>
      </c>
      <c r="L1363" s="449"/>
      <c r="U1363" s="196" t="str">
        <f t="shared" si="55"/>
        <v>374: Melut</v>
      </c>
    </row>
    <row r="1364" spans="1:21" ht="12.6">
      <c r="A1364" s="449" t="s">
        <v>9556</v>
      </c>
      <c r="B1364" s="448">
        <v>375</v>
      </c>
      <c r="C1364" s="450" t="s">
        <v>9737</v>
      </c>
      <c r="D1364" s="449" t="str">
        <f t="shared" si="54"/>
        <v>Paloch</v>
      </c>
      <c r="E1364" s="449" t="s">
        <v>9737</v>
      </c>
      <c r="F1364" s="449"/>
      <c r="G1364" s="449"/>
      <c r="H1364" s="449"/>
      <c r="I1364" s="449"/>
      <c r="J1364" s="449">
        <v>7</v>
      </c>
      <c r="K1364" s="449">
        <v>56</v>
      </c>
      <c r="L1364" s="449"/>
      <c r="U1364" s="196" t="str">
        <f t="shared" si="55"/>
        <v>375: Paloch</v>
      </c>
    </row>
    <row r="1365" spans="1:21" ht="12.6">
      <c r="A1365" s="449" t="s">
        <v>9556</v>
      </c>
      <c r="B1365" s="448">
        <v>376</v>
      </c>
      <c r="C1365" s="450" t="s">
        <v>9904</v>
      </c>
      <c r="D1365" s="449" t="str">
        <f t="shared" si="54"/>
        <v>Panomdit</v>
      </c>
      <c r="E1365" s="449" t="s">
        <v>9904</v>
      </c>
      <c r="F1365" s="449"/>
      <c r="G1365" s="449"/>
      <c r="H1365" s="449"/>
      <c r="I1365" s="449"/>
      <c r="J1365" s="449">
        <v>7</v>
      </c>
      <c r="K1365" s="449">
        <v>56</v>
      </c>
      <c r="L1365" s="449"/>
      <c r="U1365" s="196" t="str">
        <f t="shared" si="55"/>
        <v>376: Panomdit</v>
      </c>
    </row>
    <row r="1366" spans="1:21" ht="12.6">
      <c r="A1366" s="449" t="s">
        <v>9556</v>
      </c>
      <c r="B1366" s="448">
        <v>377</v>
      </c>
      <c r="C1366" s="450" t="s">
        <v>9905</v>
      </c>
      <c r="D1366" s="449" t="str">
        <f t="shared" si="54"/>
        <v>Wunamum</v>
      </c>
      <c r="E1366" s="449" t="s">
        <v>9905</v>
      </c>
      <c r="F1366" s="449"/>
      <c r="G1366" s="449"/>
      <c r="H1366" s="449"/>
      <c r="I1366" s="449"/>
      <c r="J1366" s="449">
        <v>7</v>
      </c>
      <c r="K1366" s="449">
        <v>56</v>
      </c>
      <c r="L1366" s="449"/>
      <c r="U1366" s="196" t="str">
        <f t="shared" si="55"/>
        <v>377: Wunamum</v>
      </c>
    </row>
    <row r="1367" spans="1:21" ht="12.6">
      <c r="A1367" s="449" t="s">
        <v>9556</v>
      </c>
      <c r="B1367" s="448">
        <v>378</v>
      </c>
      <c r="C1367" s="450" t="s">
        <v>9906</v>
      </c>
      <c r="D1367" s="449" t="str">
        <f t="shared" si="54"/>
        <v>Anakdiar</v>
      </c>
      <c r="E1367" s="449" t="s">
        <v>9906</v>
      </c>
      <c r="F1367" s="449"/>
      <c r="G1367" s="449"/>
      <c r="H1367" s="449"/>
      <c r="I1367" s="449"/>
      <c r="J1367" s="449">
        <v>7</v>
      </c>
      <c r="K1367" s="449">
        <v>57</v>
      </c>
      <c r="L1367" s="449"/>
      <c r="U1367" s="196" t="str">
        <f t="shared" si="55"/>
        <v>378: Anakdiar</v>
      </c>
    </row>
    <row r="1368" spans="1:21" ht="12.6">
      <c r="A1368" s="449" t="s">
        <v>9556</v>
      </c>
      <c r="B1368" s="448">
        <v>379</v>
      </c>
      <c r="C1368" s="450" t="s">
        <v>9907</v>
      </c>
      <c r="D1368" s="449" t="str">
        <f t="shared" si="54"/>
        <v>Dheteim</v>
      </c>
      <c r="E1368" s="449" t="s">
        <v>9907</v>
      </c>
      <c r="F1368" s="449"/>
      <c r="G1368" s="449"/>
      <c r="H1368" s="449"/>
      <c r="I1368" s="449"/>
      <c r="J1368" s="449">
        <v>7</v>
      </c>
      <c r="K1368" s="449">
        <v>57</v>
      </c>
      <c r="L1368" s="449"/>
      <c r="U1368" s="196" t="str">
        <f t="shared" si="55"/>
        <v>379: Dheteim</v>
      </c>
    </row>
    <row r="1369" spans="1:21" ht="12.6">
      <c r="A1369" s="449" t="s">
        <v>9556</v>
      </c>
      <c r="B1369" s="448">
        <v>380</v>
      </c>
      <c r="C1369" s="450" t="s">
        <v>9908</v>
      </c>
      <c r="D1369" s="449" t="str">
        <f t="shared" si="54"/>
        <v>Pakang</v>
      </c>
      <c r="E1369" s="449" t="s">
        <v>9908</v>
      </c>
      <c r="F1369" s="449"/>
      <c r="G1369" s="449"/>
      <c r="H1369" s="449"/>
      <c r="I1369" s="449"/>
      <c r="J1369" s="449">
        <v>7</v>
      </c>
      <c r="K1369" s="449">
        <v>57</v>
      </c>
      <c r="L1369" s="449"/>
      <c r="U1369" s="196" t="str">
        <f t="shared" si="55"/>
        <v>380: Pakang</v>
      </c>
    </row>
    <row r="1370" spans="1:21" ht="12.6">
      <c r="A1370" s="449" t="s">
        <v>9556</v>
      </c>
      <c r="B1370" s="448">
        <v>381</v>
      </c>
      <c r="C1370" s="450" t="s">
        <v>9909</v>
      </c>
      <c r="D1370" s="449" t="str">
        <f t="shared" si="54"/>
        <v>Panyidwoi</v>
      </c>
      <c r="E1370" s="449" t="s">
        <v>9909</v>
      </c>
      <c r="F1370" s="449"/>
      <c r="G1370" s="449"/>
      <c r="H1370" s="449"/>
      <c r="I1370" s="449"/>
      <c r="J1370" s="449">
        <v>7</v>
      </c>
      <c r="K1370" s="449">
        <v>57</v>
      </c>
      <c r="L1370" s="449"/>
      <c r="U1370" s="196" t="str">
        <f t="shared" si="55"/>
        <v>381: Panyidwoi</v>
      </c>
    </row>
    <row r="1371" spans="1:21" ht="12.6">
      <c r="A1371" s="449" t="s">
        <v>9556</v>
      </c>
      <c r="B1371" s="448">
        <v>382</v>
      </c>
      <c r="C1371" s="450" t="s">
        <v>9058</v>
      </c>
      <c r="D1371" s="449" t="str">
        <f t="shared" si="54"/>
        <v>Panyikang</v>
      </c>
      <c r="E1371" s="449" t="s">
        <v>9058</v>
      </c>
      <c r="F1371" s="449"/>
      <c r="G1371" s="449"/>
      <c r="H1371" s="449"/>
      <c r="I1371" s="449"/>
      <c r="J1371" s="449">
        <v>7</v>
      </c>
      <c r="K1371" s="449">
        <v>57</v>
      </c>
      <c r="L1371" s="449"/>
      <c r="U1371" s="196" t="str">
        <f t="shared" si="55"/>
        <v>382: Panyikang</v>
      </c>
    </row>
    <row r="1372" spans="1:21" ht="12.6">
      <c r="A1372" s="449" t="s">
        <v>9556</v>
      </c>
      <c r="B1372" s="448">
        <v>383</v>
      </c>
      <c r="C1372" s="450" t="s">
        <v>9910</v>
      </c>
      <c r="D1372" s="449" t="str">
        <f t="shared" si="54"/>
        <v>Tonga</v>
      </c>
      <c r="E1372" s="449" t="s">
        <v>9910</v>
      </c>
      <c r="F1372" s="449"/>
      <c r="G1372" s="449"/>
      <c r="H1372" s="449"/>
      <c r="I1372" s="449"/>
      <c r="J1372" s="449">
        <v>7</v>
      </c>
      <c r="K1372" s="449">
        <v>57</v>
      </c>
      <c r="L1372" s="449"/>
      <c r="U1372" s="196" t="str">
        <f t="shared" si="55"/>
        <v>383: Tonga</v>
      </c>
    </row>
    <row r="1373" spans="1:21" ht="12.6">
      <c r="A1373" s="449" t="s">
        <v>9556</v>
      </c>
      <c r="B1373" s="448">
        <v>384</v>
      </c>
      <c r="C1373" s="450" t="s">
        <v>9911</v>
      </c>
      <c r="D1373" s="449" t="str">
        <f t="shared" si="54"/>
        <v>Chemmedi</v>
      </c>
      <c r="E1373" s="449" t="s">
        <v>9911</v>
      </c>
      <c r="F1373" s="449"/>
      <c r="G1373" s="449"/>
      <c r="H1373" s="449"/>
      <c r="I1373" s="449"/>
      <c r="J1373" s="449">
        <v>7</v>
      </c>
      <c r="K1373" s="449">
        <v>58</v>
      </c>
      <c r="L1373" s="449"/>
      <c r="U1373" s="196" t="str">
        <f t="shared" si="55"/>
        <v>384: Chemmedi</v>
      </c>
    </row>
    <row r="1374" spans="1:21" ht="12.6">
      <c r="A1374" s="449" t="s">
        <v>9556</v>
      </c>
      <c r="B1374" s="448">
        <v>385</v>
      </c>
      <c r="C1374" s="450" t="s">
        <v>9912</v>
      </c>
      <c r="D1374" s="449" t="str">
        <f t="shared" si="54"/>
        <v>Geger</v>
      </c>
      <c r="E1374" s="449" t="s">
        <v>9912</v>
      </c>
      <c r="F1374" s="449"/>
      <c r="G1374" s="449"/>
      <c r="H1374" s="449"/>
      <c r="I1374" s="449"/>
      <c r="J1374" s="449">
        <v>7</v>
      </c>
      <c r="K1374" s="449">
        <v>58</v>
      </c>
      <c r="L1374" s="449"/>
      <c r="U1374" s="196" t="str">
        <f t="shared" si="55"/>
        <v>385: Geger</v>
      </c>
    </row>
    <row r="1375" spans="1:21" ht="12.6">
      <c r="A1375" s="449" t="s">
        <v>9556</v>
      </c>
      <c r="B1375" s="448">
        <v>386</v>
      </c>
      <c r="C1375" s="450" t="s">
        <v>9913</v>
      </c>
      <c r="D1375" s="449" t="str">
        <f t="shared" si="54"/>
        <v>Jalhak</v>
      </c>
      <c r="E1375" s="449" t="s">
        <v>9913</v>
      </c>
      <c r="F1375" s="449"/>
      <c r="G1375" s="449"/>
      <c r="H1375" s="449"/>
      <c r="I1375" s="449"/>
      <c r="J1375" s="449">
        <v>7</v>
      </c>
      <c r="K1375" s="449">
        <v>58</v>
      </c>
      <c r="L1375" s="449"/>
      <c r="U1375" s="196" t="str">
        <f t="shared" si="55"/>
        <v>386: Jalhak</v>
      </c>
    </row>
    <row r="1376" spans="1:21" ht="12.6">
      <c r="A1376" s="449" t="s">
        <v>9556</v>
      </c>
      <c r="B1376" s="448">
        <v>387</v>
      </c>
      <c r="C1376" s="450" t="s">
        <v>9914</v>
      </c>
      <c r="D1376" s="449" t="str">
        <f t="shared" si="54"/>
        <v>North Renk</v>
      </c>
      <c r="E1376" s="449" t="s">
        <v>9914</v>
      </c>
      <c r="F1376" s="449"/>
      <c r="G1376" s="449"/>
      <c r="H1376" s="449"/>
      <c r="I1376" s="449"/>
      <c r="J1376" s="449">
        <v>7</v>
      </c>
      <c r="K1376" s="449">
        <v>58</v>
      </c>
      <c r="L1376" s="449"/>
      <c r="U1376" s="196" t="str">
        <f t="shared" si="55"/>
        <v>387: North Renk</v>
      </c>
    </row>
    <row r="1377" spans="1:21" ht="12.6">
      <c r="A1377" s="449" t="s">
        <v>9556</v>
      </c>
      <c r="B1377" s="448">
        <v>388</v>
      </c>
      <c r="C1377" s="450" t="s">
        <v>9915</v>
      </c>
      <c r="D1377" s="449" t="str">
        <f t="shared" si="54"/>
        <v>South Renk</v>
      </c>
      <c r="E1377" s="449" t="s">
        <v>9915</v>
      </c>
      <c r="F1377" s="449"/>
      <c r="G1377" s="449"/>
      <c r="H1377" s="449"/>
      <c r="I1377" s="449"/>
      <c r="J1377" s="449">
        <v>7</v>
      </c>
      <c r="K1377" s="449">
        <v>58</v>
      </c>
      <c r="L1377" s="449"/>
      <c r="U1377" s="196" t="str">
        <f t="shared" si="55"/>
        <v>388: South Renk</v>
      </c>
    </row>
    <row r="1378" spans="1:21" ht="12.6">
      <c r="A1378" s="449" t="s">
        <v>9556</v>
      </c>
      <c r="B1378" s="448">
        <v>389</v>
      </c>
      <c r="C1378" s="450" t="s">
        <v>9916</v>
      </c>
      <c r="D1378" s="449" t="str">
        <f t="shared" si="54"/>
        <v>Doma</v>
      </c>
      <c r="E1378" s="449" t="s">
        <v>9916</v>
      </c>
      <c r="F1378" s="449"/>
      <c r="G1378" s="449"/>
      <c r="H1378" s="449"/>
      <c r="I1378" s="449"/>
      <c r="J1378" s="449">
        <v>7</v>
      </c>
      <c r="K1378" s="449">
        <v>59</v>
      </c>
      <c r="L1378" s="449"/>
      <c r="U1378" s="196" t="str">
        <f t="shared" si="55"/>
        <v>389: Doma</v>
      </c>
    </row>
    <row r="1379" spans="1:21" ht="12.6">
      <c r="A1379" s="449" t="s">
        <v>9556</v>
      </c>
      <c r="B1379" s="448">
        <v>390</v>
      </c>
      <c r="C1379" s="450" t="s">
        <v>9917</v>
      </c>
      <c r="D1379" s="449" t="str">
        <f t="shared" si="54"/>
        <v>Kurmuot</v>
      </c>
      <c r="E1379" s="449" t="s">
        <v>9917</v>
      </c>
      <c r="F1379" s="449"/>
      <c r="G1379" s="449"/>
      <c r="H1379" s="449"/>
      <c r="I1379" s="449"/>
      <c r="J1379" s="449">
        <v>7</v>
      </c>
      <c r="K1379" s="449">
        <v>59</v>
      </c>
      <c r="L1379" s="449"/>
      <c r="U1379" s="196" t="str">
        <f t="shared" si="55"/>
        <v>390: Kurmuot</v>
      </c>
    </row>
    <row r="1380" spans="1:21" ht="12.6">
      <c r="A1380" s="449" t="s">
        <v>9556</v>
      </c>
      <c r="B1380" s="448">
        <v>391</v>
      </c>
      <c r="C1380" s="450" t="s">
        <v>9060</v>
      </c>
      <c r="D1380" s="449" t="str">
        <f t="shared" si="54"/>
        <v>Ulang</v>
      </c>
      <c r="E1380" s="449" t="s">
        <v>9060</v>
      </c>
      <c r="F1380" s="449"/>
      <c r="G1380" s="449"/>
      <c r="H1380" s="449"/>
      <c r="I1380" s="449"/>
      <c r="J1380" s="449">
        <v>7</v>
      </c>
      <c r="K1380" s="449">
        <v>59</v>
      </c>
      <c r="L1380" s="449"/>
      <c r="U1380" s="196" t="str">
        <f t="shared" si="55"/>
        <v>391: Ulang</v>
      </c>
    </row>
    <row r="1381" spans="1:21" ht="12.6">
      <c r="A1381" s="449" t="s">
        <v>9556</v>
      </c>
      <c r="B1381" s="448">
        <v>392</v>
      </c>
      <c r="C1381" s="450" t="s">
        <v>9918</v>
      </c>
      <c r="D1381" s="449" t="str">
        <f t="shared" si="54"/>
        <v>Yomding</v>
      </c>
      <c r="E1381" s="449" t="s">
        <v>9918</v>
      </c>
      <c r="F1381" s="449"/>
      <c r="G1381" s="449"/>
      <c r="H1381" s="449"/>
      <c r="I1381" s="449"/>
      <c r="J1381" s="449">
        <v>7</v>
      </c>
      <c r="K1381" s="449">
        <v>59</v>
      </c>
      <c r="L1381" s="449"/>
      <c r="U1381" s="196" t="str">
        <f t="shared" si="55"/>
        <v>392: Yomding</v>
      </c>
    </row>
    <row r="1382" spans="1:21" ht="12.6">
      <c r="A1382" s="449" t="s">
        <v>9556</v>
      </c>
      <c r="B1382" s="448">
        <v>393</v>
      </c>
      <c r="C1382" s="450" t="s">
        <v>9919</v>
      </c>
      <c r="D1382" s="449" t="str">
        <f t="shared" si="54"/>
        <v>Alel</v>
      </c>
      <c r="E1382" s="449" t="s">
        <v>9919</v>
      </c>
      <c r="F1382" s="449"/>
      <c r="G1382" s="449"/>
      <c r="H1382" s="449"/>
      <c r="I1382" s="449"/>
      <c r="J1382" s="449">
        <v>8</v>
      </c>
      <c r="K1382" s="449">
        <v>60</v>
      </c>
      <c r="L1382" s="449"/>
      <c r="U1382" s="196" t="str">
        <f t="shared" si="55"/>
        <v>393: Alel</v>
      </c>
    </row>
    <row r="1383" spans="1:21" ht="12.6">
      <c r="A1383" s="449" t="s">
        <v>9556</v>
      </c>
      <c r="B1383" s="448">
        <v>394</v>
      </c>
      <c r="C1383" s="450" t="s">
        <v>9920</v>
      </c>
      <c r="D1383" s="449" t="str">
        <f t="shared" si="54"/>
        <v>Ameth-aguok</v>
      </c>
      <c r="E1383" s="449" t="s">
        <v>9920</v>
      </c>
      <c r="F1383" s="449"/>
      <c r="G1383" s="449"/>
      <c r="H1383" s="449"/>
      <c r="I1383" s="449"/>
      <c r="J1383" s="449">
        <v>8</v>
      </c>
      <c r="K1383" s="449">
        <v>60</v>
      </c>
      <c r="L1383" s="449"/>
      <c r="U1383" s="196" t="str">
        <f t="shared" si="55"/>
        <v>394: Ameth-aguok</v>
      </c>
    </row>
    <row r="1384" spans="1:21" ht="12.6">
      <c r="A1384" s="449" t="s">
        <v>9556</v>
      </c>
      <c r="B1384" s="448">
        <v>395</v>
      </c>
      <c r="C1384" s="450" t="s">
        <v>9921</v>
      </c>
      <c r="D1384" s="449" t="str">
        <f t="shared" si="54"/>
        <v>Mijak</v>
      </c>
      <c r="E1384" s="449" t="s">
        <v>9921</v>
      </c>
      <c r="F1384" s="449"/>
      <c r="G1384" s="449"/>
      <c r="H1384" s="449"/>
      <c r="I1384" s="449"/>
      <c r="J1384" s="449">
        <v>8</v>
      </c>
      <c r="K1384" s="449">
        <v>60</v>
      </c>
      <c r="L1384" s="449"/>
      <c r="U1384" s="196" t="str">
        <f t="shared" si="55"/>
        <v>395: Mijak</v>
      </c>
    </row>
    <row r="1385" spans="1:21" ht="12.6">
      <c r="A1385" s="449" t="s">
        <v>9556</v>
      </c>
      <c r="B1385" s="448">
        <v>396</v>
      </c>
      <c r="C1385" s="450" t="s">
        <v>9922</v>
      </c>
      <c r="D1385" s="449" t="str">
        <f t="shared" si="54"/>
        <v>Rumameer</v>
      </c>
      <c r="E1385" s="449" t="s">
        <v>9922</v>
      </c>
      <c r="F1385" s="449"/>
      <c r="G1385" s="449"/>
      <c r="H1385" s="449"/>
      <c r="I1385" s="449"/>
      <c r="J1385" s="449">
        <v>8</v>
      </c>
      <c r="K1385" s="449">
        <v>60</v>
      </c>
      <c r="L1385" s="449"/>
      <c r="U1385" s="196" t="str">
        <f t="shared" si="55"/>
        <v>396: Rumameer</v>
      </c>
    </row>
    <row r="1386" spans="1:21" ht="12.6">
      <c r="A1386" s="449" t="s">
        <v>9556</v>
      </c>
      <c r="B1386" s="448">
        <v>397</v>
      </c>
      <c r="C1386" s="450" t="s">
        <v>9923</v>
      </c>
      <c r="D1386" s="449" t="str">
        <f t="shared" si="54"/>
        <v>Nyang</v>
      </c>
      <c r="E1386" s="449" t="s">
        <v>9923</v>
      </c>
      <c r="F1386" s="449"/>
      <c r="G1386" s="449"/>
      <c r="H1386" s="449"/>
      <c r="I1386" s="449"/>
      <c r="J1386" s="449">
        <v>8</v>
      </c>
      <c r="K1386" s="449">
        <v>61</v>
      </c>
      <c r="L1386" s="449"/>
      <c r="U1386" s="196" t="str">
        <f t="shared" si="55"/>
        <v>397: Nyang</v>
      </c>
    </row>
    <row r="1387" spans="1:21" ht="12.6">
      <c r="A1387" s="449" t="s">
        <v>9556</v>
      </c>
      <c r="B1387" s="448">
        <v>398</v>
      </c>
      <c r="C1387" s="450" t="s">
        <v>9924</v>
      </c>
      <c r="D1387" s="449" t="str">
        <f t="shared" si="54"/>
        <v>Pathuon East</v>
      </c>
      <c r="E1387" s="449" t="s">
        <v>9924</v>
      </c>
      <c r="F1387" s="449"/>
      <c r="G1387" s="449"/>
      <c r="H1387" s="449"/>
      <c r="I1387" s="449"/>
      <c r="J1387" s="449">
        <v>8</v>
      </c>
      <c r="K1387" s="449">
        <v>61</v>
      </c>
      <c r="L1387" s="449"/>
      <c r="U1387" s="196" t="str">
        <f t="shared" si="55"/>
        <v>398: Pathuon East</v>
      </c>
    </row>
    <row r="1388" spans="1:21" ht="12.6">
      <c r="A1388" s="449" t="s">
        <v>9556</v>
      </c>
      <c r="B1388" s="448">
        <v>399</v>
      </c>
      <c r="C1388" s="450" t="s">
        <v>9925</v>
      </c>
      <c r="D1388" s="449" t="str">
        <f t="shared" si="54"/>
        <v>Pathuon West</v>
      </c>
      <c r="E1388" s="449" t="s">
        <v>9925</v>
      </c>
      <c r="F1388" s="449"/>
      <c r="G1388" s="449"/>
      <c r="H1388" s="449"/>
      <c r="I1388" s="449"/>
      <c r="J1388" s="449">
        <v>8</v>
      </c>
      <c r="K1388" s="449">
        <v>61</v>
      </c>
      <c r="L1388" s="449"/>
      <c r="U1388" s="196" t="str">
        <f t="shared" si="55"/>
        <v>399: Pathuon West</v>
      </c>
    </row>
    <row r="1389" spans="1:21" ht="12.6">
      <c r="A1389" s="449" t="s">
        <v>9556</v>
      </c>
      <c r="B1389" s="448">
        <v>400</v>
      </c>
      <c r="C1389" s="450" t="s">
        <v>9926</v>
      </c>
      <c r="D1389" s="449" t="str">
        <f t="shared" ref="D1389:D1452" si="56">C1389</f>
        <v>Toch East</v>
      </c>
      <c r="E1389" s="449" t="s">
        <v>9926</v>
      </c>
      <c r="F1389" s="449"/>
      <c r="G1389" s="449"/>
      <c r="H1389" s="449"/>
      <c r="I1389" s="449"/>
      <c r="J1389" s="449">
        <v>8</v>
      </c>
      <c r="K1389" s="449">
        <v>61</v>
      </c>
      <c r="L1389" s="449"/>
      <c r="U1389" s="196" t="str">
        <f t="shared" ref="U1389:U1452" si="57">IF(LEN(B1389)&gt;0,_xlfn.CONCAT(B1389,": ",D1389),"")</f>
        <v>400: Toch East</v>
      </c>
    </row>
    <row r="1390" spans="1:21" ht="12.6">
      <c r="A1390" s="449" t="s">
        <v>9556</v>
      </c>
      <c r="B1390" s="448">
        <v>401</v>
      </c>
      <c r="C1390" s="450" t="s">
        <v>9927</v>
      </c>
      <c r="D1390" s="449" t="str">
        <f t="shared" si="56"/>
        <v>Toch North</v>
      </c>
      <c r="E1390" s="449" t="s">
        <v>9927</v>
      </c>
      <c r="F1390" s="449"/>
      <c r="G1390" s="449"/>
      <c r="H1390" s="449"/>
      <c r="I1390" s="449"/>
      <c r="J1390" s="449">
        <v>8</v>
      </c>
      <c r="K1390" s="449">
        <v>61</v>
      </c>
      <c r="L1390" s="449"/>
      <c r="U1390" s="196" t="str">
        <f t="shared" si="57"/>
        <v>401: Toch North</v>
      </c>
    </row>
    <row r="1391" spans="1:21" ht="12.6">
      <c r="A1391" s="449" t="s">
        <v>9556</v>
      </c>
      <c r="B1391" s="448">
        <v>402</v>
      </c>
      <c r="C1391" s="450" t="s">
        <v>9928</v>
      </c>
      <c r="D1391" s="449" t="str">
        <f t="shared" si="56"/>
        <v>Toch West</v>
      </c>
      <c r="E1391" s="449" t="s">
        <v>9928</v>
      </c>
      <c r="F1391" s="449"/>
      <c r="G1391" s="449"/>
      <c r="H1391" s="449"/>
      <c r="I1391" s="449"/>
      <c r="J1391" s="449">
        <v>8</v>
      </c>
      <c r="K1391" s="449">
        <v>61</v>
      </c>
      <c r="L1391" s="449"/>
      <c r="U1391" s="196" t="str">
        <f t="shared" si="57"/>
        <v>402: Toch West</v>
      </c>
    </row>
    <row r="1392" spans="1:21" ht="12.6">
      <c r="A1392" s="449" t="s">
        <v>9556</v>
      </c>
      <c r="B1392" s="448">
        <v>403</v>
      </c>
      <c r="C1392" s="450" t="s">
        <v>9929</v>
      </c>
      <c r="D1392" s="449" t="str">
        <f t="shared" si="56"/>
        <v>Akon North</v>
      </c>
      <c r="E1392" s="449" t="s">
        <v>9929</v>
      </c>
      <c r="F1392" s="449"/>
      <c r="G1392" s="449"/>
      <c r="H1392" s="449"/>
      <c r="I1392" s="449"/>
      <c r="J1392" s="449">
        <v>8</v>
      </c>
      <c r="K1392" s="449">
        <v>62</v>
      </c>
      <c r="L1392" s="449"/>
      <c r="U1392" s="196" t="str">
        <f t="shared" si="57"/>
        <v>403: Akon North</v>
      </c>
    </row>
    <row r="1393" spans="1:21" ht="12.6">
      <c r="A1393" s="449" t="s">
        <v>9556</v>
      </c>
      <c r="B1393" s="448">
        <v>404</v>
      </c>
      <c r="C1393" s="450" t="s">
        <v>9930</v>
      </c>
      <c r="D1393" s="449" t="str">
        <f t="shared" si="56"/>
        <v>Akon South</v>
      </c>
      <c r="E1393" s="449" t="s">
        <v>9930</v>
      </c>
      <c r="F1393" s="449"/>
      <c r="G1393" s="449"/>
      <c r="H1393" s="449"/>
      <c r="I1393" s="449"/>
      <c r="J1393" s="449">
        <v>8</v>
      </c>
      <c r="K1393" s="449">
        <v>62</v>
      </c>
      <c r="L1393" s="449"/>
      <c r="U1393" s="196" t="str">
        <f t="shared" si="57"/>
        <v>404: Akon South</v>
      </c>
    </row>
    <row r="1394" spans="1:21" ht="12.6">
      <c r="A1394" s="449" t="s">
        <v>9556</v>
      </c>
      <c r="B1394" s="448">
        <v>405</v>
      </c>
      <c r="C1394" s="450" t="s">
        <v>9931</v>
      </c>
      <c r="D1394" s="449" t="str">
        <f t="shared" si="56"/>
        <v>Alek West</v>
      </c>
      <c r="E1394" s="449" t="s">
        <v>9931</v>
      </c>
      <c r="F1394" s="449"/>
      <c r="G1394" s="449"/>
      <c r="H1394" s="449"/>
      <c r="I1394" s="449"/>
      <c r="J1394" s="449">
        <v>8</v>
      </c>
      <c r="K1394" s="449">
        <v>62</v>
      </c>
      <c r="L1394" s="449"/>
      <c r="U1394" s="196" t="str">
        <f t="shared" si="57"/>
        <v>405: Alek West</v>
      </c>
    </row>
    <row r="1395" spans="1:21" ht="12.6">
      <c r="A1395" s="449" t="s">
        <v>9556</v>
      </c>
      <c r="B1395" s="448">
        <v>406</v>
      </c>
      <c r="C1395" s="450" t="s">
        <v>9932</v>
      </c>
      <c r="D1395" s="449" t="str">
        <f t="shared" si="56"/>
        <v>Gogrial</v>
      </c>
      <c r="E1395" s="449" t="s">
        <v>9932</v>
      </c>
      <c r="F1395" s="449"/>
      <c r="G1395" s="449"/>
      <c r="H1395" s="449"/>
      <c r="I1395" s="449"/>
      <c r="J1395" s="449">
        <v>8</v>
      </c>
      <c r="K1395" s="449">
        <v>62</v>
      </c>
      <c r="L1395" s="449"/>
      <c r="U1395" s="196" t="str">
        <f t="shared" si="57"/>
        <v>406: Gogrial</v>
      </c>
    </row>
    <row r="1396" spans="1:21" ht="12.6">
      <c r="A1396" s="449" t="s">
        <v>9556</v>
      </c>
      <c r="B1396" s="448">
        <v>407</v>
      </c>
      <c r="C1396" s="450" t="s">
        <v>9933</v>
      </c>
      <c r="D1396" s="449" t="str">
        <f t="shared" si="56"/>
        <v>Kuac North</v>
      </c>
      <c r="E1396" s="449" t="s">
        <v>9933</v>
      </c>
      <c r="F1396" s="449"/>
      <c r="G1396" s="449"/>
      <c r="H1396" s="449"/>
      <c r="I1396" s="449"/>
      <c r="J1396" s="449">
        <v>8</v>
      </c>
      <c r="K1396" s="449">
        <v>62</v>
      </c>
      <c r="L1396" s="449"/>
      <c r="U1396" s="196" t="str">
        <f t="shared" si="57"/>
        <v>407: Kuac North</v>
      </c>
    </row>
    <row r="1397" spans="1:21" ht="12.6">
      <c r="A1397" s="449" t="s">
        <v>9556</v>
      </c>
      <c r="B1397" s="448">
        <v>408</v>
      </c>
      <c r="C1397" s="450" t="s">
        <v>9934</v>
      </c>
      <c r="D1397" s="449" t="str">
        <f t="shared" si="56"/>
        <v>Kuac South</v>
      </c>
      <c r="E1397" s="449" t="s">
        <v>9934</v>
      </c>
      <c r="F1397" s="449"/>
      <c r="G1397" s="449"/>
      <c r="H1397" s="449"/>
      <c r="I1397" s="449"/>
      <c r="J1397" s="449">
        <v>8</v>
      </c>
      <c r="K1397" s="449">
        <v>62</v>
      </c>
      <c r="L1397" s="449"/>
      <c r="U1397" s="196" t="str">
        <f t="shared" si="57"/>
        <v>408: Kuac South</v>
      </c>
    </row>
    <row r="1398" spans="1:21" ht="12.6">
      <c r="A1398" s="449" t="s">
        <v>9556</v>
      </c>
      <c r="B1398" s="448">
        <v>409</v>
      </c>
      <c r="C1398" s="450" t="s">
        <v>9935</v>
      </c>
      <c r="D1398" s="449" t="str">
        <f t="shared" si="56"/>
        <v>Riau</v>
      </c>
      <c r="E1398" s="449" t="s">
        <v>9935</v>
      </c>
      <c r="F1398" s="449"/>
      <c r="G1398" s="449"/>
      <c r="H1398" s="449"/>
      <c r="I1398" s="449"/>
      <c r="J1398" s="449">
        <v>8</v>
      </c>
      <c r="K1398" s="449">
        <v>62</v>
      </c>
      <c r="L1398" s="449"/>
      <c r="U1398" s="196" t="str">
        <f t="shared" si="57"/>
        <v>409: Riau</v>
      </c>
    </row>
    <row r="1399" spans="1:21" ht="12.6">
      <c r="A1399" s="449" t="s">
        <v>9556</v>
      </c>
      <c r="B1399" s="448">
        <v>410</v>
      </c>
      <c r="C1399" s="450" t="s">
        <v>9936</v>
      </c>
      <c r="D1399" s="449" t="str">
        <f t="shared" si="56"/>
        <v>Ananatak</v>
      </c>
      <c r="E1399" s="449" t="s">
        <v>9936</v>
      </c>
      <c r="F1399" s="449"/>
      <c r="G1399" s="449"/>
      <c r="H1399" s="449"/>
      <c r="I1399" s="449"/>
      <c r="J1399" s="449">
        <v>8</v>
      </c>
      <c r="K1399" s="449">
        <v>63</v>
      </c>
      <c r="L1399" s="449"/>
      <c r="U1399" s="196" t="str">
        <f t="shared" si="57"/>
        <v>410: Ananatak</v>
      </c>
    </row>
    <row r="1400" spans="1:21" ht="12.6">
      <c r="A1400" s="449" t="s">
        <v>9556</v>
      </c>
      <c r="B1400" s="448">
        <v>411</v>
      </c>
      <c r="C1400" s="450" t="s">
        <v>9937</v>
      </c>
      <c r="D1400" s="449" t="str">
        <f t="shared" si="56"/>
        <v>Makuac</v>
      </c>
      <c r="E1400" s="449" t="s">
        <v>9937</v>
      </c>
      <c r="F1400" s="449"/>
      <c r="G1400" s="449"/>
      <c r="H1400" s="449"/>
      <c r="I1400" s="449"/>
      <c r="J1400" s="449">
        <v>8</v>
      </c>
      <c r="K1400" s="449">
        <v>63</v>
      </c>
      <c r="L1400" s="449"/>
      <c r="U1400" s="196" t="str">
        <f t="shared" si="57"/>
        <v>411: Makuac</v>
      </c>
    </row>
    <row r="1401" spans="1:21" ht="12.6">
      <c r="A1401" s="449" t="s">
        <v>9556</v>
      </c>
      <c r="B1401" s="448">
        <v>412</v>
      </c>
      <c r="C1401" s="450" t="s">
        <v>9938</v>
      </c>
      <c r="D1401" s="449" t="str">
        <f t="shared" si="56"/>
        <v>Malual-cum</v>
      </c>
      <c r="E1401" s="449" t="s">
        <v>9938</v>
      </c>
      <c r="F1401" s="449"/>
      <c r="G1401" s="449"/>
      <c r="H1401" s="449"/>
      <c r="I1401" s="449"/>
      <c r="J1401" s="449">
        <v>8</v>
      </c>
      <c r="K1401" s="449">
        <v>63</v>
      </c>
      <c r="L1401" s="449"/>
      <c r="U1401" s="196" t="str">
        <f t="shared" si="57"/>
        <v>412: Malual-cum</v>
      </c>
    </row>
    <row r="1402" spans="1:21" ht="12.6">
      <c r="A1402" s="449" t="s">
        <v>9556</v>
      </c>
      <c r="B1402" s="448">
        <v>413</v>
      </c>
      <c r="C1402" s="450" t="s">
        <v>9939</v>
      </c>
      <c r="D1402" s="449" t="str">
        <f t="shared" si="56"/>
        <v>Maparah</v>
      </c>
      <c r="E1402" s="449" t="s">
        <v>9939</v>
      </c>
      <c r="F1402" s="449"/>
      <c r="G1402" s="449"/>
      <c r="H1402" s="449"/>
      <c r="I1402" s="449"/>
      <c r="J1402" s="449">
        <v>8</v>
      </c>
      <c r="K1402" s="449">
        <v>63</v>
      </c>
      <c r="L1402" s="449"/>
      <c r="U1402" s="196" t="str">
        <f t="shared" si="57"/>
        <v>413: Maparah</v>
      </c>
    </row>
    <row r="1403" spans="1:21" ht="12.6">
      <c r="A1403" s="449" t="s">
        <v>9556</v>
      </c>
      <c r="B1403" s="448">
        <v>414</v>
      </c>
      <c r="C1403" s="450" t="s">
        <v>9742</v>
      </c>
      <c r="D1403" s="449" t="str">
        <f t="shared" si="56"/>
        <v>Mayen</v>
      </c>
      <c r="E1403" s="449" t="s">
        <v>9742</v>
      </c>
      <c r="F1403" s="449"/>
      <c r="G1403" s="449"/>
      <c r="H1403" s="449"/>
      <c r="I1403" s="449"/>
      <c r="J1403" s="449">
        <v>8</v>
      </c>
      <c r="K1403" s="449">
        <v>63</v>
      </c>
      <c r="L1403" s="449"/>
      <c r="U1403" s="196" t="str">
        <f t="shared" si="57"/>
        <v>414: Mayen</v>
      </c>
    </row>
    <row r="1404" spans="1:21" ht="12.6">
      <c r="A1404" s="449" t="s">
        <v>9556</v>
      </c>
      <c r="B1404" s="448">
        <v>415</v>
      </c>
      <c r="C1404" s="450" t="s">
        <v>9727</v>
      </c>
      <c r="D1404" s="449" t="str">
        <f t="shared" si="56"/>
        <v>Pagor</v>
      </c>
      <c r="E1404" s="449" t="s">
        <v>9727</v>
      </c>
      <c r="F1404" s="449"/>
      <c r="G1404" s="449"/>
      <c r="H1404" s="449"/>
      <c r="I1404" s="449"/>
      <c r="J1404" s="449">
        <v>8</v>
      </c>
      <c r="K1404" s="449">
        <v>63</v>
      </c>
      <c r="L1404" s="449"/>
      <c r="U1404" s="196" t="str">
        <f t="shared" si="57"/>
        <v>415: Pagor</v>
      </c>
    </row>
    <row r="1405" spans="1:21" ht="12.6">
      <c r="A1405" s="449" t="s">
        <v>9556</v>
      </c>
      <c r="B1405" s="448">
        <v>416</v>
      </c>
      <c r="C1405" s="450" t="s">
        <v>9940</v>
      </c>
      <c r="D1405" s="449" t="str">
        <f t="shared" si="56"/>
        <v>Palaal</v>
      </c>
      <c r="E1405" s="449" t="s">
        <v>9940</v>
      </c>
      <c r="F1405" s="449"/>
      <c r="G1405" s="449"/>
      <c r="H1405" s="449"/>
      <c r="I1405" s="449"/>
      <c r="J1405" s="449">
        <v>8</v>
      </c>
      <c r="K1405" s="449">
        <v>63</v>
      </c>
      <c r="L1405" s="449"/>
      <c r="U1405" s="196" t="str">
        <f t="shared" si="57"/>
        <v>416: Palaal</v>
      </c>
    </row>
    <row r="1406" spans="1:21" ht="12.6">
      <c r="A1406" s="449" t="s">
        <v>9556</v>
      </c>
      <c r="B1406" s="448">
        <v>417</v>
      </c>
      <c r="C1406" s="450" t="s">
        <v>9941</v>
      </c>
      <c r="D1406" s="449" t="str">
        <f t="shared" si="56"/>
        <v>Paliang</v>
      </c>
      <c r="E1406" s="449" t="s">
        <v>9941</v>
      </c>
      <c r="F1406" s="449"/>
      <c r="G1406" s="449"/>
      <c r="H1406" s="449"/>
      <c r="I1406" s="449"/>
      <c r="J1406" s="449">
        <v>8</v>
      </c>
      <c r="K1406" s="449">
        <v>63</v>
      </c>
      <c r="L1406" s="449"/>
      <c r="U1406" s="196" t="str">
        <f t="shared" si="57"/>
        <v>417: Paliang</v>
      </c>
    </row>
    <row r="1407" spans="1:21" ht="12.6">
      <c r="A1407" s="449" t="s">
        <v>9556</v>
      </c>
      <c r="B1407" s="448">
        <v>418</v>
      </c>
      <c r="C1407" s="450" t="s">
        <v>9942</v>
      </c>
      <c r="D1407" s="449" t="str">
        <f t="shared" si="56"/>
        <v>Pan-nhial</v>
      </c>
      <c r="E1407" s="449" t="s">
        <v>9942</v>
      </c>
      <c r="F1407" s="449"/>
      <c r="G1407" s="449"/>
      <c r="H1407" s="449"/>
      <c r="I1407" s="449"/>
      <c r="J1407" s="449">
        <v>8</v>
      </c>
      <c r="K1407" s="449">
        <v>63</v>
      </c>
      <c r="L1407" s="449"/>
      <c r="U1407" s="196" t="str">
        <f t="shared" si="57"/>
        <v>418: Pan-nhial</v>
      </c>
    </row>
    <row r="1408" spans="1:21" ht="12.6">
      <c r="A1408" s="449" t="s">
        <v>9556</v>
      </c>
      <c r="B1408" s="448">
        <v>419</v>
      </c>
      <c r="C1408" s="450" t="s">
        <v>9943</v>
      </c>
      <c r="D1408" s="449" t="str">
        <f t="shared" si="56"/>
        <v>Paweng</v>
      </c>
      <c r="E1408" s="449" t="s">
        <v>9943</v>
      </c>
      <c r="F1408" s="449"/>
      <c r="G1408" s="449"/>
      <c r="H1408" s="449"/>
      <c r="I1408" s="449"/>
      <c r="J1408" s="449">
        <v>8</v>
      </c>
      <c r="K1408" s="449">
        <v>63</v>
      </c>
      <c r="L1408" s="449"/>
      <c r="U1408" s="196" t="str">
        <f t="shared" si="57"/>
        <v>419: Paweng</v>
      </c>
    </row>
    <row r="1409" spans="1:21" ht="12.6">
      <c r="A1409" s="449" t="s">
        <v>9556</v>
      </c>
      <c r="B1409" s="448">
        <v>420</v>
      </c>
      <c r="C1409" s="450" t="s">
        <v>9944</v>
      </c>
      <c r="D1409" s="449" t="str">
        <f t="shared" si="56"/>
        <v>Wun-liit</v>
      </c>
      <c r="E1409" s="449" t="s">
        <v>9944</v>
      </c>
      <c r="F1409" s="449"/>
      <c r="G1409" s="449"/>
      <c r="H1409" s="449"/>
      <c r="I1409" s="449"/>
      <c r="J1409" s="449">
        <v>8</v>
      </c>
      <c r="K1409" s="449">
        <v>63</v>
      </c>
      <c r="L1409" s="449"/>
      <c r="U1409" s="196" t="str">
        <f t="shared" si="57"/>
        <v>420: Wun-liit</v>
      </c>
    </row>
    <row r="1410" spans="1:21" ht="12.6">
      <c r="A1410" s="449" t="s">
        <v>9556</v>
      </c>
      <c r="B1410" s="448">
        <v>421</v>
      </c>
      <c r="C1410" s="450" t="s">
        <v>9945</v>
      </c>
      <c r="D1410" s="449" t="str">
        <f t="shared" si="56"/>
        <v>Akop</v>
      </c>
      <c r="E1410" s="449" t="s">
        <v>9945</v>
      </c>
      <c r="F1410" s="449"/>
      <c r="G1410" s="449"/>
      <c r="H1410" s="449"/>
      <c r="I1410" s="449"/>
      <c r="J1410" s="449">
        <v>8</v>
      </c>
      <c r="K1410" s="449">
        <v>64</v>
      </c>
      <c r="L1410" s="449"/>
      <c r="U1410" s="196" t="str">
        <f t="shared" si="57"/>
        <v>421: Akop</v>
      </c>
    </row>
    <row r="1411" spans="1:21" ht="12.6">
      <c r="A1411" s="449" t="s">
        <v>9556</v>
      </c>
      <c r="B1411" s="448">
        <v>422</v>
      </c>
      <c r="C1411" s="450" t="s">
        <v>9946</v>
      </c>
      <c r="D1411" s="449" t="str">
        <f t="shared" si="56"/>
        <v>Alabek</v>
      </c>
      <c r="E1411" s="449" t="s">
        <v>9946</v>
      </c>
      <c r="F1411" s="449"/>
      <c r="G1411" s="449"/>
      <c r="H1411" s="449"/>
      <c r="I1411" s="449"/>
      <c r="J1411" s="449">
        <v>8</v>
      </c>
      <c r="K1411" s="449">
        <v>64</v>
      </c>
      <c r="L1411" s="449"/>
      <c r="U1411" s="196" t="str">
        <f t="shared" si="57"/>
        <v>422: Alabek</v>
      </c>
    </row>
    <row r="1412" spans="1:21" ht="12.6">
      <c r="A1412" s="449" t="s">
        <v>9556</v>
      </c>
      <c r="B1412" s="448">
        <v>423</v>
      </c>
      <c r="C1412" s="450" t="s">
        <v>9947</v>
      </c>
      <c r="D1412" s="449" t="str">
        <f t="shared" si="56"/>
        <v>Aliek</v>
      </c>
      <c r="E1412" s="449" t="s">
        <v>9947</v>
      </c>
      <c r="F1412" s="449"/>
      <c r="G1412" s="449"/>
      <c r="H1412" s="449"/>
      <c r="I1412" s="449"/>
      <c r="J1412" s="449">
        <v>8</v>
      </c>
      <c r="K1412" s="449">
        <v>64</v>
      </c>
      <c r="L1412" s="449"/>
      <c r="U1412" s="196" t="str">
        <f t="shared" si="57"/>
        <v>423: Aliek</v>
      </c>
    </row>
    <row r="1413" spans="1:21" ht="12.6">
      <c r="A1413" s="449" t="s">
        <v>9556</v>
      </c>
      <c r="B1413" s="448">
        <v>424</v>
      </c>
      <c r="C1413" s="450" t="s">
        <v>9948</v>
      </c>
      <c r="D1413" s="449" t="str">
        <f t="shared" si="56"/>
        <v>Awuul</v>
      </c>
      <c r="E1413" s="449" t="s">
        <v>9948</v>
      </c>
      <c r="F1413" s="449"/>
      <c r="G1413" s="449"/>
      <c r="H1413" s="449"/>
      <c r="I1413" s="449"/>
      <c r="J1413" s="449">
        <v>8</v>
      </c>
      <c r="K1413" s="449">
        <v>64</v>
      </c>
      <c r="L1413" s="449"/>
      <c r="U1413" s="196" t="str">
        <f t="shared" si="57"/>
        <v>424: Awuul</v>
      </c>
    </row>
    <row r="1414" spans="1:21" ht="12.6">
      <c r="A1414" s="449" t="s">
        <v>9556</v>
      </c>
      <c r="B1414" s="448">
        <v>425</v>
      </c>
      <c r="C1414" s="450" t="s">
        <v>9949</v>
      </c>
      <c r="D1414" s="449" t="str">
        <f t="shared" si="56"/>
        <v>Kirik</v>
      </c>
      <c r="E1414" s="449" t="s">
        <v>9949</v>
      </c>
      <c r="F1414" s="449"/>
      <c r="G1414" s="449"/>
      <c r="H1414" s="449"/>
      <c r="I1414" s="449"/>
      <c r="J1414" s="449">
        <v>8</v>
      </c>
      <c r="K1414" s="449">
        <v>64</v>
      </c>
      <c r="L1414" s="449"/>
      <c r="U1414" s="196" t="str">
        <f t="shared" si="57"/>
        <v>425: Kirik</v>
      </c>
    </row>
    <row r="1415" spans="1:21" ht="12.6">
      <c r="A1415" s="449" t="s">
        <v>9556</v>
      </c>
      <c r="B1415" s="448">
        <v>426</v>
      </c>
      <c r="C1415" s="450" t="s">
        <v>9950</v>
      </c>
      <c r="D1415" s="449" t="str">
        <f t="shared" si="56"/>
        <v>Man-loor</v>
      </c>
      <c r="E1415" s="449" t="s">
        <v>9950</v>
      </c>
      <c r="F1415" s="449"/>
      <c r="G1415" s="449"/>
      <c r="H1415" s="449"/>
      <c r="I1415" s="449"/>
      <c r="J1415" s="449">
        <v>8</v>
      </c>
      <c r="K1415" s="449">
        <v>64</v>
      </c>
      <c r="L1415" s="449"/>
      <c r="U1415" s="196" t="str">
        <f t="shared" si="57"/>
        <v>426: Man-loor</v>
      </c>
    </row>
    <row r="1416" spans="1:21" ht="12.6">
      <c r="A1416" s="449" t="s">
        <v>9556</v>
      </c>
      <c r="B1416" s="448">
        <v>427</v>
      </c>
      <c r="C1416" s="450" t="s">
        <v>9951</v>
      </c>
      <c r="D1416" s="449" t="str">
        <f t="shared" si="56"/>
        <v>Marial-lou</v>
      </c>
      <c r="E1416" s="449" t="s">
        <v>9951</v>
      </c>
      <c r="F1416" s="449"/>
      <c r="G1416" s="449"/>
      <c r="H1416" s="449"/>
      <c r="I1416" s="449"/>
      <c r="J1416" s="449">
        <v>8</v>
      </c>
      <c r="K1416" s="449">
        <v>64</v>
      </c>
      <c r="L1416" s="449"/>
      <c r="U1416" s="196" t="str">
        <f t="shared" si="57"/>
        <v>427: Marial-lou</v>
      </c>
    </row>
    <row r="1417" spans="1:21" ht="12.6">
      <c r="A1417" s="449" t="s">
        <v>9556</v>
      </c>
      <c r="B1417" s="448">
        <v>428</v>
      </c>
      <c r="C1417" s="450" t="s">
        <v>9952</v>
      </c>
      <c r="D1417" s="449" t="str">
        <f t="shared" si="56"/>
        <v>Pagol</v>
      </c>
      <c r="E1417" s="449" t="s">
        <v>9952</v>
      </c>
      <c r="F1417" s="449"/>
      <c r="G1417" s="449"/>
      <c r="H1417" s="449"/>
      <c r="I1417" s="449"/>
      <c r="J1417" s="449">
        <v>8</v>
      </c>
      <c r="K1417" s="449">
        <v>64</v>
      </c>
      <c r="L1417" s="449"/>
      <c r="U1417" s="196" t="str">
        <f t="shared" si="57"/>
        <v>428: Pagol</v>
      </c>
    </row>
    <row r="1418" spans="1:21" ht="12.6">
      <c r="A1418" s="449" t="s">
        <v>9556</v>
      </c>
      <c r="B1418" s="448">
        <v>429</v>
      </c>
      <c r="C1418" s="450" t="s">
        <v>9953</v>
      </c>
      <c r="D1418" s="449" t="str">
        <f t="shared" si="56"/>
        <v>Rual-bet</v>
      </c>
      <c r="E1418" s="449" t="s">
        <v>9953</v>
      </c>
      <c r="F1418" s="449"/>
      <c r="G1418" s="449"/>
      <c r="H1418" s="449"/>
      <c r="I1418" s="449"/>
      <c r="J1418" s="449">
        <v>8</v>
      </c>
      <c r="K1418" s="449">
        <v>64</v>
      </c>
      <c r="L1418" s="449"/>
      <c r="U1418" s="196" t="str">
        <f t="shared" si="57"/>
        <v>429: Rual-bet</v>
      </c>
    </row>
    <row r="1419" spans="1:21" ht="12.6">
      <c r="A1419" s="449" t="s">
        <v>9556</v>
      </c>
      <c r="B1419" s="448">
        <v>430</v>
      </c>
      <c r="C1419" s="450" t="s">
        <v>9954</v>
      </c>
      <c r="D1419" s="449" t="str">
        <f t="shared" si="56"/>
        <v>Warrap</v>
      </c>
      <c r="E1419" s="449" t="s">
        <v>9954</v>
      </c>
      <c r="F1419" s="449"/>
      <c r="G1419" s="449"/>
      <c r="H1419" s="449"/>
      <c r="I1419" s="449"/>
      <c r="J1419" s="449">
        <v>8</v>
      </c>
      <c r="K1419" s="449">
        <v>64</v>
      </c>
      <c r="L1419" s="449"/>
      <c r="U1419" s="196" t="str">
        <f t="shared" si="57"/>
        <v>430: Warrap</v>
      </c>
    </row>
    <row r="1420" spans="1:21" ht="12.6">
      <c r="A1420" s="449" t="s">
        <v>9556</v>
      </c>
      <c r="B1420" s="448">
        <v>431</v>
      </c>
      <c r="C1420" s="450" t="s">
        <v>9955</v>
      </c>
      <c r="D1420" s="449" t="str">
        <f t="shared" si="56"/>
        <v>Jak</v>
      </c>
      <c r="E1420" s="449" t="s">
        <v>9955</v>
      </c>
      <c r="F1420" s="449"/>
      <c r="G1420" s="449"/>
      <c r="H1420" s="449"/>
      <c r="I1420" s="449"/>
      <c r="J1420" s="449">
        <v>8</v>
      </c>
      <c r="K1420" s="449">
        <v>65</v>
      </c>
      <c r="L1420" s="449"/>
      <c r="U1420" s="196" t="str">
        <f t="shared" si="57"/>
        <v>431: Jak</v>
      </c>
    </row>
    <row r="1421" spans="1:21" ht="12.6">
      <c r="A1421" s="449" t="s">
        <v>9556</v>
      </c>
      <c r="B1421" s="448">
        <v>432</v>
      </c>
      <c r="C1421" s="450" t="s">
        <v>9956</v>
      </c>
      <c r="D1421" s="449" t="str">
        <f t="shared" si="56"/>
        <v>Manyang-ngok</v>
      </c>
      <c r="E1421" s="449" t="s">
        <v>9956</v>
      </c>
      <c r="F1421" s="449"/>
      <c r="G1421" s="449"/>
      <c r="H1421" s="449"/>
      <c r="I1421" s="449"/>
      <c r="J1421" s="449">
        <v>8</v>
      </c>
      <c r="K1421" s="449">
        <v>65</v>
      </c>
      <c r="L1421" s="449"/>
      <c r="U1421" s="196" t="str">
        <f t="shared" si="57"/>
        <v>432: Manyang-ngok</v>
      </c>
    </row>
    <row r="1422" spans="1:21" ht="12.6">
      <c r="A1422" s="449" t="s">
        <v>9556</v>
      </c>
      <c r="B1422" s="448">
        <v>433</v>
      </c>
      <c r="C1422" s="450" t="s">
        <v>9957</v>
      </c>
      <c r="D1422" s="449" t="str">
        <f t="shared" si="56"/>
        <v>Thiet</v>
      </c>
      <c r="E1422" s="449" t="s">
        <v>9957</v>
      </c>
      <c r="F1422" s="449"/>
      <c r="G1422" s="449"/>
      <c r="H1422" s="449"/>
      <c r="I1422" s="449"/>
      <c r="J1422" s="449">
        <v>8</v>
      </c>
      <c r="K1422" s="449">
        <v>65</v>
      </c>
      <c r="L1422" s="449"/>
      <c r="U1422" s="196" t="str">
        <f t="shared" si="57"/>
        <v>433: Thiet</v>
      </c>
    </row>
    <row r="1423" spans="1:21" ht="12.6">
      <c r="A1423" s="449" t="s">
        <v>9556</v>
      </c>
      <c r="B1423" s="448">
        <v>434</v>
      </c>
      <c r="C1423" s="450" t="s">
        <v>9958</v>
      </c>
      <c r="D1423" s="449" t="str">
        <f t="shared" si="56"/>
        <v>Tonj</v>
      </c>
      <c r="E1423" s="449" t="s">
        <v>9958</v>
      </c>
      <c r="F1423" s="449"/>
      <c r="G1423" s="449"/>
      <c r="H1423" s="449"/>
      <c r="I1423" s="449"/>
      <c r="J1423" s="449">
        <v>8</v>
      </c>
      <c r="K1423" s="449">
        <v>65</v>
      </c>
      <c r="L1423" s="449"/>
      <c r="U1423" s="196" t="str">
        <f t="shared" si="57"/>
        <v>434: Tonj</v>
      </c>
    </row>
    <row r="1424" spans="1:21" ht="12.6">
      <c r="A1424" s="449" t="s">
        <v>9556</v>
      </c>
      <c r="B1424" s="448">
        <v>435</v>
      </c>
      <c r="C1424" s="450" t="s">
        <v>9959</v>
      </c>
      <c r="D1424" s="449" t="str">
        <f t="shared" si="56"/>
        <v>Wath-alel</v>
      </c>
      <c r="E1424" s="449" t="s">
        <v>9959</v>
      </c>
      <c r="F1424" s="449"/>
      <c r="G1424" s="449"/>
      <c r="H1424" s="449"/>
      <c r="I1424" s="449"/>
      <c r="J1424" s="449">
        <v>8</v>
      </c>
      <c r="K1424" s="449">
        <v>65</v>
      </c>
      <c r="L1424" s="449"/>
      <c r="U1424" s="196" t="str">
        <f t="shared" si="57"/>
        <v>435: Wath-alel</v>
      </c>
    </row>
    <row r="1425" spans="1:21" ht="12.6">
      <c r="A1425" s="449" t="s">
        <v>9556</v>
      </c>
      <c r="B1425" s="448">
        <v>436</v>
      </c>
      <c r="C1425" s="450" t="s">
        <v>9960</v>
      </c>
      <c r="D1425" s="449" t="str">
        <f t="shared" si="56"/>
        <v>Ajak-kuac</v>
      </c>
      <c r="E1425" s="449" t="s">
        <v>9960</v>
      </c>
      <c r="F1425" s="449"/>
      <c r="G1425" s="449"/>
      <c r="H1425" s="449"/>
      <c r="I1425" s="449"/>
      <c r="J1425" s="449">
        <v>8</v>
      </c>
      <c r="K1425" s="449">
        <v>66</v>
      </c>
      <c r="L1425" s="449"/>
      <c r="U1425" s="196" t="str">
        <f t="shared" si="57"/>
        <v>436: Ajak-kuac</v>
      </c>
    </row>
    <row r="1426" spans="1:21" ht="12.6">
      <c r="A1426" s="449" t="s">
        <v>9556</v>
      </c>
      <c r="B1426" s="448">
        <v>437</v>
      </c>
      <c r="C1426" s="450" t="s">
        <v>9961</v>
      </c>
      <c r="D1426" s="449" t="str">
        <f t="shared" si="56"/>
        <v>Akoc</v>
      </c>
      <c r="E1426" s="449" t="s">
        <v>9961</v>
      </c>
      <c r="F1426" s="449"/>
      <c r="G1426" s="449"/>
      <c r="H1426" s="449"/>
      <c r="I1426" s="449"/>
      <c r="J1426" s="449">
        <v>8</v>
      </c>
      <c r="K1426" s="449">
        <v>66</v>
      </c>
      <c r="L1426" s="449"/>
      <c r="U1426" s="196" t="str">
        <f t="shared" si="57"/>
        <v>437: Akoc</v>
      </c>
    </row>
    <row r="1427" spans="1:21" ht="12.6">
      <c r="A1427" s="449" t="s">
        <v>9556</v>
      </c>
      <c r="B1427" s="448">
        <v>438</v>
      </c>
      <c r="C1427" s="450" t="s">
        <v>9962</v>
      </c>
      <c r="D1427" s="449" t="str">
        <f t="shared" si="56"/>
        <v>Aweeng</v>
      </c>
      <c r="E1427" s="449" t="s">
        <v>9962</v>
      </c>
      <c r="F1427" s="449"/>
      <c r="G1427" s="449"/>
      <c r="H1427" s="449"/>
      <c r="I1427" s="449"/>
      <c r="J1427" s="449">
        <v>8</v>
      </c>
      <c r="K1427" s="449">
        <v>66</v>
      </c>
      <c r="L1427" s="449"/>
      <c r="U1427" s="196" t="str">
        <f t="shared" si="57"/>
        <v>438: Aweeng</v>
      </c>
    </row>
    <row r="1428" spans="1:21" ht="12.6">
      <c r="A1428" s="449" t="s">
        <v>9556</v>
      </c>
      <c r="B1428" s="448">
        <v>439</v>
      </c>
      <c r="C1428" s="450" t="s">
        <v>9963</v>
      </c>
      <c r="D1428" s="449" t="str">
        <f t="shared" si="56"/>
        <v>Pannyok</v>
      </c>
      <c r="E1428" s="449" t="s">
        <v>9963</v>
      </c>
      <c r="F1428" s="449"/>
      <c r="G1428" s="449"/>
      <c r="H1428" s="449"/>
      <c r="I1428" s="449"/>
      <c r="J1428" s="449">
        <v>8</v>
      </c>
      <c r="K1428" s="449">
        <v>66</v>
      </c>
      <c r="L1428" s="449"/>
      <c r="U1428" s="196" t="str">
        <f t="shared" si="57"/>
        <v>439: Pannyok</v>
      </c>
    </row>
    <row r="1429" spans="1:21" ht="12.6">
      <c r="A1429" s="449" t="s">
        <v>9556</v>
      </c>
      <c r="B1429" s="448">
        <v>440</v>
      </c>
      <c r="C1429" s="450" t="s">
        <v>9964</v>
      </c>
      <c r="D1429" s="449" t="str">
        <f t="shared" si="56"/>
        <v>Turalei</v>
      </c>
      <c r="E1429" s="449" t="s">
        <v>9964</v>
      </c>
      <c r="F1429" s="449"/>
      <c r="G1429" s="449"/>
      <c r="H1429" s="449"/>
      <c r="I1429" s="449"/>
      <c r="J1429" s="449">
        <v>8</v>
      </c>
      <c r="K1429" s="449">
        <v>66</v>
      </c>
      <c r="L1429" s="449"/>
      <c r="U1429" s="196" t="str">
        <f t="shared" si="57"/>
        <v>440: Turalei</v>
      </c>
    </row>
    <row r="1430" spans="1:21" ht="12.6">
      <c r="A1430" s="449" t="s">
        <v>9556</v>
      </c>
      <c r="B1430" s="448">
        <v>441</v>
      </c>
      <c r="C1430" s="450" t="s">
        <v>9965</v>
      </c>
      <c r="D1430" s="449" t="str">
        <f t="shared" si="56"/>
        <v>Wunrok</v>
      </c>
      <c r="E1430" s="449" t="s">
        <v>9965</v>
      </c>
      <c r="F1430" s="449"/>
      <c r="G1430" s="449"/>
      <c r="H1430" s="449"/>
      <c r="I1430" s="449"/>
      <c r="J1430" s="449">
        <v>8</v>
      </c>
      <c r="K1430" s="449">
        <v>66</v>
      </c>
      <c r="L1430" s="449"/>
      <c r="U1430" s="196" t="str">
        <f t="shared" si="57"/>
        <v>441: Wunrok</v>
      </c>
    </row>
    <row r="1431" spans="1:21" ht="12.6">
      <c r="A1431" s="449" t="s">
        <v>9556</v>
      </c>
      <c r="B1431" s="448">
        <v>442</v>
      </c>
      <c r="C1431" s="450" t="s">
        <v>9966</v>
      </c>
      <c r="D1431" s="449" t="str">
        <f t="shared" si="56"/>
        <v>Kangi</v>
      </c>
      <c r="E1431" s="449" t="s">
        <v>9966</v>
      </c>
      <c r="F1431" s="449"/>
      <c r="G1431" s="449"/>
      <c r="H1431" s="449"/>
      <c r="I1431" s="449"/>
      <c r="J1431" s="449">
        <v>9</v>
      </c>
      <c r="K1431" s="449">
        <v>67</v>
      </c>
      <c r="L1431" s="449"/>
      <c r="U1431" s="196" t="str">
        <f t="shared" si="57"/>
        <v>442: Kangi</v>
      </c>
    </row>
    <row r="1432" spans="1:21" ht="12.6">
      <c r="A1432" s="449" t="s">
        <v>9556</v>
      </c>
      <c r="B1432" s="448">
        <v>443</v>
      </c>
      <c r="C1432" s="450" t="s">
        <v>9967</v>
      </c>
      <c r="D1432" s="449" t="str">
        <f t="shared" si="56"/>
        <v>Kuajena</v>
      </c>
      <c r="E1432" s="449" t="s">
        <v>9967</v>
      </c>
      <c r="F1432" s="449"/>
      <c r="G1432" s="449"/>
      <c r="H1432" s="449"/>
      <c r="I1432" s="449"/>
      <c r="J1432" s="449">
        <v>9</v>
      </c>
      <c r="K1432" s="449">
        <v>67</v>
      </c>
      <c r="L1432" s="449"/>
      <c r="U1432" s="196" t="str">
        <f t="shared" si="57"/>
        <v>443: Kuajena</v>
      </c>
    </row>
    <row r="1433" spans="1:21" ht="12.6">
      <c r="A1433" s="449" t="s">
        <v>9556</v>
      </c>
      <c r="B1433" s="448">
        <v>444</v>
      </c>
      <c r="C1433" s="450" t="s">
        <v>9968</v>
      </c>
      <c r="D1433" s="449" t="str">
        <f t="shared" si="56"/>
        <v>Marial Bai</v>
      </c>
      <c r="E1433" s="449" t="s">
        <v>9968</v>
      </c>
      <c r="F1433" s="449"/>
      <c r="G1433" s="449"/>
      <c r="H1433" s="449"/>
      <c r="I1433" s="449"/>
      <c r="J1433" s="449">
        <v>9</v>
      </c>
      <c r="K1433" s="449">
        <v>67</v>
      </c>
      <c r="L1433" s="449"/>
      <c r="U1433" s="196" t="str">
        <f t="shared" si="57"/>
        <v>444: Marial Bai</v>
      </c>
    </row>
    <row r="1434" spans="1:21" ht="12.6">
      <c r="A1434" s="449" t="s">
        <v>9556</v>
      </c>
      <c r="B1434" s="448">
        <v>445</v>
      </c>
      <c r="C1434" s="450" t="s">
        <v>9969</v>
      </c>
      <c r="D1434" s="449" t="str">
        <f t="shared" si="56"/>
        <v>Rocrocdong</v>
      </c>
      <c r="E1434" s="449" t="s">
        <v>9969</v>
      </c>
      <c r="F1434" s="449"/>
      <c r="G1434" s="449"/>
      <c r="H1434" s="449"/>
      <c r="I1434" s="449"/>
      <c r="J1434" s="449">
        <v>9</v>
      </c>
      <c r="K1434" s="449">
        <v>67</v>
      </c>
      <c r="L1434" s="449"/>
      <c r="U1434" s="196" t="str">
        <f t="shared" si="57"/>
        <v>445: Rocrocdong</v>
      </c>
    </row>
    <row r="1435" spans="1:21" ht="12.6">
      <c r="A1435" s="449" t="s">
        <v>9556</v>
      </c>
      <c r="B1435" s="448">
        <v>446</v>
      </c>
      <c r="C1435" s="450" t="s">
        <v>9970</v>
      </c>
      <c r="D1435" s="449" t="str">
        <f t="shared" si="56"/>
        <v>Udici</v>
      </c>
      <c r="E1435" s="449" t="s">
        <v>9970</v>
      </c>
      <c r="F1435" s="449"/>
      <c r="G1435" s="449"/>
      <c r="H1435" s="449"/>
      <c r="I1435" s="449"/>
      <c r="J1435" s="449">
        <v>9</v>
      </c>
      <c r="K1435" s="449">
        <v>67</v>
      </c>
      <c r="L1435" s="449"/>
      <c r="U1435" s="196" t="str">
        <f t="shared" si="57"/>
        <v>446: Udici</v>
      </c>
    </row>
    <row r="1436" spans="1:21" ht="12.6">
      <c r="A1436" s="449" t="s">
        <v>9556</v>
      </c>
      <c r="B1436" s="448">
        <v>447</v>
      </c>
      <c r="C1436" s="450" t="s">
        <v>9971</v>
      </c>
      <c r="D1436" s="449" t="str">
        <f t="shared" si="56"/>
        <v>Wau Bai</v>
      </c>
      <c r="E1436" s="449" t="s">
        <v>9971</v>
      </c>
      <c r="F1436" s="449"/>
      <c r="G1436" s="449"/>
      <c r="H1436" s="449"/>
      <c r="I1436" s="449"/>
      <c r="J1436" s="449">
        <v>9</v>
      </c>
      <c r="K1436" s="449">
        <v>67</v>
      </c>
      <c r="L1436" s="449"/>
      <c r="U1436" s="196" t="str">
        <f t="shared" si="57"/>
        <v>447: Wau Bai</v>
      </c>
    </row>
    <row r="1437" spans="1:21" ht="12.6">
      <c r="A1437" s="449" t="s">
        <v>9556</v>
      </c>
      <c r="B1437" s="448">
        <v>448</v>
      </c>
      <c r="C1437" s="450" t="s">
        <v>9972</v>
      </c>
      <c r="D1437" s="449" t="str">
        <f t="shared" si="56"/>
        <v>Ere</v>
      </c>
      <c r="E1437" s="449" t="s">
        <v>9972</v>
      </c>
      <c r="F1437" s="449"/>
      <c r="G1437" s="449"/>
      <c r="H1437" s="449"/>
      <c r="I1437" s="449"/>
      <c r="J1437" s="449">
        <v>9</v>
      </c>
      <c r="K1437" s="449">
        <v>68</v>
      </c>
      <c r="L1437" s="449"/>
      <c r="U1437" s="196" t="str">
        <f t="shared" si="57"/>
        <v>448: Ere</v>
      </c>
    </row>
    <row r="1438" spans="1:21" ht="12.6">
      <c r="A1438" s="449" t="s">
        <v>9556</v>
      </c>
      <c r="B1438" s="448">
        <v>449</v>
      </c>
      <c r="C1438" s="450" t="s">
        <v>9973</v>
      </c>
      <c r="D1438" s="449" t="str">
        <f t="shared" si="56"/>
        <v>Kafakengi</v>
      </c>
      <c r="E1438" s="449" t="s">
        <v>9973</v>
      </c>
      <c r="F1438" s="449"/>
      <c r="G1438" s="449"/>
      <c r="H1438" s="449"/>
      <c r="I1438" s="449"/>
      <c r="J1438" s="449">
        <v>9</v>
      </c>
      <c r="K1438" s="449">
        <v>68</v>
      </c>
      <c r="L1438" s="449"/>
      <c r="U1438" s="196" t="str">
        <f t="shared" si="57"/>
        <v>449: Kafakengi</v>
      </c>
    </row>
    <row r="1439" spans="1:21" ht="12.6">
      <c r="A1439" s="449" t="s">
        <v>9556</v>
      </c>
      <c r="B1439" s="448">
        <v>450</v>
      </c>
      <c r="C1439" s="450" t="s">
        <v>9069</v>
      </c>
      <c r="D1439" s="449" t="str">
        <f t="shared" si="56"/>
        <v>Raga</v>
      </c>
      <c r="E1439" s="449" t="s">
        <v>9069</v>
      </c>
      <c r="F1439" s="449"/>
      <c r="G1439" s="449"/>
      <c r="H1439" s="449"/>
      <c r="I1439" s="449"/>
      <c r="J1439" s="449">
        <v>9</v>
      </c>
      <c r="K1439" s="449">
        <v>68</v>
      </c>
      <c r="L1439" s="449"/>
      <c r="U1439" s="196" t="str">
        <f t="shared" si="57"/>
        <v>450: Raga</v>
      </c>
    </row>
    <row r="1440" spans="1:21" ht="12.6">
      <c r="A1440" s="449" t="s">
        <v>9556</v>
      </c>
      <c r="B1440" s="448">
        <v>451</v>
      </c>
      <c r="C1440" s="450" t="s">
        <v>9974</v>
      </c>
      <c r="D1440" s="449" t="str">
        <f t="shared" si="56"/>
        <v>Ringi</v>
      </c>
      <c r="E1440" s="449" t="s">
        <v>9974</v>
      </c>
      <c r="F1440" s="449"/>
      <c r="G1440" s="449"/>
      <c r="H1440" s="449"/>
      <c r="I1440" s="449"/>
      <c r="J1440" s="449">
        <v>9</v>
      </c>
      <c r="K1440" s="449">
        <v>68</v>
      </c>
      <c r="L1440" s="449"/>
      <c r="U1440" s="196" t="str">
        <f t="shared" si="57"/>
        <v>451: Ringi</v>
      </c>
    </row>
    <row r="1441" spans="1:21" ht="12.6">
      <c r="A1441" s="449" t="s">
        <v>9556</v>
      </c>
      <c r="B1441" s="448">
        <v>452</v>
      </c>
      <c r="C1441" s="450" t="s">
        <v>9975</v>
      </c>
      <c r="D1441" s="449" t="str">
        <f t="shared" si="56"/>
        <v>Uyujuku</v>
      </c>
      <c r="E1441" s="449" t="s">
        <v>9975</v>
      </c>
      <c r="F1441" s="449"/>
      <c r="G1441" s="449"/>
      <c r="H1441" s="449"/>
      <c r="I1441" s="449"/>
      <c r="J1441" s="449">
        <v>9</v>
      </c>
      <c r="K1441" s="449">
        <v>68</v>
      </c>
      <c r="L1441" s="449"/>
      <c r="U1441" s="196" t="str">
        <f t="shared" si="57"/>
        <v>452: Uyujuku</v>
      </c>
    </row>
    <row r="1442" spans="1:21" ht="12.6">
      <c r="A1442" s="449" t="s">
        <v>9556</v>
      </c>
      <c r="B1442" s="448">
        <v>453</v>
      </c>
      <c r="C1442" s="450" t="s">
        <v>9976</v>
      </c>
      <c r="D1442" s="449" t="str">
        <f t="shared" si="56"/>
        <v>Bagari</v>
      </c>
      <c r="E1442" s="449" t="s">
        <v>9976</v>
      </c>
      <c r="F1442" s="449"/>
      <c r="G1442" s="449"/>
      <c r="H1442" s="449"/>
      <c r="I1442" s="449"/>
      <c r="J1442" s="449">
        <v>9</v>
      </c>
      <c r="K1442" s="449">
        <v>69</v>
      </c>
      <c r="L1442" s="449"/>
      <c r="U1442" s="196" t="str">
        <f t="shared" si="57"/>
        <v>453: Bagari</v>
      </c>
    </row>
    <row r="1443" spans="1:21" ht="12.6">
      <c r="A1443" s="449" t="s">
        <v>9556</v>
      </c>
      <c r="B1443" s="448">
        <v>454</v>
      </c>
      <c r="C1443" s="450" t="s">
        <v>9977</v>
      </c>
      <c r="D1443" s="449" t="str">
        <f t="shared" si="56"/>
        <v>Besselia</v>
      </c>
      <c r="E1443" s="449" t="s">
        <v>9977</v>
      </c>
      <c r="F1443" s="449"/>
      <c r="G1443" s="449"/>
      <c r="H1443" s="449"/>
      <c r="I1443" s="449"/>
      <c r="J1443" s="449">
        <v>9</v>
      </c>
      <c r="K1443" s="449">
        <v>69</v>
      </c>
      <c r="L1443" s="449"/>
      <c r="U1443" s="196" t="str">
        <f t="shared" si="57"/>
        <v>454: Besselia</v>
      </c>
    </row>
    <row r="1444" spans="1:21" ht="12.6">
      <c r="A1444" s="449" t="s">
        <v>9556</v>
      </c>
      <c r="B1444" s="448">
        <v>455</v>
      </c>
      <c r="C1444" s="450" t="s">
        <v>9978</v>
      </c>
      <c r="D1444" s="449" t="str">
        <f t="shared" si="56"/>
        <v>Kpaile</v>
      </c>
      <c r="E1444" s="449" t="s">
        <v>9978</v>
      </c>
      <c r="F1444" s="449"/>
      <c r="G1444" s="449"/>
      <c r="H1444" s="449"/>
      <c r="I1444" s="449"/>
      <c r="J1444" s="449">
        <v>9</v>
      </c>
      <c r="K1444" s="449">
        <v>69</v>
      </c>
      <c r="L1444" s="449"/>
      <c r="U1444" s="196" t="str">
        <f t="shared" si="57"/>
        <v>455: Kpaile</v>
      </c>
    </row>
    <row r="1445" spans="1:21" ht="12.6">
      <c r="A1445" s="449" t="s">
        <v>9556</v>
      </c>
      <c r="B1445" s="448">
        <v>456</v>
      </c>
      <c r="C1445" s="450" t="s">
        <v>9979</v>
      </c>
      <c r="D1445" s="449" t="str">
        <f t="shared" si="56"/>
        <v>Wau North</v>
      </c>
      <c r="E1445" s="449" t="s">
        <v>9979</v>
      </c>
      <c r="F1445" s="449"/>
      <c r="G1445" s="449"/>
      <c r="H1445" s="449"/>
      <c r="I1445" s="449"/>
      <c r="J1445" s="449">
        <v>9</v>
      </c>
      <c r="K1445" s="449">
        <v>69</v>
      </c>
      <c r="L1445" s="449"/>
      <c r="U1445" s="196" t="str">
        <f t="shared" si="57"/>
        <v>456: Wau North</v>
      </c>
    </row>
    <row r="1446" spans="1:21" ht="12.6">
      <c r="A1446" s="449" t="s">
        <v>9556</v>
      </c>
      <c r="B1446" s="448">
        <v>457</v>
      </c>
      <c r="C1446" s="450" t="s">
        <v>9980</v>
      </c>
      <c r="D1446" s="449" t="str">
        <f t="shared" si="56"/>
        <v>Wau South</v>
      </c>
      <c r="E1446" s="449" t="s">
        <v>9980</v>
      </c>
      <c r="F1446" s="449"/>
      <c r="G1446" s="449"/>
      <c r="H1446" s="449"/>
      <c r="I1446" s="449"/>
      <c r="J1446" s="449">
        <v>9</v>
      </c>
      <c r="K1446" s="449">
        <v>69</v>
      </c>
      <c r="L1446" s="449"/>
      <c r="U1446" s="196" t="str">
        <f t="shared" si="57"/>
        <v>457: Wau South</v>
      </c>
    </row>
    <row r="1447" spans="1:21" ht="12.6">
      <c r="A1447" s="449" t="s">
        <v>9556</v>
      </c>
      <c r="B1447" s="448">
        <v>458</v>
      </c>
      <c r="C1447" s="450" t="s">
        <v>9981</v>
      </c>
      <c r="D1447" s="449" t="str">
        <f t="shared" si="56"/>
        <v>Andari</v>
      </c>
      <c r="E1447" s="449" t="s">
        <v>9981</v>
      </c>
      <c r="F1447" s="449"/>
      <c r="G1447" s="449"/>
      <c r="H1447" s="449"/>
      <c r="I1447" s="449"/>
      <c r="J1447" s="449">
        <v>10</v>
      </c>
      <c r="K1447" s="449">
        <v>70</v>
      </c>
      <c r="L1447" s="449"/>
      <c r="U1447" s="196" t="str">
        <f t="shared" si="57"/>
        <v>458: Andari</v>
      </c>
    </row>
    <row r="1448" spans="1:21" ht="12.6">
      <c r="A1448" s="449" t="s">
        <v>9556</v>
      </c>
      <c r="B1448" s="448">
        <v>459</v>
      </c>
      <c r="C1448" s="450" t="s">
        <v>9982</v>
      </c>
      <c r="D1448" s="449" t="str">
        <f t="shared" si="56"/>
        <v>Bagidi</v>
      </c>
      <c r="E1448" s="449" t="s">
        <v>9982</v>
      </c>
      <c r="F1448" s="449"/>
      <c r="G1448" s="449"/>
      <c r="H1448" s="449"/>
      <c r="I1448" s="449"/>
      <c r="J1448" s="449">
        <v>10</v>
      </c>
      <c r="K1448" s="449">
        <v>70</v>
      </c>
      <c r="L1448" s="449"/>
      <c r="U1448" s="196" t="str">
        <f t="shared" si="57"/>
        <v>459: Bagidi</v>
      </c>
    </row>
    <row r="1449" spans="1:21" ht="12.6">
      <c r="A1449" s="449" t="s">
        <v>9556</v>
      </c>
      <c r="B1449" s="448">
        <v>460</v>
      </c>
      <c r="C1449" s="450" t="s">
        <v>9983</v>
      </c>
      <c r="D1449" s="449" t="str">
        <f t="shared" si="56"/>
        <v>Bariguna</v>
      </c>
      <c r="E1449" s="449" t="s">
        <v>9983</v>
      </c>
      <c r="F1449" s="449"/>
      <c r="G1449" s="449"/>
      <c r="H1449" s="449"/>
      <c r="I1449" s="449"/>
      <c r="J1449" s="449">
        <v>10</v>
      </c>
      <c r="K1449" s="449">
        <v>70</v>
      </c>
      <c r="L1449" s="449"/>
      <c r="U1449" s="196" t="str">
        <f t="shared" si="57"/>
        <v>460: Bariguna</v>
      </c>
    </row>
    <row r="1450" spans="1:21" ht="12.6">
      <c r="A1450" s="449" t="s">
        <v>9556</v>
      </c>
      <c r="B1450" s="448">
        <v>461</v>
      </c>
      <c r="C1450" s="450" t="s">
        <v>9984</v>
      </c>
      <c r="D1450" s="449" t="str">
        <f t="shared" si="56"/>
        <v>Ezo Centre</v>
      </c>
      <c r="E1450" s="449" t="s">
        <v>9984</v>
      </c>
      <c r="F1450" s="449"/>
      <c r="G1450" s="449"/>
      <c r="H1450" s="449"/>
      <c r="I1450" s="449"/>
      <c r="J1450" s="449">
        <v>10</v>
      </c>
      <c r="K1450" s="449">
        <v>70</v>
      </c>
      <c r="L1450" s="449"/>
      <c r="U1450" s="196" t="str">
        <f t="shared" si="57"/>
        <v>461: Ezo Centre</v>
      </c>
    </row>
    <row r="1451" spans="1:21" ht="12.6">
      <c r="A1451" s="449" t="s">
        <v>9556</v>
      </c>
      <c r="B1451" s="448">
        <v>462</v>
      </c>
      <c r="C1451" s="450" t="s">
        <v>9985</v>
      </c>
      <c r="D1451" s="449" t="str">
        <f t="shared" si="56"/>
        <v>Naandi</v>
      </c>
      <c r="E1451" s="449" t="s">
        <v>9985</v>
      </c>
      <c r="F1451" s="449"/>
      <c r="G1451" s="449"/>
      <c r="H1451" s="449"/>
      <c r="I1451" s="449"/>
      <c r="J1451" s="449">
        <v>10</v>
      </c>
      <c r="K1451" s="449">
        <v>70</v>
      </c>
      <c r="L1451" s="449"/>
      <c r="U1451" s="196" t="str">
        <f t="shared" si="57"/>
        <v>462: Naandi</v>
      </c>
    </row>
    <row r="1452" spans="1:21" ht="12.6">
      <c r="A1452" s="449" t="s">
        <v>9556</v>
      </c>
      <c r="B1452" s="448">
        <v>463</v>
      </c>
      <c r="C1452" s="450" t="s">
        <v>9986</v>
      </c>
      <c r="D1452" s="449" t="str">
        <f t="shared" si="56"/>
        <v>Yangiri</v>
      </c>
      <c r="E1452" s="449" t="s">
        <v>9986</v>
      </c>
      <c r="F1452" s="449"/>
      <c r="G1452" s="449"/>
      <c r="H1452" s="449"/>
      <c r="I1452" s="449"/>
      <c r="J1452" s="449">
        <v>10</v>
      </c>
      <c r="K1452" s="449">
        <v>70</v>
      </c>
      <c r="L1452" s="449"/>
      <c r="U1452" s="196" t="str">
        <f t="shared" si="57"/>
        <v>463: Yangiri</v>
      </c>
    </row>
    <row r="1453" spans="1:21" ht="12.6">
      <c r="A1453" s="449" t="s">
        <v>9556</v>
      </c>
      <c r="B1453" s="448">
        <v>464</v>
      </c>
      <c r="C1453" s="450" t="s">
        <v>9987</v>
      </c>
      <c r="D1453" s="449" t="str">
        <f t="shared" ref="D1453:D1516" si="58">C1453</f>
        <v>Ibba Centre</v>
      </c>
      <c r="E1453" s="449" t="s">
        <v>9987</v>
      </c>
      <c r="F1453" s="449"/>
      <c r="G1453" s="449"/>
      <c r="H1453" s="449"/>
      <c r="I1453" s="449"/>
      <c r="J1453" s="449">
        <v>10</v>
      </c>
      <c r="K1453" s="449">
        <v>71</v>
      </c>
      <c r="L1453" s="449"/>
      <c r="U1453" s="196" t="str">
        <f t="shared" ref="U1453:U1516" si="59">IF(LEN(B1453)&gt;0,_xlfn.CONCAT(B1453,": ",D1453),"")</f>
        <v>464: Ibba Centre</v>
      </c>
    </row>
    <row r="1454" spans="1:21" ht="12.6">
      <c r="A1454" s="449" t="s">
        <v>9556</v>
      </c>
      <c r="B1454" s="448">
        <v>465</v>
      </c>
      <c r="C1454" s="450" t="s">
        <v>9988</v>
      </c>
      <c r="D1454" s="449" t="str">
        <f t="shared" si="58"/>
        <v>Madebe</v>
      </c>
      <c r="E1454" s="449" t="s">
        <v>9988</v>
      </c>
      <c r="F1454" s="449"/>
      <c r="G1454" s="449"/>
      <c r="H1454" s="449"/>
      <c r="I1454" s="449"/>
      <c r="J1454" s="449">
        <v>10</v>
      </c>
      <c r="K1454" s="449">
        <v>71</v>
      </c>
      <c r="L1454" s="449"/>
      <c r="U1454" s="196" t="str">
        <f t="shared" si="59"/>
        <v>465: Madebe</v>
      </c>
    </row>
    <row r="1455" spans="1:21" ht="12.6">
      <c r="A1455" s="449" t="s">
        <v>9556</v>
      </c>
      <c r="B1455" s="448">
        <v>466</v>
      </c>
      <c r="C1455" s="450" t="s">
        <v>9989</v>
      </c>
      <c r="D1455" s="449" t="str">
        <f t="shared" si="58"/>
        <v>Manikakara</v>
      </c>
      <c r="E1455" s="449" t="s">
        <v>9989</v>
      </c>
      <c r="F1455" s="449"/>
      <c r="G1455" s="449"/>
      <c r="H1455" s="449"/>
      <c r="I1455" s="449"/>
      <c r="J1455" s="449">
        <v>10</v>
      </c>
      <c r="K1455" s="449">
        <v>71</v>
      </c>
      <c r="L1455" s="449"/>
      <c r="U1455" s="196" t="str">
        <f t="shared" si="59"/>
        <v>466: Manikakara</v>
      </c>
    </row>
    <row r="1456" spans="1:21" ht="12.6">
      <c r="A1456" s="449" t="s">
        <v>9556</v>
      </c>
      <c r="B1456" s="448">
        <v>467</v>
      </c>
      <c r="C1456" s="450" t="s">
        <v>9990</v>
      </c>
      <c r="D1456" s="449" t="str">
        <f t="shared" si="58"/>
        <v>Maruko</v>
      </c>
      <c r="E1456" s="449" t="s">
        <v>9990</v>
      </c>
      <c r="F1456" s="449"/>
      <c r="G1456" s="449"/>
      <c r="H1456" s="449"/>
      <c r="I1456" s="449"/>
      <c r="J1456" s="449">
        <v>10</v>
      </c>
      <c r="K1456" s="449">
        <v>71</v>
      </c>
      <c r="L1456" s="449"/>
      <c r="U1456" s="196" t="str">
        <f t="shared" si="59"/>
        <v>467: Maruko</v>
      </c>
    </row>
    <row r="1457" spans="1:21" ht="12.6">
      <c r="A1457" s="449" t="s">
        <v>9556</v>
      </c>
      <c r="B1457" s="448">
        <v>468</v>
      </c>
      <c r="C1457" s="450" t="s">
        <v>9991</v>
      </c>
      <c r="D1457" s="449" t="str">
        <f t="shared" si="58"/>
        <v>Nabanga</v>
      </c>
      <c r="E1457" s="449" t="s">
        <v>9991</v>
      </c>
      <c r="F1457" s="449"/>
      <c r="G1457" s="449"/>
      <c r="H1457" s="449"/>
      <c r="I1457" s="449"/>
      <c r="J1457" s="449">
        <v>10</v>
      </c>
      <c r="K1457" s="449">
        <v>71</v>
      </c>
      <c r="L1457" s="449"/>
      <c r="U1457" s="196" t="str">
        <f t="shared" si="59"/>
        <v>468: Nabanga</v>
      </c>
    </row>
    <row r="1458" spans="1:21" ht="12.6">
      <c r="A1458" s="449" t="s">
        <v>9556</v>
      </c>
      <c r="B1458" s="448">
        <v>469</v>
      </c>
      <c r="C1458" s="450" t="s">
        <v>9992</v>
      </c>
      <c r="D1458" s="449" t="str">
        <f t="shared" si="58"/>
        <v>Kozi</v>
      </c>
      <c r="E1458" s="449" t="s">
        <v>9992</v>
      </c>
      <c r="F1458" s="449"/>
      <c r="G1458" s="449"/>
      <c r="H1458" s="449"/>
      <c r="I1458" s="449"/>
      <c r="J1458" s="449">
        <v>10</v>
      </c>
      <c r="K1458" s="449">
        <v>72</v>
      </c>
      <c r="L1458" s="449"/>
      <c r="U1458" s="196" t="str">
        <f t="shared" si="59"/>
        <v>469: Kozi</v>
      </c>
    </row>
    <row r="1459" spans="1:21" ht="12.6">
      <c r="A1459" s="449" t="s">
        <v>9556</v>
      </c>
      <c r="B1459" s="448">
        <v>470</v>
      </c>
      <c r="C1459" s="450" t="s">
        <v>9993</v>
      </c>
      <c r="D1459" s="449" t="str">
        <f t="shared" si="58"/>
        <v>Landili</v>
      </c>
      <c r="E1459" s="449" t="s">
        <v>9993</v>
      </c>
      <c r="F1459" s="449"/>
      <c r="G1459" s="449"/>
      <c r="H1459" s="449"/>
      <c r="I1459" s="449"/>
      <c r="J1459" s="449">
        <v>10</v>
      </c>
      <c r="K1459" s="449">
        <v>72</v>
      </c>
      <c r="L1459" s="449"/>
      <c r="U1459" s="196" t="str">
        <f t="shared" si="59"/>
        <v>470: Landili</v>
      </c>
    </row>
    <row r="1460" spans="1:21" ht="12.6">
      <c r="A1460" s="449" t="s">
        <v>9556</v>
      </c>
      <c r="B1460" s="448">
        <v>471</v>
      </c>
      <c r="C1460" s="450" t="s">
        <v>9994</v>
      </c>
      <c r="D1460" s="449" t="str">
        <f t="shared" si="58"/>
        <v>Mambe</v>
      </c>
      <c r="E1460" s="449" t="s">
        <v>9994</v>
      </c>
      <c r="F1460" s="449"/>
      <c r="G1460" s="449"/>
      <c r="H1460" s="449"/>
      <c r="I1460" s="449"/>
      <c r="J1460" s="449">
        <v>10</v>
      </c>
      <c r="K1460" s="449">
        <v>72</v>
      </c>
      <c r="L1460" s="449"/>
      <c r="U1460" s="196" t="str">
        <f t="shared" si="59"/>
        <v>471: Mambe</v>
      </c>
    </row>
    <row r="1461" spans="1:21" ht="12.6">
      <c r="A1461" s="449" t="s">
        <v>9556</v>
      </c>
      <c r="B1461" s="448">
        <v>472</v>
      </c>
      <c r="C1461" s="450" t="s">
        <v>9072</v>
      </c>
      <c r="D1461" s="449" t="str">
        <f t="shared" si="58"/>
        <v>Maridi</v>
      </c>
      <c r="E1461" s="449" t="s">
        <v>9072</v>
      </c>
      <c r="F1461" s="449"/>
      <c r="G1461" s="449"/>
      <c r="H1461" s="449"/>
      <c r="I1461" s="449"/>
      <c r="J1461" s="449">
        <v>10</v>
      </c>
      <c r="K1461" s="449">
        <v>72</v>
      </c>
      <c r="L1461" s="449"/>
      <c r="U1461" s="196" t="str">
        <f t="shared" si="59"/>
        <v>472: Maridi</v>
      </c>
    </row>
    <row r="1462" spans="1:21" ht="12.6">
      <c r="A1462" s="449" t="s">
        <v>9556</v>
      </c>
      <c r="B1462" s="448">
        <v>473</v>
      </c>
      <c r="C1462" s="450" t="s">
        <v>9995</v>
      </c>
      <c r="D1462" s="449" t="str">
        <f t="shared" si="58"/>
        <v>Ngamunde</v>
      </c>
      <c r="E1462" s="449" t="s">
        <v>9995</v>
      </c>
      <c r="F1462" s="449"/>
      <c r="G1462" s="449"/>
      <c r="H1462" s="449"/>
      <c r="I1462" s="449"/>
      <c r="J1462" s="449">
        <v>10</v>
      </c>
      <c r="K1462" s="449">
        <v>72</v>
      </c>
      <c r="L1462" s="449"/>
      <c r="U1462" s="196" t="str">
        <f t="shared" si="59"/>
        <v>473: Ngamunde</v>
      </c>
    </row>
    <row r="1463" spans="1:21" ht="12.6">
      <c r="A1463" s="449" t="s">
        <v>9556</v>
      </c>
      <c r="B1463" s="448">
        <v>474</v>
      </c>
      <c r="C1463" s="450" t="s">
        <v>9996</v>
      </c>
      <c r="D1463" s="449" t="str">
        <f t="shared" si="58"/>
        <v>Kediba</v>
      </c>
      <c r="E1463" s="449" t="s">
        <v>9996</v>
      </c>
      <c r="F1463" s="449"/>
      <c r="G1463" s="449"/>
      <c r="H1463" s="449"/>
      <c r="I1463" s="449"/>
      <c r="J1463" s="449">
        <v>10</v>
      </c>
      <c r="K1463" s="449">
        <v>73</v>
      </c>
      <c r="L1463" s="449"/>
      <c r="U1463" s="196" t="str">
        <f t="shared" si="59"/>
        <v>474: Kediba</v>
      </c>
    </row>
    <row r="1464" spans="1:21" ht="12.6">
      <c r="A1464" s="449" t="s">
        <v>9556</v>
      </c>
      <c r="B1464" s="448">
        <v>475</v>
      </c>
      <c r="C1464" s="450" t="s">
        <v>9997</v>
      </c>
      <c r="D1464" s="449" t="str">
        <f t="shared" si="58"/>
        <v>Lakamadi</v>
      </c>
      <c r="E1464" s="449" t="s">
        <v>9997</v>
      </c>
      <c r="F1464" s="449"/>
      <c r="G1464" s="449"/>
      <c r="H1464" s="449"/>
      <c r="I1464" s="449"/>
      <c r="J1464" s="449">
        <v>10</v>
      </c>
      <c r="K1464" s="449">
        <v>73</v>
      </c>
      <c r="L1464" s="449"/>
      <c r="U1464" s="196" t="str">
        <f t="shared" si="59"/>
        <v>475: Lakamadi</v>
      </c>
    </row>
    <row r="1465" spans="1:21" ht="12.6">
      <c r="A1465" s="449" t="s">
        <v>9556</v>
      </c>
      <c r="B1465" s="448">
        <v>476</v>
      </c>
      <c r="C1465" s="450" t="s">
        <v>9998</v>
      </c>
      <c r="D1465" s="449" t="str">
        <f t="shared" si="58"/>
        <v>Lozoh</v>
      </c>
      <c r="E1465" s="449" t="s">
        <v>9998</v>
      </c>
      <c r="F1465" s="449"/>
      <c r="G1465" s="449"/>
      <c r="H1465" s="449"/>
      <c r="I1465" s="449"/>
      <c r="J1465" s="449">
        <v>10</v>
      </c>
      <c r="K1465" s="449">
        <v>73</v>
      </c>
      <c r="L1465" s="449"/>
      <c r="U1465" s="196" t="str">
        <f t="shared" si="59"/>
        <v>476: Lozoh</v>
      </c>
    </row>
    <row r="1466" spans="1:21" ht="12.6">
      <c r="A1466" s="449" t="s">
        <v>9556</v>
      </c>
      <c r="B1466" s="448">
        <v>477</v>
      </c>
      <c r="C1466" s="450" t="s">
        <v>9999</v>
      </c>
      <c r="D1466" s="449" t="str">
        <f t="shared" si="58"/>
        <v>Minga</v>
      </c>
      <c r="E1466" s="449" t="s">
        <v>9999</v>
      </c>
      <c r="F1466" s="449"/>
      <c r="G1466" s="449"/>
      <c r="H1466" s="449"/>
      <c r="I1466" s="449"/>
      <c r="J1466" s="449">
        <v>10</v>
      </c>
      <c r="K1466" s="449">
        <v>73</v>
      </c>
      <c r="L1466" s="449"/>
      <c r="U1466" s="196" t="str">
        <f t="shared" si="59"/>
        <v>477: Minga</v>
      </c>
    </row>
    <row r="1467" spans="1:21" ht="12.6">
      <c r="A1467" s="449" t="s">
        <v>9556</v>
      </c>
      <c r="B1467" s="448">
        <v>478</v>
      </c>
      <c r="C1467" s="450" t="s">
        <v>10000</v>
      </c>
      <c r="D1467" s="449" t="str">
        <f t="shared" si="58"/>
        <v>Witto</v>
      </c>
      <c r="E1467" s="449" t="s">
        <v>10000</v>
      </c>
      <c r="F1467" s="449"/>
      <c r="G1467" s="449"/>
      <c r="H1467" s="449"/>
      <c r="I1467" s="449"/>
      <c r="J1467" s="449">
        <v>10</v>
      </c>
      <c r="K1467" s="449">
        <v>73</v>
      </c>
      <c r="L1467" s="449"/>
      <c r="U1467" s="196" t="str">
        <f t="shared" si="59"/>
        <v>478: Witto</v>
      </c>
    </row>
    <row r="1468" spans="1:21" ht="12.6">
      <c r="A1468" s="449" t="s">
        <v>9556</v>
      </c>
      <c r="B1468" s="448">
        <v>479</v>
      </c>
      <c r="C1468" s="450" t="s">
        <v>10001</v>
      </c>
      <c r="D1468" s="449" t="str">
        <f t="shared" si="58"/>
        <v>Amadi</v>
      </c>
      <c r="E1468" s="449" t="s">
        <v>10001</v>
      </c>
      <c r="F1468" s="449"/>
      <c r="G1468" s="449"/>
      <c r="H1468" s="449"/>
      <c r="I1468" s="449"/>
      <c r="J1468" s="449">
        <v>10</v>
      </c>
      <c r="K1468" s="449">
        <v>74</v>
      </c>
      <c r="L1468" s="449"/>
      <c r="U1468" s="196" t="str">
        <f t="shared" si="59"/>
        <v>479: Amadi</v>
      </c>
    </row>
    <row r="1469" spans="1:21" ht="12.6">
      <c r="A1469" s="449" t="s">
        <v>9556</v>
      </c>
      <c r="B1469" s="448">
        <v>480</v>
      </c>
      <c r="C1469" s="450" t="s">
        <v>10002</v>
      </c>
      <c r="D1469" s="449" t="str">
        <f t="shared" si="58"/>
        <v>Bangolo</v>
      </c>
      <c r="E1469" s="449" t="s">
        <v>10002</v>
      </c>
      <c r="F1469" s="449"/>
      <c r="G1469" s="449"/>
      <c r="H1469" s="449"/>
      <c r="I1469" s="449"/>
      <c r="J1469" s="449">
        <v>10</v>
      </c>
      <c r="K1469" s="449">
        <v>74</v>
      </c>
      <c r="L1469" s="449"/>
      <c r="U1469" s="196" t="str">
        <f t="shared" si="59"/>
        <v>480: Bangolo</v>
      </c>
    </row>
    <row r="1470" spans="1:21" ht="12.6">
      <c r="A1470" s="449" t="s">
        <v>9556</v>
      </c>
      <c r="B1470" s="448">
        <v>481</v>
      </c>
      <c r="C1470" s="450" t="s">
        <v>10003</v>
      </c>
      <c r="D1470" s="449" t="str">
        <f t="shared" si="58"/>
        <v>Kotobi</v>
      </c>
      <c r="E1470" s="449" t="s">
        <v>10003</v>
      </c>
      <c r="F1470" s="449"/>
      <c r="G1470" s="449"/>
      <c r="H1470" s="449"/>
      <c r="I1470" s="449"/>
      <c r="J1470" s="449">
        <v>10</v>
      </c>
      <c r="K1470" s="449">
        <v>74</v>
      </c>
      <c r="L1470" s="449"/>
      <c r="U1470" s="196" t="str">
        <f t="shared" si="59"/>
        <v>481: Kotobi</v>
      </c>
    </row>
    <row r="1471" spans="1:21" ht="12.6">
      <c r="A1471" s="449" t="s">
        <v>9556</v>
      </c>
      <c r="B1471" s="448">
        <v>482</v>
      </c>
      <c r="C1471" s="450" t="s">
        <v>10004</v>
      </c>
      <c r="D1471" s="449" t="str">
        <f t="shared" si="58"/>
        <v>Mundri</v>
      </c>
      <c r="E1471" s="449" t="s">
        <v>10004</v>
      </c>
      <c r="F1471" s="449"/>
      <c r="G1471" s="449"/>
      <c r="H1471" s="449"/>
      <c r="I1471" s="449"/>
      <c r="J1471" s="449">
        <v>10</v>
      </c>
      <c r="K1471" s="449">
        <v>74</v>
      </c>
      <c r="L1471" s="449"/>
      <c r="U1471" s="196" t="str">
        <f t="shared" si="59"/>
        <v>482: Mundri</v>
      </c>
    </row>
    <row r="1472" spans="1:21" ht="12.6">
      <c r="A1472" s="449" t="s">
        <v>9556</v>
      </c>
      <c r="B1472" s="448">
        <v>483</v>
      </c>
      <c r="C1472" s="450" t="s">
        <v>10005</v>
      </c>
      <c r="D1472" s="449" t="str">
        <f t="shared" si="58"/>
        <v>Bagori</v>
      </c>
      <c r="E1472" s="449" t="s">
        <v>10005</v>
      </c>
      <c r="F1472" s="449"/>
      <c r="G1472" s="449"/>
      <c r="H1472" s="449"/>
      <c r="I1472" s="449"/>
      <c r="J1472" s="449">
        <v>10</v>
      </c>
      <c r="K1472" s="449">
        <v>75</v>
      </c>
      <c r="L1472" s="449"/>
      <c r="U1472" s="196" t="str">
        <f t="shared" si="59"/>
        <v>483: Bagori</v>
      </c>
    </row>
    <row r="1473" spans="1:21" ht="12.6">
      <c r="A1473" s="449" t="s">
        <v>9556</v>
      </c>
      <c r="B1473" s="448">
        <v>484</v>
      </c>
      <c r="C1473" s="450" t="s">
        <v>10006</v>
      </c>
      <c r="D1473" s="449" t="str">
        <f t="shared" si="58"/>
        <v>Bahr El Grindi</v>
      </c>
      <c r="E1473" s="449" t="s">
        <v>10006</v>
      </c>
      <c r="F1473" s="449"/>
      <c r="G1473" s="449"/>
      <c r="H1473" s="449"/>
      <c r="I1473" s="449"/>
      <c r="J1473" s="449">
        <v>10</v>
      </c>
      <c r="K1473" s="449">
        <v>75</v>
      </c>
      <c r="L1473" s="449"/>
      <c r="U1473" s="196" t="str">
        <f t="shared" si="59"/>
        <v>484: Bahr El Grindi</v>
      </c>
    </row>
    <row r="1474" spans="1:21" ht="12.6">
      <c r="A1474" s="449" t="s">
        <v>9556</v>
      </c>
      <c r="B1474" s="448">
        <v>485</v>
      </c>
      <c r="C1474" s="450" t="s">
        <v>10007</v>
      </c>
      <c r="D1474" s="449" t="str">
        <f t="shared" si="58"/>
        <v>Dari</v>
      </c>
      <c r="E1474" s="449" t="s">
        <v>10007</v>
      </c>
      <c r="F1474" s="449"/>
      <c r="G1474" s="449"/>
      <c r="H1474" s="449"/>
      <c r="I1474" s="449"/>
      <c r="J1474" s="449">
        <v>10</v>
      </c>
      <c r="K1474" s="449">
        <v>75</v>
      </c>
      <c r="L1474" s="449"/>
      <c r="U1474" s="196" t="str">
        <f t="shared" si="59"/>
        <v>485: Dari</v>
      </c>
    </row>
    <row r="1475" spans="1:21" ht="12.6">
      <c r="A1475" s="449" t="s">
        <v>9556</v>
      </c>
      <c r="B1475" s="448">
        <v>486</v>
      </c>
      <c r="C1475" s="450" t="s">
        <v>10008</v>
      </c>
      <c r="D1475" s="449" t="str">
        <f t="shared" si="58"/>
        <v>Kokori</v>
      </c>
      <c r="E1475" s="449" t="s">
        <v>10008</v>
      </c>
      <c r="F1475" s="449"/>
      <c r="G1475" s="449"/>
      <c r="H1475" s="449"/>
      <c r="I1475" s="449"/>
      <c r="J1475" s="449">
        <v>10</v>
      </c>
      <c r="K1475" s="449">
        <v>75</v>
      </c>
      <c r="L1475" s="449"/>
      <c r="U1475" s="196" t="str">
        <f t="shared" si="59"/>
        <v>486: Kokori</v>
      </c>
    </row>
    <row r="1476" spans="1:21" ht="12.6">
      <c r="A1476" s="449" t="s">
        <v>9556</v>
      </c>
      <c r="B1476" s="448">
        <v>487</v>
      </c>
      <c r="C1476" s="450" t="s">
        <v>10009</v>
      </c>
      <c r="D1476" s="449" t="str">
        <f t="shared" si="58"/>
        <v>Lessi</v>
      </c>
      <c r="E1476" s="449" t="s">
        <v>10009</v>
      </c>
      <c r="F1476" s="449"/>
      <c r="G1476" s="449"/>
      <c r="H1476" s="449"/>
      <c r="I1476" s="449"/>
      <c r="J1476" s="449">
        <v>10</v>
      </c>
      <c r="K1476" s="449">
        <v>75</v>
      </c>
      <c r="L1476" s="449"/>
      <c r="U1476" s="196" t="str">
        <f t="shared" si="59"/>
        <v>487: Lessi</v>
      </c>
    </row>
    <row r="1477" spans="1:21" ht="12.6">
      <c r="A1477" s="449" t="s">
        <v>9556</v>
      </c>
      <c r="B1477" s="448">
        <v>488</v>
      </c>
      <c r="C1477" s="450" t="s">
        <v>9075</v>
      </c>
      <c r="D1477" s="449" t="str">
        <f t="shared" si="58"/>
        <v>Mvolo</v>
      </c>
      <c r="E1477" s="449" t="s">
        <v>9075</v>
      </c>
      <c r="F1477" s="449"/>
      <c r="G1477" s="449"/>
      <c r="H1477" s="449"/>
      <c r="I1477" s="449"/>
      <c r="J1477" s="449">
        <v>10</v>
      </c>
      <c r="K1477" s="449">
        <v>75</v>
      </c>
      <c r="L1477" s="449"/>
      <c r="U1477" s="196" t="str">
        <f t="shared" si="59"/>
        <v>488: Mvolo</v>
      </c>
    </row>
    <row r="1478" spans="1:21" ht="12.6">
      <c r="A1478" s="449" t="s">
        <v>9556</v>
      </c>
      <c r="B1478" s="448">
        <v>489</v>
      </c>
      <c r="C1478" s="450" t="s">
        <v>10010</v>
      </c>
      <c r="D1478" s="449" t="str">
        <f t="shared" si="58"/>
        <v>Yeri</v>
      </c>
      <c r="E1478" s="449" t="s">
        <v>10010</v>
      </c>
      <c r="F1478" s="449"/>
      <c r="G1478" s="449"/>
      <c r="H1478" s="449"/>
      <c r="I1478" s="449"/>
      <c r="J1478" s="449">
        <v>10</v>
      </c>
      <c r="K1478" s="449">
        <v>75</v>
      </c>
      <c r="L1478" s="449"/>
      <c r="U1478" s="196" t="str">
        <f t="shared" si="59"/>
        <v>489: Yeri</v>
      </c>
    </row>
    <row r="1479" spans="1:21" ht="12.6">
      <c r="A1479" s="449" t="s">
        <v>9556</v>
      </c>
      <c r="B1479" s="448">
        <v>490</v>
      </c>
      <c r="C1479" s="450" t="s">
        <v>9076</v>
      </c>
      <c r="D1479" s="449" t="str">
        <f t="shared" si="58"/>
        <v>Nagero</v>
      </c>
      <c r="E1479" s="449" t="s">
        <v>9076</v>
      </c>
      <c r="F1479" s="449"/>
      <c r="G1479" s="449"/>
      <c r="H1479" s="449"/>
      <c r="I1479" s="449"/>
      <c r="J1479" s="449">
        <v>10</v>
      </c>
      <c r="K1479" s="449">
        <v>76</v>
      </c>
      <c r="L1479" s="449"/>
      <c r="U1479" s="196" t="str">
        <f t="shared" si="59"/>
        <v>490: Nagero</v>
      </c>
    </row>
    <row r="1480" spans="1:21" ht="12.6">
      <c r="A1480" s="449" t="s">
        <v>9556</v>
      </c>
      <c r="B1480" s="448">
        <v>491</v>
      </c>
      <c r="C1480" s="450" t="s">
        <v>10011</v>
      </c>
      <c r="D1480" s="449" t="str">
        <f t="shared" si="58"/>
        <v>Basukangbi</v>
      </c>
      <c r="E1480" s="449" t="s">
        <v>10011</v>
      </c>
      <c r="F1480" s="449"/>
      <c r="G1480" s="449"/>
      <c r="H1480" s="449"/>
      <c r="I1480" s="449"/>
      <c r="J1480" s="449">
        <v>10</v>
      </c>
      <c r="K1480" s="449">
        <v>77</v>
      </c>
      <c r="L1480" s="449"/>
      <c r="U1480" s="196" t="str">
        <f t="shared" si="59"/>
        <v>491: Basukangbi</v>
      </c>
    </row>
    <row r="1481" spans="1:21" ht="12.6">
      <c r="A1481" s="449" t="s">
        <v>9556</v>
      </c>
      <c r="B1481" s="448">
        <v>492</v>
      </c>
      <c r="C1481" s="450" t="s">
        <v>10012</v>
      </c>
      <c r="D1481" s="449" t="str">
        <f t="shared" si="58"/>
        <v>Nzara Centre</v>
      </c>
      <c r="E1481" s="449" t="s">
        <v>10012</v>
      </c>
      <c r="F1481" s="449"/>
      <c r="G1481" s="449"/>
      <c r="H1481" s="449"/>
      <c r="I1481" s="449"/>
      <c r="J1481" s="449">
        <v>10</v>
      </c>
      <c r="K1481" s="449">
        <v>77</v>
      </c>
      <c r="L1481" s="449"/>
      <c r="U1481" s="196" t="str">
        <f t="shared" si="59"/>
        <v>492: Nzara Centre</v>
      </c>
    </row>
    <row r="1482" spans="1:21" ht="12.6">
      <c r="A1482" s="449" t="s">
        <v>9556</v>
      </c>
      <c r="B1482" s="448">
        <v>493</v>
      </c>
      <c r="C1482" s="450" t="s">
        <v>10013</v>
      </c>
      <c r="D1482" s="449" t="str">
        <f t="shared" si="58"/>
        <v>Ringasi</v>
      </c>
      <c r="E1482" s="449" t="s">
        <v>10013</v>
      </c>
      <c r="F1482" s="449"/>
      <c r="G1482" s="449"/>
      <c r="H1482" s="449"/>
      <c r="I1482" s="449"/>
      <c r="J1482" s="449">
        <v>10</v>
      </c>
      <c r="K1482" s="449">
        <v>77</v>
      </c>
      <c r="L1482" s="449"/>
      <c r="U1482" s="196" t="str">
        <f t="shared" si="59"/>
        <v>493: Ringasi</v>
      </c>
    </row>
    <row r="1483" spans="1:21" ht="12.6">
      <c r="A1483" s="449" t="s">
        <v>9556</v>
      </c>
      <c r="B1483" s="448">
        <v>494</v>
      </c>
      <c r="C1483" s="450" t="s">
        <v>10014</v>
      </c>
      <c r="D1483" s="449" t="str">
        <f t="shared" si="58"/>
        <v>Sakure</v>
      </c>
      <c r="E1483" s="449" t="s">
        <v>10014</v>
      </c>
      <c r="F1483" s="449"/>
      <c r="G1483" s="449"/>
      <c r="H1483" s="449"/>
      <c r="I1483" s="449"/>
      <c r="J1483" s="449">
        <v>10</v>
      </c>
      <c r="K1483" s="449">
        <v>77</v>
      </c>
      <c r="L1483" s="449"/>
      <c r="U1483" s="196" t="str">
        <f t="shared" si="59"/>
        <v>494: Sakure</v>
      </c>
    </row>
    <row r="1484" spans="1:21" ht="12.6">
      <c r="A1484" s="449" t="s">
        <v>9556</v>
      </c>
      <c r="B1484" s="448">
        <v>495</v>
      </c>
      <c r="C1484" s="450" t="s">
        <v>10015</v>
      </c>
      <c r="D1484" s="449" t="str">
        <f t="shared" si="58"/>
        <v>Sangua</v>
      </c>
      <c r="E1484" s="449" t="s">
        <v>10015</v>
      </c>
      <c r="F1484" s="449"/>
      <c r="G1484" s="449"/>
      <c r="H1484" s="449"/>
      <c r="I1484" s="449"/>
      <c r="J1484" s="449">
        <v>10</v>
      </c>
      <c r="K1484" s="449">
        <v>77</v>
      </c>
      <c r="L1484" s="449"/>
      <c r="U1484" s="196" t="str">
        <f t="shared" si="59"/>
        <v>495: Sangua</v>
      </c>
    </row>
    <row r="1485" spans="1:21" ht="12.6">
      <c r="A1485" s="449" t="s">
        <v>9556</v>
      </c>
      <c r="B1485" s="448">
        <v>496</v>
      </c>
      <c r="C1485" s="450" t="s">
        <v>10016</v>
      </c>
      <c r="D1485" s="449" t="str">
        <f t="shared" si="58"/>
        <v>Mupoi</v>
      </c>
      <c r="E1485" s="449" t="s">
        <v>10016</v>
      </c>
      <c r="F1485" s="449"/>
      <c r="G1485" s="449"/>
      <c r="H1485" s="449"/>
      <c r="I1485" s="449"/>
      <c r="J1485" s="449">
        <v>10</v>
      </c>
      <c r="K1485" s="449">
        <v>78</v>
      </c>
      <c r="L1485" s="449"/>
      <c r="U1485" s="196" t="str">
        <f t="shared" si="59"/>
        <v>496: Mupoi</v>
      </c>
    </row>
    <row r="1486" spans="1:21" ht="12.6">
      <c r="A1486" s="449" t="s">
        <v>9556</v>
      </c>
      <c r="B1486" s="448">
        <v>497</v>
      </c>
      <c r="C1486" s="450" t="s">
        <v>10017</v>
      </c>
      <c r="D1486" s="449" t="str">
        <f t="shared" si="58"/>
        <v>Namutina</v>
      </c>
      <c r="E1486" s="449" t="s">
        <v>10017</v>
      </c>
      <c r="F1486" s="449"/>
      <c r="G1486" s="449"/>
      <c r="H1486" s="449"/>
      <c r="I1486" s="449"/>
      <c r="J1486" s="449">
        <v>10</v>
      </c>
      <c r="K1486" s="449">
        <v>78</v>
      </c>
      <c r="L1486" s="449"/>
      <c r="U1486" s="196" t="str">
        <f t="shared" si="59"/>
        <v>497: Namutina</v>
      </c>
    </row>
    <row r="1487" spans="1:21" ht="12.6">
      <c r="A1487" s="449" t="s">
        <v>9556</v>
      </c>
      <c r="B1487" s="448">
        <v>498</v>
      </c>
      <c r="C1487" s="450" t="s">
        <v>10018</v>
      </c>
      <c r="D1487" s="449" t="str">
        <f t="shared" si="58"/>
        <v>Source Yubu</v>
      </c>
      <c r="E1487" s="449" t="s">
        <v>10018</v>
      </c>
      <c r="F1487" s="449"/>
      <c r="G1487" s="449"/>
      <c r="H1487" s="449"/>
      <c r="I1487" s="449"/>
      <c r="J1487" s="449">
        <v>10</v>
      </c>
      <c r="K1487" s="449">
        <v>78</v>
      </c>
      <c r="L1487" s="449"/>
      <c r="U1487" s="196" t="str">
        <f t="shared" si="59"/>
        <v>498: Source Yubu</v>
      </c>
    </row>
    <row r="1488" spans="1:21" ht="12.6">
      <c r="A1488" s="449" t="s">
        <v>9556</v>
      </c>
      <c r="B1488" s="448">
        <v>499</v>
      </c>
      <c r="C1488" s="450" t="s">
        <v>9078</v>
      </c>
      <c r="D1488" s="449" t="str">
        <f t="shared" si="58"/>
        <v>Tambura</v>
      </c>
      <c r="E1488" s="449" t="s">
        <v>9078</v>
      </c>
      <c r="F1488" s="449"/>
      <c r="G1488" s="449"/>
      <c r="H1488" s="449"/>
      <c r="I1488" s="449"/>
      <c r="J1488" s="449">
        <v>10</v>
      </c>
      <c r="K1488" s="449">
        <v>78</v>
      </c>
      <c r="L1488" s="449"/>
      <c r="U1488" s="196" t="str">
        <f t="shared" si="59"/>
        <v>499: Tambura</v>
      </c>
    </row>
    <row r="1489" spans="1:21" ht="12.6">
      <c r="A1489" s="449" t="s">
        <v>9556</v>
      </c>
      <c r="B1489" s="448">
        <v>500</v>
      </c>
      <c r="C1489" s="450" t="s">
        <v>10019</v>
      </c>
      <c r="D1489" s="449" t="str">
        <f t="shared" si="58"/>
        <v>Bangasu</v>
      </c>
      <c r="E1489" s="449" t="s">
        <v>10019</v>
      </c>
      <c r="F1489" s="449"/>
      <c r="G1489" s="449"/>
      <c r="H1489" s="449"/>
      <c r="I1489" s="449"/>
      <c r="J1489" s="449">
        <v>10</v>
      </c>
      <c r="K1489" s="449">
        <v>79</v>
      </c>
      <c r="L1489" s="449"/>
      <c r="U1489" s="196" t="str">
        <f t="shared" si="59"/>
        <v>500: Bangasu</v>
      </c>
    </row>
    <row r="1490" spans="1:21" ht="12.6">
      <c r="A1490" s="449" t="s">
        <v>9556</v>
      </c>
      <c r="B1490" s="448">
        <v>501</v>
      </c>
      <c r="C1490" s="450" t="s">
        <v>10020</v>
      </c>
      <c r="D1490" s="449" t="str">
        <f t="shared" si="58"/>
        <v>Gangura</v>
      </c>
      <c r="E1490" s="449" t="s">
        <v>10020</v>
      </c>
      <c r="F1490" s="449"/>
      <c r="G1490" s="449"/>
      <c r="H1490" s="449"/>
      <c r="I1490" s="449"/>
      <c r="J1490" s="449">
        <v>10</v>
      </c>
      <c r="K1490" s="449">
        <v>79</v>
      </c>
      <c r="L1490" s="449"/>
      <c r="U1490" s="196" t="str">
        <f t="shared" si="59"/>
        <v>501: Gangura</v>
      </c>
    </row>
    <row r="1491" spans="1:21" ht="12.6">
      <c r="A1491" s="449" t="s">
        <v>9556</v>
      </c>
      <c r="B1491" s="448">
        <v>502</v>
      </c>
      <c r="C1491" s="450" t="s">
        <v>10021</v>
      </c>
      <c r="D1491" s="449" t="str">
        <f t="shared" si="58"/>
        <v>Li_Rangu</v>
      </c>
      <c r="E1491" s="449" t="s">
        <v>10021</v>
      </c>
      <c r="F1491" s="449"/>
      <c r="G1491" s="449"/>
      <c r="H1491" s="449"/>
      <c r="I1491" s="449"/>
      <c r="J1491" s="449">
        <v>10</v>
      </c>
      <c r="K1491" s="449">
        <v>79</v>
      </c>
      <c r="L1491" s="449"/>
      <c r="U1491" s="196" t="str">
        <f t="shared" si="59"/>
        <v>502: Li_Rangu</v>
      </c>
    </row>
    <row r="1492" spans="1:21" ht="12.6">
      <c r="A1492" s="449" t="s">
        <v>9556</v>
      </c>
      <c r="B1492" s="448">
        <v>503</v>
      </c>
      <c r="C1492" s="450" t="s">
        <v>10022</v>
      </c>
      <c r="D1492" s="449" t="str">
        <f t="shared" si="58"/>
        <v>Nadiangere</v>
      </c>
      <c r="E1492" s="449" t="s">
        <v>10022</v>
      </c>
      <c r="F1492" s="449"/>
      <c r="G1492" s="449"/>
      <c r="H1492" s="449"/>
      <c r="I1492" s="449"/>
      <c r="J1492" s="449">
        <v>10</v>
      </c>
      <c r="K1492" s="449">
        <v>79</v>
      </c>
      <c r="L1492" s="449"/>
      <c r="U1492" s="196" t="str">
        <f t="shared" si="59"/>
        <v>503: Nadiangere</v>
      </c>
    </row>
    <row r="1493" spans="1:21" ht="12.6">
      <c r="A1493" s="449" t="s">
        <v>9556</v>
      </c>
      <c r="B1493" s="448">
        <v>504</v>
      </c>
      <c r="C1493" s="450" t="s">
        <v>10023</v>
      </c>
      <c r="D1493" s="449" t="str">
        <f t="shared" si="58"/>
        <v>Yambio Town</v>
      </c>
      <c r="E1493" s="449" t="s">
        <v>10023</v>
      </c>
      <c r="F1493" s="449"/>
      <c r="G1493" s="449"/>
      <c r="H1493" s="449"/>
      <c r="I1493" s="449"/>
      <c r="J1493" s="449">
        <v>10</v>
      </c>
      <c r="K1493" s="449">
        <v>79</v>
      </c>
      <c r="L1493" s="449"/>
      <c r="U1493" s="196" t="str">
        <f t="shared" si="59"/>
        <v>504: Yambio Town</v>
      </c>
    </row>
    <row r="1494" spans="1:21" ht="12.6">
      <c r="A1494" s="457" t="s">
        <v>10024</v>
      </c>
      <c r="B1494" s="456">
        <v>1</v>
      </c>
      <c r="C1494" s="450" t="s">
        <v>10025</v>
      </c>
      <c r="D1494" s="449" t="str">
        <f t="shared" si="58"/>
        <v>At every distribution</v>
      </c>
      <c r="E1494" s="457" t="s">
        <v>10025</v>
      </c>
      <c r="F1494" s="457"/>
      <c r="G1494" s="457"/>
      <c r="H1494" s="457"/>
      <c r="I1494" s="449"/>
      <c r="J1494" s="449"/>
      <c r="K1494" s="449"/>
      <c r="L1494" s="449"/>
      <c r="U1494" s="196" t="str">
        <f t="shared" si="59"/>
        <v>1: At every distribution</v>
      </c>
    </row>
    <row r="1495" spans="1:21" ht="12.6">
      <c r="A1495" s="457" t="s">
        <v>10024</v>
      </c>
      <c r="B1495" s="456">
        <v>2</v>
      </c>
      <c r="C1495" s="450" t="s">
        <v>10026</v>
      </c>
      <c r="D1495" s="449" t="str">
        <f t="shared" si="58"/>
        <v>It is once-off</v>
      </c>
      <c r="E1495" s="457" t="s">
        <v>10026</v>
      </c>
      <c r="F1495" s="457"/>
      <c r="G1495" s="457"/>
      <c r="H1495" s="457"/>
      <c r="I1495" s="449"/>
      <c r="J1495" s="449"/>
      <c r="K1495" s="449"/>
      <c r="L1495" s="449"/>
      <c r="U1495" s="196" t="str">
        <f t="shared" si="59"/>
        <v>2: It is once-off</v>
      </c>
    </row>
    <row r="1496" spans="1:21" ht="12.6">
      <c r="A1496" s="457" t="s">
        <v>10024</v>
      </c>
      <c r="B1496" s="456">
        <v>3</v>
      </c>
      <c r="C1496" s="450" t="s">
        <v>10027</v>
      </c>
      <c r="D1496" s="449" t="str">
        <f t="shared" si="58"/>
        <v>Every month regardless of distributions</v>
      </c>
      <c r="E1496" s="457" t="s">
        <v>10027</v>
      </c>
      <c r="F1496" s="457"/>
      <c r="G1496" s="457"/>
      <c r="H1496" s="457"/>
      <c r="I1496" s="449"/>
      <c r="J1496" s="449"/>
      <c r="K1496" s="449"/>
      <c r="L1496" s="449"/>
      <c r="U1496" s="196" t="str">
        <f t="shared" si="59"/>
        <v>3: Every month regardless of distributions</v>
      </c>
    </row>
    <row r="1497" spans="1:21" ht="12.6">
      <c r="A1497" s="457" t="s">
        <v>10024</v>
      </c>
      <c r="B1497" s="456">
        <v>88</v>
      </c>
      <c r="C1497" s="450" t="s">
        <v>4525</v>
      </c>
      <c r="D1497" s="449" t="str">
        <f t="shared" si="58"/>
        <v>Other</v>
      </c>
      <c r="E1497" s="457" t="s">
        <v>4525</v>
      </c>
      <c r="F1497" s="457"/>
      <c r="G1497" s="457"/>
      <c r="H1497" s="457"/>
      <c r="I1497" s="449"/>
      <c r="J1497" s="449"/>
      <c r="K1497" s="449"/>
      <c r="L1497" s="449"/>
      <c r="U1497" s="196" t="str">
        <f t="shared" si="59"/>
        <v>88: Other</v>
      </c>
    </row>
    <row r="1498" spans="1:21" ht="12.6">
      <c r="A1498" s="457" t="s">
        <v>10028</v>
      </c>
      <c r="B1498" s="456">
        <v>1</v>
      </c>
      <c r="C1498" s="450" t="s">
        <v>10029</v>
      </c>
      <c r="D1498" s="449" t="str">
        <f t="shared" si="58"/>
        <v>Forced taxation payment</v>
      </c>
      <c r="E1498" s="457" t="s">
        <v>10029</v>
      </c>
      <c r="F1498" s="457"/>
      <c r="G1498" s="457"/>
      <c r="H1498" s="457"/>
      <c r="I1498" s="449"/>
      <c r="J1498" s="449"/>
      <c r="K1498" s="449"/>
      <c r="L1498" s="449"/>
      <c r="U1498" s="196" t="str">
        <f t="shared" si="59"/>
        <v>1: Forced taxation payment</v>
      </c>
    </row>
    <row r="1499" spans="1:21" ht="12.6">
      <c r="A1499" s="457" t="s">
        <v>10028</v>
      </c>
      <c r="B1499" s="456">
        <v>2</v>
      </c>
      <c r="C1499" s="450" t="s">
        <v>10030</v>
      </c>
      <c r="D1499" s="449" t="str">
        <f t="shared" si="58"/>
        <v>Voluntary taxation payment</v>
      </c>
      <c r="E1499" s="457" t="s">
        <v>10030</v>
      </c>
      <c r="F1499" s="457"/>
      <c r="G1499" s="457"/>
      <c r="H1499" s="457"/>
      <c r="I1499" s="449"/>
      <c r="J1499" s="449"/>
      <c r="K1499" s="449"/>
      <c r="L1499" s="449"/>
      <c r="U1499" s="196" t="str">
        <f t="shared" si="59"/>
        <v>2: Voluntary taxation payment</v>
      </c>
    </row>
    <row r="1500" spans="1:21" ht="12.6">
      <c r="A1500" s="457" t="s">
        <v>10028</v>
      </c>
      <c r="B1500" s="456">
        <v>3</v>
      </c>
      <c r="C1500" s="450" t="s">
        <v>10031</v>
      </c>
      <c r="D1500" s="449" t="str">
        <f t="shared" si="58"/>
        <v>Shared it with a neighbour/family</v>
      </c>
      <c r="E1500" s="457" t="s">
        <v>10031</v>
      </c>
      <c r="F1500" s="457"/>
      <c r="G1500" s="457"/>
      <c r="H1500" s="457"/>
      <c r="I1500" s="449"/>
      <c r="J1500" s="449"/>
      <c r="K1500" s="449"/>
      <c r="L1500" s="449"/>
      <c r="U1500" s="196" t="str">
        <f t="shared" si="59"/>
        <v>3: Shared it with a neighbour/family</v>
      </c>
    </row>
    <row r="1501" spans="1:21" ht="12.6">
      <c r="A1501" s="457" t="s">
        <v>10028</v>
      </c>
      <c r="B1501" s="456">
        <v>4</v>
      </c>
      <c r="C1501" s="450" t="s">
        <v>10032</v>
      </c>
      <c r="D1501" s="449" t="str">
        <f t="shared" si="58"/>
        <v>Payment for services (food transport, etc..)</v>
      </c>
      <c r="E1501" s="457" t="s">
        <v>10033</v>
      </c>
      <c r="F1501" s="457"/>
      <c r="G1501" s="457"/>
      <c r="H1501" s="457"/>
      <c r="I1501" s="449"/>
      <c r="J1501" s="449"/>
      <c r="K1501" s="449"/>
      <c r="L1501" s="449"/>
      <c r="U1501" s="196" t="str">
        <f t="shared" si="59"/>
        <v>4: Payment for services (food transport, etc..)</v>
      </c>
    </row>
    <row r="1502" spans="1:21" ht="12.6">
      <c r="A1502" s="457" t="s">
        <v>10028</v>
      </c>
      <c r="B1502" s="456">
        <v>88</v>
      </c>
      <c r="C1502" s="450" t="s">
        <v>4525</v>
      </c>
      <c r="D1502" s="449" t="str">
        <f t="shared" si="58"/>
        <v>Other</v>
      </c>
      <c r="E1502" s="457" t="s">
        <v>4525</v>
      </c>
      <c r="F1502" s="457"/>
      <c r="G1502" s="457"/>
      <c r="H1502" s="457"/>
      <c r="I1502" s="449"/>
      <c r="J1502" s="449"/>
      <c r="K1502" s="449"/>
      <c r="L1502" s="449"/>
      <c r="U1502" s="196" t="str">
        <f t="shared" si="59"/>
        <v>88: Other</v>
      </c>
    </row>
    <row r="1503" spans="1:21" ht="12.6">
      <c r="A1503" s="449" t="s">
        <v>10034</v>
      </c>
      <c r="B1503" s="448">
        <v>1</v>
      </c>
      <c r="C1503" s="450" t="s">
        <v>9522</v>
      </c>
      <c r="D1503" s="449" t="str">
        <f t="shared" si="58"/>
        <v>Community/traditional Leader</v>
      </c>
      <c r="E1503" s="449" t="s">
        <v>10035</v>
      </c>
      <c r="F1503" s="449"/>
      <c r="G1503" s="449"/>
      <c r="H1503" s="449"/>
      <c r="I1503" s="449"/>
      <c r="J1503" s="449"/>
      <c r="K1503" s="449"/>
      <c r="L1503" s="449"/>
      <c r="U1503" s="196" t="str">
        <f t="shared" si="59"/>
        <v>1: Community/traditional Leader</v>
      </c>
    </row>
    <row r="1504" spans="1:21" ht="12.6">
      <c r="A1504" s="449" t="s">
        <v>10034</v>
      </c>
      <c r="B1504" s="448">
        <v>2</v>
      </c>
      <c r="C1504" s="450" t="s">
        <v>8981</v>
      </c>
      <c r="D1504" s="449" t="str">
        <f t="shared" si="58"/>
        <v>Local authorities</v>
      </c>
      <c r="E1504" s="449" t="s">
        <v>10036</v>
      </c>
      <c r="F1504" s="449"/>
      <c r="G1504" s="449"/>
      <c r="H1504" s="449"/>
      <c r="I1504" s="449"/>
      <c r="J1504" s="449"/>
      <c r="K1504" s="449"/>
      <c r="L1504" s="449"/>
      <c r="U1504" s="196" t="str">
        <f t="shared" si="59"/>
        <v>2: Local authorities</v>
      </c>
    </row>
    <row r="1505" spans="1:21" ht="12.6">
      <c r="A1505" s="449" t="s">
        <v>10034</v>
      </c>
      <c r="B1505" s="448">
        <v>3</v>
      </c>
      <c r="C1505" s="450" t="s">
        <v>8979</v>
      </c>
      <c r="D1505" s="449" t="str">
        <f t="shared" si="58"/>
        <v>Project management committee (PMC)</v>
      </c>
      <c r="E1505" s="449" t="s">
        <v>10037</v>
      </c>
      <c r="F1505" s="449"/>
      <c r="G1505" s="449"/>
      <c r="H1505" s="449"/>
      <c r="I1505" s="449"/>
      <c r="J1505" s="449"/>
      <c r="K1505" s="449"/>
      <c r="L1505" s="449"/>
      <c r="U1505" s="196" t="str">
        <f t="shared" si="59"/>
        <v>3: Project management committee (PMC)</v>
      </c>
    </row>
    <row r="1506" spans="1:21" ht="12.6">
      <c r="A1506" s="449" t="s">
        <v>10034</v>
      </c>
      <c r="B1506" s="448">
        <v>4</v>
      </c>
      <c r="C1506" s="450" t="s">
        <v>8982</v>
      </c>
      <c r="D1506" s="449" t="str">
        <f t="shared" si="58"/>
        <v>Cooperating partner</v>
      </c>
      <c r="E1506" s="449" t="s">
        <v>10038</v>
      </c>
      <c r="F1506" s="449"/>
      <c r="G1506" s="449"/>
      <c r="H1506" s="449"/>
      <c r="I1506" s="449"/>
      <c r="J1506" s="449"/>
      <c r="K1506" s="449"/>
      <c r="L1506" s="449"/>
      <c r="U1506" s="196" t="str">
        <f t="shared" si="59"/>
        <v>4: Cooperating partner</v>
      </c>
    </row>
    <row r="1507" spans="1:21" ht="12.6">
      <c r="A1507" s="449" t="s">
        <v>10034</v>
      </c>
      <c r="B1507" s="448">
        <v>5</v>
      </c>
      <c r="C1507" s="450" t="s">
        <v>10039</v>
      </c>
      <c r="D1507" s="449" t="str">
        <f t="shared" si="58"/>
        <v>WFP Staff</v>
      </c>
      <c r="E1507" s="449" t="s">
        <v>10040</v>
      </c>
      <c r="F1507" s="449"/>
      <c r="G1507" s="449"/>
      <c r="H1507" s="449"/>
      <c r="I1507" s="449"/>
      <c r="J1507" s="449"/>
      <c r="K1507" s="449"/>
      <c r="L1507" s="449"/>
      <c r="U1507" s="196" t="str">
        <f t="shared" si="59"/>
        <v>5: WFP Staff</v>
      </c>
    </row>
    <row r="1508" spans="1:21" ht="12.6">
      <c r="A1508" s="449" t="s">
        <v>10034</v>
      </c>
      <c r="B1508" s="448">
        <v>6</v>
      </c>
      <c r="C1508" s="450" t="s">
        <v>9318</v>
      </c>
      <c r="D1508" s="449" t="str">
        <f t="shared" si="58"/>
        <v>Armed actors</v>
      </c>
      <c r="E1508" s="449" t="s">
        <v>9318</v>
      </c>
      <c r="F1508" s="449"/>
      <c r="G1508" s="449"/>
      <c r="H1508" s="449"/>
      <c r="I1508" s="449"/>
      <c r="J1508" s="449"/>
      <c r="K1508" s="449"/>
      <c r="L1508" s="449"/>
      <c r="U1508" s="196" t="str">
        <f t="shared" si="59"/>
        <v>6: Armed actors</v>
      </c>
    </row>
    <row r="1509" spans="1:21" ht="12.6">
      <c r="A1509" s="449" t="s">
        <v>10034</v>
      </c>
      <c r="B1509" s="456">
        <v>88</v>
      </c>
      <c r="C1509" s="450" t="s">
        <v>4525</v>
      </c>
      <c r="D1509" s="449" t="str">
        <f t="shared" si="58"/>
        <v>Other</v>
      </c>
      <c r="E1509" s="449" t="s">
        <v>10041</v>
      </c>
      <c r="F1509" s="449"/>
      <c r="G1509" s="449"/>
      <c r="H1509" s="449"/>
      <c r="I1509" s="449"/>
      <c r="J1509" s="449"/>
      <c r="K1509" s="449"/>
      <c r="L1509" s="449"/>
      <c r="U1509" s="196" t="str">
        <f t="shared" si="59"/>
        <v>88: Other</v>
      </c>
    </row>
    <row r="1510" spans="1:21" ht="12.6">
      <c r="A1510" s="457" t="s">
        <v>10042</v>
      </c>
      <c r="B1510" s="456">
        <v>1</v>
      </c>
      <c r="C1510" s="450" t="s">
        <v>8981</v>
      </c>
      <c r="D1510" s="449" t="str">
        <f t="shared" si="58"/>
        <v>Local authorities</v>
      </c>
      <c r="E1510" s="457" t="s">
        <v>8981</v>
      </c>
      <c r="F1510" s="457"/>
      <c r="G1510" s="457"/>
      <c r="H1510" s="457"/>
      <c r="I1510" s="449"/>
      <c r="J1510" s="449"/>
      <c r="K1510" s="449"/>
      <c r="L1510" s="449"/>
      <c r="U1510" s="196" t="str">
        <f t="shared" si="59"/>
        <v>1: Local authorities</v>
      </c>
    </row>
    <row r="1511" spans="1:21" ht="12.6">
      <c r="A1511" s="457" t="s">
        <v>10042</v>
      </c>
      <c r="B1511" s="456">
        <v>2</v>
      </c>
      <c r="C1511" s="450" t="s">
        <v>9318</v>
      </c>
      <c r="D1511" s="449" t="str">
        <f t="shared" si="58"/>
        <v>Armed actors</v>
      </c>
      <c r="E1511" s="457" t="s">
        <v>10043</v>
      </c>
      <c r="F1511" s="457"/>
      <c r="G1511" s="457"/>
      <c r="H1511" s="457"/>
      <c r="I1511" s="449"/>
      <c r="J1511" s="449"/>
      <c r="K1511" s="449"/>
      <c r="L1511" s="449"/>
      <c r="U1511" s="196" t="str">
        <f t="shared" si="59"/>
        <v>2: Armed actors</v>
      </c>
    </row>
    <row r="1512" spans="1:21" ht="12.6">
      <c r="A1512" s="457" t="s">
        <v>10042</v>
      </c>
      <c r="B1512" s="456">
        <v>3</v>
      </c>
      <c r="C1512" s="450" t="s">
        <v>8982</v>
      </c>
      <c r="D1512" s="449" t="str">
        <f t="shared" si="58"/>
        <v>Cooperating partner</v>
      </c>
      <c r="E1512" s="457" t="s">
        <v>8982</v>
      </c>
      <c r="F1512" s="457"/>
      <c r="G1512" s="457"/>
      <c r="H1512" s="457"/>
      <c r="I1512" s="449"/>
      <c r="J1512" s="449"/>
      <c r="K1512" s="449"/>
      <c r="L1512" s="449"/>
      <c r="U1512" s="196" t="str">
        <f t="shared" si="59"/>
        <v>3: Cooperating partner</v>
      </c>
    </row>
    <row r="1513" spans="1:21" ht="12.6">
      <c r="A1513" s="457" t="s">
        <v>10042</v>
      </c>
      <c r="B1513" s="456">
        <v>4</v>
      </c>
      <c r="C1513" s="450" t="s">
        <v>8991</v>
      </c>
      <c r="D1513" s="449" t="str">
        <f t="shared" si="58"/>
        <v>Not applicable</v>
      </c>
      <c r="E1513" s="457" t="s">
        <v>8991</v>
      </c>
      <c r="F1513" s="457"/>
      <c r="G1513" s="457"/>
      <c r="H1513" s="457"/>
      <c r="I1513" s="449"/>
      <c r="J1513" s="449"/>
      <c r="K1513" s="449"/>
      <c r="L1513" s="449"/>
      <c r="U1513" s="196" t="str">
        <f t="shared" si="59"/>
        <v>4: Not applicable</v>
      </c>
    </row>
    <row r="1514" spans="1:21" ht="12.6">
      <c r="A1514" s="457" t="s">
        <v>10042</v>
      </c>
      <c r="B1514" s="456">
        <v>98</v>
      </c>
      <c r="C1514" s="450" t="s">
        <v>8850</v>
      </c>
      <c r="D1514" s="449" t="str">
        <f t="shared" si="58"/>
        <v>Don’t know</v>
      </c>
      <c r="E1514" s="457" t="s">
        <v>8850</v>
      </c>
      <c r="F1514" s="457"/>
      <c r="G1514" s="457"/>
      <c r="H1514" s="457"/>
      <c r="I1514" s="449"/>
      <c r="J1514" s="449"/>
      <c r="K1514" s="449"/>
      <c r="L1514" s="449"/>
      <c r="U1514" s="196" t="str">
        <f t="shared" si="59"/>
        <v>98: Don’t know</v>
      </c>
    </row>
    <row r="1515" spans="1:21" ht="12.6">
      <c r="A1515" s="449" t="s">
        <v>10044</v>
      </c>
      <c r="B1515" s="448">
        <v>1</v>
      </c>
      <c r="C1515" s="450" t="s">
        <v>10045</v>
      </c>
      <c r="D1515" s="449" t="str">
        <f t="shared" si="58"/>
        <v>Assembler/collector at the distribution site</v>
      </c>
      <c r="E1515" s="449" t="s">
        <v>10045</v>
      </c>
      <c r="F1515" s="449"/>
      <c r="G1515" s="449"/>
      <c r="H1515" s="449"/>
      <c r="I1515" s="449"/>
      <c r="J1515" s="449"/>
      <c r="K1515" s="449"/>
      <c r="L1515" s="449"/>
      <c r="U1515" s="196" t="str">
        <f t="shared" si="59"/>
        <v>1: Assembler/collector at the distribution site</v>
      </c>
    </row>
    <row r="1516" spans="1:21" ht="12.6">
      <c r="A1516" s="449" t="s">
        <v>10044</v>
      </c>
      <c r="B1516" s="448">
        <v>2</v>
      </c>
      <c r="C1516" s="450" t="s">
        <v>10046</v>
      </c>
      <c r="D1516" s="449" t="str">
        <f t="shared" si="58"/>
        <v>Traders in the near market</v>
      </c>
      <c r="E1516" s="449" t="s">
        <v>10046</v>
      </c>
      <c r="F1516" s="449"/>
      <c r="G1516" s="449"/>
      <c r="H1516" s="449"/>
      <c r="I1516" s="449"/>
      <c r="J1516" s="449"/>
      <c r="K1516" s="449"/>
      <c r="L1516" s="449"/>
      <c r="U1516" s="196" t="str">
        <f t="shared" si="59"/>
        <v>2: Traders in the near market</v>
      </c>
    </row>
    <row r="1517" spans="1:21" ht="12.6">
      <c r="A1517" s="449" t="s">
        <v>10044</v>
      </c>
      <c r="B1517" s="448">
        <v>3</v>
      </c>
      <c r="C1517" s="450" t="s">
        <v>10047</v>
      </c>
      <c r="D1517" s="449" t="str">
        <f t="shared" ref="D1517:D1580" si="60">C1517</f>
        <v>Consumers in the neighborhood</v>
      </c>
      <c r="E1517" s="449" t="s">
        <v>10047</v>
      </c>
      <c r="F1517" s="449"/>
      <c r="G1517" s="449"/>
      <c r="H1517" s="449"/>
      <c r="I1517" s="449"/>
      <c r="J1517" s="449"/>
      <c r="K1517" s="449"/>
      <c r="L1517" s="449"/>
      <c r="U1517" s="196" t="str">
        <f t="shared" ref="U1517:U1580" si="61">IF(LEN(B1517)&gt;0,_xlfn.CONCAT(B1517,": ",D1517),"")</f>
        <v>3: Consumers in the neighborhood</v>
      </c>
    </row>
    <row r="1518" spans="1:21" ht="12.6">
      <c r="A1518" s="449" t="s">
        <v>10044</v>
      </c>
      <c r="B1518" s="448">
        <v>4</v>
      </c>
      <c r="C1518" s="450" t="s">
        <v>10048</v>
      </c>
      <c r="D1518" s="449" t="str">
        <f t="shared" si="60"/>
        <v>Trucks waiting at the distribution sites</v>
      </c>
      <c r="E1518" s="449" t="s">
        <v>10048</v>
      </c>
      <c r="F1518" s="449"/>
      <c r="G1518" s="449"/>
      <c r="H1518" s="449"/>
      <c r="I1518" s="449"/>
      <c r="J1518" s="449"/>
      <c r="K1518" s="449"/>
      <c r="L1518" s="449"/>
      <c r="U1518" s="196" t="str">
        <f t="shared" si="61"/>
        <v>4: Trucks waiting at the distribution sites</v>
      </c>
    </row>
    <row r="1519" spans="1:21" ht="12.6">
      <c r="A1519" s="449" t="s">
        <v>10044</v>
      </c>
      <c r="B1519" s="448">
        <v>88</v>
      </c>
      <c r="C1519" s="450" t="s">
        <v>10049</v>
      </c>
      <c r="D1519" s="449" t="str">
        <f t="shared" si="60"/>
        <v>Other buyers (specify)</v>
      </c>
      <c r="E1519" s="449" t="s">
        <v>10049</v>
      </c>
      <c r="F1519" s="449"/>
      <c r="G1519" s="449"/>
      <c r="H1519" s="449"/>
      <c r="I1519" s="449"/>
      <c r="J1519" s="449"/>
      <c r="K1519" s="449"/>
      <c r="L1519" s="449"/>
      <c r="U1519" s="196" t="str">
        <f t="shared" si="61"/>
        <v>88: Other buyers (specify)</v>
      </c>
    </row>
    <row r="1520" spans="1:21" ht="12.6">
      <c r="A1520" s="449" t="s">
        <v>10050</v>
      </c>
      <c r="B1520" s="448">
        <v>1</v>
      </c>
      <c r="C1520" s="450" t="s">
        <v>10051</v>
      </c>
      <c r="D1520" s="449" t="str">
        <f t="shared" si="60"/>
        <v>Pillar 1: Capacity of arable land</v>
      </c>
      <c r="E1520" s="449" t="s">
        <v>10051</v>
      </c>
      <c r="F1520" s="449"/>
      <c r="G1520" s="449"/>
      <c r="H1520" s="449"/>
      <c r="I1520" s="452"/>
      <c r="J1520" s="449"/>
      <c r="K1520" s="449"/>
      <c r="L1520" s="449"/>
      <c r="U1520" s="196" t="str">
        <f t="shared" si="61"/>
        <v>1: Pillar 1: Capacity of arable land</v>
      </c>
    </row>
    <row r="1521" spans="1:21" ht="12.6">
      <c r="A1521" s="449" t="s">
        <v>10050</v>
      </c>
      <c r="B1521" s="448">
        <v>2</v>
      </c>
      <c r="C1521" s="450" t="s">
        <v>10052</v>
      </c>
      <c r="D1521" s="449" t="str">
        <f t="shared" si="60"/>
        <v>Pillar 2: Community infrastructure</v>
      </c>
      <c r="E1521" s="449" t="s">
        <v>10052</v>
      </c>
      <c r="F1521" s="449"/>
      <c r="G1521" s="449"/>
      <c r="H1521" s="449"/>
      <c r="I1521" s="452"/>
      <c r="J1521" s="449"/>
      <c r="K1521" s="449"/>
      <c r="L1521" s="449"/>
      <c r="U1521" s="196" t="str">
        <f t="shared" si="61"/>
        <v>2: Pillar 2: Community infrastructure</v>
      </c>
    </row>
    <row r="1522" spans="1:21" ht="12.6">
      <c r="A1522" s="449" t="s">
        <v>10050</v>
      </c>
      <c r="B1522" s="448">
        <v>3</v>
      </c>
      <c r="C1522" s="450" t="s">
        <v>10053</v>
      </c>
      <c r="D1522" s="449" t="str">
        <f t="shared" si="60"/>
        <v>Pillar 3: Natural resource management and climate adaptation</v>
      </c>
      <c r="E1522" s="449" t="s">
        <v>10053</v>
      </c>
      <c r="F1522" s="449"/>
      <c r="G1522" s="449"/>
      <c r="H1522" s="449"/>
      <c r="I1522" s="452"/>
      <c r="J1522" s="449"/>
      <c r="K1522" s="449"/>
      <c r="L1522" s="449"/>
      <c r="U1522" s="196" t="str">
        <f t="shared" si="61"/>
        <v>3: Pillar 3: Natural resource management and climate adaptation</v>
      </c>
    </row>
    <row r="1523" spans="1:21" ht="12.6">
      <c r="A1523" s="449" t="s">
        <v>10050</v>
      </c>
      <c r="B1523" s="448">
        <v>4</v>
      </c>
      <c r="C1523" s="450" t="s">
        <v>10054</v>
      </c>
      <c r="D1523" s="449" t="str">
        <f t="shared" si="60"/>
        <v>Pillar 4. Skills development</v>
      </c>
      <c r="E1523" s="449" t="s">
        <v>10054</v>
      </c>
      <c r="F1523" s="449"/>
      <c r="G1523" s="449"/>
      <c r="H1523" s="449"/>
      <c r="I1523" s="452"/>
      <c r="J1523" s="449"/>
      <c r="K1523" s="449"/>
      <c r="L1523" s="449"/>
      <c r="U1523" s="196" t="str">
        <f t="shared" si="61"/>
        <v>4: Pillar 4. Skills development</v>
      </c>
    </row>
    <row r="1524" spans="1:21" ht="12.6">
      <c r="A1524" s="458" t="s">
        <v>10055</v>
      </c>
      <c r="B1524" s="448">
        <v>0</v>
      </c>
      <c r="C1524" s="450" t="s">
        <v>10056</v>
      </c>
      <c r="D1524" s="449" t="str">
        <f t="shared" si="60"/>
        <v>None of them</v>
      </c>
      <c r="E1524" s="449" t="s">
        <v>10056</v>
      </c>
      <c r="F1524" s="449"/>
      <c r="G1524" s="449"/>
      <c r="H1524" s="449"/>
      <c r="I1524" s="449"/>
      <c r="J1524" s="449"/>
      <c r="K1524" s="449"/>
      <c r="L1524" s="449"/>
      <c r="U1524" s="196" t="str">
        <f t="shared" si="61"/>
        <v>0: None of them</v>
      </c>
    </row>
    <row r="1525" spans="1:21" ht="12.6">
      <c r="A1525" s="458" t="s">
        <v>10055</v>
      </c>
      <c r="B1525" s="448">
        <v>1</v>
      </c>
      <c r="C1525" s="450" t="s">
        <v>10057</v>
      </c>
      <c r="D1525" s="449" t="str">
        <f t="shared" si="60"/>
        <v>Yes all of them,</v>
      </c>
      <c r="E1525" s="449" t="s">
        <v>10057</v>
      </c>
      <c r="F1525" s="449"/>
      <c r="G1525" s="449"/>
      <c r="H1525" s="449"/>
      <c r="I1525" s="449"/>
      <c r="J1525" s="449"/>
      <c r="K1525" s="449"/>
      <c r="L1525" s="449"/>
      <c r="U1525" s="196" t="str">
        <f t="shared" si="61"/>
        <v>1: Yes all of them,</v>
      </c>
    </row>
    <row r="1526" spans="1:21" ht="12.6">
      <c r="A1526" s="458" t="s">
        <v>10055</v>
      </c>
      <c r="B1526" s="448">
        <v>2</v>
      </c>
      <c r="C1526" s="450" t="s">
        <v>10058</v>
      </c>
      <c r="D1526" s="449" t="str">
        <f t="shared" si="60"/>
        <v>Yes, some of them</v>
      </c>
      <c r="E1526" s="449" t="s">
        <v>10058</v>
      </c>
      <c r="F1526" s="449"/>
      <c r="G1526" s="449"/>
      <c r="H1526" s="449"/>
      <c r="I1526" s="449"/>
      <c r="J1526" s="449"/>
      <c r="K1526" s="449"/>
      <c r="L1526" s="449"/>
      <c r="U1526" s="196" t="str">
        <f t="shared" si="61"/>
        <v>2: Yes, some of them</v>
      </c>
    </row>
    <row r="1527" spans="1:21" ht="12.6">
      <c r="A1527" s="449" t="s">
        <v>10059</v>
      </c>
      <c r="B1527" s="456">
        <v>1</v>
      </c>
      <c r="C1527" s="450" t="s">
        <v>10060</v>
      </c>
      <c r="D1527" s="449" t="str">
        <f t="shared" si="60"/>
        <v>Refugees (REF)</v>
      </c>
      <c r="E1527" s="449" t="s">
        <v>9393</v>
      </c>
      <c r="F1527" s="449"/>
      <c r="G1527" s="449">
        <v>1</v>
      </c>
      <c r="H1527" s="449"/>
      <c r="I1527" s="449"/>
      <c r="J1527" s="449"/>
      <c r="K1527" s="449"/>
      <c r="L1527" s="449"/>
      <c r="U1527" s="196" t="str">
        <f t="shared" si="61"/>
        <v>1: Refugees (REF)</v>
      </c>
    </row>
    <row r="1528" spans="1:21" ht="12.6">
      <c r="A1528" s="449" t="s">
        <v>10059</v>
      </c>
      <c r="B1528" s="456">
        <v>2</v>
      </c>
      <c r="C1528" s="450" t="s">
        <v>10061</v>
      </c>
      <c r="D1528" s="449" t="str">
        <f t="shared" si="60"/>
        <v>Internally Displace People (IDP)</v>
      </c>
      <c r="E1528" s="449" t="s">
        <v>10062</v>
      </c>
      <c r="F1528" s="449"/>
      <c r="G1528" s="449">
        <v>1</v>
      </c>
      <c r="H1528" s="449"/>
      <c r="I1528" s="449"/>
      <c r="J1528" s="449"/>
      <c r="K1528" s="449"/>
      <c r="L1528" s="449"/>
      <c r="U1528" s="196" t="str">
        <f t="shared" si="61"/>
        <v>2: Internally Displace People (IDP)</v>
      </c>
    </row>
    <row r="1529" spans="1:21" ht="12.6">
      <c r="A1529" s="449" t="s">
        <v>10059</v>
      </c>
      <c r="B1529" s="448">
        <v>3</v>
      </c>
      <c r="C1529" s="450" t="s">
        <v>10063</v>
      </c>
      <c r="D1529" s="449" t="str">
        <f t="shared" si="60"/>
        <v>Community residents (RES)</v>
      </c>
      <c r="E1529" s="449" t="s">
        <v>10064</v>
      </c>
      <c r="F1529" s="449"/>
      <c r="G1529" s="449">
        <v>2</v>
      </c>
      <c r="H1529" s="449"/>
      <c r="I1529" s="449"/>
      <c r="J1529" s="449"/>
      <c r="K1529" s="449"/>
      <c r="L1529" s="449"/>
      <c r="U1529" s="196" t="str">
        <f t="shared" si="61"/>
        <v>3: Community residents (RES)</v>
      </c>
    </row>
    <row r="1530" spans="1:21" ht="12.6">
      <c r="A1530" s="449" t="s">
        <v>10065</v>
      </c>
      <c r="B1530" s="448">
        <v>1</v>
      </c>
      <c r="C1530" s="450" t="s">
        <v>10066</v>
      </c>
      <c r="D1530" s="449" t="str">
        <f t="shared" si="60"/>
        <v>Red Sorghum</v>
      </c>
      <c r="E1530" s="449" t="s">
        <v>10066</v>
      </c>
      <c r="F1530" s="449"/>
      <c r="G1530" s="449">
        <v>1</v>
      </c>
      <c r="H1530" s="449"/>
      <c r="I1530" s="449"/>
      <c r="J1530" s="449"/>
      <c r="K1530" s="449"/>
      <c r="L1530" s="449"/>
      <c r="U1530" s="196" t="str">
        <f t="shared" si="61"/>
        <v>1: Red Sorghum</v>
      </c>
    </row>
    <row r="1531" spans="1:21" ht="12.6">
      <c r="A1531" s="449" t="s">
        <v>10065</v>
      </c>
      <c r="B1531" s="448">
        <v>2</v>
      </c>
      <c r="C1531" s="450" t="s">
        <v>10067</v>
      </c>
      <c r="D1531" s="449" t="str">
        <f t="shared" si="60"/>
        <v>White Sorghum</v>
      </c>
      <c r="E1531" s="449" t="s">
        <v>10067</v>
      </c>
      <c r="F1531" s="449"/>
      <c r="G1531" s="449">
        <v>1</v>
      </c>
      <c r="H1531" s="449"/>
      <c r="I1531" s="449"/>
      <c r="J1531" s="449"/>
      <c r="K1531" s="449"/>
      <c r="L1531" s="449"/>
      <c r="U1531" s="196" t="str">
        <f t="shared" si="61"/>
        <v>2: White Sorghum</v>
      </c>
    </row>
    <row r="1532" spans="1:21" ht="12.6">
      <c r="A1532" s="449" t="s">
        <v>10065</v>
      </c>
      <c r="B1532" s="448">
        <v>3</v>
      </c>
      <c r="C1532" s="450" t="s">
        <v>10068</v>
      </c>
      <c r="D1532" s="449" t="str">
        <f t="shared" si="60"/>
        <v>Mixed Sorghum</v>
      </c>
      <c r="E1532" s="449" t="s">
        <v>10068</v>
      </c>
      <c r="F1532" s="449"/>
      <c r="G1532" s="449">
        <v>1</v>
      </c>
      <c r="H1532" s="449"/>
      <c r="I1532" s="449"/>
      <c r="J1532" s="449"/>
      <c r="K1532" s="449"/>
      <c r="L1532" s="449"/>
      <c r="U1532" s="196" t="str">
        <f t="shared" si="61"/>
        <v>3: Mixed Sorghum</v>
      </c>
    </row>
    <row r="1533" spans="1:21" ht="12.6">
      <c r="A1533" s="449" t="s">
        <v>10065</v>
      </c>
      <c r="B1533" s="448">
        <v>4</v>
      </c>
      <c r="C1533" s="450" t="s">
        <v>7222</v>
      </c>
      <c r="D1533" s="449" t="str">
        <f t="shared" si="60"/>
        <v>Maize</v>
      </c>
      <c r="E1533" s="449" t="s">
        <v>7222</v>
      </c>
      <c r="F1533" s="449"/>
      <c r="G1533" s="449">
        <v>1</v>
      </c>
      <c r="H1533" s="449"/>
      <c r="I1533" s="449"/>
      <c r="J1533" s="449"/>
      <c r="K1533" s="449"/>
      <c r="L1533" s="449"/>
      <c r="U1533" s="196" t="str">
        <f t="shared" si="61"/>
        <v>4: Maize</v>
      </c>
    </row>
    <row r="1534" spans="1:21" ht="12.6">
      <c r="A1534" s="449" t="s">
        <v>10065</v>
      </c>
      <c r="B1534" s="448">
        <v>5</v>
      </c>
      <c r="C1534" s="450" t="s">
        <v>7226</v>
      </c>
      <c r="D1534" s="449" t="str">
        <f t="shared" si="60"/>
        <v>Millet</v>
      </c>
      <c r="E1534" s="449" t="s">
        <v>7226</v>
      </c>
      <c r="F1534" s="449"/>
      <c r="G1534" s="449">
        <v>1</v>
      </c>
      <c r="H1534" s="449"/>
      <c r="I1534" s="449"/>
      <c r="J1534" s="449"/>
      <c r="K1534" s="449"/>
      <c r="L1534" s="449"/>
      <c r="U1534" s="196" t="str">
        <f t="shared" si="61"/>
        <v>5: Millet</v>
      </c>
    </row>
    <row r="1535" spans="1:21" ht="12.6">
      <c r="A1535" s="449" t="s">
        <v>10065</v>
      </c>
      <c r="B1535" s="448">
        <v>6</v>
      </c>
      <c r="C1535" s="450" t="s">
        <v>7230</v>
      </c>
      <c r="D1535" s="449" t="str">
        <f t="shared" si="60"/>
        <v>Rice</v>
      </c>
      <c r="E1535" s="449" t="s">
        <v>10069</v>
      </c>
      <c r="F1535" s="449"/>
      <c r="G1535" s="449">
        <v>1</v>
      </c>
      <c r="H1535" s="449"/>
      <c r="I1535" s="449"/>
      <c r="J1535" s="449"/>
      <c r="K1535" s="449"/>
      <c r="L1535" s="449"/>
      <c r="U1535" s="196" t="str">
        <f t="shared" si="61"/>
        <v>6: Rice</v>
      </c>
    </row>
    <row r="1536" spans="1:21" ht="12.6">
      <c r="A1536" s="449" t="s">
        <v>10065</v>
      </c>
      <c r="B1536" s="448">
        <v>7</v>
      </c>
      <c r="C1536" s="450" t="s">
        <v>7234</v>
      </c>
      <c r="D1536" s="449" t="str">
        <f t="shared" si="60"/>
        <v>Lentils</v>
      </c>
      <c r="E1536" s="449" t="s">
        <v>7234</v>
      </c>
      <c r="F1536" s="449"/>
      <c r="G1536" s="449">
        <v>2</v>
      </c>
      <c r="H1536" s="449"/>
      <c r="I1536" s="449"/>
      <c r="J1536" s="449"/>
      <c r="K1536" s="449"/>
      <c r="L1536" s="449"/>
      <c r="T1536" s="196" t="s">
        <v>10070</v>
      </c>
      <c r="U1536" s="196" t="str">
        <f t="shared" si="61"/>
        <v>7: Lentils</v>
      </c>
    </row>
    <row r="1537" spans="1:21" ht="12.6">
      <c r="A1537" s="449" t="s">
        <v>10065</v>
      </c>
      <c r="B1537" s="448">
        <v>8</v>
      </c>
      <c r="C1537" s="450" t="s">
        <v>10071</v>
      </c>
      <c r="D1537" s="449" t="str">
        <f t="shared" si="60"/>
        <v>Cow peas</v>
      </c>
      <c r="E1537" s="449" t="s">
        <v>10071</v>
      </c>
      <c r="F1537" s="449"/>
      <c r="G1537" s="449">
        <v>2</v>
      </c>
      <c r="H1537" s="449"/>
      <c r="I1537" s="449"/>
      <c r="J1537" s="449"/>
      <c r="K1537" s="449"/>
      <c r="L1537" s="449"/>
      <c r="T1537" s="196" t="s">
        <v>10070</v>
      </c>
      <c r="U1537" s="196" t="str">
        <f t="shared" si="61"/>
        <v>8: Cow peas</v>
      </c>
    </row>
    <row r="1538" spans="1:21" ht="12.6">
      <c r="A1538" s="449" t="s">
        <v>10065</v>
      </c>
      <c r="B1538" s="448">
        <v>9</v>
      </c>
      <c r="C1538" s="450" t="s">
        <v>10072</v>
      </c>
      <c r="D1538" s="449" t="str">
        <f t="shared" si="60"/>
        <v>Split peas</v>
      </c>
      <c r="E1538" s="449" t="s">
        <v>10072</v>
      </c>
      <c r="F1538" s="449"/>
      <c r="G1538" s="449">
        <v>2</v>
      </c>
      <c r="H1538" s="449"/>
      <c r="I1538" s="449"/>
      <c r="J1538" s="449"/>
      <c r="K1538" s="449"/>
      <c r="L1538" s="449"/>
      <c r="T1538" s="196" t="s">
        <v>10070</v>
      </c>
      <c r="U1538" s="196" t="str">
        <f t="shared" si="61"/>
        <v>9: Split peas</v>
      </c>
    </row>
    <row r="1539" spans="1:21" ht="12.6">
      <c r="A1539" s="449" t="s">
        <v>10065</v>
      </c>
      <c r="B1539" s="448">
        <v>10</v>
      </c>
      <c r="C1539" s="450" t="s">
        <v>10073</v>
      </c>
      <c r="D1539" s="449" t="str">
        <f t="shared" si="60"/>
        <v>beans</v>
      </c>
      <c r="E1539" s="449" t="s">
        <v>10073</v>
      </c>
      <c r="F1539" s="449"/>
      <c r="G1539" s="449">
        <v>2</v>
      </c>
      <c r="H1539" s="449"/>
      <c r="I1539" s="449"/>
      <c r="J1539" s="449"/>
      <c r="K1539" s="449"/>
      <c r="L1539" s="449"/>
      <c r="T1539" s="196" t="s">
        <v>10070</v>
      </c>
      <c r="U1539" s="196" t="str">
        <f t="shared" si="61"/>
        <v>10: beans</v>
      </c>
    </row>
    <row r="1540" spans="1:21" ht="12.6">
      <c r="A1540" s="449" t="s">
        <v>10065</v>
      </c>
      <c r="B1540" s="448">
        <v>88</v>
      </c>
      <c r="C1540" s="450" t="s">
        <v>9512</v>
      </c>
      <c r="D1540" s="449" t="str">
        <f t="shared" si="60"/>
        <v>other</v>
      </c>
      <c r="E1540" s="449" t="s">
        <v>9512</v>
      </c>
      <c r="F1540" s="449"/>
      <c r="G1540" s="449">
        <v>2</v>
      </c>
      <c r="H1540" s="449"/>
      <c r="I1540" s="449"/>
      <c r="J1540" s="449"/>
      <c r="K1540" s="449"/>
      <c r="L1540" s="449"/>
      <c r="U1540" s="196" t="str">
        <f t="shared" si="61"/>
        <v>88: other</v>
      </c>
    </row>
    <row r="1541" spans="1:21" ht="12.6">
      <c r="A1541" s="449" t="s">
        <v>10074</v>
      </c>
      <c r="B1541" s="448">
        <v>1</v>
      </c>
      <c r="C1541" s="450" t="s">
        <v>10075</v>
      </c>
      <c r="D1541" s="449" t="str">
        <f t="shared" si="60"/>
        <v>Long wait</v>
      </c>
      <c r="E1541" s="449" t="s">
        <v>10075</v>
      </c>
      <c r="F1541" s="449"/>
      <c r="G1541" s="449"/>
      <c r="H1541" s="449"/>
      <c r="I1541" s="449"/>
      <c r="J1541" s="449"/>
      <c r="K1541" s="449"/>
      <c r="L1541" s="449"/>
      <c r="U1541" s="196" t="str">
        <f t="shared" si="61"/>
        <v>1: Long wait</v>
      </c>
    </row>
    <row r="1542" spans="1:21" ht="12.6">
      <c r="A1542" s="449" t="s">
        <v>10074</v>
      </c>
      <c r="B1542" s="448">
        <v>2</v>
      </c>
      <c r="C1542" s="450" t="s">
        <v>10076</v>
      </c>
      <c r="D1542" s="449" t="str">
        <f t="shared" si="60"/>
        <v>Non-voucher customers prioritized</v>
      </c>
      <c r="E1542" s="449" t="s">
        <v>10076</v>
      </c>
      <c r="F1542" s="449"/>
      <c r="G1542" s="449"/>
      <c r="H1542" s="449"/>
      <c r="I1542" s="449"/>
      <c r="J1542" s="449"/>
      <c r="K1542" s="449"/>
      <c r="L1542" s="449"/>
      <c r="U1542" s="196" t="str">
        <f t="shared" si="61"/>
        <v>2: Non-voucher customers prioritized</v>
      </c>
    </row>
    <row r="1543" spans="1:21" ht="12.6">
      <c r="A1543" s="449" t="s">
        <v>10074</v>
      </c>
      <c r="B1543" s="448">
        <v>3</v>
      </c>
      <c r="C1543" s="450" t="s">
        <v>10077</v>
      </c>
      <c r="D1543" s="449" t="str">
        <f t="shared" si="60"/>
        <v>Overcharging</v>
      </c>
      <c r="E1543" s="449" t="s">
        <v>10077</v>
      </c>
      <c r="F1543" s="449"/>
      <c r="G1543" s="449"/>
      <c r="H1543" s="449"/>
      <c r="I1543" s="449"/>
      <c r="J1543" s="449"/>
      <c r="K1543" s="449"/>
      <c r="L1543" s="449"/>
      <c r="U1543" s="196" t="str">
        <f t="shared" si="61"/>
        <v>3: Overcharging</v>
      </c>
    </row>
    <row r="1544" spans="1:21" ht="12.6">
      <c r="A1544" s="449" t="s">
        <v>10074</v>
      </c>
      <c r="B1544" s="448">
        <v>4</v>
      </c>
      <c r="C1544" s="450" t="s">
        <v>10078</v>
      </c>
      <c r="D1544" s="449" t="str">
        <f t="shared" si="60"/>
        <v>Pay for transport</v>
      </c>
      <c r="E1544" s="449" t="s">
        <v>10078</v>
      </c>
      <c r="F1544" s="449"/>
      <c r="G1544" s="449"/>
      <c r="H1544" s="449"/>
      <c r="I1544" s="449"/>
      <c r="J1544" s="449"/>
      <c r="K1544" s="449"/>
      <c r="L1544" s="449"/>
      <c r="U1544" s="196" t="str">
        <f t="shared" si="61"/>
        <v>4: Pay for transport</v>
      </c>
    </row>
    <row r="1545" spans="1:21" ht="12.6">
      <c r="A1545" s="449" t="s">
        <v>10074</v>
      </c>
      <c r="B1545" s="448">
        <v>5</v>
      </c>
      <c r="C1545" s="450" t="s">
        <v>10079</v>
      </c>
      <c r="D1545" s="449" t="str">
        <f t="shared" si="60"/>
        <v>Poor service</v>
      </c>
      <c r="E1545" s="449" t="s">
        <v>10079</v>
      </c>
      <c r="F1545" s="449"/>
      <c r="G1545" s="449"/>
      <c r="H1545" s="449"/>
      <c r="I1545" s="449"/>
      <c r="J1545" s="449"/>
      <c r="K1545" s="449"/>
      <c r="L1545" s="449"/>
      <c r="U1545" s="196" t="str">
        <f t="shared" si="61"/>
        <v>5: Poor service</v>
      </c>
    </row>
    <row r="1546" spans="1:21" ht="12.6">
      <c r="A1546" s="449" t="s">
        <v>10074</v>
      </c>
      <c r="B1546" s="448">
        <v>6</v>
      </c>
      <c r="C1546" s="450" t="s">
        <v>10080</v>
      </c>
      <c r="D1546" s="449" t="str">
        <f t="shared" si="60"/>
        <v>Receipt not provided</v>
      </c>
      <c r="E1546" s="449" t="s">
        <v>10080</v>
      </c>
      <c r="F1546" s="449"/>
      <c r="G1546" s="449"/>
      <c r="H1546" s="449"/>
      <c r="I1546" s="449"/>
      <c r="J1546" s="449"/>
      <c r="K1546" s="449"/>
      <c r="L1546" s="449"/>
      <c r="U1546" s="196" t="str">
        <f t="shared" si="61"/>
        <v>6: Receipt not provided</v>
      </c>
    </row>
    <row r="1547" spans="1:21" ht="12.6">
      <c r="A1547" s="449" t="s">
        <v>10074</v>
      </c>
      <c r="B1547" s="448">
        <v>7</v>
      </c>
      <c r="C1547" s="450" t="s">
        <v>10081</v>
      </c>
      <c r="D1547" s="449" t="str">
        <f t="shared" si="60"/>
        <v>Deduction of grains for miller's own use</v>
      </c>
      <c r="E1547" s="449" t="s">
        <v>10082</v>
      </c>
      <c r="F1547" s="449"/>
      <c r="G1547" s="449"/>
      <c r="H1547" s="449"/>
      <c r="I1547" s="449"/>
      <c r="J1547" s="449"/>
      <c r="K1547" s="449"/>
      <c r="L1547" s="449"/>
      <c r="U1547" s="196" t="str">
        <f t="shared" si="61"/>
        <v>7: Deduction of grains for miller's own use</v>
      </c>
    </row>
    <row r="1548" spans="1:21" ht="12.6">
      <c r="A1548" s="457" t="s">
        <v>10074</v>
      </c>
      <c r="B1548" s="456">
        <v>88</v>
      </c>
      <c r="C1548" s="450" t="s">
        <v>4525</v>
      </c>
      <c r="D1548" s="449" t="str">
        <f t="shared" si="60"/>
        <v>Other</v>
      </c>
      <c r="E1548" s="457" t="s">
        <v>4525</v>
      </c>
      <c r="F1548" s="457"/>
      <c r="G1548" s="457"/>
      <c r="H1548" s="457"/>
      <c r="I1548" s="449"/>
      <c r="J1548" s="449"/>
      <c r="K1548" s="449"/>
      <c r="L1548" s="449"/>
      <c r="U1548" s="196" t="str">
        <f t="shared" si="61"/>
        <v>88: Other</v>
      </c>
    </row>
    <row r="1549" spans="1:21" ht="12.6">
      <c r="A1549" s="449" t="s">
        <v>1160</v>
      </c>
      <c r="B1549" s="448">
        <v>1</v>
      </c>
      <c r="C1549" s="450" t="s">
        <v>10075</v>
      </c>
      <c r="D1549" s="449" t="str">
        <f t="shared" si="60"/>
        <v>Long wait</v>
      </c>
      <c r="E1549" s="449" t="s">
        <v>10075</v>
      </c>
      <c r="F1549" s="449"/>
      <c r="G1549" s="449"/>
      <c r="H1549" s="449"/>
      <c r="I1549" s="449"/>
      <c r="J1549" s="449"/>
      <c r="K1549" s="449"/>
      <c r="L1549" s="449"/>
      <c r="U1549" s="196" t="str">
        <f t="shared" si="61"/>
        <v>1: Long wait</v>
      </c>
    </row>
    <row r="1550" spans="1:21" ht="12.6">
      <c r="A1550" s="449" t="s">
        <v>1160</v>
      </c>
      <c r="B1550" s="448">
        <v>2</v>
      </c>
      <c r="C1550" s="450" t="s">
        <v>10076</v>
      </c>
      <c r="D1550" s="449" t="str">
        <f t="shared" si="60"/>
        <v>Non-voucher customers prioritized</v>
      </c>
      <c r="E1550" s="449" t="s">
        <v>10076</v>
      </c>
      <c r="F1550" s="449"/>
      <c r="G1550" s="449"/>
      <c r="H1550" s="449"/>
      <c r="I1550" s="449"/>
      <c r="J1550" s="449"/>
      <c r="K1550" s="449"/>
      <c r="L1550" s="449"/>
      <c r="U1550" s="196" t="str">
        <f t="shared" si="61"/>
        <v>2: Non-voucher customers prioritized</v>
      </c>
    </row>
    <row r="1551" spans="1:21" ht="12.6">
      <c r="A1551" s="449" t="s">
        <v>1160</v>
      </c>
      <c r="B1551" s="448">
        <v>3</v>
      </c>
      <c r="C1551" s="450" t="s">
        <v>10077</v>
      </c>
      <c r="D1551" s="449" t="str">
        <f t="shared" si="60"/>
        <v>Overcharging</v>
      </c>
      <c r="E1551" s="449" t="s">
        <v>10077</v>
      </c>
      <c r="F1551" s="449"/>
      <c r="G1551" s="449"/>
      <c r="H1551" s="449"/>
      <c r="I1551" s="449"/>
      <c r="J1551" s="449"/>
      <c r="K1551" s="449"/>
      <c r="L1551" s="449"/>
      <c r="U1551" s="196" t="str">
        <f t="shared" si="61"/>
        <v>3: Overcharging</v>
      </c>
    </row>
    <row r="1552" spans="1:21" ht="12.6">
      <c r="A1552" s="449" t="s">
        <v>1160</v>
      </c>
      <c r="B1552" s="448">
        <v>4</v>
      </c>
      <c r="C1552" s="450" t="s">
        <v>10078</v>
      </c>
      <c r="D1552" s="449" t="str">
        <f t="shared" si="60"/>
        <v>Pay for transport</v>
      </c>
      <c r="E1552" s="449" t="s">
        <v>10078</v>
      </c>
      <c r="F1552" s="449"/>
      <c r="G1552" s="449"/>
      <c r="H1552" s="449"/>
      <c r="I1552" s="449"/>
      <c r="J1552" s="449"/>
      <c r="K1552" s="449"/>
      <c r="L1552" s="449"/>
      <c r="U1552" s="196" t="str">
        <f t="shared" si="61"/>
        <v>4: Pay for transport</v>
      </c>
    </row>
    <row r="1553" spans="1:21" ht="12.6">
      <c r="A1553" s="449" t="s">
        <v>1160</v>
      </c>
      <c r="B1553" s="448">
        <v>5</v>
      </c>
      <c r="C1553" s="450" t="s">
        <v>10079</v>
      </c>
      <c r="D1553" s="449" t="str">
        <f t="shared" si="60"/>
        <v>Poor service</v>
      </c>
      <c r="E1553" s="449" t="s">
        <v>10079</v>
      </c>
      <c r="F1553" s="449"/>
      <c r="G1553" s="449"/>
      <c r="H1553" s="449"/>
      <c r="I1553" s="449"/>
      <c r="J1553" s="449"/>
      <c r="K1553" s="449"/>
      <c r="L1553" s="449"/>
      <c r="U1553" s="196" t="str">
        <f t="shared" si="61"/>
        <v>5: Poor service</v>
      </c>
    </row>
    <row r="1554" spans="1:21" ht="12.6">
      <c r="A1554" s="449" t="s">
        <v>1160</v>
      </c>
      <c r="B1554" s="448">
        <v>6</v>
      </c>
      <c r="C1554" s="450" t="s">
        <v>10080</v>
      </c>
      <c r="D1554" s="449" t="str">
        <f t="shared" si="60"/>
        <v>Receipt not provided</v>
      </c>
      <c r="E1554" s="449" t="s">
        <v>10080</v>
      </c>
      <c r="F1554" s="449"/>
      <c r="G1554" s="449"/>
      <c r="H1554" s="449"/>
      <c r="I1554" s="449"/>
      <c r="J1554" s="449"/>
      <c r="K1554" s="449"/>
      <c r="L1554" s="449"/>
      <c r="U1554" s="196" t="str">
        <f t="shared" si="61"/>
        <v>6: Receipt not provided</v>
      </c>
    </row>
    <row r="1555" spans="1:21" ht="12.6">
      <c r="A1555" s="449" t="s">
        <v>1160</v>
      </c>
      <c r="B1555" s="448">
        <v>7</v>
      </c>
      <c r="C1555" s="450" t="s">
        <v>10083</v>
      </c>
      <c r="D1555" s="449" t="str">
        <f t="shared" si="60"/>
        <v>Preferred commodities unavailable</v>
      </c>
      <c r="E1555" s="449" t="s">
        <v>10083</v>
      </c>
      <c r="F1555" s="449"/>
      <c r="G1555" s="449"/>
      <c r="H1555" s="449"/>
      <c r="I1555" s="449"/>
      <c r="J1555" s="449"/>
      <c r="K1555" s="449"/>
      <c r="L1555" s="449"/>
      <c r="U1555" s="196" t="str">
        <f t="shared" si="61"/>
        <v>7: Preferred commodities unavailable</v>
      </c>
    </row>
    <row r="1556" spans="1:21" ht="12.6">
      <c r="A1556" s="449" t="s">
        <v>1160</v>
      </c>
      <c r="B1556" s="448">
        <v>8</v>
      </c>
      <c r="C1556" s="450" t="s">
        <v>10084</v>
      </c>
      <c r="D1556" s="449" t="str">
        <f t="shared" si="60"/>
        <v>Poor food quality</v>
      </c>
      <c r="E1556" s="449" t="s">
        <v>10084</v>
      </c>
      <c r="F1556" s="449"/>
      <c r="G1556" s="449"/>
      <c r="H1556" s="449"/>
      <c r="I1556" s="449"/>
      <c r="J1556" s="449"/>
      <c r="K1556" s="449"/>
      <c r="L1556" s="449"/>
      <c r="U1556" s="196" t="str">
        <f t="shared" si="61"/>
        <v>8: Poor food quality</v>
      </c>
    </row>
    <row r="1557" spans="1:21" ht="12.6">
      <c r="A1557" s="449" t="s">
        <v>1160</v>
      </c>
      <c r="B1557" s="448">
        <v>9</v>
      </c>
      <c r="C1557" s="450" t="s">
        <v>10085</v>
      </c>
      <c r="D1557" s="449" t="str">
        <f t="shared" si="60"/>
        <v>Trader not giving selected commodities</v>
      </c>
      <c r="E1557" s="449" t="s">
        <v>10085</v>
      </c>
      <c r="F1557" s="449"/>
      <c r="G1557" s="449"/>
      <c r="H1557" s="449"/>
      <c r="I1557" s="449"/>
      <c r="J1557" s="449"/>
      <c r="K1557" s="449"/>
      <c r="L1557" s="449"/>
      <c r="U1557" s="196" t="str">
        <f t="shared" si="61"/>
        <v>9: Trader not giving selected commodities</v>
      </c>
    </row>
    <row r="1558" spans="1:21" ht="12.6">
      <c r="A1558" s="457" t="s">
        <v>1160</v>
      </c>
      <c r="B1558" s="456">
        <v>88</v>
      </c>
      <c r="C1558" s="450" t="s">
        <v>4525</v>
      </c>
      <c r="D1558" s="449" t="str">
        <f t="shared" si="60"/>
        <v>Other</v>
      </c>
      <c r="E1558" s="457" t="s">
        <v>4525</v>
      </c>
      <c r="F1558" s="457"/>
      <c r="G1558" s="457"/>
      <c r="H1558" s="457"/>
      <c r="I1558" s="449"/>
      <c r="J1558" s="449"/>
      <c r="K1558" s="449"/>
      <c r="L1558" s="449"/>
      <c r="U1558" s="196" t="str">
        <f t="shared" si="61"/>
        <v>88: Other</v>
      </c>
    </row>
    <row r="1559" spans="1:21" ht="12.6">
      <c r="A1559" s="449" t="s">
        <v>10086</v>
      </c>
      <c r="B1559" s="448">
        <v>1</v>
      </c>
      <c r="C1559" s="450" t="s">
        <v>10087</v>
      </c>
      <c r="D1559" s="449" t="str">
        <f t="shared" si="60"/>
        <v>Random</v>
      </c>
      <c r="E1559" s="449" t="s">
        <v>10087</v>
      </c>
      <c r="F1559" s="449"/>
      <c r="G1559" s="449"/>
      <c r="H1559" s="449"/>
      <c r="I1559" s="449"/>
      <c r="J1559" s="449"/>
      <c r="K1559" s="449"/>
      <c r="L1559" s="449"/>
      <c r="U1559" s="196" t="str">
        <f t="shared" si="61"/>
        <v>1: Random</v>
      </c>
    </row>
    <row r="1560" spans="1:21" ht="12.6">
      <c r="A1560" s="449" t="s">
        <v>10086</v>
      </c>
      <c r="B1560" s="448">
        <v>2</v>
      </c>
      <c r="C1560" s="450" t="s">
        <v>10088</v>
      </c>
      <c r="D1560" s="449" t="str">
        <f t="shared" si="60"/>
        <v>Targeted</v>
      </c>
      <c r="E1560" s="449" t="s">
        <v>10088</v>
      </c>
      <c r="F1560" s="449"/>
      <c r="G1560" s="449"/>
      <c r="H1560" s="449"/>
      <c r="I1560" s="449"/>
      <c r="J1560" s="449"/>
      <c r="K1560" s="449"/>
      <c r="L1560" s="449"/>
      <c r="U1560" s="196" t="str">
        <f t="shared" si="61"/>
        <v>2: Targeted</v>
      </c>
    </row>
    <row r="1561" spans="1:21" ht="12.6">
      <c r="A1561" s="449" t="s">
        <v>10086</v>
      </c>
      <c r="B1561" s="448">
        <v>3</v>
      </c>
      <c r="C1561" s="450" t="s">
        <v>9425</v>
      </c>
      <c r="D1561" s="449" t="str">
        <f t="shared" si="60"/>
        <v>Don't know</v>
      </c>
      <c r="E1561" s="449" t="s">
        <v>9425</v>
      </c>
      <c r="F1561" s="449"/>
      <c r="G1561" s="449"/>
      <c r="H1561" s="449"/>
      <c r="I1561" s="449"/>
      <c r="J1561" s="449"/>
      <c r="K1561" s="449"/>
      <c r="L1561" s="449"/>
      <c r="U1561" s="196" t="str">
        <f t="shared" si="61"/>
        <v>3: Don't know</v>
      </c>
    </row>
    <row r="1562" spans="1:21" ht="12.6">
      <c r="A1562" s="449" t="s">
        <v>10089</v>
      </c>
      <c r="B1562" s="456">
        <v>0</v>
      </c>
      <c r="C1562" s="450" t="s">
        <v>8683</v>
      </c>
      <c r="D1562" s="449" t="str">
        <f t="shared" si="60"/>
        <v>None</v>
      </c>
      <c r="E1562" s="469" t="s">
        <v>10090</v>
      </c>
      <c r="F1562" s="469"/>
      <c r="G1562" s="469"/>
      <c r="H1562" s="469"/>
      <c r="I1562" s="449"/>
      <c r="J1562" s="449"/>
      <c r="K1562" s="449"/>
      <c r="L1562" s="449"/>
      <c r="U1562" s="196" t="str">
        <f t="shared" si="61"/>
        <v>0: None</v>
      </c>
    </row>
    <row r="1563" spans="1:21" ht="12.6">
      <c r="A1563" s="449" t="s">
        <v>10089</v>
      </c>
      <c r="B1563" s="448">
        <v>1</v>
      </c>
      <c r="C1563" s="450" t="s">
        <v>10091</v>
      </c>
      <c r="D1563" s="449" t="str">
        <f t="shared" si="60"/>
        <v>Up to 10%</v>
      </c>
      <c r="E1563" s="449" t="s">
        <v>10091</v>
      </c>
      <c r="F1563" s="449"/>
      <c r="G1563" s="449"/>
      <c r="H1563" s="449"/>
      <c r="I1563" s="449"/>
      <c r="J1563" s="449"/>
      <c r="K1563" s="449"/>
      <c r="L1563" s="449"/>
      <c r="U1563" s="196" t="str">
        <f t="shared" si="61"/>
        <v>1: Up to 10%</v>
      </c>
    </row>
    <row r="1564" spans="1:21" ht="12.6">
      <c r="A1564" s="449" t="s">
        <v>10089</v>
      </c>
      <c r="B1564" s="448">
        <v>2</v>
      </c>
      <c r="C1564" s="450" t="s">
        <v>10092</v>
      </c>
      <c r="D1564" s="449" t="str">
        <f t="shared" si="60"/>
        <v>11-25%</v>
      </c>
      <c r="E1564" s="449" t="s">
        <v>10092</v>
      </c>
      <c r="F1564" s="449"/>
      <c r="G1564" s="449"/>
      <c r="H1564" s="449"/>
      <c r="I1564" s="449"/>
      <c r="J1564" s="449"/>
      <c r="K1564" s="449"/>
      <c r="L1564" s="449"/>
      <c r="U1564" s="196" t="str">
        <f t="shared" si="61"/>
        <v>2: 11-25%</v>
      </c>
    </row>
    <row r="1565" spans="1:21" ht="12.6">
      <c r="A1565" s="449" t="s">
        <v>10089</v>
      </c>
      <c r="B1565" s="448">
        <v>3</v>
      </c>
      <c r="C1565" s="450" t="s">
        <v>10093</v>
      </c>
      <c r="D1565" s="449" t="str">
        <f t="shared" si="60"/>
        <v>26-50%</v>
      </c>
      <c r="E1565" s="449" t="s">
        <v>10093</v>
      </c>
      <c r="F1565" s="449"/>
      <c r="G1565" s="449"/>
      <c r="H1565" s="449"/>
      <c r="I1565" s="449"/>
      <c r="J1565" s="449"/>
      <c r="K1565" s="449"/>
      <c r="L1565" s="449"/>
      <c r="U1565" s="196" t="str">
        <f t="shared" si="61"/>
        <v>3: 26-50%</v>
      </c>
    </row>
    <row r="1566" spans="1:21" ht="12.6">
      <c r="A1566" s="449" t="s">
        <v>10089</v>
      </c>
      <c r="B1566" s="448">
        <v>4</v>
      </c>
      <c r="C1566" s="450" t="s">
        <v>10094</v>
      </c>
      <c r="D1566" s="449" t="str">
        <f t="shared" si="60"/>
        <v>51-75%</v>
      </c>
      <c r="E1566" s="449" t="s">
        <v>10094</v>
      </c>
      <c r="F1566" s="449"/>
      <c r="G1566" s="449"/>
      <c r="H1566" s="449"/>
      <c r="I1566" s="449"/>
      <c r="J1566" s="449"/>
      <c r="K1566" s="449"/>
      <c r="L1566" s="449"/>
      <c r="U1566" s="196" t="str">
        <f t="shared" si="61"/>
        <v>4: 51-75%</v>
      </c>
    </row>
    <row r="1567" spans="1:21" ht="12.6">
      <c r="A1567" s="449" t="s">
        <v>10089</v>
      </c>
      <c r="B1567" s="448">
        <v>5</v>
      </c>
      <c r="C1567" s="450" t="s">
        <v>10095</v>
      </c>
      <c r="D1567" s="449" t="str">
        <f t="shared" si="60"/>
        <v>Above 75%</v>
      </c>
      <c r="E1567" s="449" t="s">
        <v>10095</v>
      </c>
      <c r="F1567" s="449"/>
      <c r="G1567" s="449"/>
      <c r="H1567" s="449"/>
      <c r="I1567" s="449"/>
      <c r="J1567" s="449"/>
      <c r="K1567" s="449"/>
      <c r="L1567" s="449"/>
      <c r="U1567" s="196" t="str">
        <f t="shared" si="61"/>
        <v>5: Above 75%</v>
      </c>
    </row>
    <row r="1568" spans="1:21" ht="12.6">
      <c r="A1568" s="449" t="s">
        <v>2959</v>
      </c>
      <c r="B1568" s="448">
        <v>0</v>
      </c>
      <c r="C1568" s="450" t="s">
        <v>10096</v>
      </c>
      <c r="D1568" s="449" t="str">
        <f t="shared" si="60"/>
        <v>HH did not adopt Consumption Coping Strategy</v>
      </c>
      <c r="E1568" s="449" t="s">
        <v>10096</v>
      </c>
      <c r="F1568" s="449"/>
      <c r="G1568" s="449"/>
      <c r="H1568" s="449"/>
      <c r="I1568" s="449"/>
      <c r="J1568" s="449"/>
      <c r="K1568" s="449"/>
      <c r="L1568" s="449" t="s">
        <v>9345</v>
      </c>
      <c r="U1568" s="196" t="str">
        <f t="shared" si="61"/>
        <v>0: HH did not adopt Consumption Coping Strategy</v>
      </c>
    </row>
    <row r="1569" spans="1:21" ht="12.6">
      <c r="A1569" s="449" t="s">
        <v>2959</v>
      </c>
      <c r="B1569" s="448">
        <v>1</v>
      </c>
      <c r="C1569" s="450" t="s">
        <v>10097</v>
      </c>
      <c r="D1569" s="449" t="str">
        <f t="shared" si="60"/>
        <v>Low consumption-based coping strategies</v>
      </c>
      <c r="E1569" s="449" t="s">
        <v>10097</v>
      </c>
      <c r="F1569" s="449"/>
      <c r="G1569" s="449"/>
      <c r="H1569" s="449"/>
      <c r="I1569" s="449"/>
      <c r="J1569" s="449"/>
      <c r="K1569" s="449"/>
      <c r="L1569" s="449" t="s">
        <v>9095</v>
      </c>
      <c r="U1569" s="196" t="str">
        <f t="shared" si="61"/>
        <v>1: Low consumption-based coping strategies</v>
      </c>
    </row>
    <row r="1570" spans="1:21" ht="12.6">
      <c r="A1570" s="449" t="s">
        <v>2959</v>
      </c>
      <c r="B1570" s="448">
        <v>2</v>
      </c>
      <c r="C1570" s="450" t="s">
        <v>10098</v>
      </c>
      <c r="D1570" s="449" t="str">
        <f t="shared" si="60"/>
        <v>Medium consumption-based coping strategies</v>
      </c>
      <c r="E1570" s="449" t="s">
        <v>10098</v>
      </c>
      <c r="F1570" s="449"/>
      <c r="G1570" s="449"/>
      <c r="H1570" s="449"/>
      <c r="I1570" s="449"/>
      <c r="J1570" s="449"/>
      <c r="K1570" s="449"/>
      <c r="L1570" s="449" t="s">
        <v>9098</v>
      </c>
      <c r="U1570" s="196" t="str">
        <f t="shared" si="61"/>
        <v>2: Medium consumption-based coping strategies</v>
      </c>
    </row>
    <row r="1571" spans="1:21" ht="12.6">
      <c r="A1571" s="449" t="s">
        <v>2959</v>
      </c>
      <c r="B1571" s="448">
        <v>3</v>
      </c>
      <c r="C1571" s="450" t="s">
        <v>10099</v>
      </c>
      <c r="D1571" s="449" t="str">
        <f t="shared" si="60"/>
        <v>High consumption-based coping strategies</v>
      </c>
      <c r="E1571" s="449" t="s">
        <v>10099</v>
      </c>
      <c r="F1571" s="449"/>
      <c r="G1571" s="449"/>
      <c r="H1571" s="449"/>
      <c r="I1571" s="449"/>
      <c r="J1571" s="449"/>
      <c r="K1571" s="449"/>
      <c r="L1571" s="449" t="s">
        <v>9100</v>
      </c>
      <c r="U1571" s="196" t="str">
        <f t="shared" si="61"/>
        <v>3: High consumption-based coping strategies</v>
      </c>
    </row>
    <row r="1572" spans="1:21" ht="12.6">
      <c r="A1572" s="449" t="s">
        <v>10100</v>
      </c>
      <c r="B1572" s="448">
        <v>1</v>
      </c>
      <c r="C1572" s="450" t="s">
        <v>10101</v>
      </c>
      <c r="D1572" s="449" t="str">
        <f t="shared" si="60"/>
        <v>Both offer seasonal advantages</v>
      </c>
      <c r="E1572" s="449" t="s">
        <v>10102</v>
      </c>
      <c r="F1572" s="449"/>
      <c r="G1572" s="449"/>
      <c r="H1572" s="449"/>
      <c r="I1572" s="449"/>
      <c r="J1572" s="449"/>
      <c r="K1572" s="202"/>
      <c r="L1572" s="449"/>
      <c r="U1572" s="196" t="str">
        <f t="shared" si="61"/>
        <v>1: Both offer seasonal advantages</v>
      </c>
    </row>
    <row r="1573" spans="1:21" ht="12.6">
      <c r="A1573" s="449" t="s">
        <v>10100</v>
      </c>
      <c r="B1573" s="448">
        <v>2</v>
      </c>
      <c r="C1573" s="450" t="s">
        <v>10103</v>
      </c>
      <c r="D1573" s="449" t="str">
        <f t="shared" si="60"/>
        <v>Minimize risks (losing all cash, poor quality food etc.)</v>
      </c>
      <c r="E1573" s="449" t="s">
        <v>10104</v>
      </c>
      <c r="F1573" s="449"/>
      <c r="G1573" s="449"/>
      <c r="H1573" s="449"/>
      <c r="I1573" s="449"/>
      <c r="J1573" s="449"/>
      <c r="K1573" s="202"/>
      <c r="L1573" s="449"/>
      <c r="U1573" s="196" t="str">
        <f t="shared" si="61"/>
        <v>2: Minimize risks (losing all cash, poor quality food etc.)</v>
      </c>
    </row>
    <row r="1574" spans="1:21" ht="12.6">
      <c r="A1574" s="449" t="s">
        <v>10100</v>
      </c>
      <c r="B1574" s="448">
        <v>3</v>
      </c>
      <c r="C1574" s="450" t="s">
        <v>10105</v>
      </c>
      <c r="D1574" s="449" t="str">
        <f t="shared" si="60"/>
        <v>Safer approach than only cash or only food</v>
      </c>
      <c r="E1574" s="449" t="s">
        <v>10105</v>
      </c>
      <c r="F1574" s="449"/>
      <c r="G1574" s="449"/>
      <c r="H1574" s="449"/>
      <c r="I1574" s="449"/>
      <c r="J1574" s="449"/>
      <c r="K1574" s="202"/>
      <c r="L1574" s="449"/>
      <c r="U1574" s="196" t="str">
        <f t="shared" si="61"/>
        <v>3: Safer approach than only cash or only food</v>
      </c>
    </row>
    <row r="1575" spans="1:21" ht="12.6">
      <c r="A1575" s="449" t="s">
        <v>10100</v>
      </c>
      <c r="B1575" s="448">
        <v>4</v>
      </c>
      <c r="C1575" s="450" t="s">
        <v>10106</v>
      </c>
      <c r="D1575" s="449" t="str">
        <f t="shared" si="60"/>
        <v>Controlled by both men and women,</v>
      </c>
      <c r="E1575" s="449" t="s">
        <v>10107</v>
      </c>
      <c r="F1575" s="449"/>
      <c r="G1575" s="449"/>
      <c r="H1575" s="449"/>
      <c r="I1575" s="449"/>
      <c r="J1575" s="449"/>
      <c r="K1575" s="202"/>
      <c r="L1575" s="449"/>
      <c r="U1575" s="196" t="str">
        <f t="shared" si="61"/>
        <v>4: Controlled by both men and women,</v>
      </c>
    </row>
    <row r="1576" spans="1:21" ht="12.6">
      <c r="A1576" s="449" t="s">
        <v>10100</v>
      </c>
      <c r="B1576" s="448">
        <v>5</v>
      </c>
      <c r="C1576" s="450" t="s">
        <v>10108</v>
      </c>
      <c r="D1576" s="449" t="str">
        <f t="shared" si="60"/>
        <v>It gives multiple options to diversify diets</v>
      </c>
      <c r="E1576" s="449" t="s">
        <v>10108</v>
      </c>
      <c r="F1576" s="449"/>
      <c r="G1576" s="449"/>
      <c r="H1576" s="449"/>
      <c r="I1576" s="449"/>
      <c r="J1576" s="449"/>
      <c r="K1576" s="202"/>
      <c r="L1576" s="449"/>
      <c r="U1576" s="196" t="str">
        <f t="shared" si="61"/>
        <v>5: It gives multiple options to diversify diets</v>
      </c>
    </row>
    <row r="1577" spans="1:21" ht="12.6">
      <c r="A1577" s="449" t="s">
        <v>10100</v>
      </c>
      <c r="B1577" s="448">
        <v>6</v>
      </c>
      <c r="C1577" s="450" t="s">
        <v>10109</v>
      </c>
      <c r="D1577" s="449" t="str">
        <f t="shared" si="60"/>
        <v>Coping capacity improved and reduced reliance only on food</v>
      </c>
      <c r="E1577" s="449" t="s">
        <v>10109</v>
      </c>
      <c r="F1577" s="449"/>
      <c r="G1577" s="449"/>
      <c r="H1577" s="449"/>
      <c r="I1577" s="449"/>
      <c r="J1577" s="449"/>
      <c r="K1577" s="202"/>
      <c r="L1577" s="449"/>
      <c r="U1577" s="196" t="str">
        <f t="shared" si="61"/>
        <v>6: Coping capacity improved and reduced reliance only on food</v>
      </c>
    </row>
    <row r="1578" spans="1:21" ht="12.6">
      <c r="A1578" s="449" t="s">
        <v>10100</v>
      </c>
      <c r="B1578" s="448">
        <v>7</v>
      </c>
      <c r="C1578" s="450" t="s">
        <v>4525</v>
      </c>
      <c r="D1578" s="449" t="str">
        <f t="shared" si="60"/>
        <v>Other</v>
      </c>
      <c r="E1578" s="449" t="s">
        <v>4525</v>
      </c>
      <c r="F1578" s="449"/>
      <c r="G1578" s="449"/>
      <c r="H1578" s="449"/>
      <c r="I1578" s="449"/>
      <c r="J1578" s="449"/>
      <c r="K1578" s="202"/>
      <c r="L1578" s="449"/>
      <c r="U1578" s="196" t="str">
        <f t="shared" si="61"/>
        <v>7: Other</v>
      </c>
    </row>
    <row r="1579" spans="1:21" ht="12.6">
      <c r="A1579" s="449" t="s">
        <v>10110</v>
      </c>
      <c r="B1579" s="448">
        <v>1</v>
      </c>
      <c r="C1579" s="450" t="s">
        <v>10111</v>
      </c>
      <c r="D1579" s="449" t="str">
        <f t="shared" si="60"/>
        <v>Flexibility of cash</v>
      </c>
      <c r="E1579" s="449" t="s">
        <v>10112</v>
      </c>
      <c r="F1579" s="449"/>
      <c r="G1579" s="449"/>
      <c r="H1579" s="449"/>
      <c r="I1579" s="449"/>
      <c r="J1579" s="449"/>
      <c r="K1579" s="202"/>
      <c r="L1579" s="449"/>
      <c r="U1579" s="196" t="str">
        <f t="shared" si="61"/>
        <v>1: Flexibility of cash</v>
      </c>
    </row>
    <row r="1580" spans="1:21" ht="12.6">
      <c r="A1580" s="449" t="s">
        <v>10110</v>
      </c>
      <c r="B1580" s="448">
        <v>2</v>
      </c>
      <c r="C1580" s="450" t="s">
        <v>10113</v>
      </c>
      <c r="D1580" s="449" t="str">
        <f t="shared" si="60"/>
        <v>Ability to buy preferred types of food</v>
      </c>
      <c r="E1580" s="449" t="s">
        <v>10114</v>
      </c>
      <c r="F1580" s="449"/>
      <c r="G1580" s="449"/>
      <c r="H1580" s="449"/>
      <c r="I1580" s="449"/>
      <c r="J1580" s="449"/>
      <c r="K1580" s="202"/>
      <c r="L1580" s="449"/>
      <c r="U1580" s="196" t="str">
        <f t="shared" si="61"/>
        <v>2: Ability to buy preferred types of food</v>
      </c>
    </row>
    <row r="1581" spans="1:21" ht="12.6">
      <c r="A1581" s="449" t="s">
        <v>10110</v>
      </c>
      <c r="B1581" s="448">
        <v>3</v>
      </c>
      <c r="C1581" s="450" t="s">
        <v>10115</v>
      </c>
      <c r="D1581" s="449" t="str">
        <f t="shared" ref="D1581:D1644" si="62">C1581</f>
        <v>Food prices are low in the local market</v>
      </c>
      <c r="E1581" s="449" t="s">
        <v>10116</v>
      </c>
      <c r="F1581" s="449"/>
      <c r="G1581" s="449"/>
      <c r="H1581" s="449"/>
      <c r="I1581" s="449"/>
      <c r="J1581" s="449"/>
      <c r="K1581" s="202"/>
      <c r="L1581" s="449"/>
      <c r="U1581" s="196" t="str">
        <f t="shared" ref="U1581:U1620" si="63">IF(LEN(B1581)&gt;0,_xlfn.CONCAT(B1581,": ",D1581),"")</f>
        <v>3: Food prices are low in the local market</v>
      </c>
    </row>
    <row r="1582" spans="1:21" ht="12.6">
      <c r="A1582" s="449" t="s">
        <v>10110</v>
      </c>
      <c r="B1582" s="448">
        <v>4</v>
      </c>
      <c r="C1582" s="450" t="s">
        <v>10117</v>
      </c>
      <c r="D1582" s="449" t="str">
        <f t="shared" si="62"/>
        <v>No transport costs as compared to food</v>
      </c>
      <c r="E1582" s="449" t="s">
        <v>10117</v>
      </c>
      <c r="F1582" s="449"/>
      <c r="G1582" s="449"/>
      <c r="H1582" s="449"/>
      <c r="I1582" s="449"/>
      <c r="J1582" s="449"/>
      <c r="K1582" s="202"/>
      <c r="L1582" s="449"/>
      <c r="U1582" s="196" t="str">
        <f t="shared" si="63"/>
        <v>4: No transport costs as compared to food</v>
      </c>
    </row>
    <row r="1583" spans="1:21" ht="12.6">
      <c r="A1583" s="449" t="s">
        <v>10110</v>
      </c>
      <c r="B1583" s="448">
        <v>5</v>
      </c>
      <c r="C1583" s="450" t="s">
        <v>10118</v>
      </c>
      <c r="D1583" s="449" t="str">
        <f t="shared" si="62"/>
        <v>It is not visible for others who seek sharing</v>
      </c>
      <c r="E1583" s="449" t="s">
        <v>10118</v>
      </c>
      <c r="F1583" s="449"/>
      <c r="G1583" s="449"/>
      <c r="H1583" s="449"/>
      <c r="I1583" s="449"/>
      <c r="J1583" s="449"/>
      <c r="K1583" s="202"/>
      <c r="L1583" s="449"/>
      <c r="U1583" s="196" t="str">
        <f t="shared" si="63"/>
        <v>5: It is not visible for others who seek sharing</v>
      </c>
    </row>
    <row r="1584" spans="1:21" ht="12.6">
      <c r="A1584" s="449" t="s">
        <v>10110</v>
      </c>
      <c r="B1584" s="448">
        <v>6</v>
      </c>
      <c r="C1584" s="450" t="s">
        <v>10119</v>
      </c>
      <c r="D1584" s="449" t="str">
        <f t="shared" si="62"/>
        <v>It is better for dignity</v>
      </c>
      <c r="E1584" s="449" t="s">
        <v>10119</v>
      </c>
      <c r="F1584" s="449"/>
      <c r="G1584" s="449"/>
      <c r="H1584" s="449"/>
      <c r="I1584" s="449"/>
      <c r="J1584" s="449"/>
      <c r="K1584" s="202"/>
      <c r="L1584" s="449"/>
      <c r="U1584" s="196" t="str">
        <f t="shared" si="63"/>
        <v>6: It is better for dignity</v>
      </c>
    </row>
    <row r="1585" spans="1:21" ht="12.6">
      <c r="A1585" s="449" t="s">
        <v>10110</v>
      </c>
      <c r="B1585" s="448">
        <v>7</v>
      </c>
      <c r="C1585" s="450" t="s">
        <v>10120</v>
      </c>
      <c r="D1585" s="449" t="str">
        <f t="shared" si="62"/>
        <v>Avoid sell of food at disadvantage prices</v>
      </c>
      <c r="E1585" s="449" t="s">
        <v>10120</v>
      </c>
      <c r="F1585" s="449"/>
      <c r="G1585" s="449"/>
      <c r="H1585" s="449"/>
      <c r="I1585" s="449"/>
      <c r="J1585" s="449"/>
      <c r="K1585" s="202"/>
      <c r="L1585" s="449"/>
      <c r="U1585" s="196" t="str">
        <f t="shared" si="63"/>
        <v>7: Avoid sell of food at disadvantage prices</v>
      </c>
    </row>
    <row r="1586" spans="1:21" ht="12.6">
      <c r="A1586" s="449" t="s">
        <v>10110</v>
      </c>
      <c r="B1586" s="448">
        <v>8</v>
      </c>
      <c r="C1586" s="450" t="s">
        <v>10121</v>
      </c>
      <c r="D1586" s="449" t="str">
        <f t="shared" si="62"/>
        <v>Encourags savings for future opportunities</v>
      </c>
      <c r="E1586" s="449" t="s">
        <v>10122</v>
      </c>
      <c r="F1586" s="449"/>
      <c r="G1586" s="449"/>
      <c r="H1586" s="449"/>
      <c r="I1586" s="449"/>
      <c r="J1586" s="449"/>
      <c r="K1586" s="202"/>
      <c r="L1586" s="449"/>
      <c r="U1586" s="196" t="str">
        <f t="shared" si="63"/>
        <v>8: Encourags savings for future opportunities</v>
      </c>
    </row>
    <row r="1587" spans="1:21" ht="12.6">
      <c r="A1587" s="449" t="s">
        <v>10110</v>
      </c>
      <c r="B1587" s="448">
        <v>88</v>
      </c>
      <c r="C1587" s="450" t="s">
        <v>4525</v>
      </c>
      <c r="D1587" s="449" t="str">
        <f t="shared" si="62"/>
        <v>Other</v>
      </c>
      <c r="E1587" s="449" t="s">
        <v>8939</v>
      </c>
      <c r="F1587" s="449"/>
      <c r="G1587" s="449"/>
      <c r="H1587" s="449"/>
      <c r="I1587" s="449"/>
      <c r="J1587" s="449"/>
      <c r="K1587" s="202"/>
      <c r="L1587" s="449"/>
      <c r="U1587" s="196" t="str">
        <f t="shared" si="63"/>
        <v>88: Other</v>
      </c>
    </row>
    <row r="1588" spans="1:21" ht="12.6">
      <c r="A1588" s="449" t="s">
        <v>10123</v>
      </c>
      <c r="B1588" s="448">
        <v>1</v>
      </c>
      <c r="C1588" s="450" t="s">
        <v>10124</v>
      </c>
      <c r="D1588" s="449" t="str">
        <f t="shared" si="62"/>
        <v>Food is better for nutrition</v>
      </c>
      <c r="E1588" s="202" t="s">
        <v>10125</v>
      </c>
      <c r="F1588" s="202"/>
      <c r="G1588" s="202"/>
      <c r="H1588" s="202"/>
      <c r="I1588" s="449"/>
      <c r="J1588" s="449"/>
      <c r="K1588" s="449"/>
      <c r="L1588" s="449"/>
      <c r="U1588" s="196" t="str">
        <f t="shared" si="63"/>
        <v>1: Food is better for nutrition</v>
      </c>
    </row>
    <row r="1589" spans="1:21" ht="12.6">
      <c r="A1589" s="449" t="s">
        <v>10123</v>
      </c>
      <c r="B1589" s="448">
        <v>2</v>
      </c>
      <c r="C1589" s="450" t="s">
        <v>10126</v>
      </c>
      <c r="D1589" s="449" t="str">
        <f t="shared" si="62"/>
        <v>Food meets food shortage</v>
      </c>
      <c r="E1589" s="202" t="s">
        <v>10127</v>
      </c>
      <c r="F1589" s="202"/>
      <c r="G1589" s="202"/>
      <c r="H1589" s="202"/>
      <c r="I1589" s="449"/>
      <c r="J1589" s="449"/>
      <c r="K1589" s="449"/>
      <c r="L1589" s="449"/>
      <c r="U1589" s="196" t="str">
        <f t="shared" si="63"/>
        <v>2: Food meets food shortage</v>
      </c>
    </row>
    <row r="1590" spans="1:21" ht="12.6">
      <c r="A1590" s="449" t="s">
        <v>10123</v>
      </c>
      <c r="B1590" s="448">
        <v>3</v>
      </c>
      <c r="C1590" s="450" t="s">
        <v>10128</v>
      </c>
      <c r="D1590" s="449" t="str">
        <f t="shared" si="62"/>
        <v>Food prices are high in local market</v>
      </c>
      <c r="E1590" s="202" t="s">
        <v>10129</v>
      </c>
      <c r="F1590" s="202"/>
      <c r="G1590" s="202"/>
      <c r="H1590" s="202"/>
      <c r="I1590" s="449"/>
      <c r="J1590" s="449"/>
      <c r="K1590" s="449"/>
      <c r="L1590" s="449"/>
      <c r="U1590" s="196" t="str">
        <f t="shared" si="63"/>
        <v>3: Food prices are high in local market</v>
      </c>
    </row>
    <row r="1591" spans="1:21" ht="12.6">
      <c r="A1591" s="449" t="s">
        <v>10123</v>
      </c>
      <c r="B1591" s="448">
        <v>4</v>
      </c>
      <c r="C1591" s="450" t="s">
        <v>10130</v>
      </c>
      <c r="D1591" s="449" t="str">
        <f t="shared" si="62"/>
        <v>Food is not available in the market</v>
      </c>
      <c r="E1591" s="202" t="s">
        <v>10131</v>
      </c>
      <c r="F1591" s="202"/>
      <c r="G1591" s="202"/>
      <c r="H1591" s="202"/>
      <c r="I1591" s="449"/>
      <c r="J1591" s="449"/>
      <c r="K1591" s="449"/>
      <c r="L1591" s="449"/>
      <c r="U1591" s="196" t="str">
        <f t="shared" si="63"/>
        <v>4: Food is not available in the market</v>
      </c>
    </row>
    <row r="1592" spans="1:21" ht="12.6">
      <c r="A1592" s="449" t="s">
        <v>10123</v>
      </c>
      <c r="B1592" s="448">
        <v>5</v>
      </c>
      <c r="C1592" s="450" t="s">
        <v>10132</v>
      </c>
      <c r="D1592" s="449" t="str">
        <f t="shared" si="62"/>
        <v>Better for children nutrition</v>
      </c>
      <c r="E1592" s="202" t="s">
        <v>10133</v>
      </c>
      <c r="F1592" s="202"/>
      <c r="G1592" s="202"/>
      <c r="H1592" s="202"/>
      <c r="I1592" s="449"/>
      <c r="J1592" s="449"/>
      <c r="K1592" s="449"/>
      <c r="L1592" s="449"/>
      <c r="U1592" s="196" t="str">
        <f t="shared" si="63"/>
        <v>5: Better for children nutrition</v>
      </c>
    </row>
    <row r="1593" spans="1:21" ht="12.6">
      <c r="A1593" s="449" t="s">
        <v>10123</v>
      </c>
      <c r="B1593" s="448">
        <v>6</v>
      </c>
      <c r="C1593" s="450" t="s">
        <v>10134</v>
      </c>
      <c r="D1593" s="449" t="str">
        <f t="shared" si="62"/>
        <v>Easy to share in case of need</v>
      </c>
      <c r="E1593" s="202" t="s">
        <v>10135</v>
      </c>
      <c r="F1593" s="202"/>
      <c r="G1593" s="202"/>
      <c r="H1593" s="202"/>
      <c r="I1593" s="449"/>
      <c r="J1593" s="449"/>
      <c r="K1593" s="202"/>
      <c r="L1593" s="449"/>
      <c r="U1593" s="196" t="str">
        <f t="shared" si="63"/>
        <v>6: Easy to share in case of need</v>
      </c>
    </row>
    <row r="1594" spans="1:21" ht="12.6">
      <c r="A1594" s="449" t="s">
        <v>10123</v>
      </c>
      <c r="B1594" s="448">
        <v>7</v>
      </c>
      <c r="C1594" s="450" t="s">
        <v>10136</v>
      </c>
      <c r="D1594" s="449" t="str">
        <f t="shared" si="62"/>
        <v>Food is better controlled by women for household’s food needs</v>
      </c>
      <c r="E1594" s="202" t="s">
        <v>10137</v>
      </c>
      <c r="F1594" s="202"/>
      <c r="G1594" s="202"/>
      <c r="H1594" s="202"/>
      <c r="I1594" s="449"/>
      <c r="J1594" s="449"/>
      <c r="K1594" s="202"/>
      <c r="L1594" s="449"/>
      <c r="U1594" s="196" t="str">
        <f t="shared" si="63"/>
        <v>7: Food is better controlled by women for household’s food needs</v>
      </c>
    </row>
    <row r="1595" spans="1:21" ht="12.6">
      <c r="A1595" s="449" t="s">
        <v>10123</v>
      </c>
      <c r="B1595" s="448">
        <v>8</v>
      </c>
      <c r="C1595" s="450" t="s">
        <v>10138</v>
      </c>
      <c r="D1595" s="449" t="str">
        <f t="shared" si="62"/>
        <v>Market places for food commodities are too far</v>
      </c>
      <c r="E1595" s="202" t="s">
        <v>10139</v>
      </c>
      <c r="F1595" s="202"/>
      <c r="G1595" s="202"/>
      <c r="H1595" s="202"/>
      <c r="I1595" s="449"/>
      <c r="J1595" s="449"/>
      <c r="K1595" s="202"/>
      <c r="L1595" s="449"/>
      <c r="U1595" s="196" t="str">
        <f t="shared" si="63"/>
        <v>8: Market places for food commodities are too far</v>
      </c>
    </row>
    <row r="1596" spans="1:21" ht="12.6">
      <c r="A1596" s="449" t="s">
        <v>10123</v>
      </c>
      <c r="B1596" s="448">
        <v>9</v>
      </c>
      <c r="C1596" s="450" t="s">
        <v>10140</v>
      </c>
      <c r="D1596" s="449" t="str">
        <f t="shared" si="62"/>
        <v>Quality of humanitarian food is better</v>
      </c>
      <c r="E1596" s="202" t="s">
        <v>10141</v>
      </c>
      <c r="F1596" s="202"/>
      <c r="G1596" s="202"/>
      <c r="H1596" s="202"/>
      <c r="I1596" s="449"/>
      <c r="J1596" s="449"/>
      <c r="K1596" s="202"/>
      <c r="L1596" s="449"/>
      <c r="U1596" s="196" t="str">
        <f t="shared" si="63"/>
        <v>9: Quality of humanitarian food is better</v>
      </c>
    </row>
    <row r="1597" spans="1:21" ht="12.6">
      <c r="A1597" s="449" t="s">
        <v>10123</v>
      </c>
      <c r="B1597" s="448">
        <v>10</v>
      </c>
      <c r="C1597" s="450" t="s">
        <v>10142</v>
      </c>
      <c r="D1597" s="449" t="str">
        <f t="shared" si="62"/>
        <v>Cash could be controlled/abused by men (drinking etc.)</v>
      </c>
      <c r="E1597" s="202" t="s">
        <v>10143</v>
      </c>
      <c r="F1597" s="202"/>
      <c r="G1597" s="202"/>
      <c r="H1597" s="202"/>
      <c r="I1597" s="449"/>
      <c r="J1597" s="449"/>
      <c r="K1597" s="202"/>
      <c r="L1597" s="449"/>
      <c r="U1597" s="196" t="str">
        <f t="shared" si="63"/>
        <v>10: Cash could be controlled/abused by men (drinking etc.)</v>
      </c>
    </row>
    <row r="1598" spans="1:21" ht="12.6">
      <c r="A1598" s="449" t="s">
        <v>10123</v>
      </c>
      <c r="B1598" s="448">
        <v>11</v>
      </c>
      <c r="C1598" s="450" t="s">
        <v>10144</v>
      </c>
      <c r="D1598" s="449" t="str">
        <f t="shared" si="62"/>
        <v>Women have more control on food compared to cash</v>
      </c>
      <c r="E1598" s="202" t="s">
        <v>10145</v>
      </c>
      <c r="F1598" s="202"/>
      <c r="G1598" s="202"/>
      <c r="H1598" s="202"/>
      <c r="I1598" s="449"/>
      <c r="J1598" s="449"/>
      <c r="K1598" s="202"/>
      <c r="L1598" s="449"/>
      <c r="U1598" s="196" t="str">
        <f t="shared" si="63"/>
        <v>11: Women have more control on food compared to cash</v>
      </c>
    </row>
    <row r="1599" spans="1:21" ht="12.6">
      <c r="A1599" s="457" t="s">
        <v>10123</v>
      </c>
      <c r="B1599" s="456">
        <v>88</v>
      </c>
      <c r="C1599" s="450" t="s">
        <v>4525</v>
      </c>
      <c r="D1599" s="449" t="str">
        <f t="shared" si="62"/>
        <v>Other</v>
      </c>
      <c r="E1599" s="457" t="s">
        <v>4525</v>
      </c>
      <c r="F1599" s="457"/>
      <c r="G1599" s="457"/>
      <c r="H1599" s="457"/>
      <c r="I1599" s="457"/>
      <c r="J1599" s="457"/>
      <c r="K1599" s="468"/>
      <c r="L1599" s="457"/>
      <c r="M1599" s="267"/>
      <c r="N1599" s="267"/>
      <c r="O1599" s="267"/>
      <c r="P1599" s="267"/>
      <c r="Q1599" s="267"/>
      <c r="R1599" s="267"/>
      <c r="S1599" s="267"/>
      <c r="T1599" s="267"/>
      <c r="U1599" s="196" t="str">
        <f t="shared" si="63"/>
        <v>88: Other</v>
      </c>
    </row>
    <row r="1600" spans="1:21" ht="12.6">
      <c r="A1600" s="449" t="s">
        <v>10146</v>
      </c>
      <c r="B1600" s="448">
        <v>1</v>
      </c>
      <c r="C1600" s="450" t="s">
        <v>10147</v>
      </c>
      <c r="D1600" s="449" t="str">
        <f t="shared" si="62"/>
        <v>Insecurity</v>
      </c>
      <c r="E1600" s="449" t="s">
        <v>10147</v>
      </c>
      <c r="F1600" s="449"/>
      <c r="G1600" s="449"/>
      <c r="H1600" s="449"/>
      <c r="I1600" s="449"/>
      <c r="J1600" s="449"/>
      <c r="K1600" s="449"/>
      <c r="L1600" s="449"/>
      <c r="U1600" s="196" t="str">
        <f t="shared" si="63"/>
        <v>1: Insecurity</v>
      </c>
    </row>
    <row r="1601" spans="1:21" ht="12.6">
      <c r="A1601" s="449" t="s">
        <v>10146</v>
      </c>
      <c r="B1601" s="448">
        <v>2</v>
      </c>
      <c r="C1601" s="450" t="s">
        <v>10148</v>
      </c>
      <c r="D1601" s="449" t="str">
        <f t="shared" si="62"/>
        <v>Marriage</v>
      </c>
      <c r="E1601" s="449" t="s">
        <v>10148</v>
      </c>
      <c r="F1601" s="449"/>
      <c r="G1601" s="449"/>
      <c r="H1601" s="449"/>
      <c r="I1601" s="449"/>
      <c r="J1601" s="449"/>
      <c r="K1601" s="449"/>
      <c r="L1601" s="449"/>
      <c r="U1601" s="196" t="str">
        <f t="shared" si="63"/>
        <v>2: Marriage</v>
      </c>
    </row>
    <row r="1602" spans="1:21" ht="12.6">
      <c r="A1602" s="449" t="s">
        <v>10146</v>
      </c>
      <c r="B1602" s="448">
        <v>3</v>
      </c>
      <c r="C1602" s="450" t="s">
        <v>9453</v>
      </c>
      <c r="D1602" s="449" t="str">
        <f t="shared" si="62"/>
        <v>Need to bring income</v>
      </c>
      <c r="E1602" s="449" t="s">
        <v>9453</v>
      </c>
      <c r="F1602" s="449"/>
      <c r="G1602" s="449"/>
      <c r="H1602" s="449"/>
      <c r="I1602" s="449"/>
      <c r="J1602" s="449"/>
      <c r="K1602" s="449"/>
      <c r="L1602" s="449"/>
      <c r="U1602" s="196" t="str">
        <f t="shared" si="63"/>
        <v>3: Need to bring income</v>
      </c>
    </row>
    <row r="1603" spans="1:21" s="267" customFormat="1" ht="12.6">
      <c r="A1603" s="449" t="s">
        <v>10146</v>
      </c>
      <c r="B1603" s="448">
        <v>4</v>
      </c>
      <c r="C1603" s="450" t="s">
        <v>10149</v>
      </c>
      <c r="D1603" s="449" t="str">
        <f t="shared" si="62"/>
        <v>Need to work at home/field</v>
      </c>
      <c r="E1603" s="449" t="s">
        <v>10149</v>
      </c>
      <c r="F1603" s="449"/>
      <c r="G1603" s="449"/>
      <c r="H1603" s="449"/>
      <c r="I1603" s="449"/>
      <c r="J1603" s="449"/>
      <c r="K1603" s="449"/>
      <c r="L1603" s="449"/>
      <c r="M1603" s="196"/>
      <c r="N1603" s="196"/>
      <c r="O1603" s="196"/>
      <c r="P1603" s="196"/>
      <c r="Q1603" s="196"/>
      <c r="R1603" s="196"/>
      <c r="S1603" s="196"/>
      <c r="T1603" s="196"/>
      <c r="U1603" s="196" t="str">
        <f t="shared" si="63"/>
        <v>4: Need to work at home/field</v>
      </c>
    </row>
    <row r="1604" spans="1:21" s="267" customFormat="1" ht="12.6">
      <c r="A1604" s="449" t="s">
        <v>10146</v>
      </c>
      <c r="B1604" s="448">
        <v>5</v>
      </c>
      <c r="C1604" s="450" t="s">
        <v>10150</v>
      </c>
      <c r="D1604" s="449" t="str">
        <f t="shared" si="62"/>
        <v>School too far</v>
      </c>
      <c r="E1604" s="449" t="s">
        <v>10150</v>
      </c>
      <c r="F1604" s="449"/>
      <c r="G1604" s="449"/>
      <c r="H1604" s="449"/>
      <c r="I1604" s="449"/>
      <c r="J1604" s="449"/>
      <c r="K1604" s="449"/>
      <c r="L1604" s="449"/>
      <c r="M1604" s="196"/>
      <c r="N1604" s="196"/>
      <c r="O1604" s="196"/>
      <c r="P1604" s="196"/>
      <c r="Q1604" s="196"/>
      <c r="R1604" s="196"/>
      <c r="S1604" s="196"/>
      <c r="T1604" s="196"/>
      <c r="U1604" s="196" t="str">
        <f t="shared" si="63"/>
        <v>5: School too far</v>
      </c>
    </row>
    <row r="1605" spans="1:21" s="267" customFormat="1" ht="12.6">
      <c r="A1605" s="457" t="s">
        <v>10146</v>
      </c>
      <c r="B1605" s="456">
        <v>88</v>
      </c>
      <c r="C1605" s="450" t="s">
        <v>4525</v>
      </c>
      <c r="D1605" s="449" t="str">
        <f t="shared" si="62"/>
        <v>Other</v>
      </c>
      <c r="E1605" s="457" t="s">
        <v>4525</v>
      </c>
      <c r="F1605" s="457"/>
      <c r="G1605" s="457"/>
      <c r="H1605" s="457"/>
      <c r="I1605" s="449"/>
      <c r="J1605" s="449"/>
      <c r="K1605" s="449"/>
      <c r="L1605" s="449"/>
      <c r="M1605" s="196"/>
      <c r="N1605" s="196"/>
      <c r="O1605" s="196"/>
      <c r="P1605" s="196"/>
      <c r="Q1605" s="196"/>
      <c r="R1605" s="196"/>
      <c r="S1605" s="196"/>
      <c r="T1605" s="196"/>
      <c r="U1605" s="196" t="str">
        <f t="shared" si="63"/>
        <v>88: Other</v>
      </c>
    </row>
    <row r="1606" spans="1:21" s="267" customFormat="1" ht="12.6">
      <c r="A1606" s="449" t="s">
        <v>10151</v>
      </c>
      <c r="B1606" s="372">
        <v>1</v>
      </c>
      <c r="C1606" s="450" t="s">
        <v>10152</v>
      </c>
      <c r="D1606" s="449" t="str">
        <f t="shared" si="62"/>
        <v>Low assistance coverage (more people in need)</v>
      </c>
      <c r="E1606" s="449" t="s">
        <v>10153</v>
      </c>
      <c r="F1606" s="449"/>
      <c r="G1606" s="449"/>
      <c r="H1606" s="449"/>
      <c r="I1606" s="449"/>
      <c r="J1606" s="449"/>
      <c r="K1606" s="449"/>
      <c r="L1606" s="449"/>
      <c r="M1606" s="196"/>
      <c r="N1606" s="196"/>
      <c r="O1606" s="196"/>
      <c r="P1606" s="196"/>
      <c r="Q1606" s="196"/>
      <c r="R1606" s="196"/>
      <c r="S1606" s="196"/>
      <c r="T1606" s="196"/>
      <c r="U1606" s="196" t="str">
        <f t="shared" si="63"/>
        <v>1: Low assistance coverage (more people in need)</v>
      </c>
    </row>
    <row r="1607" spans="1:21" s="267" customFormat="1" ht="12.6">
      <c r="A1607" s="449" t="s">
        <v>10151</v>
      </c>
      <c r="B1607" s="372">
        <v>2</v>
      </c>
      <c r="C1607" s="450" t="s">
        <v>10154</v>
      </c>
      <c r="D1607" s="449" t="str">
        <f t="shared" si="62"/>
        <v>The selection process was Corrupted, had to pay money</v>
      </c>
      <c r="E1607" s="449" t="s">
        <v>10155</v>
      </c>
      <c r="F1607" s="449"/>
      <c r="G1607" s="449"/>
      <c r="H1607" s="449"/>
      <c r="I1607" s="449"/>
      <c r="J1607" s="449"/>
      <c r="K1607" s="449"/>
      <c r="L1607" s="449"/>
      <c r="M1607" s="196"/>
      <c r="N1607" s="196"/>
      <c r="O1607" s="196"/>
      <c r="P1607" s="196"/>
      <c r="Q1607" s="196"/>
      <c r="R1607" s="196"/>
      <c r="S1607" s="196"/>
      <c r="T1607" s="196"/>
      <c r="U1607" s="196" t="str">
        <f t="shared" si="63"/>
        <v>2: The selection process was Corrupted, had to pay money</v>
      </c>
    </row>
    <row r="1608" spans="1:21" ht="12.6">
      <c r="A1608" s="449" t="s">
        <v>10151</v>
      </c>
      <c r="B1608" s="372">
        <v>3</v>
      </c>
      <c r="C1608" s="450" t="s">
        <v>10156</v>
      </c>
      <c r="D1608" s="449" t="str">
        <f t="shared" si="62"/>
        <v>Because they did not meet the targeting requirements</v>
      </c>
      <c r="E1608" s="449" t="s">
        <v>10157</v>
      </c>
      <c r="F1608" s="449"/>
      <c r="G1608" s="449"/>
      <c r="H1608" s="449"/>
      <c r="I1608" s="449"/>
      <c r="J1608" s="449"/>
      <c r="K1608" s="449"/>
      <c r="L1608" s="449"/>
      <c r="U1608" s="196" t="str">
        <f t="shared" si="63"/>
        <v>3: Because they did not meet the targeting requirements</v>
      </c>
    </row>
    <row r="1609" spans="1:21" ht="12.6">
      <c r="A1609" s="449" t="s">
        <v>10151</v>
      </c>
      <c r="B1609" s="372">
        <v>4</v>
      </c>
      <c r="C1609" s="450" t="s">
        <v>10158</v>
      </c>
      <c r="D1609" s="449" t="str">
        <f t="shared" si="62"/>
        <v>Because they were absent during selection and registration</v>
      </c>
      <c r="E1609" s="449" t="s">
        <v>10159</v>
      </c>
      <c r="F1609" s="449"/>
      <c r="G1609" s="449"/>
      <c r="H1609" s="449"/>
      <c r="I1609" s="449"/>
      <c r="J1609" s="449"/>
      <c r="K1609" s="449"/>
      <c r="L1609" s="449"/>
      <c r="U1609" s="196" t="str">
        <f t="shared" si="63"/>
        <v>4: Because they were absent during selection and registration</v>
      </c>
    </row>
    <row r="1610" spans="1:21" ht="12.6">
      <c r="A1610" s="449" t="s">
        <v>10151</v>
      </c>
      <c r="B1610" s="372">
        <v>5</v>
      </c>
      <c r="C1610" s="450" t="s">
        <v>10160</v>
      </c>
      <c r="D1610" s="449" t="str">
        <f t="shared" si="62"/>
        <v>The area covered was too small to include all the vulnerable</v>
      </c>
      <c r="E1610" s="449" t="s">
        <v>10161</v>
      </c>
      <c r="F1610" s="449"/>
      <c r="G1610" s="449"/>
      <c r="H1610" s="449"/>
      <c r="I1610" s="449"/>
      <c r="J1610" s="449"/>
      <c r="K1610" s="449"/>
      <c r="L1610" s="449"/>
      <c r="U1610" s="196" t="str">
        <f t="shared" si="63"/>
        <v>5: The area covered was too small to include all the vulnerable</v>
      </c>
    </row>
    <row r="1611" spans="1:21" ht="12.6">
      <c r="A1611" s="449" t="s">
        <v>10151</v>
      </c>
      <c r="B1611" s="372">
        <v>6</v>
      </c>
      <c r="C1611" s="450" t="s">
        <v>10162</v>
      </c>
      <c r="D1611" s="449" t="str">
        <f t="shared" si="62"/>
        <v>Fewer registration cards provided</v>
      </c>
      <c r="E1611" s="449" t="s">
        <v>10163</v>
      </c>
      <c r="F1611" s="449"/>
      <c r="G1611" s="449"/>
      <c r="H1611" s="449"/>
      <c r="I1611" s="449"/>
      <c r="J1611" s="449"/>
      <c r="K1611" s="449"/>
      <c r="L1611" s="449"/>
      <c r="U1611" s="196" t="str">
        <f t="shared" si="63"/>
        <v>6: Fewer registration cards provided</v>
      </c>
    </row>
    <row r="1612" spans="1:21" ht="12.6">
      <c r="A1612" s="449" t="s">
        <v>10151</v>
      </c>
      <c r="B1612" s="372">
        <v>7</v>
      </c>
      <c r="C1612" s="450" t="s">
        <v>10164</v>
      </c>
      <c r="D1612" s="449" t="str">
        <f t="shared" si="62"/>
        <v>Because they are not farming households</v>
      </c>
      <c r="E1612" s="449" t="s">
        <v>10165</v>
      </c>
      <c r="F1612" s="449"/>
      <c r="G1612" s="449"/>
      <c r="H1612" s="449"/>
      <c r="I1612" s="449"/>
      <c r="J1612" s="449"/>
      <c r="K1612" s="449"/>
      <c r="L1612" s="449"/>
      <c r="U1612" s="196" t="str">
        <f t="shared" si="63"/>
        <v>7: Because they are not farming households</v>
      </c>
    </row>
    <row r="1613" spans="1:21" ht="12.6">
      <c r="A1613" s="449" t="s">
        <v>10151</v>
      </c>
      <c r="B1613" s="372">
        <v>8</v>
      </c>
      <c r="C1613" s="450" t="s">
        <v>10166</v>
      </c>
      <c r="D1613" s="449" t="str">
        <f t="shared" si="62"/>
        <v>Because they were not related to those who did the selection</v>
      </c>
      <c r="E1613" s="449" t="s">
        <v>10167</v>
      </c>
      <c r="F1613" s="449"/>
      <c r="G1613" s="449"/>
      <c r="H1613" s="449"/>
      <c r="I1613" s="449"/>
      <c r="J1613" s="449"/>
      <c r="K1613" s="449"/>
      <c r="L1613" s="449"/>
      <c r="U1613" s="196" t="str">
        <f t="shared" si="63"/>
        <v>8: Because they were not related to those who did the selection</v>
      </c>
    </row>
    <row r="1614" spans="1:21" ht="12.6">
      <c r="A1614" s="449" t="s">
        <v>10151</v>
      </c>
      <c r="B1614" s="372">
        <v>9</v>
      </c>
      <c r="C1614" s="450" t="s">
        <v>10168</v>
      </c>
      <c r="D1614" s="449" t="str">
        <f t="shared" si="62"/>
        <v>Household did not have members who could participate in the work</v>
      </c>
      <c r="E1614" s="449" t="s">
        <v>10169</v>
      </c>
      <c r="F1614" s="449"/>
      <c r="G1614" s="449"/>
      <c r="H1614" s="449"/>
      <c r="I1614" s="449"/>
      <c r="J1614" s="449"/>
      <c r="K1614" s="449"/>
      <c r="L1614" s="449"/>
      <c r="U1614" s="196" t="str">
        <f t="shared" si="63"/>
        <v>9: Household did not have members who could participate in the work</v>
      </c>
    </row>
    <row r="1615" spans="1:21" ht="12.6">
      <c r="A1615" s="449" t="s">
        <v>10151</v>
      </c>
      <c r="B1615" s="372">
        <v>10</v>
      </c>
      <c r="C1615" s="450" t="s">
        <v>10170</v>
      </c>
      <c r="D1615" s="449" t="str">
        <f t="shared" si="62"/>
        <v>Priority was given the most vulnerable</v>
      </c>
      <c r="E1615" s="449" t="s">
        <v>10171</v>
      </c>
      <c r="F1615" s="449"/>
      <c r="G1615" s="449"/>
      <c r="H1615" s="449"/>
      <c r="I1615" s="449"/>
      <c r="J1615" s="449"/>
      <c r="K1615" s="449"/>
      <c r="L1615" s="449"/>
      <c r="U1615" s="196" t="str">
        <f t="shared" si="63"/>
        <v>10: Priority was given the most vulnerable</v>
      </c>
    </row>
    <row r="1616" spans="1:21" ht="12.6">
      <c r="A1616" s="449" t="s">
        <v>10151</v>
      </c>
      <c r="B1616" s="372">
        <v>11</v>
      </c>
      <c r="C1616" s="450" t="s">
        <v>10172</v>
      </c>
      <c r="D1616" s="449" t="str">
        <f t="shared" si="62"/>
        <v>The selection criteria were not clear</v>
      </c>
      <c r="E1616" s="449" t="s">
        <v>10173</v>
      </c>
      <c r="F1616" s="449"/>
      <c r="G1616" s="449"/>
      <c r="H1616" s="449"/>
      <c r="I1616" s="449"/>
      <c r="J1616" s="449"/>
      <c r="K1616" s="449"/>
      <c r="L1616" s="449"/>
      <c r="U1616" s="196" t="str">
        <f t="shared" si="63"/>
        <v>11: The selection criteria were not clear</v>
      </c>
    </row>
    <row r="1617" spans="1:21" ht="12.6">
      <c r="A1617" s="449" t="s">
        <v>10151</v>
      </c>
      <c r="B1617" s="372">
        <v>77</v>
      </c>
      <c r="C1617" s="450" t="s">
        <v>8850</v>
      </c>
      <c r="D1617" s="449" t="str">
        <f t="shared" si="62"/>
        <v>Don’t know</v>
      </c>
      <c r="E1617" s="449" t="s">
        <v>10174</v>
      </c>
      <c r="F1617" s="449"/>
      <c r="G1617" s="449"/>
      <c r="H1617" s="449"/>
      <c r="I1617" s="449"/>
      <c r="J1617" s="449"/>
      <c r="K1617" s="449"/>
      <c r="L1617" s="449"/>
      <c r="U1617" s="196" t="str">
        <f t="shared" si="63"/>
        <v>77: Don’t know</v>
      </c>
    </row>
    <row r="1618" spans="1:21" ht="12.6">
      <c r="A1618" s="449" t="s">
        <v>10151</v>
      </c>
      <c r="B1618" s="448">
        <v>88</v>
      </c>
      <c r="C1618" s="450" t="s">
        <v>4525</v>
      </c>
      <c r="D1618" s="449" t="str">
        <f t="shared" si="62"/>
        <v>Other</v>
      </c>
      <c r="E1618" s="449" t="s">
        <v>10041</v>
      </c>
      <c r="F1618" s="449"/>
      <c r="G1618" s="449"/>
      <c r="H1618" s="449"/>
      <c r="I1618" s="449"/>
      <c r="J1618" s="449"/>
      <c r="K1618" s="449"/>
      <c r="L1618" s="449"/>
      <c r="U1618" s="196" t="str">
        <f t="shared" si="63"/>
        <v>88: Other</v>
      </c>
    </row>
    <row r="1619" spans="1:21" ht="12.6">
      <c r="A1619" s="449" t="s">
        <v>10175</v>
      </c>
      <c r="B1619" s="448">
        <v>1</v>
      </c>
      <c r="C1619" s="450" t="s">
        <v>9511</v>
      </c>
      <c r="D1619" s="449" t="str">
        <f t="shared" si="62"/>
        <v>Food assistance</v>
      </c>
      <c r="E1619" s="449" t="s">
        <v>9511</v>
      </c>
      <c r="F1619" s="449"/>
      <c r="G1619" s="449"/>
      <c r="H1619" s="449"/>
      <c r="I1619" s="449"/>
      <c r="J1619" s="449"/>
      <c r="K1619" s="449"/>
      <c r="L1619" s="449"/>
      <c r="U1619" s="196" t="str">
        <f t="shared" si="63"/>
        <v>1: Food assistance</v>
      </c>
    </row>
    <row r="1620" spans="1:21" ht="12.6">
      <c r="A1620" s="449" t="s">
        <v>10175</v>
      </c>
      <c r="B1620" s="448">
        <v>2</v>
      </c>
      <c r="C1620" s="450" t="s">
        <v>10176</v>
      </c>
      <c r="D1620" s="449" t="str">
        <f t="shared" si="62"/>
        <v>Education</v>
      </c>
      <c r="E1620" s="449" t="s">
        <v>10176</v>
      </c>
      <c r="F1620" s="449"/>
      <c r="G1620" s="449"/>
      <c r="H1620" s="449"/>
      <c r="I1620" s="449"/>
      <c r="J1620" s="449"/>
      <c r="K1620" s="449"/>
      <c r="L1620" s="449"/>
      <c r="U1620" s="196" t="str">
        <f t="shared" si="63"/>
        <v>2: Education</v>
      </c>
    </row>
    <row r="1621" spans="1:21" ht="12.6">
      <c r="A1621" s="449" t="s">
        <v>10175</v>
      </c>
      <c r="B1621" s="448">
        <v>3</v>
      </c>
      <c r="C1621" s="450" t="s">
        <v>10177</v>
      </c>
      <c r="D1621" s="449" t="str">
        <f t="shared" si="62"/>
        <v>Safety</v>
      </c>
      <c r="E1621" s="449"/>
      <c r="F1621" s="449"/>
      <c r="G1621" s="449"/>
      <c r="H1621" s="449"/>
      <c r="I1621" s="449"/>
      <c r="J1621" s="449"/>
      <c r="K1621" s="449"/>
      <c r="L1621" s="449"/>
    </row>
    <row r="1622" spans="1:21" ht="12.6">
      <c r="A1622" s="457" t="s">
        <v>10175</v>
      </c>
      <c r="B1622" s="456">
        <v>88</v>
      </c>
      <c r="C1622" s="450" t="s">
        <v>4525</v>
      </c>
      <c r="D1622" s="449" t="str">
        <f t="shared" si="62"/>
        <v>Other</v>
      </c>
      <c r="E1622" s="457" t="s">
        <v>4525</v>
      </c>
      <c r="F1622" s="457"/>
      <c r="G1622" s="457"/>
      <c r="H1622" s="457"/>
      <c r="I1622" s="449"/>
      <c r="J1622" s="449"/>
      <c r="K1622" s="449"/>
      <c r="L1622" s="449"/>
      <c r="U1622" s="196" t="str">
        <f t="shared" ref="U1622:U1653" si="64">IF(LEN(B1622)&gt;0,_xlfn.CONCAT(B1622,": ",D1622),"")</f>
        <v>88: Other</v>
      </c>
    </row>
    <row r="1623" spans="1:21" ht="12.6">
      <c r="A1623" s="449" t="s">
        <v>10178</v>
      </c>
      <c r="B1623" s="448">
        <v>1</v>
      </c>
      <c r="C1623" s="450" t="s">
        <v>10179</v>
      </c>
      <c r="D1623" s="449" t="str">
        <f t="shared" si="62"/>
        <v>Flexibility of Voucher</v>
      </c>
      <c r="E1623" s="449" t="s">
        <v>10180</v>
      </c>
      <c r="F1623" s="449"/>
      <c r="G1623" s="457"/>
      <c r="H1623" s="457"/>
      <c r="I1623" s="457"/>
      <c r="J1623" s="457"/>
      <c r="K1623" s="468"/>
      <c r="L1623" s="457"/>
      <c r="M1623" s="267"/>
      <c r="N1623" s="267"/>
      <c r="O1623" s="267"/>
      <c r="P1623" s="267"/>
      <c r="Q1623" s="267"/>
      <c r="R1623" s="267"/>
      <c r="S1623" s="267"/>
      <c r="T1623" s="267"/>
      <c r="U1623" s="196" t="str">
        <f t="shared" si="64"/>
        <v>1: Flexibility of Voucher</v>
      </c>
    </row>
    <row r="1624" spans="1:21" ht="12.6">
      <c r="A1624" s="449" t="s">
        <v>10178</v>
      </c>
      <c r="B1624" s="448">
        <v>2</v>
      </c>
      <c r="C1624" s="450" t="s">
        <v>10181</v>
      </c>
      <c r="D1624" s="449" t="str">
        <f t="shared" si="62"/>
        <v>It can be used to get preferred types of food</v>
      </c>
      <c r="E1624" s="449" t="s">
        <v>10181</v>
      </c>
      <c r="F1624" s="449"/>
      <c r="G1624" s="457"/>
      <c r="H1624" s="457"/>
      <c r="I1624" s="457"/>
      <c r="J1624" s="457"/>
      <c r="K1624" s="468"/>
      <c r="L1624" s="457"/>
      <c r="M1624" s="267"/>
      <c r="N1624" s="267"/>
      <c r="O1624" s="267"/>
      <c r="P1624" s="267"/>
      <c r="Q1624" s="267"/>
      <c r="R1624" s="267"/>
      <c r="S1624" s="267"/>
      <c r="T1624" s="267"/>
      <c r="U1624" s="196" t="str">
        <f t="shared" si="64"/>
        <v>2: It can be used to get preferred types of food</v>
      </c>
    </row>
    <row r="1625" spans="1:21" ht="12.6">
      <c r="A1625" s="449" t="s">
        <v>10178</v>
      </c>
      <c r="B1625" s="448">
        <v>3</v>
      </c>
      <c r="C1625" s="450" t="s">
        <v>10115</v>
      </c>
      <c r="D1625" s="449" t="str">
        <f t="shared" si="62"/>
        <v>Food prices are low in the local market</v>
      </c>
      <c r="E1625" s="449" t="s">
        <v>10116</v>
      </c>
      <c r="F1625" s="449"/>
      <c r="G1625" s="457"/>
      <c r="H1625" s="457"/>
      <c r="I1625" s="457"/>
      <c r="J1625" s="457"/>
      <c r="K1625" s="468"/>
      <c r="L1625" s="457"/>
      <c r="M1625" s="267"/>
      <c r="N1625" s="267"/>
      <c r="O1625" s="267"/>
      <c r="P1625" s="267"/>
      <c r="Q1625" s="267"/>
      <c r="R1625" s="267"/>
      <c r="S1625" s="267"/>
      <c r="T1625" s="267"/>
      <c r="U1625" s="196" t="str">
        <f t="shared" si="64"/>
        <v>3: Food prices are low in the local market</v>
      </c>
    </row>
    <row r="1626" spans="1:21" ht="12.6">
      <c r="A1626" s="449" t="s">
        <v>10178</v>
      </c>
      <c r="B1626" s="448">
        <v>4</v>
      </c>
      <c r="C1626" s="450" t="s">
        <v>10117</v>
      </c>
      <c r="D1626" s="449" t="str">
        <f t="shared" si="62"/>
        <v>No transport costs as compared to food</v>
      </c>
      <c r="E1626" s="449" t="s">
        <v>10117</v>
      </c>
      <c r="F1626" s="449"/>
      <c r="G1626" s="457"/>
      <c r="H1626" s="457"/>
      <c r="I1626" s="457"/>
      <c r="J1626" s="457"/>
      <c r="K1626" s="468"/>
      <c r="L1626" s="457"/>
      <c r="M1626" s="267"/>
      <c r="N1626" s="267"/>
      <c r="O1626" s="267"/>
      <c r="P1626" s="267"/>
      <c r="Q1626" s="267"/>
      <c r="R1626" s="267"/>
      <c r="S1626" s="267"/>
      <c r="T1626" s="267"/>
      <c r="U1626" s="196" t="str">
        <f t="shared" si="64"/>
        <v>4: No transport costs as compared to food</v>
      </c>
    </row>
    <row r="1627" spans="1:21" ht="12.6">
      <c r="A1627" s="449" t="s">
        <v>10178</v>
      </c>
      <c r="B1627" s="448">
        <v>5</v>
      </c>
      <c r="C1627" s="450" t="s">
        <v>10118</v>
      </c>
      <c r="D1627" s="449" t="str">
        <f t="shared" si="62"/>
        <v>It is not visible for others who seek sharing</v>
      </c>
      <c r="E1627" s="449" t="s">
        <v>10118</v>
      </c>
      <c r="F1627" s="449"/>
      <c r="G1627" s="457"/>
      <c r="H1627" s="457"/>
      <c r="I1627" s="457"/>
      <c r="J1627" s="457"/>
      <c r="K1627" s="468"/>
      <c r="L1627" s="457"/>
      <c r="M1627" s="267"/>
      <c r="N1627" s="267"/>
      <c r="O1627" s="267"/>
      <c r="P1627" s="267"/>
      <c r="Q1627" s="267"/>
      <c r="R1627" s="267"/>
      <c r="S1627" s="267"/>
      <c r="T1627" s="267"/>
      <c r="U1627" s="196" t="str">
        <f t="shared" si="64"/>
        <v>5: It is not visible for others who seek sharing</v>
      </c>
    </row>
    <row r="1628" spans="1:21" ht="12.6">
      <c r="A1628" s="449" t="s">
        <v>10178</v>
      </c>
      <c r="B1628" s="448">
        <v>6</v>
      </c>
      <c r="C1628" s="450" t="s">
        <v>10119</v>
      </c>
      <c r="D1628" s="449" t="str">
        <f t="shared" si="62"/>
        <v>It is better for dignity</v>
      </c>
      <c r="E1628" s="449" t="s">
        <v>10119</v>
      </c>
      <c r="F1628" s="449"/>
      <c r="G1628" s="457"/>
      <c r="H1628" s="457"/>
      <c r="I1628" s="457"/>
      <c r="J1628" s="457"/>
      <c r="K1628" s="468"/>
      <c r="L1628" s="457"/>
      <c r="M1628" s="267"/>
      <c r="N1628" s="267"/>
      <c r="O1628" s="267"/>
      <c r="P1628" s="267"/>
      <c r="Q1628" s="267"/>
      <c r="R1628" s="267"/>
      <c r="S1628" s="267"/>
      <c r="T1628" s="267"/>
      <c r="U1628" s="196" t="str">
        <f t="shared" si="64"/>
        <v>6: It is better for dignity</v>
      </c>
    </row>
    <row r="1629" spans="1:21" ht="12.6">
      <c r="A1629" s="449" t="s">
        <v>10178</v>
      </c>
      <c r="B1629" s="448">
        <v>7</v>
      </c>
      <c r="C1629" s="450" t="s">
        <v>10120</v>
      </c>
      <c r="D1629" s="449" t="str">
        <f t="shared" si="62"/>
        <v>Avoid sell of food at disadvantage prices</v>
      </c>
      <c r="E1629" s="449" t="s">
        <v>10120</v>
      </c>
      <c r="F1629" s="449"/>
      <c r="G1629" s="457"/>
      <c r="H1629" s="457"/>
      <c r="I1629" s="457"/>
      <c r="J1629" s="457"/>
      <c r="K1629" s="468"/>
      <c r="L1629" s="457"/>
      <c r="M1629" s="267"/>
      <c r="N1629" s="267"/>
      <c r="O1629" s="267"/>
      <c r="P1629" s="267"/>
      <c r="Q1629" s="267"/>
      <c r="R1629" s="267"/>
      <c r="S1629" s="267"/>
      <c r="T1629" s="267"/>
      <c r="U1629" s="196" t="str">
        <f t="shared" si="64"/>
        <v>7: Avoid sell of food at disadvantage prices</v>
      </c>
    </row>
    <row r="1630" spans="1:21" ht="12.6">
      <c r="A1630" s="449" t="s">
        <v>10178</v>
      </c>
      <c r="B1630" s="448">
        <v>8</v>
      </c>
      <c r="C1630" s="450" t="s">
        <v>10121</v>
      </c>
      <c r="D1630" s="449" t="str">
        <f t="shared" si="62"/>
        <v>Encourags savings for future opportunities</v>
      </c>
      <c r="E1630" s="449" t="s">
        <v>10122</v>
      </c>
      <c r="F1630" s="449"/>
      <c r="G1630" s="457"/>
      <c r="H1630" s="457"/>
      <c r="I1630" s="457"/>
      <c r="J1630" s="457"/>
      <c r="K1630" s="468"/>
      <c r="L1630" s="457"/>
      <c r="M1630" s="267"/>
      <c r="N1630" s="267"/>
      <c r="O1630" s="267"/>
      <c r="P1630" s="267"/>
      <c r="Q1630" s="267"/>
      <c r="R1630" s="267"/>
      <c r="S1630" s="267"/>
      <c r="T1630" s="267"/>
      <c r="U1630" s="196" t="str">
        <f t="shared" si="64"/>
        <v>8: Encourags savings for future opportunities</v>
      </c>
    </row>
    <row r="1631" spans="1:21" ht="12.6">
      <c r="A1631" s="449" t="s">
        <v>10178</v>
      </c>
      <c r="B1631" s="448">
        <v>88</v>
      </c>
      <c r="C1631" s="450" t="s">
        <v>4525</v>
      </c>
      <c r="D1631" s="449" t="str">
        <f t="shared" si="62"/>
        <v>Other</v>
      </c>
      <c r="E1631" s="449" t="s">
        <v>8939</v>
      </c>
      <c r="F1631" s="449"/>
      <c r="G1631" s="457"/>
      <c r="H1631" s="457"/>
      <c r="I1631" s="457"/>
      <c r="J1631" s="457"/>
      <c r="K1631" s="468"/>
      <c r="L1631" s="457"/>
      <c r="M1631" s="267"/>
      <c r="N1631" s="267"/>
      <c r="O1631" s="267"/>
      <c r="P1631" s="267"/>
      <c r="Q1631" s="267"/>
      <c r="R1631" s="267"/>
      <c r="S1631" s="267"/>
      <c r="T1631" s="267"/>
      <c r="U1631" s="196" t="str">
        <f t="shared" si="64"/>
        <v>88: Other</v>
      </c>
    </row>
    <row r="1632" spans="1:21" ht="12.6">
      <c r="A1632" s="449" t="s">
        <v>10182</v>
      </c>
      <c r="B1632" s="448">
        <v>1</v>
      </c>
      <c r="C1632" s="450" t="s">
        <v>10183</v>
      </c>
      <c r="D1632" s="449" t="str">
        <f t="shared" si="62"/>
        <v>Yes, fully recovered</v>
      </c>
      <c r="E1632" s="449" t="s">
        <v>10183</v>
      </c>
      <c r="F1632" s="449"/>
      <c r="G1632" s="449"/>
      <c r="H1632" s="449"/>
      <c r="I1632" s="449"/>
      <c r="J1632" s="449"/>
      <c r="K1632" s="449"/>
      <c r="L1632" s="449"/>
      <c r="U1632" s="196" t="str">
        <f t="shared" si="64"/>
        <v>1: Yes, fully recovered</v>
      </c>
    </row>
    <row r="1633" spans="1:21" ht="12.6">
      <c r="A1633" s="449" t="s">
        <v>10182</v>
      </c>
      <c r="B1633" s="448">
        <v>2</v>
      </c>
      <c r="C1633" s="450" t="s">
        <v>10184</v>
      </c>
      <c r="D1633" s="449" t="str">
        <f t="shared" si="62"/>
        <v>Yes, partially recovered</v>
      </c>
      <c r="E1633" s="449" t="s">
        <v>10184</v>
      </c>
      <c r="F1633" s="449"/>
      <c r="G1633" s="449"/>
      <c r="H1633" s="449"/>
      <c r="I1633" s="449"/>
      <c r="J1633" s="449"/>
      <c r="K1633" s="449"/>
      <c r="L1633" s="449"/>
      <c r="U1633" s="196" t="str">
        <f t="shared" si="64"/>
        <v>2: Yes, partially recovered</v>
      </c>
    </row>
    <row r="1634" spans="1:21" ht="12.6">
      <c r="A1634" s="449" t="s">
        <v>10182</v>
      </c>
      <c r="B1634" s="448">
        <v>3</v>
      </c>
      <c r="C1634" s="450" t="s">
        <v>10185</v>
      </c>
      <c r="D1634" s="449" t="str">
        <f t="shared" si="62"/>
        <v>Not at all</v>
      </c>
      <c r="E1634" s="449" t="s">
        <v>10185</v>
      </c>
      <c r="F1634" s="449"/>
      <c r="G1634" s="449"/>
      <c r="H1634" s="449"/>
      <c r="I1634" s="449"/>
      <c r="J1634" s="449"/>
      <c r="K1634" s="449"/>
      <c r="L1634" s="449"/>
      <c r="U1634" s="196" t="str">
        <f t="shared" si="64"/>
        <v>3: Not at all</v>
      </c>
    </row>
    <row r="1635" spans="1:21" ht="12.6">
      <c r="A1635" s="449" t="s">
        <v>10186</v>
      </c>
      <c r="B1635" s="448">
        <v>1</v>
      </c>
      <c r="C1635" s="450" t="s">
        <v>10187</v>
      </c>
      <c r="D1635" s="449" t="str">
        <f t="shared" si="62"/>
        <v>Excellent</v>
      </c>
      <c r="E1635" s="203" t="s">
        <v>8893</v>
      </c>
      <c r="F1635" s="203"/>
      <c r="G1635" s="203"/>
      <c r="H1635" s="203"/>
      <c r="I1635" s="449"/>
      <c r="J1635" s="449"/>
      <c r="K1635" s="449"/>
      <c r="L1635" s="449"/>
      <c r="U1635" s="196" t="str">
        <f t="shared" si="64"/>
        <v>1: Excellent</v>
      </c>
    </row>
    <row r="1636" spans="1:21" ht="12.6">
      <c r="A1636" s="449" t="s">
        <v>10186</v>
      </c>
      <c r="B1636" s="448">
        <v>2</v>
      </c>
      <c r="C1636" s="450" t="s">
        <v>10188</v>
      </c>
      <c r="D1636" s="449" t="str">
        <f t="shared" si="62"/>
        <v>Friendly</v>
      </c>
      <c r="E1636" s="203" t="s">
        <v>10189</v>
      </c>
      <c r="F1636" s="203"/>
      <c r="G1636" s="203"/>
      <c r="H1636" s="203"/>
      <c r="I1636" s="449"/>
      <c r="J1636" s="449"/>
      <c r="K1636" s="449"/>
      <c r="L1636" s="449"/>
      <c r="U1636" s="196" t="str">
        <f t="shared" si="64"/>
        <v>2: Friendly</v>
      </c>
    </row>
    <row r="1637" spans="1:21" ht="12.6">
      <c r="A1637" s="449" t="s">
        <v>10186</v>
      </c>
      <c r="B1637" s="448">
        <v>3</v>
      </c>
      <c r="C1637" s="450" t="s">
        <v>9160</v>
      </c>
      <c r="D1637" s="449" t="str">
        <f t="shared" si="62"/>
        <v>Acceptable</v>
      </c>
      <c r="E1637" s="203" t="s">
        <v>10190</v>
      </c>
      <c r="F1637" s="203"/>
      <c r="G1637" s="203"/>
      <c r="H1637" s="203"/>
      <c r="I1637" s="449"/>
      <c r="J1637" s="449"/>
      <c r="K1637" s="449"/>
      <c r="L1637" s="449"/>
      <c r="U1637" s="196" t="str">
        <f t="shared" si="64"/>
        <v>3: Acceptable</v>
      </c>
    </row>
    <row r="1638" spans="1:21" ht="12.6">
      <c r="A1638" s="449" t="s">
        <v>10186</v>
      </c>
      <c r="B1638" s="448">
        <v>4</v>
      </c>
      <c r="C1638" s="450" t="s">
        <v>10191</v>
      </c>
      <c r="D1638" s="449" t="str">
        <f t="shared" si="62"/>
        <v>Uncomfortable</v>
      </c>
      <c r="E1638" s="203" t="s">
        <v>8899</v>
      </c>
      <c r="F1638" s="203"/>
      <c r="G1638" s="203"/>
      <c r="H1638" s="203"/>
      <c r="I1638" s="449"/>
      <c r="J1638" s="449"/>
      <c r="K1638" s="449"/>
      <c r="L1638" s="449"/>
      <c r="U1638" s="196" t="str">
        <f t="shared" si="64"/>
        <v>4: Uncomfortable</v>
      </c>
    </row>
    <row r="1639" spans="1:21" ht="12.6">
      <c r="A1639" s="449" t="s">
        <v>10192</v>
      </c>
      <c r="B1639" s="448">
        <v>1</v>
      </c>
      <c r="C1639" s="450" t="s">
        <v>9166</v>
      </c>
      <c r="D1639" s="449" t="str">
        <f t="shared" si="62"/>
        <v>Afraid to complain</v>
      </c>
      <c r="E1639" s="449" t="s">
        <v>9166</v>
      </c>
      <c r="F1639" s="449"/>
      <c r="G1639" s="449"/>
      <c r="H1639" s="449"/>
      <c r="I1639" s="449"/>
      <c r="J1639" s="449"/>
      <c r="K1639" s="449"/>
      <c r="L1639" s="449"/>
      <c r="U1639" s="196" t="str">
        <f t="shared" si="64"/>
        <v>1: Afraid to complain</v>
      </c>
    </row>
    <row r="1640" spans="1:21" ht="12.6">
      <c r="A1640" s="449" t="s">
        <v>10192</v>
      </c>
      <c r="B1640" s="448">
        <v>2</v>
      </c>
      <c r="C1640" s="450" t="s">
        <v>10193</v>
      </c>
      <c r="D1640" s="449" t="str">
        <f t="shared" si="62"/>
        <v>No anonymity</v>
      </c>
      <c r="E1640" s="449" t="s">
        <v>10194</v>
      </c>
      <c r="F1640" s="449"/>
      <c r="G1640" s="449"/>
      <c r="H1640" s="449"/>
      <c r="I1640" s="449"/>
      <c r="J1640" s="449"/>
      <c r="K1640" s="449"/>
      <c r="L1640" s="449"/>
      <c r="U1640" s="196" t="str">
        <f t="shared" si="64"/>
        <v>2: No anonymity</v>
      </c>
    </row>
    <row r="1641" spans="1:21" ht="12.6">
      <c r="A1641" s="449" t="s">
        <v>10192</v>
      </c>
      <c r="B1641" s="448">
        <v>3</v>
      </c>
      <c r="C1641" s="450" t="s">
        <v>10195</v>
      </c>
      <c r="D1641" s="449" t="str">
        <f t="shared" si="62"/>
        <v>No neutrality</v>
      </c>
      <c r="E1641" s="449" t="s">
        <v>9168</v>
      </c>
      <c r="F1641" s="449"/>
      <c r="G1641" s="449"/>
      <c r="H1641" s="449"/>
      <c r="I1641" s="449"/>
      <c r="J1641" s="449"/>
      <c r="K1641" s="449"/>
      <c r="L1641" s="449"/>
      <c r="U1641" s="196" t="str">
        <f t="shared" si="64"/>
        <v>3: No neutrality</v>
      </c>
    </row>
    <row r="1642" spans="1:21" ht="12.6">
      <c r="A1642" s="449" t="s">
        <v>10192</v>
      </c>
      <c r="B1642" s="448">
        <v>4</v>
      </c>
      <c r="C1642" s="450" t="s">
        <v>10196</v>
      </c>
      <c r="D1642" s="449" t="str">
        <f t="shared" si="62"/>
        <v>No resolutions</v>
      </c>
      <c r="E1642" s="449" t="s">
        <v>10197</v>
      </c>
      <c r="F1642" s="449"/>
      <c r="G1642" s="449"/>
      <c r="H1642" s="449"/>
      <c r="I1642" s="449"/>
      <c r="J1642" s="449"/>
      <c r="K1642" s="449"/>
      <c r="L1642" s="449"/>
      <c r="U1642" s="196" t="str">
        <f t="shared" si="64"/>
        <v>4: No resolutions</v>
      </c>
    </row>
    <row r="1643" spans="1:21" ht="12.6">
      <c r="A1643" s="449" t="s">
        <v>10192</v>
      </c>
      <c r="B1643" s="448">
        <v>5</v>
      </c>
      <c r="C1643" s="450" t="s">
        <v>10198</v>
      </c>
      <c r="D1643" s="449" t="str">
        <f t="shared" si="62"/>
        <v>Not accessible</v>
      </c>
      <c r="E1643" s="449" t="s">
        <v>10199</v>
      </c>
      <c r="F1643" s="449"/>
      <c r="G1643" s="449"/>
      <c r="H1643" s="449"/>
      <c r="I1643" s="449"/>
      <c r="J1643" s="449"/>
      <c r="K1643" s="449"/>
      <c r="L1643" s="449"/>
      <c r="U1643" s="196" t="str">
        <f t="shared" si="64"/>
        <v>5: Not accessible</v>
      </c>
    </row>
    <row r="1644" spans="1:21" ht="12.6">
      <c r="A1644" s="457" t="s">
        <v>10192</v>
      </c>
      <c r="B1644" s="456">
        <v>88</v>
      </c>
      <c r="C1644" s="450" t="s">
        <v>4525</v>
      </c>
      <c r="D1644" s="449" t="str">
        <f t="shared" si="62"/>
        <v>Other</v>
      </c>
      <c r="E1644" s="457" t="s">
        <v>4525</v>
      </c>
      <c r="F1644" s="457"/>
      <c r="G1644" s="457"/>
      <c r="H1644" s="457"/>
      <c r="I1644" s="449"/>
      <c r="J1644" s="449"/>
      <c r="K1644" s="449"/>
      <c r="L1644" s="449"/>
      <c r="U1644" s="196" t="str">
        <f t="shared" si="64"/>
        <v>88: Other</v>
      </c>
    </row>
    <row r="1645" spans="1:21" ht="12.6">
      <c r="A1645" s="449" t="s">
        <v>10200</v>
      </c>
      <c r="B1645" s="448">
        <v>1</v>
      </c>
      <c r="C1645" s="450" t="s">
        <v>8887</v>
      </c>
      <c r="D1645" s="449" t="str">
        <f t="shared" ref="D1645:D1708" si="65">C1645</f>
        <v>Community/traditional leader</v>
      </c>
      <c r="E1645" s="449" t="s">
        <v>8887</v>
      </c>
      <c r="F1645" s="449"/>
      <c r="G1645" s="449"/>
      <c r="H1645" s="449"/>
      <c r="I1645" s="449"/>
      <c r="J1645" s="449"/>
      <c r="K1645" s="449"/>
      <c r="L1645" s="449"/>
      <c r="U1645" s="196" t="str">
        <f t="shared" si="64"/>
        <v>1: Community/traditional leader</v>
      </c>
    </row>
    <row r="1646" spans="1:21" ht="12.6">
      <c r="A1646" s="449" t="s">
        <v>10200</v>
      </c>
      <c r="B1646" s="448">
        <v>2</v>
      </c>
      <c r="C1646" s="450" t="s">
        <v>10201</v>
      </c>
      <c r="D1646" s="449" t="str">
        <f t="shared" si="65"/>
        <v>WFP Hotline</v>
      </c>
      <c r="E1646" s="449" t="s">
        <v>10201</v>
      </c>
      <c r="F1646" s="449"/>
      <c r="G1646" s="449"/>
      <c r="H1646" s="449"/>
      <c r="I1646" s="449"/>
      <c r="J1646" s="449"/>
      <c r="K1646" s="449"/>
      <c r="L1646" s="449"/>
      <c r="U1646" s="196" t="str">
        <f t="shared" si="64"/>
        <v>2: WFP Hotline</v>
      </c>
    </row>
    <row r="1647" spans="1:21" ht="12.6">
      <c r="A1647" s="449" t="s">
        <v>10200</v>
      </c>
      <c r="B1647" s="448">
        <v>3</v>
      </c>
      <c r="C1647" s="450" t="s">
        <v>8979</v>
      </c>
      <c r="D1647" s="449" t="str">
        <f t="shared" si="65"/>
        <v>Project management committee (PMC)</v>
      </c>
      <c r="E1647" s="449" t="s">
        <v>8979</v>
      </c>
      <c r="F1647" s="449"/>
      <c r="G1647" s="449"/>
      <c r="H1647" s="449"/>
      <c r="I1647" s="449"/>
      <c r="J1647" s="449"/>
      <c r="K1647" s="449"/>
      <c r="L1647" s="449"/>
      <c r="U1647" s="196" t="str">
        <f t="shared" si="64"/>
        <v>3: Project management committee (PMC)</v>
      </c>
    </row>
    <row r="1648" spans="1:21" ht="12.6">
      <c r="A1648" s="449" t="s">
        <v>10200</v>
      </c>
      <c r="B1648" s="448">
        <v>4</v>
      </c>
      <c r="C1648" s="450" t="s">
        <v>8981</v>
      </c>
      <c r="D1648" s="449" t="str">
        <f t="shared" si="65"/>
        <v>Local authorities</v>
      </c>
      <c r="E1648" s="449" t="s">
        <v>8981</v>
      </c>
      <c r="F1648" s="449"/>
      <c r="G1648" s="449"/>
      <c r="H1648" s="449"/>
      <c r="I1648" s="449"/>
      <c r="J1648" s="449"/>
      <c r="K1648" s="449"/>
      <c r="L1648" s="449"/>
      <c r="U1648" s="196" t="str">
        <f t="shared" si="64"/>
        <v>4: Local authorities</v>
      </c>
    </row>
    <row r="1649" spans="1:21" ht="12.6">
      <c r="A1649" s="449" t="s">
        <v>10200</v>
      </c>
      <c r="B1649" s="448">
        <v>5</v>
      </c>
      <c r="C1649" s="450" t="s">
        <v>8982</v>
      </c>
      <c r="D1649" s="449" t="str">
        <f t="shared" si="65"/>
        <v>Cooperating partner</v>
      </c>
      <c r="E1649" s="449" t="s">
        <v>8982</v>
      </c>
      <c r="F1649" s="449"/>
      <c r="G1649" s="449"/>
      <c r="H1649" s="449"/>
      <c r="I1649" s="449"/>
      <c r="J1649" s="449"/>
      <c r="K1649" s="449"/>
      <c r="L1649" s="449"/>
      <c r="U1649" s="196" t="str">
        <f t="shared" si="64"/>
        <v>5: Cooperating partner</v>
      </c>
    </row>
    <row r="1650" spans="1:21" ht="12.6">
      <c r="A1650" s="449" t="s">
        <v>10200</v>
      </c>
      <c r="B1650" s="448">
        <v>6</v>
      </c>
      <c r="C1650" s="450" t="s">
        <v>8891</v>
      </c>
      <c r="D1650" s="449" t="str">
        <f t="shared" si="65"/>
        <v>WFP</v>
      </c>
      <c r="E1650" s="449" t="s">
        <v>8891</v>
      </c>
      <c r="F1650" s="449"/>
      <c r="G1650" s="449"/>
      <c r="H1650" s="449"/>
      <c r="I1650" s="449"/>
      <c r="J1650" s="449"/>
      <c r="K1650" s="449"/>
      <c r="L1650" s="449"/>
      <c r="U1650" s="196" t="str">
        <f t="shared" si="64"/>
        <v>6: WFP</v>
      </c>
    </row>
    <row r="1651" spans="1:21" ht="12.6">
      <c r="A1651" s="457" t="s">
        <v>10200</v>
      </c>
      <c r="B1651" s="456">
        <v>88</v>
      </c>
      <c r="C1651" s="450" t="s">
        <v>4525</v>
      </c>
      <c r="D1651" s="449" t="str">
        <f t="shared" si="65"/>
        <v>Other</v>
      </c>
      <c r="E1651" s="457" t="s">
        <v>4525</v>
      </c>
      <c r="F1651" s="457"/>
      <c r="G1651" s="457"/>
      <c r="H1651" s="457"/>
      <c r="I1651" s="449"/>
      <c r="J1651" s="449"/>
      <c r="K1651" s="449"/>
      <c r="L1651" s="449"/>
      <c r="U1651" s="196" t="str">
        <f t="shared" si="64"/>
        <v>88: Other</v>
      </c>
    </row>
    <row r="1652" spans="1:21" ht="12.6">
      <c r="A1652" s="449" t="s">
        <v>10202</v>
      </c>
      <c r="B1652" s="448">
        <v>1</v>
      </c>
      <c r="C1652" s="450" t="s">
        <v>10203</v>
      </c>
      <c r="D1652" s="449" t="str">
        <f t="shared" si="65"/>
        <v>Very safe</v>
      </c>
      <c r="E1652" s="449" t="s">
        <v>10203</v>
      </c>
      <c r="F1652" s="449"/>
      <c r="G1652" s="449"/>
      <c r="H1652" s="449"/>
      <c r="I1652" s="449"/>
      <c r="J1652" s="449"/>
      <c r="K1652" s="449"/>
      <c r="L1652" s="449"/>
      <c r="U1652" s="196" t="str">
        <f t="shared" si="64"/>
        <v>1: Very safe</v>
      </c>
    </row>
    <row r="1653" spans="1:21" ht="12.6">
      <c r="A1653" s="449" t="s">
        <v>10202</v>
      </c>
      <c r="B1653" s="448">
        <v>2</v>
      </c>
      <c r="C1653" s="450" t="s">
        <v>10204</v>
      </c>
      <c r="D1653" s="449" t="str">
        <f t="shared" si="65"/>
        <v>Safe</v>
      </c>
      <c r="E1653" s="449" t="s">
        <v>10204</v>
      </c>
      <c r="F1653" s="449"/>
      <c r="G1653" s="449"/>
      <c r="H1653" s="449"/>
      <c r="I1653" s="449"/>
      <c r="J1653" s="449"/>
      <c r="K1653" s="449"/>
      <c r="L1653" s="449"/>
      <c r="U1653" s="196" t="str">
        <f t="shared" si="64"/>
        <v>2: Safe</v>
      </c>
    </row>
    <row r="1654" spans="1:21" ht="12.6">
      <c r="A1654" s="449" t="s">
        <v>10202</v>
      </c>
      <c r="B1654" s="448">
        <v>3</v>
      </c>
      <c r="C1654" s="450" t="s">
        <v>8689</v>
      </c>
      <c r="D1654" s="449" t="str">
        <f t="shared" si="65"/>
        <v>Unsafe</v>
      </c>
      <c r="E1654" s="449" t="s">
        <v>8689</v>
      </c>
      <c r="F1654" s="449"/>
      <c r="G1654" s="449"/>
      <c r="H1654" s="449"/>
      <c r="I1654" s="449"/>
      <c r="J1654" s="449"/>
      <c r="K1654" s="449"/>
      <c r="L1654" s="449"/>
      <c r="U1654" s="196" t="str">
        <f t="shared" ref="U1654:U1685" si="66">IF(LEN(B1654)&gt;0,_xlfn.CONCAT(B1654,": ",D1654),"")</f>
        <v>3: Unsafe</v>
      </c>
    </row>
    <row r="1655" spans="1:21" ht="12.6">
      <c r="A1655" s="449" t="s">
        <v>10205</v>
      </c>
      <c r="B1655" s="448">
        <v>1</v>
      </c>
      <c r="C1655" s="450" t="s">
        <v>10206</v>
      </c>
      <c r="D1655" s="449" t="str">
        <f t="shared" si="65"/>
        <v>At the site</v>
      </c>
      <c r="E1655" s="449" t="s">
        <v>10206</v>
      </c>
      <c r="F1655" s="449"/>
      <c r="G1655" s="449"/>
      <c r="H1655" s="449"/>
      <c r="I1655" s="449"/>
      <c r="J1655" s="449"/>
      <c r="K1655" s="449"/>
      <c r="L1655" s="449"/>
      <c r="U1655" s="196" t="str">
        <f t="shared" si="66"/>
        <v>1: At the site</v>
      </c>
    </row>
    <row r="1656" spans="1:21" ht="12.6">
      <c r="A1656" s="449" t="s">
        <v>10205</v>
      </c>
      <c r="B1656" s="448">
        <v>2</v>
      </c>
      <c r="C1656" s="450" t="s">
        <v>10207</v>
      </c>
      <c r="D1656" s="449" t="str">
        <f t="shared" si="65"/>
        <v>From the site</v>
      </c>
      <c r="E1656" s="449" t="s">
        <v>10207</v>
      </c>
      <c r="F1656" s="449"/>
      <c r="G1656" s="449"/>
      <c r="H1656" s="449"/>
      <c r="I1656" s="449"/>
      <c r="J1656" s="449"/>
      <c r="K1656" s="449"/>
      <c r="L1656" s="449"/>
      <c r="U1656" s="196" t="str">
        <f t="shared" si="66"/>
        <v>2: From the site</v>
      </c>
    </row>
    <row r="1657" spans="1:21" ht="12.6">
      <c r="A1657" s="449" t="s">
        <v>10205</v>
      </c>
      <c r="B1657" s="448">
        <v>3</v>
      </c>
      <c r="C1657" s="450" t="s">
        <v>10208</v>
      </c>
      <c r="D1657" s="449" t="str">
        <f t="shared" si="65"/>
        <v>To the site</v>
      </c>
      <c r="E1657" s="449" t="s">
        <v>10208</v>
      </c>
      <c r="F1657" s="449"/>
      <c r="G1657" s="449"/>
      <c r="H1657" s="449"/>
      <c r="I1657" s="449"/>
      <c r="J1657" s="449"/>
      <c r="K1657" s="449"/>
      <c r="L1657" s="449"/>
      <c r="U1657" s="196" t="str">
        <f t="shared" si="66"/>
        <v>3: To the site</v>
      </c>
    </row>
    <row r="1658" spans="1:21" ht="12.6">
      <c r="A1658" s="449" t="s">
        <v>10205</v>
      </c>
      <c r="B1658" s="448">
        <v>4</v>
      </c>
      <c r="C1658" s="450" t="s">
        <v>10209</v>
      </c>
      <c r="D1658" s="449" t="str">
        <f t="shared" si="65"/>
        <v>Elsewhere</v>
      </c>
      <c r="E1658" s="449" t="s">
        <v>10209</v>
      </c>
      <c r="F1658" s="449"/>
      <c r="G1658" s="449"/>
      <c r="H1658" s="449"/>
      <c r="I1658" s="449"/>
      <c r="J1658" s="449"/>
      <c r="K1658" s="449"/>
      <c r="L1658" s="449"/>
      <c r="U1658" s="196" t="str">
        <f t="shared" si="66"/>
        <v>4: Elsewhere</v>
      </c>
    </row>
    <row r="1659" spans="1:21" ht="12.6">
      <c r="A1659" s="449" t="s">
        <v>10210</v>
      </c>
      <c r="B1659" s="448">
        <v>1</v>
      </c>
      <c r="C1659" s="450" t="s">
        <v>10211</v>
      </c>
      <c r="D1659" s="449" t="str">
        <f t="shared" si="65"/>
        <v>Going to the WFP programme site</v>
      </c>
      <c r="E1659" s="449" t="s">
        <v>10211</v>
      </c>
      <c r="F1659" s="449"/>
      <c r="G1659" s="449"/>
      <c r="H1659" s="449"/>
      <c r="I1659" s="449"/>
      <c r="J1659" s="449"/>
      <c r="K1659" s="449"/>
      <c r="L1659" s="449"/>
      <c r="U1659" s="196" t="str">
        <f t="shared" si="66"/>
        <v>1: Going to the WFP programme site</v>
      </c>
    </row>
    <row r="1660" spans="1:21" ht="12.6">
      <c r="A1660" s="449" t="s">
        <v>10210</v>
      </c>
      <c r="B1660" s="448">
        <v>2</v>
      </c>
      <c r="C1660" s="450" t="s">
        <v>10212</v>
      </c>
      <c r="D1660" s="449" t="str">
        <f t="shared" si="65"/>
        <v>At the WFP programme site</v>
      </c>
      <c r="E1660" s="449" t="s">
        <v>10213</v>
      </c>
      <c r="F1660" s="449"/>
      <c r="G1660" s="449"/>
      <c r="H1660" s="449"/>
      <c r="I1660" s="449"/>
      <c r="J1660" s="449"/>
      <c r="K1660" s="449"/>
      <c r="L1660" s="449"/>
      <c r="U1660" s="196" t="str">
        <f t="shared" si="66"/>
        <v>2: At the WFP programme site</v>
      </c>
    </row>
    <row r="1661" spans="1:21" ht="12.6">
      <c r="A1661" s="449" t="s">
        <v>10210</v>
      </c>
      <c r="B1661" s="448">
        <v>3</v>
      </c>
      <c r="C1661" s="450" t="s">
        <v>10214</v>
      </c>
      <c r="D1661" s="449" t="str">
        <f t="shared" si="65"/>
        <v>Returnig from the WFP programme sit</v>
      </c>
      <c r="E1661" s="449" t="s">
        <v>10214</v>
      </c>
      <c r="F1661" s="449"/>
      <c r="G1661" s="449"/>
      <c r="H1661" s="449"/>
      <c r="I1661" s="449"/>
      <c r="J1661" s="449"/>
      <c r="K1661" s="449"/>
      <c r="L1661" s="449"/>
      <c r="U1661" s="196" t="str">
        <f t="shared" si="66"/>
        <v>3: Returnig from the WFP programme sit</v>
      </c>
    </row>
    <row r="1662" spans="1:21" ht="12.6">
      <c r="A1662" s="449" t="s">
        <v>10210</v>
      </c>
      <c r="B1662" s="456">
        <v>88</v>
      </c>
      <c r="C1662" s="450" t="s">
        <v>10215</v>
      </c>
      <c r="D1662" s="449" t="str">
        <f t="shared" si="65"/>
        <v>Elsewhere (Specify)</v>
      </c>
      <c r="E1662" s="449" t="s">
        <v>10215</v>
      </c>
      <c r="F1662" s="449"/>
      <c r="G1662" s="449"/>
      <c r="H1662" s="449"/>
      <c r="I1662" s="449"/>
      <c r="J1662" s="449"/>
      <c r="K1662" s="449"/>
      <c r="L1662" s="449"/>
      <c r="U1662" s="196" t="str">
        <f t="shared" si="66"/>
        <v>88: Elsewhere (Specify)</v>
      </c>
    </row>
    <row r="1663" spans="1:21" ht="12.6">
      <c r="A1663" s="449" t="s">
        <v>10216</v>
      </c>
      <c r="B1663" s="448">
        <v>1</v>
      </c>
      <c r="C1663" s="450" t="s">
        <v>10217</v>
      </c>
      <c r="D1663" s="449" t="str">
        <f t="shared" si="65"/>
        <v>Female-headed households</v>
      </c>
      <c r="E1663" s="449" t="s">
        <v>10218</v>
      </c>
      <c r="F1663" s="449"/>
      <c r="G1663" s="449"/>
      <c r="H1663" s="449"/>
      <c r="I1663" s="449"/>
      <c r="J1663" s="449"/>
      <c r="K1663" s="449"/>
      <c r="L1663" s="449"/>
      <c r="U1663" s="196" t="str">
        <f t="shared" si="66"/>
        <v>1: Female-headed households</v>
      </c>
    </row>
    <row r="1664" spans="1:21" ht="12.6">
      <c r="A1664" s="449" t="s">
        <v>10216</v>
      </c>
      <c r="B1664" s="448">
        <v>2</v>
      </c>
      <c r="C1664" s="450" t="s">
        <v>10219</v>
      </c>
      <c r="D1664" s="449" t="str">
        <f t="shared" si="65"/>
        <v>Households with a family member cured from OTP/TSFP</v>
      </c>
      <c r="E1664" s="449" t="s">
        <v>10220</v>
      </c>
      <c r="F1664" s="449"/>
      <c r="G1664" s="449"/>
      <c r="H1664" s="449"/>
      <c r="I1664" s="449"/>
      <c r="J1664" s="449"/>
      <c r="K1664" s="449"/>
      <c r="L1664" s="449"/>
      <c r="U1664" s="196" t="str">
        <f t="shared" si="66"/>
        <v>2: Households with a family member cured from OTP/TSFP</v>
      </c>
    </row>
    <row r="1665" spans="1:21" ht="12.6">
      <c r="A1665" s="449" t="s">
        <v>10216</v>
      </c>
      <c r="B1665" s="448">
        <v>3</v>
      </c>
      <c r="C1665" s="450" t="s">
        <v>10221</v>
      </c>
      <c r="D1665" s="449" t="str">
        <f t="shared" si="65"/>
        <v>IDP households</v>
      </c>
      <c r="E1665" s="449" t="s">
        <v>10222</v>
      </c>
      <c r="F1665" s="449"/>
      <c r="G1665" s="449"/>
      <c r="H1665" s="449"/>
      <c r="I1665" s="449"/>
      <c r="J1665" s="449"/>
      <c r="K1665" s="449"/>
      <c r="L1665" s="449"/>
      <c r="U1665" s="196" t="str">
        <f t="shared" si="66"/>
        <v>3: IDP households</v>
      </c>
    </row>
    <row r="1666" spans="1:21" ht="12.6">
      <c r="A1666" s="449" t="s">
        <v>10216</v>
      </c>
      <c r="B1666" s="448">
        <v>4</v>
      </c>
      <c r="C1666" s="450" t="s">
        <v>10223</v>
      </c>
      <c r="D1666" s="449" t="str">
        <f t="shared" si="65"/>
        <v>Households with chronically ill or disabled members</v>
      </c>
      <c r="E1666" s="449" t="s">
        <v>10224</v>
      </c>
      <c r="F1666" s="449"/>
      <c r="G1666" s="449"/>
      <c r="H1666" s="449"/>
      <c r="I1666" s="449"/>
      <c r="J1666" s="449"/>
      <c r="K1666" s="449"/>
      <c r="L1666" s="449"/>
      <c r="U1666" s="196" t="str">
        <f t="shared" si="66"/>
        <v>4: Households with chronically ill or disabled members</v>
      </c>
    </row>
    <row r="1667" spans="1:21" ht="12.6">
      <c r="A1667" s="449" t="s">
        <v>10216</v>
      </c>
      <c r="B1667" s="448">
        <v>5</v>
      </c>
      <c r="C1667" s="450" t="s">
        <v>10225</v>
      </c>
      <c r="D1667" s="449" t="str">
        <f t="shared" si="65"/>
        <v>Households without productive assets/livestock</v>
      </c>
      <c r="E1667" s="449" t="s">
        <v>10226</v>
      </c>
      <c r="F1667" s="449"/>
      <c r="G1667" s="449"/>
      <c r="H1667" s="449"/>
      <c r="I1667" s="449"/>
      <c r="J1667" s="449"/>
      <c r="K1667" s="449"/>
      <c r="L1667" s="449"/>
      <c r="U1667" s="196" t="str">
        <f t="shared" si="66"/>
        <v>5: Households without productive assets/livestock</v>
      </c>
    </row>
    <row r="1668" spans="1:21" ht="12.6">
      <c r="A1668" s="449" t="s">
        <v>10216</v>
      </c>
      <c r="B1668" s="448">
        <v>6</v>
      </c>
      <c r="C1668" s="450" t="s">
        <v>8882</v>
      </c>
      <c r="D1668" s="449" t="str">
        <f t="shared" si="65"/>
        <v>Daily wage-earners or households with no reliable income</v>
      </c>
      <c r="E1668" s="449" t="s">
        <v>10227</v>
      </c>
      <c r="F1668" s="449"/>
      <c r="G1668" s="449"/>
      <c r="H1668" s="449"/>
      <c r="I1668" s="449"/>
      <c r="J1668" s="449"/>
      <c r="K1668" s="449"/>
      <c r="L1668" s="449"/>
      <c r="U1668" s="196" t="str">
        <f t="shared" si="66"/>
        <v>6: Daily wage-earners or households with no reliable income</v>
      </c>
    </row>
    <row r="1669" spans="1:21" ht="12.6">
      <c r="A1669" s="449" t="s">
        <v>10216</v>
      </c>
      <c r="B1669" s="448">
        <v>7</v>
      </c>
      <c r="C1669" s="450" t="s">
        <v>10228</v>
      </c>
      <c r="D1669" s="449" t="str">
        <f t="shared" si="65"/>
        <v>Households meeting other CBPP vulnerability criteria</v>
      </c>
      <c r="E1669" s="449" t="s">
        <v>10229</v>
      </c>
      <c r="F1669" s="449"/>
      <c r="G1669" s="449"/>
      <c r="H1669" s="449"/>
      <c r="I1669" s="449"/>
      <c r="J1669" s="449"/>
      <c r="K1669" s="449"/>
      <c r="L1669" s="449"/>
      <c r="U1669" s="196" t="str">
        <f t="shared" si="66"/>
        <v>7: Households meeting other CBPP vulnerability criteria</v>
      </c>
    </row>
    <row r="1670" spans="1:21" ht="12.6">
      <c r="A1670" s="449" t="s">
        <v>10216</v>
      </c>
      <c r="B1670" s="456">
        <v>88</v>
      </c>
      <c r="C1670" s="450" t="s">
        <v>10230</v>
      </c>
      <c r="D1670" s="449" t="str">
        <f t="shared" si="65"/>
        <v>Other criteria</v>
      </c>
      <c r="E1670" s="449" t="s">
        <v>10230</v>
      </c>
      <c r="F1670" s="449"/>
      <c r="G1670" s="449"/>
      <c r="H1670" s="449"/>
      <c r="I1670" s="449"/>
      <c r="J1670" s="449"/>
      <c r="K1670" s="449"/>
      <c r="L1670" s="449"/>
      <c r="U1670" s="196" t="str">
        <f t="shared" si="66"/>
        <v>88: Other criteria</v>
      </c>
    </row>
    <row r="1671" spans="1:21" ht="12.6">
      <c r="A1671" s="449" t="s">
        <v>10231</v>
      </c>
      <c r="B1671" s="448">
        <v>1</v>
      </c>
      <c r="C1671" s="450" t="s">
        <v>10232</v>
      </c>
      <c r="D1671" s="449" t="str">
        <f t="shared" si="65"/>
        <v>Sold, exchanged to pay debts</v>
      </c>
      <c r="E1671" s="449" t="s">
        <v>10232</v>
      </c>
      <c r="F1671" s="449"/>
      <c r="G1671" s="449"/>
      <c r="H1671" s="449"/>
      <c r="I1671" s="449"/>
      <c r="J1671" s="449"/>
      <c r="K1671" s="449"/>
      <c r="L1671" s="449"/>
      <c r="U1671" s="196" t="str">
        <f t="shared" si="66"/>
        <v>1: Sold, exchanged to pay debts</v>
      </c>
    </row>
    <row r="1672" spans="1:21" ht="12.6">
      <c r="A1672" s="449" t="s">
        <v>10231</v>
      </c>
      <c r="B1672" s="448">
        <v>2</v>
      </c>
      <c r="C1672" s="450" t="s">
        <v>10233</v>
      </c>
      <c r="D1672" s="449" t="str">
        <f t="shared" si="65"/>
        <v>Sold, exchanged to pay services</v>
      </c>
      <c r="E1672" s="449" t="s">
        <v>10234</v>
      </c>
      <c r="F1672" s="449"/>
      <c r="G1672" s="449"/>
      <c r="H1672" s="449"/>
      <c r="I1672" s="449"/>
      <c r="J1672" s="449"/>
      <c r="K1672" s="449"/>
      <c r="L1672" s="449"/>
      <c r="U1672" s="196" t="str">
        <f t="shared" si="66"/>
        <v>2: Sold, exchanged to pay services</v>
      </c>
    </row>
    <row r="1673" spans="1:21" ht="12.6">
      <c r="A1673" s="449" t="s">
        <v>10231</v>
      </c>
      <c r="B1673" s="448">
        <v>3</v>
      </c>
      <c r="C1673" s="450" t="s">
        <v>10235</v>
      </c>
      <c r="D1673" s="449" t="str">
        <f t="shared" si="65"/>
        <v>Sold, exchanged to purchase other foods</v>
      </c>
      <c r="E1673" s="449" t="s">
        <v>10235</v>
      </c>
      <c r="F1673" s="449"/>
      <c r="G1673" s="449"/>
      <c r="H1673" s="449"/>
      <c r="I1673" s="449"/>
      <c r="J1673" s="449"/>
      <c r="K1673" s="449"/>
      <c r="L1673" s="449"/>
      <c r="U1673" s="196" t="str">
        <f t="shared" si="66"/>
        <v>3: Sold, exchanged to purchase other foods</v>
      </c>
    </row>
    <row r="1674" spans="1:21" ht="12.6">
      <c r="A1674" s="449" t="s">
        <v>10231</v>
      </c>
      <c r="B1674" s="448">
        <v>4</v>
      </c>
      <c r="C1674" s="450" t="s">
        <v>10236</v>
      </c>
      <c r="D1674" s="449" t="str">
        <f t="shared" si="65"/>
        <v>Sold, exchanged to purchase goods/assets</v>
      </c>
      <c r="E1674" s="449" t="s">
        <v>10237</v>
      </c>
      <c r="F1674" s="449"/>
      <c r="G1674" s="449"/>
      <c r="H1674" s="449"/>
      <c r="I1674" s="449"/>
      <c r="J1674" s="449"/>
      <c r="K1674" s="449"/>
      <c r="L1674" s="449"/>
      <c r="U1674" s="196" t="str">
        <f t="shared" si="66"/>
        <v>4: Sold, exchanged to purchase goods/assets</v>
      </c>
    </row>
    <row r="1675" spans="1:21" ht="12.6">
      <c r="A1675" s="449" t="s">
        <v>10231</v>
      </c>
      <c r="B1675" s="448">
        <v>5</v>
      </c>
      <c r="C1675" s="450" t="s">
        <v>10238</v>
      </c>
      <c r="D1675" s="449" t="str">
        <f t="shared" si="65"/>
        <v>Sold, exchanged to pay milling services</v>
      </c>
      <c r="E1675" s="449" t="s">
        <v>10238</v>
      </c>
      <c r="F1675" s="449"/>
      <c r="G1675" s="449"/>
      <c r="H1675" s="449"/>
      <c r="I1675" s="449"/>
      <c r="J1675" s="449"/>
      <c r="K1675" s="449"/>
      <c r="L1675" s="449"/>
      <c r="U1675" s="196" t="str">
        <f t="shared" si="66"/>
        <v>5: Sold, exchanged to pay milling services</v>
      </c>
    </row>
    <row r="1676" spans="1:21" ht="12.6">
      <c r="A1676" s="449" t="s">
        <v>10239</v>
      </c>
      <c r="B1676" s="448">
        <v>1</v>
      </c>
      <c r="C1676" s="450" t="s">
        <v>10240</v>
      </c>
      <c r="D1676" s="449" t="str">
        <f t="shared" si="65"/>
        <v>Floods only</v>
      </c>
      <c r="E1676" s="449" t="s">
        <v>10240</v>
      </c>
      <c r="F1676" s="449"/>
      <c r="G1676" s="449"/>
      <c r="H1676" s="449"/>
      <c r="I1676" s="449"/>
      <c r="J1676" s="449"/>
      <c r="K1676" s="449"/>
      <c r="L1676" s="449"/>
      <c r="U1676" s="196" t="str">
        <f t="shared" si="66"/>
        <v>1: Floods only</v>
      </c>
    </row>
    <row r="1677" spans="1:21" ht="12.6">
      <c r="A1677" s="449" t="s">
        <v>10239</v>
      </c>
      <c r="B1677" s="448">
        <v>2</v>
      </c>
      <c r="C1677" s="450" t="s">
        <v>10241</v>
      </c>
      <c r="D1677" s="449" t="str">
        <f t="shared" si="65"/>
        <v>Insecurity and conflicts only</v>
      </c>
      <c r="E1677" s="449" t="s">
        <v>10241</v>
      </c>
      <c r="F1677" s="449"/>
      <c r="G1677" s="449"/>
      <c r="H1677" s="449"/>
      <c r="I1677" s="449"/>
      <c r="J1677" s="449"/>
      <c r="K1677" s="449"/>
      <c r="L1677" s="449"/>
      <c r="U1677" s="196" t="str">
        <f t="shared" si="66"/>
        <v>2: Insecurity and conflicts only</v>
      </c>
    </row>
    <row r="1678" spans="1:21" ht="12.6">
      <c r="A1678" s="449" t="s">
        <v>10239</v>
      </c>
      <c r="B1678" s="448">
        <v>3</v>
      </c>
      <c r="C1678" s="450" t="s">
        <v>10242</v>
      </c>
      <c r="D1678" s="449" t="str">
        <f t="shared" si="65"/>
        <v>Both floods and insecurity</v>
      </c>
      <c r="E1678" s="449" t="s">
        <v>10242</v>
      </c>
      <c r="F1678" s="449"/>
      <c r="G1678" s="449"/>
      <c r="H1678" s="449"/>
      <c r="I1678" s="449"/>
      <c r="J1678" s="449"/>
      <c r="K1678" s="449"/>
      <c r="L1678" s="449"/>
      <c r="U1678" s="196" t="str">
        <f t="shared" si="66"/>
        <v>3: Both floods and insecurity</v>
      </c>
    </row>
    <row r="1679" spans="1:21" ht="12.6">
      <c r="A1679" s="202" t="s">
        <v>10243</v>
      </c>
      <c r="B1679" s="372">
        <v>1</v>
      </c>
      <c r="C1679" s="450" t="s">
        <v>10244</v>
      </c>
      <c r="D1679" s="449" t="str">
        <f t="shared" si="65"/>
        <v>Strongly disagree</v>
      </c>
      <c r="E1679" s="202" t="s">
        <v>10245</v>
      </c>
      <c r="F1679" s="202" t="s">
        <v>10246</v>
      </c>
      <c r="G1679" s="202"/>
      <c r="H1679" s="202"/>
      <c r="I1679" s="449"/>
      <c r="J1679" s="449"/>
      <c r="K1679" s="449"/>
      <c r="L1679" s="449"/>
      <c r="U1679" s="196" t="str">
        <f t="shared" si="66"/>
        <v>1: Strongly disagree</v>
      </c>
    </row>
    <row r="1680" spans="1:21" ht="12.6">
      <c r="A1680" s="202" t="s">
        <v>10243</v>
      </c>
      <c r="B1680" s="372">
        <v>2</v>
      </c>
      <c r="C1680" s="450" t="s">
        <v>10247</v>
      </c>
      <c r="D1680" s="449" t="str">
        <f t="shared" si="65"/>
        <v>Disagree</v>
      </c>
      <c r="E1680" s="202" t="s">
        <v>10247</v>
      </c>
      <c r="F1680" s="202" t="s">
        <v>10248</v>
      </c>
      <c r="G1680" s="202"/>
      <c r="H1680" s="202"/>
      <c r="I1680" s="449"/>
      <c r="J1680" s="449"/>
      <c r="K1680" s="449"/>
      <c r="L1680" s="449"/>
      <c r="U1680" s="196" t="str">
        <f t="shared" si="66"/>
        <v>2: Disagree</v>
      </c>
    </row>
    <row r="1681" spans="1:21" ht="12.6">
      <c r="A1681" s="202" t="s">
        <v>10243</v>
      </c>
      <c r="B1681" s="372">
        <v>3</v>
      </c>
      <c r="C1681" s="450" t="s">
        <v>10249</v>
      </c>
      <c r="D1681" s="449" t="str">
        <f t="shared" si="65"/>
        <v>Neutral</v>
      </c>
      <c r="E1681" s="202" t="s">
        <v>10249</v>
      </c>
      <c r="F1681" s="202" t="s">
        <v>10250</v>
      </c>
      <c r="G1681" s="202"/>
      <c r="H1681" s="202"/>
      <c r="I1681" s="449"/>
      <c r="J1681" s="449"/>
      <c r="K1681" s="449"/>
      <c r="L1681" s="449"/>
      <c r="U1681" s="196" t="str">
        <f t="shared" si="66"/>
        <v>3: Neutral</v>
      </c>
    </row>
    <row r="1682" spans="1:21" ht="12.6">
      <c r="A1682" s="202" t="s">
        <v>10243</v>
      </c>
      <c r="B1682" s="372">
        <v>4</v>
      </c>
      <c r="C1682" s="450" t="s">
        <v>10251</v>
      </c>
      <c r="D1682" s="449" t="str">
        <f t="shared" si="65"/>
        <v>Agree</v>
      </c>
      <c r="E1682" s="202" t="s">
        <v>10251</v>
      </c>
      <c r="F1682" s="202" t="s">
        <v>10252</v>
      </c>
      <c r="G1682" s="202"/>
      <c r="H1682" s="202"/>
      <c r="I1682" s="449"/>
      <c r="J1682" s="449"/>
      <c r="K1682" s="449"/>
      <c r="L1682" s="449"/>
      <c r="U1682" s="196" t="str">
        <f t="shared" si="66"/>
        <v>4: Agree</v>
      </c>
    </row>
    <row r="1683" spans="1:21" ht="12.6">
      <c r="A1683" s="202" t="s">
        <v>10243</v>
      </c>
      <c r="B1683" s="372">
        <v>5</v>
      </c>
      <c r="C1683" s="450" t="s">
        <v>10253</v>
      </c>
      <c r="D1683" s="449" t="str">
        <f t="shared" si="65"/>
        <v>Strngly agree</v>
      </c>
      <c r="E1683" s="202" t="s">
        <v>10254</v>
      </c>
      <c r="F1683" s="202" t="s">
        <v>10255</v>
      </c>
      <c r="G1683" s="202"/>
      <c r="H1683" s="202"/>
      <c r="I1683" s="449"/>
      <c r="J1683" s="449"/>
      <c r="K1683" s="449"/>
      <c r="L1683" s="449"/>
      <c r="U1683" s="196" t="str">
        <f t="shared" si="66"/>
        <v>5: Strngly agree</v>
      </c>
    </row>
    <row r="1684" spans="1:21" ht="12.6">
      <c r="A1684" s="449" t="s">
        <v>10256</v>
      </c>
      <c r="B1684" s="448">
        <v>2</v>
      </c>
      <c r="C1684" s="450" t="s">
        <v>10257</v>
      </c>
      <c r="D1684" s="449" t="str">
        <f t="shared" si="65"/>
        <v>ZAIN</v>
      </c>
      <c r="E1684" s="449" t="s">
        <v>10257</v>
      </c>
      <c r="F1684" s="449"/>
      <c r="G1684" s="449"/>
      <c r="H1684" s="449"/>
      <c r="I1684" s="449"/>
      <c r="J1684" s="449"/>
      <c r="K1684" s="449"/>
      <c r="L1684" s="449"/>
      <c r="U1684" s="196" t="str">
        <f t="shared" si="66"/>
        <v>2: ZAIN</v>
      </c>
    </row>
    <row r="1685" spans="1:21" ht="12.6">
      <c r="A1685" s="449" t="s">
        <v>10256</v>
      </c>
      <c r="B1685" s="448">
        <v>3</v>
      </c>
      <c r="C1685" s="450" t="s">
        <v>10258</v>
      </c>
      <c r="D1685" s="449" t="str">
        <f t="shared" si="65"/>
        <v>MTN</v>
      </c>
      <c r="E1685" s="449" t="s">
        <v>10258</v>
      </c>
      <c r="F1685" s="449"/>
      <c r="G1685" s="449"/>
      <c r="H1685" s="449"/>
      <c r="I1685" s="449"/>
      <c r="J1685" s="449"/>
      <c r="K1685" s="449"/>
      <c r="L1685" s="449"/>
      <c r="U1685" s="196" t="str">
        <f t="shared" si="66"/>
        <v>3: MTN</v>
      </c>
    </row>
    <row r="1686" spans="1:21" ht="12.6">
      <c r="A1686" s="449" t="s">
        <v>10259</v>
      </c>
      <c r="B1686" s="448">
        <v>1</v>
      </c>
      <c r="C1686" s="450" t="s">
        <v>9103</v>
      </c>
      <c r="D1686" s="449" t="str">
        <f t="shared" si="65"/>
        <v>Male</v>
      </c>
      <c r="E1686" s="449" t="s">
        <v>9103</v>
      </c>
      <c r="F1686" s="449"/>
      <c r="G1686" s="449"/>
      <c r="H1686" s="449"/>
      <c r="I1686" s="449"/>
      <c r="J1686" s="449"/>
      <c r="K1686" s="449"/>
      <c r="L1686" s="449"/>
      <c r="U1686" s="196" t="str">
        <f t="shared" ref="U1686:U1717" si="67">IF(LEN(B1686)&gt;0,_xlfn.CONCAT(B1686,": ",D1686),"")</f>
        <v>1: Male</v>
      </c>
    </row>
    <row r="1687" spans="1:21" ht="12.6">
      <c r="A1687" s="449" t="s">
        <v>10259</v>
      </c>
      <c r="B1687" s="448">
        <v>2</v>
      </c>
      <c r="C1687" s="450" t="s">
        <v>9102</v>
      </c>
      <c r="D1687" s="449" t="str">
        <f t="shared" si="65"/>
        <v>Female</v>
      </c>
      <c r="E1687" s="449" t="s">
        <v>9102</v>
      </c>
      <c r="F1687" s="449"/>
      <c r="G1687" s="449"/>
      <c r="H1687" s="449"/>
      <c r="I1687" s="449"/>
      <c r="J1687" s="449"/>
      <c r="K1687" s="449"/>
      <c r="L1687" s="449"/>
      <c r="U1687" s="196" t="str">
        <f t="shared" si="67"/>
        <v>2: Female</v>
      </c>
    </row>
    <row r="1688" spans="1:21" ht="12.6">
      <c r="A1688" s="449" t="s">
        <v>10260</v>
      </c>
      <c r="B1688" s="448">
        <v>1</v>
      </c>
      <c r="C1688" s="450" t="s">
        <v>9103</v>
      </c>
      <c r="D1688" s="449" t="str">
        <f t="shared" si="65"/>
        <v>Male</v>
      </c>
      <c r="E1688" s="449" t="s">
        <v>9103</v>
      </c>
      <c r="F1688" s="449"/>
      <c r="G1688" s="449"/>
      <c r="H1688" s="449"/>
      <c r="I1688" s="449"/>
      <c r="J1688" s="449"/>
      <c r="K1688" s="449"/>
      <c r="L1688" s="449"/>
      <c r="U1688" s="196" t="str">
        <f t="shared" si="67"/>
        <v>1: Male</v>
      </c>
    </row>
    <row r="1689" spans="1:21" ht="12.6">
      <c r="A1689" s="449" t="s">
        <v>10260</v>
      </c>
      <c r="B1689" s="448">
        <v>2</v>
      </c>
      <c r="C1689" s="450" t="s">
        <v>9102</v>
      </c>
      <c r="D1689" s="449" t="str">
        <f t="shared" si="65"/>
        <v>Female</v>
      </c>
      <c r="E1689" s="449" t="s">
        <v>9102</v>
      </c>
      <c r="F1689" s="449"/>
      <c r="G1689" s="449"/>
      <c r="H1689" s="449"/>
      <c r="I1689" s="449"/>
      <c r="J1689" s="449"/>
      <c r="K1689" s="449"/>
      <c r="L1689" s="449"/>
      <c r="U1689" s="196" t="str">
        <f t="shared" si="67"/>
        <v>2: Female</v>
      </c>
    </row>
    <row r="1690" spans="1:21" ht="12.6">
      <c r="A1690" s="449" t="s">
        <v>10260</v>
      </c>
      <c r="B1690" s="448">
        <v>3</v>
      </c>
      <c r="C1690" s="450" t="s">
        <v>8943</v>
      </c>
      <c r="D1690" s="449" t="str">
        <f t="shared" si="65"/>
        <v>Both</v>
      </c>
      <c r="E1690" s="449" t="s">
        <v>8943</v>
      </c>
      <c r="F1690" s="449"/>
      <c r="G1690" s="449"/>
      <c r="H1690" s="449"/>
      <c r="I1690" s="449"/>
      <c r="J1690" s="449"/>
      <c r="K1690" s="449"/>
      <c r="L1690" s="449"/>
      <c r="U1690" s="196" t="str">
        <f t="shared" si="67"/>
        <v>3: Both</v>
      </c>
    </row>
    <row r="1691" spans="1:21" ht="12.6">
      <c r="A1691" s="449" t="s">
        <v>10261</v>
      </c>
      <c r="B1691" s="448">
        <v>1</v>
      </c>
      <c r="C1691" s="450" t="s">
        <v>9103</v>
      </c>
      <c r="D1691" s="449" t="str">
        <f t="shared" si="65"/>
        <v>Male</v>
      </c>
      <c r="E1691" s="449" t="s">
        <v>9103</v>
      </c>
      <c r="F1691" s="449"/>
      <c r="G1691" s="449"/>
      <c r="H1691" s="449"/>
      <c r="I1691" s="449"/>
      <c r="J1691" s="449"/>
      <c r="K1691" s="449"/>
      <c r="L1691" s="449"/>
      <c r="U1691" s="196" t="str">
        <f t="shared" si="67"/>
        <v>1: Male</v>
      </c>
    </row>
    <row r="1692" spans="1:21" ht="12.6">
      <c r="A1692" s="449" t="s">
        <v>10261</v>
      </c>
      <c r="B1692" s="448">
        <v>2</v>
      </c>
      <c r="C1692" s="450" t="s">
        <v>9102</v>
      </c>
      <c r="D1692" s="449" t="str">
        <f t="shared" si="65"/>
        <v>Female</v>
      </c>
      <c r="E1692" s="449" t="s">
        <v>9102</v>
      </c>
      <c r="F1692" s="449"/>
      <c r="G1692" s="449"/>
      <c r="H1692" s="449"/>
      <c r="I1692" s="449"/>
      <c r="J1692" s="449"/>
      <c r="K1692" s="449"/>
      <c r="L1692" s="449"/>
      <c r="U1692" s="196" t="str">
        <f t="shared" si="67"/>
        <v>2: Female</v>
      </c>
    </row>
    <row r="1693" spans="1:21" ht="12.6">
      <c r="A1693" s="449" t="s">
        <v>10261</v>
      </c>
      <c r="B1693" s="448">
        <v>3</v>
      </c>
      <c r="C1693" s="450" t="s">
        <v>10262</v>
      </c>
      <c r="D1693" s="449" t="str">
        <f t="shared" si="65"/>
        <v>N/A (Respndent is head of household)</v>
      </c>
      <c r="E1693" s="449" t="s">
        <v>10262</v>
      </c>
      <c r="F1693" s="449"/>
      <c r="G1693" s="449"/>
      <c r="H1693" s="449"/>
      <c r="I1693" s="449"/>
      <c r="J1693" s="449"/>
      <c r="K1693" s="449"/>
      <c r="L1693" s="449"/>
      <c r="U1693" s="196" t="str">
        <f t="shared" si="67"/>
        <v>3: N/A (Respndent is head of household)</v>
      </c>
    </row>
    <row r="1694" spans="1:21" ht="12.6">
      <c r="A1694" s="449" t="s">
        <v>10263</v>
      </c>
      <c r="B1694" s="448">
        <v>1</v>
      </c>
      <c r="C1694" s="450" t="s">
        <v>10264</v>
      </c>
      <c r="D1694" s="449" t="str">
        <f t="shared" si="65"/>
        <v>Everyday</v>
      </c>
      <c r="E1694" s="449" t="s">
        <v>10264</v>
      </c>
      <c r="F1694" s="449"/>
      <c r="G1694" s="449"/>
      <c r="H1694" s="449"/>
      <c r="I1694" s="449"/>
      <c r="J1694" s="449"/>
      <c r="K1694" s="449"/>
      <c r="L1694" s="449"/>
      <c r="U1694" s="196" t="str">
        <f t="shared" si="67"/>
        <v>1: Everyday</v>
      </c>
    </row>
    <row r="1695" spans="1:21" ht="12.6">
      <c r="A1695" s="449" t="s">
        <v>10263</v>
      </c>
      <c r="B1695" s="448">
        <v>2</v>
      </c>
      <c r="C1695" s="450" t="s">
        <v>10265</v>
      </c>
      <c r="D1695" s="449" t="str">
        <f t="shared" si="65"/>
        <v>Once a week</v>
      </c>
      <c r="E1695" s="449" t="s">
        <v>10265</v>
      </c>
      <c r="F1695" s="449"/>
      <c r="G1695" s="449"/>
      <c r="H1695" s="449"/>
      <c r="I1695" s="449"/>
      <c r="J1695" s="449"/>
      <c r="K1695" s="449"/>
      <c r="L1695" s="449"/>
      <c r="U1695" s="196" t="str">
        <f t="shared" si="67"/>
        <v>2: Once a week</v>
      </c>
    </row>
    <row r="1696" spans="1:21" ht="12.6">
      <c r="A1696" s="449" t="s">
        <v>10263</v>
      </c>
      <c r="B1696" s="448">
        <v>3</v>
      </c>
      <c r="C1696" s="450" t="s">
        <v>10266</v>
      </c>
      <c r="D1696" s="449" t="str">
        <f t="shared" si="65"/>
        <v>Twice a week</v>
      </c>
      <c r="E1696" s="449" t="s">
        <v>10266</v>
      </c>
      <c r="F1696" s="449"/>
      <c r="G1696" s="449"/>
      <c r="H1696" s="449"/>
      <c r="I1696" s="449"/>
      <c r="J1696" s="449"/>
      <c r="K1696" s="449"/>
      <c r="L1696" s="449"/>
      <c r="U1696" s="196" t="str">
        <f t="shared" si="67"/>
        <v>3: Twice a week</v>
      </c>
    </row>
    <row r="1697" spans="1:21" ht="12.6">
      <c r="A1697" s="449" t="s">
        <v>10263</v>
      </c>
      <c r="B1697" s="448">
        <v>4</v>
      </c>
      <c r="C1697" s="450" t="s">
        <v>10267</v>
      </c>
      <c r="D1697" s="449" t="str">
        <f t="shared" si="65"/>
        <v>One time after receiving the ration</v>
      </c>
      <c r="E1697" s="449" t="s">
        <v>10267</v>
      </c>
      <c r="F1697" s="449"/>
      <c r="G1697" s="449"/>
      <c r="H1697" s="449"/>
      <c r="I1697" s="449"/>
      <c r="J1697" s="449"/>
      <c r="K1697" s="449"/>
      <c r="L1697" s="449"/>
      <c r="U1697" s="196" t="str">
        <f t="shared" si="67"/>
        <v>4: One time after receiving the ration</v>
      </c>
    </row>
    <row r="1698" spans="1:21" ht="12.6">
      <c r="A1698" s="449" t="s">
        <v>10268</v>
      </c>
      <c r="B1698" s="448">
        <v>1</v>
      </c>
      <c r="C1698" s="450" t="s">
        <v>10269</v>
      </c>
      <c r="D1698" s="449" t="str">
        <f t="shared" si="65"/>
        <v>Insecurity/violence</v>
      </c>
      <c r="E1698" s="449" t="s">
        <v>10269</v>
      </c>
      <c r="F1698" s="449"/>
      <c r="G1698" s="449"/>
      <c r="H1698" s="449"/>
      <c r="I1698" s="449"/>
      <c r="J1698" s="449"/>
      <c r="K1698" s="449"/>
      <c r="L1698" s="449"/>
      <c r="O1698" s="195"/>
      <c r="P1698" s="195"/>
      <c r="Q1698" s="195"/>
      <c r="R1698" s="195"/>
      <c r="U1698" s="196" t="str">
        <f t="shared" si="67"/>
        <v>1: Insecurity/violence</v>
      </c>
    </row>
    <row r="1699" spans="1:21" ht="12.6">
      <c r="A1699" s="449" t="s">
        <v>10268</v>
      </c>
      <c r="B1699" s="448">
        <v>2</v>
      </c>
      <c r="C1699" s="450" t="s">
        <v>10270</v>
      </c>
      <c r="D1699" s="449" t="str">
        <f t="shared" si="65"/>
        <v>Lack of free movement</v>
      </c>
      <c r="E1699" s="449" t="s">
        <v>10270</v>
      </c>
      <c r="F1699" s="449"/>
      <c r="G1699" s="449"/>
      <c r="H1699" s="449"/>
      <c r="I1699" s="449"/>
      <c r="J1699" s="449"/>
      <c r="K1699" s="449"/>
      <c r="L1699" s="449"/>
      <c r="O1699" s="195"/>
      <c r="P1699" s="195"/>
      <c r="Q1699" s="195"/>
      <c r="R1699" s="195"/>
      <c r="U1699" s="196" t="str">
        <f t="shared" si="67"/>
        <v>2: Lack of free movement</v>
      </c>
    </row>
    <row r="1700" spans="1:21" ht="12.6">
      <c r="A1700" s="449" t="s">
        <v>10268</v>
      </c>
      <c r="B1700" s="448">
        <v>3</v>
      </c>
      <c r="C1700" s="450" t="s">
        <v>10271</v>
      </c>
      <c r="D1700" s="449" t="str">
        <f t="shared" si="65"/>
        <v>High food prices</v>
      </c>
      <c r="E1700" s="449" t="s">
        <v>10271</v>
      </c>
      <c r="F1700" s="449"/>
      <c r="G1700" s="449"/>
      <c r="H1700" s="449"/>
      <c r="I1700" s="449"/>
      <c r="J1700" s="449"/>
      <c r="K1700" s="449"/>
      <c r="L1700" s="449"/>
      <c r="N1700" s="195"/>
      <c r="O1700" s="195"/>
      <c r="P1700" s="195"/>
      <c r="Q1700" s="195"/>
      <c r="R1700" s="195"/>
      <c r="U1700" s="196" t="str">
        <f t="shared" si="67"/>
        <v>3: High food prices</v>
      </c>
    </row>
    <row r="1701" spans="1:21" ht="12.6">
      <c r="A1701" s="449" t="s">
        <v>10268</v>
      </c>
      <c r="B1701" s="448">
        <v>4</v>
      </c>
      <c r="C1701" s="450" t="s">
        <v>10272</v>
      </c>
      <c r="D1701" s="449" t="str">
        <f t="shared" si="65"/>
        <v>Debts to reimburse</v>
      </c>
      <c r="E1701" s="449" t="s">
        <v>10272</v>
      </c>
      <c r="F1701" s="449"/>
      <c r="G1701" s="449"/>
      <c r="H1701" s="449"/>
      <c r="I1701" s="449"/>
      <c r="J1701" s="449"/>
      <c r="K1701" s="449"/>
      <c r="L1701" s="449"/>
      <c r="N1701" s="195"/>
      <c r="O1701" s="195"/>
      <c r="P1701" s="195"/>
      <c r="Q1701" s="195"/>
      <c r="R1701" s="195"/>
      <c r="U1701" s="196" t="str">
        <f t="shared" si="67"/>
        <v>4: Debts to reimburse</v>
      </c>
    </row>
    <row r="1702" spans="1:21" ht="12.6">
      <c r="A1702" s="449" t="s">
        <v>10268</v>
      </c>
      <c r="B1702" s="448">
        <v>5</v>
      </c>
      <c r="C1702" s="450" t="s">
        <v>10273</v>
      </c>
      <c r="D1702" s="449" t="str">
        <f t="shared" si="65"/>
        <v>High fuel/transportation costs</v>
      </c>
      <c r="E1702" s="449" t="s">
        <v>10273</v>
      </c>
      <c r="F1702" s="449"/>
      <c r="G1702" s="449"/>
      <c r="H1702" s="449"/>
      <c r="I1702" s="449"/>
      <c r="J1702" s="449"/>
      <c r="K1702" s="449"/>
      <c r="L1702" s="449"/>
      <c r="N1702" s="195"/>
      <c r="O1702" s="195"/>
      <c r="P1702" s="195"/>
      <c r="Q1702" s="195"/>
      <c r="R1702" s="195"/>
      <c r="U1702" s="196" t="str">
        <f t="shared" si="67"/>
        <v>5: High fuel/transportation costs</v>
      </c>
    </row>
    <row r="1703" spans="1:21" ht="12.6">
      <c r="A1703" s="449" t="s">
        <v>10268</v>
      </c>
      <c r="B1703" s="448">
        <v>6</v>
      </c>
      <c r="C1703" s="450" t="s">
        <v>10274</v>
      </c>
      <c r="D1703" s="449" t="str">
        <f t="shared" si="65"/>
        <v>Floods, heavy rains, landslides</v>
      </c>
      <c r="E1703" s="449" t="s">
        <v>10274</v>
      </c>
      <c r="F1703" s="449"/>
      <c r="G1703" s="449"/>
      <c r="H1703" s="449"/>
      <c r="I1703" s="449"/>
      <c r="J1703" s="449"/>
      <c r="K1703" s="449"/>
      <c r="L1703" s="449"/>
      <c r="N1703" s="195"/>
      <c r="O1703" s="195"/>
      <c r="P1703" s="195"/>
      <c r="Q1703" s="195"/>
      <c r="R1703" s="195"/>
      <c r="U1703" s="196" t="str">
        <f t="shared" si="67"/>
        <v>6: Floods, heavy rains, landslides</v>
      </c>
    </row>
    <row r="1704" spans="1:21" ht="12.6">
      <c r="A1704" s="449" t="s">
        <v>10268</v>
      </c>
      <c r="B1704" s="448">
        <v>7</v>
      </c>
      <c r="C1704" s="450" t="s">
        <v>10275</v>
      </c>
      <c r="D1704" s="449" t="str">
        <f t="shared" si="65"/>
        <v>Dry spell/delay of rains</v>
      </c>
      <c r="E1704" s="449" t="s">
        <v>10275</v>
      </c>
      <c r="F1704" s="449"/>
      <c r="G1704" s="449"/>
      <c r="H1704" s="449"/>
      <c r="I1704" s="449"/>
      <c r="J1704" s="449"/>
      <c r="K1704" s="449"/>
      <c r="L1704" s="449"/>
      <c r="N1704" s="195"/>
      <c r="O1704" s="195"/>
      <c r="P1704" s="195"/>
      <c r="Q1704" s="195"/>
      <c r="R1704" s="195"/>
      <c r="U1704" s="196" t="str">
        <f t="shared" si="67"/>
        <v>7: Dry spell/delay of rains</v>
      </c>
    </row>
    <row r="1705" spans="1:21" ht="12.6">
      <c r="A1705" s="449" t="s">
        <v>10268</v>
      </c>
      <c r="B1705" s="448">
        <v>8</v>
      </c>
      <c r="C1705" s="450" t="s">
        <v>10276</v>
      </c>
      <c r="D1705" s="449" t="str">
        <f t="shared" si="65"/>
        <v>Weeds/pest</v>
      </c>
      <c r="E1705" s="449" t="s">
        <v>10276</v>
      </c>
      <c r="F1705" s="449"/>
      <c r="G1705" s="449"/>
      <c r="H1705" s="449"/>
      <c r="I1705" s="449"/>
      <c r="J1705" s="449"/>
      <c r="K1705" s="449"/>
      <c r="L1705" s="449"/>
      <c r="U1705" s="196" t="str">
        <f t="shared" si="67"/>
        <v>8: Weeds/pest</v>
      </c>
    </row>
    <row r="1706" spans="1:21" ht="12.6">
      <c r="A1706" s="449" t="s">
        <v>10268</v>
      </c>
      <c r="B1706" s="448">
        <v>9</v>
      </c>
      <c r="C1706" s="450" t="s">
        <v>10277</v>
      </c>
      <c r="D1706" s="449" t="str">
        <f t="shared" si="65"/>
        <v>Livestock diseases</v>
      </c>
      <c r="E1706" s="449" t="s">
        <v>10277</v>
      </c>
      <c r="F1706" s="449"/>
      <c r="G1706" s="449"/>
      <c r="H1706" s="449"/>
      <c r="I1706" s="449"/>
      <c r="J1706" s="449"/>
      <c r="K1706" s="449"/>
      <c r="L1706" s="449"/>
      <c r="U1706" s="196" t="str">
        <f t="shared" si="67"/>
        <v>9: Livestock diseases</v>
      </c>
    </row>
    <row r="1707" spans="1:21" ht="12.6">
      <c r="A1707" s="449" t="s">
        <v>10268</v>
      </c>
      <c r="B1707" s="448">
        <v>10</v>
      </c>
      <c r="C1707" s="450" t="s">
        <v>10278</v>
      </c>
      <c r="D1707" s="449" t="str">
        <f t="shared" si="65"/>
        <v>Loss of employment/reduced salary</v>
      </c>
      <c r="E1707" s="449" t="s">
        <v>10278</v>
      </c>
      <c r="F1707" s="449"/>
      <c r="G1707" s="449"/>
      <c r="H1707" s="449"/>
      <c r="I1707" s="449"/>
      <c r="J1707" s="449"/>
      <c r="K1707" s="449"/>
      <c r="L1707" s="449"/>
      <c r="U1707" s="196" t="str">
        <f t="shared" si="67"/>
        <v>10: Loss of employment/reduced salary</v>
      </c>
    </row>
    <row r="1708" spans="1:21" ht="12.6">
      <c r="A1708" s="449" t="s">
        <v>10268</v>
      </c>
      <c r="B1708" s="448">
        <v>11</v>
      </c>
      <c r="C1708" s="450" t="s">
        <v>10279</v>
      </c>
      <c r="D1708" s="449" t="str">
        <f t="shared" si="65"/>
        <v>Human sickness/death</v>
      </c>
      <c r="E1708" s="449" t="s">
        <v>10279</v>
      </c>
      <c r="F1708" s="449"/>
      <c r="G1708" s="449"/>
      <c r="H1708" s="449"/>
      <c r="I1708" s="449"/>
      <c r="J1708" s="449"/>
      <c r="K1708" s="449"/>
      <c r="L1708" s="449"/>
      <c r="U1708" s="196" t="str">
        <f t="shared" si="67"/>
        <v>11: Human sickness/death</v>
      </c>
    </row>
    <row r="1709" spans="1:21" ht="12.6">
      <c r="A1709" s="449" t="s">
        <v>10268</v>
      </c>
      <c r="B1709" s="448">
        <v>12</v>
      </c>
      <c r="C1709" s="450" t="s">
        <v>9116</v>
      </c>
      <c r="D1709" s="449" t="str">
        <f t="shared" ref="D1709:D1772" si="68">C1709</f>
        <v>Returnees/IDPs living with household</v>
      </c>
      <c r="E1709" s="449" t="s">
        <v>9116</v>
      </c>
      <c r="F1709" s="449"/>
      <c r="G1709" s="449"/>
      <c r="H1709" s="449"/>
      <c r="I1709" s="449"/>
      <c r="J1709" s="449"/>
      <c r="K1709" s="449"/>
      <c r="L1709" s="449"/>
      <c r="U1709" s="196" t="str">
        <f t="shared" si="67"/>
        <v>12: Returnees/IDPs living with household</v>
      </c>
    </row>
    <row r="1710" spans="1:21" ht="12.6">
      <c r="A1710" s="449" t="s">
        <v>10268</v>
      </c>
      <c r="B1710" s="448">
        <v>13</v>
      </c>
      <c r="C1710" s="450" t="s">
        <v>10280</v>
      </c>
      <c r="D1710" s="449" t="str">
        <f t="shared" si="68"/>
        <v>Social event</v>
      </c>
      <c r="E1710" s="449" t="s">
        <v>10281</v>
      </c>
      <c r="F1710" s="449"/>
      <c r="G1710" s="449"/>
      <c r="H1710" s="449"/>
      <c r="I1710" s="449"/>
      <c r="J1710" s="449"/>
      <c r="K1710" s="449"/>
      <c r="L1710" s="449"/>
      <c r="U1710" s="196" t="str">
        <f t="shared" si="67"/>
        <v>13: Social event</v>
      </c>
    </row>
    <row r="1711" spans="1:21" ht="12.6">
      <c r="A1711" s="449" t="s">
        <v>10268</v>
      </c>
      <c r="B1711" s="448">
        <v>14</v>
      </c>
      <c r="C1711" s="450" t="s">
        <v>10282</v>
      </c>
      <c r="D1711" s="449" t="str">
        <f t="shared" si="68"/>
        <v>Delayed assistance distributions</v>
      </c>
      <c r="E1711" s="449" t="s">
        <v>10283</v>
      </c>
      <c r="F1711" s="449"/>
      <c r="G1711" s="449"/>
      <c r="H1711" s="449"/>
      <c r="I1711" s="449"/>
      <c r="J1711" s="449"/>
      <c r="K1711" s="449"/>
      <c r="L1711" s="449"/>
      <c r="U1711" s="196" t="str">
        <f t="shared" si="67"/>
        <v>14: Delayed assistance distributions</v>
      </c>
    </row>
    <row r="1712" spans="1:21" ht="12.6">
      <c r="A1712" s="449" t="s">
        <v>10268</v>
      </c>
      <c r="B1712" s="448">
        <v>15</v>
      </c>
      <c r="C1712" s="450" t="s">
        <v>10284</v>
      </c>
      <c r="D1712" s="449" t="str">
        <f t="shared" si="68"/>
        <v>Lack of agro-inputs/tools</v>
      </c>
      <c r="E1712" s="449" t="s">
        <v>10285</v>
      </c>
      <c r="F1712" s="449"/>
      <c r="G1712" s="449"/>
      <c r="H1712" s="449"/>
      <c r="I1712" s="449"/>
      <c r="J1712" s="449"/>
      <c r="K1712" s="449"/>
      <c r="L1712" s="449"/>
      <c r="U1712" s="196" t="str">
        <f t="shared" si="67"/>
        <v>15: Lack of agro-inputs/tools</v>
      </c>
    </row>
    <row r="1713" spans="1:21" ht="12.6">
      <c r="A1713" s="449" t="s">
        <v>10268</v>
      </c>
      <c r="B1713" s="448">
        <v>16</v>
      </c>
      <c r="C1713" s="450" t="s">
        <v>10286</v>
      </c>
      <c r="D1713" s="449" t="str">
        <f t="shared" si="68"/>
        <v>Food shortages/reduced distributions</v>
      </c>
      <c r="E1713" s="449" t="s">
        <v>10286</v>
      </c>
      <c r="F1713" s="449"/>
      <c r="G1713" s="449"/>
      <c r="H1713" s="449"/>
      <c r="I1713" s="449"/>
      <c r="J1713" s="449"/>
      <c r="K1713" s="449"/>
      <c r="L1713" s="449"/>
      <c r="U1713" s="196" t="str">
        <f t="shared" si="67"/>
        <v>16: Food shortages/reduced distributions</v>
      </c>
    </row>
    <row r="1714" spans="1:21" ht="12.6">
      <c r="A1714" s="449" t="s">
        <v>10268</v>
      </c>
      <c r="B1714" s="448">
        <v>17</v>
      </c>
      <c r="C1714" s="450" t="s">
        <v>10287</v>
      </c>
      <c r="D1714" s="449" t="str">
        <f t="shared" si="68"/>
        <v>COVID-19 and related restrictions</v>
      </c>
      <c r="E1714" s="449" t="s">
        <v>10287</v>
      </c>
      <c r="F1714" s="449"/>
      <c r="G1714" s="449"/>
      <c r="H1714" s="449"/>
      <c r="I1714" s="449"/>
      <c r="J1714" s="449"/>
      <c r="K1714" s="449"/>
      <c r="L1714" s="449"/>
      <c r="U1714" s="196" t="str">
        <f t="shared" si="67"/>
        <v>17: COVID-19 and related restrictions</v>
      </c>
    </row>
    <row r="1715" spans="1:21" ht="12.6">
      <c r="A1715" s="457" t="s">
        <v>10268</v>
      </c>
      <c r="B1715" s="456">
        <v>88</v>
      </c>
      <c r="C1715" s="450" t="s">
        <v>10288</v>
      </c>
      <c r="D1715" s="449" t="str">
        <f t="shared" si="68"/>
        <v>Other shock</v>
      </c>
      <c r="E1715" s="457" t="s">
        <v>10288</v>
      </c>
      <c r="F1715" s="457"/>
      <c r="G1715" s="457"/>
      <c r="H1715" s="457"/>
      <c r="I1715" s="449"/>
      <c r="J1715" s="449"/>
      <c r="K1715" s="449"/>
      <c r="L1715" s="449"/>
      <c r="U1715" s="196" t="str">
        <f t="shared" si="67"/>
        <v>88: Other shock</v>
      </c>
    </row>
    <row r="1716" spans="1:21" ht="12.6">
      <c r="A1716" s="449" t="s">
        <v>10268</v>
      </c>
      <c r="B1716" s="448">
        <v>0</v>
      </c>
      <c r="C1716" s="450" t="s">
        <v>10289</v>
      </c>
      <c r="D1716" s="449" t="str">
        <f t="shared" si="68"/>
        <v>No shock mentioned</v>
      </c>
      <c r="E1716" s="449" t="s">
        <v>10289</v>
      </c>
      <c r="F1716" s="449"/>
      <c r="G1716" s="449"/>
      <c r="H1716" s="449"/>
      <c r="I1716" s="449"/>
      <c r="J1716" s="449"/>
      <c r="K1716" s="449"/>
      <c r="L1716" s="449"/>
      <c r="U1716" s="196" t="str">
        <f t="shared" si="67"/>
        <v>0: No shock mentioned</v>
      </c>
    </row>
    <row r="1717" spans="1:21" ht="12.6">
      <c r="A1717" s="449" t="s">
        <v>10290</v>
      </c>
      <c r="B1717" s="448">
        <v>1</v>
      </c>
      <c r="C1717" s="450" t="s">
        <v>9337</v>
      </c>
      <c r="D1717" s="449" t="str">
        <f t="shared" si="68"/>
        <v>Children</v>
      </c>
      <c r="E1717" s="449" t="s">
        <v>9337</v>
      </c>
      <c r="F1717" s="449"/>
      <c r="G1717" s="449"/>
      <c r="H1717" s="449"/>
      <c r="I1717" s="449"/>
      <c r="J1717" s="449"/>
      <c r="K1717" s="449"/>
      <c r="L1717" s="449"/>
      <c r="U1717" s="196" t="str">
        <f t="shared" si="67"/>
        <v>1: Children</v>
      </c>
    </row>
    <row r="1718" spans="1:21" ht="12.6">
      <c r="A1718" s="449" t="s">
        <v>10290</v>
      </c>
      <c r="B1718" s="448">
        <v>2</v>
      </c>
      <c r="C1718" s="450" t="s">
        <v>9338</v>
      </c>
      <c r="D1718" s="449" t="str">
        <f t="shared" si="68"/>
        <v>Disabled</v>
      </c>
      <c r="E1718" s="449" t="s">
        <v>9338</v>
      </c>
      <c r="F1718" s="449"/>
      <c r="G1718" s="449"/>
      <c r="H1718" s="449"/>
      <c r="I1718" s="449"/>
      <c r="J1718" s="449"/>
      <c r="K1718" s="449"/>
      <c r="L1718" s="449"/>
      <c r="U1718" s="196" t="str">
        <f t="shared" ref="U1718:U1749" si="69">IF(LEN(B1718)&gt;0,_xlfn.CONCAT(B1718,": ",D1718),"")</f>
        <v>2: Disabled</v>
      </c>
    </row>
    <row r="1719" spans="1:21" ht="12.6">
      <c r="A1719" s="449" t="s">
        <v>10290</v>
      </c>
      <c r="B1719" s="448">
        <v>3</v>
      </c>
      <c r="C1719" s="450" t="s">
        <v>9339</v>
      </c>
      <c r="D1719" s="449" t="str">
        <f t="shared" si="68"/>
        <v>Elderly</v>
      </c>
      <c r="E1719" s="449" t="s">
        <v>9339</v>
      </c>
      <c r="F1719" s="449"/>
      <c r="G1719" s="449"/>
      <c r="H1719" s="449"/>
      <c r="I1719" s="449"/>
      <c r="J1719" s="449"/>
      <c r="K1719" s="449"/>
      <c r="L1719" s="449"/>
      <c r="U1719" s="196" t="str">
        <f t="shared" si="69"/>
        <v>3: Elderly</v>
      </c>
    </row>
    <row r="1720" spans="1:21" ht="12.6">
      <c r="A1720" s="449" t="s">
        <v>10290</v>
      </c>
      <c r="B1720" s="448">
        <v>4</v>
      </c>
      <c r="C1720" s="450" t="s">
        <v>10291</v>
      </c>
      <c r="D1720" s="449" t="str">
        <f t="shared" si="68"/>
        <v>Ill persons</v>
      </c>
      <c r="E1720" s="449" t="s">
        <v>10292</v>
      </c>
      <c r="F1720" s="449"/>
      <c r="G1720" s="449"/>
      <c r="H1720" s="449"/>
      <c r="I1720" s="449"/>
      <c r="J1720" s="449"/>
      <c r="K1720" s="449"/>
      <c r="L1720" s="449"/>
      <c r="U1720" s="196" t="str">
        <f t="shared" si="69"/>
        <v>4: Ill persons</v>
      </c>
    </row>
    <row r="1721" spans="1:21" ht="12.6">
      <c r="A1721" s="449" t="s">
        <v>10290</v>
      </c>
      <c r="B1721" s="448">
        <v>5</v>
      </c>
      <c r="C1721" s="450" t="s">
        <v>9341</v>
      </c>
      <c r="D1721" s="449" t="str">
        <f t="shared" si="68"/>
        <v>Men</v>
      </c>
      <c r="E1721" s="449" t="s">
        <v>9341</v>
      </c>
      <c r="F1721" s="449"/>
      <c r="G1721" s="449"/>
      <c r="H1721" s="449"/>
      <c r="I1721" s="449"/>
      <c r="J1721" s="449"/>
      <c r="K1721" s="449"/>
      <c r="L1721" s="449"/>
      <c r="U1721" s="196" t="str">
        <f t="shared" si="69"/>
        <v>5: Men</v>
      </c>
    </row>
    <row r="1722" spans="1:21" ht="12.6">
      <c r="A1722" s="449" t="s">
        <v>10290</v>
      </c>
      <c r="B1722" s="448">
        <v>6</v>
      </c>
      <c r="C1722" s="450" t="s">
        <v>10293</v>
      </c>
      <c r="D1722" s="449" t="str">
        <f t="shared" si="68"/>
        <v>Women</v>
      </c>
      <c r="E1722" s="449" t="s">
        <v>10293</v>
      </c>
      <c r="F1722" s="449"/>
      <c r="G1722" s="449"/>
      <c r="H1722" s="449"/>
      <c r="I1722" s="449"/>
      <c r="J1722" s="449"/>
      <c r="K1722" s="449"/>
      <c r="L1722" s="449"/>
      <c r="U1722" s="196" t="str">
        <f t="shared" si="69"/>
        <v>6: Women</v>
      </c>
    </row>
    <row r="1723" spans="1:21" ht="12.6">
      <c r="A1723" s="457" t="s">
        <v>10290</v>
      </c>
      <c r="B1723" s="456">
        <v>88</v>
      </c>
      <c r="C1723" s="450" t="s">
        <v>4525</v>
      </c>
      <c r="D1723" s="449" t="str">
        <f t="shared" si="68"/>
        <v>Other</v>
      </c>
      <c r="E1723" s="457" t="s">
        <v>4525</v>
      </c>
      <c r="F1723" s="457"/>
      <c r="G1723" s="457"/>
      <c r="H1723" s="457"/>
      <c r="I1723" s="449"/>
      <c r="J1723" s="449"/>
      <c r="K1723" s="449"/>
      <c r="L1723" s="449"/>
      <c r="U1723" s="196" t="str">
        <f t="shared" si="69"/>
        <v>88: Other</v>
      </c>
    </row>
    <row r="1724" spans="1:21" ht="12.6">
      <c r="A1724" s="449" t="s">
        <v>10294</v>
      </c>
      <c r="B1724" s="448">
        <v>1</v>
      </c>
      <c r="C1724" s="450" t="s">
        <v>10295</v>
      </c>
      <c r="D1724" s="449" t="str">
        <f t="shared" si="68"/>
        <v>Lack of shade</v>
      </c>
      <c r="E1724" s="449" t="s">
        <v>10296</v>
      </c>
      <c r="F1724" s="449"/>
      <c r="G1724" s="449"/>
      <c r="H1724" s="449"/>
      <c r="I1724" s="449"/>
      <c r="J1724" s="449"/>
      <c r="K1724" s="449"/>
      <c r="L1724" s="449"/>
      <c r="U1724" s="196" t="str">
        <f t="shared" si="69"/>
        <v>1: Lack of shade</v>
      </c>
    </row>
    <row r="1725" spans="1:21" ht="12.6">
      <c r="A1725" s="449" t="s">
        <v>10294</v>
      </c>
      <c r="B1725" s="448">
        <v>2</v>
      </c>
      <c r="C1725" s="450" t="s">
        <v>10297</v>
      </c>
      <c r="D1725" s="449" t="str">
        <f t="shared" si="68"/>
        <v>Lack of toilet facilities</v>
      </c>
      <c r="E1725" s="449" t="s">
        <v>10298</v>
      </c>
      <c r="F1725" s="449"/>
      <c r="G1725" s="449"/>
      <c r="H1725" s="449"/>
      <c r="I1725" s="449"/>
      <c r="J1725" s="449"/>
      <c r="K1725" s="449"/>
      <c r="L1725" s="449"/>
      <c r="U1725" s="196" t="str">
        <f t="shared" si="69"/>
        <v>2: Lack of toilet facilities</v>
      </c>
    </row>
    <row r="1726" spans="1:21" ht="12.6">
      <c r="A1726" s="449" t="s">
        <v>10294</v>
      </c>
      <c r="B1726" s="448">
        <v>3</v>
      </c>
      <c r="C1726" s="450" t="s">
        <v>10299</v>
      </c>
      <c r="D1726" s="449" t="str">
        <f t="shared" si="68"/>
        <v>Lack of private spaces for lactating mothers</v>
      </c>
      <c r="E1726" s="449" t="s">
        <v>10299</v>
      </c>
      <c r="F1726" s="449"/>
      <c r="G1726" s="449"/>
      <c r="H1726" s="449"/>
      <c r="I1726" s="449"/>
      <c r="J1726" s="449"/>
      <c r="K1726" s="449"/>
      <c r="L1726" s="449"/>
      <c r="U1726" s="196" t="str">
        <f t="shared" si="69"/>
        <v>3: Lack of private spaces for lactating mothers</v>
      </c>
    </row>
    <row r="1727" spans="1:21" ht="12.6">
      <c r="A1727" s="449" t="s">
        <v>10294</v>
      </c>
      <c r="B1727" s="448">
        <v>4</v>
      </c>
      <c r="C1727" s="450" t="s">
        <v>8960</v>
      </c>
      <c r="D1727" s="449" t="str">
        <f t="shared" si="68"/>
        <v>Lack of crowd control measures</v>
      </c>
      <c r="E1727" s="449" t="s">
        <v>8960</v>
      </c>
      <c r="F1727" s="449"/>
      <c r="G1727" s="449"/>
      <c r="H1727" s="449"/>
      <c r="I1727" s="449"/>
      <c r="J1727" s="449"/>
      <c r="K1727" s="449"/>
      <c r="L1727" s="449"/>
      <c r="U1727" s="196" t="str">
        <f t="shared" si="69"/>
        <v>4: Lack of crowd control measures</v>
      </c>
    </row>
    <row r="1728" spans="1:21" ht="12.6">
      <c r="A1728" s="449" t="s">
        <v>10294</v>
      </c>
      <c r="B1728" s="448">
        <v>5</v>
      </c>
      <c r="C1728" s="450" t="s">
        <v>10300</v>
      </c>
      <c r="D1728" s="449" t="str">
        <f t="shared" si="68"/>
        <v>Long waiting time</v>
      </c>
      <c r="E1728" s="449" t="s">
        <v>10301</v>
      </c>
      <c r="F1728" s="449"/>
      <c r="G1728" s="449"/>
      <c r="H1728" s="449"/>
      <c r="I1728" s="449"/>
      <c r="J1728" s="449"/>
      <c r="K1728" s="449"/>
      <c r="L1728" s="449"/>
      <c r="U1728" s="196" t="str">
        <f t="shared" si="69"/>
        <v>5: Long waiting time</v>
      </c>
    </row>
    <row r="1729" spans="1:21" ht="12.6">
      <c r="A1729" s="449" t="s">
        <v>10294</v>
      </c>
      <c r="B1729" s="448">
        <v>6</v>
      </c>
      <c r="C1729" s="450" t="s">
        <v>10302</v>
      </c>
      <c r="D1729" s="449" t="str">
        <f t="shared" si="68"/>
        <v>Long travel times</v>
      </c>
      <c r="E1729" s="449" t="s">
        <v>10303</v>
      </c>
      <c r="F1729" s="449"/>
      <c r="G1729" s="449"/>
      <c r="H1729" s="449"/>
      <c r="I1729" s="449"/>
      <c r="J1729" s="449"/>
      <c r="K1729" s="449"/>
      <c r="L1729" s="449"/>
      <c r="U1729" s="196" t="str">
        <f t="shared" si="69"/>
        <v>6: Long travel times</v>
      </c>
    </row>
    <row r="1730" spans="1:21" ht="12.6">
      <c r="A1730" s="449" t="s">
        <v>10294</v>
      </c>
      <c r="B1730" s="448">
        <v>7</v>
      </c>
      <c r="C1730" s="450" t="s">
        <v>10304</v>
      </c>
      <c r="D1730" s="449" t="str">
        <f t="shared" si="68"/>
        <v>Timing</v>
      </c>
      <c r="E1730" s="449" t="s">
        <v>10305</v>
      </c>
      <c r="F1730" s="449"/>
      <c r="G1730" s="449"/>
      <c r="H1730" s="449"/>
      <c r="I1730" s="449"/>
      <c r="J1730" s="449"/>
      <c r="K1730" s="449"/>
      <c r="L1730" s="449"/>
      <c r="U1730" s="196" t="str">
        <f t="shared" si="69"/>
        <v>7: Timing</v>
      </c>
    </row>
    <row r="1731" spans="1:21" ht="12.6">
      <c r="A1731" s="449" t="s">
        <v>10294</v>
      </c>
      <c r="B1731" s="456">
        <v>88</v>
      </c>
      <c r="C1731" s="450" t="s">
        <v>4525</v>
      </c>
      <c r="D1731" s="449" t="str">
        <f t="shared" si="68"/>
        <v>Other</v>
      </c>
      <c r="E1731" s="449" t="s">
        <v>4525</v>
      </c>
      <c r="F1731" s="449"/>
      <c r="G1731" s="449"/>
      <c r="H1731" s="449"/>
      <c r="I1731" s="449"/>
      <c r="J1731" s="449"/>
      <c r="K1731" s="449"/>
      <c r="L1731" s="449"/>
      <c r="U1731" s="196" t="str">
        <f t="shared" si="69"/>
        <v>88: Other</v>
      </c>
    </row>
    <row r="1732" spans="1:21" ht="12.6">
      <c r="A1732" s="449" t="s">
        <v>10306</v>
      </c>
      <c r="B1732" s="448">
        <v>0</v>
      </c>
      <c r="C1732" s="450" t="s">
        <v>10307</v>
      </c>
      <c r="D1732" s="449" t="str">
        <f t="shared" si="68"/>
        <v>Hot-meal (School meals)</v>
      </c>
      <c r="E1732" s="449" t="s">
        <v>10307</v>
      </c>
      <c r="F1732" s="449"/>
      <c r="G1732" s="449"/>
      <c r="H1732" s="449"/>
      <c r="I1732" s="449"/>
      <c r="J1732" s="449"/>
      <c r="K1732" s="449"/>
      <c r="L1732" s="449"/>
      <c r="U1732" s="196" t="str">
        <f t="shared" si="69"/>
        <v>0: Hot-meal (School meals)</v>
      </c>
    </row>
    <row r="1733" spans="1:21" ht="12.6">
      <c r="A1733" s="449" t="s">
        <v>10306</v>
      </c>
      <c r="B1733" s="448">
        <v>1</v>
      </c>
      <c r="C1733" s="450" t="s">
        <v>10308</v>
      </c>
      <c r="D1733" s="449" t="str">
        <f t="shared" si="68"/>
        <v>Take home ration (THR)</v>
      </c>
      <c r="E1733" s="449" t="s">
        <v>10308</v>
      </c>
      <c r="F1733" s="449"/>
      <c r="G1733" s="449"/>
      <c r="H1733" s="449"/>
      <c r="I1733" s="449"/>
      <c r="J1733" s="449"/>
      <c r="K1733" s="449"/>
      <c r="L1733" s="449"/>
      <c r="U1733" s="196" t="str">
        <f t="shared" si="69"/>
        <v>1: Take home ration (THR)</v>
      </c>
    </row>
    <row r="1734" spans="1:21" ht="12.6">
      <c r="A1734" s="449" t="s">
        <v>10309</v>
      </c>
      <c r="B1734" s="448">
        <v>1</v>
      </c>
      <c r="C1734" s="450" t="s">
        <v>8945</v>
      </c>
      <c r="D1734" s="449" t="str">
        <f t="shared" si="68"/>
        <v>Cereals</v>
      </c>
      <c r="E1734" s="449" t="s">
        <v>8945</v>
      </c>
      <c r="F1734" s="449"/>
      <c r="G1734" s="449"/>
      <c r="H1734" s="449"/>
      <c r="I1734" s="449"/>
      <c r="J1734" s="449"/>
      <c r="K1734" s="449"/>
      <c r="L1734" s="449"/>
      <c r="U1734" s="196" t="str">
        <f t="shared" si="69"/>
        <v>1: Cereals</v>
      </c>
    </row>
    <row r="1735" spans="1:21" ht="12.6">
      <c r="A1735" s="449" t="s">
        <v>10309</v>
      </c>
      <c r="B1735" s="448">
        <v>2</v>
      </c>
      <c r="C1735" s="450" t="s">
        <v>2279</v>
      </c>
      <c r="D1735" s="449" t="str">
        <f t="shared" si="68"/>
        <v>Pulses</v>
      </c>
      <c r="E1735" s="449" t="s">
        <v>2279</v>
      </c>
      <c r="F1735" s="449"/>
      <c r="G1735" s="449"/>
      <c r="H1735" s="449"/>
      <c r="I1735" s="449"/>
      <c r="J1735" s="449"/>
      <c r="K1735" s="449"/>
      <c r="L1735" s="449"/>
      <c r="U1735" s="196" t="str">
        <f t="shared" si="69"/>
        <v>2: Pulses</v>
      </c>
    </row>
    <row r="1736" spans="1:21" ht="12.6">
      <c r="A1736" s="449" t="s">
        <v>10309</v>
      </c>
      <c r="B1736" s="448">
        <v>3</v>
      </c>
      <c r="C1736" s="450" t="s">
        <v>9253</v>
      </c>
      <c r="D1736" s="449" t="str">
        <f t="shared" si="68"/>
        <v>Cooking Oil</v>
      </c>
      <c r="E1736" s="449" t="s">
        <v>10310</v>
      </c>
      <c r="F1736" s="449"/>
      <c r="G1736" s="449"/>
      <c r="H1736" s="449"/>
      <c r="I1736" s="449"/>
      <c r="J1736" s="449"/>
      <c r="K1736" s="449"/>
      <c r="L1736" s="449"/>
      <c r="U1736" s="196" t="str">
        <f t="shared" si="69"/>
        <v>3: Cooking Oil</v>
      </c>
    </row>
    <row r="1737" spans="1:21" ht="12.6">
      <c r="A1737" s="449" t="s">
        <v>10311</v>
      </c>
      <c r="B1737" s="448">
        <v>1</v>
      </c>
      <c r="C1737" s="450" t="s">
        <v>10312</v>
      </c>
      <c r="D1737" s="449" t="str">
        <f t="shared" si="68"/>
        <v>Local market</v>
      </c>
      <c r="E1737" s="449" t="s">
        <v>10313</v>
      </c>
      <c r="F1737" s="449"/>
      <c r="G1737" s="449"/>
      <c r="H1737" s="449"/>
      <c r="I1737" s="449"/>
      <c r="J1737" s="449"/>
      <c r="K1737" s="449"/>
      <c r="L1737" s="449"/>
      <c r="U1737" s="196" t="str">
        <f t="shared" si="69"/>
        <v>1: Local market</v>
      </c>
    </row>
    <row r="1738" spans="1:21" ht="12.6">
      <c r="A1738" s="449" t="s">
        <v>10311</v>
      </c>
      <c r="B1738" s="448">
        <v>2</v>
      </c>
      <c r="C1738" s="450" t="s">
        <v>10314</v>
      </c>
      <c r="D1738" s="449" t="str">
        <f t="shared" si="68"/>
        <v>Traders</v>
      </c>
      <c r="E1738" s="449" t="s">
        <v>10315</v>
      </c>
      <c r="F1738" s="449"/>
      <c r="G1738" s="449"/>
      <c r="H1738" s="449"/>
      <c r="I1738" s="449"/>
      <c r="J1738" s="449"/>
      <c r="K1738" s="449"/>
      <c r="L1738" s="449"/>
      <c r="U1738" s="196" t="str">
        <f t="shared" si="69"/>
        <v>2: Traders</v>
      </c>
    </row>
    <row r="1739" spans="1:21" ht="12.6">
      <c r="A1739" s="449" t="s">
        <v>10311</v>
      </c>
      <c r="B1739" s="448">
        <v>3</v>
      </c>
      <c r="C1739" s="450" t="s">
        <v>10316</v>
      </c>
      <c r="D1739" s="449" t="str">
        <f t="shared" si="68"/>
        <v>Barter</v>
      </c>
      <c r="E1739" s="449" t="s">
        <v>10317</v>
      </c>
      <c r="F1739" s="449"/>
      <c r="G1739" s="449"/>
      <c r="H1739" s="449"/>
      <c r="I1739" s="449"/>
      <c r="J1739" s="449"/>
      <c r="K1739" s="449"/>
      <c r="L1739" s="449"/>
      <c r="U1739" s="196" t="str">
        <f t="shared" si="69"/>
        <v>3: Barter</v>
      </c>
    </row>
    <row r="1740" spans="1:21" ht="12.6">
      <c r="A1740" s="449" t="s">
        <v>10311</v>
      </c>
      <c r="B1740" s="448">
        <v>4</v>
      </c>
      <c r="C1740" s="450" t="s">
        <v>10318</v>
      </c>
      <c r="D1740" s="449" t="str">
        <f t="shared" si="68"/>
        <v>Relatives, neighbours, and /or friends,</v>
      </c>
      <c r="E1740" s="449" t="s">
        <v>10319</v>
      </c>
      <c r="F1740" s="449"/>
      <c r="G1740" s="449"/>
      <c r="H1740" s="449"/>
      <c r="I1740" s="449"/>
      <c r="J1740" s="449"/>
      <c r="K1740" s="449"/>
      <c r="L1740" s="449"/>
      <c r="U1740" s="196" t="str">
        <f t="shared" si="69"/>
        <v>4: Relatives, neighbours, and /or friends,</v>
      </c>
    </row>
    <row r="1741" spans="1:21" ht="12.6">
      <c r="A1741" s="449" t="s">
        <v>10311</v>
      </c>
      <c r="B1741" s="448">
        <v>88</v>
      </c>
      <c r="C1741" s="450" t="s">
        <v>10320</v>
      </c>
      <c r="D1741" s="449" t="str">
        <f t="shared" si="68"/>
        <v>Other market places</v>
      </c>
      <c r="E1741" s="449" t="s">
        <v>10321</v>
      </c>
      <c r="F1741" s="449"/>
      <c r="G1741" s="449"/>
      <c r="H1741" s="449"/>
      <c r="I1741" s="449"/>
      <c r="J1741" s="449"/>
      <c r="K1741" s="449"/>
      <c r="L1741" s="449"/>
      <c r="U1741" s="196" t="str">
        <f t="shared" si="69"/>
        <v>88: Other market places</v>
      </c>
    </row>
    <row r="1742" spans="1:21" ht="12.6">
      <c r="A1742" s="449" t="s">
        <v>10322</v>
      </c>
      <c r="B1742" s="448">
        <v>1</v>
      </c>
      <c r="C1742" s="450" t="s">
        <v>10091</v>
      </c>
      <c r="D1742" s="449" t="str">
        <f t="shared" si="68"/>
        <v>Up to 10%</v>
      </c>
      <c r="E1742" s="449" t="s">
        <v>10091</v>
      </c>
      <c r="F1742" s="449"/>
      <c r="G1742" s="449"/>
      <c r="H1742" s="449"/>
      <c r="I1742" s="449"/>
      <c r="J1742" s="449"/>
      <c r="K1742" s="449"/>
      <c r="L1742" s="449"/>
      <c r="U1742" s="196" t="str">
        <f t="shared" si="69"/>
        <v>1: Up to 10%</v>
      </c>
    </row>
    <row r="1743" spans="1:21" ht="12.6">
      <c r="A1743" s="449" t="s">
        <v>10322</v>
      </c>
      <c r="B1743" s="448">
        <v>2</v>
      </c>
      <c r="C1743" s="450" t="s">
        <v>10323</v>
      </c>
      <c r="D1743" s="449" t="str">
        <f t="shared" si="68"/>
        <v>11 - 25%</v>
      </c>
      <c r="E1743" s="449" t="s">
        <v>10323</v>
      </c>
      <c r="F1743" s="449"/>
      <c r="G1743" s="449"/>
      <c r="H1743" s="449"/>
      <c r="I1743" s="449"/>
      <c r="J1743" s="449"/>
      <c r="K1743" s="449"/>
      <c r="L1743" s="449"/>
      <c r="U1743" s="196" t="str">
        <f t="shared" si="69"/>
        <v>2: 11 - 25%</v>
      </c>
    </row>
    <row r="1744" spans="1:21" ht="12.6">
      <c r="A1744" s="449" t="s">
        <v>10322</v>
      </c>
      <c r="B1744" s="448">
        <v>3</v>
      </c>
      <c r="C1744" s="450" t="s">
        <v>10324</v>
      </c>
      <c r="D1744" s="449" t="str">
        <f t="shared" si="68"/>
        <v>26 - 50%</v>
      </c>
      <c r="E1744" s="449" t="s">
        <v>10324</v>
      </c>
      <c r="F1744" s="449"/>
      <c r="G1744" s="449"/>
      <c r="H1744" s="449"/>
      <c r="I1744" s="449"/>
      <c r="J1744" s="449"/>
      <c r="K1744" s="449"/>
      <c r="L1744" s="449"/>
      <c r="U1744" s="196" t="str">
        <f t="shared" si="69"/>
        <v>3: 26 - 50%</v>
      </c>
    </row>
    <row r="1745" spans="1:21" ht="12.6">
      <c r="A1745" s="449" t="s">
        <v>10322</v>
      </c>
      <c r="B1745" s="448">
        <v>4</v>
      </c>
      <c r="C1745" s="450" t="s">
        <v>10325</v>
      </c>
      <c r="D1745" s="449" t="str">
        <f t="shared" si="68"/>
        <v>Above 50%</v>
      </c>
      <c r="E1745" s="449" t="s">
        <v>10326</v>
      </c>
      <c r="F1745" s="449"/>
      <c r="G1745" s="449"/>
      <c r="H1745" s="449"/>
      <c r="I1745" s="449"/>
      <c r="J1745" s="449"/>
      <c r="K1745" s="449"/>
      <c r="L1745" s="449"/>
      <c r="U1745" s="196" t="str">
        <f t="shared" si="69"/>
        <v>4: Above 50%</v>
      </c>
    </row>
    <row r="1746" spans="1:21" ht="12.6">
      <c r="A1746" s="449" t="s">
        <v>10327</v>
      </c>
      <c r="B1746" s="448">
        <v>0</v>
      </c>
      <c r="C1746" s="450" t="s">
        <v>8683</v>
      </c>
      <c r="D1746" s="449" t="str">
        <f t="shared" si="68"/>
        <v>None</v>
      </c>
      <c r="E1746" s="449" t="s">
        <v>8683</v>
      </c>
      <c r="F1746" s="449"/>
      <c r="G1746" s="449"/>
      <c r="H1746" s="449"/>
      <c r="I1746" s="449"/>
      <c r="J1746" s="449"/>
      <c r="K1746" s="449"/>
      <c r="L1746" s="449"/>
      <c r="U1746" s="196" t="str">
        <f t="shared" si="69"/>
        <v>0: None</v>
      </c>
    </row>
    <row r="1747" spans="1:21" ht="12.6">
      <c r="A1747" s="449" t="s">
        <v>10327</v>
      </c>
      <c r="B1747" s="448">
        <v>1</v>
      </c>
      <c r="C1747" s="450" t="s">
        <v>10091</v>
      </c>
      <c r="D1747" s="449" t="str">
        <f t="shared" si="68"/>
        <v>Up to 10%</v>
      </c>
      <c r="E1747" s="449" t="s">
        <v>10091</v>
      </c>
      <c r="F1747" s="449"/>
      <c r="G1747" s="449"/>
      <c r="H1747" s="449"/>
      <c r="I1747" s="449"/>
      <c r="J1747" s="449"/>
      <c r="K1747" s="449"/>
      <c r="L1747" s="449"/>
      <c r="U1747" s="196" t="str">
        <f t="shared" si="69"/>
        <v>1: Up to 10%</v>
      </c>
    </row>
    <row r="1748" spans="1:21" ht="12.6">
      <c r="A1748" s="449" t="s">
        <v>10327</v>
      </c>
      <c r="B1748" s="448">
        <v>2</v>
      </c>
      <c r="C1748" s="450" t="s">
        <v>10323</v>
      </c>
      <c r="D1748" s="449" t="str">
        <f t="shared" si="68"/>
        <v>11 - 25%</v>
      </c>
      <c r="E1748" s="449" t="s">
        <v>10323</v>
      </c>
      <c r="F1748" s="449"/>
      <c r="G1748" s="449"/>
      <c r="H1748" s="449"/>
      <c r="I1748" s="449"/>
      <c r="J1748" s="449"/>
      <c r="K1748" s="449"/>
      <c r="L1748" s="449"/>
      <c r="U1748" s="196" t="str">
        <f t="shared" si="69"/>
        <v>2: 11 - 25%</v>
      </c>
    </row>
    <row r="1749" spans="1:21" ht="12.6">
      <c r="A1749" s="449" t="s">
        <v>10327</v>
      </c>
      <c r="B1749" s="448">
        <v>3</v>
      </c>
      <c r="C1749" s="450" t="s">
        <v>10093</v>
      </c>
      <c r="D1749" s="449" t="str">
        <f t="shared" si="68"/>
        <v>26-50%</v>
      </c>
      <c r="E1749" s="449" t="s">
        <v>10093</v>
      </c>
      <c r="F1749" s="449"/>
      <c r="G1749" s="449"/>
      <c r="H1749" s="449"/>
      <c r="I1749" s="449"/>
      <c r="J1749" s="449"/>
      <c r="K1749" s="449"/>
      <c r="L1749" s="449"/>
      <c r="U1749" s="196" t="str">
        <f t="shared" si="69"/>
        <v>3: 26-50%</v>
      </c>
    </row>
    <row r="1750" spans="1:21" ht="12.6">
      <c r="A1750" s="449" t="s">
        <v>10327</v>
      </c>
      <c r="B1750" s="448">
        <v>4</v>
      </c>
      <c r="C1750" s="450" t="s">
        <v>10325</v>
      </c>
      <c r="D1750" s="449" t="str">
        <f t="shared" si="68"/>
        <v>Above 50%</v>
      </c>
      <c r="E1750" s="449" t="s">
        <v>10326</v>
      </c>
      <c r="F1750" s="449"/>
      <c r="G1750" s="449"/>
      <c r="H1750" s="449"/>
      <c r="I1750" s="449"/>
      <c r="J1750" s="449"/>
      <c r="K1750" s="449"/>
      <c r="L1750" s="449"/>
      <c r="U1750" s="196" t="str">
        <f t="shared" ref="U1750:U1781" si="70">IF(LEN(B1750)&gt;0,_xlfn.CONCAT(B1750,": ",D1750),"")</f>
        <v>4: Above 50%</v>
      </c>
    </row>
    <row r="1751" spans="1:21" ht="12.6">
      <c r="A1751" s="449" t="s">
        <v>10328</v>
      </c>
      <c r="B1751" s="448">
        <v>1</v>
      </c>
      <c r="C1751" s="450" t="s">
        <v>10329</v>
      </c>
      <c r="D1751" s="449" t="str">
        <f t="shared" si="68"/>
        <v>Central Equatoria</v>
      </c>
      <c r="E1751" s="449" t="s">
        <v>10329</v>
      </c>
      <c r="F1751" s="449"/>
      <c r="G1751" s="449"/>
      <c r="H1751" s="449"/>
      <c r="I1751" s="449"/>
      <c r="J1751" s="449"/>
      <c r="K1751" s="449"/>
      <c r="L1751" s="449"/>
      <c r="U1751" s="196" t="str">
        <f t="shared" si="70"/>
        <v>1: Central Equatoria</v>
      </c>
    </row>
    <row r="1752" spans="1:21" ht="12.6">
      <c r="A1752" s="449" t="s">
        <v>10328</v>
      </c>
      <c r="B1752" s="448">
        <v>2</v>
      </c>
      <c r="C1752" s="450" t="s">
        <v>10330</v>
      </c>
      <c r="D1752" s="449" t="str">
        <f t="shared" si="68"/>
        <v>Eastern Equatoria</v>
      </c>
      <c r="E1752" s="449" t="s">
        <v>10330</v>
      </c>
      <c r="F1752" s="449"/>
      <c r="G1752" s="449"/>
      <c r="H1752" s="449"/>
      <c r="I1752" s="449"/>
      <c r="J1752" s="449"/>
      <c r="K1752" s="449"/>
      <c r="L1752" s="449"/>
      <c r="U1752" s="196" t="str">
        <f t="shared" si="70"/>
        <v>2: Eastern Equatoria</v>
      </c>
    </row>
    <row r="1753" spans="1:21" ht="12.6">
      <c r="A1753" s="449" t="s">
        <v>10328</v>
      </c>
      <c r="B1753" s="448">
        <v>3</v>
      </c>
      <c r="C1753" s="450" t="s">
        <v>10331</v>
      </c>
      <c r="D1753" s="449" t="str">
        <f t="shared" si="68"/>
        <v>Jonglei</v>
      </c>
      <c r="E1753" s="449" t="s">
        <v>10331</v>
      </c>
      <c r="F1753" s="449"/>
      <c r="G1753" s="449"/>
      <c r="H1753" s="449"/>
      <c r="I1753" s="449"/>
      <c r="J1753" s="449"/>
      <c r="K1753" s="449"/>
      <c r="L1753" s="449"/>
      <c r="U1753" s="196" t="str">
        <f t="shared" si="70"/>
        <v>3: Jonglei</v>
      </c>
    </row>
    <row r="1754" spans="1:21" ht="12.6">
      <c r="A1754" s="449" t="s">
        <v>10328</v>
      </c>
      <c r="B1754" s="448">
        <v>4</v>
      </c>
      <c r="C1754" s="450" t="s">
        <v>10332</v>
      </c>
      <c r="D1754" s="449" t="str">
        <f t="shared" si="68"/>
        <v>Lakes</v>
      </c>
      <c r="E1754" s="449" t="s">
        <v>10332</v>
      </c>
      <c r="F1754" s="449"/>
      <c r="G1754" s="449"/>
      <c r="H1754" s="449"/>
      <c r="I1754" s="449"/>
      <c r="J1754" s="449"/>
      <c r="K1754" s="449"/>
      <c r="L1754" s="449"/>
      <c r="U1754" s="196" t="str">
        <f t="shared" si="70"/>
        <v>4: Lakes</v>
      </c>
    </row>
    <row r="1755" spans="1:21" ht="12.6">
      <c r="A1755" s="449" t="s">
        <v>10328</v>
      </c>
      <c r="B1755" s="448">
        <v>5</v>
      </c>
      <c r="C1755" s="450" t="s">
        <v>10333</v>
      </c>
      <c r="D1755" s="449" t="str">
        <f t="shared" si="68"/>
        <v>Northern Bahr el Ghazal</v>
      </c>
      <c r="E1755" s="449" t="s">
        <v>10333</v>
      </c>
      <c r="F1755" s="449"/>
      <c r="G1755" s="449"/>
      <c r="H1755" s="449"/>
      <c r="I1755" s="449"/>
      <c r="J1755" s="449"/>
      <c r="K1755" s="449"/>
      <c r="L1755" s="449"/>
      <c r="U1755" s="196" t="str">
        <f t="shared" si="70"/>
        <v>5: Northern Bahr el Ghazal</v>
      </c>
    </row>
    <row r="1756" spans="1:21" ht="12.6">
      <c r="A1756" s="449" t="s">
        <v>10328</v>
      </c>
      <c r="B1756" s="448">
        <v>6</v>
      </c>
      <c r="C1756" s="450" t="s">
        <v>10334</v>
      </c>
      <c r="D1756" s="449" t="str">
        <f t="shared" si="68"/>
        <v>Unity</v>
      </c>
      <c r="E1756" s="449" t="s">
        <v>10334</v>
      </c>
      <c r="F1756" s="449"/>
      <c r="G1756" s="449"/>
      <c r="H1756" s="449"/>
      <c r="I1756" s="449"/>
      <c r="J1756" s="449"/>
      <c r="K1756" s="449"/>
      <c r="L1756" s="449"/>
      <c r="U1756" s="196" t="str">
        <f t="shared" si="70"/>
        <v>6: Unity</v>
      </c>
    </row>
    <row r="1757" spans="1:21" ht="12.6">
      <c r="A1757" s="449" t="s">
        <v>10328</v>
      </c>
      <c r="B1757" s="448">
        <v>7</v>
      </c>
      <c r="C1757" s="450" t="s">
        <v>10335</v>
      </c>
      <c r="D1757" s="449" t="str">
        <f t="shared" si="68"/>
        <v>Upper Nile</v>
      </c>
      <c r="E1757" s="449" t="s">
        <v>10335</v>
      </c>
      <c r="F1757" s="449"/>
      <c r="G1757" s="449"/>
      <c r="H1757" s="449"/>
      <c r="I1757" s="449"/>
      <c r="J1757" s="449"/>
      <c r="K1757" s="449"/>
      <c r="L1757" s="449"/>
      <c r="U1757" s="196" t="str">
        <f t="shared" si="70"/>
        <v>7: Upper Nile</v>
      </c>
    </row>
    <row r="1758" spans="1:21" ht="12.6">
      <c r="A1758" s="449" t="s">
        <v>10328</v>
      </c>
      <c r="B1758" s="448">
        <v>8</v>
      </c>
      <c r="C1758" s="450" t="s">
        <v>9954</v>
      </c>
      <c r="D1758" s="449" t="str">
        <f t="shared" si="68"/>
        <v>Warrap</v>
      </c>
      <c r="E1758" s="449" t="s">
        <v>9954</v>
      </c>
      <c r="F1758" s="449"/>
      <c r="G1758" s="449"/>
      <c r="H1758" s="449"/>
      <c r="I1758" s="449"/>
      <c r="J1758" s="449"/>
      <c r="K1758" s="449"/>
      <c r="L1758" s="449"/>
      <c r="U1758" s="196" t="str">
        <f t="shared" si="70"/>
        <v>8: Warrap</v>
      </c>
    </row>
    <row r="1759" spans="1:21" ht="12.6">
      <c r="A1759" s="449" t="s">
        <v>10328</v>
      </c>
      <c r="B1759" s="448">
        <v>9</v>
      </c>
      <c r="C1759" s="450" t="s">
        <v>10336</v>
      </c>
      <c r="D1759" s="449" t="str">
        <f t="shared" si="68"/>
        <v>Western Bahr el Ghazal</v>
      </c>
      <c r="E1759" s="449" t="s">
        <v>10336</v>
      </c>
      <c r="F1759" s="449"/>
      <c r="G1759" s="449"/>
      <c r="H1759" s="449"/>
      <c r="I1759" s="449"/>
      <c r="J1759" s="449"/>
      <c r="K1759" s="449"/>
      <c r="L1759" s="449"/>
      <c r="U1759" s="196" t="str">
        <f t="shared" si="70"/>
        <v>9: Western Bahr el Ghazal</v>
      </c>
    </row>
    <row r="1760" spans="1:21" ht="12.6">
      <c r="A1760" s="449" t="s">
        <v>10328</v>
      </c>
      <c r="B1760" s="448">
        <v>10</v>
      </c>
      <c r="C1760" s="450" t="s">
        <v>10337</v>
      </c>
      <c r="D1760" s="449" t="str">
        <f t="shared" si="68"/>
        <v>Western Equatoria</v>
      </c>
      <c r="E1760" s="449" t="s">
        <v>10337</v>
      </c>
      <c r="F1760" s="449"/>
      <c r="G1760" s="449"/>
      <c r="H1760" s="449"/>
      <c r="I1760" s="449"/>
      <c r="J1760" s="449"/>
      <c r="K1760" s="449"/>
      <c r="L1760" s="449"/>
      <c r="U1760" s="196" t="str">
        <f t="shared" si="70"/>
        <v>10: Western Equatoria</v>
      </c>
    </row>
    <row r="1761" spans="1:21" ht="12.6">
      <c r="A1761" s="449" t="s">
        <v>10338</v>
      </c>
      <c r="B1761" s="448">
        <v>1</v>
      </c>
      <c r="C1761" s="450" t="s">
        <v>10339</v>
      </c>
      <c r="D1761" s="449" t="str">
        <f t="shared" si="68"/>
        <v>GFD for Refugees operations</v>
      </c>
      <c r="E1761" s="449" t="s">
        <v>3040</v>
      </c>
      <c r="F1761" s="449"/>
      <c r="G1761" s="449">
        <v>1</v>
      </c>
      <c r="H1761" s="449"/>
      <c r="I1761" s="449"/>
      <c r="J1761" s="449"/>
      <c r="K1761" s="449"/>
      <c r="L1761" s="449"/>
      <c r="U1761" s="196" t="str">
        <f t="shared" si="70"/>
        <v>1: GFD for Refugees operations</v>
      </c>
    </row>
    <row r="1762" spans="1:21" ht="12.6">
      <c r="A1762" s="449" t="s">
        <v>10338</v>
      </c>
      <c r="B1762" s="448">
        <v>2</v>
      </c>
      <c r="C1762" s="450" t="s">
        <v>10340</v>
      </c>
      <c r="D1762" s="449" t="str">
        <f t="shared" si="68"/>
        <v>GFD for Crisis-affected response</v>
      </c>
      <c r="E1762" s="449"/>
      <c r="F1762" s="449"/>
      <c r="G1762" s="449">
        <v>1</v>
      </c>
      <c r="H1762" s="449"/>
      <c r="I1762" s="449"/>
      <c r="J1762" s="449"/>
      <c r="K1762" s="449"/>
      <c r="L1762" s="449"/>
      <c r="U1762" s="196" t="str">
        <f t="shared" si="70"/>
        <v>2: GFD for Crisis-affected response</v>
      </c>
    </row>
    <row r="1763" spans="1:21" ht="12.6">
      <c r="A1763" s="449" t="s">
        <v>10338</v>
      </c>
      <c r="B1763" s="448">
        <v>3</v>
      </c>
      <c r="C1763" s="450" t="s">
        <v>10341</v>
      </c>
      <c r="D1763" s="449" t="str">
        <f t="shared" si="68"/>
        <v>GFD for Urban programme</v>
      </c>
      <c r="E1763" s="449" t="s">
        <v>10342</v>
      </c>
      <c r="F1763" s="449"/>
      <c r="G1763" s="449">
        <v>1</v>
      </c>
      <c r="H1763" s="449"/>
      <c r="I1763" s="449"/>
      <c r="J1763" s="449"/>
      <c r="K1763" s="449"/>
      <c r="L1763" s="449"/>
      <c r="U1763" s="196" t="str">
        <f t="shared" si="70"/>
        <v>3: GFD for Urban programme</v>
      </c>
    </row>
    <row r="1764" spans="1:21" ht="12.6">
      <c r="A1764" s="449" t="s">
        <v>10343</v>
      </c>
      <c r="B1764" s="448">
        <v>1</v>
      </c>
      <c r="C1764" s="450" t="s">
        <v>10344</v>
      </c>
      <c r="D1764" s="449" t="str">
        <f t="shared" si="68"/>
        <v>Store for future household consumption</v>
      </c>
      <c r="E1764" s="449" t="s">
        <v>10344</v>
      </c>
      <c r="F1764" s="449"/>
      <c r="G1764" s="449"/>
      <c r="H1764" s="449"/>
      <c r="I1764" s="449"/>
      <c r="J1764" s="449"/>
      <c r="K1764" s="449"/>
      <c r="L1764" s="449"/>
      <c r="U1764" s="196" t="str">
        <f t="shared" si="70"/>
        <v>1: Store for future household consumption</v>
      </c>
    </row>
    <row r="1765" spans="1:21" ht="12.6">
      <c r="A1765" s="449" t="s">
        <v>10343</v>
      </c>
      <c r="B1765" s="448">
        <v>2</v>
      </c>
      <c r="C1765" s="450" t="s">
        <v>10345</v>
      </c>
      <c r="D1765" s="449" t="str">
        <f t="shared" si="68"/>
        <v>Sale at markets</v>
      </c>
      <c r="E1765" s="449" t="s">
        <v>10345</v>
      </c>
      <c r="F1765" s="449"/>
      <c r="G1765" s="449"/>
      <c r="H1765" s="449"/>
      <c r="I1765" s="449"/>
      <c r="J1765" s="449"/>
      <c r="K1765" s="449"/>
      <c r="L1765" s="449"/>
      <c r="U1765" s="196" t="str">
        <f t="shared" si="70"/>
        <v>2: Sale at markets</v>
      </c>
    </row>
    <row r="1766" spans="1:21" ht="12.6">
      <c r="A1766" s="449" t="s">
        <v>10343</v>
      </c>
      <c r="B1766" s="448">
        <v>3</v>
      </c>
      <c r="C1766" s="450" t="s">
        <v>10346</v>
      </c>
      <c r="D1766" s="449" t="str">
        <f t="shared" si="68"/>
        <v>Payment of loans</v>
      </c>
      <c r="E1766" s="449" t="s">
        <v>10346</v>
      </c>
      <c r="F1766" s="449"/>
      <c r="G1766" s="449"/>
      <c r="H1766" s="449"/>
      <c r="I1766" s="449"/>
      <c r="J1766" s="449"/>
      <c r="K1766" s="449"/>
      <c r="L1766" s="449"/>
      <c r="U1766" s="196" t="str">
        <f t="shared" si="70"/>
        <v>3: Payment of loans</v>
      </c>
    </row>
    <row r="1767" spans="1:21" ht="12.6">
      <c r="A1767" s="449" t="s">
        <v>10343</v>
      </c>
      <c r="B1767" s="456">
        <v>88</v>
      </c>
      <c r="C1767" s="450" t="s">
        <v>4525</v>
      </c>
      <c r="D1767" s="449" t="str">
        <f t="shared" si="68"/>
        <v>Other</v>
      </c>
      <c r="E1767" s="457" t="s">
        <v>10347</v>
      </c>
      <c r="F1767" s="457"/>
      <c r="G1767" s="457"/>
      <c r="H1767" s="457"/>
      <c r="I1767" s="449"/>
      <c r="J1767" s="449"/>
      <c r="K1767" s="449"/>
      <c r="L1767" s="449"/>
      <c r="U1767" s="196" t="str">
        <f t="shared" si="70"/>
        <v>88: Other</v>
      </c>
    </row>
    <row r="1768" spans="1:21" ht="12.6">
      <c r="A1768" s="449" t="s">
        <v>10348</v>
      </c>
      <c r="B1768" s="448">
        <v>1</v>
      </c>
      <c r="C1768" s="450" t="s">
        <v>3375</v>
      </c>
      <c r="D1768" s="449" t="str">
        <f t="shared" si="68"/>
        <v>Age</v>
      </c>
      <c r="E1768" s="449" t="s">
        <v>3375</v>
      </c>
      <c r="F1768" s="449"/>
      <c r="G1768" s="449"/>
      <c r="H1768" s="449"/>
      <c r="I1768" s="449"/>
      <c r="J1768" s="449"/>
      <c r="K1768" s="449"/>
      <c r="L1768" s="449"/>
      <c r="U1768" s="196" t="str">
        <f t="shared" si="70"/>
        <v>1: Age</v>
      </c>
    </row>
    <row r="1769" spans="1:21" ht="12.6">
      <c r="A1769" s="449" t="s">
        <v>10348</v>
      </c>
      <c r="B1769" s="448">
        <v>2</v>
      </c>
      <c r="C1769" s="450" t="s">
        <v>9338</v>
      </c>
      <c r="D1769" s="449" t="str">
        <f t="shared" si="68"/>
        <v>Disabled</v>
      </c>
      <c r="E1769" s="449" t="s">
        <v>9338</v>
      </c>
      <c r="F1769" s="449"/>
      <c r="G1769" s="449"/>
      <c r="H1769" s="449"/>
      <c r="I1769" s="449"/>
      <c r="J1769" s="449"/>
      <c r="K1769" s="449"/>
      <c r="L1769" s="449"/>
      <c r="U1769" s="196" t="str">
        <f t="shared" si="70"/>
        <v>2: Disabled</v>
      </c>
    </row>
    <row r="1770" spans="1:21" ht="12.6">
      <c r="A1770" s="449" t="s">
        <v>10348</v>
      </c>
      <c r="B1770" s="448">
        <v>3</v>
      </c>
      <c r="C1770" s="450" t="s">
        <v>10349</v>
      </c>
      <c r="D1770" s="449" t="str">
        <f t="shared" si="68"/>
        <v>Was carrying food</v>
      </c>
      <c r="E1770" s="449" t="s">
        <v>10349</v>
      </c>
      <c r="F1770" s="449"/>
      <c r="G1770" s="449"/>
      <c r="H1770" s="449"/>
      <c r="I1770" s="449"/>
      <c r="J1770" s="449"/>
      <c r="K1770" s="449"/>
      <c r="L1770" s="449"/>
      <c r="U1770" s="196" t="str">
        <f t="shared" si="70"/>
        <v>3: Was carrying food</v>
      </c>
    </row>
    <row r="1771" spans="1:21" ht="12.6">
      <c r="A1771" s="449" t="s">
        <v>10348</v>
      </c>
      <c r="B1771" s="448">
        <v>4</v>
      </c>
      <c r="C1771" s="450" t="s">
        <v>10350</v>
      </c>
      <c r="D1771" s="449" t="str">
        <f t="shared" si="68"/>
        <v>Ethnicity</v>
      </c>
      <c r="E1771" s="449" t="s">
        <v>10350</v>
      </c>
      <c r="F1771" s="449"/>
      <c r="G1771" s="449"/>
      <c r="H1771" s="449"/>
      <c r="I1771" s="449"/>
      <c r="J1771" s="449"/>
      <c r="K1771" s="449"/>
      <c r="L1771" s="449"/>
      <c r="U1771" s="196" t="str">
        <f t="shared" si="70"/>
        <v>4: Ethnicity</v>
      </c>
    </row>
    <row r="1772" spans="1:21" ht="12.6">
      <c r="A1772" s="449" t="s">
        <v>10348</v>
      </c>
      <c r="B1772" s="448">
        <v>5</v>
      </c>
      <c r="C1772" s="450" t="s">
        <v>10351</v>
      </c>
      <c r="D1772" s="449" t="str">
        <f t="shared" si="68"/>
        <v>Illness</v>
      </c>
      <c r="E1772" s="449" t="s">
        <v>10351</v>
      </c>
      <c r="F1772" s="449"/>
      <c r="G1772" s="449"/>
      <c r="H1772" s="449"/>
      <c r="I1772" s="449"/>
      <c r="J1772" s="449"/>
      <c r="K1772" s="449"/>
      <c r="L1772" s="449"/>
      <c r="U1772" s="196" t="str">
        <f t="shared" si="70"/>
        <v>5: Illness</v>
      </c>
    </row>
    <row r="1773" spans="1:21" ht="12.6">
      <c r="A1773" s="449" t="s">
        <v>10348</v>
      </c>
      <c r="B1773" s="448">
        <v>6</v>
      </c>
      <c r="C1773" s="450" t="s">
        <v>4541</v>
      </c>
      <c r="D1773" s="449" t="str">
        <f t="shared" ref="D1773:D1817" si="71">C1773</f>
        <v>Sex</v>
      </c>
      <c r="E1773" s="449" t="s">
        <v>4541</v>
      </c>
      <c r="F1773" s="449"/>
      <c r="G1773" s="449"/>
      <c r="H1773" s="449"/>
      <c r="I1773" s="449"/>
      <c r="J1773" s="449"/>
      <c r="K1773" s="449"/>
      <c r="L1773" s="449"/>
      <c r="U1773" s="196" t="str">
        <f t="shared" si="70"/>
        <v>6: Sex</v>
      </c>
    </row>
    <row r="1774" spans="1:21" ht="12.6">
      <c r="A1774" s="457" t="s">
        <v>10348</v>
      </c>
      <c r="B1774" s="456">
        <v>88</v>
      </c>
      <c r="C1774" s="450" t="s">
        <v>4525</v>
      </c>
      <c r="D1774" s="449" t="str">
        <f t="shared" si="71"/>
        <v>Other</v>
      </c>
      <c r="E1774" s="457" t="s">
        <v>4525</v>
      </c>
      <c r="F1774" s="457"/>
      <c r="G1774" s="457"/>
      <c r="H1774" s="457"/>
      <c r="I1774" s="449"/>
      <c r="J1774" s="449"/>
      <c r="K1774" s="449"/>
      <c r="L1774" s="449"/>
      <c r="U1774" s="196" t="str">
        <f t="shared" si="70"/>
        <v>88: Other</v>
      </c>
    </row>
    <row r="1775" spans="1:21" ht="12.6">
      <c r="A1775" s="457" t="s">
        <v>10352</v>
      </c>
      <c r="B1775" s="456">
        <v>1</v>
      </c>
      <c r="C1775" s="450" t="s">
        <v>8981</v>
      </c>
      <c r="D1775" s="449" t="str">
        <f t="shared" si="71"/>
        <v>Local authorities</v>
      </c>
      <c r="E1775" s="457" t="s">
        <v>8981</v>
      </c>
      <c r="F1775" s="457"/>
      <c r="G1775" s="457"/>
      <c r="H1775" s="457"/>
      <c r="I1775" s="457"/>
      <c r="J1775" s="457"/>
      <c r="K1775" s="457"/>
      <c r="L1775" s="457"/>
      <c r="M1775" s="267"/>
      <c r="N1775" s="267"/>
      <c r="O1775" s="267"/>
      <c r="P1775" s="267"/>
      <c r="Q1775" s="267"/>
      <c r="R1775" s="267"/>
      <c r="S1775" s="267"/>
      <c r="T1775" s="267"/>
      <c r="U1775" s="196" t="str">
        <f t="shared" si="70"/>
        <v>1: Local authorities</v>
      </c>
    </row>
    <row r="1776" spans="1:21" ht="12.6">
      <c r="A1776" s="457" t="s">
        <v>10352</v>
      </c>
      <c r="B1776" s="456">
        <v>2</v>
      </c>
      <c r="C1776" s="450" t="s">
        <v>10353</v>
      </c>
      <c r="D1776" s="449" t="str">
        <f t="shared" si="71"/>
        <v>Traditional leaders</v>
      </c>
      <c r="E1776" s="457" t="s">
        <v>10353</v>
      </c>
      <c r="F1776" s="457"/>
      <c r="G1776" s="457"/>
      <c r="H1776" s="457"/>
      <c r="I1776" s="457"/>
      <c r="J1776" s="457"/>
      <c r="K1776" s="457"/>
      <c r="L1776" s="457"/>
      <c r="M1776" s="267"/>
      <c r="N1776" s="267"/>
      <c r="O1776" s="267"/>
      <c r="P1776" s="267"/>
      <c r="Q1776" s="267"/>
      <c r="R1776" s="267"/>
      <c r="S1776" s="267"/>
      <c r="T1776" s="267"/>
      <c r="U1776" s="196" t="str">
        <f t="shared" si="70"/>
        <v>2: Traditional leaders</v>
      </c>
    </row>
    <row r="1777" spans="1:21" ht="12.6">
      <c r="A1777" s="457" t="s">
        <v>10352</v>
      </c>
      <c r="B1777" s="456">
        <v>3</v>
      </c>
      <c r="C1777" s="450" t="s">
        <v>9318</v>
      </c>
      <c r="D1777" s="449" t="str">
        <f t="shared" si="71"/>
        <v>Armed actors</v>
      </c>
      <c r="E1777" s="457" t="s">
        <v>9318</v>
      </c>
      <c r="F1777" s="457"/>
      <c r="G1777" s="457"/>
      <c r="H1777" s="457"/>
      <c r="I1777" s="457"/>
      <c r="J1777" s="457"/>
      <c r="K1777" s="457"/>
      <c r="L1777" s="457"/>
      <c r="M1777" s="267"/>
      <c r="N1777" s="267"/>
      <c r="O1777" s="267"/>
      <c r="P1777" s="267"/>
      <c r="Q1777" s="267"/>
      <c r="R1777" s="267"/>
      <c r="S1777" s="267"/>
      <c r="T1777" s="267"/>
      <c r="U1777" s="196" t="str">
        <f t="shared" si="70"/>
        <v>3: Armed actors</v>
      </c>
    </row>
    <row r="1778" spans="1:21" ht="12.6">
      <c r="A1778" s="457" t="s">
        <v>10352</v>
      </c>
      <c r="B1778" s="456">
        <v>4</v>
      </c>
      <c r="C1778" s="450" t="s">
        <v>8982</v>
      </c>
      <c r="D1778" s="449" t="str">
        <f t="shared" si="71"/>
        <v>Cooperating partner</v>
      </c>
      <c r="E1778" s="457" t="s">
        <v>8982</v>
      </c>
      <c r="F1778" s="457"/>
      <c r="G1778" s="457"/>
      <c r="H1778" s="457"/>
      <c r="I1778" s="457"/>
      <c r="J1778" s="457"/>
      <c r="K1778" s="457"/>
      <c r="L1778" s="457"/>
      <c r="M1778" s="267"/>
      <c r="N1778" s="267"/>
      <c r="O1778" s="267"/>
      <c r="P1778" s="267"/>
      <c r="Q1778" s="267"/>
      <c r="R1778" s="267"/>
      <c r="S1778" s="267"/>
      <c r="T1778" s="267"/>
      <c r="U1778" s="196" t="str">
        <f t="shared" si="70"/>
        <v>4: Cooperating partner</v>
      </c>
    </row>
    <row r="1779" spans="1:21" ht="12.6">
      <c r="A1779" s="457" t="s">
        <v>10352</v>
      </c>
      <c r="B1779" s="456">
        <v>88</v>
      </c>
      <c r="C1779" s="450" t="s">
        <v>10354</v>
      </c>
      <c r="D1779" s="449" t="str">
        <f t="shared" si="71"/>
        <v>Other (specify)</v>
      </c>
      <c r="E1779" s="457" t="s">
        <v>9425</v>
      </c>
      <c r="F1779" s="457"/>
      <c r="G1779" s="457"/>
      <c r="H1779" s="457"/>
      <c r="I1779" s="457"/>
      <c r="J1779" s="457"/>
      <c r="K1779" s="457"/>
      <c r="L1779" s="457"/>
      <c r="M1779" s="267"/>
      <c r="N1779" s="267"/>
      <c r="O1779" s="267"/>
      <c r="P1779" s="267"/>
      <c r="Q1779" s="267"/>
      <c r="R1779" s="267"/>
      <c r="S1779" s="267"/>
      <c r="T1779" s="267"/>
      <c r="U1779" s="196" t="str">
        <f t="shared" si="70"/>
        <v>88: Other (specify)</v>
      </c>
    </row>
    <row r="1780" spans="1:21" ht="12.6">
      <c r="A1780" s="449" t="s">
        <v>10355</v>
      </c>
      <c r="B1780" s="448">
        <v>1</v>
      </c>
      <c r="C1780" s="450" t="s">
        <v>10356</v>
      </c>
      <c r="D1780" s="449" t="str">
        <f t="shared" si="71"/>
        <v>Morning</v>
      </c>
      <c r="E1780" s="449" t="s">
        <v>10356</v>
      </c>
      <c r="F1780" s="449"/>
      <c r="G1780" s="449"/>
      <c r="H1780" s="449"/>
      <c r="I1780" s="449"/>
      <c r="J1780" s="449"/>
      <c r="K1780" s="449"/>
      <c r="L1780" s="449"/>
      <c r="U1780" s="196" t="str">
        <f t="shared" si="70"/>
        <v>1: Morning</v>
      </c>
    </row>
    <row r="1781" spans="1:21" ht="12.6">
      <c r="A1781" s="449" t="s">
        <v>10355</v>
      </c>
      <c r="B1781" s="448">
        <v>2</v>
      </c>
      <c r="C1781" s="450" t="s">
        <v>10357</v>
      </c>
      <c r="D1781" s="449" t="str">
        <f t="shared" si="71"/>
        <v>Afternoon</v>
      </c>
      <c r="E1781" s="449" t="s">
        <v>10357</v>
      </c>
      <c r="F1781" s="449"/>
      <c r="G1781" s="449"/>
      <c r="H1781" s="449"/>
      <c r="I1781" s="449"/>
      <c r="J1781" s="449"/>
      <c r="K1781" s="449"/>
      <c r="L1781" s="449"/>
      <c r="U1781" s="196" t="str">
        <f t="shared" si="70"/>
        <v>2: Afternoon</v>
      </c>
    </row>
    <row r="1782" spans="1:21" ht="12.6">
      <c r="A1782" s="449" t="s">
        <v>10355</v>
      </c>
      <c r="B1782" s="448">
        <v>3</v>
      </c>
      <c r="C1782" s="450" t="s">
        <v>10358</v>
      </c>
      <c r="D1782" s="449" t="str">
        <f t="shared" si="71"/>
        <v>Evening</v>
      </c>
      <c r="E1782" s="449" t="s">
        <v>10358</v>
      </c>
      <c r="F1782" s="449"/>
      <c r="G1782" s="449"/>
      <c r="H1782" s="449"/>
      <c r="I1782" s="449"/>
      <c r="J1782" s="449"/>
      <c r="K1782" s="449"/>
      <c r="L1782" s="449"/>
      <c r="U1782" s="196" t="str">
        <f t="shared" ref="U1782:U1794" si="72">IF(LEN(B1782)&gt;0,_xlfn.CONCAT(B1782,": ",D1782),"")</f>
        <v>3: Evening</v>
      </c>
    </row>
    <row r="1783" spans="1:21" ht="12.6">
      <c r="A1783" s="449" t="s">
        <v>10355</v>
      </c>
      <c r="B1783" s="448">
        <v>4</v>
      </c>
      <c r="C1783" s="450" t="s">
        <v>10359</v>
      </c>
      <c r="D1783" s="449" t="str">
        <f t="shared" si="71"/>
        <v>Anytime</v>
      </c>
      <c r="E1783" s="449" t="s">
        <v>10359</v>
      </c>
      <c r="F1783" s="449"/>
      <c r="G1783" s="449"/>
      <c r="H1783" s="449"/>
      <c r="I1783" s="449"/>
      <c r="J1783" s="449"/>
      <c r="K1783" s="449"/>
      <c r="L1783" s="449"/>
      <c r="U1783" s="196" t="str">
        <f t="shared" si="72"/>
        <v>4: Anytime</v>
      </c>
    </row>
    <row r="1784" spans="1:21" ht="12.6">
      <c r="A1784" s="449" t="s">
        <v>10360</v>
      </c>
      <c r="B1784" s="448">
        <v>1</v>
      </c>
      <c r="C1784" s="450" t="s">
        <v>10361</v>
      </c>
      <c r="D1784" s="449" t="str">
        <f t="shared" si="71"/>
        <v>Establishment of nurseries and seedling production</v>
      </c>
      <c r="E1784" s="449" t="s">
        <v>10362</v>
      </c>
      <c r="F1784" s="449"/>
      <c r="G1784" s="449"/>
      <c r="H1784" s="449"/>
      <c r="I1784" s="452"/>
      <c r="J1784" s="449"/>
      <c r="K1784" s="449"/>
      <c r="L1784" s="449"/>
      <c r="U1784" s="196" t="str">
        <f t="shared" si="72"/>
        <v>1: Establishment of nurseries and seedling production</v>
      </c>
    </row>
    <row r="1785" spans="1:21" ht="12.6">
      <c r="A1785" s="449" t="s">
        <v>10360</v>
      </c>
      <c r="B1785" s="448">
        <v>2</v>
      </c>
      <c r="C1785" s="450" t="s">
        <v>10363</v>
      </c>
      <c r="D1785" s="449" t="str">
        <f t="shared" si="71"/>
        <v>Seedling planting including fruit trees</v>
      </c>
      <c r="E1785" s="449" t="s">
        <v>10364</v>
      </c>
      <c r="F1785" s="449"/>
      <c r="G1785" s="449"/>
      <c r="H1785" s="449"/>
      <c r="I1785" s="452"/>
      <c r="J1785" s="449"/>
      <c r="K1785" s="449"/>
      <c r="L1785" s="449"/>
      <c r="U1785" s="196" t="str">
        <f t="shared" si="72"/>
        <v>2: Seedling planting including fruit trees</v>
      </c>
    </row>
    <row r="1786" spans="1:21" ht="12.6">
      <c r="A1786" s="449" t="s">
        <v>10360</v>
      </c>
      <c r="B1786" s="448">
        <v>3</v>
      </c>
      <c r="C1786" s="450" t="s">
        <v>10365</v>
      </c>
      <c r="D1786" s="449" t="str">
        <f t="shared" si="71"/>
        <v>Development of flood control dykes</v>
      </c>
      <c r="E1786" s="449" t="s">
        <v>10366</v>
      </c>
      <c r="F1786" s="449"/>
      <c r="G1786" s="449"/>
      <c r="H1786" s="449"/>
      <c r="I1786" s="452"/>
      <c r="J1786" s="449"/>
      <c r="K1786" s="449"/>
      <c r="L1786" s="449"/>
      <c r="U1786" s="196" t="str">
        <f t="shared" si="72"/>
        <v>3: Development of flood control dykes</v>
      </c>
    </row>
    <row r="1787" spans="1:21" ht="12.6">
      <c r="A1787" s="449" t="s">
        <v>10360</v>
      </c>
      <c r="B1787" s="448">
        <v>4</v>
      </c>
      <c r="C1787" s="450" t="s">
        <v>10367</v>
      </c>
      <c r="D1787" s="449" t="str">
        <f t="shared" si="71"/>
        <v>Improved technologies on livelihood activities</v>
      </c>
      <c r="E1787" s="449" t="s">
        <v>10368</v>
      </c>
      <c r="F1787" s="449"/>
      <c r="G1787" s="449"/>
      <c r="H1787" s="449"/>
      <c r="I1787" s="452"/>
      <c r="J1787" s="449"/>
      <c r="K1787" s="449"/>
      <c r="L1787" s="449"/>
      <c r="U1787" s="196" t="str">
        <f t="shared" si="72"/>
        <v>4: Improved technologies on livelihood activities</v>
      </c>
    </row>
    <row r="1788" spans="1:21" ht="12.6">
      <c r="A1788" s="449" t="s">
        <v>10360</v>
      </c>
      <c r="B1788" s="448">
        <v>5</v>
      </c>
      <c r="C1788" s="450" t="s">
        <v>10369</v>
      </c>
      <c r="D1788" s="449" t="str">
        <f t="shared" si="71"/>
        <v>Environmental issues</v>
      </c>
      <c r="E1788" s="449" t="s">
        <v>10370</v>
      </c>
      <c r="F1788" s="449"/>
      <c r="G1788" s="449"/>
      <c r="H1788" s="449"/>
      <c r="I1788" s="452"/>
      <c r="J1788" s="449"/>
      <c r="K1788" s="449"/>
      <c r="L1788" s="449"/>
      <c r="U1788" s="196" t="str">
        <f t="shared" si="72"/>
        <v>5: Environmental issues</v>
      </c>
    </row>
    <row r="1789" spans="1:21" ht="12.6">
      <c r="A1789" s="449" t="s">
        <v>10360</v>
      </c>
      <c r="B1789" s="448">
        <v>6</v>
      </c>
      <c r="C1789" s="450" t="s">
        <v>10371</v>
      </c>
      <c r="D1789" s="449" t="str">
        <f t="shared" si="71"/>
        <v>Project management</v>
      </c>
      <c r="E1789" s="449" t="s">
        <v>10372</v>
      </c>
      <c r="F1789" s="449"/>
      <c r="G1789" s="449"/>
      <c r="H1789" s="449"/>
      <c r="I1789" s="452"/>
      <c r="J1789" s="449"/>
      <c r="K1789" s="449"/>
      <c r="L1789" s="449"/>
      <c r="U1789" s="196" t="str">
        <f t="shared" si="72"/>
        <v>6: Project management</v>
      </c>
    </row>
    <row r="1790" spans="1:21" ht="12.6">
      <c r="A1790" s="449" t="s">
        <v>10360</v>
      </c>
      <c r="B1790" s="448">
        <v>88</v>
      </c>
      <c r="C1790" s="450" t="s">
        <v>4525</v>
      </c>
      <c r="D1790" s="449" t="str">
        <f t="shared" si="71"/>
        <v>Other</v>
      </c>
      <c r="E1790" s="449" t="s">
        <v>10373</v>
      </c>
      <c r="F1790" s="449"/>
      <c r="G1790" s="449"/>
      <c r="H1790" s="449"/>
      <c r="I1790" s="452"/>
      <c r="J1790" s="449"/>
      <c r="K1790" s="449"/>
      <c r="L1790" s="449"/>
      <c r="U1790" s="196" t="str">
        <f t="shared" si="72"/>
        <v>88: Other</v>
      </c>
    </row>
    <row r="1791" spans="1:21" ht="12.6">
      <c r="A1791" s="449" t="s">
        <v>10374</v>
      </c>
      <c r="B1791" s="372">
        <v>1</v>
      </c>
      <c r="C1791" s="450" t="s">
        <v>8716</v>
      </c>
      <c r="D1791" s="449" t="str">
        <f t="shared" si="71"/>
        <v>a complete change</v>
      </c>
      <c r="E1791" s="449" t="s">
        <v>8717</v>
      </c>
      <c r="F1791" s="449"/>
      <c r="G1791" s="449"/>
      <c r="H1791" s="449"/>
      <c r="I1791" s="452"/>
      <c r="J1791" s="449"/>
      <c r="K1791" s="449"/>
      <c r="L1791" s="449"/>
      <c r="U1791" s="196" t="str">
        <f t="shared" si="72"/>
        <v>1: a complete change</v>
      </c>
    </row>
    <row r="1792" spans="1:21" ht="12.6">
      <c r="A1792" s="449" t="s">
        <v>10374</v>
      </c>
      <c r="B1792" s="372">
        <v>2</v>
      </c>
      <c r="C1792" s="450" t="s">
        <v>8718</v>
      </c>
      <c r="D1792" s="449" t="str">
        <f t="shared" si="71"/>
        <v>improved slightly</v>
      </c>
      <c r="E1792" s="449" t="s">
        <v>8719</v>
      </c>
      <c r="F1792" s="449"/>
      <c r="G1792" s="449"/>
      <c r="H1792" s="449"/>
      <c r="I1792" s="452"/>
      <c r="J1792" s="449"/>
      <c r="K1792" s="449"/>
      <c r="L1792" s="449"/>
      <c r="U1792" s="196" t="str">
        <f t="shared" si="72"/>
        <v>2: improved slightly</v>
      </c>
    </row>
    <row r="1793" spans="1:21" ht="12.6">
      <c r="A1793" s="449" t="s">
        <v>10374</v>
      </c>
      <c r="B1793" s="372">
        <v>3</v>
      </c>
      <c r="C1793" s="450" t="s">
        <v>8720</v>
      </c>
      <c r="D1793" s="449" t="str">
        <f t="shared" si="71"/>
        <v>improved</v>
      </c>
      <c r="E1793" s="449" t="s">
        <v>8721</v>
      </c>
      <c r="F1793" s="449"/>
      <c r="G1793" s="449"/>
      <c r="H1793" s="449"/>
      <c r="I1793" s="452"/>
      <c r="J1793" s="449"/>
      <c r="K1793" s="449"/>
      <c r="L1793" s="449"/>
      <c r="U1793" s="196" t="str">
        <f t="shared" si="72"/>
        <v>3: improved</v>
      </c>
    </row>
    <row r="1794" spans="1:21" ht="12.6">
      <c r="A1794" s="449" t="s">
        <v>10374</v>
      </c>
      <c r="B1794" s="372">
        <v>4</v>
      </c>
      <c r="C1794" s="450" t="s">
        <v>8722</v>
      </c>
      <c r="D1794" s="449" t="str">
        <f t="shared" si="71"/>
        <v>no change</v>
      </c>
      <c r="E1794" s="449" t="s">
        <v>8723</v>
      </c>
      <c r="F1794" s="449"/>
      <c r="G1794" s="449"/>
      <c r="H1794" s="449"/>
      <c r="I1794" s="452"/>
      <c r="J1794" s="449"/>
      <c r="K1794" s="449"/>
      <c r="L1794" s="449"/>
      <c r="U1794" s="196" t="str">
        <f t="shared" si="72"/>
        <v>4: no change</v>
      </c>
    </row>
    <row r="1795" spans="1:21" ht="12.6">
      <c r="A1795" s="449" t="s">
        <v>10374</v>
      </c>
      <c r="B1795" s="372">
        <v>5</v>
      </c>
      <c r="C1795" s="450" t="s">
        <v>10375</v>
      </c>
      <c r="D1795" s="449" t="str">
        <f t="shared" si="71"/>
        <v>diversified and deteriorated</v>
      </c>
      <c r="E1795" s="449"/>
      <c r="F1795" s="449"/>
      <c r="G1795" s="449"/>
      <c r="H1795" s="449"/>
      <c r="I1795" s="452"/>
      <c r="J1795" s="449"/>
      <c r="K1795" s="449"/>
      <c r="L1795" s="449"/>
    </row>
    <row r="1796" spans="1:21" ht="12.6">
      <c r="A1796" s="449" t="s">
        <v>10374</v>
      </c>
      <c r="B1796" s="372">
        <v>6</v>
      </c>
      <c r="C1796" s="450" t="s">
        <v>10376</v>
      </c>
      <c r="D1796" s="449" t="str">
        <f t="shared" si="71"/>
        <v>improved and diversified</v>
      </c>
      <c r="E1796" s="449" t="s">
        <v>8725</v>
      </c>
      <c r="F1796" s="449"/>
      <c r="G1796" s="449"/>
      <c r="H1796" s="449"/>
      <c r="I1796" s="452"/>
      <c r="J1796" s="449"/>
      <c r="K1796" s="449"/>
      <c r="L1796" s="449"/>
      <c r="U1796" s="196" t="str">
        <f t="shared" ref="U1796:U1817" si="73">IF(LEN(B1796)&gt;0,_xlfn.CONCAT(B1796,": ",D1796),"")</f>
        <v>6: improved and diversified</v>
      </c>
    </row>
    <row r="1797" spans="1:21" ht="12.6">
      <c r="A1797" s="457" t="s">
        <v>10377</v>
      </c>
      <c r="B1797" s="456">
        <v>1</v>
      </c>
      <c r="C1797" s="450" t="s">
        <v>10378</v>
      </c>
      <c r="D1797" s="449" t="str">
        <f t="shared" si="71"/>
        <v>Less than an 1 hour</v>
      </c>
      <c r="E1797" s="457" t="s">
        <v>10378</v>
      </c>
      <c r="F1797" s="457"/>
      <c r="G1797" s="457"/>
      <c r="H1797" s="457"/>
      <c r="I1797" s="449"/>
      <c r="J1797" s="449"/>
      <c r="K1797" s="449"/>
      <c r="L1797" s="449"/>
      <c r="U1797" s="196" t="str">
        <f t="shared" si="73"/>
        <v>1: Less than an 1 hour</v>
      </c>
    </row>
    <row r="1798" spans="1:21" ht="12.6">
      <c r="A1798" s="457" t="s">
        <v>10377</v>
      </c>
      <c r="B1798" s="456">
        <v>2</v>
      </c>
      <c r="C1798" s="450" t="s">
        <v>10379</v>
      </c>
      <c r="D1798" s="449" t="str">
        <f t="shared" si="71"/>
        <v>Between 1-3 hours</v>
      </c>
      <c r="E1798" s="457" t="s">
        <v>10379</v>
      </c>
      <c r="F1798" s="457"/>
      <c r="G1798" s="457"/>
      <c r="H1798" s="457"/>
      <c r="I1798" s="449"/>
      <c r="J1798" s="449"/>
      <c r="K1798" s="449"/>
      <c r="L1798" s="449"/>
      <c r="U1798" s="196" t="str">
        <f t="shared" si="73"/>
        <v>2: Between 1-3 hours</v>
      </c>
    </row>
    <row r="1799" spans="1:21" ht="12.6">
      <c r="A1799" s="457" t="s">
        <v>10377</v>
      </c>
      <c r="B1799" s="456">
        <v>3</v>
      </c>
      <c r="C1799" s="450" t="s">
        <v>10380</v>
      </c>
      <c r="D1799" s="449" t="str">
        <f t="shared" si="71"/>
        <v>Between 4-6 hour</v>
      </c>
      <c r="E1799" s="457" t="s">
        <v>10380</v>
      </c>
      <c r="F1799" s="457"/>
      <c r="G1799" s="457"/>
      <c r="H1799" s="457"/>
      <c r="I1799" s="449"/>
      <c r="J1799" s="449"/>
      <c r="K1799" s="449"/>
      <c r="L1799" s="449"/>
      <c r="U1799" s="196" t="str">
        <f t="shared" si="73"/>
        <v>3: Between 4-6 hour</v>
      </c>
    </row>
    <row r="1800" spans="1:21" ht="12.6">
      <c r="A1800" s="457" t="s">
        <v>10377</v>
      </c>
      <c r="B1800" s="456">
        <v>4</v>
      </c>
      <c r="C1800" s="450" t="s">
        <v>10381</v>
      </c>
      <c r="D1800" s="449" t="str">
        <f t="shared" si="71"/>
        <v>More than 7 hours</v>
      </c>
      <c r="E1800" s="457" t="s">
        <v>10381</v>
      </c>
      <c r="F1800" s="457"/>
      <c r="G1800" s="457"/>
      <c r="H1800" s="457"/>
      <c r="I1800" s="449"/>
      <c r="J1800" s="449"/>
      <c r="K1800" s="449"/>
      <c r="L1800" s="449"/>
      <c r="U1800" s="196" t="str">
        <f t="shared" si="73"/>
        <v>4: More than 7 hours</v>
      </c>
    </row>
    <row r="1801" spans="1:21" ht="12.6">
      <c r="A1801" s="457" t="s">
        <v>10382</v>
      </c>
      <c r="B1801" s="456">
        <v>1</v>
      </c>
      <c r="C1801" s="450" t="s">
        <v>10383</v>
      </c>
      <c r="D1801" s="449" t="str">
        <f t="shared" si="71"/>
        <v>Subsidized agricurtural inputs</v>
      </c>
      <c r="E1801" s="457" t="s">
        <v>10383</v>
      </c>
      <c r="F1801" s="457"/>
      <c r="G1801" s="457"/>
      <c r="H1801" s="457"/>
      <c r="I1801" s="449"/>
      <c r="J1801" s="449"/>
      <c r="K1801" s="449"/>
      <c r="L1801" s="449"/>
      <c r="U1801" s="196" t="str">
        <f t="shared" si="73"/>
        <v>1: Subsidized agricurtural inputs</v>
      </c>
    </row>
    <row r="1802" spans="1:21" ht="12.6">
      <c r="A1802" s="449" t="s">
        <v>10382</v>
      </c>
      <c r="B1802" s="456">
        <v>2</v>
      </c>
      <c r="C1802" s="450" t="s">
        <v>10384</v>
      </c>
      <c r="D1802" s="449" t="str">
        <f t="shared" si="71"/>
        <v>Creation of HH's income generating activities</v>
      </c>
      <c r="E1802" s="457" t="s">
        <v>10384</v>
      </c>
      <c r="F1802" s="457"/>
      <c r="G1802" s="457"/>
      <c r="H1802" s="457"/>
      <c r="I1802" s="449"/>
      <c r="J1802" s="449"/>
      <c r="K1802" s="449"/>
      <c r="L1802" s="449"/>
      <c r="U1802" s="196" t="str">
        <f t="shared" si="73"/>
        <v>2: Creation of HH's income generating activities</v>
      </c>
    </row>
    <row r="1803" spans="1:21" ht="12.6">
      <c r="A1803" s="457" t="s">
        <v>10382</v>
      </c>
      <c r="B1803" s="456">
        <v>3</v>
      </c>
      <c r="C1803" s="450" t="s">
        <v>10385</v>
      </c>
      <c r="D1803" s="449" t="str">
        <f t="shared" si="71"/>
        <v>Support in market access and linkages</v>
      </c>
      <c r="E1803" s="457" t="s">
        <v>10385</v>
      </c>
      <c r="F1803" s="457"/>
      <c r="G1803" s="457"/>
      <c r="H1803" s="457"/>
      <c r="I1803" s="449"/>
      <c r="J1803" s="449"/>
      <c r="K1803" s="449"/>
      <c r="L1803" s="449"/>
      <c r="U1803" s="196" t="str">
        <f t="shared" si="73"/>
        <v>3: Support in market access and linkages</v>
      </c>
    </row>
    <row r="1804" spans="1:21" ht="12.6">
      <c r="A1804" s="457" t="s">
        <v>10382</v>
      </c>
      <c r="B1804" s="456">
        <v>4</v>
      </c>
      <c r="C1804" s="450" t="s">
        <v>10386</v>
      </c>
      <c r="D1804" s="449" t="str">
        <f t="shared" si="71"/>
        <v>Support in irrigation systems</v>
      </c>
      <c r="E1804" s="457" t="s">
        <v>10386</v>
      </c>
      <c r="F1804" s="457"/>
      <c r="G1804" s="457"/>
      <c r="H1804" s="457"/>
      <c r="I1804" s="449"/>
      <c r="J1804" s="449"/>
      <c r="K1804" s="449"/>
      <c r="L1804" s="449"/>
      <c r="U1804" s="196" t="str">
        <f t="shared" si="73"/>
        <v>4: Support in irrigation systems</v>
      </c>
    </row>
    <row r="1805" spans="1:21" ht="12.6">
      <c r="A1805" s="457" t="s">
        <v>10382</v>
      </c>
      <c r="B1805" s="456">
        <v>5</v>
      </c>
      <c r="C1805" s="450" t="s">
        <v>10387</v>
      </c>
      <c r="D1805" s="449" t="str">
        <f t="shared" si="71"/>
        <v>Support in errosion/flood control systems</v>
      </c>
      <c r="E1805" s="457" t="s">
        <v>10387</v>
      </c>
      <c r="F1805" s="457"/>
      <c r="G1805" s="457"/>
      <c r="H1805" s="457"/>
      <c r="I1805" s="449"/>
      <c r="J1805" s="449"/>
      <c r="K1805" s="449"/>
      <c r="L1805" s="449"/>
      <c r="U1805" s="196" t="str">
        <f t="shared" si="73"/>
        <v>5: Support in errosion/flood control systems</v>
      </c>
    </row>
    <row r="1806" spans="1:21" ht="12.6">
      <c r="A1806" s="457" t="s">
        <v>10382</v>
      </c>
      <c r="B1806" s="456">
        <v>6</v>
      </c>
      <c r="C1806" s="450" t="s">
        <v>10388</v>
      </c>
      <c r="D1806" s="449" t="str">
        <f t="shared" si="71"/>
        <v>Support to vulnerables affected by shocks</v>
      </c>
      <c r="E1806" s="457" t="s">
        <v>10388</v>
      </c>
      <c r="F1806" s="457"/>
      <c r="G1806" s="457"/>
      <c r="H1806" s="457"/>
      <c r="I1806" s="449"/>
      <c r="J1806" s="449"/>
      <c r="K1806" s="449"/>
      <c r="L1806" s="449"/>
      <c r="U1806" s="196" t="str">
        <f t="shared" si="73"/>
        <v>6: Support to vulnerables affected by shocks</v>
      </c>
    </row>
    <row r="1807" spans="1:21" ht="12.6">
      <c r="A1807" s="457" t="s">
        <v>10382</v>
      </c>
      <c r="B1807" s="456">
        <v>7</v>
      </c>
      <c r="C1807" s="450" t="s">
        <v>10389</v>
      </c>
      <c r="D1807" s="449" t="str">
        <f t="shared" si="71"/>
        <v>Support with access to quality health and medical services</v>
      </c>
      <c r="E1807" s="457" t="s">
        <v>10389</v>
      </c>
      <c r="F1807" s="457"/>
      <c r="G1807" s="457"/>
      <c r="H1807" s="457"/>
      <c r="I1807" s="449"/>
      <c r="J1807" s="449"/>
      <c r="K1807" s="449"/>
      <c r="L1807" s="449"/>
      <c r="U1807" s="196" t="str">
        <f t="shared" si="73"/>
        <v>7: Support with access to quality health and medical services</v>
      </c>
    </row>
    <row r="1808" spans="1:21" ht="12.6">
      <c r="A1808" s="457" t="s">
        <v>10382</v>
      </c>
      <c r="B1808" s="456">
        <v>8</v>
      </c>
      <c r="C1808" s="450" t="s">
        <v>10390</v>
      </c>
      <c r="D1808" s="449" t="str">
        <f t="shared" si="71"/>
        <v>Increase food rations</v>
      </c>
      <c r="E1808" s="457" t="s">
        <v>10390</v>
      </c>
      <c r="F1808" s="457"/>
      <c r="G1808" s="457"/>
      <c r="H1808" s="457"/>
      <c r="I1808" s="449"/>
      <c r="J1808" s="449"/>
      <c r="K1808" s="449"/>
      <c r="L1808" s="449"/>
      <c r="U1808" s="196" t="str">
        <f t="shared" si="73"/>
        <v>8: Increase food rations</v>
      </c>
    </row>
    <row r="1809" spans="1:21" ht="12.6">
      <c r="A1809" s="457" t="s">
        <v>10382</v>
      </c>
      <c r="B1809" s="456">
        <v>88</v>
      </c>
      <c r="C1809" s="450" t="s">
        <v>4525</v>
      </c>
      <c r="D1809" s="449" t="str">
        <f t="shared" si="71"/>
        <v>Other</v>
      </c>
      <c r="E1809" s="457" t="s">
        <v>4525</v>
      </c>
      <c r="F1809" s="457"/>
      <c r="G1809" s="457"/>
      <c r="H1809" s="457"/>
      <c r="I1809" s="449"/>
      <c r="J1809" s="449"/>
      <c r="K1809" s="449"/>
      <c r="L1809" s="449"/>
      <c r="U1809" s="196" t="str">
        <f t="shared" si="73"/>
        <v>88: Other</v>
      </c>
    </row>
    <row r="1810" spans="1:21" ht="12.6">
      <c r="A1810" s="449" t="s">
        <v>10391</v>
      </c>
      <c r="B1810" s="448">
        <v>1</v>
      </c>
      <c r="C1810" s="450" t="s">
        <v>10392</v>
      </c>
      <c r="D1810" s="449" t="str">
        <f t="shared" si="71"/>
        <v>Ill treatment by WFP</v>
      </c>
      <c r="E1810" s="449" t="s">
        <v>10392</v>
      </c>
      <c r="F1810" s="449"/>
      <c r="G1810" s="449"/>
      <c r="H1810" s="449"/>
      <c r="I1810" s="449"/>
      <c r="J1810" s="449"/>
      <c r="K1810" s="449"/>
      <c r="L1810" s="449"/>
      <c r="U1810" s="196" t="str">
        <f t="shared" si="73"/>
        <v>1: Ill treatment by WFP</v>
      </c>
    </row>
    <row r="1811" spans="1:21" ht="12.6">
      <c r="A1811" s="449" t="s">
        <v>10391</v>
      </c>
      <c r="B1811" s="448">
        <v>2</v>
      </c>
      <c r="C1811" s="450" t="s">
        <v>10393</v>
      </c>
      <c r="D1811" s="449" t="str">
        <f t="shared" si="71"/>
        <v>Ill treatment by CP personnel</v>
      </c>
      <c r="E1811" s="449" t="s">
        <v>10394</v>
      </c>
      <c r="F1811" s="449"/>
      <c r="G1811" s="449"/>
      <c r="H1811" s="449"/>
      <c r="I1811" s="449"/>
      <c r="J1811" s="449"/>
      <c r="K1811" s="449"/>
      <c r="L1811" s="449"/>
      <c r="U1811" s="196" t="str">
        <f t="shared" si="73"/>
        <v>2: Ill treatment by CP personnel</v>
      </c>
    </row>
    <row r="1812" spans="1:21" ht="12.6">
      <c r="A1812" s="449" t="s">
        <v>10391</v>
      </c>
      <c r="B1812" s="448">
        <v>3</v>
      </c>
      <c r="C1812" s="450" t="s">
        <v>10395</v>
      </c>
      <c r="D1812" s="449" t="str">
        <f t="shared" si="71"/>
        <v>Ill treatment by shop owners/assistants</v>
      </c>
      <c r="E1812" s="449" t="s">
        <v>10396</v>
      </c>
      <c r="F1812" s="449"/>
      <c r="G1812" s="449"/>
      <c r="H1812" s="449"/>
      <c r="I1812" s="449"/>
      <c r="J1812" s="449"/>
      <c r="K1812" s="449"/>
      <c r="L1812" s="449"/>
      <c r="U1812" s="196" t="str">
        <f t="shared" si="73"/>
        <v>3: Ill treatment by shop owners/assistants</v>
      </c>
    </row>
    <row r="1813" spans="1:21" ht="12.6">
      <c r="A1813" s="449" t="s">
        <v>10391</v>
      </c>
      <c r="B1813" s="448">
        <v>4</v>
      </c>
      <c r="C1813" s="450" t="s">
        <v>10397</v>
      </c>
      <c r="D1813" s="449" t="str">
        <f t="shared" si="71"/>
        <v>ill treatment financial providers e.g. Galaxy</v>
      </c>
      <c r="E1813" s="449" t="s">
        <v>10397</v>
      </c>
      <c r="F1813" s="449"/>
      <c r="G1813" s="449"/>
      <c r="H1813" s="449"/>
      <c r="I1813" s="449"/>
      <c r="J1813" s="449"/>
      <c r="K1813" s="449"/>
      <c r="L1813" s="449"/>
      <c r="U1813" s="196" t="str">
        <f t="shared" si="73"/>
        <v>4: ill treatment financial providers e.g. Galaxy</v>
      </c>
    </row>
    <row r="1814" spans="1:21" ht="12.6">
      <c r="A1814" s="449" t="s">
        <v>10391</v>
      </c>
      <c r="B1814" s="456">
        <v>88</v>
      </c>
      <c r="C1814" s="450" t="s">
        <v>4525</v>
      </c>
      <c r="D1814" s="449" t="str">
        <f t="shared" si="71"/>
        <v>Other</v>
      </c>
      <c r="E1814" s="449" t="s">
        <v>4525</v>
      </c>
      <c r="F1814" s="449"/>
      <c r="G1814" s="449"/>
      <c r="H1814" s="449"/>
      <c r="I1814" s="449"/>
      <c r="J1814" s="449"/>
      <c r="K1814" s="449"/>
      <c r="L1814" s="449"/>
      <c r="U1814" s="196" t="str">
        <f t="shared" si="73"/>
        <v>88: Other</v>
      </c>
    </row>
    <row r="1815" spans="1:21" ht="12.6">
      <c r="A1815" s="449" t="s">
        <v>10398</v>
      </c>
      <c r="B1815" s="449">
        <v>1</v>
      </c>
      <c r="C1815" s="450" t="s">
        <v>10399</v>
      </c>
      <c r="D1815" s="449" t="str">
        <f t="shared" si="71"/>
        <v>Tukul</v>
      </c>
      <c r="E1815" s="449" t="s">
        <v>10399</v>
      </c>
      <c r="F1815" s="449"/>
      <c r="G1815" s="449"/>
      <c r="H1815" s="449"/>
      <c r="I1815" s="449"/>
      <c r="J1815" s="449"/>
      <c r="K1815" s="449"/>
      <c r="L1815" s="449"/>
      <c r="U1815" s="196" t="str">
        <f t="shared" si="73"/>
        <v>1: Tukul</v>
      </c>
    </row>
    <row r="1816" spans="1:21" ht="12.6">
      <c r="A1816" s="449" t="s">
        <v>10398</v>
      </c>
      <c r="B1816" s="449">
        <v>2</v>
      </c>
      <c r="C1816" s="450" t="s">
        <v>10400</v>
      </c>
      <c r="D1816" s="449" t="str">
        <f t="shared" si="71"/>
        <v>Rakooba/Improvised Shelter</v>
      </c>
      <c r="E1816" s="449" t="s">
        <v>10401</v>
      </c>
      <c r="F1816" s="449"/>
      <c r="G1816" s="449"/>
      <c r="H1816" s="449"/>
      <c r="I1816" s="449"/>
      <c r="J1816" s="449"/>
      <c r="K1816" s="449"/>
      <c r="L1816" s="449"/>
      <c r="U1816" s="196" t="str">
        <f t="shared" si="73"/>
        <v>2: Rakooba/Improvised Shelter</v>
      </c>
    </row>
    <row r="1817" spans="1:21" ht="12.6">
      <c r="A1817" s="449" t="s">
        <v>10398</v>
      </c>
      <c r="B1817" s="449">
        <v>3</v>
      </c>
      <c r="C1817" s="450" t="s">
        <v>10402</v>
      </c>
      <c r="D1817" s="449" t="str">
        <f t="shared" si="71"/>
        <v>Semi/Concrete building</v>
      </c>
      <c r="E1817" s="449" t="s">
        <v>10403</v>
      </c>
      <c r="F1817" s="449"/>
      <c r="G1817" s="449"/>
      <c r="H1817" s="449"/>
      <c r="I1817" s="449"/>
      <c r="J1817" s="449"/>
      <c r="K1817" s="449"/>
      <c r="L1817" s="449"/>
      <c r="U1817" s="196" t="str">
        <f t="shared" si="73"/>
        <v>3: Semi/Concrete building</v>
      </c>
    </row>
    <row r="1818" spans="1:21" ht="12.6">
      <c r="A1818" s="449" t="s">
        <v>10398</v>
      </c>
      <c r="B1818" s="449">
        <v>4</v>
      </c>
      <c r="C1818" s="450" t="s">
        <v>10404</v>
      </c>
      <c r="D1818" s="449"/>
      <c r="E1818" s="449"/>
      <c r="F1818" s="449"/>
      <c r="G1818" s="449"/>
      <c r="H1818" s="449"/>
      <c r="I1818" s="449"/>
      <c r="J1818" s="449"/>
      <c r="K1818" s="449"/>
      <c r="L1818" s="449"/>
    </row>
    <row r="1819" spans="1:21" ht="12.6">
      <c r="A1819" s="449" t="s">
        <v>10398</v>
      </c>
      <c r="B1819" s="449">
        <v>5</v>
      </c>
      <c r="C1819" s="450" t="s">
        <v>10405</v>
      </c>
      <c r="D1819" s="449"/>
      <c r="E1819" s="449"/>
      <c r="F1819" s="449"/>
      <c r="G1819" s="449"/>
      <c r="H1819" s="449"/>
      <c r="I1819" s="449"/>
      <c r="J1819" s="449"/>
      <c r="K1819" s="449"/>
      <c r="L1819" s="449"/>
    </row>
    <row r="1820" spans="1:21" ht="12.6">
      <c r="A1820" s="449" t="s">
        <v>10398</v>
      </c>
      <c r="B1820" s="449">
        <v>6</v>
      </c>
      <c r="C1820" s="450" t="s">
        <v>10406</v>
      </c>
      <c r="D1820" s="449"/>
      <c r="E1820" s="449"/>
      <c r="F1820" s="449"/>
      <c r="G1820" s="449"/>
      <c r="H1820" s="449"/>
      <c r="I1820" s="449"/>
      <c r="J1820" s="449"/>
      <c r="K1820" s="449"/>
      <c r="L1820" s="449"/>
    </row>
    <row r="1821" spans="1:21" ht="12.6">
      <c r="A1821" s="449" t="s">
        <v>10398</v>
      </c>
      <c r="B1821" s="449">
        <v>7</v>
      </c>
      <c r="C1821" s="450" t="s">
        <v>10407</v>
      </c>
      <c r="D1821" s="449"/>
      <c r="E1821" s="449"/>
      <c r="F1821" s="449"/>
      <c r="G1821" s="449"/>
      <c r="H1821" s="449"/>
      <c r="I1821" s="449"/>
      <c r="J1821" s="449"/>
      <c r="K1821" s="449"/>
      <c r="L1821" s="449"/>
    </row>
    <row r="1822" spans="1:21" ht="12.6">
      <c r="A1822" s="449" t="s">
        <v>10398</v>
      </c>
      <c r="B1822" s="449">
        <v>8</v>
      </c>
      <c r="C1822" s="450" t="s">
        <v>10408</v>
      </c>
      <c r="D1822" s="449"/>
      <c r="E1822" s="449"/>
      <c r="F1822" s="449"/>
      <c r="G1822" s="449"/>
      <c r="H1822" s="449"/>
      <c r="I1822" s="449"/>
      <c r="J1822" s="449"/>
      <c r="K1822" s="449"/>
      <c r="L1822" s="449"/>
    </row>
    <row r="1823" spans="1:21" ht="12.6">
      <c r="A1823" s="449" t="s">
        <v>10398</v>
      </c>
      <c r="B1823" s="449">
        <v>9</v>
      </c>
      <c r="C1823" s="450" t="s">
        <v>10409</v>
      </c>
      <c r="D1823" s="449" t="str">
        <f t="shared" ref="D1823:D1886" si="74">C1823</f>
        <v>Community/Collective building</v>
      </c>
      <c r="E1823" s="449" t="s">
        <v>10410</v>
      </c>
      <c r="F1823" s="449"/>
      <c r="G1823" s="449"/>
      <c r="H1823" s="449"/>
      <c r="I1823" s="449"/>
      <c r="J1823" s="449"/>
      <c r="K1823" s="449"/>
      <c r="L1823" s="449"/>
      <c r="U1823" s="196" t="str">
        <f t="shared" ref="U1823:U1830" si="75">IF(LEN(B1823)&gt;0,_xlfn.CONCAT(B1823,": ",D1823),"")</f>
        <v>9: Community/Collective building</v>
      </c>
    </row>
    <row r="1824" spans="1:21" ht="12.6">
      <c r="A1824" s="449" t="s">
        <v>10398</v>
      </c>
      <c r="B1824" s="449">
        <v>10</v>
      </c>
      <c r="C1824" s="450" t="s">
        <v>10411</v>
      </c>
      <c r="D1824" s="449" t="str">
        <f t="shared" si="74"/>
        <v>No Shelter</v>
      </c>
      <c r="E1824" s="449" t="s">
        <v>10412</v>
      </c>
      <c r="F1824" s="449"/>
      <c r="G1824" s="449"/>
      <c r="H1824" s="449"/>
      <c r="I1824" s="449"/>
      <c r="J1824" s="449"/>
      <c r="K1824" s="449"/>
      <c r="L1824" s="449"/>
      <c r="U1824" s="196" t="str">
        <f t="shared" si="75"/>
        <v>10: No Shelter</v>
      </c>
    </row>
    <row r="1825" spans="1:21" ht="12.6">
      <c r="A1825" s="449" t="s">
        <v>10398</v>
      </c>
      <c r="B1825" s="449">
        <v>88</v>
      </c>
      <c r="C1825" s="450" t="s">
        <v>4525</v>
      </c>
      <c r="D1825" s="449" t="str">
        <f t="shared" si="74"/>
        <v>Other</v>
      </c>
      <c r="E1825" s="449" t="s">
        <v>8962</v>
      </c>
      <c r="F1825" s="449"/>
      <c r="G1825" s="449"/>
      <c r="H1825" s="449"/>
      <c r="I1825" s="449"/>
      <c r="J1825" s="449"/>
      <c r="K1825" s="449"/>
      <c r="L1825" s="449"/>
      <c r="U1825" s="196" t="str">
        <f t="shared" si="75"/>
        <v>88: Other</v>
      </c>
    </row>
    <row r="1826" spans="1:21" ht="12.6">
      <c r="A1826" s="449" t="s">
        <v>10413</v>
      </c>
      <c r="B1826" s="202">
        <v>1</v>
      </c>
      <c r="C1826" s="450" t="s">
        <v>10414</v>
      </c>
      <c r="D1826" s="449" t="str">
        <f t="shared" si="74"/>
        <v>Owned</v>
      </c>
      <c r="E1826" s="449" t="s">
        <v>10415</v>
      </c>
      <c r="F1826" s="449"/>
      <c r="G1826" s="449"/>
      <c r="H1826" s="449"/>
      <c r="I1826" s="449"/>
      <c r="J1826" s="449"/>
      <c r="K1826" s="449"/>
      <c r="L1826" s="449"/>
      <c r="U1826" s="196" t="str">
        <f t="shared" si="75"/>
        <v>1: Owned</v>
      </c>
    </row>
    <row r="1827" spans="1:21" ht="12.6">
      <c r="A1827" s="449" t="s">
        <v>10413</v>
      </c>
      <c r="B1827" s="202">
        <v>2</v>
      </c>
      <c r="C1827" s="450" t="s">
        <v>10416</v>
      </c>
      <c r="D1827" s="449" t="str">
        <f t="shared" si="74"/>
        <v>Rent</v>
      </c>
      <c r="E1827" s="449" t="s">
        <v>10417</v>
      </c>
      <c r="F1827" s="449"/>
      <c r="G1827" s="449"/>
      <c r="H1827" s="449"/>
      <c r="I1827" s="449"/>
      <c r="J1827" s="449"/>
      <c r="K1827" s="449"/>
      <c r="L1827" s="449"/>
      <c r="U1827" s="196" t="str">
        <f t="shared" si="75"/>
        <v>2: Rent</v>
      </c>
    </row>
    <row r="1828" spans="1:21" ht="12.6">
      <c r="A1828" s="449" t="s">
        <v>10413</v>
      </c>
      <c r="B1828" s="202">
        <v>3</v>
      </c>
      <c r="C1828" s="450" t="s">
        <v>10418</v>
      </c>
      <c r="D1828" s="449" t="str">
        <f t="shared" si="74"/>
        <v>Hosted</v>
      </c>
      <c r="E1828" s="449" t="s">
        <v>10419</v>
      </c>
      <c r="F1828" s="449"/>
      <c r="G1828" s="449"/>
      <c r="H1828" s="449"/>
      <c r="I1828" s="449"/>
      <c r="J1828" s="449"/>
      <c r="K1828" s="449"/>
      <c r="L1828" s="449"/>
      <c r="U1828" s="196" t="str">
        <f t="shared" si="75"/>
        <v>3: Hosted</v>
      </c>
    </row>
    <row r="1829" spans="1:21" ht="12.6">
      <c r="A1829" s="449" t="s">
        <v>10413</v>
      </c>
      <c r="B1829" s="202">
        <v>4</v>
      </c>
      <c r="C1829" s="450" t="s">
        <v>10420</v>
      </c>
      <c r="D1829" s="449" t="str">
        <f t="shared" si="74"/>
        <v>Free access</v>
      </c>
      <c r="E1829" s="449" t="s">
        <v>10421</v>
      </c>
      <c r="F1829" s="449"/>
      <c r="G1829" s="449"/>
      <c r="H1829" s="449"/>
      <c r="I1829" s="449"/>
      <c r="J1829" s="449"/>
      <c r="K1829" s="449"/>
      <c r="L1829" s="449"/>
      <c r="U1829" s="196" t="str">
        <f t="shared" si="75"/>
        <v>4: Free access</v>
      </c>
    </row>
    <row r="1830" spans="1:21" ht="12.6">
      <c r="A1830" s="449" t="s">
        <v>10413</v>
      </c>
      <c r="B1830" s="202">
        <v>5</v>
      </c>
      <c r="C1830" s="450" t="s">
        <v>9425</v>
      </c>
      <c r="D1830" s="449" t="str">
        <f t="shared" si="74"/>
        <v>Don't know</v>
      </c>
      <c r="E1830" s="449" t="s">
        <v>10422</v>
      </c>
      <c r="F1830" s="449"/>
      <c r="G1830" s="449"/>
      <c r="H1830" s="449"/>
      <c r="I1830" s="449"/>
      <c r="J1830" s="449"/>
      <c r="K1830" s="449"/>
      <c r="L1830" s="449"/>
      <c r="U1830" s="196" t="str">
        <f t="shared" si="75"/>
        <v>5: Don't know</v>
      </c>
    </row>
    <row r="1831" spans="1:21" ht="12.6">
      <c r="A1831" s="449" t="s">
        <v>10413</v>
      </c>
      <c r="B1831" s="202">
        <v>6</v>
      </c>
      <c r="C1831" s="450" t="s">
        <v>10423</v>
      </c>
      <c r="D1831" s="449" t="str">
        <f t="shared" si="74"/>
        <v>Co-owner</v>
      </c>
      <c r="E1831" s="449"/>
      <c r="F1831" s="449"/>
      <c r="G1831" s="449"/>
      <c r="H1831" s="449"/>
      <c r="I1831" s="449"/>
      <c r="J1831" s="449"/>
      <c r="K1831" s="449"/>
      <c r="L1831" s="449"/>
    </row>
    <row r="1832" spans="1:21" ht="12.6">
      <c r="A1832" s="449" t="s">
        <v>10413</v>
      </c>
      <c r="B1832" s="202">
        <v>7</v>
      </c>
      <c r="C1832" s="450" t="s">
        <v>10424</v>
      </c>
      <c r="D1832" s="449" t="str">
        <f t="shared" si="74"/>
        <v>Tenant/Written agreement</v>
      </c>
      <c r="E1832" s="449"/>
      <c r="F1832" s="449"/>
      <c r="G1832" s="449"/>
      <c r="H1832" s="449"/>
      <c r="I1832" s="449"/>
      <c r="J1832" s="449"/>
      <c r="K1832" s="449"/>
      <c r="L1832" s="449"/>
    </row>
    <row r="1833" spans="1:21" ht="12.6">
      <c r="A1833" s="449" t="s">
        <v>10413</v>
      </c>
      <c r="B1833" s="202">
        <v>8</v>
      </c>
      <c r="C1833" s="450" t="s">
        <v>10425</v>
      </c>
      <c r="D1833" s="449" t="str">
        <f t="shared" si="74"/>
        <v>Tenant/No written agreement</v>
      </c>
      <c r="E1833" s="449"/>
      <c r="F1833" s="449"/>
      <c r="G1833" s="449"/>
      <c r="H1833" s="449"/>
      <c r="I1833" s="449"/>
      <c r="J1833" s="449"/>
      <c r="K1833" s="449"/>
      <c r="L1833" s="449"/>
    </row>
    <row r="1834" spans="1:21" ht="12.6">
      <c r="A1834" s="449" t="s">
        <v>10413</v>
      </c>
      <c r="B1834" s="202">
        <v>9</v>
      </c>
      <c r="C1834" s="450" t="s">
        <v>10426</v>
      </c>
      <c r="D1834" s="449" t="str">
        <f t="shared" si="74"/>
        <v>Co-tenant with other households</v>
      </c>
      <c r="E1834" s="449"/>
      <c r="F1834" s="449"/>
      <c r="G1834" s="449"/>
      <c r="H1834" s="449"/>
      <c r="I1834" s="449"/>
      <c r="J1834" s="449"/>
      <c r="K1834" s="449"/>
      <c r="L1834" s="449"/>
    </row>
    <row r="1835" spans="1:21" ht="12.6">
      <c r="A1835" s="449" t="s">
        <v>10413</v>
      </c>
      <c r="B1835" s="202">
        <v>10</v>
      </c>
      <c r="C1835" s="450" t="s">
        <v>10427</v>
      </c>
      <c r="D1835" s="449" t="str">
        <f t="shared" si="74"/>
        <v>Staying in family owned house</v>
      </c>
      <c r="E1835" s="449"/>
      <c r="F1835" s="449"/>
      <c r="G1835" s="449"/>
      <c r="H1835" s="449"/>
      <c r="I1835" s="449"/>
      <c r="J1835" s="449"/>
      <c r="K1835" s="449"/>
      <c r="L1835" s="449"/>
    </row>
    <row r="1836" spans="1:21" ht="12.6">
      <c r="A1836" s="449" t="s">
        <v>10413</v>
      </c>
      <c r="B1836" s="202">
        <v>11</v>
      </c>
      <c r="C1836" s="450" t="s">
        <v>10428</v>
      </c>
      <c r="D1836" s="449" t="str">
        <f t="shared" si="74"/>
        <v xml:space="preserve">Tied / Employment related accommodation  </v>
      </c>
      <c r="E1836" s="449"/>
      <c r="F1836" s="449"/>
      <c r="G1836" s="449"/>
      <c r="H1836" s="449"/>
      <c r="I1836" s="449"/>
      <c r="J1836" s="449"/>
      <c r="K1836" s="449"/>
      <c r="L1836" s="449"/>
    </row>
    <row r="1837" spans="1:21" ht="12.6">
      <c r="A1837" s="449" t="s">
        <v>10413</v>
      </c>
      <c r="B1837" s="202">
        <v>12</v>
      </c>
      <c r="C1837" s="450" t="s">
        <v>10429</v>
      </c>
      <c r="D1837" s="449" t="str">
        <f t="shared" si="74"/>
        <v>Plot/permit holder</v>
      </c>
      <c r="E1837" s="449"/>
      <c r="F1837" s="449"/>
      <c r="G1837" s="449"/>
      <c r="H1837" s="449"/>
      <c r="I1837" s="449"/>
      <c r="J1837" s="449"/>
      <c r="K1837" s="449"/>
      <c r="L1837" s="449"/>
    </row>
    <row r="1838" spans="1:21" ht="12.6">
      <c r="A1838" s="449" t="s">
        <v>10413</v>
      </c>
      <c r="B1838" s="449">
        <v>88</v>
      </c>
      <c r="C1838" s="450" t="s">
        <v>4525</v>
      </c>
      <c r="D1838" s="449" t="str">
        <f t="shared" si="74"/>
        <v>Other</v>
      </c>
      <c r="E1838" s="449" t="s">
        <v>10354</v>
      </c>
      <c r="F1838" s="449"/>
      <c r="G1838" s="449"/>
      <c r="H1838" s="449"/>
      <c r="I1838" s="449"/>
      <c r="J1838" s="449"/>
      <c r="K1838" s="449"/>
      <c r="L1838" s="449"/>
      <c r="U1838" s="196" t="str">
        <f t="shared" ref="U1838:U1869" si="76">IF(LEN(B1838)&gt;0,_xlfn.CONCAT(B1838,": ",D1838),"")</f>
        <v>88: Other</v>
      </c>
    </row>
    <row r="1839" spans="1:21" ht="12.6">
      <c r="A1839" s="449" t="s">
        <v>10430</v>
      </c>
      <c r="B1839" s="449">
        <v>1</v>
      </c>
      <c r="C1839" s="450" t="s">
        <v>10431</v>
      </c>
      <c r="D1839" s="449" t="str">
        <f t="shared" si="74"/>
        <v>Agriculture, including my own production or the sale of cereals, vegetables and other crops</v>
      </c>
      <c r="E1839" s="449" t="s">
        <v>10431</v>
      </c>
      <c r="F1839" s="449"/>
      <c r="G1839" s="449"/>
      <c r="H1839" s="449"/>
      <c r="I1839" s="449"/>
      <c r="J1839" s="449"/>
      <c r="K1839" s="449"/>
      <c r="L1839" s="449"/>
      <c r="U1839" s="196" t="str">
        <f t="shared" si="76"/>
        <v>1: Agriculture, including my own production or the sale of cereals, vegetables and other crops</v>
      </c>
    </row>
    <row r="1840" spans="1:21" ht="12.6">
      <c r="A1840" s="449" t="s">
        <v>10430</v>
      </c>
      <c r="B1840" s="449">
        <v>2</v>
      </c>
      <c r="C1840" s="450" t="s">
        <v>10432</v>
      </c>
      <c r="D1840" s="449" t="str">
        <f t="shared" si="74"/>
        <v>Livestock and the sale of livestock or livestock products and poultry</v>
      </c>
      <c r="E1840" s="449" t="s">
        <v>10432</v>
      </c>
      <c r="F1840" s="449"/>
      <c r="G1840" s="449"/>
      <c r="H1840" s="449"/>
      <c r="I1840" s="449"/>
      <c r="J1840" s="449"/>
      <c r="K1840" s="449"/>
      <c r="L1840" s="449"/>
      <c r="U1840" s="196" t="str">
        <f t="shared" si="76"/>
        <v>2: Livestock and the sale of livestock or livestock products and poultry</v>
      </c>
    </row>
    <row r="1841" spans="1:21" ht="12.6">
      <c r="A1841" s="449" t="s">
        <v>10430</v>
      </c>
      <c r="B1841" s="449">
        <v>3</v>
      </c>
      <c r="C1841" s="450" t="s">
        <v>10433</v>
      </c>
      <c r="D1841" s="449" t="str">
        <f t="shared" si="74"/>
        <v>Sale of alcoholic beverages/brewing</v>
      </c>
      <c r="E1841" s="449" t="s">
        <v>10433</v>
      </c>
      <c r="F1841" s="449"/>
      <c r="G1841" s="449"/>
      <c r="H1841" s="449"/>
      <c r="I1841" s="449"/>
      <c r="J1841" s="449"/>
      <c r="K1841" s="449"/>
      <c r="L1841" s="449"/>
      <c r="U1841" s="196" t="str">
        <f t="shared" si="76"/>
        <v>3: Sale of alcoholic beverages/brewing</v>
      </c>
    </row>
    <row r="1842" spans="1:21" ht="12.6">
      <c r="A1842" s="449" t="s">
        <v>10430</v>
      </c>
      <c r="B1842" s="449">
        <v>4</v>
      </c>
      <c r="C1842" s="450" t="s">
        <v>10434</v>
      </c>
      <c r="D1842" s="449" t="str">
        <f t="shared" si="74"/>
        <v>Unskilled casual labor, like for agriculture, basic construction, etc</v>
      </c>
      <c r="E1842" s="449" t="s">
        <v>10434</v>
      </c>
      <c r="F1842" s="449"/>
      <c r="G1842" s="449"/>
      <c r="H1842" s="449"/>
      <c r="I1842" s="449"/>
      <c r="J1842" s="449"/>
      <c r="K1842" s="449"/>
      <c r="L1842" s="449"/>
      <c r="U1842" s="196" t="str">
        <f t="shared" si="76"/>
        <v>4: Unskilled casual labor, like for agriculture, basic construction, etc</v>
      </c>
    </row>
    <row r="1843" spans="1:21" ht="12.6">
      <c r="A1843" s="449" t="s">
        <v>10430</v>
      </c>
      <c r="B1843" s="449">
        <v>5</v>
      </c>
      <c r="C1843" s="450" t="s">
        <v>10435</v>
      </c>
      <c r="D1843" s="449" t="str">
        <f t="shared" si="74"/>
        <v>Skilled labor</v>
      </c>
      <c r="E1843" s="449" t="s">
        <v>10435</v>
      </c>
      <c r="F1843" s="449"/>
      <c r="G1843" s="449"/>
      <c r="H1843" s="449"/>
      <c r="I1843" s="449"/>
      <c r="J1843" s="449"/>
      <c r="K1843" s="449"/>
      <c r="L1843" s="449"/>
      <c r="U1843" s="196" t="str">
        <f t="shared" si="76"/>
        <v>5: Skilled labor</v>
      </c>
    </row>
    <row r="1844" spans="1:21" ht="12.6">
      <c r="A1844" s="449" t="s">
        <v>10430</v>
      </c>
      <c r="B1844" s="449">
        <v>6</v>
      </c>
      <c r="C1844" s="450" t="s">
        <v>10436</v>
      </c>
      <c r="D1844" s="449" t="str">
        <f t="shared" si="74"/>
        <v>Trader/shop owner/small trading/sale of crafts, etc.</v>
      </c>
      <c r="E1844" s="449" t="s">
        <v>10436</v>
      </c>
      <c r="F1844" s="449"/>
      <c r="G1844" s="449"/>
      <c r="H1844" s="449"/>
      <c r="I1844" s="449"/>
      <c r="J1844" s="449"/>
      <c r="K1844" s="449"/>
      <c r="L1844" s="449"/>
      <c r="U1844" s="196" t="str">
        <f t="shared" si="76"/>
        <v>6: Trader/shop owner/small trading/sale of crafts, etc.</v>
      </c>
    </row>
    <row r="1845" spans="1:21" ht="12.6">
      <c r="A1845" s="449" t="s">
        <v>10430</v>
      </c>
      <c r="B1845" s="449">
        <v>7</v>
      </c>
      <c r="C1845" s="450" t="s">
        <v>10437</v>
      </c>
      <c r="D1845" s="449" t="str">
        <f t="shared" si="74"/>
        <v>Salaried work (public/private)</v>
      </c>
      <c r="E1845" s="449" t="s">
        <v>10437</v>
      </c>
      <c r="F1845" s="449"/>
      <c r="G1845" s="449"/>
      <c r="H1845" s="449"/>
      <c r="I1845" s="449"/>
      <c r="J1845" s="449"/>
      <c r="K1845" s="449"/>
      <c r="L1845" s="449"/>
      <c r="U1845" s="196" t="str">
        <f t="shared" si="76"/>
        <v>7: Salaried work (public/private)</v>
      </c>
    </row>
    <row r="1846" spans="1:21" ht="12.6">
      <c r="A1846" s="449" t="s">
        <v>10430</v>
      </c>
      <c r="B1846" s="449">
        <v>8</v>
      </c>
      <c r="C1846" s="450" t="s">
        <v>10438</v>
      </c>
      <c r="D1846" s="449" t="str">
        <f t="shared" si="74"/>
        <v>Sale of firewood/poles, charcoal, grass, stones, and other natural resources</v>
      </c>
      <c r="E1846" s="449" t="s">
        <v>10438</v>
      </c>
      <c r="F1846" s="449"/>
      <c r="G1846" s="449"/>
      <c r="H1846" s="449"/>
      <c r="I1846" s="449"/>
      <c r="J1846" s="449"/>
      <c r="K1846" s="449"/>
      <c r="L1846" s="449"/>
      <c r="U1846" s="196" t="str">
        <f t="shared" si="76"/>
        <v>8: Sale of firewood/poles, charcoal, grass, stones, and other natural resources</v>
      </c>
    </row>
    <row r="1847" spans="1:21" ht="12.6">
      <c r="A1847" s="449" t="s">
        <v>10430</v>
      </c>
      <c r="B1847" s="449">
        <v>9</v>
      </c>
      <c r="C1847" s="450" t="s">
        <v>10439</v>
      </c>
      <c r="D1847" s="449" t="str">
        <f t="shared" si="74"/>
        <v>Borrowing food, cash, or other resources</v>
      </c>
      <c r="E1847" s="449" t="s">
        <v>10439</v>
      </c>
      <c r="F1847" s="449"/>
      <c r="G1847" s="449"/>
      <c r="H1847" s="449"/>
      <c r="I1847" s="449"/>
      <c r="J1847" s="449"/>
      <c r="K1847" s="449"/>
      <c r="L1847" s="449"/>
      <c r="U1847" s="196" t="str">
        <f t="shared" si="76"/>
        <v>9: Borrowing food, cash, or other resources</v>
      </c>
    </row>
    <row r="1848" spans="1:21" ht="12.6">
      <c r="A1848" s="449" t="s">
        <v>10430</v>
      </c>
      <c r="B1848" s="449">
        <v>10</v>
      </c>
      <c r="C1848" s="450" t="s">
        <v>10440</v>
      </c>
      <c r="D1848" s="449" t="str">
        <f t="shared" si="74"/>
        <v>Fishing or sale of fish</v>
      </c>
      <c r="E1848" s="449" t="s">
        <v>10440</v>
      </c>
      <c r="F1848" s="449"/>
      <c r="G1848" s="449"/>
      <c r="H1848" s="449"/>
      <c r="I1848" s="449"/>
      <c r="J1848" s="449"/>
      <c r="K1848" s="449"/>
      <c r="L1848" s="449"/>
      <c r="U1848" s="196" t="str">
        <f t="shared" si="76"/>
        <v>10: Fishing or sale of fish</v>
      </c>
    </row>
    <row r="1849" spans="1:21" ht="12.6">
      <c r="A1849" s="449" t="s">
        <v>10430</v>
      </c>
      <c r="B1849" s="449">
        <v>11</v>
      </c>
      <c r="C1849" s="450" t="s">
        <v>10441</v>
      </c>
      <c r="D1849" s="449" t="str">
        <f t="shared" si="74"/>
        <v>Support from family, friends, the community, etc</v>
      </c>
      <c r="E1849" s="449" t="s">
        <v>10441</v>
      </c>
      <c r="F1849" s="449"/>
      <c r="G1849" s="449"/>
      <c r="H1849" s="449"/>
      <c r="I1849" s="449"/>
      <c r="J1849" s="449"/>
      <c r="K1849" s="449"/>
      <c r="L1849" s="449"/>
      <c r="U1849" s="196" t="str">
        <f t="shared" si="76"/>
        <v>11: Support from family, friends, the community, etc</v>
      </c>
    </row>
    <row r="1850" spans="1:21" ht="12.6">
      <c r="A1850" s="449" t="s">
        <v>10430</v>
      </c>
      <c r="B1850" s="449">
        <v>12</v>
      </c>
      <c r="C1850" s="450" t="s">
        <v>9247</v>
      </c>
      <c r="D1850" s="449" t="str">
        <f t="shared" si="74"/>
        <v>Begging</v>
      </c>
      <c r="E1850" s="449" t="s">
        <v>9247</v>
      </c>
      <c r="F1850" s="449"/>
      <c r="G1850" s="449"/>
      <c r="H1850" s="449"/>
      <c r="I1850" s="449"/>
      <c r="J1850" s="449"/>
      <c r="K1850" s="449"/>
      <c r="L1850" s="449"/>
      <c r="U1850" s="196" t="str">
        <f t="shared" si="76"/>
        <v>12: Begging</v>
      </c>
    </row>
    <row r="1851" spans="1:21" ht="12.6">
      <c r="A1851" s="449" t="s">
        <v>10430</v>
      </c>
      <c r="B1851" s="449">
        <v>13</v>
      </c>
      <c r="C1851" s="450" t="s">
        <v>10442</v>
      </c>
      <c r="D1851" s="449" t="str">
        <f t="shared" si="74"/>
        <v>Food assistance/Sale of food assistance</v>
      </c>
      <c r="E1851" s="449" t="s">
        <v>10442</v>
      </c>
      <c r="F1851" s="449"/>
      <c r="G1851" s="449"/>
      <c r="H1851" s="449"/>
      <c r="I1851" s="449"/>
      <c r="J1851" s="449"/>
      <c r="K1851" s="449"/>
      <c r="L1851" s="449"/>
      <c r="U1851" s="196" t="str">
        <f t="shared" si="76"/>
        <v>13: Food assistance/Sale of food assistance</v>
      </c>
    </row>
    <row r="1852" spans="1:21" ht="12.6">
      <c r="A1852" s="449" t="s">
        <v>10430</v>
      </c>
      <c r="B1852" s="449">
        <v>14</v>
      </c>
      <c r="C1852" s="450" t="s">
        <v>10443</v>
      </c>
      <c r="D1852" s="449" t="str">
        <f t="shared" si="74"/>
        <v>Gathering of wild foods</v>
      </c>
      <c r="E1852" s="449" t="s">
        <v>10443</v>
      </c>
      <c r="F1852" s="449"/>
      <c r="G1852" s="449"/>
      <c r="H1852" s="449"/>
      <c r="I1852" s="449"/>
      <c r="J1852" s="449"/>
      <c r="K1852" s="449"/>
      <c r="L1852" s="449"/>
      <c r="U1852" s="196" t="str">
        <f t="shared" si="76"/>
        <v>14: Gathering of wild foods</v>
      </c>
    </row>
    <row r="1853" spans="1:21" ht="12.6">
      <c r="A1853" s="449" t="s">
        <v>10430</v>
      </c>
      <c r="B1853" s="449">
        <v>15</v>
      </c>
      <c r="C1853" s="450" t="s">
        <v>10444</v>
      </c>
      <c r="D1853" s="449" t="str">
        <f t="shared" si="74"/>
        <v>Hunting</v>
      </c>
      <c r="E1853" s="449" t="s">
        <v>10444</v>
      </c>
      <c r="F1853" s="449"/>
      <c r="G1853" s="449"/>
      <c r="H1853" s="449"/>
      <c r="I1853" s="449"/>
      <c r="J1853" s="449"/>
      <c r="K1853" s="449"/>
      <c r="L1853" s="449"/>
      <c r="U1853" s="196" t="str">
        <f t="shared" si="76"/>
        <v>15: Hunting</v>
      </c>
    </row>
    <row r="1854" spans="1:21" ht="12.6">
      <c r="A1854" s="449" t="s">
        <v>10430</v>
      </c>
      <c r="B1854" s="449">
        <v>16</v>
      </c>
      <c r="C1854" s="450" t="s">
        <v>10445</v>
      </c>
      <c r="D1854" s="449" t="str">
        <f t="shared" si="74"/>
        <v>Other, specify</v>
      </c>
      <c r="E1854" s="449" t="s">
        <v>10445</v>
      </c>
      <c r="F1854" s="449"/>
      <c r="G1854" s="449"/>
      <c r="H1854" s="449"/>
      <c r="I1854" s="449"/>
      <c r="J1854" s="449"/>
      <c r="K1854" s="449"/>
      <c r="L1854" s="449"/>
      <c r="U1854" s="196" t="str">
        <f t="shared" si="76"/>
        <v>16: Other, specify</v>
      </c>
    </row>
    <row r="1855" spans="1:21" ht="12.6">
      <c r="A1855" s="449" t="s">
        <v>10446</v>
      </c>
      <c r="B1855" s="449">
        <v>1</v>
      </c>
      <c r="C1855" s="450" t="s">
        <v>10431</v>
      </c>
      <c r="D1855" s="449" t="str">
        <f t="shared" si="74"/>
        <v>Agriculture, including my own production or the sale of cereals, vegetables and other crops</v>
      </c>
      <c r="E1855" s="449" t="s">
        <v>10431</v>
      </c>
      <c r="F1855" s="449"/>
      <c r="G1855" s="449"/>
      <c r="H1855" s="449"/>
      <c r="I1855" s="449"/>
      <c r="J1855" s="449"/>
      <c r="K1855" s="449"/>
      <c r="L1855" s="449"/>
      <c r="U1855" s="196" t="str">
        <f t="shared" si="76"/>
        <v>1: Agriculture, including my own production or the sale of cereals, vegetables and other crops</v>
      </c>
    </row>
    <row r="1856" spans="1:21" ht="12.6">
      <c r="A1856" s="449" t="s">
        <v>10446</v>
      </c>
      <c r="B1856" s="449">
        <v>2</v>
      </c>
      <c r="C1856" s="450" t="s">
        <v>10432</v>
      </c>
      <c r="D1856" s="449" t="str">
        <f t="shared" si="74"/>
        <v>Livestock and the sale of livestock or livestock products and poultry</v>
      </c>
      <c r="E1856" s="449" t="s">
        <v>10432</v>
      </c>
      <c r="F1856" s="449"/>
      <c r="G1856" s="449"/>
      <c r="H1856" s="449"/>
      <c r="I1856" s="449"/>
      <c r="J1856" s="449"/>
      <c r="K1856" s="449"/>
      <c r="L1856" s="449"/>
      <c r="U1856" s="196" t="str">
        <f t="shared" si="76"/>
        <v>2: Livestock and the sale of livestock or livestock products and poultry</v>
      </c>
    </row>
    <row r="1857" spans="1:21" ht="12.6">
      <c r="A1857" s="449" t="s">
        <v>10446</v>
      </c>
      <c r="B1857" s="449">
        <v>3</v>
      </c>
      <c r="C1857" s="450" t="s">
        <v>10433</v>
      </c>
      <c r="D1857" s="449" t="str">
        <f t="shared" si="74"/>
        <v>Sale of alcoholic beverages/brewing</v>
      </c>
      <c r="E1857" s="449" t="s">
        <v>10433</v>
      </c>
      <c r="F1857" s="449"/>
      <c r="G1857" s="449"/>
      <c r="H1857" s="449"/>
      <c r="I1857" s="449"/>
      <c r="J1857" s="449"/>
      <c r="K1857" s="449"/>
      <c r="L1857" s="449"/>
      <c r="U1857" s="196" t="str">
        <f t="shared" si="76"/>
        <v>3: Sale of alcoholic beverages/brewing</v>
      </c>
    </row>
    <row r="1858" spans="1:21" ht="12.6">
      <c r="A1858" s="449" t="s">
        <v>10446</v>
      </c>
      <c r="B1858" s="449">
        <v>4</v>
      </c>
      <c r="C1858" s="450" t="s">
        <v>10434</v>
      </c>
      <c r="D1858" s="449" t="str">
        <f t="shared" si="74"/>
        <v>Unskilled casual labor, like for agriculture, basic construction, etc</v>
      </c>
      <c r="E1858" s="449" t="s">
        <v>10434</v>
      </c>
      <c r="F1858" s="449"/>
      <c r="G1858" s="449"/>
      <c r="H1858" s="449"/>
      <c r="I1858" s="449"/>
      <c r="J1858" s="449"/>
      <c r="K1858" s="449"/>
      <c r="L1858" s="449"/>
      <c r="U1858" s="196" t="str">
        <f t="shared" si="76"/>
        <v>4: Unskilled casual labor, like for agriculture, basic construction, etc</v>
      </c>
    </row>
    <row r="1859" spans="1:21" ht="12.6">
      <c r="A1859" s="449" t="s">
        <v>10446</v>
      </c>
      <c r="B1859" s="449">
        <v>5</v>
      </c>
      <c r="C1859" s="450" t="s">
        <v>10435</v>
      </c>
      <c r="D1859" s="449" t="str">
        <f t="shared" si="74"/>
        <v>Skilled labor</v>
      </c>
      <c r="E1859" s="449" t="s">
        <v>10435</v>
      </c>
      <c r="F1859" s="449"/>
      <c r="G1859" s="449"/>
      <c r="H1859" s="449"/>
      <c r="I1859" s="449"/>
      <c r="J1859" s="449"/>
      <c r="K1859" s="449"/>
      <c r="L1859" s="449"/>
      <c r="U1859" s="196" t="str">
        <f t="shared" si="76"/>
        <v>5: Skilled labor</v>
      </c>
    </row>
    <row r="1860" spans="1:21" ht="12.6">
      <c r="A1860" s="449" t="s">
        <v>10446</v>
      </c>
      <c r="B1860" s="449">
        <v>6</v>
      </c>
      <c r="C1860" s="450" t="s">
        <v>10436</v>
      </c>
      <c r="D1860" s="449" t="str">
        <f t="shared" si="74"/>
        <v>Trader/shop owner/small trading/sale of crafts, etc.</v>
      </c>
      <c r="E1860" s="449" t="s">
        <v>10436</v>
      </c>
      <c r="F1860" s="449"/>
      <c r="G1860" s="449"/>
      <c r="H1860" s="449"/>
      <c r="I1860" s="449"/>
      <c r="J1860" s="449"/>
      <c r="K1860" s="449"/>
      <c r="L1860" s="449"/>
      <c r="U1860" s="196" t="str">
        <f t="shared" si="76"/>
        <v>6: Trader/shop owner/small trading/sale of crafts, etc.</v>
      </c>
    </row>
    <row r="1861" spans="1:21" ht="12.6">
      <c r="A1861" s="449" t="s">
        <v>10446</v>
      </c>
      <c r="B1861" s="449">
        <v>7</v>
      </c>
      <c r="C1861" s="450" t="s">
        <v>10437</v>
      </c>
      <c r="D1861" s="449" t="str">
        <f t="shared" si="74"/>
        <v>Salaried work (public/private)</v>
      </c>
      <c r="E1861" s="449" t="s">
        <v>10437</v>
      </c>
      <c r="F1861" s="449"/>
      <c r="G1861" s="449"/>
      <c r="H1861" s="449"/>
      <c r="I1861" s="449"/>
      <c r="J1861" s="449"/>
      <c r="K1861" s="449"/>
      <c r="L1861" s="449"/>
      <c r="U1861" s="196" t="str">
        <f t="shared" si="76"/>
        <v>7: Salaried work (public/private)</v>
      </c>
    </row>
    <row r="1862" spans="1:21" ht="12.6">
      <c r="A1862" s="449" t="s">
        <v>10446</v>
      </c>
      <c r="B1862" s="449">
        <v>8</v>
      </c>
      <c r="C1862" s="450" t="s">
        <v>10438</v>
      </c>
      <c r="D1862" s="449" t="str">
        <f t="shared" si="74"/>
        <v>Sale of firewood/poles, charcoal, grass, stones, and other natural resources</v>
      </c>
      <c r="E1862" s="449" t="s">
        <v>10438</v>
      </c>
      <c r="F1862" s="449"/>
      <c r="G1862" s="449"/>
      <c r="H1862" s="449"/>
      <c r="I1862" s="449"/>
      <c r="J1862" s="449"/>
      <c r="K1862" s="449"/>
      <c r="L1862" s="449"/>
      <c r="U1862" s="196" t="str">
        <f t="shared" si="76"/>
        <v>8: Sale of firewood/poles, charcoal, grass, stones, and other natural resources</v>
      </c>
    </row>
    <row r="1863" spans="1:21" ht="12.6">
      <c r="A1863" s="449" t="s">
        <v>10446</v>
      </c>
      <c r="B1863" s="449">
        <v>9</v>
      </c>
      <c r="C1863" s="450" t="s">
        <v>10439</v>
      </c>
      <c r="D1863" s="449" t="str">
        <f t="shared" si="74"/>
        <v>Borrowing food, cash, or other resources</v>
      </c>
      <c r="E1863" s="449" t="s">
        <v>10439</v>
      </c>
      <c r="F1863" s="449"/>
      <c r="G1863" s="449"/>
      <c r="H1863" s="449"/>
      <c r="I1863" s="449"/>
      <c r="J1863" s="449"/>
      <c r="K1863" s="449"/>
      <c r="L1863" s="449"/>
      <c r="U1863" s="196" t="str">
        <f t="shared" si="76"/>
        <v>9: Borrowing food, cash, or other resources</v>
      </c>
    </row>
    <row r="1864" spans="1:21" ht="12.6">
      <c r="A1864" s="449" t="s">
        <v>10446</v>
      </c>
      <c r="B1864" s="449">
        <v>10</v>
      </c>
      <c r="C1864" s="450" t="s">
        <v>10440</v>
      </c>
      <c r="D1864" s="449" t="str">
        <f t="shared" si="74"/>
        <v>Fishing or sale of fish</v>
      </c>
      <c r="E1864" s="449" t="s">
        <v>10440</v>
      </c>
      <c r="F1864" s="449"/>
      <c r="G1864" s="449"/>
      <c r="H1864" s="449"/>
      <c r="I1864" s="449"/>
      <c r="J1864" s="449"/>
      <c r="K1864" s="449"/>
      <c r="L1864" s="449"/>
      <c r="U1864" s="196" t="str">
        <f t="shared" si="76"/>
        <v>10: Fishing or sale of fish</v>
      </c>
    </row>
    <row r="1865" spans="1:21" ht="12.6">
      <c r="A1865" s="449" t="s">
        <v>10446</v>
      </c>
      <c r="B1865" s="449">
        <v>11</v>
      </c>
      <c r="C1865" s="450" t="s">
        <v>10441</v>
      </c>
      <c r="D1865" s="449" t="str">
        <f t="shared" si="74"/>
        <v>Support from family, friends, the community, etc</v>
      </c>
      <c r="E1865" s="449" t="s">
        <v>10441</v>
      </c>
      <c r="F1865" s="449"/>
      <c r="G1865" s="449"/>
      <c r="H1865" s="449"/>
      <c r="I1865" s="449"/>
      <c r="J1865" s="449"/>
      <c r="K1865" s="449"/>
      <c r="L1865" s="449"/>
      <c r="U1865" s="196" t="str">
        <f t="shared" si="76"/>
        <v>11: Support from family, friends, the community, etc</v>
      </c>
    </row>
    <row r="1866" spans="1:21" ht="12.6">
      <c r="A1866" s="449" t="s">
        <v>10446</v>
      </c>
      <c r="B1866" s="449">
        <v>12</v>
      </c>
      <c r="C1866" s="450" t="s">
        <v>9247</v>
      </c>
      <c r="D1866" s="449" t="str">
        <f t="shared" si="74"/>
        <v>Begging</v>
      </c>
      <c r="E1866" s="449" t="s">
        <v>9247</v>
      </c>
      <c r="F1866" s="449"/>
      <c r="G1866" s="449"/>
      <c r="H1866" s="449"/>
      <c r="I1866" s="449"/>
      <c r="J1866" s="449"/>
      <c r="K1866" s="449"/>
      <c r="L1866" s="449"/>
      <c r="U1866" s="196" t="str">
        <f t="shared" si="76"/>
        <v>12: Begging</v>
      </c>
    </row>
    <row r="1867" spans="1:21" ht="12.6">
      <c r="A1867" s="449" t="s">
        <v>10446</v>
      </c>
      <c r="B1867" s="449">
        <v>13</v>
      </c>
      <c r="C1867" s="450" t="s">
        <v>10442</v>
      </c>
      <c r="D1867" s="449" t="str">
        <f t="shared" si="74"/>
        <v>Food assistance/Sale of food assistance</v>
      </c>
      <c r="E1867" s="449" t="s">
        <v>10442</v>
      </c>
      <c r="F1867" s="449"/>
      <c r="G1867" s="449"/>
      <c r="H1867" s="449"/>
      <c r="I1867" s="449"/>
      <c r="J1867" s="449"/>
      <c r="K1867" s="449"/>
      <c r="L1867" s="449"/>
      <c r="U1867" s="196" t="str">
        <f t="shared" si="76"/>
        <v>13: Food assistance/Sale of food assistance</v>
      </c>
    </row>
    <row r="1868" spans="1:21" ht="12.6">
      <c r="A1868" s="449" t="s">
        <v>10446</v>
      </c>
      <c r="B1868" s="449">
        <v>14</v>
      </c>
      <c r="C1868" s="450" t="s">
        <v>10443</v>
      </c>
      <c r="D1868" s="449" t="str">
        <f t="shared" si="74"/>
        <v>Gathering of wild foods</v>
      </c>
      <c r="E1868" s="449" t="s">
        <v>10443</v>
      </c>
      <c r="F1868" s="449"/>
      <c r="G1868" s="449"/>
      <c r="H1868" s="449"/>
      <c r="I1868" s="449"/>
      <c r="J1868" s="449"/>
      <c r="K1868" s="449"/>
      <c r="L1868" s="449"/>
      <c r="U1868" s="196" t="str">
        <f t="shared" si="76"/>
        <v>14: Gathering of wild foods</v>
      </c>
    </row>
    <row r="1869" spans="1:21" ht="12.6">
      <c r="A1869" s="449" t="s">
        <v>10446</v>
      </c>
      <c r="B1869" s="449">
        <v>15</v>
      </c>
      <c r="C1869" s="450" t="s">
        <v>10444</v>
      </c>
      <c r="D1869" s="449" t="str">
        <f t="shared" si="74"/>
        <v>Hunting</v>
      </c>
      <c r="E1869" s="449" t="s">
        <v>10444</v>
      </c>
      <c r="F1869" s="449"/>
      <c r="G1869" s="449"/>
      <c r="H1869" s="449"/>
      <c r="I1869" s="449"/>
      <c r="J1869" s="449"/>
      <c r="K1869" s="449"/>
      <c r="L1869" s="449"/>
      <c r="U1869" s="196" t="str">
        <f t="shared" si="76"/>
        <v>15: Hunting</v>
      </c>
    </row>
    <row r="1870" spans="1:21" ht="12.6">
      <c r="A1870" s="449" t="s">
        <v>10446</v>
      </c>
      <c r="B1870" s="449">
        <v>88</v>
      </c>
      <c r="C1870" s="450" t="s">
        <v>10445</v>
      </c>
      <c r="D1870" s="449" t="str">
        <f t="shared" si="74"/>
        <v>Other, specify</v>
      </c>
      <c r="E1870" s="449" t="s">
        <v>10445</v>
      </c>
      <c r="F1870" s="449"/>
      <c r="G1870" s="449"/>
      <c r="H1870" s="449"/>
      <c r="I1870" s="449"/>
      <c r="J1870" s="449"/>
      <c r="K1870" s="449"/>
      <c r="L1870" s="449"/>
      <c r="U1870" s="196" t="str">
        <f t="shared" ref="U1870:U1901" si="77">IF(LEN(B1870)&gt;0,_xlfn.CONCAT(B1870,": ",D1870),"")</f>
        <v>88: Other, specify</v>
      </c>
    </row>
    <row r="1871" spans="1:21" ht="12.6">
      <c r="A1871" s="449" t="s">
        <v>10446</v>
      </c>
      <c r="B1871" s="449">
        <v>17</v>
      </c>
      <c r="C1871" s="450" t="s">
        <v>10447</v>
      </c>
      <c r="D1871" s="449" t="str">
        <f t="shared" si="74"/>
        <v>No second source of income</v>
      </c>
      <c r="E1871" s="449" t="s">
        <v>10447</v>
      </c>
      <c r="F1871" s="449"/>
      <c r="G1871" s="449"/>
      <c r="H1871" s="449"/>
      <c r="I1871" s="449"/>
      <c r="J1871" s="449"/>
      <c r="K1871" s="449"/>
      <c r="L1871" s="449"/>
      <c r="U1871" s="196" t="str">
        <f t="shared" si="77"/>
        <v>17: No second source of income</v>
      </c>
    </row>
    <row r="1872" spans="1:21" ht="12.6">
      <c r="A1872" s="449" t="s">
        <v>10448</v>
      </c>
      <c r="B1872" s="448">
        <v>1</v>
      </c>
      <c r="C1872" s="450" t="s">
        <v>10449</v>
      </c>
      <c r="D1872" s="449" t="str">
        <f t="shared" si="74"/>
        <v>Consume at home</v>
      </c>
      <c r="E1872" s="470" t="s">
        <v>10449</v>
      </c>
      <c r="F1872" s="470"/>
      <c r="G1872" s="470"/>
      <c r="H1872" s="470"/>
      <c r="I1872" s="449"/>
      <c r="J1872" s="449"/>
      <c r="K1872" s="449"/>
      <c r="L1872" s="449"/>
      <c r="U1872" s="196" t="str">
        <f t="shared" si="77"/>
        <v>1: Consume at home</v>
      </c>
    </row>
    <row r="1873" spans="1:21" ht="12.6">
      <c r="A1873" s="449" t="s">
        <v>10448</v>
      </c>
      <c r="B1873" s="448">
        <v>2</v>
      </c>
      <c r="C1873" s="450" t="s">
        <v>10450</v>
      </c>
      <c r="D1873" s="449" t="str">
        <f t="shared" si="74"/>
        <v>Sell at market</v>
      </c>
      <c r="E1873" s="470" t="s">
        <v>10450</v>
      </c>
      <c r="F1873" s="470"/>
      <c r="G1873" s="470"/>
      <c r="H1873" s="470"/>
      <c r="I1873" s="449"/>
      <c r="J1873" s="449"/>
      <c r="K1873" s="449"/>
      <c r="L1873" s="449"/>
      <c r="U1873" s="196" t="str">
        <f t="shared" si="77"/>
        <v>2: Sell at market</v>
      </c>
    </row>
    <row r="1874" spans="1:21" ht="12.6">
      <c r="A1874" s="449" t="s">
        <v>10448</v>
      </c>
      <c r="B1874" s="448">
        <v>3</v>
      </c>
      <c r="C1874" s="450" t="s">
        <v>3911</v>
      </c>
      <c r="D1874" s="449" t="str">
        <f t="shared" si="74"/>
        <v>Exchanged for other foods or services</v>
      </c>
      <c r="E1874" s="470" t="s">
        <v>3911</v>
      </c>
      <c r="F1874" s="470"/>
      <c r="G1874" s="470"/>
      <c r="H1874" s="470"/>
      <c r="I1874" s="449"/>
      <c r="J1874" s="449"/>
      <c r="K1874" s="449"/>
      <c r="L1874" s="449"/>
      <c r="U1874" s="196" t="str">
        <f t="shared" si="77"/>
        <v>3: Exchanged for other foods or services</v>
      </c>
    </row>
    <row r="1875" spans="1:21" ht="12.6">
      <c r="A1875" s="449" t="s">
        <v>10448</v>
      </c>
      <c r="B1875" s="448">
        <v>4</v>
      </c>
      <c r="C1875" s="450" t="s">
        <v>10451</v>
      </c>
      <c r="D1875" s="449" t="str">
        <f t="shared" si="74"/>
        <v>Share with relatives and or other households</v>
      </c>
      <c r="E1875" s="470" t="s">
        <v>10451</v>
      </c>
      <c r="F1875" s="470"/>
      <c r="G1875" s="470"/>
      <c r="H1875" s="470"/>
      <c r="I1875" s="449"/>
      <c r="J1875" s="449"/>
      <c r="K1875" s="449"/>
      <c r="L1875" s="449"/>
      <c r="U1875" s="196" t="str">
        <f t="shared" si="77"/>
        <v>4: Share with relatives and or other households</v>
      </c>
    </row>
    <row r="1876" spans="1:21" ht="12.6">
      <c r="A1876" s="449" t="s">
        <v>10448</v>
      </c>
      <c r="B1876" s="448">
        <v>5</v>
      </c>
      <c r="C1876" s="450" t="s">
        <v>10452</v>
      </c>
      <c r="D1876" s="449" t="str">
        <f t="shared" si="74"/>
        <v>Kept for local authorities</v>
      </c>
      <c r="E1876" s="470" t="s">
        <v>10452</v>
      </c>
      <c r="F1876" s="470"/>
      <c r="G1876" s="470"/>
      <c r="H1876" s="470"/>
      <c r="I1876" s="449"/>
      <c r="J1876" s="449"/>
      <c r="K1876" s="449"/>
      <c r="L1876" s="449"/>
      <c r="U1876" s="196" t="str">
        <f t="shared" si="77"/>
        <v>5: Kept for local authorities</v>
      </c>
    </row>
    <row r="1877" spans="1:21" ht="12.6">
      <c r="A1877" s="449" t="s">
        <v>10448</v>
      </c>
      <c r="B1877" s="448">
        <v>88</v>
      </c>
      <c r="C1877" s="450" t="s">
        <v>4525</v>
      </c>
      <c r="D1877" s="449" t="str">
        <f t="shared" si="74"/>
        <v>Other</v>
      </c>
      <c r="E1877" s="470" t="s">
        <v>4525</v>
      </c>
      <c r="F1877" s="470"/>
      <c r="G1877" s="470"/>
      <c r="H1877" s="470"/>
      <c r="I1877" s="449"/>
      <c r="J1877" s="449"/>
      <c r="K1877" s="449"/>
      <c r="L1877" s="449"/>
      <c r="U1877" s="196" t="str">
        <f t="shared" si="77"/>
        <v>88: Other</v>
      </c>
    </row>
    <row r="1878" spans="1:21" ht="12.6">
      <c r="A1878" s="449" t="s">
        <v>10453</v>
      </c>
      <c r="B1878" s="448">
        <v>1</v>
      </c>
      <c r="C1878" s="450" t="s">
        <v>1375</v>
      </c>
      <c r="D1878" s="449" t="str">
        <f t="shared" si="74"/>
        <v>Tomatoes</v>
      </c>
      <c r="E1878" s="449" t="s">
        <v>1375</v>
      </c>
      <c r="F1878" s="449"/>
      <c r="G1878" s="449"/>
      <c r="H1878" s="449"/>
      <c r="I1878" s="449"/>
      <c r="J1878" s="449"/>
      <c r="K1878" s="449"/>
      <c r="L1878" s="449"/>
      <c r="U1878" s="196" t="str">
        <f t="shared" si="77"/>
        <v>1: Tomatoes</v>
      </c>
    </row>
    <row r="1879" spans="1:21" ht="12.6">
      <c r="A1879" s="449" t="s">
        <v>10453</v>
      </c>
      <c r="B1879" s="448">
        <v>2</v>
      </c>
      <c r="C1879" s="450" t="s">
        <v>10454</v>
      </c>
      <c r="D1879" s="449" t="str">
        <f t="shared" si="74"/>
        <v>Onions</v>
      </c>
      <c r="E1879" s="449" t="s">
        <v>10454</v>
      </c>
      <c r="F1879" s="449"/>
      <c r="G1879" s="449"/>
      <c r="H1879" s="449"/>
      <c r="I1879" s="449"/>
      <c r="J1879" s="449"/>
      <c r="K1879" s="449"/>
      <c r="L1879" s="449"/>
      <c r="U1879" s="196" t="str">
        <f t="shared" si="77"/>
        <v>2: Onions</v>
      </c>
    </row>
    <row r="1880" spans="1:21" ht="12.6">
      <c r="A1880" s="449" t="s">
        <v>10453</v>
      </c>
      <c r="B1880" s="448">
        <v>3</v>
      </c>
      <c r="C1880" s="450" t="s">
        <v>10455</v>
      </c>
      <c r="D1880" s="449" t="str">
        <f t="shared" si="74"/>
        <v>Okra</v>
      </c>
      <c r="E1880" s="449" t="s">
        <v>10455</v>
      </c>
      <c r="F1880" s="449"/>
      <c r="G1880" s="449"/>
      <c r="H1880" s="449"/>
      <c r="I1880" s="449"/>
      <c r="J1880" s="449"/>
      <c r="K1880" s="449"/>
      <c r="L1880" s="449"/>
      <c r="U1880" s="196" t="str">
        <f t="shared" si="77"/>
        <v>3: Okra</v>
      </c>
    </row>
    <row r="1881" spans="1:21" ht="12.6">
      <c r="A1881" s="449" t="s">
        <v>10453</v>
      </c>
      <c r="B1881" s="448">
        <v>4</v>
      </c>
      <c r="C1881" s="450" t="s">
        <v>10456</v>
      </c>
      <c r="D1881" s="449" t="str">
        <f t="shared" si="74"/>
        <v>Pumpkins/squashes</v>
      </c>
      <c r="E1881" s="449" t="s">
        <v>10456</v>
      </c>
      <c r="F1881" s="449"/>
      <c r="G1881" s="449"/>
      <c r="H1881" s="449"/>
      <c r="I1881" s="449"/>
      <c r="J1881" s="449"/>
      <c r="K1881" s="449"/>
      <c r="L1881" s="449"/>
      <c r="U1881" s="196" t="str">
        <f t="shared" si="77"/>
        <v>4: Pumpkins/squashes</v>
      </c>
    </row>
    <row r="1882" spans="1:21" ht="12.6">
      <c r="A1882" s="449" t="s">
        <v>10453</v>
      </c>
      <c r="B1882" s="448">
        <v>5</v>
      </c>
      <c r="C1882" s="450" t="s">
        <v>10457</v>
      </c>
      <c r="D1882" s="449" t="str">
        <f t="shared" si="74"/>
        <v>Leafy greens</v>
      </c>
      <c r="E1882" s="449" t="s">
        <v>10457</v>
      </c>
      <c r="F1882" s="449"/>
      <c r="G1882" s="449"/>
      <c r="H1882" s="449"/>
      <c r="I1882" s="449"/>
      <c r="J1882" s="449"/>
      <c r="K1882" s="449"/>
      <c r="L1882" s="449"/>
      <c r="U1882" s="196" t="str">
        <f t="shared" si="77"/>
        <v>5: Leafy greens</v>
      </c>
    </row>
    <row r="1883" spans="1:21" ht="12.6">
      <c r="A1883" s="449" t="s">
        <v>10453</v>
      </c>
      <c r="B1883" s="456">
        <v>88</v>
      </c>
      <c r="C1883" s="450" t="s">
        <v>10354</v>
      </c>
      <c r="D1883" s="449" t="str">
        <f t="shared" si="74"/>
        <v>Other (specify)</v>
      </c>
      <c r="E1883" s="449" t="s">
        <v>10354</v>
      </c>
      <c r="F1883" s="449"/>
      <c r="G1883" s="449"/>
      <c r="H1883" s="449"/>
      <c r="I1883" s="449"/>
      <c r="J1883" s="449"/>
      <c r="K1883" s="449"/>
      <c r="L1883" s="449"/>
      <c r="U1883" s="196" t="str">
        <f t="shared" si="77"/>
        <v>88: Other (specify)</v>
      </c>
    </row>
    <row r="1884" spans="1:21" ht="12.6">
      <c r="A1884" s="449" t="s">
        <v>10458</v>
      </c>
      <c r="B1884" s="448">
        <v>1</v>
      </c>
      <c r="C1884" s="450" t="s">
        <v>10459</v>
      </c>
      <c r="D1884" s="449" t="str">
        <f t="shared" si="74"/>
        <v>Anthropological measurements for screening</v>
      </c>
      <c r="E1884" s="449" t="s">
        <v>10459</v>
      </c>
      <c r="F1884" s="449"/>
      <c r="G1884" s="449"/>
      <c r="H1884" s="449"/>
      <c r="I1884" s="449"/>
      <c r="J1884" s="449"/>
      <c r="K1884" s="449"/>
      <c r="L1884" s="449"/>
      <c r="U1884" s="196" t="str">
        <f t="shared" si="77"/>
        <v>1: Anthropological measurements for screening</v>
      </c>
    </row>
    <row r="1885" spans="1:21" ht="12.6">
      <c r="A1885" s="449" t="s">
        <v>10458</v>
      </c>
      <c r="B1885" s="448">
        <v>2</v>
      </c>
      <c r="C1885" s="450" t="s">
        <v>9411</v>
      </c>
      <c r="D1885" s="449" t="str">
        <f t="shared" si="74"/>
        <v>Communication of distribution schedule</v>
      </c>
      <c r="E1885" s="449" t="s">
        <v>9411</v>
      </c>
      <c r="F1885" s="449"/>
      <c r="G1885" s="449"/>
      <c r="H1885" s="449"/>
      <c r="I1885" s="449"/>
      <c r="J1885" s="449"/>
      <c r="K1885" s="449"/>
      <c r="L1885" s="449"/>
      <c r="U1885" s="196" t="str">
        <f t="shared" si="77"/>
        <v>2: Communication of distribution schedule</v>
      </c>
    </row>
    <row r="1886" spans="1:21" ht="12.6">
      <c r="A1886" s="449" t="s">
        <v>10458</v>
      </c>
      <c r="B1886" s="448">
        <v>3</v>
      </c>
      <c r="C1886" s="450" t="s">
        <v>10460</v>
      </c>
      <c r="D1886" s="449" t="str">
        <f t="shared" si="74"/>
        <v>Complaints/ feedback management</v>
      </c>
      <c r="E1886" s="449" t="s">
        <v>10460</v>
      </c>
      <c r="F1886" s="449"/>
      <c r="G1886" s="449"/>
      <c r="H1886" s="449"/>
      <c r="I1886" s="449"/>
      <c r="J1886" s="449"/>
      <c r="K1886" s="449"/>
      <c r="L1886" s="449"/>
      <c r="U1886" s="196" t="str">
        <f t="shared" si="77"/>
        <v>3: Complaints/ feedback management</v>
      </c>
    </row>
    <row r="1887" spans="1:21" ht="12.6">
      <c r="A1887" s="449" t="s">
        <v>10458</v>
      </c>
      <c r="B1887" s="448">
        <v>4</v>
      </c>
      <c r="C1887" s="450" t="s">
        <v>9420</v>
      </c>
      <c r="D1887" s="449" t="str">
        <f t="shared" ref="D1887:D1950" si="78">C1887</f>
        <v>Identifying vulnerable people</v>
      </c>
      <c r="E1887" s="449" t="s">
        <v>9420</v>
      </c>
      <c r="F1887" s="449"/>
      <c r="G1887" s="449"/>
      <c r="H1887" s="449"/>
      <c r="I1887" s="449"/>
      <c r="J1887" s="449"/>
      <c r="K1887" s="449"/>
      <c r="L1887" s="449"/>
      <c r="U1887" s="196" t="str">
        <f t="shared" si="77"/>
        <v>4: Identifying vulnerable people</v>
      </c>
    </row>
    <row r="1888" spans="1:21" ht="12.6">
      <c r="A1888" s="449" t="s">
        <v>10458</v>
      </c>
      <c r="B1888" s="448">
        <v>5</v>
      </c>
      <c r="C1888" s="450" t="s">
        <v>9423</v>
      </c>
      <c r="D1888" s="449" t="str">
        <f t="shared" si="78"/>
        <v>Sensitization on entitlements</v>
      </c>
      <c r="E1888" s="449" t="s">
        <v>10461</v>
      </c>
      <c r="F1888" s="449"/>
      <c r="G1888" s="449"/>
      <c r="H1888" s="449"/>
      <c r="I1888" s="449"/>
      <c r="J1888" s="449"/>
      <c r="K1888" s="449"/>
      <c r="L1888" s="449"/>
      <c r="U1888" s="196" t="str">
        <f t="shared" si="77"/>
        <v>5: Sensitization on entitlements</v>
      </c>
    </row>
    <row r="1889" spans="1:21" ht="12.6">
      <c r="A1889" s="449" t="s">
        <v>10458</v>
      </c>
      <c r="B1889" s="448">
        <v>6</v>
      </c>
      <c r="C1889" s="450" t="s">
        <v>10462</v>
      </c>
      <c r="D1889" s="449" t="str">
        <f t="shared" si="78"/>
        <v>Sensitization on health, nutrition, hygiene</v>
      </c>
      <c r="E1889" s="449" t="s">
        <v>10462</v>
      </c>
      <c r="F1889" s="449"/>
      <c r="G1889" s="449"/>
      <c r="H1889" s="449"/>
      <c r="I1889" s="449"/>
      <c r="J1889" s="449"/>
      <c r="K1889" s="449"/>
      <c r="L1889" s="449"/>
      <c r="U1889" s="196" t="str">
        <f t="shared" si="77"/>
        <v>6: Sensitization on health, nutrition, hygiene</v>
      </c>
    </row>
    <row r="1890" spans="1:21" ht="12.6">
      <c r="A1890" s="449" t="s">
        <v>10458</v>
      </c>
      <c r="B1890" s="448">
        <v>7</v>
      </c>
      <c r="C1890" s="450" t="s">
        <v>9424</v>
      </c>
      <c r="D1890" s="449" t="str">
        <f t="shared" si="78"/>
        <v>Sensitization on targeting</v>
      </c>
      <c r="E1890" s="449" t="s">
        <v>9424</v>
      </c>
      <c r="F1890" s="449"/>
      <c r="G1890" s="449"/>
      <c r="H1890" s="449"/>
      <c r="I1890" s="449"/>
      <c r="J1890" s="449"/>
      <c r="K1890" s="449"/>
      <c r="L1890" s="449"/>
      <c r="U1890" s="196" t="str">
        <f t="shared" si="77"/>
        <v>7: Sensitization on targeting</v>
      </c>
    </row>
    <row r="1891" spans="1:21" ht="12.6">
      <c r="A1891" s="457" t="s">
        <v>10458</v>
      </c>
      <c r="B1891" s="456">
        <v>88</v>
      </c>
      <c r="C1891" s="450" t="s">
        <v>4525</v>
      </c>
      <c r="D1891" s="449" t="str">
        <f t="shared" si="78"/>
        <v>Other</v>
      </c>
      <c r="E1891" s="457" t="s">
        <v>4525</v>
      </c>
      <c r="F1891" s="457"/>
      <c r="G1891" s="457"/>
      <c r="H1891" s="457"/>
      <c r="I1891" s="449"/>
      <c r="J1891" s="449"/>
      <c r="K1891" s="449"/>
      <c r="L1891" s="449"/>
      <c r="U1891" s="196" t="str">
        <f t="shared" si="77"/>
        <v>88: Other</v>
      </c>
    </row>
    <row r="1892" spans="1:21" ht="12.6">
      <c r="A1892" s="471" t="s">
        <v>10463</v>
      </c>
      <c r="B1892" s="448">
        <v>1</v>
      </c>
      <c r="C1892" s="450" t="s">
        <v>10464</v>
      </c>
      <c r="D1892" s="449" t="str">
        <f t="shared" si="78"/>
        <v>Voluntary</v>
      </c>
      <c r="E1892" s="451" t="s">
        <v>10464</v>
      </c>
      <c r="F1892" s="451"/>
      <c r="G1892" s="451"/>
      <c r="H1892" s="451"/>
      <c r="I1892" s="449"/>
      <c r="J1892" s="449"/>
      <c r="K1892" s="449"/>
      <c r="L1892" s="449"/>
      <c r="U1892" s="196" t="str">
        <f t="shared" si="77"/>
        <v>1: Voluntary</v>
      </c>
    </row>
    <row r="1893" spans="1:21" ht="12.6">
      <c r="A1893" s="471" t="s">
        <v>10463</v>
      </c>
      <c r="B1893" s="448">
        <v>2</v>
      </c>
      <c r="C1893" s="450" t="s">
        <v>10465</v>
      </c>
      <c r="D1893" s="449" t="str">
        <f t="shared" si="78"/>
        <v>Forced</v>
      </c>
      <c r="E1893" s="451" t="s">
        <v>10465</v>
      </c>
      <c r="F1893" s="451"/>
      <c r="G1893" s="451"/>
      <c r="H1893" s="451"/>
      <c r="I1893" s="449"/>
      <c r="J1893" s="449"/>
      <c r="K1893" s="449"/>
      <c r="L1893" s="449"/>
      <c r="U1893" s="196" t="str">
        <f t="shared" si="77"/>
        <v>2: Forced</v>
      </c>
    </row>
    <row r="1894" spans="1:21" ht="12.6">
      <c r="A1894" s="449" t="s">
        <v>10466</v>
      </c>
      <c r="B1894" s="448">
        <v>1</v>
      </c>
      <c r="C1894" s="450" t="s">
        <v>10467</v>
      </c>
      <c r="D1894" s="449" t="str">
        <f t="shared" si="78"/>
        <v>Voucher</v>
      </c>
      <c r="E1894" s="449" t="s">
        <v>10467</v>
      </c>
      <c r="F1894" s="449"/>
      <c r="G1894" s="449"/>
      <c r="H1894" s="449"/>
      <c r="I1894" s="449"/>
      <c r="J1894" s="449"/>
      <c r="K1894" s="449"/>
      <c r="L1894" s="449"/>
      <c r="U1894" s="196" t="str">
        <f t="shared" si="77"/>
        <v>1: Voucher</v>
      </c>
    </row>
    <row r="1895" spans="1:21" ht="12.6">
      <c r="A1895" s="449" t="s">
        <v>10466</v>
      </c>
      <c r="B1895" s="448">
        <v>2</v>
      </c>
      <c r="C1895" s="450" t="s">
        <v>10468</v>
      </c>
      <c r="D1895" s="449" t="str">
        <f t="shared" si="78"/>
        <v>Cereal flour</v>
      </c>
      <c r="E1895" s="449" t="s">
        <v>10468</v>
      </c>
      <c r="F1895" s="449"/>
      <c r="G1895" s="449"/>
      <c r="H1895" s="449"/>
      <c r="I1895" s="449"/>
      <c r="J1895" s="449"/>
      <c r="K1895" s="449"/>
      <c r="L1895" s="449"/>
      <c r="U1895" s="196" t="str">
        <f t="shared" si="77"/>
        <v>2: Cereal flour</v>
      </c>
    </row>
    <row r="1896" spans="1:21" ht="12.6">
      <c r="A1896" s="449" t="s">
        <v>10466</v>
      </c>
      <c r="B1896" s="448">
        <v>3</v>
      </c>
      <c r="C1896" s="450" t="s">
        <v>10469</v>
      </c>
      <c r="D1896" s="449" t="str">
        <f t="shared" si="78"/>
        <v>Doesn’t matter</v>
      </c>
      <c r="E1896" s="449" t="s">
        <v>10469</v>
      </c>
      <c r="F1896" s="449"/>
      <c r="G1896" s="449"/>
      <c r="H1896" s="449"/>
      <c r="I1896" s="449"/>
      <c r="J1896" s="449"/>
      <c r="K1896" s="449"/>
      <c r="L1896" s="449"/>
      <c r="U1896" s="196" t="str">
        <f t="shared" si="77"/>
        <v>3: Doesn’t matter</v>
      </c>
    </row>
    <row r="1897" spans="1:21" ht="12.6">
      <c r="A1897" s="449" t="s">
        <v>10470</v>
      </c>
      <c r="B1897" s="448">
        <v>1</v>
      </c>
      <c r="C1897" s="450" t="s">
        <v>10471</v>
      </c>
      <c r="D1897" s="449" t="str">
        <f t="shared" si="78"/>
        <v>Commodity Voucher</v>
      </c>
      <c r="E1897" s="449" t="s">
        <v>10472</v>
      </c>
      <c r="F1897" s="449"/>
      <c r="G1897" s="449"/>
      <c r="H1897" s="449"/>
      <c r="I1897" s="449"/>
      <c r="J1897" s="449"/>
      <c r="K1897" s="449"/>
      <c r="L1897" s="449"/>
      <c r="U1897" s="196" t="str">
        <f t="shared" si="77"/>
        <v>1: Commodity Voucher</v>
      </c>
    </row>
    <row r="1898" spans="1:21" ht="12.6">
      <c r="A1898" s="449" t="s">
        <v>10470</v>
      </c>
      <c r="B1898" s="448">
        <v>2</v>
      </c>
      <c r="C1898" s="450" t="s">
        <v>10473</v>
      </c>
      <c r="D1898" s="449" t="str">
        <f t="shared" si="78"/>
        <v>Value Vouchers</v>
      </c>
      <c r="E1898" s="449" t="s">
        <v>10474</v>
      </c>
      <c r="F1898" s="449"/>
      <c r="G1898" s="449"/>
      <c r="H1898" s="449"/>
      <c r="I1898" s="449"/>
      <c r="J1898" s="449"/>
      <c r="K1898" s="449"/>
      <c r="L1898" s="449"/>
      <c r="U1898" s="196" t="str">
        <f t="shared" si="77"/>
        <v>2: Value Vouchers</v>
      </c>
    </row>
    <row r="1899" spans="1:21" ht="12.6">
      <c r="A1899" s="449" t="s">
        <v>10475</v>
      </c>
      <c r="B1899" s="448">
        <v>1</v>
      </c>
      <c r="C1899" s="450" t="s">
        <v>8929</v>
      </c>
      <c r="D1899" s="449" t="str">
        <f t="shared" si="78"/>
        <v>Milling</v>
      </c>
      <c r="E1899" s="449" t="s">
        <v>8929</v>
      </c>
      <c r="F1899" s="449"/>
      <c r="G1899" s="449"/>
      <c r="H1899" s="449"/>
      <c r="I1899" s="449"/>
      <c r="J1899" s="449"/>
      <c r="K1899" s="449"/>
      <c r="L1899" s="449"/>
      <c r="U1899" s="196" t="str">
        <f t="shared" si="77"/>
        <v>1: Milling</v>
      </c>
    </row>
    <row r="1900" spans="1:21" ht="12.6">
      <c r="A1900" s="449" t="s">
        <v>10475</v>
      </c>
      <c r="B1900" s="448">
        <v>2</v>
      </c>
      <c r="C1900" s="450" t="s">
        <v>10476</v>
      </c>
      <c r="D1900" s="449" t="str">
        <f t="shared" si="78"/>
        <v>Sold or given to repay loans</v>
      </c>
      <c r="E1900" s="449" t="s">
        <v>10476</v>
      </c>
      <c r="F1900" s="449"/>
      <c r="G1900" s="449"/>
      <c r="H1900" s="449"/>
      <c r="I1900" s="449"/>
      <c r="J1900" s="449"/>
      <c r="K1900" s="449"/>
      <c r="L1900" s="449"/>
      <c r="U1900" s="196" t="str">
        <f t="shared" si="77"/>
        <v>2: Sold or given to repay loans</v>
      </c>
    </row>
    <row r="1901" spans="1:21" ht="12.6">
      <c r="A1901" s="449" t="s">
        <v>10475</v>
      </c>
      <c r="B1901" s="448">
        <v>3</v>
      </c>
      <c r="C1901" s="450" t="s">
        <v>10477</v>
      </c>
      <c r="D1901" s="449" t="str">
        <f t="shared" si="78"/>
        <v>Given away as gift</v>
      </c>
      <c r="E1901" s="449" t="s">
        <v>10478</v>
      </c>
      <c r="F1901" s="449"/>
      <c r="G1901" s="449"/>
      <c r="H1901" s="449"/>
      <c r="I1901" s="449"/>
      <c r="J1901" s="449"/>
      <c r="K1901" s="449"/>
      <c r="L1901" s="449"/>
      <c r="U1901" s="196" t="str">
        <f t="shared" si="77"/>
        <v>3: Given away as gift</v>
      </c>
    </row>
    <row r="1902" spans="1:21" ht="12.6">
      <c r="A1902" s="449" t="s">
        <v>10475</v>
      </c>
      <c r="B1902" s="448">
        <v>4</v>
      </c>
      <c r="C1902" s="450" t="s">
        <v>10479</v>
      </c>
      <c r="D1902" s="449" t="str">
        <f t="shared" si="78"/>
        <v>Sold to access other services</v>
      </c>
      <c r="E1902" s="449" t="s">
        <v>10480</v>
      </c>
      <c r="F1902" s="449"/>
      <c r="G1902" s="449"/>
      <c r="H1902" s="449"/>
      <c r="I1902" s="449"/>
      <c r="J1902" s="449"/>
      <c r="K1902" s="449"/>
      <c r="L1902" s="449"/>
      <c r="U1902" s="196" t="str">
        <f t="shared" ref="U1902:U1933" si="79">IF(LEN(B1902)&gt;0,_xlfn.CONCAT(B1902,": ",D1902),"")</f>
        <v>4: Sold to access other services</v>
      </c>
    </row>
    <row r="1903" spans="1:21" ht="12.6">
      <c r="A1903" s="449" t="s">
        <v>10475</v>
      </c>
      <c r="B1903" s="448">
        <v>5</v>
      </c>
      <c r="C1903" s="450" t="s">
        <v>10481</v>
      </c>
      <c r="D1903" s="449" t="str">
        <f t="shared" si="78"/>
        <v>Used to purchase non-food items</v>
      </c>
      <c r="E1903" s="449" t="s">
        <v>10481</v>
      </c>
      <c r="F1903" s="449"/>
      <c r="G1903" s="449"/>
      <c r="H1903" s="449"/>
      <c r="I1903" s="449"/>
      <c r="J1903" s="449"/>
      <c r="K1903" s="449"/>
      <c r="L1903" s="449"/>
      <c r="U1903" s="196" t="str">
        <f t="shared" si="79"/>
        <v>5: Used to purchase non-food items</v>
      </c>
    </row>
    <row r="1904" spans="1:21" ht="12.6">
      <c r="A1904" s="449" t="s">
        <v>10475</v>
      </c>
      <c r="B1904" s="448">
        <v>6</v>
      </c>
      <c r="C1904" s="450" t="s">
        <v>10482</v>
      </c>
      <c r="D1904" s="449" t="str">
        <f t="shared" si="78"/>
        <v>Used to purchase food items</v>
      </c>
      <c r="E1904" s="449" t="s">
        <v>10482</v>
      </c>
      <c r="F1904" s="449"/>
      <c r="G1904" s="449"/>
      <c r="H1904" s="449"/>
      <c r="I1904" s="449"/>
      <c r="J1904" s="449"/>
      <c r="K1904" s="449"/>
      <c r="L1904" s="449"/>
      <c r="U1904" s="196" t="str">
        <f t="shared" si="79"/>
        <v>6: Used to purchase food items</v>
      </c>
    </row>
    <row r="1905" spans="1:21" ht="12.6">
      <c r="A1905" s="457" t="s">
        <v>10475</v>
      </c>
      <c r="B1905" s="456">
        <v>88</v>
      </c>
      <c r="C1905" s="450" t="s">
        <v>4525</v>
      </c>
      <c r="D1905" s="449" t="str">
        <f t="shared" si="78"/>
        <v>Other</v>
      </c>
      <c r="E1905" s="457" t="s">
        <v>4525</v>
      </c>
      <c r="F1905" s="457"/>
      <c r="G1905" s="457"/>
      <c r="H1905" s="457"/>
      <c r="I1905" s="449"/>
      <c r="J1905" s="449"/>
      <c r="K1905" s="449"/>
      <c r="L1905" s="449"/>
      <c r="U1905" s="196" t="str">
        <f t="shared" si="79"/>
        <v>88: Other</v>
      </c>
    </row>
    <row r="1906" spans="1:21" ht="12.6">
      <c r="A1906" s="457" t="s">
        <v>10483</v>
      </c>
      <c r="B1906" s="456">
        <v>1</v>
      </c>
      <c r="C1906" s="450" t="s">
        <v>10484</v>
      </c>
      <c r="D1906" s="449" t="str">
        <f t="shared" si="78"/>
        <v>&lt; 1hour</v>
      </c>
      <c r="E1906" s="457" t="s">
        <v>10378</v>
      </c>
      <c r="F1906" s="457"/>
      <c r="G1906" s="457"/>
      <c r="H1906" s="457"/>
      <c r="I1906" s="449"/>
      <c r="J1906" s="449"/>
      <c r="K1906" s="449"/>
      <c r="L1906" s="449"/>
      <c r="U1906" s="196" t="str">
        <f t="shared" si="79"/>
        <v>1: &lt; 1hour</v>
      </c>
    </row>
    <row r="1907" spans="1:21" ht="12.6">
      <c r="A1907" s="457" t="s">
        <v>10483</v>
      </c>
      <c r="B1907" s="456">
        <v>2</v>
      </c>
      <c r="C1907" s="450" t="s">
        <v>10485</v>
      </c>
      <c r="D1907" s="449" t="str">
        <f t="shared" si="78"/>
        <v>1-3 hours</v>
      </c>
      <c r="E1907" s="457" t="s">
        <v>10379</v>
      </c>
      <c r="F1907" s="457"/>
      <c r="G1907" s="457"/>
      <c r="H1907" s="457"/>
      <c r="I1907" s="449"/>
      <c r="J1907" s="449"/>
      <c r="K1907" s="449"/>
      <c r="L1907" s="449"/>
      <c r="U1907" s="196" t="str">
        <f t="shared" si="79"/>
        <v>2: 1-3 hours</v>
      </c>
    </row>
    <row r="1908" spans="1:21" ht="12.6">
      <c r="A1908" s="457" t="s">
        <v>10483</v>
      </c>
      <c r="B1908" s="456">
        <v>3</v>
      </c>
      <c r="C1908" s="450" t="s">
        <v>10486</v>
      </c>
      <c r="D1908" s="449" t="str">
        <f t="shared" si="78"/>
        <v>4-6 hour</v>
      </c>
      <c r="E1908" s="457" t="s">
        <v>10380</v>
      </c>
      <c r="F1908" s="457"/>
      <c r="G1908" s="457"/>
      <c r="H1908" s="457"/>
      <c r="I1908" s="449"/>
      <c r="J1908" s="449"/>
      <c r="K1908" s="449"/>
      <c r="L1908" s="449"/>
      <c r="U1908" s="196" t="str">
        <f t="shared" si="79"/>
        <v>3: 4-6 hour</v>
      </c>
    </row>
    <row r="1909" spans="1:21" ht="12.6">
      <c r="A1909" s="457" t="s">
        <v>10483</v>
      </c>
      <c r="B1909" s="456">
        <v>4</v>
      </c>
      <c r="C1909" s="450" t="s">
        <v>10487</v>
      </c>
      <c r="D1909" s="449" t="str">
        <f t="shared" si="78"/>
        <v>7-12 hours</v>
      </c>
      <c r="E1909" s="457" t="s">
        <v>10488</v>
      </c>
      <c r="F1909" s="457"/>
      <c r="G1909" s="457"/>
      <c r="H1909" s="457"/>
      <c r="I1909" s="449"/>
      <c r="J1909" s="449"/>
      <c r="K1909" s="449"/>
      <c r="L1909" s="449"/>
      <c r="U1909" s="196" t="str">
        <f t="shared" si="79"/>
        <v>4: 7-12 hours</v>
      </c>
    </row>
    <row r="1910" spans="1:21" ht="12.6">
      <c r="A1910" s="457" t="s">
        <v>10483</v>
      </c>
      <c r="B1910" s="456">
        <v>5</v>
      </c>
      <c r="C1910" s="450" t="s">
        <v>10489</v>
      </c>
      <c r="D1910" s="449" t="str">
        <f t="shared" si="78"/>
        <v>&gt;24 hours</v>
      </c>
      <c r="E1910" s="457" t="s">
        <v>10490</v>
      </c>
      <c r="F1910" s="457"/>
      <c r="G1910" s="457"/>
      <c r="H1910" s="457"/>
      <c r="I1910" s="449"/>
      <c r="J1910" s="449"/>
      <c r="K1910" s="449"/>
      <c r="L1910" s="449"/>
      <c r="U1910" s="196" t="str">
        <f t="shared" si="79"/>
        <v>5: &gt;24 hours</v>
      </c>
    </row>
    <row r="1911" spans="1:21" ht="12.6">
      <c r="A1911" s="449" t="s">
        <v>10491</v>
      </c>
      <c r="B1911" s="448">
        <v>1</v>
      </c>
      <c r="C1911" s="450" t="s">
        <v>10492</v>
      </c>
      <c r="D1911" s="449" t="str">
        <f t="shared" si="78"/>
        <v>Before joining FFA</v>
      </c>
      <c r="E1911" s="449" t="s">
        <v>10492</v>
      </c>
      <c r="F1911" s="449"/>
      <c r="G1911" s="449"/>
      <c r="H1911" s="449"/>
      <c r="I1911" s="449"/>
      <c r="J1911" s="449"/>
      <c r="K1911" s="449"/>
      <c r="L1911" s="449"/>
      <c r="U1911" s="196" t="str">
        <f t="shared" si="79"/>
        <v>1: Before joining FFA</v>
      </c>
    </row>
    <row r="1912" spans="1:21" ht="12.6">
      <c r="A1912" s="449" t="s">
        <v>10491</v>
      </c>
      <c r="B1912" s="448">
        <v>2</v>
      </c>
      <c r="C1912" s="450" t="s">
        <v>10493</v>
      </c>
      <c r="D1912" s="449" t="str">
        <f t="shared" si="78"/>
        <v>After joining FFA</v>
      </c>
      <c r="E1912" s="449" t="s">
        <v>10493</v>
      </c>
      <c r="F1912" s="449"/>
      <c r="G1912" s="449"/>
      <c r="H1912" s="449"/>
      <c r="I1912" s="449"/>
      <c r="J1912" s="449"/>
      <c r="K1912" s="449"/>
      <c r="L1912" s="449"/>
      <c r="U1912" s="196" t="str">
        <f t="shared" si="79"/>
        <v>2: After joining FFA</v>
      </c>
    </row>
    <row r="1913" spans="1:21" ht="12.6">
      <c r="A1913" s="457" t="s">
        <v>10494</v>
      </c>
      <c r="B1913" s="456">
        <v>1</v>
      </c>
      <c r="C1913" s="450" t="s">
        <v>9396</v>
      </c>
      <c r="D1913" s="449" t="str">
        <f t="shared" si="78"/>
        <v>IDPs</v>
      </c>
      <c r="E1913" s="457" t="s">
        <v>9396</v>
      </c>
      <c r="F1913" s="457"/>
      <c r="G1913" s="457"/>
      <c r="H1913" s="457"/>
      <c r="I1913" s="449"/>
      <c r="J1913" s="449"/>
      <c r="K1913" s="449"/>
      <c r="L1913" s="449"/>
      <c r="U1913" s="196" t="str">
        <f t="shared" si="79"/>
        <v>1: IDPs</v>
      </c>
    </row>
    <row r="1914" spans="1:21" ht="12.6">
      <c r="A1914" s="457" t="s">
        <v>10494</v>
      </c>
      <c r="B1914" s="456">
        <v>2</v>
      </c>
      <c r="C1914" s="450" t="s">
        <v>10495</v>
      </c>
      <c r="D1914" s="449" t="str">
        <f t="shared" si="78"/>
        <v>Local community</v>
      </c>
      <c r="E1914" s="457" t="s">
        <v>10495</v>
      </c>
      <c r="F1914" s="457"/>
      <c r="G1914" s="457"/>
      <c r="H1914" s="457"/>
      <c r="I1914" s="449"/>
      <c r="J1914" s="449"/>
      <c r="K1914" s="449"/>
      <c r="L1914" s="449"/>
      <c r="U1914" s="196" t="str">
        <f t="shared" si="79"/>
        <v>2: Local community</v>
      </c>
    </row>
    <row r="1915" spans="1:21" ht="12.6">
      <c r="A1915" s="457" t="s">
        <v>10494</v>
      </c>
      <c r="B1915" s="456">
        <v>3</v>
      </c>
      <c r="C1915" s="450" t="s">
        <v>9393</v>
      </c>
      <c r="D1915" s="449" t="str">
        <f t="shared" si="78"/>
        <v>Refugees</v>
      </c>
      <c r="E1915" s="457" t="s">
        <v>9393</v>
      </c>
      <c r="F1915" s="457"/>
      <c r="G1915" s="457"/>
      <c r="H1915" s="457"/>
      <c r="I1915" s="449"/>
      <c r="J1915" s="449"/>
      <c r="K1915" s="449"/>
      <c r="L1915" s="449"/>
      <c r="U1915" s="196" t="str">
        <f t="shared" si="79"/>
        <v>3: Refugees</v>
      </c>
    </row>
    <row r="1916" spans="1:21" ht="12.6">
      <c r="A1916" s="457" t="s">
        <v>10494</v>
      </c>
      <c r="B1916" s="456">
        <v>4</v>
      </c>
      <c r="C1916" s="450" t="s">
        <v>10496</v>
      </c>
      <c r="D1916" s="449" t="str">
        <f t="shared" si="78"/>
        <v>Vulnerble groups</v>
      </c>
      <c r="E1916" s="457" t="s">
        <v>10496</v>
      </c>
      <c r="F1916" s="457"/>
      <c r="G1916" s="457"/>
      <c r="H1916" s="457"/>
      <c r="I1916" s="449"/>
      <c r="J1916" s="449"/>
      <c r="K1916" s="449"/>
      <c r="L1916" s="449"/>
      <c r="U1916" s="196" t="str">
        <f t="shared" si="79"/>
        <v>4: Vulnerble groups</v>
      </c>
    </row>
    <row r="1917" spans="1:21" ht="12.6">
      <c r="A1917" s="457" t="s">
        <v>10494</v>
      </c>
      <c r="B1917" s="456">
        <v>5</v>
      </c>
      <c r="C1917" s="450" t="s">
        <v>10497</v>
      </c>
      <c r="D1917" s="449" t="str">
        <f t="shared" si="78"/>
        <v>All of the above</v>
      </c>
      <c r="E1917" s="457" t="s">
        <v>10497</v>
      </c>
      <c r="F1917" s="457"/>
      <c r="G1917" s="457"/>
      <c r="H1917" s="457"/>
      <c r="I1917" s="449"/>
      <c r="J1917" s="449"/>
      <c r="K1917" s="449"/>
      <c r="L1917" s="449"/>
      <c r="U1917" s="196" t="str">
        <f t="shared" si="79"/>
        <v>5: All of the above</v>
      </c>
    </row>
    <row r="1918" spans="1:21" ht="12.6">
      <c r="A1918" s="454" t="s">
        <v>10498</v>
      </c>
      <c r="B1918" s="455">
        <v>1</v>
      </c>
      <c r="C1918" s="450" t="s">
        <v>10499</v>
      </c>
      <c r="D1918" s="449" t="str">
        <f t="shared" si="78"/>
        <v>All children in the household</v>
      </c>
      <c r="E1918" s="454" t="s">
        <v>10500</v>
      </c>
      <c r="F1918" s="454"/>
      <c r="G1918" s="454"/>
      <c r="H1918" s="454"/>
      <c r="I1918" s="454"/>
      <c r="J1918" s="454"/>
      <c r="K1918" s="454"/>
      <c r="L1918" s="454"/>
      <c r="M1918" s="266"/>
      <c r="N1918" s="266"/>
      <c r="O1918" s="266"/>
      <c r="P1918" s="266"/>
      <c r="Q1918" s="266"/>
      <c r="R1918" s="266"/>
      <c r="U1918" s="196" t="str">
        <f t="shared" si="79"/>
        <v>1: All children in the household</v>
      </c>
    </row>
    <row r="1919" spans="1:21" ht="12.6">
      <c r="A1919" s="454" t="s">
        <v>10498</v>
      </c>
      <c r="B1919" s="455">
        <v>2</v>
      </c>
      <c r="C1919" s="450" t="s">
        <v>10501</v>
      </c>
      <c r="D1919" s="449" t="str">
        <f t="shared" si="78"/>
        <v>All children under 5 years</v>
      </c>
      <c r="E1919" s="454" t="s">
        <v>10502</v>
      </c>
      <c r="F1919" s="454"/>
      <c r="G1919" s="454"/>
      <c r="H1919" s="454"/>
      <c r="I1919" s="454"/>
      <c r="J1919" s="454"/>
      <c r="K1919" s="454"/>
      <c r="L1919" s="454"/>
      <c r="M1919" s="266"/>
      <c r="N1919" s="266"/>
      <c r="O1919" s="266"/>
      <c r="P1919" s="266"/>
      <c r="Q1919" s="266"/>
      <c r="R1919" s="266"/>
      <c r="U1919" s="196" t="str">
        <f t="shared" si="79"/>
        <v>2: All children under 5 years</v>
      </c>
    </row>
    <row r="1920" spans="1:21" ht="12.6">
      <c r="A1920" s="454" t="s">
        <v>10498</v>
      </c>
      <c r="B1920" s="455">
        <v>3</v>
      </c>
      <c r="C1920" s="450" t="s">
        <v>10503</v>
      </c>
      <c r="D1920" s="449" t="str">
        <f t="shared" si="78"/>
        <v>Only sick household members</v>
      </c>
      <c r="E1920" s="454" t="s">
        <v>10503</v>
      </c>
      <c r="F1920" s="454"/>
      <c r="G1920" s="454"/>
      <c r="H1920" s="454"/>
      <c r="I1920" s="454"/>
      <c r="J1920" s="454"/>
      <c r="K1920" s="454"/>
      <c r="L1920" s="454"/>
      <c r="M1920" s="266"/>
      <c r="N1920" s="266"/>
      <c r="O1920" s="266"/>
      <c r="P1920" s="266"/>
      <c r="Q1920" s="266"/>
      <c r="R1920" s="266"/>
      <c r="U1920" s="196" t="str">
        <f t="shared" si="79"/>
        <v>3: Only sick household members</v>
      </c>
    </row>
    <row r="1921" spans="1:21" ht="12.6">
      <c r="A1921" s="454" t="s">
        <v>10498</v>
      </c>
      <c r="B1921" s="455">
        <v>4</v>
      </c>
      <c r="C1921" s="450" t="s">
        <v>10504</v>
      </c>
      <c r="D1921" s="449" t="str">
        <f t="shared" si="78"/>
        <v>Only pregnant/lactating women</v>
      </c>
      <c r="E1921" s="454" t="s">
        <v>10504</v>
      </c>
      <c r="F1921" s="454"/>
      <c r="G1921" s="454"/>
      <c r="H1921" s="454"/>
      <c r="I1921" s="454"/>
      <c r="J1921" s="454"/>
      <c r="K1921" s="454"/>
      <c r="L1921" s="454"/>
      <c r="M1921" s="266"/>
      <c r="N1921" s="266"/>
      <c r="O1921" s="266"/>
      <c r="P1921" s="266"/>
      <c r="Q1921" s="266"/>
      <c r="R1921" s="266"/>
      <c r="U1921" s="196" t="str">
        <f t="shared" si="79"/>
        <v>4: Only pregnant/lactating women</v>
      </c>
    </row>
    <row r="1922" spans="1:21" ht="12.6">
      <c r="A1922" s="454" t="s">
        <v>10498</v>
      </c>
      <c r="B1922" s="455">
        <v>5</v>
      </c>
      <c r="C1922" s="450" t="s">
        <v>10505</v>
      </c>
      <c r="D1922" s="449" t="str">
        <f t="shared" si="78"/>
        <v>All malnourished children U5/PLW</v>
      </c>
      <c r="E1922" s="454" t="s">
        <v>10506</v>
      </c>
      <c r="F1922" s="454"/>
      <c r="G1922" s="454"/>
      <c r="H1922" s="454"/>
      <c r="I1922" s="454"/>
      <c r="J1922" s="454"/>
      <c r="K1922" s="454"/>
      <c r="L1922" s="454"/>
      <c r="M1922" s="266"/>
      <c r="N1922" s="266"/>
      <c r="O1922" s="266"/>
      <c r="P1922" s="266"/>
      <c r="Q1922" s="266"/>
      <c r="R1922" s="266"/>
      <c r="U1922" s="196" t="str">
        <f t="shared" si="79"/>
        <v>5: All malnourished children U5/PLW</v>
      </c>
    </row>
    <row r="1923" spans="1:21" ht="12.6">
      <c r="A1923" s="454" t="s">
        <v>10498</v>
      </c>
      <c r="B1923" s="455">
        <v>6</v>
      </c>
      <c r="C1923" s="450" t="s">
        <v>10507</v>
      </c>
      <c r="D1923" s="449" t="str">
        <f t="shared" si="78"/>
        <v>Entire household/anyone in the household</v>
      </c>
      <c r="E1923" s="454" t="s">
        <v>10507</v>
      </c>
      <c r="F1923" s="454"/>
      <c r="G1923" s="454"/>
      <c r="H1923" s="454"/>
      <c r="I1923" s="454"/>
      <c r="J1923" s="454"/>
      <c r="K1923" s="454"/>
      <c r="L1923" s="454"/>
      <c r="M1923" s="266"/>
      <c r="N1923" s="266"/>
      <c r="O1923" s="266"/>
      <c r="P1923" s="266"/>
      <c r="Q1923" s="266"/>
      <c r="R1923" s="266"/>
      <c r="U1923" s="196" t="str">
        <f t="shared" si="79"/>
        <v>6: Entire household/anyone in the household</v>
      </c>
    </row>
    <row r="1924" spans="1:21" ht="12.6">
      <c r="A1924" s="457" t="s">
        <v>10508</v>
      </c>
      <c r="B1924" s="456">
        <v>1</v>
      </c>
      <c r="C1924" s="450" t="s">
        <v>10509</v>
      </c>
      <c r="D1924" s="449" t="str">
        <f t="shared" si="78"/>
        <v>No distribution took place last month</v>
      </c>
      <c r="E1924" s="457" t="s">
        <v>10509</v>
      </c>
      <c r="F1924" s="457"/>
      <c r="G1924" s="457"/>
      <c r="H1924" s="457"/>
      <c r="I1924" s="449"/>
      <c r="J1924" s="449"/>
      <c r="K1924" s="449"/>
      <c r="L1924" s="449"/>
      <c r="U1924" s="196" t="str">
        <f t="shared" si="79"/>
        <v>1: No distribution took place last month</v>
      </c>
    </row>
    <row r="1925" spans="1:21" ht="12.6">
      <c r="A1925" s="457" t="s">
        <v>10508</v>
      </c>
      <c r="B1925" s="456">
        <v>2</v>
      </c>
      <c r="C1925" s="450" t="s">
        <v>10510</v>
      </c>
      <c r="D1925" s="449" t="str">
        <f t="shared" si="78"/>
        <v>Distribution center ran out of commodities</v>
      </c>
      <c r="E1925" s="457" t="s">
        <v>10511</v>
      </c>
      <c r="F1925" s="457"/>
      <c r="G1925" s="457"/>
      <c r="H1925" s="457"/>
      <c r="I1925" s="449"/>
      <c r="J1925" s="449"/>
      <c r="K1925" s="449"/>
      <c r="L1925" s="449"/>
      <c r="U1925" s="196" t="str">
        <f t="shared" si="79"/>
        <v>2: Distribution center ran out of commodities</v>
      </c>
    </row>
    <row r="1926" spans="1:21" ht="12.6">
      <c r="A1926" s="457" t="s">
        <v>10508</v>
      </c>
      <c r="B1926" s="456">
        <v>3</v>
      </c>
      <c r="C1926" s="450" t="s">
        <v>10512</v>
      </c>
      <c r="D1926" s="449" t="str">
        <f t="shared" si="78"/>
        <v>We were occupied with other tasks</v>
      </c>
      <c r="E1926" s="457" t="s">
        <v>10513</v>
      </c>
      <c r="F1926" s="457"/>
      <c r="G1926" s="457"/>
      <c r="H1926" s="457"/>
      <c r="I1926" s="449"/>
      <c r="J1926" s="449"/>
      <c r="K1926" s="449"/>
      <c r="L1926" s="449"/>
      <c r="U1926" s="196" t="str">
        <f t="shared" si="79"/>
        <v>3: We were occupied with other tasks</v>
      </c>
    </row>
    <row r="1927" spans="1:21" ht="12.6">
      <c r="A1927" s="457" t="s">
        <v>10508</v>
      </c>
      <c r="B1927" s="456">
        <v>4</v>
      </c>
      <c r="C1927" s="450" t="s">
        <v>10514</v>
      </c>
      <c r="D1927" s="449" t="str">
        <f t="shared" si="78"/>
        <v>Household removed from the distribution list</v>
      </c>
      <c r="E1927" s="457" t="s">
        <v>10515</v>
      </c>
      <c r="F1927" s="457"/>
      <c r="G1927" s="457"/>
      <c r="H1927" s="457"/>
      <c r="I1927" s="449"/>
      <c r="J1927" s="449"/>
      <c r="K1927" s="449"/>
      <c r="L1927" s="449"/>
      <c r="U1927" s="196" t="str">
        <f t="shared" si="79"/>
        <v>4: Household removed from the distribution list</v>
      </c>
    </row>
    <row r="1928" spans="1:21" ht="12.6">
      <c r="A1928" s="457" t="s">
        <v>10508</v>
      </c>
      <c r="B1928" s="456">
        <v>98</v>
      </c>
      <c r="C1928" s="450" t="s">
        <v>8850</v>
      </c>
      <c r="D1928" s="449" t="str">
        <f t="shared" si="78"/>
        <v>Don’t know</v>
      </c>
      <c r="E1928" s="457" t="s">
        <v>8850</v>
      </c>
      <c r="F1928" s="457"/>
      <c r="G1928" s="457"/>
      <c r="H1928" s="457"/>
      <c r="I1928" s="449"/>
      <c r="J1928" s="449"/>
      <c r="K1928" s="449"/>
      <c r="L1928" s="449"/>
      <c r="U1928" s="196" t="str">
        <f t="shared" si="79"/>
        <v>98: Don’t know</v>
      </c>
    </row>
    <row r="1929" spans="1:21" ht="12.6">
      <c r="A1929" s="449" t="s">
        <v>10516</v>
      </c>
      <c r="B1929" s="448">
        <v>1</v>
      </c>
      <c r="C1929" s="450" t="s">
        <v>9329</v>
      </c>
      <c r="D1929" s="449" t="str">
        <f t="shared" si="78"/>
        <v>No access to land</v>
      </c>
      <c r="E1929" s="449" t="s">
        <v>10517</v>
      </c>
      <c r="F1929" s="449"/>
      <c r="G1929" s="449"/>
      <c r="H1929" s="449"/>
      <c r="I1929" s="449"/>
      <c r="J1929" s="449"/>
      <c r="K1929" s="449"/>
      <c r="L1929" s="449"/>
      <c r="U1929" s="196" t="str">
        <f t="shared" si="79"/>
        <v>1: No access to land</v>
      </c>
    </row>
    <row r="1930" spans="1:21" ht="12.6">
      <c r="A1930" s="449" t="s">
        <v>10516</v>
      </c>
      <c r="B1930" s="448">
        <v>2</v>
      </c>
      <c r="C1930" s="450" t="s">
        <v>10518</v>
      </c>
      <c r="D1930" s="449" t="str">
        <f t="shared" si="78"/>
        <v>No seeds/tools</v>
      </c>
      <c r="E1930" s="449" t="s">
        <v>10519</v>
      </c>
      <c r="F1930" s="449"/>
      <c r="G1930" s="449"/>
      <c r="H1930" s="449"/>
      <c r="I1930" s="449"/>
      <c r="J1930" s="449"/>
      <c r="K1930" s="449"/>
      <c r="L1930" s="449"/>
      <c r="U1930" s="196" t="str">
        <f t="shared" si="79"/>
        <v>2: No seeds/tools</v>
      </c>
    </row>
    <row r="1931" spans="1:21" ht="12.6">
      <c r="A1931" s="449" t="s">
        <v>10516</v>
      </c>
      <c r="B1931" s="448">
        <v>3</v>
      </c>
      <c r="C1931" s="450" t="s">
        <v>10520</v>
      </c>
      <c r="D1931" s="449" t="str">
        <f t="shared" si="78"/>
        <v>No/not enough water</v>
      </c>
      <c r="E1931" s="449" t="s">
        <v>10521</v>
      </c>
      <c r="F1931" s="449"/>
      <c r="G1931" s="449"/>
      <c r="H1931" s="449"/>
      <c r="I1931" s="449"/>
      <c r="J1931" s="449"/>
      <c r="K1931" s="449"/>
      <c r="L1931" s="449"/>
      <c r="U1931" s="196" t="str">
        <f t="shared" si="79"/>
        <v>3: No/not enough water</v>
      </c>
    </row>
    <row r="1932" spans="1:21" ht="12.6">
      <c r="A1932" s="449" t="s">
        <v>10516</v>
      </c>
      <c r="B1932" s="448">
        <v>4</v>
      </c>
      <c r="C1932" s="450" t="s">
        <v>9332</v>
      </c>
      <c r="D1932" s="449" t="str">
        <f t="shared" si="78"/>
        <v>Not enough time</v>
      </c>
      <c r="E1932" s="449" t="s">
        <v>10522</v>
      </c>
      <c r="F1932" s="449"/>
      <c r="G1932" s="449"/>
      <c r="H1932" s="449"/>
      <c r="I1932" s="449"/>
      <c r="J1932" s="449"/>
      <c r="K1932" s="449"/>
      <c r="L1932" s="449"/>
      <c r="U1932" s="196" t="str">
        <f t="shared" si="79"/>
        <v>4: Not enough time</v>
      </c>
    </row>
    <row r="1933" spans="1:21" ht="12.6">
      <c r="A1933" s="449" t="s">
        <v>10516</v>
      </c>
      <c r="B1933" s="448">
        <v>5</v>
      </c>
      <c r="C1933" s="450" t="s">
        <v>9333</v>
      </c>
      <c r="D1933" s="449" t="str">
        <f t="shared" si="78"/>
        <v>Animals destroyed garden</v>
      </c>
      <c r="E1933" s="449" t="s">
        <v>10523</v>
      </c>
      <c r="F1933" s="449"/>
      <c r="G1933" s="449"/>
      <c r="H1933" s="449"/>
      <c r="I1933" s="449"/>
      <c r="J1933" s="449"/>
      <c r="K1933" s="449"/>
      <c r="L1933" s="449"/>
      <c r="U1933" s="196" t="str">
        <f t="shared" si="79"/>
        <v>5: Animals destroyed garden</v>
      </c>
    </row>
    <row r="1934" spans="1:21" ht="12.6">
      <c r="A1934" s="449" t="s">
        <v>10516</v>
      </c>
      <c r="B1934" s="448">
        <v>6</v>
      </c>
      <c r="C1934" s="450" t="s">
        <v>9334</v>
      </c>
      <c r="D1934" s="449" t="str">
        <f t="shared" si="78"/>
        <v>Flooding destroyed gardens</v>
      </c>
      <c r="E1934" s="449" t="s">
        <v>9334</v>
      </c>
      <c r="F1934" s="449"/>
      <c r="G1934" s="449"/>
      <c r="H1934" s="449"/>
      <c r="I1934" s="449"/>
      <c r="J1934" s="449"/>
      <c r="K1934" s="449"/>
      <c r="L1934" s="449"/>
      <c r="U1934" s="196" t="str">
        <f t="shared" ref="U1934:U1965" si="80">IF(LEN(B1934)&gt;0,_xlfn.CONCAT(B1934,": ",D1934),"")</f>
        <v>6: Flooding destroyed gardens</v>
      </c>
    </row>
    <row r="1935" spans="1:21" ht="12.6">
      <c r="A1935" s="449" t="s">
        <v>10516</v>
      </c>
      <c r="B1935" s="448">
        <v>7</v>
      </c>
      <c r="C1935" s="450" t="s">
        <v>9335</v>
      </c>
      <c r="D1935" s="449" t="str">
        <f t="shared" si="78"/>
        <v>Security conditions prevent gardening</v>
      </c>
      <c r="E1935" s="449" t="s">
        <v>9335</v>
      </c>
      <c r="F1935" s="449"/>
      <c r="G1935" s="449"/>
      <c r="H1935" s="449"/>
      <c r="I1935" s="449"/>
      <c r="J1935" s="449"/>
      <c r="K1935" s="449"/>
      <c r="L1935" s="449"/>
      <c r="U1935" s="196" t="str">
        <f t="shared" si="80"/>
        <v>7: Security conditions prevent gardening</v>
      </c>
    </row>
    <row r="1936" spans="1:21" ht="12.6">
      <c r="A1936" s="449" t="s">
        <v>10516</v>
      </c>
      <c r="B1936" s="448">
        <v>88</v>
      </c>
      <c r="C1936" s="450" t="s">
        <v>4525</v>
      </c>
      <c r="D1936" s="449" t="str">
        <f t="shared" si="78"/>
        <v>Other</v>
      </c>
      <c r="E1936" s="449" t="s">
        <v>10041</v>
      </c>
      <c r="F1936" s="449"/>
      <c r="G1936" s="449"/>
      <c r="H1936" s="449"/>
      <c r="I1936" s="449"/>
      <c r="J1936" s="449"/>
      <c r="K1936" s="449"/>
      <c r="L1936" s="449"/>
      <c r="U1936" s="196" t="str">
        <f t="shared" si="80"/>
        <v>88: Other</v>
      </c>
    </row>
    <row r="1937" spans="1:21" ht="12.6">
      <c r="A1937" s="458" t="s">
        <v>10524</v>
      </c>
      <c r="B1937" s="448">
        <v>1</v>
      </c>
      <c r="C1937" s="450" t="s">
        <v>10525</v>
      </c>
      <c r="D1937" s="449" t="str">
        <f t="shared" si="78"/>
        <v>Never received an entitlement card</v>
      </c>
      <c r="E1937" s="449" t="s">
        <v>10525</v>
      </c>
      <c r="F1937" s="449"/>
      <c r="G1937" s="449"/>
      <c r="H1937" s="449"/>
      <c r="I1937" s="449"/>
      <c r="J1937" s="449"/>
      <c r="K1937" s="449"/>
      <c r="L1937" s="449"/>
      <c r="U1937" s="196" t="str">
        <f t="shared" si="80"/>
        <v>1: Never received an entitlement card</v>
      </c>
    </row>
    <row r="1938" spans="1:21" ht="12.6">
      <c r="A1938" s="458" t="s">
        <v>10524</v>
      </c>
      <c r="B1938" s="448">
        <v>2</v>
      </c>
      <c r="C1938" s="450" t="s">
        <v>10526</v>
      </c>
      <c r="D1938" s="449" t="str">
        <f t="shared" si="78"/>
        <v>Lost the entitlement card</v>
      </c>
      <c r="E1938" s="449" t="s">
        <v>10527</v>
      </c>
      <c r="F1938" s="449"/>
      <c r="G1938" s="449"/>
      <c r="H1938" s="449"/>
      <c r="I1938" s="449"/>
      <c r="J1938" s="449"/>
      <c r="K1938" s="449"/>
      <c r="L1938" s="449"/>
      <c r="U1938" s="196" t="str">
        <f t="shared" si="80"/>
        <v>2: Lost the entitlement card</v>
      </c>
    </row>
    <row r="1939" spans="1:21" ht="12.6">
      <c r="A1939" s="458" t="s">
        <v>10524</v>
      </c>
      <c r="B1939" s="448">
        <v>3</v>
      </c>
      <c r="C1939" s="450" t="s">
        <v>10528</v>
      </c>
      <c r="D1939" s="449" t="str">
        <f t="shared" si="78"/>
        <v>Community has yet to receive their food/cash assistance</v>
      </c>
      <c r="E1939" s="449" t="s">
        <v>10529</v>
      </c>
      <c r="F1939" s="449"/>
      <c r="G1939" s="449"/>
      <c r="H1939" s="449"/>
      <c r="I1939" s="449"/>
      <c r="J1939" s="449"/>
      <c r="K1939" s="449"/>
      <c r="L1939" s="449"/>
      <c r="U1939" s="196" t="str">
        <f t="shared" si="80"/>
        <v>3: Community has yet to receive their food/cash assistance</v>
      </c>
    </row>
    <row r="1940" spans="1:21" ht="12.6">
      <c r="A1940" s="458" t="s">
        <v>10524</v>
      </c>
      <c r="B1940" s="448">
        <v>4</v>
      </c>
      <c r="C1940" s="450" t="s">
        <v>10530</v>
      </c>
      <c r="D1940" s="449" t="str">
        <f t="shared" si="78"/>
        <v>Distance too far to collect food/cash assistance</v>
      </c>
      <c r="E1940" s="449" t="s">
        <v>10530</v>
      </c>
      <c r="F1940" s="449"/>
      <c r="G1940" s="449"/>
      <c r="H1940" s="449"/>
      <c r="I1940" s="449"/>
      <c r="J1940" s="449"/>
      <c r="K1940" s="449"/>
      <c r="L1940" s="449"/>
      <c r="U1940" s="196" t="str">
        <f t="shared" si="80"/>
        <v>4: Distance too far to collect food/cash assistance</v>
      </c>
    </row>
    <row r="1941" spans="1:21" ht="12.6">
      <c r="A1941" s="458" t="s">
        <v>10524</v>
      </c>
      <c r="B1941" s="448">
        <v>5</v>
      </c>
      <c r="C1941" s="450" t="s">
        <v>10531</v>
      </c>
      <c r="D1941" s="449" t="str">
        <f t="shared" si="78"/>
        <v>Too much time required to collect food/cash assistance</v>
      </c>
      <c r="E1941" s="449" t="s">
        <v>10531</v>
      </c>
      <c r="F1941" s="449"/>
      <c r="G1941" s="449"/>
      <c r="H1941" s="449"/>
      <c r="I1941" s="449"/>
      <c r="J1941" s="449"/>
      <c r="K1941" s="449"/>
      <c r="L1941" s="449"/>
      <c r="U1941" s="196" t="str">
        <f t="shared" si="80"/>
        <v>5: Too much time required to collect food/cash assistance</v>
      </c>
    </row>
    <row r="1942" spans="1:21" ht="12.6">
      <c r="A1942" s="458" t="s">
        <v>10524</v>
      </c>
      <c r="B1942" s="448">
        <v>6</v>
      </c>
      <c r="C1942" s="450" t="s">
        <v>10532</v>
      </c>
      <c r="D1942" s="449" t="str">
        <f t="shared" si="78"/>
        <v>Did not know they had to collect food/cash assistance</v>
      </c>
      <c r="E1942" s="449" t="s">
        <v>10533</v>
      </c>
      <c r="F1942" s="449"/>
      <c r="G1942" s="449"/>
      <c r="H1942" s="449"/>
      <c r="I1942" s="449"/>
      <c r="J1942" s="449"/>
      <c r="K1942" s="449"/>
      <c r="L1942" s="449"/>
      <c r="U1942" s="196" t="str">
        <f t="shared" si="80"/>
        <v>6: Did not know they had to collect food/cash assistance</v>
      </c>
    </row>
    <row r="1943" spans="1:21" ht="12.6">
      <c r="A1943" s="458" t="s">
        <v>10524</v>
      </c>
      <c r="B1943" s="448">
        <v>7</v>
      </c>
      <c r="C1943" s="450" t="s">
        <v>10534</v>
      </c>
      <c r="D1943" s="449" t="str">
        <f t="shared" si="78"/>
        <v>Busy with other works</v>
      </c>
      <c r="E1943" s="449" t="s">
        <v>8917</v>
      </c>
      <c r="F1943" s="449"/>
      <c r="G1943" s="449"/>
      <c r="H1943" s="449"/>
      <c r="I1943" s="449"/>
      <c r="J1943" s="449"/>
      <c r="K1943" s="449"/>
      <c r="L1943" s="449"/>
      <c r="U1943" s="196" t="str">
        <f t="shared" si="80"/>
        <v>7: Busy with other works</v>
      </c>
    </row>
    <row r="1944" spans="1:21" ht="12.6">
      <c r="A1944" s="458" t="s">
        <v>10524</v>
      </c>
      <c r="B1944" s="448">
        <v>8</v>
      </c>
      <c r="C1944" s="450" t="s">
        <v>10535</v>
      </c>
      <c r="D1944" s="449" t="str">
        <f t="shared" si="78"/>
        <v>Busy with other commitments</v>
      </c>
      <c r="E1944" s="449" t="s">
        <v>8918</v>
      </c>
      <c r="F1944" s="449"/>
      <c r="G1944" s="449"/>
      <c r="H1944" s="449"/>
      <c r="I1944" s="449"/>
      <c r="J1944" s="449"/>
      <c r="K1944" s="449"/>
      <c r="L1944" s="449"/>
      <c r="U1944" s="196" t="str">
        <f t="shared" si="80"/>
        <v>8: Busy with other commitments</v>
      </c>
    </row>
    <row r="1945" spans="1:21" ht="12.6">
      <c r="A1945" s="458" t="s">
        <v>10524</v>
      </c>
      <c r="B1945" s="448">
        <v>9</v>
      </c>
      <c r="C1945" s="450" t="s">
        <v>10536</v>
      </c>
      <c r="D1945" s="449" t="str">
        <f t="shared" si="78"/>
        <v>No longer beneficiary</v>
      </c>
      <c r="E1945" s="449" t="s">
        <v>10537</v>
      </c>
      <c r="F1945" s="449"/>
      <c r="G1945" s="449"/>
      <c r="H1945" s="449"/>
      <c r="I1945" s="449"/>
      <c r="J1945" s="449"/>
      <c r="K1945" s="449"/>
      <c r="L1945" s="449"/>
      <c r="U1945" s="196" t="str">
        <f t="shared" si="80"/>
        <v>9: No longer beneficiary</v>
      </c>
    </row>
    <row r="1946" spans="1:21" ht="12.6">
      <c r="A1946" s="458" t="s">
        <v>10524</v>
      </c>
      <c r="B1946" s="448">
        <v>88</v>
      </c>
      <c r="C1946" s="450" t="s">
        <v>10538</v>
      </c>
      <c r="D1946" s="449" t="str">
        <f t="shared" si="78"/>
        <v>Other (Specify) </v>
      </c>
      <c r="E1946" s="449" t="s">
        <v>10538</v>
      </c>
      <c r="F1946" s="449"/>
      <c r="G1946" s="449"/>
      <c r="H1946" s="449"/>
      <c r="I1946" s="449"/>
      <c r="J1946" s="449"/>
      <c r="K1946" s="449"/>
      <c r="L1946" s="449"/>
      <c r="U1946" s="196" t="str">
        <f t="shared" si="80"/>
        <v>88: Other (Specify) </v>
      </c>
    </row>
    <row r="1947" spans="1:21" ht="12.6">
      <c r="A1947" s="449" t="s">
        <v>10539</v>
      </c>
      <c r="B1947" s="448">
        <v>0</v>
      </c>
      <c r="C1947" s="450" t="s">
        <v>7471</v>
      </c>
      <c r="D1947" s="449" t="str">
        <f t="shared" si="78"/>
        <v>No</v>
      </c>
      <c r="E1947" s="449" t="s">
        <v>7471</v>
      </c>
      <c r="F1947" s="449" t="s">
        <v>10540</v>
      </c>
      <c r="G1947" s="449"/>
      <c r="H1947" s="449"/>
      <c r="I1947" s="449"/>
      <c r="J1947" s="449"/>
      <c r="K1947" s="449"/>
      <c r="L1947" s="449"/>
      <c r="U1947" s="196" t="str">
        <f t="shared" si="80"/>
        <v>0: No</v>
      </c>
    </row>
    <row r="1948" spans="1:21" ht="12.6">
      <c r="A1948" s="449" t="s">
        <v>10539</v>
      </c>
      <c r="B1948" s="448">
        <v>1</v>
      </c>
      <c r="C1948" s="450" t="s">
        <v>25</v>
      </c>
      <c r="D1948" s="449" t="str">
        <f t="shared" si="78"/>
        <v>Yes</v>
      </c>
      <c r="E1948" s="449" t="s">
        <v>25</v>
      </c>
      <c r="F1948" s="449" t="s">
        <v>10541</v>
      </c>
      <c r="G1948" s="449"/>
      <c r="H1948" s="449"/>
      <c r="I1948" s="449"/>
      <c r="J1948" s="449"/>
      <c r="K1948" s="449"/>
      <c r="L1948" s="449"/>
      <c r="U1948" s="196" t="str">
        <f t="shared" si="80"/>
        <v>1: Yes</v>
      </c>
    </row>
    <row r="1949" spans="1:21" ht="12.6">
      <c r="A1949" s="449" t="s">
        <v>10542</v>
      </c>
      <c r="B1949" s="448">
        <v>1</v>
      </c>
      <c r="C1949" s="450" t="s">
        <v>10543</v>
      </c>
      <c r="D1949" s="449" t="str">
        <f t="shared" si="78"/>
        <v>Due to heavy rains/flooding</v>
      </c>
      <c r="E1949" s="449"/>
      <c r="F1949" s="449"/>
      <c r="G1949" s="449"/>
      <c r="H1949" s="449"/>
      <c r="I1949" s="449"/>
      <c r="J1949" s="449"/>
      <c r="K1949" s="449"/>
      <c r="L1949" s="449"/>
      <c r="U1949" s="196" t="str">
        <f t="shared" si="80"/>
        <v>1: Due to heavy rains/flooding</v>
      </c>
    </row>
    <row r="1950" spans="1:21" ht="12.6">
      <c r="A1950" s="449" t="s">
        <v>10542</v>
      </c>
      <c r="B1950" s="448">
        <v>2</v>
      </c>
      <c r="C1950" s="450" t="s">
        <v>10544</v>
      </c>
      <c r="D1950" s="449" t="str">
        <f t="shared" si="78"/>
        <v>Due to difficult terrains</v>
      </c>
      <c r="E1950" s="449"/>
      <c r="F1950" s="449"/>
      <c r="G1950" s="449"/>
      <c r="H1950" s="449"/>
      <c r="I1950" s="449"/>
      <c r="J1950" s="449"/>
      <c r="K1950" s="449"/>
      <c r="L1950" s="449"/>
      <c r="U1950" s="196" t="str">
        <f t="shared" si="80"/>
        <v>2: Due to difficult terrains</v>
      </c>
    </row>
    <row r="1951" spans="1:21" ht="12.6">
      <c r="A1951" s="449" t="s">
        <v>10542</v>
      </c>
      <c r="B1951" s="448">
        <v>3</v>
      </c>
      <c r="C1951" s="450" t="s">
        <v>10545</v>
      </c>
      <c r="D1951" s="449" t="str">
        <f t="shared" ref="D1951:D2014" si="81">C1951</f>
        <v>Due to insecurity in the area</v>
      </c>
      <c r="E1951" s="449"/>
      <c r="F1951" s="449"/>
      <c r="G1951" s="449"/>
      <c r="H1951" s="449"/>
      <c r="I1951" s="449"/>
      <c r="J1951" s="449"/>
      <c r="K1951" s="449"/>
      <c r="L1951" s="449"/>
      <c r="U1951" s="196" t="str">
        <f t="shared" si="80"/>
        <v>3: Due to insecurity in the area</v>
      </c>
    </row>
    <row r="1952" spans="1:21" ht="12.6">
      <c r="A1952" s="449" t="s">
        <v>10542</v>
      </c>
      <c r="B1952" s="448">
        <v>4</v>
      </c>
      <c r="C1952" s="450" t="s">
        <v>10546</v>
      </c>
      <c r="D1952" s="449" t="str">
        <f t="shared" si="81"/>
        <v>Due to COVID-19 restrictions</v>
      </c>
      <c r="E1952" s="449"/>
      <c r="F1952" s="449"/>
      <c r="G1952" s="449"/>
      <c r="H1952" s="449"/>
      <c r="I1952" s="449"/>
      <c r="J1952" s="449"/>
      <c r="K1952" s="449"/>
      <c r="L1952" s="449"/>
      <c r="U1952" s="196" t="str">
        <f t="shared" si="80"/>
        <v>4: Due to COVID-19 restrictions</v>
      </c>
    </row>
    <row r="1953" spans="1:21" ht="12.6">
      <c r="A1953" s="449" t="s">
        <v>10542</v>
      </c>
      <c r="B1953" s="448">
        <v>5</v>
      </c>
      <c r="C1953" s="450" t="s">
        <v>10547</v>
      </c>
      <c r="D1953" s="449" t="str">
        <f t="shared" si="81"/>
        <v xml:space="preserve">Due to long distances </v>
      </c>
      <c r="E1953" s="449"/>
      <c r="F1953" s="449"/>
      <c r="G1953" s="449"/>
      <c r="H1953" s="449"/>
      <c r="I1953" s="449"/>
      <c r="J1953" s="449"/>
      <c r="K1953" s="449"/>
      <c r="L1953" s="449"/>
      <c r="U1953" s="196" t="str">
        <f t="shared" si="80"/>
        <v xml:space="preserve">5: Due to long distances </v>
      </c>
    </row>
    <row r="1954" spans="1:21" ht="12.6">
      <c r="A1954" s="449" t="s">
        <v>10542</v>
      </c>
      <c r="B1954" s="448">
        <v>6</v>
      </c>
      <c r="C1954" s="450" t="s">
        <v>10548</v>
      </c>
      <c r="D1954" s="449" t="str">
        <f t="shared" si="81"/>
        <v>Due to illness/mobility challenges</v>
      </c>
      <c r="E1954" s="449"/>
      <c r="F1954" s="449"/>
      <c r="G1954" s="449"/>
      <c r="H1954" s="449"/>
      <c r="I1954" s="449"/>
      <c r="J1954" s="449"/>
      <c r="K1954" s="449"/>
      <c r="L1954" s="449"/>
      <c r="U1954" s="196" t="str">
        <f t="shared" si="80"/>
        <v>6: Due to illness/mobility challenges</v>
      </c>
    </row>
    <row r="1955" spans="1:21" ht="12.6">
      <c r="A1955" s="449" t="s">
        <v>10542</v>
      </c>
      <c r="B1955" s="448">
        <v>7</v>
      </c>
      <c r="C1955" s="450" t="s">
        <v>10549</v>
      </c>
      <c r="D1955" s="449" t="str">
        <f t="shared" si="81"/>
        <v>Due to late communication of distribution day</v>
      </c>
      <c r="E1955" s="449"/>
      <c r="F1955" s="449"/>
      <c r="G1955" s="449"/>
      <c r="H1955" s="449"/>
      <c r="I1955" s="449"/>
      <c r="J1955" s="449"/>
      <c r="K1955" s="449"/>
      <c r="L1955" s="449"/>
      <c r="U1955" s="196" t="str">
        <f t="shared" si="80"/>
        <v>7: Due to late communication of distribution day</v>
      </c>
    </row>
    <row r="1956" spans="1:21" ht="12.6">
      <c r="A1956" s="449" t="s">
        <v>10542</v>
      </c>
      <c r="B1956" s="448">
        <v>8</v>
      </c>
      <c r="C1956" s="450" t="s">
        <v>10550</v>
      </c>
      <c r="D1956" s="449" t="str">
        <f t="shared" si="81"/>
        <v>Due to other household routines</v>
      </c>
      <c r="E1956" s="449"/>
      <c r="F1956" s="449"/>
      <c r="G1956" s="449"/>
      <c r="H1956" s="449"/>
      <c r="I1956" s="449"/>
      <c r="J1956" s="449"/>
      <c r="K1956" s="449"/>
      <c r="L1956" s="449"/>
      <c r="U1956" s="196" t="str">
        <f t="shared" si="80"/>
        <v>8: Due to other household routines</v>
      </c>
    </row>
    <row r="1957" spans="1:21" ht="12.6">
      <c r="A1957" s="449" t="s">
        <v>10542</v>
      </c>
      <c r="B1957" s="448">
        <v>88</v>
      </c>
      <c r="C1957" s="450" t="s">
        <v>10551</v>
      </c>
      <c r="D1957" s="449" t="str">
        <f t="shared" si="81"/>
        <v>Other reasons</v>
      </c>
      <c r="E1957" s="449"/>
      <c r="F1957" s="449"/>
      <c r="G1957" s="449"/>
      <c r="H1957" s="449"/>
      <c r="I1957" s="449"/>
      <c r="J1957" s="449"/>
      <c r="K1957" s="449"/>
      <c r="L1957" s="449"/>
      <c r="U1957" s="196" t="str">
        <f t="shared" si="80"/>
        <v>88: Other reasons</v>
      </c>
    </row>
    <row r="1958" spans="1:21" ht="12.6">
      <c r="A1958" s="449" t="s">
        <v>10552</v>
      </c>
      <c r="B1958" s="448">
        <v>1</v>
      </c>
      <c r="C1958" s="450" t="s">
        <v>10553</v>
      </c>
      <c r="D1958" s="449" t="str">
        <f t="shared" si="81"/>
        <v>Less than 1 hour</v>
      </c>
      <c r="E1958" s="449"/>
      <c r="F1958" s="449"/>
      <c r="G1958" s="449"/>
      <c r="H1958" s="449"/>
      <c r="I1958" s="449"/>
      <c r="J1958" s="449"/>
      <c r="K1958" s="449"/>
      <c r="L1958" s="449"/>
      <c r="U1958" s="196" t="str">
        <f t="shared" si="80"/>
        <v>1: Less than 1 hour</v>
      </c>
    </row>
    <row r="1959" spans="1:21" ht="12.6">
      <c r="A1959" s="449" t="s">
        <v>10552</v>
      </c>
      <c r="B1959" s="448">
        <v>2</v>
      </c>
      <c r="C1959" s="450" t="s">
        <v>10554</v>
      </c>
      <c r="D1959" s="449" t="str">
        <f t="shared" si="81"/>
        <v>Between 1 -23 hours</v>
      </c>
      <c r="E1959" s="449"/>
      <c r="F1959" s="449"/>
      <c r="G1959" s="449"/>
      <c r="H1959" s="449"/>
      <c r="I1959" s="449"/>
      <c r="J1959" s="449"/>
      <c r="K1959" s="449"/>
      <c r="L1959" s="449"/>
      <c r="U1959" s="196" t="str">
        <f t="shared" si="80"/>
        <v>2: Between 1 -23 hours</v>
      </c>
    </row>
    <row r="1960" spans="1:21" ht="12.6">
      <c r="A1960" s="449" t="s">
        <v>10552</v>
      </c>
      <c r="B1960" s="448">
        <v>3</v>
      </c>
      <c r="C1960" s="450" t="s">
        <v>10555</v>
      </c>
      <c r="D1960" s="449" t="str">
        <f t="shared" si="81"/>
        <v>24 hours or more</v>
      </c>
      <c r="E1960" s="449"/>
      <c r="F1960" s="449"/>
      <c r="G1960" s="449"/>
      <c r="H1960" s="449"/>
      <c r="I1960" s="449"/>
      <c r="J1960" s="449"/>
      <c r="K1960" s="449"/>
      <c r="L1960" s="449"/>
      <c r="U1960" s="196" t="str">
        <f t="shared" si="80"/>
        <v>3: 24 hours or more</v>
      </c>
    </row>
    <row r="1961" spans="1:21" ht="12.6">
      <c r="A1961" s="449" t="s">
        <v>10552</v>
      </c>
      <c r="B1961" s="448">
        <v>4</v>
      </c>
      <c r="C1961" s="450" t="s">
        <v>10556</v>
      </c>
      <c r="D1961" s="449" t="str">
        <f t="shared" si="81"/>
        <v>Don't remember</v>
      </c>
      <c r="E1961" s="449"/>
      <c r="F1961" s="449"/>
      <c r="G1961" s="449"/>
      <c r="H1961" s="449"/>
      <c r="I1961" s="449"/>
      <c r="J1961" s="449"/>
      <c r="K1961" s="449"/>
      <c r="L1961" s="449"/>
      <c r="U1961" s="196" t="str">
        <f t="shared" si="80"/>
        <v>4: Don't remember</v>
      </c>
    </row>
    <row r="1962" spans="1:21" ht="12.6">
      <c r="A1962" s="449" t="s">
        <v>10557</v>
      </c>
      <c r="B1962" s="448">
        <v>0</v>
      </c>
      <c r="C1962" s="450" t="s">
        <v>7471</v>
      </c>
      <c r="D1962" s="449" t="str">
        <f t="shared" si="81"/>
        <v>No</v>
      </c>
      <c r="E1962" s="449" t="s">
        <v>7471</v>
      </c>
      <c r="F1962" s="449" t="s">
        <v>10540</v>
      </c>
      <c r="G1962" s="449"/>
      <c r="H1962" s="449"/>
      <c r="I1962" s="449"/>
      <c r="J1962" s="449"/>
      <c r="K1962" s="449"/>
      <c r="L1962" s="449"/>
      <c r="U1962" s="196" t="str">
        <f t="shared" si="80"/>
        <v>0: No</v>
      </c>
    </row>
    <row r="1963" spans="1:21" ht="12.6">
      <c r="A1963" s="449" t="s">
        <v>10557</v>
      </c>
      <c r="B1963" s="448">
        <v>1</v>
      </c>
      <c r="C1963" s="450" t="s">
        <v>25</v>
      </c>
      <c r="D1963" s="449" t="str">
        <f t="shared" si="81"/>
        <v>Yes</v>
      </c>
      <c r="E1963" s="449" t="s">
        <v>25</v>
      </c>
      <c r="F1963" s="449" t="s">
        <v>10541</v>
      </c>
      <c r="G1963" s="449"/>
      <c r="H1963" s="449"/>
      <c r="I1963" s="449"/>
      <c r="J1963" s="449"/>
      <c r="K1963" s="449"/>
      <c r="L1963" s="449"/>
      <c r="U1963" s="196" t="str">
        <f t="shared" si="80"/>
        <v>1: Yes</v>
      </c>
    </row>
    <row r="1964" spans="1:21" ht="12.6">
      <c r="A1964" s="449" t="s">
        <v>10557</v>
      </c>
      <c r="B1964" s="448">
        <v>98</v>
      </c>
      <c r="C1964" s="450" t="s">
        <v>8850</v>
      </c>
      <c r="D1964" s="449" t="str">
        <f t="shared" si="81"/>
        <v>Don’t know</v>
      </c>
      <c r="E1964" s="449" t="s">
        <v>8850</v>
      </c>
      <c r="F1964" s="449" t="s">
        <v>10558</v>
      </c>
      <c r="G1964" s="449"/>
      <c r="H1964" s="449"/>
      <c r="I1964" s="449"/>
      <c r="J1964" s="449"/>
      <c r="K1964" s="449"/>
      <c r="L1964" s="449"/>
      <c r="U1964" s="196" t="str">
        <f t="shared" si="80"/>
        <v>98: Don’t know</v>
      </c>
    </row>
    <row r="1965" spans="1:21" ht="12.6">
      <c r="A1965" s="449" t="s">
        <v>10559</v>
      </c>
      <c r="B1965" s="448">
        <v>0</v>
      </c>
      <c r="C1965" s="450" t="s">
        <v>7471</v>
      </c>
      <c r="D1965" s="449" t="str">
        <f t="shared" si="81"/>
        <v>No</v>
      </c>
      <c r="E1965" s="449" t="s">
        <v>7471</v>
      </c>
      <c r="F1965" s="449" t="s">
        <v>10540</v>
      </c>
      <c r="G1965" s="449"/>
      <c r="H1965" s="449"/>
      <c r="I1965" s="449"/>
      <c r="J1965" s="449"/>
      <c r="K1965" s="449"/>
      <c r="L1965" s="449"/>
      <c r="U1965" s="196" t="str">
        <f t="shared" si="80"/>
        <v>0: No</v>
      </c>
    </row>
    <row r="1966" spans="1:21" ht="12.6">
      <c r="A1966" s="449" t="s">
        <v>10559</v>
      </c>
      <c r="B1966" s="448">
        <v>1</v>
      </c>
      <c r="C1966" s="450" t="s">
        <v>25</v>
      </c>
      <c r="D1966" s="449" t="str">
        <f t="shared" si="81"/>
        <v>Yes</v>
      </c>
      <c r="E1966" s="449" t="s">
        <v>25</v>
      </c>
      <c r="F1966" s="449" t="s">
        <v>10541</v>
      </c>
      <c r="G1966" s="449"/>
      <c r="H1966" s="449"/>
      <c r="I1966" s="449"/>
      <c r="J1966" s="449"/>
      <c r="K1966" s="449"/>
      <c r="L1966" s="449"/>
      <c r="U1966" s="196" t="str">
        <f t="shared" ref="U1966:U1983" si="82">IF(LEN(B1966)&gt;0,_xlfn.CONCAT(B1966,": ",D1966),"")</f>
        <v>1: Yes</v>
      </c>
    </row>
    <row r="1967" spans="1:21" ht="12.6">
      <c r="A1967" s="449" t="s">
        <v>10559</v>
      </c>
      <c r="B1967" s="448">
        <v>2</v>
      </c>
      <c r="C1967" s="450" t="s">
        <v>9223</v>
      </c>
      <c r="D1967" s="449" t="str">
        <f t="shared" si="81"/>
        <v>N/A</v>
      </c>
      <c r="E1967" s="449" t="s">
        <v>9223</v>
      </c>
      <c r="F1967" s="449" t="s">
        <v>9225</v>
      </c>
      <c r="G1967" s="449"/>
      <c r="H1967" s="449"/>
      <c r="I1967" s="449"/>
      <c r="J1967" s="449"/>
      <c r="K1967" s="449"/>
      <c r="L1967" s="449"/>
      <c r="U1967" s="196" t="str">
        <f t="shared" si="82"/>
        <v>2: N/A</v>
      </c>
    </row>
    <row r="1968" spans="1:21" ht="12.6">
      <c r="A1968" s="449" t="s">
        <v>10560</v>
      </c>
      <c r="B1968" s="448">
        <v>1</v>
      </c>
      <c r="C1968" s="450" t="s">
        <v>10561</v>
      </c>
      <c r="D1968" s="449" t="str">
        <f t="shared" si="81"/>
        <v>Machar Malok</v>
      </c>
      <c r="E1968" s="449" t="s">
        <v>10561</v>
      </c>
      <c r="F1968" s="449"/>
      <c r="G1968" s="449"/>
      <c r="H1968" s="449"/>
      <c r="I1968" s="449" t="s">
        <v>5710</v>
      </c>
      <c r="J1968" s="449"/>
      <c r="K1968" s="449"/>
      <c r="L1968" s="449"/>
      <c r="U1968" s="196" t="str">
        <f t="shared" si="82"/>
        <v>1: Machar Malok</v>
      </c>
    </row>
    <row r="1969" spans="1:21" ht="12.6">
      <c r="A1969" s="449" t="s">
        <v>10560</v>
      </c>
      <c r="B1969" s="448">
        <v>2</v>
      </c>
      <c r="C1969" s="450" t="s">
        <v>10562</v>
      </c>
      <c r="D1969" s="449" t="str">
        <f t="shared" si="81"/>
        <v>Alexander Makuach</v>
      </c>
      <c r="E1969" s="449" t="s">
        <v>10562</v>
      </c>
      <c r="F1969" s="449"/>
      <c r="G1969" s="449"/>
      <c r="H1969" s="449"/>
      <c r="I1969" s="449" t="s">
        <v>5710</v>
      </c>
      <c r="J1969" s="449"/>
      <c r="K1969" s="449"/>
      <c r="L1969" s="449"/>
      <c r="U1969" s="196" t="str">
        <f t="shared" si="82"/>
        <v>2: Alexander Makuach</v>
      </c>
    </row>
    <row r="1970" spans="1:21" ht="12.6">
      <c r="A1970" s="449" t="s">
        <v>10560</v>
      </c>
      <c r="B1970" s="448">
        <v>3</v>
      </c>
      <c r="C1970" s="450" t="s">
        <v>10563</v>
      </c>
      <c r="D1970" s="449" t="str">
        <f t="shared" si="81"/>
        <v>Gabriel Bior</v>
      </c>
      <c r="E1970" s="449" t="s">
        <v>10563</v>
      </c>
      <c r="F1970" s="449"/>
      <c r="G1970" s="449"/>
      <c r="H1970" s="449"/>
      <c r="I1970" s="449" t="s">
        <v>5710</v>
      </c>
      <c r="J1970" s="449"/>
      <c r="K1970" s="449"/>
      <c r="L1970" s="449"/>
      <c r="U1970" s="196" t="str">
        <f t="shared" si="82"/>
        <v>3: Gabriel Bior</v>
      </c>
    </row>
    <row r="1971" spans="1:21" ht="12.6">
      <c r="A1971" s="449" t="s">
        <v>10560</v>
      </c>
      <c r="B1971" s="448">
        <v>4</v>
      </c>
      <c r="C1971" s="450" t="s">
        <v>10564</v>
      </c>
      <c r="D1971" s="449" t="str">
        <f t="shared" si="81"/>
        <v>Mark Maror</v>
      </c>
      <c r="E1971" s="449" t="s">
        <v>10564</v>
      </c>
      <c r="F1971" s="449"/>
      <c r="G1971" s="449"/>
      <c r="H1971" s="449"/>
      <c r="I1971" s="449" t="s">
        <v>5710</v>
      </c>
      <c r="J1971" s="449"/>
      <c r="K1971" s="449"/>
      <c r="L1971" s="449"/>
      <c r="U1971" s="196" t="str">
        <f t="shared" si="82"/>
        <v>4: Mark Maror</v>
      </c>
    </row>
    <row r="1972" spans="1:21" ht="12.6">
      <c r="A1972" s="449" t="s">
        <v>10560</v>
      </c>
      <c r="B1972" s="448">
        <v>5</v>
      </c>
      <c r="C1972" s="450" t="s">
        <v>10565</v>
      </c>
      <c r="D1972" s="449" t="str">
        <f t="shared" si="81"/>
        <v>Martin Kiir</v>
      </c>
      <c r="E1972" s="449" t="s">
        <v>10565</v>
      </c>
      <c r="F1972" s="449"/>
      <c r="G1972" s="449"/>
      <c r="H1972" s="449"/>
      <c r="I1972" s="449" t="s">
        <v>5710</v>
      </c>
      <c r="J1972" s="449"/>
      <c r="K1972" s="449"/>
      <c r="L1972" s="449"/>
      <c r="U1972" s="196" t="str">
        <f t="shared" si="82"/>
        <v>5: Martin Kiir</v>
      </c>
    </row>
    <row r="1973" spans="1:21" ht="12.6">
      <c r="A1973" s="449" t="s">
        <v>10560</v>
      </c>
      <c r="B1973" s="448">
        <v>6</v>
      </c>
      <c r="C1973" s="450" t="s">
        <v>10566</v>
      </c>
      <c r="D1973" s="449" t="str">
        <f t="shared" si="81"/>
        <v>Peter Mori</v>
      </c>
      <c r="E1973" s="449" t="s">
        <v>10566</v>
      </c>
      <c r="F1973" s="449"/>
      <c r="G1973" s="449"/>
      <c r="H1973" s="449"/>
      <c r="I1973" s="449" t="s">
        <v>5710</v>
      </c>
      <c r="J1973" s="449"/>
      <c r="K1973" s="449"/>
      <c r="L1973" s="449"/>
      <c r="U1973" s="196" t="str">
        <f t="shared" si="82"/>
        <v>6: Peter Mori</v>
      </c>
    </row>
    <row r="1974" spans="1:21" ht="12.6">
      <c r="A1974" s="449" t="s">
        <v>10560</v>
      </c>
      <c r="B1974" s="448">
        <v>7</v>
      </c>
      <c r="C1974" s="450" t="s">
        <v>10567</v>
      </c>
      <c r="D1974" s="449" t="str">
        <f t="shared" si="81"/>
        <v>Kou Dut</v>
      </c>
      <c r="E1974" s="449" t="s">
        <v>10567</v>
      </c>
      <c r="F1974" s="449"/>
      <c r="G1974" s="449"/>
      <c r="H1974" s="449"/>
      <c r="I1974" s="449" t="s">
        <v>5710</v>
      </c>
      <c r="J1974" s="449"/>
      <c r="K1974" s="449"/>
      <c r="L1974" s="449"/>
      <c r="U1974" s="196" t="str">
        <f t="shared" si="82"/>
        <v>7: Kou Dut</v>
      </c>
    </row>
    <row r="1975" spans="1:21" ht="12.6">
      <c r="A1975" s="449" t="s">
        <v>10560</v>
      </c>
      <c r="B1975" s="448">
        <v>8</v>
      </c>
      <c r="C1975" s="450" t="s">
        <v>10568</v>
      </c>
      <c r="D1975" s="449" t="str">
        <f t="shared" si="81"/>
        <v>Rebecca Makith</v>
      </c>
      <c r="E1975" s="449" t="s">
        <v>10568</v>
      </c>
      <c r="F1975" s="449"/>
      <c r="G1975" s="449"/>
      <c r="H1975" s="449"/>
      <c r="I1975" s="449" t="s">
        <v>5710</v>
      </c>
      <c r="J1975" s="449"/>
      <c r="K1975" s="449"/>
      <c r="L1975" s="449"/>
      <c r="U1975" s="196" t="str">
        <f t="shared" si="82"/>
        <v>8: Rebecca Makith</v>
      </c>
    </row>
    <row r="1976" spans="1:21" ht="12.6">
      <c r="A1976" s="449" t="s">
        <v>10560</v>
      </c>
      <c r="B1976" s="448">
        <v>9</v>
      </c>
      <c r="C1976" s="450" t="s">
        <v>10569</v>
      </c>
      <c r="D1976" s="449" t="str">
        <f t="shared" si="81"/>
        <v>Malong Michael</v>
      </c>
      <c r="E1976" s="449" t="s">
        <v>10570</v>
      </c>
      <c r="F1976" s="449"/>
      <c r="G1976" s="449"/>
      <c r="H1976" s="449"/>
      <c r="I1976" s="449" t="s">
        <v>5710</v>
      </c>
      <c r="J1976" s="449"/>
      <c r="K1976" s="449"/>
      <c r="L1976" s="449"/>
      <c r="U1976" s="196" t="str">
        <f t="shared" si="82"/>
        <v>9: Malong Michael</v>
      </c>
    </row>
    <row r="1977" spans="1:21" ht="12.6">
      <c r="A1977" s="449" t="s">
        <v>10560</v>
      </c>
      <c r="B1977" s="448">
        <v>10</v>
      </c>
      <c r="C1977" s="450" t="s">
        <v>10571</v>
      </c>
      <c r="D1977" s="449" t="str">
        <f t="shared" si="81"/>
        <v>Mary Akoul</v>
      </c>
      <c r="E1977" s="449" t="s">
        <v>10571</v>
      </c>
      <c r="F1977" s="449"/>
      <c r="G1977" s="449"/>
      <c r="H1977" s="449"/>
      <c r="I1977" s="449" t="s">
        <v>5710</v>
      </c>
      <c r="J1977" s="449"/>
      <c r="K1977" s="449"/>
      <c r="L1977" s="449"/>
      <c r="U1977" s="196" t="str">
        <f t="shared" si="82"/>
        <v>10: Mary Akoul</v>
      </c>
    </row>
    <row r="1978" spans="1:21" ht="12.6">
      <c r="A1978" s="449" t="s">
        <v>10560</v>
      </c>
      <c r="B1978" s="448">
        <v>11</v>
      </c>
      <c r="C1978" s="450" t="s">
        <v>10572</v>
      </c>
      <c r="D1978" s="449" t="str">
        <f t="shared" si="81"/>
        <v>James Wieu</v>
      </c>
      <c r="E1978" s="449" t="s">
        <v>10572</v>
      </c>
      <c r="F1978" s="449"/>
      <c r="G1978" s="449"/>
      <c r="H1978" s="449"/>
      <c r="I1978" s="449" t="s">
        <v>5710</v>
      </c>
      <c r="J1978" s="449"/>
      <c r="K1978" s="449"/>
      <c r="L1978" s="449"/>
      <c r="U1978" s="196" t="str">
        <f t="shared" si="82"/>
        <v>11: James Wieu</v>
      </c>
    </row>
    <row r="1979" spans="1:21" ht="12.6">
      <c r="A1979" s="449" t="s">
        <v>10560</v>
      </c>
      <c r="B1979" s="448">
        <v>12</v>
      </c>
      <c r="C1979" s="450" t="s">
        <v>10573</v>
      </c>
      <c r="D1979" s="449" t="str">
        <f t="shared" si="81"/>
        <v>Peter Marial</v>
      </c>
      <c r="E1979" s="449" t="s">
        <v>10574</v>
      </c>
      <c r="F1979" s="449"/>
      <c r="G1979" s="449"/>
      <c r="H1979" s="449"/>
      <c r="I1979" s="449" t="s">
        <v>5710</v>
      </c>
      <c r="J1979" s="449"/>
      <c r="K1979" s="449"/>
      <c r="L1979" s="449"/>
      <c r="U1979" s="196" t="str">
        <f t="shared" si="82"/>
        <v>12: Peter Marial</v>
      </c>
    </row>
    <row r="1980" spans="1:21" ht="12.6">
      <c r="A1980" s="449" t="s">
        <v>10560</v>
      </c>
      <c r="B1980" s="448">
        <v>13</v>
      </c>
      <c r="C1980" s="450" t="s">
        <v>10575</v>
      </c>
      <c r="D1980" s="449" t="str">
        <f t="shared" si="81"/>
        <v>William Arop</v>
      </c>
      <c r="E1980" s="449" t="s">
        <v>10575</v>
      </c>
      <c r="F1980" s="449"/>
      <c r="G1980" s="449"/>
      <c r="H1980" s="449"/>
      <c r="I1980" s="449" t="s">
        <v>5710</v>
      </c>
      <c r="J1980" s="449"/>
      <c r="K1980" s="449"/>
      <c r="L1980" s="449"/>
      <c r="U1980" s="196" t="str">
        <f t="shared" si="82"/>
        <v>13: William Arop</v>
      </c>
    </row>
    <row r="1981" spans="1:21" ht="12.6">
      <c r="A1981" s="449" t="s">
        <v>10560</v>
      </c>
      <c r="B1981" s="448">
        <v>14</v>
      </c>
      <c r="C1981" s="450" t="s">
        <v>10576</v>
      </c>
      <c r="D1981" s="449" t="str">
        <f t="shared" si="81"/>
        <v>Sam Aping</v>
      </c>
      <c r="E1981" s="449" t="s">
        <v>10576</v>
      </c>
      <c r="F1981" s="449"/>
      <c r="G1981" s="449"/>
      <c r="H1981" s="449"/>
      <c r="I1981" s="449" t="s">
        <v>5710</v>
      </c>
      <c r="J1981" s="449"/>
      <c r="K1981" s="449"/>
      <c r="L1981" s="449"/>
      <c r="U1981" s="196" t="str">
        <f t="shared" si="82"/>
        <v>14: Sam Aping</v>
      </c>
    </row>
    <row r="1982" spans="1:21" ht="12.6">
      <c r="A1982" s="449" t="s">
        <v>10560</v>
      </c>
      <c r="B1982" s="448">
        <v>15</v>
      </c>
      <c r="C1982" s="450" t="s">
        <v>10577</v>
      </c>
      <c r="D1982" s="449" t="str">
        <f t="shared" si="81"/>
        <v>Nhiel Mawien</v>
      </c>
      <c r="E1982" s="449" t="s">
        <v>10577</v>
      </c>
      <c r="F1982" s="449"/>
      <c r="G1982" s="449"/>
      <c r="H1982" s="449"/>
      <c r="I1982" s="449" t="s">
        <v>5710</v>
      </c>
      <c r="J1982" s="449"/>
      <c r="K1982" s="449"/>
      <c r="L1982" s="449"/>
      <c r="U1982" s="196" t="str">
        <f t="shared" si="82"/>
        <v>15: Nhiel Mawien</v>
      </c>
    </row>
    <row r="1983" spans="1:21" ht="12.6">
      <c r="A1983" s="449" t="s">
        <v>10560</v>
      </c>
      <c r="B1983" s="448">
        <v>16</v>
      </c>
      <c r="C1983" s="450" t="s">
        <v>10578</v>
      </c>
      <c r="D1983" s="449" t="str">
        <f t="shared" si="81"/>
        <v>Odongo Isaac</v>
      </c>
      <c r="E1983" s="449" t="s">
        <v>10578</v>
      </c>
      <c r="F1983" s="449"/>
      <c r="G1983" s="449"/>
      <c r="H1983" s="449"/>
      <c r="I1983" s="449" t="s">
        <v>5710</v>
      </c>
      <c r="J1983" s="449"/>
      <c r="K1983" s="449"/>
      <c r="L1983" s="449"/>
      <c r="U1983" s="196" t="str">
        <f t="shared" si="82"/>
        <v>16: Odongo Isaac</v>
      </c>
    </row>
    <row r="1984" spans="1:21" ht="12.6">
      <c r="A1984" s="449" t="s">
        <v>10560</v>
      </c>
      <c r="B1984" s="448">
        <v>17</v>
      </c>
      <c r="C1984" s="450" t="s">
        <v>10579</v>
      </c>
      <c r="D1984" s="449" t="str">
        <f t="shared" si="81"/>
        <v>Nancy Kara</v>
      </c>
      <c r="E1984" s="449"/>
      <c r="F1984" s="449"/>
      <c r="G1984" s="449"/>
      <c r="H1984" s="449"/>
      <c r="I1984" s="449" t="s">
        <v>5710</v>
      </c>
      <c r="J1984" s="449"/>
      <c r="K1984" s="449"/>
      <c r="L1984" s="449"/>
    </row>
    <row r="1985" spans="1:21" ht="12.6">
      <c r="A1985" s="449" t="s">
        <v>10560</v>
      </c>
      <c r="B1985" s="448">
        <v>18</v>
      </c>
      <c r="C1985" s="450" t="s">
        <v>10580</v>
      </c>
      <c r="D1985" s="449" t="str">
        <f t="shared" si="81"/>
        <v>Wani Sesnan</v>
      </c>
      <c r="E1985" s="449"/>
      <c r="F1985" s="449"/>
      <c r="G1985" s="449"/>
      <c r="H1985" s="449"/>
      <c r="I1985" s="449" t="s">
        <v>5710</v>
      </c>
      <c r="J1985" s="449"/>
      <c r="K1985" s="449"/>
      <c r="L1985" s="449"/>
    </row>
    <row r="1986" spans="1:21" ht="12.6">
      <c r="A1986" s="449" t="s">
        <v>10560</v>
      </c>
      <c r="B1986" s="448">
        <v>19</v>
      </c>
      <c r="C1986" s="450" t="s">
        <v>10581</v>
      </c>
      <c r="D1986" s="449" t="str">
        <f t="shared" si="81"/>
        <v>Gloria Gwoka</v>
      </c>
      <c r="E1986" s="449"/>
      <c r="F1986" s="449"/>
      <c r="G1986" s="449"/>
      <c r="H1986" s="449"/>
      <c r="I1986" s="449" t="s">
        <v>5710</v>
      </c>
      <c r="J1986" s="449"/>
      <c r="K1986" s="449"/>
      <c r="L1986" s="449"/>
    </row>
    <row r="1987" spans="1:21" ht="12.6">
      <c r="A1987" s="449" t="s">
        <v>10560</v>
      </c>
      <c r="B1987" s="448">
        <v>20</v>
      </c>
      <c r="C1987" s="450" t="s">
        <v>10582</v>
      </c>
      <c r="D1987" s="449" t="str">
        <f t="shared" si="81"/>
        <v>OlwenyMichael</v>
      </c>
      <c r="E1987" s="449"/>
      <c r="F1987" s="449"/>
      <c r="G1987" s="449"/>
      <c r="H1987" s="449"/>
      <c r="I1987" s="449" t="s">
        <v>5710</v>
      </c>
      <c r="J1987" s="449"/>
      <c r="K1987" s="449"/>
      <c r="L1987" s="449"/>
    </row>
    <row r="1988" spans="1:21" ht="12.6">
      <c r="A1988" s="449" t="s">
        <v>10560</v>
      </c>
      <c r="B1988" s="448">
        <v>21</v>
      </c>
      <c r="C1988" s="450" t="s">
        <v>10583</v>
      </c>
      <c r="D1988" s="449" t="str">
        <f t="shared" si="81"/>
        <v>Elia Henry</v>
      </c>
      <c r="E1988" s="449"/>
      <c r="F1988" s="449"/>
      <c r="G1988" s="449"/>
      <c r="H1988" s="449"/>
      <c r="I1988" s="449" t="s">
        <v>5710</v>
      </c>
      <c r="J1988" s="449"/>
      <c r="K1988" s="449"/>
      <c r="L1988" s="449"/>
    </row>
    <row r="1989" spans="1:21" ht="12.6">
      <c r="A1989" s="449" t="s">
        <v>10560</v>
      </c>
      <c r="B1989" s="448">
        <v>22</v>
      </c>
      <c r="C1989" s="450" t="s">
        <v>10584</v>
      </c>
      <c r="D1989" s="449" t="str">
        <f t="shared" si="81"/>
        <v>Sujin Pak</v>
      </c>
      <c r="E1989" s="449"/>
      <c r="F1989" s="449"/>
      <c r="G1989" s="449"/>
      <c r="H1989" s="449"/>
      <c r="I1989" s="449" t="s">
        <v>5710</v>
      </c>
      <c r="J1989" s="449"/>
      <c r="K1989" s="449"/>
      <c r="L1989" s="449"/>
    </row>
    <row r="1990" spans="1:21" ht="12.6">
      <c r="A1990" s="449" t="s">
        <v>10560</v>
      </c>
      <c r="B1990" s="448">
        <v>23</v>
      </c>
      <c r="C1990" s="450" t="s">
        <v>10585</v>
      </c>
      <c r="D1990" s="449" t="str">
        <f t="shared" si="81"/>
        <v>Agyili Wisdom</v>
      </c>
      <c r="E1990" s="449"/>
      <c r="F1990" s="449"/>
      <c r="G1990" s="449"/>
      <c r="H1990" s="449"/>
      <c r="I1990" s="449" t="s">
        <v>5710</v>
      </c>
      <c r="J1990" s="449"/>
      <c r="K1990" s="449"/>
      <c r="L1990" s="449"/>
    </row>
    <row r="1991" spans="1:21" ht="12.6">
      <c r="A1991" s="449" t="s">
        <v>10560</v>
      </c>
      <c r="B1991" s="448">
        <v>24</v>
      </c>
      <c r="C1991" s="450" t="s">
        <v>10586</v>
      </c>
      <c r="D1991" s="449" t="str">
        <f t="shared" si="81"/>
        <v>Emmanuel Sallah</v>
      </c>
      <c r="E1991" s="449"/>
      <c r="F1991" s="449"/>
      <c r="G1991" s="449"/>
      <c r="H1991" s="449"/>
      <c r="I1991" s="449" t="s">
        <v>5710</v>
      </c>
      <c r="J1991" s="449"/>
      <c r="K1991" s="449"/>
      <c r="L1991" s="449"/>
    </row>
    <row r="1992" spans="1:21" ht="12.6">
      <c r="A1992" s="449" t="s">
        <v>10560</v>
      </c>
      <c r="B1992" s="448">
        <v>25</v>
      </c>
      <c r="C1992" s="450" t="s">
        <v>10587</v>
      </c>
      <c r="D1992" s="449" t="str">
        <f t="shared" si="81"/>
        <v>Edward Nyilek</v>
      </c>
      <c r="E1992" s="449"/>
      <c r="F1992" s="449"/>
      <c r="G1992" s="449"/>
      <c r="H1992" s="449"/>
      <c r="I1992" s="449" t="s">
        <v>5710</v>
      </c>
      <c r="J1992" s="449"/>
      <c r="K1992" s="449"/>
      <c r="L1992" s="449"/>
    </row>
    <row r="1993" spans="1:21" ht="12.6">
      <c r="A1993" s="449" t="s">
        <v>10560</v>
      </c>
      <c r="B1993" s="448">
        <v>26</v>
      </c>
      <c r="C1993" s="450" t="s">
        <v>10588</v>
      </c>
      <c r="D1993" s="449" t="str">
        <f t="shared" si="81"/>
        <v>Chandia Hellen</v>
      </c>
      <c r="E1993" s="449"/>
      <c r="F1993" s="449"/>
      <c r="G1993" s="449"/>
      <c r="H1993" s="449"/>
      <c r="I1993" s="449" t="s">
        <v>5710</v>
      </c>
      <c r="J1993" s="449"/>
      <c r="K1993" s="449"/>
      <c r="L1993" s="449"/>
    </row>
    <row r="1994" spans="1:21" ht="12.6">
      <c r="A1994" s="449" t="s">
        <v>10560</v>
      </c>
      <c r="B1994" s="448">
        <v>27</v>
      </c>
      <c r="C1994" s="450" t="s">
        <v>10589</v>
      </c>
      <c r="D1994" s="449" t="str">
        <f t="shared" si="81"/>
        <v>Pandek Michael</v>
      </c>
      <c r="E1994" s="449"/>
      <c r="F1994" s="449"/>
      <c r="G1994" s="449"/>
      <c r="H1994" s="449"/>
      <c r="I1994" s="449" t="s">
        <v>5710</v>
      </c>
      <c r="J1994" s="449"/>
      <c r="K1994" s="449"/>
      <c r="L1994" s="449"/>
    </row>
    <row r="1995" spans="1:21" ht="12.6">
      <c r="A1995" s="449" t="s">
        <v>10560</v>
      </c>
      <c r="B1995" s="448">
        <v>28</v>
      </c>
      <c r="C1995" s="450" t="s">
        <v>10590</v>
      </c>
      <c r="D1995" s="449" t="str">
        <f t="shared" si="81"/>
        <v>Mikaya Ali</v>
      </c>
      <c r="E1995" s="449"/>
      <c r="F1995" s="449"/>
      <c r="G1995" s="449"/>
      <c r="H1995" s="449"/>
      <c r="I1995" s="449" t="s">
        <v>5710</v>
      </c>
      <c r="J1995" s="449"/>
      <c r="K1995" s="449"/>
      <c r="L1995" s="449"/>
    </row>
    <row r="1996" spans="1:21" ht="12.6">
      <c r="A1996" s="449" t="s">
        <v>10560</v>
      </c>
      <c r="B1996" s="448">
        <v>29</v>
      </c>
      <c r="C1996" s="450" t="s">
        <v>10591</v>
      </c>
      <c r="D1996" s="449" t="str">
        <f t="shared" si="81"/>
        <v>FlorenceLupe</v>
      </c>
      <c r="E1996" s="449"/>
      <c r="F1996" s="449"/>
      <c r="G1996" s="449"/>
      <c r="H1996" s="449"/>
      <c r="I1996" s="449" t="s">
        <v>5710</v>
      </c>
      <c r="J1996" s="449"/>
      <c r="K1996" s="449"/>
      <c r="L1996" s="449"/>
    </row>
    <row r="1997" spans="1:21" ht="12.6">
      <c r="A1997" s="449" t="s">
        <v>10560</v>
      </c>
      <c r="B1997" s="448">
        <v>30</v>
      </c>
      <c r="C1997" s="450" t="s">
        <v>10592</v>
      </c>
      <c r="D1997" s="449" t="str">
        <f t="shared" si="81"/>
        <v>James Obale</v>
      </c>
      <c r="E1997" s="449"/>
      <c r="F1997" s="449"/>
      <c r="G1997" s="449"/>
      <c r="H1997" s="449"/>
      <c r="I1997" s="449" t="s">
        <v>5710</v>
      </c>
      <c r="J1997" s="449"/>
      <c r="K1997" s="449"/>
      <c r="L1997" s="449"/>
    </row>
    <row r="1998" spans="1:21" ht="12.6">
      <c r="A1998" s="449" t="s">
        <v>10560</v>
      </c>
      <c r="B1998" s="448">
        <v>31</v>
      </c>
      <c r="C1998" s="450" t="s">
        <v>10593</v>
      </c>
      <c r="D1998" s="449" t="str">
        <f t="shared" si="81"/>
        <v>Ohisa Rueben</v>
      </c>
      <c r="E1998" s="449"/>
      <c r="F1998" s="449"/>
      <c r="G1998" s="449"/>
      <c r="H1998" s="449"/>
      <c r="I1998" s="449" t="s">
        <v>5710</v>
      </c>
      <c r="J1998" s="449"/>
      <c r="K1998" s="449"/>
      <c r="L1998" s="449"/>
    </row>
    <row r="1999" spans="1:21" ht="12.6">
      <c r="A1999" s="449" t="s">
        <v>10560</v>
      </c>
      <c r="B1999" s="448">
        <v>32</v>
      </c>
      <c r="C1999" s="450" t="s">
        <v>10594</v>
      </c>
      <c r="D1999" s="449" t="str">
        <f t="shared" si="81"/>
        <v>William Pasquale</v>
      </c>
      <c r="E1999" s="449" t="s">
        <v>10594</v>
      </c>
      <c r="F1999" s="449"/>
      <c r="G1999" s="449"/>
      <c r="H1999" s="449"/>
      <c r="I1999" s="449" t="s">
        <v>8592</v>
      </c>
      <c r="J1999" s="449"/>
      <c r="K1999" s="449"/>
      <c r="L1999" s="449"/>
      <c r="U1999" s="196" t="str">
        <f t="shared" ref="U1999:U2010" si="83">IF(LEN(B1999)&gt;0,_xlfn.CONCAT(B1999,": ",D1999),"")</f>
        <v>32: William Pasquale</v>
      </c>
    </row>
    <row r="2000" spans="1:21" ht="12.6">
      <c r="A2000" s="449" t="s">
        <v>10560</v>
      </c>
      <c r="B2000" s="448">
        <v>33</v>
      </c>
      <c r="C2000" s="450" t="s">
        <v>10595</v>
      </c>
      <c r="D2000" s="449" t="str">
        <f t="shared" si="81"/>
        <v>James Onesimo</v>
      </c>
      <c r="E2000" s="449" t="s">
        <v>10595</v>
      </c>
      <c r="F2000" s="449"/>
      <c r="G2000" s="449"/>
      <c r="H2000" s="449"/>
      <c r="I2000" s="449" t="s">
        <v>8592</v>
      </c>
      <c r="J2000" s="449"/>
      <c r="K2000" s="449"/>
      <c r="L2000" s="449"/>
      <c r="U2000" s="196" t="str">
        <f t="shared" si="83"/>
        <v>33: James Onesimo</v>
      </c>
    </row>
    <row r="2001" spans="1:21" ht="12.6">
      <c r="A2001" s="449" t="s">
        <v>10560</v>
      </c>
      <c r="B2001" s="448">
        <v>34</v>
      </c>
      <c r="C2001" s="450" t="s">
        <v>10596</v>
      </c>
      <c r="D2001" s="449" t="str">
        <f t="shared" si="81"/>
        <v>Abdenego Mondia</v>
      </c>
      <c r="E2001" s="449" t="s">
        <v>10596</v>
      </c>
      <c r="F2001" s="449"/>
      <c r="G2001" s="449"/>
      <c r="H2001" s="449"/>
      <c r="I2001" s="449" t="s">
        <v>8592</v>
      </c>
      <c r="J2001" s="449"/>
      <c r="K2001" s="449"/>
      <c r="L2001" s="449"/>
      <c r="U2001" s="196" t="str">
        <f t="shared" si="83"/>
        <v>34: Abdenego Mondia</v>
      </c>
    </row>
    <row r="2002" spans="1:21" ht="12.6">
      <c r="A2002" s="449" t="s">
        <v>10560</v>
      </c>
      <c r="B2002" s="448">
        <v>35</v>
      </c>
      <c r="C2002" s="450" t="s">
        <v>10597</v>
      </c>
      <c r="D2002" s="449" t="str">
        <f t="shared" si="81"/>
        <v>Amina Thabo</v>
      </c>
      <c r="E2002" s="449" t="s">
        <v>10597</v>
      </c>
      <c r="F2002" s="449"/>
      <c r="G2002" s="449"/>
      <c r="H2002" s="449"/>
      <c r="I2002" s="449" t="s">
        <v>8592</v>
      </c>
      <c r="J2002" s="449"/>
      <c r="K2002" s="449"/>
      <c r="L2002" s="449"/>
      <c r="U2002" s="196" t="str">
        <f t="shared" si="83"/>
        <v>35: Amina Thabo</v>
      </c>
    </row>
    <row r="2003" spans="1:21" ht="12.6">
      <c r="A2003" s="449" t="s">
        <v>10560</v>
      </c>
      <c r="B2003" s="448">
        <v>36</v>
      </c>
      <c r="C2003" s="450" t="s">
        <v>10598</v>
      </c>
      <c r="D2003" s="449" t="str">
        <f t="shared" si="81"/>
        <v>Ampeilia Gabriel</v>
      </c>
      <c r="E2003" s="449" t="s">
        <v>10598</v>
      </c>
      <c r="F2003" s="449"/>
      <c r="G2003" s="449"/>
      <c r="H2003" s="449"/>
      <c r="I2003" s="449" t="s">
        <v>8592</v>
      </c>
      <c r="J2003" s="449"/>
      <c r="K2003" s="449"/>
      <c r="L2003" s="449"/>
      <c r="U2003" s="196" t="str">
        <f t="shared" si="83"/>
        <v>36: Ampeilia Gabriel</v>
      </c>
    </row>
    <row r="2004" spans="1:21" ht="12.6">
      <c r="A2004" s="449" t="s">
        <v>10560</v>
      </c>
      <c r="B2004" s="448">
        <v>37</v>
      </c>
      <c r="C2004" s="450" t="s">
        <v>10599</v>
      </c>
      <c r="D2004" s="449" t="str">
        <f t="shared" si="81"/>
        <v>Concy Leunardo</v>
      </c>
      <c r="E2004" s="449" t="s">
        <v>10599</v>
      </c>
      <c r="F2004" s="449"/>
      <c r="G2004" s="449"/>
      <c r="H2004" s="449"/>
      <c r="I2004" s="449" t="s">
        <v>8592</v>
      </c>
      <c r="J2004" s="449"/>
      <c r="K2004" s="449"/>
      <c r="L2004" s="449"/>
      <c r="U2004" s="196" t="str">
        <f t="shared" si="83"/>
        <v>37: Concy Leunardo</v>
      </c>
    </row>
    <row r="2005" spans="1:21" ht="12.6">
      <c r="A2005" s="449" t="s">
        <v>10560</v>
      </c>
      <c r="B2005" s="448">
        <v>38</v>
      </c>
      <c r="C2005" s="450" t="s">
        <v>10600</v>
      </c>
      <c r="D2005" s="449" t="str">
        <f t="shared" si="81"/>
        <v>Karlo Nuri</v>
      </c>
      <c r="E2005" s="449" t="s">
        <v>10600</v>
      </c>
      <c r="F2005" s="449"/>
      <c r="G2005" s="449"/>
      <c r="H2005" s="449"/>
      <c r="I2005" s="449" t="s">
        <v>8592</v>
      </c>
      <c r="J2005" s="449"/>
      <c r="K2005" s="449"/>
      <c r="L2005" s="449"/>
      <c r="U2005" s="196" t="str">
        <f t="shared" si="83"/>
        <v>38: Karlo Nuri</v>
      </c>
    </row>
    <row r="2006" spans="1:21" ht="12.6">
      <c r="A2006" s="449" t="s">
        <v>10560</v>
      </c>
      <c r="B2006" s="448">
        <v>39</v>
      </c>
      <c r="C2006" s="450" t="s">
        <v>10601</v>
      </c>
      <c r="D2006" s="449" t="str">
        <f t="shared" si="81"/>
        <v>Raymond Lagos</v>
      </c>
      <c r="E2006" s="449" t="s">
        <v>10601</v>
      </c>
      <c r="F2006" s="449"/>
      <c r="G2006" s="449"/>
      <c r="H2006" s="449"/>
      <c r="I2006" s="449" t="s">
        <v>8592</v>
      </c>
      <c r="J2006" s="449"/>
      <c r="K2006" s="449"/>
      <c r="L2006" s="449"/>
      <c r="U2006" s="196" t="str">
        <f t="shared" si="83"/>
        <v>39: Raymond Lagos</v>
      </c>
    </row>
    <row r="2007" spans="1:21" ht="12.6">
      <c r="A2007" s="449" t="s">
        <v>10560</v>
      </c>
      <c r="B2007" s="448">
        <v>40</v>
      </c>
      <c r="C2007" s="450" t="s">
        <v>10602</v>
      </c>
      <c r="D2007" s="449" t="str">
        <f t="shared" si="81"/>
        <v>Thomas Pio</v>
      </c>
      <c r="E2007" s="449" t="s">
        <v>10602</v>
      </c>
      <c r="F2007" s="449"/>
      <c r="G2007" s="449"/>
      <c r="H2007" s="449"/>
      <c r="I2007" s="449" t="s">
        <v>8592</v>
      </c>
      <c r="J2007" s="449"/>
      <c r="K2007" s="449"/>
      <c r="L2007" s="449"/>
      <c r="U2007" s="196" t="str">
        <f t="shared" si="83"/>
        <v>40: Thomas Pio</v>
      </c>
    </row>
    <row r="2008" spans="1:21" ht="12.6">
      <c r="A2008" s="449" t="s">
        <v>10560</v>
      </c>
      <c r="B2008" s="448">
        <v>41</v>
      </c>
      <c r="C2008" s="450" t="s">
        <v>10603</v>
      </c>
      <c r="D2008" s="449" t="str">
        <f t="shared" si="81"/>
        <v>Peter Bay</v>
      </c>
      <c r="E2008" s="449" t="s">
        <v>10603</v>
      </c>
      <c r="F2008" s="449"/>
      <c r="G2008" s="449"/>
      <c r="H2008" s="449"/>
      <c r="I2008" s="449" t="s">
        <v>8592</v>
      </c>
      <c r="J2008" s="449"/>
      <c r="K2008" s="449"/>
      <c r="L2008" s="449"/>
      <c r="U2008" s="196" t="str">
        <f t="shared" si="83"/>
        <v>41: Peter Bay</v>
      </c>
    </row>
    <row r="2009" spans="1:21" ht="12.6">
      <c r="A2009" s="449" t="s">
        <v>10560</v>
      </c>
      <c r="B2009" s="448">
        <v>42</v>
      </c>
      <c r="C2009" s="450" t="s">
        <v>10604</v>
      </c>
      <c r="D2009" s="449" t="str">
        <f t="shared" si="81"/>
        <v>Openi Jame</v>
      </c>
      <c r="E2009" s="449" t="s">
        <v>10604</v>
      </c>
      <c r="F2009" s="449"/>
      <c r="G2009" s="449"/>
      <c r="H2009" s="449"/>
      <c r="I2009" s="449" t="s">
        <v>8592</v>
      </c>
      <c r="J2009" s="449"/>
      <c r="K2009" s="449"/>
      <c r="L2009" s="449"/>
      <c r="U2009" s="196" t="str">
        <f t="shared" si="83"/>
        <v>42: Openi Jame</v>
      </c>
    </row>
    <row r="2010" spans="1:21" ht="12.6">
      <c r="A2010" s="449" t="s">
        <v>10560</v>
      </c>
      <c r="B2010" s="448">
        <v>43</v>
      </c>
      <c r="C2010" s="450" t="s">
        <v>10605</v>
      </c>
      <c r="D2010" s="449" t="str">
        <f t="shared" si="81"/>
        <v>Luel Jiel</v>
      </c>
      <c r="E2010" s="449" t="s">
        <v>10605</v>
      </c>
      <c r="F2010" s="449"/>
      <c r="G2010" s="449"/>
      <c r="H2010" s="449"/>
      <c r="I2010" s="449" t="s">
        <v>8592</v>
      </c>
      <c r="J2010" s="449"/>
      <c r="K2010" s="449"/>
      <c r="L2010" s="449"/>
      <c r="U2010" s="196" t="str">
        <f t="shared" si="83"/>
        <v>43: Luel Jiel</v>
      </c>
    </row>
    <row r="2011" spans="1:21" ht="12.6">
      <c r="A2011" s="449" t="s">
        <v>10560</v>
      </c>
      <c r="B2011" s="448">
        <v>44</v>
      </c>
      <c r="C2011" s="450" t="s">
        <v>10579</v>
      </c>
      <c r="D2011" s="449" t="str">
        <f t="shared" si="81"/>
        <v>Nancy Kara</v>
      </c>
      <c r="E2011" s="449"/>
      <c r="F2011" s="449"/>
      <c r="G2011" s="449"/>
      <c r="H2011" s="449"/>
      <c r="I2011" s="449" t="s">
        <v>8592</v>
      </c>
      <c r="J2011" s="449"/>
      <c r="K2011" s="449"/>
      <c r="L2011" s="449"/>
    </row>
    <row r="2012" spans="1:21" ht="12.6">
      <c r="A2012" s="449" t="s">
        <v>10560</v>
      </c>
      <c r="B2012" s="448">
        <v>45</v>
      </c>
      <c r="C2012" s="450" t="s">
        <v>10580</v>
      </c>
      <c r="D2012" s="449" t="str">
        <f t="shared" si="81"/>
        <v>Wani Sesnan</v>
      </c>
      <c r="E2012" s="449"/>
      <c r="F2012" s="449"/>
      <c r="G2012" s="449"/>
      <c r="H2012" s="449"/>
      <c r="I2012" s="449" t="s">
        <v>8592</v>
      </c>
      <c r="J2012" s="449"/>
      <c r="K2012" s="449"/>
      <c r="L2012" s="449"/>
    </row>
    <row r="2013" spans="1:21" ht="12.6">
      <c r="A2013" s="449" t="s">
        <v>10560</v>
      </c>
      <c r="B2013" s="448">
        <v>46</v>
      </c>
      <c r="C2013" s="450" t="s">
        <v>10581</v>
      </c>
      <c r="D2013" s="449" t="str">
        <f t="shared" si="81"/>
        <v>Gloria Gwoka</v>
      </c>
      <c r="E2013" s="449"/>
      <c r="F2013" s="449"/>
      <c r="G2013" s="449"/>
      <c r="H2013" s="449"/>
      <c r="I2013" s="449" t="s">
        <v>8592</v>
      </c>
      <c r="J2013" s="449"/>
      <c r="K2013" s="449"/>
      <c r="L2013" s="449"/>
    </row>
    <row r="2014" spans="1:21" ht="12.6">
      <c r="A2014" s="449" t="s">
        <v>10560</v>
      </c>
      <c r="B2014" s="448">
        <v>47</v>
      </c>
      <c r="C2014" s="450" t="s">
        <v>10582</v>
      </c>
      <c r="D2014" s="449" t="str">
        <f t="shared" si="81"/>
        <v>OlwenyMichael</v>
      </c>
      <c r="E2014" s="449"/>
      <c r="F2014" s="449"/>
      <c r="G2014" s="449"/>
      <c r="H2014" s="449"/>
      <c r="I2014" s="449" t="s">
        <v>8592</v>
      </c>
      <c r="J2014" s="449"/>
      <c r="K2014" s="449"/>
      <c r="L2014" s="449"/>
    </row>
    <row r="2015" spans="1:21" ht="12.6">
      <c r="A2015" s="449" t="s">
        <v>10560</v>
      </c>
      <c r="B2015" s="448">
        <v>48</v>
      </c>
      <c r="C2015" s="450" t="s">
        <v>10583</v>
      </c>
      <c r="D2015" s="449" t="str">
        <f t="shared" ref="D2015:D2076" si="84">C2015</f>
        <v>Elia Henry</v>
      </c>
      <c r="E2015" s="449"/>
      <c r="F2015" s="449"/>
      <c r="G2015" s="449"/>
      <c r="H2015" s="449"/>
      <c r="I2015" s="449" t="s">
        <v>8592</v>
      </c>
      <c r="J2015" s="449"/>
      <c r="K2015" s="449"/>
      <c r="L2015" s="449"/>
    </row>
    <row r="2016" spans="1:21" ht="12.6">
      <c r="A2016" s="449" t="s">
        <v>10560</v>
      </c>
      <c r="B2016" s="448">
        <v>49</v>
      </c>
      <c r="C2016" s="450" t="s">
        <v>10584</v>
      </c>
      <c r="D2016" s="449" t="str">
        <f t="shared" si="84"/>
        <v>Sujin Pak</v>
      </c>
      <c r="E2016" s="449"/>
      <c r="F2016" s="449"/>
      <c r="G2016" s="449"/>
      <c r="H2016" s="449"/>
      <c r="I2016" s="449" t="s">
        <v>8592</v>
      </c>
      <c r="J2016" s="449"/>
      <c r="K2016" s="449"/>
      <c r="L2016" s="449"/>
    </row>
    <row r="2017" spans="1:21" ht="12.6">
      <c r="A2017" s="449" t="s">
        <v>10560</v>
      </c>
      <c r="B2017" s="448">
        <v>50</v>
      </c>
      <c r="C2017" s="450" t="s">
        <v>10585</v>
      </c>
      <c r="D2017" s="449" t="str">
        <f t="shared" si="84"/>
        <v>Agyili Wisdom</v>
      </c>
      <c r="E2017" s="449"/>
      <c r="F2017" s="449"/>
      <c r="G2017" s="449"/>
      <c r="H2017" s="449"/>
      <c r="I2017" s="449" t="s">
        <v>8592</v>
      </c>
      <c r="J2017" s="449"/>
      <c r="K2017" s="449"/>
      <c r="L2017" s="449"/>
    </row>
    <row r="2018" spans="1:21" ht="12.6">
      <c r="A2018" s="449" t="s">
        <v>10560</v>
      </c>
      <c r="B2018" s="448">
        <v>51</v>
      </c>
      <c r="C2018" s="450" t="s">
        <v>10586</v>
      </c>
      <c r="D2018" s="449" t="str">
        <f t="shared" si="84"/>
        <v>Emmanuel Sallah</v>
      </c>
      <c r="E2018" s="449"/>
      <c r="F2018" s="449"/>
      <c r="G2018" s="449"/>
      <c r="H2018" s="449"/>
      <c r="I2018" s="449" t="s">
        <v>8592</v>
      </c>
      <c r="J2018" s="449"/>
      <c r="K2018" s="449"/>
      <c r="L2018" s="449"/>
    </row>
    <row r="2019" spans="1:21" ht="12.6">
      <c r="A2019" s="449" t="s">
        <v>10560</v>
      </c>
      <c r="B2019" s="448">
        <v>52</v>
      </c>
      <c r="C2019" s="450" t="s">
        <v>10587</v>
      </c>
      <c r="D2019" s="449" t="str">
        <f t="shared" si="84"/>
        <v>Edward Nyilek</v>
      </c>
      <c r="E2019" s="449"/>
      <c r="F2019" s="449"/>
      <c r="G2019" s="449"/>
      <c r="H2019" s="449"/>
      <c r="I2019" s="449" t="s">
        <v>8592</v>
      </c>
      <c r="J2019" s="449"/>
      <c r="K2019" s="449"/>
      <c r="L2019" s="449"/>
    </row>
    <row r="2020" spans="1:21" ht="12.6">
      <c r="A2020" s="449" t="s">
        <v>10560</v>
      </c>
      <c r="B2020" s="448">
        <v>53</v>
      </c>
      <c r="C2020" s="450" t="s">
        <v>10588</v>
      </c>
      <c r="D2020" s="449" t="str">
        <f t="shared" si="84"/>
        <v>Chandia Hellen</v>
      </c>
      <c r="E2020" s="449"/>
      <c r="F2020" s="449"/>
      <c r="G2020" s="449"/>
      <c r="H2020" s="449"/>
      <c r="I2020" s="449" t="s">
        <v>8592</v>
      </c>
      <c r="J2020" s="449"/>
      <c r="K2020" s="449"/>
      <c r="L2020" s="449"/>
    </row>
    <row r="2021" spans="1:21" ht="12.6">
      <c r="A2021" s="449" t="s">
        <v>10560</v>
      </c>
      <c r="B2021" s="448">
        <v>54</v>
      </c>
      <c r="C2021" s="450" t="s">
        <v>10589</v>
      </c>
      <c r="D2021" s="449" t="str">
        <f t="shared" si="84"/>
        <v>Pandek Michael</v>
      </c>
      <c r="E2021" s="449"/>
      <c r="F2021" s="449"/>
      <c r="G2021" s="449"/>
      <c r="H2021" s="449"/>
      <c r="I2021" s="449" t="s">
        <v>8592</v>
      </c>
      <c r="J2021" s="449"/>
      <c r="K2021" s="449"/>
      <c r="L2021" s="449"/>
    </row>
    <row r="2022" spans="1:21" ht="12.6">
      <c r="A2022" s="449" t="s">
        <v>10560</v>
      </c>
      <c r="B2022" s="448">
        <v>55</v>
      </c>
      <c r="C2022" s="450" t="s">
        <v>10590</v>
      </c>
      <c r="D2022" s="449" t="str">
        <f t="shared" si="84"/>
        <v>Mikaya Ali</v>
      </c>
      <c r="E2022" s="449"/>
      <c r="F2022" s="449"/>
      <c r="G2022" s="449"/>
      <c r="H2022" s="449"/>
      <c r="I2022" s="449" t="s">
        <v>8592</v>
      </c>
      <c r="J2022" s="449"/>
      <c r="K2022" s="449"/>
      <c r="L2022" s="449"/>
    </row>
    <row r="2023" spans="1:21" ht="12.6">
      <c r="A2023" s="449" t="s">
        <v>10560</v>
      </c>
      <c r="B2023" s="448">
        <v>56</v>
      </c>
      <c r="C2023" s="450" t="s">
        <v>10591</v>
      </c>
      <c r="D2023" s="449" t="str">
        <f t="shared" si="84"/>
        <v>FlorenceLupe</v>
      </c>
      <c r="E2023" s="449"/>
      <c r="F2023" s="449"/>
      <c r="G2023" s="449"/>
      <c r="H2023" s="449"/>
      <c r="I2023" s="449" t="s">
        <v>8592</v>
      </c>
      <c r="J2023" s="449"/>
      <c r="K2023" s="449"/>
      <c r="L2023" s="449"/>
    </row>
    <row r="2024" spans="1:21" ht="12.6">
      <c r="A2024" s="449" t="s">
        <v>10560</v>
      </c>
      <c r="B2024" s="448">
        <v>57</v>
      </c>
      <c r="C2024" s="450" t="s">
        <v>10592</v>
      </c>
      <c r="D2024" s="449" t="str">
        <f t="shared" si="84"/>
        <v>James Obale</v>
      </c>
      <c r="E2024" s="449"/>
      <c r="F2024" s="449"/>
      <c r="G2024" s="449"/>
      <c r="H2024" s="449"/>
      <c r="I2024" s="449" t="s">
        <v>8592</v>
      </c>
      <c r="J2024" s="449"/>
      <c r="K2024" s="449"/>
      <c r="L2024" s="449"/>
    </row>
    <row r="2025" spans="1:21" ht="12.6">
      <c r="A2025" s="449" t="s">
        <v>10560</v>
      </c>
      <c r="B2025" s="448">
        <v>58</v>
      </c>
      <c r="C2025" s="450" t="s">
        <v>10593</v>
      </c>
      <c r="D2025" s="449" t="str">
        <f t="shared" si="84"/>
        <v>Ohisa Rueben</v>
      </c>
      <c r="E2025" s="449"/>
      <c r="F2025" s="449"/>
      <c r="G2025" s="449"/>
      <c r="H2025" s="449"/>
      <c r="I2025" s="449" t="s">
        <v>8592</v>
      </c>
      <c r="J2025" s="449"/>
      <c r="K2025" s="449"/>
      <c r="L2025" s="449"/>
    </row>
    <row r="2026" spans="1:21" ht="12.6">
      <c r="A2026" s="449" t="s">
        <v>10560</v>
      </c>
      <c r="B2026" s="448">
        <v>59</v>
      </c>
      <c r="C2026" s="450" t="s">
        <v>10606</v>
      </c>
      <c r="D2026" s="449" t="str">
        <f t="shared" si="84"/>
        <v>Garang Yak</v>
      </c>
      <c r="E2026" s="449" t="s">
        <v>10606</v>
      </c>
      <c r="F2026" s="449"/>
      <c r="G2026" s="449"/>
      <c r="H2026" s="449"/>
      <c r="I2026" s="449" t="s">
        <v>8578</v>
      </c>
      <c r="J2026" s="449"/>
      <c r="K2026" s="449"/>
      <c r="L2026" s="449"/>
      <c r="U2026" s="196" t="str">
        <f t="shared" ref="U2026:U2034" si="85">IF(LEN(B2026)&gt;0,_xlfn.CONCAT(B2026,": ",D2026),"")</f>
        <v>59: Garang Yak</v>
      </c>
    </row>
    <row r="2027" spans="1:21" ht="12.6">
      <c r="A2027" s="449" t="s">
        <v>10560</v>
      </c>
      <c r="B2027" s="448">
        <v>60</v>
      </c>
      <c r="C2027" s="450" t="s">
        <v>10607</v>
      </c>
      <c r="D2027" s="449" t="str">
        <f t="shared" si="84"/>
        <v>Mayen Deng</v>
      </c>
      <c r="E2027" s="449" t="s">
        <v>10607</v>
      </c>
      <c r="F2027" s="449"/>
      <c r="G2027" s="449"/>
      <c r="H2027" s="449"/>
      <c r="I2027" s="449" t="s">
        <v>8578</v>
      </c>
      <c r="J2027" s="449"/>
      <c r="K2027" s="449"/>
      <c r="L2027" s="449"/>
      <c r="U2027" s="196" t="str">
        <f t="shared" si="85"/>
        <v>60: Mayen Deng</v>
      </c>
    </row>
    <row r="2028" spans="1:21" ht="12.6">
      <c r="A2028" s="449" t="s">
        <v>10560</v>
      </c>
      <c r="B2028" s="448">
        <v>61</v>
      </c>
      <c r="C2028" s="450" t="s">
        <v>10608</v>
      </c>
      <c r="D2028" s="449" t="str">
        <f t="shared" si="84"/>
        <v>Ajang Deng</v>
      </c>
      <c r="E2028" s="449" t="s">
        <v>10608</v>
      </c>
      <c r="F2028" s="449"/>
      <c r="G2028" s="449"/>
      <c r="H2028" s="449"/>
      <c r="I2028" s="449" t="s">
        <v>8578</v>
      </c>
      <c r="J2028" s="449"/>
      <c r="K2028" s="449"/>
      <c r="L2028" s="449"/>
      <c r="U2028" s="196" t="str">
        <f t="shared" si="85"/>
        <v>61: Ajang Deng</v>
      </c>
    </row>
    <row r="2029" spans="1:21" ht="12.6">
      <c r="A2029" s="449" t="s">
        <v>10560</v>
      </c>
      <c r="B2029" s="448">
        <v>62</v>
      </c>
      <c r="C2029" s="450" t="s">
        <v>10609</v>
      </c>
      <c r="D2029" s="449" t="str">
        <f t="shared" si="84"/>
        <v>Angelo Wek</v>
      </c>
      <c r="E2029" s="449" t="s">
        <v>10609</v>
      </c>
      <c r="F2029" s="449"/>
      <c r="G2029" s="449"/>
      <c r="H2029" s="449"/>
      <c r="I2029" s="449" t="s">
        <v>8578</v>
      </c>
      <c r="J2029" s="449"/>
      <c r="K2029" s="449"/>
      <c r="L2029" s="449"/>
      <c r="U2029" s="196" t="str">
        <f t="shared" si="85"/>
        <v>62: Angelo Wek</v>
      </c>
    </row>
    <row r="2030" spans="1:21" ht="12.6">
      <c r="A2030" s="449" t="s">
        <v>10560</v>
      </c>
      <c r="B2030" s="448">
        <v>63</v>
      </c>
      <c r="C2030" s="450" t="s">
        <v>10610</v>
      </c>
      <c r="D2030" s="449" t="str">
        <f t="shared" si="84"/>
        <v>Deng Madut</v>
      </c>
      <c r="E2030" s="449" t="s">
        <v>10610</v>
      </c>
      <c r="F2030" s="449"/>
      <c r="G2030" s="449"/>
      <c r="H2030" s="449"/>
      <c r="I2030" s="449" t="s">
        <v>8578</v>
      </c>
      <c r="J2030" s="449"/>
      <c r="K2030" s="449"/>
      <c r="L2030" s="449"/>
      <c r="U2030" s="196" t="str">
        <f t="shared" si="85"/>
        <v>63: Deng Madut</v>
      </c>
    </row>
    <row r="2031" spans="1:21" ht="12.6">
      <c r="A2031" s="449" t="s">
        <v>10560</v>
      </c>
      <c r="B2031" s="448">
        <v>64</v>
      </c>
      <c r="C2031" s="450" t="s">
        <v>10611</v>
      </c>
      <c r="D2031" s="449" t="str">
        <f t="shared" si="84"/>
        <v>Peter Dut</v>
      </c>
      <c r="E2031" s="449" t="s">
        <v>10611</v>
      </c>
      <c r="F2031" s="449"/>
      <c r="G2031" s="449"/>
      <c r="H2031" s="449"/>
      <c r="I2031" s="449" t="s">
        <v>8578</v>
      </c>
      <c r="J2031" s="449"/>
      <c r="K2031" s="449"/>
      <c r="L2031" s="449"/>
      <c r="U2031" s="196" t="str">
        <f t="shared" si="85"/>
        <v>64: Peter Dut</v>
      </c>
    </row>
    <row r="2032" spans="1:21" ht="12.6">
      <c r="A2032" s="449" t="s">
        <v>10560</v>
      </c>
      <c r="B2032" s="448">
        <v>65</v>
      </c>
      <c r="C2032" s="450" t="s">
        <v>10612</v>
      </c>
      <c r="D2032" s="449" t="str">
        <f t="shared" si="84"/>
        <v>Malong Garang</v>
      </c>
      <c r="E2032" s="449" t="s">
        <v>10612</v>
      </c>
      <c r="F2032" s="449"/>
      <c r="G2032" s="449"/>
      <c r="H2032" s="449"/>
      <c r="I2032" s="449" t="s">
        <v>8578</v>
      </c>
      <c r="J2032" s="449"/>
      <c r="K2032" s="449"/>
      <c r="L2032" s="449"/>
      <c r="U2032" s="196" t="str">
        <f t="shared" si="85"/>
        <v>65: Malong Garang</v>
      </c>
    </row>
    <row r="2033" spans="1:21" ht="12.6">
      <c r="A2033" s="449" t="s">
        <v>10560</v>
      </c>
      <c r="B2033" s="448">
        <v>66</v>
      </c>
      <c r="C2033" s="450" t="s">
        <v>10613</v>
      </c>
      <c r="D2033" s="449" t="str">
        <f t="shared" si="84"/>
        <v>Kon Anyar</v>
      </c>
      <c r="E2033" s="449" t="s">
        <v>10613</v>
      </c>
      <c r="F2033" s="449"/>
      <c r="G2033" s="449"/>
      <c r="H2033" s="449"/>
      <c r="I2033" s="449" t="s">
        <v>8578</v>
      </c>
      <c r="J2033" s="449"/>
      <c r="K2033" s="449"/>
      <c r="L2033" s="449"/>
      <c r="U2033" s="196" t="str">
        <f t="shared" si="85"/>
        <v>66: Kon Anyar</v>
      </c>
    </row>
    <row r="2034" spans="1:21" ht="12.6">
      <c r="A2034" s="449" t="s">
        <v>10560</v>
      </c>
      <c r="B2034" s="448">
        <v>67</v>
      </c>
      <c r="C2034" s="450" t="s">
        <v>10614</v>
      </c>
      <c r="D2034" s="449" t="str">
        <f t="shared" si="84"/>
        <v>Sida Joyce.</v>
      </c>
      <c r="E2034" s="449" t="s">
        <v>10614</v>
      </c>
      <c r="F2034" s="449"/>
      <c r="G2034" s="449"/>
      <c r="H2034" s="449"/>
      <c r="I2034" s="449" t="s">
        <v>8578</v>
      </c>
      <c r="J2034" s="449"/>
      <c r="K2034" s="449"/>
      <c r="L2034" s="449"/>
      <c r="U2034" s="196" t="str">
        <f t="shared" si="85"/>
        <v>67: Sida Joyce.</v>
      </c>
    </row>
    <row r="2035" spans="1:21" ht="12.6">
      <c r="A2035" s="449" t="s">
        <v>10560</v>
      </c>
      <c r="B2035" s="448">
        <v>68</v>
      </c>
      <c r="C2035" s="450" t="s">
        <v>10579</v>
      </c>
      <c r="D2035" s="449" t="str">
        <f t="shared" si="84"/>
        <v>Nancy Kara</v>
      </c>
      <c r="E2035" s="449"/>
      <c r="F2035" s="449"/>
      <c r="G2035" s="449"/>
      <c r="H2035" s="449"/>
      <c r="I2035" s="449" t="s">
        <v>8578</v>
      </c>
      <c r="J2035" s="449"/>
      <c r="K2035" s="449"/>
      <c r="L2035" s="449"/>
    </row>
    <row r="2036" spans="1:21" ht="12.6">
      <c r="A2036" s="449" t="s">
        <v>10560</v>
      </c>
      <c r="B2036" s="448">
        <v>69</v>
      </c>
      <c r="C2036" s="450" t="s">
        <v>10580</v>
      </c>
      <c r="D2036" s="449" t="str">
        <f t="shared" si="84"/>
        <v>Wani Sesnan</v>
      </c>
      <c r="E2036" s="449"/>
      <c r="F2036" s="449"/>
      <c r="G2036" s="449"/>
      <c r="H2036" s="449"/>
      <c r="I2036" s="449" t="s">
        <v>8578</v>
      </c>
      <c r="J2036" s="449"/>
      <c r="K2036" s="449"/>
      <c r="L2036" s="449"/>
    </row>
    <row r="2037" spans="1:21" ht="12.6">
      <c r="A2037" s="449" t="s">
        <v>10560</v>
      </c>
      <c r="B2037" s="448">
        <v>70</v>
      </c>
      <c r="C2037" s="450" t="s">
        <v>10581</v>
      </c>
      <c r="D2037" s="449" t="str">
        <f t="shared" si="84"/>
        <v>Gloria Gwoka</v>
      </c>
      <c r="E2037" s="449"/>
      <c r="F2037" s="449"/>
      <c r="G2037" s="449"/>
      <c r="H2037" s="449"/>
      <c r="I2037" s="449" t="s">
        <v>8578</v>
      </c>
      <c r="J2037" s="449"/>
      <c r="K2037" s="449"/>
      <c r="L2037" s="449"/>
    </row>
    <row r="2038" spans="1:21" ht="12.6">
      <c r="A2038" s="449" t="s">
        <v>10560</v>
      </c>
      <c r="B2038" s="448">
        <v>71</v>
      </c>
      <c r="C2038" s="450" t="s">
        <v>10582</v>
      </c>
      <c r="D2038" s="449" t="str">
        <f t="shared" si="84"/>
        <v>OlwenyMichael</v>
      </c>
      <c r="E2038" s="449"/>
      <c r="F2038" s="449"/>
      <c r="G2038" s="449"/>
      <c r="H2038" s="449"/>
      <c r="I2038" s="449" t="s">
        <v>8578</v>
      </c>
      <c r="J2038" s="449"/>
      <c r="K2038" s="449"/>
      <c r="L2038" s="449"/>
    </row>
    <row r="2039" spans="1:21" ht="12.6">
      <c r="A2039" s="449" t="s">
        <v>10560</v>
      </c>
      <c r="B2039" s="448">
        <v>72</v>
      </c>
      <c r="C2039" s="450" t="s">
        <v>10583</v>
      </c>
      <c r="D2039" s="449" t="str">
        <f t="shared" si="84"/>
        <v>Elia Henry</v>
      </c>
      <c r="E2039" s="449"/>
      <c r="F2039" s="449"/>
      <c r="G2039" s="449"/>
      <c r="H2039" s="449"/>
      <c r="I2039" s="449" t="s">
        <v>8578</v>
      </c>
      <c r="J2039" s="449"/>
      <c r="K2039" s="449"/>
      <c r="L2039" s="449"/>
    </row>
    <row r="2040" spans="1:21" ht="12.6">
      <c r="A2040" s="449" t="s">
        <v>10560</v>
      </c>
      <c r="B2040" s="448">
        <v>73</v>
      </c>
      <c r="C2040" s="450" t="s">
        <v>10584</v>
      </c>
      <c r="D2040" s="449" t="str">
        <f t="shared" si="84"/>
        <v>Sujin Pak</v>
      </c>
      <c r="E2040" s="449"/>
      <c r="F2040" s="449"/>
      <c r="G2040" s="449"/>
      <c r="H2040" s="449"/>
      <c r="I2040" s="449" t="s">
        <v>8578</v>
      </c>
      <c r="J2040" s="449"/>
      <c r="K2040" s="449"/>
      <c r="L2040" s="449"/>
    </row>
    <row r="2041" spans="1:21" ht="12.6">
      <c r="A2041" s="449" t="s">
        <v>10560</v>
      </c>
      <c r="B2041" s="448">
        <v>74</v>
      </c>
      <c r="C2041" s="450" t="s">
        <v>10585</v>
      </c>
      <c r="D2041" s="449" t="str">
        <f t="shared" si="84"/>
        <v>Agyili Wisdom</v>
      </c>
      <c r="E2041" s="449"/>
      <c r="F2041" s="449"/>
      <c r="G2041" s="449"/>
      <c r="H2041" s="449"/>
      <c r="I2041" s="449" t="s">
        <v>8578</v>
      </c>
      <c r="J2041" s="449"/>
      <c r="K2041" s="449"/>
      <c r="L2041" s="449"/>
    </row>
    <row r="2042" spans="1:21" ht="12.6">
      <c r="A2042" s="449" t="s">
        <v>10560</v>
      </c>
      <c r="B2042" s="448">
        <v>75</v>
      </c>
      <c r="C2042" s="450" t="s">
        <v>10586</v>
      </c>
      <c r="D2042" s="449" t="str">
        <f t="shared" si="84"/>
        <v>Emmanuel Sallah</v>
      </c>
      <c r="E2042" s="449"/>
      <c r="F2042" s="449"/>
      <c r="G2042" s="449"/>
      <c r="H2042" s="449"/>
      <c r="I2042" s="449" t="s">
        <v>8578</v>
      </c>
      <c r="J2042" s="449"/>
      <c r="K2042" s="449"/>
      <c r="L2042" s="449"/>
    </row>
    <row r="2043" spans="1:21" ht="12.6">
      <c r="A2043" s="449" t="s">
        <v>10560</v>
      </c>
      <c r="B2043" s="448">
        <v>76</v>
      </c>
      <c r="C2043" s="450" t="s">
        <v>10587</v>
      </c>
      <c r="D2043" s="449" t="str">
        <f t="shared" si="84"/>
        <v>Edward Nyilek</v>
      </c>
      <c r="E2043" s="449"/>
      <c r="F2043" s="449"/>
      <c r="G2043" s="449"/>
      <c r="H2043" s="449"/>
      <c r="I2043" s="449" t="s">
        <v>8578</v>
      </c>
      <c r="J2043" s="449"/>
      <c r="K2043" s="449"/>
      <c r="L2043" s="449"/>
    </row>
    <row r="2044" spans="1:21" ht="12.6">
      <c r="A2044" s="449" t="s">
        <v>10560</v>
      </c>
      <c r="B2044" s="448">
        <v>77</v>
      </c>
      <c r="C2044" s="450" t="s">
        <v>10588</v>
      </c>
      <c r="D2044" s="449" t="str">
        <f t="shared" si="84"/>
        <v>Chandia Hellen</v>
      </c>
      <c r="E2044" s="449"/>
      <c r="F2044" s="449"/>
      <c r="G2044" s="449"/>
      <c r="H2044" s="449"/>
      <c r="I2044" s="449" t="s">
        <v>8578</v>
      </c>
      <c r="J2044" s="449"/>
      <c r="K2044" s="449"/>
      <c r="L2044" s="449"/>
    </row>
    <row r="2045" spans="1:21" ht="12.6">
      <c r="A2045" s="449" t="s">
        <v>10560</v>
      </c>
      <c r="B2045" s="448">
        <v>78</v>
      </c>
      <c r="C2045" s="450" t="s">
        <v>10589</v>
      </c>
      <c r="D2045" s="449" t="str">
        <f t="shared" si="84"/>
        <v>Pandek Michael</v>
      </c>
      <c r="E2045" s="449"/>
      <c r="F2045" s="449"/>
      <c r="G2045" s="449"/>
      <c r="H2045" s="449"/>
      <c r="I2045" s="449" t="s">
        <v>8578</v>
      </c>
      <c r="J2045" s="449"/>
      <c r="K2045" s="449"/>
      <c r="L2045" s="449"/>
    </row>
    <row r="2046" spans="1:21" ht="12.6">
      <c r="A2046" s="449" t="s">
        <v>10560</v>
      </c>
      <c r="B2046" s="448">
        <v>79</v>
      </c>
      <c r="C2046" s="450" t="s">
        <v>10590</v>
      </c>
      <c r="D2046" s="449" t="str">
        <f t="shared" si="84"/>
        <v>Mikaya Ali</v>
      </c>
      <c r="E2046" s="449"/>
      <c r="F2046" s="449"/>
      <c r="G2046" s="449"/>
      <c r="H2046" s="449"/>
      <c r="I2046" s="449" t="s">
        <v>8578</v>
      </c>
      <c r="J2046" s="449"/>
      <c r="K2046" s="449"/>
      <c r="L2046" s="449"/>
    </row>
    <row r="2047" spans="1:21" ht="12.6">
      <c r="A2047" s="449" t="s">
        <v>10560</v>
      </c>
      <c r="B2047" s="448">
        <v>80</v>
      </c>
      <c r="C2047" s="450" t="s">
        <v>10591</v>
      </c>
      <c r="D2047" s="449" t="str">
        <f t="shared" si="84"/>
        <v>FlorenceLupe</v>
      </c>
      <c r="E2047" s="449"/>
      <c r="F2047" s="449"/>
      <c r="G2047" s="449"/>
      <c r="H2047" s="449"/>
      <c r="I2047" s="449" t="s">
        <v>8578</v>
      </c>
      <c r="J2047" s="449"/>
      <c r="K2047" s="449"/>
      <c r="L2047" s="449"/>
    </row>
    <row r="2048" spans="1:21" ht="12.6">
      <c r="A2048" s="449" t="s">
        <v>10560</v>
      </c>
      <c r="B2048" s="448">
        <v>81</v>
      </c>
      <c r="C2048" s="450" t="s">
        <v>10592</v>
      </c>
      <c r="D2048" s="449" t="str">
        <f t="shared" si="84"/>
        <v>James Obale</v>
      </c>
      <c r="E2048" s="449"/>
      <c r="F2048" s="449"/>
      <c r="G2048" s="449"/>
      <c r="H2048" s="449"/>
      <c r="I2048" s="449" t="s">
        <v>8578</v>
      </c>
      <c r="J2048" s="449"/>
      <c r="K2048" s="449"/>
      <c r="L2048" s="449"/>
    </row>
    <row r="2049" spans="1:21" ht="12.6">
      <c r="A2049" s="449" t="s">
        <v>10560</v>
      </c>
      <c r="B2049" s="448">
        <v>82</v>
      </c>
      <c r="C2049" s="450" t="s">
        <v>10593</v>
      </c>
      <c r="D2049" s="449" t="str">
        <f t="shared" si="84"/>
        <v>Ohisa Rueben</v>
      </c>
      <c r="E2049" s="449"/>
      <c r="F2049" s="449"/>
      <c r="G2049" s="449"/>
      <c r="H2049" s="449"/>
      <c r="I2049" s="449" t="s">
        <v>8578</v>
      </c>
      <c r="J2049" s="449"/>
      <c r="K2049" s="449"/>
      <c r="L2049" s="449"/>
    </row>
    <row r="2050" spans="1:21" ht="12.6">
      <c r="A2050" s="449" t="s">
        <v>10560</v>
      </c>
      <c r="B2050" s="448">
        <v>84</v>
      </c>
      <c r="C2050" s="450" t="s">
        <v>10615</v>
      </c>
      <c r="D2050" s="449" t="str">
        <f t="shared" si="84"/>
        <v>Nixon Sapana</v>
      </c>
      <c r="E2050" s="449" t="s">
        <v>10615</v>
      </c>
      <c r="F2050" s="449"/>
      <c r="G2050" s="449"/>
      <c r="H2050" s="449"/>
      <c r="I2050" s="449" t="s">
        <v>5703</v>
      </c>
      <c r="J2050" s="449"/>
      <c r="K2050" s="449"/>
      <c r="L2050" s="449"/>
      <c r="U2050" s="196" t="str">
        <f t="shared" ref="U2050:U2056" si="86">IF(LEN(B2050)&gt;0,_xlfn.CONCAT(B2050,": ",D2050),"")</f>
        <v>84: Nixon Sapana</v>
      </c>
    </row>
    <row r="2051" spans="1:21" ht="12.6">
      <c r="A2051" s="449" t="s">
        <v>10560</v>
      </c>
      <c r="B2051" s="448">
        <v>85</v>
      </c>
      <c r="C2051" s="450" t="s">
        <v>10616</v>
      </c>
      <c r="D2051" s="449" t="str">
        <f t="shared" si="84"/>
        <v>Jok Nhial</v>
      </c>
      <c r="E2051" s="449" t="s">
        <v>10616</v>
      </c>
      <c r="F2051" s="449"/>
      <c r="G2051" s="449"/>
      <c r="H2051" s="449"/>
      <c r="I2051" s="449" t="s">
        <v>5703</v>
      </c>
      <c r="J2051" s="449"/>
      <c r="K2051" s="449"/>
      <c r="L2051" s="449"/>
      <c r="U2051" s="196" t="str">
        <f t="shared" si="86"/>
        <v>85: Jok Nhial</v>
      </c>
    </row>
    <row r="2052" spans="1:21" ht="12.6">
      <c r="A2052" s="449" t="s">
        <v>10560</v>
      </c>
      <c r="B2052" s="448">
        <v>86</v>
      </c>
      <c r="C2052" s="450" t="s">
        <v>10617</v>
      </c>
      <c r="D2052" s="449" t="str">
        <f t="shared" si="84"/>
        <v>Ihiju Margret</v>
      </c>
      <c r="E2052" s="449" t="s">
        <v>10617</v>
      </c>
      <c r="F2052" s="449"/>
      <c r="G2052" s="449"/>
      <c r="H2052" s="449"/>
      <c r="I2052" s="449" t="s">
        <v>5703</v>
      </c>
      <c r="J2052" s="449"/>
      <c r="K2052" s="449"/>
      <c r="L2052" s="449"/>
      <c r="U2052" s="196" t="str">
        <f t="shared" si="86"/>
        <v>86: Ihiju Margret</v>
      </c>
    </row>
    <row r="2053" spans="1:21" ht="12.6">
      <c r="A2053" s="449" t="s">
        <v>10560</v>
      </c>
      <c r="B2053" s="448">
        <v>87</v>
      </c>
      <c r="C2053" s="450" t="s">
        <v>10618</v>
      </c>
      <c r="D2053" s="449" t="str">
        <f t="shared" si="84"/>
        <v>Santino Agany</v>
      </c>
      <c r="E2053" s="449" t="s">
        <v>10618</v>
      </c>
      <c r="F2053" s="449"/>
      <c r="G2053" s="449"/>
      <c r="H2053" s="449"/>
      <c r="I2053" s="449" t="s">
        <v>5703</v>
      </c>
      <c r="J2053" s="449"/>
      <c r="K2053" s="449"/>
      <c r="L2053" s="449"/>
      <c r="U2053" s="196" t="str">
        <f t="shared" si="86"/>
        <v>87: Santino Agany</v>
      </c>
    </row>
    <row r="2054" spans="1:21" ht="12.6">
      <c r="A2054" s="449" t="s">
        <v>10560</v>
      </c>
      <c r="B2054" s="448">
        <v>88</v>
      </c>
      <c r="C2054" s="450" t="s">
        <v>10619</v>
      </c>
      <c r="D2054" s="449" t="str">
        <f t="shared" si="84"/>
        <v>John Lodiong</v>
      </c>
      <c r="E2054" s="449" t="s">
        <v>10619</v>
      </c>
      <c r="F2054" s="449"/>
      <c r="G2054" s="449"/>
      <c r="H2054" s="449"/>
      <c r="I2054" s="449" t="s">
        <v>5703</v>
      </c>
      <c r="J2054" s="449"/>
      <c r="K2054" s="449"/>
      <c r="L2054" s="449"/>
      <c r="U2054" s="196" t="str">
        <f t="shared" si="86"/>
        <v>88: John Lodiong</v>
      </c>
    </row>
    <row r="2055" spans="1:21" ht="12.6">
      <c r="A2055" s="449" t="s">
        <v>10560</v>
      </c>
      <c r="B2055" s="448">
        <v>89</v>
      </c>
      <c r="C2055" s="450" t="s">
        <v>10620</v>
      </c>
      <c r="D2055" s="449" t="str">
        <f t="shared" si="84"/>
        <v>Gum Malek</v>
      </c>
      <c r="E2055" s="449" t="s">
        <v>10620</v>
      </c>
      <c r="F2055" s="449"/>
      <c r="G2055" s="449"/>
      <c r="H2055" s="449"/>
      <c r="I2055" s="449" t="s">
        <v>5703</v>
      </c>
      <c r="J2055" s="449"/>
      <c r="K2055" s="449"/>
      <c r="L2055" s="449"/>
      <c r="U2055" s="196" t="str">
        <f t="shared" si="86"/>
        <v>89: Gum Malek</v>
      </c>
    </row>
    <row r="2056" spans="1:21" ht="12.6">
      <c r="A2056" s="449" t="s">
        <v>10560</v>
      </c>
      <c r="B2056" s="448">
        <v>91</v>
      </c>
      <c r="C2056" s="450" t="s">
        <v>10621</v>
      </c>
      <c r="D2056" s="449" t="str">
        <f t="shared" si="84"/>
        <v>Mercy Naji</v>
      </c>
      <c r="E2056" s="449" t="s">
        <v>10621</v>
      </c>
      <c r="F2056" s="449"/>
      <c r="G2056" s="449"/>
      <c r="H2056" s="449"/>
      <c r="I2056" s="449" t="s">
        <v>5703</v>
      </c>
      <c r="J2056" s="449"/>
      <c r="K2056" s="449"/>
      <c r="L2056" s="449"/>
      <c r="U2056" s="196" t="str">
        <f t="shared" si="86"/>
        <v>91: Mercy Naji</v>
      </c>
    </row>
    <row r="2057" spans="1:21" ht="12.6">
      <c r="A2057" s="449" t="s">
        <v>10560</v>
      </c>
      <c r="B2057" s="448">
        <v>92</v>
      </c>
      <c r="C2057" s="450" t="s">
        <v>10579</v>
      </c>
      <c r="D2057" s="449" t="str">
        <f t="shared" si="84"/>
        <v>Nancy Kara</v>
      </c>
      <c r="E2057" s="449"/>
      <c r="F2057" s="449"/>
      <c r="G2057" s="449"/>
      <c r="H2057" s="449"/>
      <c r="I2057" s="449" t="s">
        <v>5703</v>
      </c>
      <c r="J2057" s="449"/>
      <c r="K2057" s="449"/>
      <c r="L2057" s="449"/>
    </row>
    <row r="2058" spans="1:21" ht="12.6">
      <c r="A2058" s="449" t="s">
        <v>10560</v>
      </c>
      <c r="B2058" s="448">
        <v>93</v>
      </c>
      <c r="C2058" s="450" t="s">
        <v>10580</v>
      </c>
      <c r="D2058" s="449" t="str">
        <f t="shared" si="84"/>
        <v>Wani Sesnan</v>
      </c>
      <c r="E2058" s="449"/>
      <c r="F2058" s="449"/>
      <c r="G2058" s="449"/>
      <c r="H2058" s="449"/>
      <c r="I2058" s="449" t="s">
        <v>5703</v>
      </c>
      <c r="J2058" s="449"/>
      <c r="K2058" s="449"/>
      <c r="L2058" s="449"/>
    </row>
    <row r="2059" spans="1:21" ht="12.6">
      <c r="A2059" s="449" t="s">
        <v>10560</v>
      </c>
      <c r="B2059" s="448">
        <v>94</v>
      </c>
      <c r="C2059" s="450" t="s">
        <v>10581</v>
      </c>
      <c r="D2059" s="449" t="str">
        <f t="shared" si="84"/>
        <v>Gloria Gwoka</v>
      </c>
      <c r="E2059" s="449"/>
      <c r="F2059" s="449"/>
      <c r="G2059" s="449"/>
      <c r="H2059" s="449"/>
      <c r="I2059" s="449" t="s">
        <v>5703</v>
      </c>
      <c r="J2059" s="449"/>
      <c r="K2059" s="449"/>
      <c r="L2059" s="449"/>
    </row>
    <row r="2060" spans="1:21" ht="12.6">
      <c r="A2060" s="449" t="s">
        <v>10560</v>
      </c>
      <c r="B2060" s="448">
        <v>95</v>
      </c>
      <c r="C2060" s="450" t="s">
        <v>10582</v>
      </c>
      <c r="D2060" s="449" t="str">
        <f t="shared" si="84"/>
        <v>OlwenyMichael</v>
      </c>
      <c r="E2060" s="449"/>
      <c r="F2060" s="449"/>
      <c r="G2060" s="449"/>
      <c r="H2060" s="449"/>
      <c r="I2060" s="449" t="s">
        <v>5703</v>
      </c>
      <c r="J2060" s="449"/>
      <c r="K2060" s="449"/>
      <c r="L2060" s="449"/>
    </row>
    <row r="2061" spans="1:21" ht="12.6">
      <c r="A2061" s="449" t="s">
        <v>10560</v>
      </c>
      <c r="B2061" s="448">
        <v>96</v>
      </c>
      <c r="C2061" s="450" t="s">
        <v>10583</v>
      </c>
      <c r="D2061" s="449" t="str">
        <f t="shared" si="84"/>
        <v>Elia Henry</v>
      </c>
      <c r="E2061" s="449"/>
      <c r="F2061" s="449"/>
      <c r="G2061" s="449"/>
      <c r="H2061" s="449"/>
      <c r="I2061" s="449" t="s">
        <v>5703</v>
      </c>
      <c r="J2061" s="449"/>
      <c r="K2061" s="449"/>
      <c r="L2061" s="449"/>
    </row>
    <row r="2062" spans="1:21" ht="12.6">
      <c r="A2062" s="449" t="s">
        <v>10560</v>
      </c>
      <c r="B2062" s="448">
        <v>97</v>
      </c>
      <c r="C2062" s="450" t="s">
        <v>10584</v>
      </c>
      <c r="D2062" s="449" t="str">
        <f t="shared" si="84"/>
        <v>Sujin Pak</v>
      </c>
      <c r="E2062" s="449"/>
      <c r="F2062" s="449"/>
      <c r="G2062" s="449"/>
      <c r="H2062" s="449"/>
      <c r="I2062" s="449" t="s">
        <v>5703</v>
      </c>
      <c r="J2062" s="449"/>
      <c r="K2062" s="449"/>
      <c r="L2062" s="449"/>
    </row>
    <row r="2063" spans="1:21" ht="12.6">
      <c r="A2063" s="449" t="s">
        <v>10560</v>
      </c>
      <c r="B2063" s="448">
        <v>98</v>
      </c>
      <c r="C2063" s="450" t="s">
        <v>10585</v>
      </c>
      <c r="D2063" s="449" t="str">
        <f t="shared" si="84"/>
        <v>Agyili Wisdom</v>
      </c>
      <c r="E2063" s="449"/>
      <c r="F2063" s="449"/>
      <c r="G2063" s="449"/>
      <c r="H2063" s="449"/>
      <c r="I2063" s="449" t="s">
        <v>5703</v>
      </c>
      <c r="J2063" s="449"/>
      <c r="K2063" s="449"/>
      <c r="L2063" s="449"/>
    </row>
    <row r="2064" spans="1:21" ht="12.6">
      <c r="A2064" s="449" t="s">
        <v>10560</v>
      </c>
      <c r="B2064" s="448">
        <v>99</v>
      </c>
      <c r="C2064" s="450" t="s">
        <v>10586</v>
      </c>
      <c r="D2064" s="449" t="str">
        <f t="shared" si="84"/>
        <v>Emmanuel Sallah</v>
      </c>
      <c r="E2064" s="449"/>
      <c r="F2064" s="449"/>
      <c r="G2064" s="449"/>
      <c r="H2064" s="449"/>
      <c r="I2064" s="449" t="s">
        <v>5703</v>
      </c>
      <c r="J2064" s="449"/>
      <c r="K2064" s="449"/>
      <c r="L2064" s="449"/>
    </row>
    <row r="2065" spans="1:21" ht="12.6">
      <c r="A2065" s="449" t="s">
        <v>10560</v>
      </c>
      <c r="B2065" s="448">
        <v>100</v>
      </c>
      <c r="C2065" s="450" t="s">
        <v>10587</v>
      </c>
      <c r="D2065" s="449" t="str">
        <f t="shared" si="84"/>
        <v>Edward Nyilek</v>
      </c>
      <c r="E2065" s="449"/>
      <c r="F2065" s="449"/>
      <c r="G2065" s="449"/>
      <c r="H2065" s="449"/>
      <c r="I2065" s="449" t="s">
        <v>5703</v>
      </c>
      <c r="J2065" s="449"/>
      <c r="K2065" s="449"/>
      <c r="L2065" s="449"/>
    </row>
    <row r="2066" spans="1:21" ht="12.6">
      <c r="A2066" s="449" t="s">
        <v>10560</v>
      </c>
      <c r="B2066" s="448">
        <v>101</v>
      </c>
      <c r="C2066" s="450" t="s">
        <v>10588</v>
      </c>
      <c r="D2066" s="449" t="str">
        <f t="shared" si="84"/>
        <v>Chandia Hellen</v>
      </c>
      <c r="E2066" s="449"/>
      <c r="F2066" s="449"/>
      <c r="G2066" s="449"/>
      <c r="H2066" s="449"/>
      <c r="I2066" s="449" t="s">
        <v>5703</v>
      </c>
      <c r="J2066" s="449"/>
      <c r="K2066" s="449"/>
      <c r="L2066" s="449"/>
    </row>
    <row r="2067" spans="1:21" ht="12.6">
      <c r="A2067" s="449" t="s">
        <v>10560</v>
      </c>
      <c r="B2067" s="448">
        <v>102</v>
      </c>
      <c r="C2067" s="450" t="s">
        <v>10589</v>
      </c>
      <c r="D2067" s="449" t="str">
        <f t="shared" si="84"/>
        <v>Pandek Michael</v>
      </c>
      <c r="E2067" s="449"/>
      <c r="F2067" s="449"/>
      <c r="G2067" s="449"/>
      <c r="H2067" s="449"/>
      <c r="I2067" s="449" t="s">
        <v>5703</v>
      </c>
      <c r="J2067" s="449"/>
      <c r="K2067" s="449"/>
      <c r="L2067" s="449"/>
    </row>
    <row r="2068" spans="1:21" ht="12.6">
      <c r="A2068" s="449" t="s">
        <v>10560</v>
      </c>
      <c r="B2068" s="448">
        <v>103</v>
      </c>
      <c r="C2068" s="450" t="s">
        <v>10590</v>
      </c>
      <c r="D2068" s="449" t="str">
        <f t="shared" si="84"/>
        <v>Mikaya Ali</v>
      </c>
      <c r="E2068" s="449"/>
      <c r="F2068" s="449"/>
      <c r="G2068" s="449"/>
      <c r="H2068" s="449"/>
      <c r="I2068" s="449" t="s">
        <v>5703</v>
      </c>
      <c r="J2068" s="449"/>
      <c r="K2068" s="449"/>
      <c r="L2068" s="449"/>
    </row>
    <row r="2069" spans="1:21" ht="12.6">
      <c r="A2069" s="449" t="s">
        <v>10560</v>
      </c>
      <c r="B2069" s="448">
        <v>104</v>
      </c>
      <c r="C2069" s="450" t="s">
        <v>10591</v>
      </c>
      <c r="D2069" s="449" t="str">
        <f t="shared" si="84"/>
        <v>FlorenceLupe</v>
      </c>
      <c r="E2069" s="449"/>
      <c r="F2069" s="449"/>
      <c r="G2069" s="449"/>
      <c r="H2069" s="449"/>
      <c r="I2069" s="449" t="s">
        <v>5703</v>
      </c>
      <c r="J2069" s="449"/>
      <c r="K2069" s="449"/>
      <c r="L2069" s="449"/>
    </row>
    <row r="2070" spans="1:21" ht="12.6">
      <c r="A2070" s="449" t="s">
        <v>10560</v>
      </c>
      <c r="B2070" s="448">
        <v>105</v>
      </c>
      <c r="C2070" s="450" t="s">
        <v>10592</v>
      </c>
      <c r="D2070" s="449" t="str">
        <f t="shared" si="84"/>
        <v>James Obale</v>
      </c>
      <c r="E2070" s="449"/>
      <c r="F2070" s="449"/>
      <c r="G2070" s="449"/>
      <c r="H2070" s="449"/>
      <c r="I2070" s="449" t="s">
        <v>5703</v>
      </c>
      <c r="J2070" s="449"/>
      <c r="K2070" s="449"/>
      <c r="L2070" s="449"/>
    </row>
    <row r="2071" spans="1:21" ht="12.6">
      <c r="A2071" s="449" t="s">
        <v>10560</v>
      </c>
      <c r="B2071" s="448">
        <v>106</v>
      </c>
      <c r="C2071" s="450" t="s">
        <v>10593</v>
      </c>
      <c r="D2071" s="449" t="str">
        <f t="shared" si="84"/>
        <v>Ohisa Rueben</v>
      </c>
      <c r="E2071" s="449"/>
      <c r="F2071" s="449"/>
      <c r="G2071" s="449"/>
      <c r="H2071" s="449"/>
      <c r="I2071" s="449" t="s">
        <v>5703</v>
      </c>
      <c r="J2071" s="449"/>
      <c r="K2071" s="449"/>
      <c r="L2071" s="449"/>
    </row>
    <row r="2072" spans="1:21" ht="12.6">
      <c r="A2072" s="449" t="s">
        <v>10560</v>
      </c>
      <c r="B2072" s="448">
        <v>107</v>
      </c>
      <c r="C2072" s="450" t="s">
        <v>10622</v>
      </c>
      <c r="D2072" s="449" t="str">
        <f t="shared" si="84"/>
        <v>Daniel Dictor Matur</v>
      </c>
      <c r="E2072" s="449" t="s">
        <v>10622</v>
      </c>
      <c r="F2072" s="449"/>
      <c r="G2072" s="449"/>
      <c r="H2072" s="449"/>
      <c r="I2072" s="449" t="s">
        <v>8588</v>
      </c>
      <c r="J2072" s="449"/>
      <c r="K2072" s="449"/>
      <c r="L2072" s="449"/>
      <c r="U2072" s="196" t="str">
        <f t="shared" ref="U2072:U2082" si="87">IF(LEN(B2072)&gt;0,_xlfn.CONCAT(B2072,": ",D2072),"")</f>
        <v>107: Daniel Dictor Matur</v>
      </c>
    </row>
    <row r="2073" spans="1:21" ht="12.6">
      <c r="A2073" s="449" t="s">
        <v>10560</v>
      </c>
      <c r="B2073" s="448">
        <v>108</v>
      </c>
      <c r="C2073" s="450" t="s">
        <v>10623</v>
      </c>
      <c r="D2073" s="449" t="str">
        <f t="shared" si="84"/>
        <v>Maluk Akoon</v>
      </c>
      <c r="E2073" s="449" t="s">
        <v>10623</v>
      </c>
      <c r="F2073" s="449"/>
      <c r="G2073" s="449"/>
      <c r="H2073" s="449"/>
      <c r="I2073" s="449" t="s">
        <v>8588</v>
      </c>
      <c r="J2073" s="449"/>
      <c r="K2073" s="449"/>
      <c r="L2073" s="449"/>
      <c r="U2073" s="196" t="str">
        <f t="shared" si="87"/>
        <v>108: Maluk Akoon</v>
      </c>
    </row>
    <row r="2074" spans="1:21" ht="12.6">
      <c r="A2074" s="449" t="s">
        <v>10560</v>
      </c>
      <c r="B2074" s="448">
        <v>109</v>
      </c>
      <c r="C2074" s="450" t="s">
        <v>10624</v>
      </c>
      <c r="D2074" s="449" t="str">
        <f t="shared" si="84"/>
        <v>Awau Martha</v>
      </c>
      <c r="E2074" s="449" t="s">
        <v>10624</v>
      </c>
      <c r="F2074" s="449"/>
      <c r="G2074" s="449"/>
      <c r="H2074" s="449"/>
      <c r="I2074" s="449" t="s">
        <v>8588</v>
      </c>
      <c r="J2074" s="449"/>
      <c r="K2074" s="449"/>
      <c r="L2074" s="449"/>
      <c r="U2074" s="196" t="str">
        <f t="shared" si="87"/>
        <v>109: Awau Martha</v>
      </c>
    </row>
    <row r="2075" spans="1:21" ht="12.6">
      <c r="A2075" s="449" t="s">
        <v>10560</v>
      </c>
      <c r="B2075" s="448">
        <v>110</v>
      </c>
      <c r="C2075" s="450" t="s">
        <v>10625</v>
      </c>
      <c r="D2075" s="449" t="str">
        <f t="shared" si="84"/>
        <v>James Malil</v>
      </c>
      <c r="E2075" s="449" t="s">
        <v>10625</v>
      </c>
      <c r="F2075" s="449"/>
      <c r="G2075" s="449"/>
      <c r="H2075" s="449"/>
      <c r="I2075" s="449" t="s">
        <v>8588</v>
      </c>
      <c r="J2075" s="449"/>
      <c r="K2075" s="449"/>
      <c r="L2075" s="449"/>
      <c r="U2075" s="196" t="str">
        <f t="shared" si="87"/>
        <v>110: James Malil</v>
      </c>
    </row>
    <row r="2076" spans="1:21" ht="12.6">
      <c r="A2076" s="449" t="s">
        <v>10560</v>
      </c>
      <c r="B2076" s="448">
        <v>111</v>
      </c>
      <c r="C2076" s="450" t="s">
        <v>10626</v>
      </c>
      <c r="D2076" s="449" t="str">
        <f t="shared" si="84"/>
        <v>Mabior Makuek</v>
      </c>
      <c r="E2076" s="449" t="s">
        <v>10626</v>
      </c>
      <c r="F2076" s="449"/>
      <c r="G2076" s="449"/>
      <c r="H2076" s="449"/>
      <c r="I2076" s="449" t="s">
        <v>8588</v>
      </c>
      <c r="J2076" s="449"/>
      <c r="K2076" s="449"/>
      <c r="L2076" s="449"/>
      <c r="U2076" s="196" t="str">
        <f t="shared" si="87"/>
        <v>111: Mabior Makuek</v>
      </c>
    </row>
    <row r="2077" spans="1:21" ht="12.6">
      <c r="A2077" s="449" t="s">
        <v>10560</v>
      </c>
      <c r="B2077" s="448">
        <v>112</v>
      </c>
      <c r="C2077" s="450" t="s">
        <v>10627</v>
      </c>
      <c r="D2077" s="449" t="str">
        <f t="shared" ref="D2077:D2140" si="88">C2077</f>
        <v>Joyce Poni</v>
      </c>
      <c r="E2077" s="449" t="s">
        <v>10627</v>
      </c>
      <c r="F2077" s="449"/>
      <c r="G2077" s="449"/>
      <c r="H2077" s="449"/>
      <c r="I2077" s="449" t="s">
        <v>8588</v>
      </c>
      <c r="J2077" s="449"/>
      <c r="K2077" s="449"/>
      <c r="L2077" s="449"/>
      <c r="U2077" s="196" t="str">
        <f t="shared" si="87"/>
        <v>112: Joyce Poni</v>
      </c>
    </row>
    <row r="2078" spans="1:21" ht="12.6">
      <c r="A2078" s="449" t="s">
        <v>10560</v>
      </c>
      <c r="B2078" s="448">
        <v>113</v>
      </c>
      <c r="C2078" s="450" t="s">
        <v>10628</v>
      </c>
      <c r="D2078" s="449" t="str">
        <f t="shared" si="88"/>
        <v>Kuoc Makur</v>
      </c>
      <c r="E2078" s="449" t="s">
        <v>10628</v>
      </c>
      <c r="F2078" s="449"/>
      <c r="G2078" s="449"/>
      <c r="H2078" s="449"/>
      <c r="I2078" s="449" t="s">
        <v>8588</v>
      </c>
      <c r="J2078" s="449"/>
      <c r="K2078" s="449"/>
      <c r="L2078" s="449"/>
      <c r="U2078" s="196" t="str">
        <f t="shared" si="87"/>
        <v>113: Kuoc Makur</v>
      </c>
    </row>
    <row r="2079" spans="1:21" ht="12.6">
      <c r="A2079" s="449" t="s">
        <v>10560</v>
      </c>
      <c r="B2079" s="448">
        <v>114</v>
      </c>
      <c r="C2079" s="450" t="s">
        <v>10629</v>
      </c>
      <c r="D2079" s="449" t="str">
        <f t="shared" si="88"/>
        <v>Paul Manyang</v>
      </c>
      <c r="E2079" s="449" t="s">
        <v>10630</v>
      </c>
      <c r="F2079" s="449"/>
      <c r="G2079" s="449"/>
      <c r="H2079" s="449"/>
      <c r="I2079" s="449" t="s">
        <v>8588</v>
      </c>
      <c r="J2079" s="449"/>
      <c r="K2079" s="449"/>
      <c r="L2079" s="449"/>
      <c r="U2079" s="196" t="str">
        <f t="shared" si="87"/>
        <v>114: Paul Manyang</v>
      </c>
    </row>
    <row r="2080" spans="1:21" ht="12.6">
      <c r="A2080" s="449" t="s">
        <v>10560</v>
      </c>
      <c r="B2080" s="448">
        <v>115</v>
      </c>
      <c r="C2080" s="450" t="s">
        <v>10631</v>
      </c>
      <c r="D2080" s="449" t="str">
        <f t="shared" si="88"/>
        <v>Phillip Mading</v>
      </c>
      <c r="E2080" s="449" t="s">
        <v>10631</v>
      </c>
      <c r="F2080" s="449"/>
      <c r="G2080" s="449"/>
      <c r="H2080" s="449"/>
      <c r="I2080" s="449" t="s">
        <v>8588</v>
      </c>
      <c r="J2080" s="449"/>
      <c r="K2080" s="449"/>
      <c r="L2080" s="449"/>
      <c r="U2080" s="196" t="str">
        <f t="shared" si="87"/>
        <v>115: Phillip Mading</v>
      </c>
    </row>
    <row r="2081" spans="1:21" ht="12.6">
      <c r="A2081" s="449" t="s">
        <v>10560</v>
      </c>
      <c r="B2081" s="448">
        <v>116</v>
      </c>
      <c r="C2081" s="450" t="s">
        <v>10632</v>
      </c>
      <c r="D2081" s="449" t="str">
        <f t="shared" si="88"/>
        <v>Hakima Monylang</v>
      </c>
      <c r="E2081" s="449" t="s">
        <v>10632</v>
      </c>
      <c r="F2081" s="449"/>
      <c r="G2081" s="449"/>
      <c r="H2081" s="449"/>
      <c r="I2081" s="449" t="s">
        <v>8588</v>
      </c>
      <c r="J2081" s="449"/>
      <c r="K2081" s="449"/>
      <c r="L2081" s="449"/>
      <c r="U2081" s="196" t="str">
        <f t="shared" si="87"/>
        <v>116: Hakima Monylang</v>
      </c>
    </row>
    <row r="2082" spans="1:21" ht="12.6">
      <c r="A2082" s="449" t="s">
        <v>10560</v>
      </c>
      <c r="B2082" s="448">
        <v>117</v>
      </c>
      <c r="C2082" s="450" t="s">
        <v>10633</v>
      </c>
      <c r="D2082" s="449" t="str">
        <f t="shared" si="88"/>
        <v>Samuel Makol</v>
      </c>
      <c r="E2082" s="449" t="s">
        <v>10633</v>
      </c>
      <c r="F2082" s="449"/>
      <c r="G2082" s="449"/>
      <c r="H2082" s="449"/>
      <c r="I2082" s="449" t="s">
        <v>8588</v>
      </c>
      <c r="J2082" s="449"/>
      <c r="K2082" s="449"/>
      <c r="L2082" s="449"/>
      <c r="U2082" s="196" t="str">
        <f t="shared" si="87"/>
        <v>117: Samuel Makol</v>
      </c>
    </row>
    <row r="2083" spans="1:21" ht="12.6">
      <c r="A2083" s="449" t="s">
        <v>10560</v>
      </c>
      <c r="B2083" s="448">
        <v>118</v>
      </c>
      <c r="C2083" s="450" t="s">
        <v>10579</v>
      </c>
      <c r="D2083" s="449" t="str">
        <f t="shared" si="88"/>
        <v>Nancy Kara</v>
      </c>
      <c r="E2083" s="449"/>
      <c r="F2083" s="449"/>
      <c r="G2083" s="449"/>
      <c r="H2083" s="449"/>
      <c r="I2083" s="449" t="s">
        <v>8588</v>
      </c>
      <c r="J2083" s="449"/>
      <c r="K2083" s="449"/>
      <c r="L2083" s="449"/>
    </row>
    <row r="2084" spans="1:21" ht="12.6">
      <c r="A2084" s="449" t="s">
        <v>10560</v>
      </c>
      <c r="B2084" s="448">
        <v>119</v>
      </c>
      <c r="C2084" s="450" t="s">
        <v>10580</v>
      </c>
      <c r="D2084" s="449" t="str">
        <f t="shared" si="88"/>
        <v>Wani Sesnan</v>
      </c>
      <c r="E2084" s="449"/>
      <c r="F2084" s="449"/>
      <c r="G2084" s="449"/>
      <c r="H2084" s="449"/>
      <c r="I2084" s="449" t="s">
        <v>8588</v>
      </c>
      <c r="J2084" s="449"/>
      <c r="K2084" s="449"/>
      <c r="L2084" s="449"/>
    </row>
    <row r="2085" spans="1:21" ht="12.6">
      <c r="A2085" s="449" t="s">
        <v>10560</v>
      </c>
      <c r="B2085" s="448">
        <v>120</v>
      </c>
      <c r="C2085" s="450" t="s">
        <v>10581</v>
      </c>
      <c r="D2085" s="449" t="str">
        <f t="shared" si="88"/>
        <v>Gloria Gwoka</v>
      </c>
      <c r="E2085" s="449"/>
      <c r="F2085" s="449"/>
      <c r="G2085" s="449"/>
      <c r="H2085" s="449"/>
      <c r="I2085" s="449" t="s">
        <v>8588</v>
      </c>
      <c r="J2085" s="449"/>
      <c r="K2085" s="449"/>
      <c r="L2085" s="449"/>
    </row>
    <row r="2086" spans="1:21" ht="12.6">
      <c r="A2086" s="449" t="s">
        <v>10560</v>
      </c>
      <c r="B2086" s="448">
        <v>121</v>
      </c>
      <c r="C2086" s="450" t="s">
        <v>10582</v>
      </c>
      <c r="D2086" s="449" t="str">
        <f t="shared" si="88"/>
        <v>OlwenyMichael</v>
      </c>
      <c r="E2086" s="449"/>
      <c r="F2086" s="449"/>
      <c r="G2086" s="449"/>
      <c r="H2086" s="449"/>
      <c r="I2086" s="449" t="s">
        <v>8588</v>
      </c>
      <c r="J2086" s="449"/>
      <c r="K2086" s="449"/>
      <c r="L2086" s="449"/>
    </row>
    <row r="2087" spans="1:21" ht="12.6">
      <c r="A2087" s="449" t="s">
        <v>10560</v>
      </c>
      <c r="B2087" s="448">
        <v>122</v>
      </c>
      <c r="C2087" s="450" t="s">
        <v>10583</v>
      </c>
      <c r="D2087" s="449" t="str">
        <f t="shared" si="88"/>
        <v>Elia Henry</v>
      </c>
      <c r="E2087" s="449"/>
      <c r="F2087" s="449"/>
      <c r="G2087" s="449"/>
      <c r="H2087" s="449"/>
      <c r="I2087" s="449" t="s">
        <v>8588</v>
      </c>
      <c r="J2087" s="449"/>
      <c r="K2087" s="449"/>
      <c r="L2087" s="449"/>
    </row>
    <row r="2088" spans="1:21" ht="12.6">
      <c r="A2088" s="449" t="s">
        <v>10560</v>
      </c>
      <c r="B2088" s="448">
        <v>123</v>
      </c>
      <c r="C2088" s="450" t="s">
        <v>10584</v>
      </c>
      <c r="D2088" s="449" t="str">
        <f t="shared" si="88"/>
        <v>Sujin Pak</v>
      </c>
      <c r="E2088" s="449"/>
      <c r="F2088" s="449"/>
      <c r="G2088" s="449"/>
      <c r="H2088" s="449"/>
      <c r="I2088" s="449" t="s">
        <v>8588</v>
      </c>
      <c r="J2088" s="449"/>
      <c r="K2088" s="449"/>
      <c r="L2088" s="449"/>
    </row>
    <row r="2089" spans="1:21" ht="12.6">
      <c r="A2089" s="449" t="s">
        <v>10560</v>
      </c>
      <c r="B2089" s="448">
        <v>124</v>
      </c>
      <c r="C2089" s="450" t="s">
        <v>10585</v>
      </c>
      <c r="D2089" s="449" t="str">
        <f t="shared" si="88"/>
        <v>Agyili Wisdom</v>
      </c>
      <c r="E2089" s="449"/>
      <c r="F2089" s="449"/>
      <c r="G2089" s="449"/>
      <c r="H2089" s="449"/>
      <c r="I2089" s="449" t="s">
        <v>8588</v>
      </c>
      <c r="J2089" s="449"/>
      <c r="K2089" s="449"/>
      <c r="L2089" s="449"/>
    </row>
    <row r="2090" spans="1:21" ht="12.6">
      <c r="A2090" s="449" t="s">
        <v>10560</v>
      </c>
      <c r="B2090" s="448">
        <v>125</v>
      </c>
      <c r="C2090" s="450" t="s">
        <v>10586</v>
      </c>
      <c r="D2090" s="449" t="str">
        <f t="shared" si="88"/>
        <v>Emmanuel Sallah</v>
      </c>
      <c r="E2090" s="449"/>
      <c r="F2090" s="449"/>
      <c r="G2090" s="449"/>
      <c r="H2090" s="449"/>
      <c r="I2090" s="449" t="s">
        <v>8588</v>
      </c>
      <c r="J2090" s="449"/>
      <c r="K2090" s="449"/>
      <c r="L2090" s="449"/>
    </row>
    <row r="2091" spans="1:21" ht="12.6">
      <c r="A2091" s="449" t="s">
        <v>10560</v>
      </c>
      <c r="B2091" s="448">
        <v>126</v>
      </c>
      <c r="C2091" s="450" t="s">
        <v>10587</v>
      </c>
      <c r="D2091" s="449" t="str">
        <f t="shared" si="88"/>
        <v>Edward Nyilek</v>
      </c>
      <c r="E2091" s="449"/>
      <c r="F2091" s="449"/>
      <c r="G2091" s="449"/>
      <c r="H2091" s="449"/>
      <c r="I2091" s="449" t="s">
        <v>8588</v>
      </c>
      <c r="J2091" s="449"/>
      <c r="K2091" s="449"/>
      <c r="L2091" s="449"/>
    </row>
    <row r="2092" spans="1:21" ht="12.6">
      <c r="A2092" s="449" t="s">
        <v>10560</v>
      </c>
      <c r="B2092" s="448">
        <v>127</v>
      </c>
      <c r="C2092" s="450" t="s">
        <v>10588</v>
      </c>
      <c r="D2092" s="449" t="str">
        <f t="shared" si="88"/>
        <v>Chandia Hellen</v>
      </c>
      <c r="E2092" s="449"/>
      <c r="F2092" s="449"/>
      <c r="G2092" s="449"/>
      <c r="H2092" s="449"/>
      <c r="I2092" s="449" t="s">
        <v>8588</v>
      </c>
      <c r="J2092" s="449"/>
      <c r="K2092" s="449"/>
      <c r="L2092" s="449"/>
    </row>
    <row r="2093" spans="1:21" ht="12.6">
      <c r="A2093" s="449" t="s">
        <v>10560</v>
      </c>
      <c r="B2093" s="448">
        <v>128</v>
      </c>
      <c r="C2093" s="450" t="s">
        <v>10589</v>
      </c>
      <c r="D2093" s="449" t="str">
        <f t="shared" si="88"/>
        <v>Pandek Michael</v>
      </c>
      <c r="E2093" s="449"/>
      <c r="F2093" s="449"/>
      <c r="G2093" s="449"/>
      <c r="H2093" s="449"/>
      <c r="I2093" s="449" t="s">
        <v>8588</v>
      </c>
      <c r="J2093" s="449"/>
      <c r="K2093" s="449"/>
      <c r="L2093" s="449"/>
    </row>
    <row r="2094" spans="1:21" ht="12.6">
      <c r="A2094" s="449" t="s">
        <v>10560</v>
      </c>
      <c r="B2094" s="448">
        <v>129</v>
      </c>
      <c r="C2094" s="450" t="s">
        <v>10590</v>
      </c>
      <c r="D2094" s="449" t="str">
        <f t="shared" si="88"/>
        <v>Mikaya Ali</v>
      </c>
      <c r="E2094" s="449"/>
      <c r="F2094" s="449"/>
      <c r="G2094" s="449"/>
      <c r="H2094" s="449"/>
      <c r="I2094" s="449" t="s">
        <v>8588</v>
      </c>
      <c r="J2094" s="449"/>
      <c r="K2094" s="449"/>
      <c r="L2094" s="449"/>
    </row>
    <row r="2095" spans="1:21" ht="12.6">
      <c r="A2095" s="449" t="s">
        <v>10560</v>
      </c>
      <c r="B2095" s="448">
        <v>130</v>
      </c>
      <c r="C2095" s="450" t="s">
        <v>10591</v>
      </c>
      <c r="D2095" s="449" t="str">
        <f t="shared" si="88"/>
        <v>FlorenceLupe</v>
      </c>
      <c r="E2095" s="449"/>
      <c r="F2095" s="449"/>
      <c r="G2095" s="449"/>
      <c r="H2095" s="449"/>
      <c r="I2095" s="449" t="s">
        <v>8588</v>
      </c>
      <c r="J2095" s="449"/>
      <c r="K2095" s="449"/>
      <c r="L2095" s="449"/>
    </row>
    <row r="2096" spans="1:21" ht="12.6">
      <c r="A2096" s="449" t="s">
        <v>10560</v>
      </c>
      <c r="B2096" s="448">
        <v>131</v>
      </c>
      <c r="C2096" s="450" t="s">
        <v>10592</v>
      </c>
      <c r="D2096" s="449" t="str">
        <f t="shared" si="88"/>
        <v>James Obale</v>
      </c>
      <c r="E2096" s="449"/>
      <c r="F2096" s="449"/>
      <c r="G2096" s="449"/>
      <c r="H2096" s="449"/>
      <c r="I2096" s="449" t="s">
        <v>8588</v>
      </c>
      <c r="J2096" s="449"/>
      <c r="K2096" s="449"/>
      <c r="L2096" s="449"/>
    </row>
    <row r="2097" spans="1:21" ht="12.6">
      <c r="A2097" s="449" t="s">
        <v>10560</v>
      </c>
      <c r="B2097" s="448">
        <v>132</v>
      </c>
      <c r="C2097" s="450" t="s">
        <v>10593</v>
      </c>
      <c r="D2097" s="449" t="str">
        <f t="shared" si="88"/>
        <v>Ohisa Rueben</v>
      </c>
      <c r="E2097" s="449"/>
      <c r="F2097" s="449"/>
      <c r="G2097" s="449"/>
      <c r="H2097" s="449"/>
      <c r="I2097" s="449" t="s">
        <v>8588</v>
      </c>
      <c r="J2097" s="449"/>
      <c r="K2097" s="449"/>
      <c r="L2097" s="449"/>
    </row>
    <row r="2098" spans="1:21" ht="12.6">
      <c r="A2098" s="449" t="s">
        <v>10560</v>
      </c>
      <c r="B2098" s="448">
        <v>133</v>
      </c>
      <c r="C2098" s="450" t="s">
        <v>10634</v>
      </c>
      <c r="D2098" s="449" t="str">
        <f t="shared" si="88"/>
        <v>Paska Anena</v>
      </c>
      <c r="E2098" s="449" t="s">
        <v>10634</v>
      </c>
      <c r="F2098" s="449"/>
      <c r="G2098" s="449"/>
      <c r="H2098" s="449"/>
      <c r="I2098" s="449" t="s">
        <v>8586</v>
      </c>
      <c r="J2098" s="449"/>
      <c r="K2098" s="449"/>
      <c r="L2098" s="449"/>
      <c r="U2098" s="196" t="str">
        <f t="shared" ref="U2098:U2105" si="89">IF(LEN(B2098)&gt;0,_xlfn.CONCAT(B2098,": ",D2098),"")</f>
        <v>133: Paska Anena</v>
      </c>
    </row>
    <row r="2099" spans="1:21" ht="12.6">
      <c r="A2099" s="449" t="s">
        <v>10560</v>
      </c>
      <c r="B2099" s="448">
        <v>134</v>
      </c>
      <c r="C2099" s="450" t="s">
        <v>10635</v>
      </c>
      <c r="D2099" s="449" t="str">
        <f t="shared" si="88"/>
        <v>Peter Machar</v>
      </c>
      <c r="E2099" s="449" t="s">
        <v>10635</v>
      </c>
      <c r="F2099" s="449"/>
      <c r="G2099" s="449"/>
      <c r="H2099" s="449"/>
      <c r="I2099" s="449" t="s">
        <v>8586</v>
      </c>
      <c r="J2099" s="449"/>
      <c r="K2099" s="449"/>
      <c r="L2099" s="449"/>
      <c r="U2099" s="196" t="str">
        <f t="shared" si="89"/>
        <v>134: Peter Machar</v>
      </c>
    </row>
    <row r="2100" spans="1:21" ht="12.6">
      <c r="A2100" s="449" t="s">
        <v>10560</v>
      </c>
      <c r="B2100" s="448">
        <v>135</v>
      </c>
      <c r="C2100" s="450" t="s">
        <v>10636</v>
      </c>
      <c r="D2100" s="449" t="str">
        <f t="shared" si="88"/>
        <v>David Marial</v>
      </c>
      <c r="E2100" s="449" t="s">
        <v>10636</v>
      </c>
      <c r="F2100" s="449"/>
      <c r="G2100" s="449"/>
      <c r="H2100" s="449"/>
      <c r="I2100" s="449" t="s">
        <v>8586</v>
      </c>
      <c r="J2100" s="449"/>
      <c r="K2100" s="449"/>
      <c r="L2100" s="449"/>
      <c r="U2100" s="196" t="str">
        <f t="shared" si="89"/>
        <v>135: David Marial</v>
      </c>
    </row>
    <row r="2101" spans="1:21" ht="12.6">
      <c r="A2101" s="449" t="s">
        <v>10560</v>
      </c>
      <c r="B2101" s="448">
        <v>136</v>
      </c>
      <c r="C2101" s="450" t="s">
        <v>10637</v>
      </c>
      <c r="D2101" s="449" t="str">
        <f t="shared" si="88"/>
        <v>Reuben Ajok</v>
      </c>
      <c r="E2101" s="449" t="s">
        <v>10638</v>
      </c>
      <c r="F2101" s="449"/>
      <c r="G2101" s="449"/>
      <c r="H2101" s="449"/>
      <c r="I2101" s="449" t="s">
        <v>8586</v>
      </c>
      <c r="J2101" s="449"/>
      <c r="K2101" s="449"/>
      <c r="L2101" s="449"/>
      <c r="U2101" s="196" t="str">
        <f t="shared" si="89"/>
        <v>136: Reuben Ajok</v>
      </c>
    </row>
    <row r="2102" spans="1:21" ht="12.6">
      <c r="A2102" s="449" t="s">
        <v>10560</v>
      </c>
      <c r="B2102" s="448">
        <v>137</v>
      </c>
      <c r="C2102" s="450" t="s">
        <v>10639</v>
      </c>
      <c r="D2102" s="449" t="str">
        <f t="shared" si="88"/>
        <v>Doru Gladys</v>
      </c>
      <c r="E2102" s="449" t="s">
        <v>10639</v>
      </c>
      <c r="F2102" s="449"/>
      <c r="G2102" s="449"/>
      <c r="H2102" s="449"/>
      <c r="I2102" s="449" t="s">
        <v>8586</v>
      </c>
      <c r="J2102" s="449"/>
      <c r="K2102" s="449"/>
      <c r="L2102" s="449"/>
      <c r="U2102" s="196" t="str">
        <f t="shared" si="89"/>
        <v>137: Doru Gladys</v>
      </c>
    </row>
    <row r="2103" spans="1:21" ht="12.6">
      <c r="A2103" s="449" t="s">
        <v>10560</v>
      </c>
      <c r="B2103" s="448">
        <v>138</v>
      </c>
      <c r="C2103" s="450" t="s">
        <v>10640</v>
      </c>
      <c r="D2103" s="449" t="str">
        <f t="shared" si="88"/>
        <v>Dhieu Deng</v>
      </c>
      <c r="E2103" s="449" t="s">
        <v>10641</v>
      </c>
      <c r="F2103" s="449"/>
      <c r="G2103" s="449"/>
      <c r="H2103" s="449"/>
      <c r="I2103" s="449" t="s">
        <v>8586</v>
      </c>
      <c r="J2103" s="449"/>
      <c r="K2103" s="449"/>
      <c r="L2103" s="449"/>
      <c r="U2103" s="196" t="str">
        <f t="shared" si="89"/>
        <v>138: Dhieu Deng</v>
      </c>
    </row>
    <row r="2104" spans="1:21" ht="12.6">
      <c r="A2104" s="449" t="s">
        <v>10560</v>
      </c>
      <c r="B2104" s="448">
        <v>139</v>
      </c>
      <c r="C2104" s="450" t="s">
        <v>10642</v>
      </c>
      <c r="D2104" s="449" t="str">
        <f t="shared" si="88"/>
        <v>Deng Piol</v>
      </c>
      <c r="E2104" s="449" t="s">
        <v>10638</v>
      </c>
      <c r="F2104" s="449"/>
      <c r="G2104" s="449"/>
      <c r="H2104" s="449"/>
      <c r="I2104" s="449" t="s">
        <v>8586</v>
      </c>
      <c r="J2104" s="449"/>
      <c r="K2104" s="449"/>
      <c r="L2104" s="449"/>
      <c r="U2104" s="196" t="str">
        <f t="shared" si="89"/>
        <v>139: Deng Piol</v>
      </c>
    </row>
    <row r="2105" spans="1:21" ht="12.6">
      <c r="A2105" s="449" t="s">
        <v>10560</v>
      </c>
      <c r="B2105" s="448">
        <v>140</v>
      </c>
      <c r="C2105" s="450" t="s">
        <v>10625</v>
      </c>
      <c r="D2105" s="449" t="str">
        <f t="shared" si="88"/>
        <v>James Malil</v>
      </c>
      <c r="E2105" s="449" t="s">
        <v>10625</v>
      </c>
      <c r="F2105" s="449"/>
      <c r="G2105" s="449"/>
      <c r="H2105" s="449"/>
      <c r="I2105" s="449" t="s">
        <v>8586</v>
      </c>
      <c r="J2105" s="449"/>
      <c r="K2105" s="449"/>
      <c r="L2105" s="449"/>
      <c r="U2105" s="196" t="str">
        <f t="shared" si="89"/>
        <v>140: James Malil</v>
      </c>
    </row>
    <row r="2106" spans="1:21" ht="12.6">
      <c r="A2106" s="449" t="s">
        <v>10560</v>
      </c>
      <c r="B2106" s="448">
        <v>141</v>
      </c>
      <c r="C2106" s="450" t="s">
        <v>10579</v>
      </c>
      <c r="D2106" s="449" t="str">
        <f t="shared" si="88"/>
        <v>Nancy Kara</v>
      </c>
      <c r="E2106" s="449"/>
      <c r="F2106" s="449"/>
      <c r="G2106" s="449"/>
      <c r="H2106" s="449"/>
      <c r="I2106" s="449" t="s">
        <v>8586</v>
      </c>
      <c r="J2106" s="449"/>
      <c r="K2106" s="449"/>
      <c r="L2106" s="449"/>
    </row>
    <row r="2107" spans="1:21" ht="12.6">
      <c r="A2107" s="449" t="s">
        <v>10560</v>
      </c>
      <c r="B2107" s="448">
        <v>142</v>
      </c>
      <c r="C2107" s="450" t="s">
        <v>10580</v>
      </c>
      <c r="D2107" s="449" t="str">
        <f t="shared" si="88"/>
        <v>Wani Sesnan</v>
      </c>
      <c r="E2107" s="449"/>
      <c r="F2107" s="449"/>
      <c r="G2107" s="449"/>
      <c r="H2107" s="449"/>
      <c r="I2107" s="449" t="s">
        <v>8586</v>
      </c>
      <c r="J2107" s="449"/>
      <c r="K2107" s="449"/>
      <c r="L2107" s="449"/>
    </row>
    <row r="2108" spans="1:21" ht="12.6">
      <c r="A2108" s="449" t="s">
        <v>10560</v>
      </c>
      <c r="B2108" s="448">
        <v>143</v>
      </c>
      <c r="C2108" s="450" t="s">
        <v>10581</v>
      </c>
      <c r="D2108" s="449" t="str">
        <f t="shared" si="88"/>
        <v>Gloria Gwoka</v>
      </c>
      <c r="E2108" s="449"/>
      <c r="F2108" s="449"/>
      <c r="G2108" s="449"/>
      <c r="H2108" s="449"/>
      <c r="I2108" s="449" t="s">
        <v>8586</v>
      </c>
      <c r="J2108" s="449"/>
      <c r="K2108" s="449"/>
      <c r="L2108" s="449"/>
    </row>
    <row r="2109" spans="1:21" ht="12.6">
      <c r="A2109" s="449" t="s">
        <v>10560</v>
      </c>
      <c r="B2109" s="448">
        <v>144</v>
      </c>
      <c r="C2109" s="450" t="s">
        <v>10582</v>
      </c>
      <c r="D2109" s="449" t="str">
        <f t="shared" si="88"/>
        <v>OlwenyMichael</v>
      </c>
      <c r="E2109" s="449"/>
      <c r="F2109" s="449"/>
      <c r="G2109" s="449"/>
      <c r="H2109" s="449"/>
      <c r="I2109" s="449" t="s">
        <v>8586</v>
      </c>
      <c r="J2109" s="449"/>
      <c r="K2109" s="449"/>
      <c r="L2109" s="449"/>
    </row>
    <row r="2110" spans="1:21" ht="12.6">
      <c r="A2110" s="449" t="s">
        <v>10560</v>
      </c>
      <c r="B2110" s="448">
        <v>145</v>
      </c>
      <c r="C2110" s="450" t="s">
        <v>10583</v>
      </c>
      <c r="D2110" s="449" t="str">
        <f t="shared" si="88"/>
        <v>Elia Henry</v>
      </c>
      <c r="E2110" s="449"/>
      <c r="F2110" s="449"/>
      <c r="G2110" s="449"/>
      <c r="H2110" s="449"/>
      <c r="I2110" s="449" t="s">
        <v>8586</v>
      </c>
      <c r="J2110" s="449"/>
      <c r="K2110" s="449"/>
      <c r="L2110" s="449"/>
    </row>
    <row r="2111" spans="1:21" ht="12.6">
      <c r="A2111" s="449" t="s">
        <v>10560</v>
      </c>
      <c r="B2111" s="448">
        <v>146</v>
      </c>
      <c r="C2111" s="450" t="s">
        <v>10584</v>
      </c>
      <c r="D2111" s="449" t="str">
        <f t="shared" si="88"/>
        <v>Sujin Pak</v>
      </c>
      <c r="E2111" s="449"/>
      <c r="F2111" s="449"/>
      <c r="G2111" s="449"/>
      <c r="H2111" s="449"/>
      <c r="I2111" s="449" t="s">
        <v>8586</v>
      </c>
      <c r="J2111" s="449"/>
      <c r="K2111" s="449"/>
      <c r="L2111" s="449"/>
    </row>
    <row r="2112" spans="1:21" ht="12.6">
      <c r="A2112" s="449" t="s">
        <v>10560</v>
      </c>
      <c r="B2112" s="448">
        <v>147</v>
      </c>
      <c r="C2112" s="450" t="s">
        <v>10585</v>
      </c>
      <c r="D2112" s="449" t="str">
        <f t="shared" si="88"/>
        <v>Agyili Wisdom</v>
      </c>
      <c r="E2112" s="449"/>
      <c r="F2112" s="449"/>
      <c r="G2112" s="449"/>
      <c r="H2112" s="449"/>
      <c r="I2112" s="449" t="s">
        <v>8586</v>
      </c>
      <c r="J2112" s="449"/>
      <c r="K2112" s="449"/>
      <c r="L2112" s="449"/>
    </row>
    <row r="2113" spans="1:21" ht="12.6">
      <c r="A2113" s="449" t="s">
        <v>10560</v>
      </c>
      <c r="B2113" s="448">
        <v>148</v>
      </c>
      <c r="C2113" s="450" t="s">
        <v>10586</v>
      </c>
      <c r="D2113" s="449" t="str">
        <f t="shared" si="88"/>
        <v>Emmanuel Sallah</v>
      </c>
      <c r="E2113" s="449"/>
      <c r="F2113" s="449"/>
      <c r="G2113" s="449"/>
      <c r="H2113" s="449"/>
      <c r="I2113" s="449" t="s">
        <v>8586</v>
      </c>
      <c r="J2113" s="449"/>
      <c r="K2113" s="449"/>
      <c r="L2113" s="449"/>
    </row>
    <row r="2114" spans="1:21" ht="12.6">
      <c r="A2114" s="449" t="s">
        <v>10560</v>
      </c>
      <c r="B2114" s="448">
        <v>149</v>
      </c>
      <c r="C2114" s="450" t="s">
        <v>10587</v>
      </c>
      <c r="D2114" s="449" t="str">
        <f t="shared" si="88"/>
        <v>Edward Nyilek</v>
      </c>
      <c r="E2114" s="449"/>
      <c r="F2114" s="449"/>
      <c r="G2114" s="449"/>
      <c r="H2114" s="449"/>
      <c r="I2114" s="449" t="s">
        <v>8586</v>
      </c>
      <c r="J2114" s="449"/>
      <c r="K2114" s="449"/>
      <c r="L2114" s="449"/>
    </row>
    <row r="2115" spans="1:21" ht="12.6">
      <c r="A2115" s="449" t="s">
        <v>10560</v>
      </c>
      <c r="B2115" s="448">
        <v>150</v>
      </c>
      <c r="C2115" s="450" t="s">
        <v>10588</v>
      </c>
      <c r="D2115" s="449" t="str">
        <f t="shared" si="88"/>
        <v>Chandia Hellen</v>
      </c>
      <c r="E2115" s="449"/>
      <c r="F2115" s="449"/>
      <c r="G2115" s="449"/>
      <c r="H2115" s="449"/>
      <c r="I2115" s="449" t="s">
        <v>8586</v>
      </c>
      <c r="J2115" s="449"/>
      <c r="K2115" s="449"/>
      <c r="L2115" s="449"/>
    </row>
    <row r="2116" spans="1:21" ht="12.6">
      <c r="A2116" s="449" t="s">
        <v>10560</v>
      </c>
      <c r="B2116" s="448">
        <v>151</v>
      </c>
      <c r="C2116" s="450" t="s">
        <v>10589</v>
      </c>
      <c r="D2116" s="449" t="str">
        <f t="shared" si="88"/>
        <v>Pandek Michael</v>
      </c>
      <c r="E2116" s="449"/>
      <c r="F2116" s="449"/>
      <c r="G2116" s="449"/>
      <c r="H2116" s="449"/>
      <c r="I2116" s="449" t="s">
        <v>8586</v>
      </c>
      <c r="J2116" s="449"/>
      <c r="K2116" s="449"/>
      <c r="L2116" s="449"/>
    </row>
    <row r="2117" spans="1:21" ht="12.6">
      <c r="A2117" s="449" t="s">
        <v>10560</v>
      </c>
      <c r="B2117" s="448">
        <v>152</v>
      </c>
      <c r="C2117" s="450" t="s">
        <v>10590</v>
      </c>
      <c r="D2117" s="449" t="str">
        <f t="shared" si="88"/>
        <v>Mikaya Ali</v>
      </c>
      <c r="E2117" s="449"/>
      <c r="F2117" s="449"/>
      <c r="G2117" s="449"/>
      <c r="H2117" s="449"/>
      <c r="I2117" s="449" t="s">
        <v>8586</v>
      </c>
      <c r="J2117" s="449"/>
      <c r="K2117" s="449"/>
      <c r="L2117" s="449"/>
    </row>
    <row r="2118" spans="1:21" ht="12.6">
      <c r="A2118" s="449" t="s">
        <v>10560</v>
      </c>
      <c r="B2118" s="448">
        <v>153</v>
      </c>
      <c r="C2118" s="450" t="s">
        <v>10591</v>
      </c>
      <c r="D2118" s="449" t="str">
        <f t="shared" si="88"/>
        <v>FlorenceLupe</v>
      </c>
      <c r="E2118" s="449"/>
      <c r="F2118" s="449"/>
      <c r="G2118" s="449"/>
      <c r="H2118" s="449"/>
      <c r="I2118" s="449" t="s">
        <v>8586</v>
      </c>
      <c r="J2118" s="449"/>
      <c r="K2118" s="449"/>
      <c r="L2118" s="449"/>
    </row>
    <row r="2119" spans="1:21" ht="12.6">
      <c r="A2119" s="449" t="s">
        <v>10560</v>
      </c>
      <c r="B2119" s="448">
        <v>154</v>
      </c>
      <c r="C2119" s="450" t="s">
        <v>10592</v>
      </c>
      <c r="D2119" s="449" t="str">
        <f t="shared" si="88"/>
        <v>James Obale</v>
      </c>
      <c r="E2119" s="449"/>
      <c r="F2119" s="449"/>
      <c r="G2119" s="449"/>
      <c r="H2119" s="449"/>
      <c r="I2119" s="449" t="s">
        <v>8586</v>
      </c>
      <c r="J2119" s="449"/>
      <c r="K2119" s="449"/>
      <c r="L2119" s="449"/>
    </row>
    <row r="2120" spans="1:21" ht="12.6">
      <c r="A2120" s="449" t="s">
        <v>10560</v>
      </c>
      <c r="B2120" s="448">
        <v>155</v>
      </c>
      <c r="C2120" s="450" t="s">
        <v>10593</v>
      </c>
      <c r="D2120" s="449" t="str">
        <f t="shared" si="88"/>
        <v>Ohisa Rueben</v>
      </c>
      <c r="E2120" s="449"/>
      <c r="F2120" s="449"/>
      <c r="G2120" s="449"/>
      <c r="H2120" s="449"/>
      <c r="I2120" s="449" t="s">
        <v>8586</v>
      </c>
      <c r="J2120" s="449"/>
      <c r="K2120" s="449"/>
      <c r="L2120" s="449"/>
    </row>
    <row r="2121" spans="1:21" ht="12.6">
      <c r="A2121" s="449" t="s">
        <v>10560</v>
      </c>
      <c r="B2121" s="448">
        <v>156</v>
      </c>
      <c r="C2121" s="450" t="s">
        <v>10643</v>
      </c>
      <c r="D2121" s="449" t="str">
        <f t="shared" si="88"/>
        <v>Makuey Tudeal</v>
      </c>
      <c r="E2121" s="449" t="s">
        <v>10643</v>
      </c>
      <c r="F2121" s="449"/>
      <c r="G2121" s="449"/>
      <c r="H2121" s="449"/>
      <c r="I2121" s="449" t="s">
        <v>5717</v>
      </c>
      <c r="J2121" s="449"/>
      <c r="K2121" s="449"/>
      <c r="L2121" s="449"/>
      <c r="U2121" s="196" t="str">
        <f t="shared" ref="U2121:U2128" si="90">IF(LEN(B2121)&gt;0,_xlfn.CONCAT(B2121,": ",D2121),"")</f>
        <v>156: Makuey Tudeal</v>
      </c>
    </row>
    <row r="2122" spans="1:21" ht="12.6">
      <c r="A2122" s="449" t="s">
        <v>10560</v>
      </c>
      <c r="B2122" s="448">
        <v>157</v>
      </c>
      <c r="C2122" s="450" t="s">
        <v>10644</v>
      </c>
      <c r="D2122" s="449" t="str">
        <f t="shared" si="88"/>
        <v>Annet Jokudu</v>
      </c>
      <c r="E2122" s="449" t="s">
        <v>10644</v>
      </c>
      <c r="F2122" s="449"/>
      <c r="G2122" s="449"/>
      <c r="H2122" s="449"/>
      <c r="I2122" s="449" t="s">
        <v>5717</v>
      </c>
      <c r="J2122" s="449"/>
      <c r="K2122" s="449"/>
      <c r="L2122" s="449"/>
      <c r="U2122" s="196" t="str">
        <f t="shared" si="90"/>
        <v>157: Annet Jokudu</v>
      </c>
    </row>
    <row r="2123" spans="1:21" ht="12.6">
      <c r="A2123" s="449" t="s">
        <v>10560</v>
      </c>
      <c r="B2123" s="448">
        <v>158</v>
      </c>
      <c r="C2123" s="450" t="s">
        <v>10645</v>
      </c>
      <c r="D2123" s="449" t="str">
        <f t="shared" si="88"/>
        <v>Eric Lokujo</v>
      </c>
      <c r="E2123" s="449" t="s">
        <v>10645</v>
      </c>
      <c r="F2123" s="449"/>
      <c r="G2123" s="449"/>
      <c r="H2123" s="449"/>
      <c r="I2123" s="449" t="s">
        <v>5717</v>
      </c>
      <c r="J2123" s="449"/>
      <c r="K2123" s="449"/>
      <c r="L2123" s="449"/>
      <c r="U2123" s="196" t="str">
        <f t="shared" si="90"/>
        <v>158: Eric Lokujo</v>
      </c>
    </row>
    <row r="2124" spans="1:21" ht="12.6">
      <c r="A2124" s="449" t="s">
        <v>10560</v>
      </c>
      <c r="B2124" s="448">
        <v>159</v>
      </c>
      <c r="C2124" s="450" t="s">
        <v>10646</v>
      </c>
      <c r="D2124" s="449" t="str">
        <f t="shared" si="88"/>
        <v>Lazarus Nhial</v>
      </c>
      <c r="E2124" s="449" t="s">
        <v>10647</v>
      </c>
      <c r="F2124" s="449"/>
      <c r="G2124" s="449"/>
      <c r="H2124" s="449"/>
      <c r="I2124" s="449" t="s">
        <v>5717</v>
      </c>
      <c r="J2124" s="449"/>
      <c r="K2124" s="449"/>
      <c r="L2124" s="449"/>
      <c r="U2124" s="196" t="str">
        <f t="shared" si="90"/>
        <v>159: Lazarus Nhial</v>
      </c>
    </row>
    <row r="2125" spans="1:21" ht="12.6">
      <c r="A2125" s="449" t="s">
        <v>10560</v>
      </c>
      <c r="B2125" s="448">
        <v>160</v>
      </c>
      <c r="C2125" s="450" t="s">
        <v>10648</v>
      </c>
      <c r="D2125" s="449" t="str">
        <f t="shared" si="88"/>
        <v>Mogga Simon</v>
      </c>
      <c r="E2125" s="449" t="s">
        <v>10648</v>
      </c>
      <c r="F2125" s="449"/>
      <c r="G2125" s="449"/>
      <c r="H2125" s="449"/>
      <c r="I2125" s="449" t="s">
        <v>5717</v>
      </c>
      <c r="J2125" s="449"/>
      <c r="K2125" s="449"/>
      <c r="L2125" s="449"/>
      <c r="U2125" s="196" t="str">
        <f t="shared" si="90"/>
        <v>160: Mogga Simon</v>
      </c>
    </row>
    <row r="2126" spans="1:21" ht="12.6">
      <c r="A2126" s="449" t="s">
        <v>10560</v>
      </c>
      <c r="B2126" s="448">
        <v>161</v>
      </c>
      <c r="C2126" s="450" t="s">
        <v>10649</v>
      </c>
      <c r="D2126" s="449" t="str">
        <f t="shared" si="88"/>
        <v>John Gatkuoth</v>
      </c>
      <c r="E2126" s="449" t="s">
        <v>10650</v>
      </c>
      <c r="F2126" s="449"/>
      <c r="G2126" s="449"/>
      <c r="H2126" s="449"/>
      <c r="I2126" s="449" t="s">
        <v>5717</v>
      </c>
      <c r="J2126" s="449"/>
      <c r="K2126" s="449"/>
      <c r="L2126" s="449"/>
      <c r="U2126" s="196" t="str">
        <f t="shared" si="90"/>
        <v>161: John Gatkuoth</v>
      </c>
    </row>
    <row r="2127" spans="1:21" ht="12.6">
      <c r="A2127" s="449" t="s">
        <v>10560</v>
      </c>
      <c r="B2127" s="448">
        <v>162</v>
      </c>
      <c r="C2127" s="450" t="s">
        <v>10651</v>
      </c>
      <c r="D2127" s="449" t="str">
        <f t="shared" si="88"/>
        <v>Christopher Radio</v>
      </c>
      <c r="E2127" s="449" t="s">
        <v>10651</v>
      </c>
      <c r="F2127" s="449"/>
      <c r="G2127" s="449"/>
      <c r="H2127" s="449"/>
      <c r="I2127" s="449" t="s">
        <v>5717</v>
      </c>
      <c r="J2127" s="449"/>
      <c r="K2127" s="449"/>
      <c r="L2127" s="449"/>
      <c r="U2127" s="196" t="str">
        <f t="shared" si="90"/>
        <v>162: Christopher Radio</v>
      </c>
    </row>
    <row r="2128" spans="1:21" ht="12.6">
      <c r="A2128" s="449" t="s">
        <v>10560</v>
      </c>
      <c r="B2128" s="448">
        <v>163</v>
      </c>
      <c r="C2128" s="450" t="s">
        <v>10652</v>
      </c>
      <c r="D2128" s="449" t="str">
        <f t="shared" si="88"/>
        <v>Benson Tebere</v>
      </c>
      <c r="E2128" s="449" t="s">
        <v>10652</v>
      </c>
      <c r="F2128" s="449"/>
      <c r="G2128" s="449"/>
      <c r="H2128" s="449"/>
      <c r="I2128" s="449" t="s">
        <v>8596</v>
      </c>
      <c r="J2128" s="449"/>
      <c r="K2128" s="449"/>
      <c r="L2128" s="449"/>
      <c r="U2128" s="196" t="str">
        <f t="shared" si="90"/>
        <v>163: Benson Tebere</v>
      </c>
    </row>
    <row r="2129" spans="1:21" ht="12.6">
      <c r="A2129" s="449" t="s">
        <v>10560</v>
      </c>
      <c r="B2129" s="448">
        <v>164</v>
      </c>
      <c r="C2129" s="450" t="s">
        <v>10579</v>
      </c>
      <c r="D2129" s="449" t="str">
        <f t="shared" si="88"/>
        <v>Nancy Kara</v>
      </c>
      <c r="E2129" s="449"/>
      <c r="F2129" s="449"/>
      <c r="G2129" s="449"/>
      <c r="H2129" s="449"/>
      <c r="I2129" s="449" t="s">
        <v>5717</v>
      </c>
      <c r="J2129" s="449"/>
      <c r="K2129" s="449"/>
      <c r="L2129" s="449"/>
    </row>
    <row r="2130" spans="1:21" ht="12.6">
      <c r="A2130" s="449" t="s">
        <v>10560</v>
      </c>
      <c r="B2130" s="448">
        <v>165</v>
      </c>
      <c r="C2130" s="450" t="s">
        <v>10580</v>
      </c>
      <c r="D2130" s="449" t="str">
        <f t="shared" si="88"/>
        <v>Wani Sesnan</v>
      </c>
      <c r="E2130" s="449"/>
      <c r="F2130" s="449"/>
      <c r="G2130" s="449"/>
      <c r="H2130" s="449"/>
      <c r="I2130" s="449" t="s">
        <v>5717</v>
      </c>
      <c r="J2130" s="449"/>
      <c r="K2130" s="449"/>
      <c r="L2130" s="449"/>
    </row>
    <row r="2131" spans="1:21" ht="12.6">
      <c r="A2131" s="449" t="s">
        <v>10560</v>
      </c>
      <c r="B2131" s="448">
        <v>166</v>
      </c>
      <c r="C2131" s="450" t="s">
        <v>10581</v>
      </c>
      <c r="D2131" s="449" t="str">
        <f t="shared" si="88"/>
        <v>Gloria Gwoka</v>
      </c>
      <c r="E2131" s="449"/>
      <c r="F2131" s="449"/>
      <c r="G2131" s="449"/>
      <c r="H2131" s="449"/>
      <c r="I2131" s="449" t="s">
        <v>5717</v>
      </c>
      <c r="J2131" s="449"/>
      <c r="K2131" s="449"/>
      <c r="L2131" s="449"/>
    </row>
    <row r="2132" spans="1:21" ht="12.6">
      <c r="A2132" s="449" t="s">
        <v>10560</v>
      </c>
      <c r="B2132" s="448">
        <v>167</v>
      </c>
      <c r="C2132" s="450" t="s">
        <v>10582</v>
      </c>
      <c r="D2132" s="449" t="str">
        <f t="shared" si="88"/>
        <v>OlwenyMichael</v>
      </c>
      <c r="E2132" s="449"/>
      <c r="F2132" s="449"/>
      <c r="G2132" s="449"/>
      <c r="H2132" s="449"/>
      <c r="I2132" s="449" t="s">
        <v>5717</v>
      </c>
      <c r="J2132" s="449"/>
      <c r="K2132" s="449"/>
      <c r="L2132" s="449"/>
    </row>
    <row r="2133" spans="1:21" ht="12.6">
      <c r="A2133" s="449" t="s">
        <v>10560</v>
      </c>
      <c r="B2133" s="448">
        <v>168</v>
      </c>
      <c r="C2133" s="450" t="s">
        <v>10583</v>
      </c>
      <c r="D2133" s="449" t="str">
        <f t="shared" si="88"/>
        <v>Elia Henry</v>
      </c>
      <c r="E2133" s="449"/>
      <c r="F2133" s="449"/>
      <c r="G2133" s="449"/>
      <c r="H2133" s="449"/>
      <c r="I2133" s="449" t="s">
        <v>5717</v>
      </c>
      <c r="J2133" s="449"/>
      <c r="K2133" s="449"/>
      <c r="L2133" s="449"/>
    </row>
    <row r="2134" spans="1:21" ht="12.6">
      <c r="A2134" s="449" t="s">
        <v>10560</v>
      </c>
      <c r="B2134" s="448">
        <v>169</v>
      </c>
      <c r="C2134" s="450" t="s">
        <v>10584</v>
      </c>
      <c r="D2134" s="449" t="str">
        <f t="shared" si="88"/>
        <v>Sujin Pak</v>
      </c>
      <c r="E2134" s="449"/>
      <c r="F2134" s="449"/>
      <c r="G2134" s="449"/>
      <c r="H2134" s="449"/>
      <c r="I2134" s="449" t="s">
        <v>5717</v>
      </c>
      <c r="J2134" s="449"/>
      <c r="K2134" s="449"/>
      <c r="L2134" s="449"/>
    </row>
    <row r="2135" spans="1:21" ht="12.6">
      <c r="A2135" s="449" t="s">
        <v>10560</v>
      </c>
      <c r="B2135" s="448">
        <v>170</v>
      </c>
      <c r="C2135" s="450" t="s">
        <v>10585</v>
      </c>
      <c r="D2135" s="449" t="str">
        <f t="shared" si="88"/>
        <v>Agyili Wisdom</v>
      </c>
      <c r="E2135" s="449"/>
      <c r="F2135" s="449"/>
      <c r="G2135" s="449"/>
      <c r="H2135" s="449"/>
      <c r="I2135" s="449" t="s">
        <v>5717</v>
      </c>
      <c r="J2135" s="449"/>
      <c r="K2135" s="449"/>
      <c r="L2135" s="449"/>
    </row>
    <row r="2136" spans="1:21" ht="12.6">
      <c r="A2136" s="449" t="s">
        <v>10560</v>
      </c>
      <c r="B2136" s="448">
        <v>171</v>
      </c>
      <c r="C2136" s="450" t="s">
        <v>10586</v>
      </c>
      <c r="D2136" s="449" t="str">
        <f t="shared" si="88"/>
        <v>Emmanuel Sallah</v>
      </c>
      <c r="E2136" s="449"/>
      <c r="F2136" s="449"/>
      <c r="G2136" s="449"/>
      <c r="H2136" s="449"/>
      <c r="I2136" s="449" t="s">
        <v>5717</v>
      </c>
      <c r="J2136" s="449"/>
      <c r="K2136" s="449"/>
      <c r="L2136" s="449"/>
    </row>
    <row r="2137" spans="1:21" ht="12.6">
      <c r="A2137" s="449" t="s">
        <v>10560</v>
      </c>
      <c r="B2137" s="448">
        <v>172</v>
      </c>
      <c r="C2137" s="450" t="s">
        <v>10587</v>
      </c>
      <c r="D2137" s="449" t="str">
        <f t="shared" si="88"/>
        <v>Edward Nyilek</v>
      </c>
      <c r="E2137" s="449"/>
      <c r="F2137" s="449"/>
      <c r="G2137" s="449"/>
      <c r="H2137" s="449"/>
      <c r="I2137" s="449" t="s">
        <v>5717</v>
      </c>
      <c r="J2137" s="449"/>
      <c r="K2137" s="449"/>
      <c r="L2137" s="449"/>
    </row>
    <row r="2138" spans="1:21" ht="12.6">
      <c r="A2138" s="449" t="s">
        <v>10560</v>
      </c>
      <c r="B2138" s="448">
        <v>173</v>
      </c>
      <c r="C2138" s="450" t="s">
        <v>10588</v>
      </c>
      <c r="D2138" s="449" t="str">
        <f t="shared" si="88"/>
        <v>Chandia Hellen</v>
      </c>
      <c r="E2138" s="449"/>
      <c r="F2138" s="449"/>
      <c r="G2138" s="449"/>
      <c r="H2138" s="449"/>
      <c r="I2138" s="449" t="s">
        <v>5717</v>
      </c>
      <c r="J2138" s="449"/>
      <c r="K2138" s="449"/>
      <c r="L2138" s="449"/>
    </row>
    <row r="2139" spans="1:21" ht="12.6">
      <c r="A2139" s="449" t="s">
        <v>10560</v>
      </c>
      <c r="B2139" s="448">
        <v>174</v>
      </c>
      <c r="C2139" s="450" t="s">
        <v>10589</v>
      </c>
      <c r="D2139" s="449" t="str">
        <f t="shared" si="88"/>
        <v>Pandek Michael</v>
      </c>
      <c r="E2139" s="449"/>
      <c r="F2139" s="449"/>
      <c r="G2139" s="449"/>
      <c r="H2139" s="449"/>
      <c r="I2139" s="449" t="s">
        <v>5717</v>
      </c>
      <c r="J2139" s="449"/>
      <c r="K2139" s="449"/>
      <c r="L2139" s="449"/>
    </row>
    <row r="2140" spans="1:21" ht="12.6">
      <c r="A2140" s="449" t="s">
        <v>10560</v>
      </c>
      <c r="B2140" s="448">
        <v>175</v>
      </c>
      <c r="C2140" s="450" t="s">
        <v>10590</v>
      </c>
      <c r="D2140" s="449" t="str">
        <f t="shared" si="88"/>
        <v>Mikaya Ali</v>
      </c>
      <c r="E2140" s="449"/>
      <c r="F2140" s="449"/>
      <c r="G2140" s="449"/>
      <c r="H2140" s="449"/>
      <c r="I2140" s="449" t="s">
        <v>5717</v>
      </c>
      <c r="J2140" s="449"/>
      <c r="K2140" s="449"/>
      <c r="L2140" s="449"/>
    </row>
    <row r="2141" spans="1:21" ht="12.6">
      <c r="A2141" s="449" t="s">
        <v>10560</v>
      </c>
      <c r="B2141" s="448">
        <v>176</v>
      </c>
      <c r="C2141" s="450" t="s">
        <v>10591</v>
      </c>
      <c r="D2141" s="449" t="str">
        <f t="shared" ref="D2141:D2206" si="91">C2141</f>
        <v>FlorenceLupe</v>
      </c>
      <c r="E2141" s="449"/>
      <c r="F2141" s="449"/>
      <c r="G2141" s="449"/>
      <c r="H2141" s="449"/>
      <c r="I2141" s="449" t="s">
        <v>5717</v>
      </c>
      <c r="J2141" s="449"/>
      <c r="K2141" s="449"/>
      <c r="L2141" s="449"/>
    </row>
    <row r="2142" spans="1:21" ht="12.6">
      <c r="A2142" s="449" t="s">
        <v>10560</v>
      </c>
      <c r="B2142" s="448">
        <v>177</v>
      </c>
      <c r="C2142" s="450" t="s">
        <v>10592</v>
      </c>
      <c r="D2142" s="449" t="str">
        <f t="shared" si="91"/>
        <v>James Obale</v>
      </c>
      <c r="E2142" s="449"/>
      <c r="F2142" s="449"/>
      <c r="G2142" s="449"/>
      <c r="H2142" s="449"/>
      <c r="I2142" s="449" t="s">
        <v>5717</v>
      </c>
      <c r="J2142" s="449"/>
      <c r="K2142" s="449"/>
      <c r="L2142" s="449"/>
    </row>
    <row r="2143" spans="1:21" ht="12.6">
      <c r="A2143" s="449" t="s">
        <v>10560</v>
      </c>
      <c r="B2143" s="448">
        <v>178</v>
      </c>
      <c r="C2143" s="450" t="s">
        <v>10593</v>
      </c>
      <c r="D2143" s="449" t="str">
        <f t="shared" si="91"/>
        <v>Ohisa Rueben</v>
      </c>
      <c r="E2143" s="449"/>
      <c r="F2143" s="449"/>
      <c r="G2143" s="449"/>
      <c r="H2143" s="449"/>
      <c r="I2143" s="449" t="s">
        <v>5717</v>
      </c>
      <c r="J2143" s="449"/>
      <c r="K2143" s="449"/>
      <c r="L2143" s="449"/>
    </row>
    <row r="2144" spans="1:21" ht="12.6">
      <c r="A2144" s="449" t="s">
        <v>10560</v>
      </c>
      <c r="B2144" s="448">
        <v>179</v>
      </c>
      <c r="C2144" s="450" t="s">
        <v>10653</v>
      </c>
      <c r="D2144" s="449" t="str">
        <f t="shared" si="91"/>
        <v>Stephen Towongo</v>
      </c>
      <c r="E2144" s="449" t="s">
        <v>10653</v>
      </c>
      <c r="F2144" s="449"/>
      <c r="G2144" s="449"/>
      <c r="H2144" s="449"/>
      <c r="I2144" s="449" t="s">
        <v>8596</v>
      </c>
      <c r="J2144" s="449"/>
      <c r="K2144" s="449"/>
      <c r="L2144" s="449"/>
      <c r="U2144" s="196" t="str">
        <f>IF(LEN(B2144)&gt;0,_xlfn.CONCAT(B2144,": ",D2144),"")</f>
        <v>179: Stephen Towongo</v>
      </c>
    </row>
    <row r="2145" spans="1:21" ht="12.6">
      <c r="A2145" s="449" t="s">
        <v>10560</v>
      </c>
      <c r="B2145" s="448">
        <v>180</v>
      </c>
      <c r="C2145" s="450" t="s">
        <v>10654</v>
      </c>
      <c r="D2145" s="449" t="str">
        <f t="shared" si="91"/>
        <v>Eric Duwa</v>
      </c>
      <c r="E2145" s="449" t="s">
        <v>10654</v>
      </c>
      <c r="F2145" s="449"/>
      <c r="G2145" s="449"/>
      <c r="H2145" s="449"/>
      <c r="I2145" s="449" t="s">
        <v>8596</v>
      </c>
      <c r="J2145" s="449"/>
      <c r="K2145" s="449"/>
      <c r="L2145" s="449"/>
      <c r="U2145" s="196" t="str">
        <f>IF(LEN(B2145)&gt;0,_xlfn.CONCAT(B2145,": ",D2145),"")</f>
        <v>180: Eric Duwa</v>
      </c>
    </row>
    <row r="2146" spans="1:21" ht="12.6">
      <c r="A2146" s="449" t="s">
        <v>10560</v>
      </c>
      <c r="B2146" s="448">
        <v>181</v>
      </c>
      <c r="C2146" s="450" t="s">
        <v>10655</v>
      </c>
      <c r="D2146" s="449" t="str">
        <f t="shared" si="91"/>
        <v>Jame Bosco</v>
      </c>
      <c r="E2146" s="449" t="s">
        <v>10655</v>
      </c>
      <c r="F2146" s="449"/>
      <c r="G2146" s="449"/>
      <c r="H2146" s="449"/>
      <c r="I2146" s="449" t="s">
        <v>8596</v>
      </c>
      <c r="J2146" s="449"/>
      <c r="K2146" s="449"/>
      <c r="L2146" s="449"/>
      <c r="U2146" s="196" t="str">
        <f>IF(LEN(B2146)&gt;0,_xlfn.CONCAT(B2146,": ",D2146),"")</f>
        <v>181: Jame Bosco</v>
      </c>
    </row>
    <row r="2147" spans="1:21" ht="12.6">
      <c r="A2147" s="449" t="s">
        <v>10560</v>
      </c>
      <c r="B2147" s="448">
        <v>182</v>
      </c>
      <c r="C2147" s="450" t="s">
        <v>10656</v>
      </c>
      <c r="D2147" s="449" t="str">
        <f t="shared" si="91"/>
        <v>Monica Akello</v>
      </c>
      <c r="E2147" s="449" t="s">
        <v>10657</v>
      </c>
      <c r="F2147" s="449"/>
      <c r="G2147" s="449"/>
      <c r="H2147" s="449"/>
      <c r="I2147" s="449" t="s">
        <v>8596</v>
      </c>
      <c r="J2147" s="449"/>
      <c r="K2147" s="449"/>
      <c r="L2147" s="449"/>
      <c r="U2147" s="196" t="str">
        <f>IF(LEN(B2147)&gt;0,_xlfn.CONCAT(B2147,": ",D2147),"")</f>
        <v>182: Monica Akello</v>
      </c>
    </row>
    <row r="2148" spans="1:21" ht="12.6">
      <c r="A2148" s="449" t="s">
        <v>10560</v>
      </c>
      <c r="B2148" s="448">
        <v>183</v>
      </c>
      <c r="C2148" s="450" t="s">
        <v>10658</v>
      </c>
      <c r="D2148" s="449" t="str">
        <f t="shared" si="91"/>
        <v>Susan Weasley</v>
      </c>
      <c r="E2148" s="449"/>
      <c r="F2148" s="449"/>
      <c r="G2148" s="449"/>
      <c r="H2148" s="449"/>
      <c r="I2148" s="449" t="s">
        <v>8596</v>
      </c>
      <c r="J2148" s="449"/>
      <c r="K2148" s="449"/>
      <c r="L2148" s="449"/>
      <c r="U2148" s="196" t="str">
        <f>IF(LEN(B2148)&gt;0,_xlfn.CONCAT(B2148,": ",D2148),"")</f>
        <v>183: Susan Weasley</v>
      </c>
    </row>
    <row r="2149" spans="1:21" ht="12.6">
      <c r="A2149" s="449" t="s">
        <v>10560</v>
      </c>
      <c r="B2149" s="448">
        <v>184</v>
      </c>
      <c r="C2149" s="450" t="s">
        <v>10659</v>
      </c>
      <c r="D2149" s="449" t="str">
        <f t="shared" si="91"/>
        <v>Aate Patience</v>
      </c>
      <c r="E2149" s="449"/>
      <c r="F2149" s="449"/>
      <c r="G2149" s="449"/>
      <c r="H2149" s="449"/>
      <c r="I2149" s="449" t="s">
        <v>8596</v>
      </c>
      <c r="J2149" s="449"/>
      <c r="K2149" s="449"/>
      <c r="L2149" s="449"/>
    </row>
    <row r="2150" spans="1:21" ht="12.6">
      <c r="A2150" s="449" t="s">
        <v>10560</v>
      </c>
      <c r="B2150" s="448">
        <v>185</v>
      </c>
      <c r="C2150" s="450" t="s">
        <v>10660</v>
      </c>
      <c r="D2150" s="449" t="str">
        <f t="shared" si="91"/>
        <v>Tebere Benson</v>
      </c>
      <c r="E2150" s="449"/>
      <c r="F2150" s="449"/>
      <c r="G2150" s="449"/>
      <c r="H2150" s="449"/>
      <c r="I2150" s="449" t="s">
        <v>8596</v>
      </c>
      <c r="J2150" s="449"/>
      <c r="K2150" s="449"/>
      <c r="L2150" s="449"/>
    </row>
    <row r="2151" spans="1:21" ht="12.6">
      <c r="A2151" s="449" t="s">
        <v>10560</v>
      </c>
      <c r="B2151" s="448">
        <v>186</v>
      </c>
      <c r="C2151" s="450" t="s">
        <v>10579</v>
      </c>
      <c r="D2151" s="449" t="str">
        <f t="shared" si="91"/>
        <v>Nancy Kara</v>
      </c>
      <c r="E2151" s="449"/>
      <c r="F2151" s="449"/>
      <c r="G2151" s="449"/>
      <c r="H2151" s="449"/>
      <c r="I2151" s="449" t="s">
        <v>8596</v>
      </c>
      <c r="J2151" s="449"/>
      <c r="K2151" s="449"/>
      <c r="L2151" s="449"/>
    </row>
    <row r="2152" spans="1:21" ht="12.6">
      <c r="A2152" s="449" t="s">
        <v>10560</v>
      </c>
      <c r="B2152" s="448">
        <v>187</v>
      </c>
      <c r="C2152" s="450" t="s">
        <v>10580</v>
      </c>
      <c r="D2152" s="449" t="str">
        <f t="shared" si="91"/>
        <v>Wani Sesnan</v>
      </c>
      <c r="E2152" s="449"/>
      <c r="F2152" s="449"/>
      <c r="G2152" s="449"/>
      <c r="H2152" s="449"/>
      <c r="I2152" s="449" t="s">
        <v>8596</v>
      </c>
      <c r="J2152" s="449"/>
      <c r="K2152" s="449"/>
      <c r="L2152" s="449"/>
    </row>
    <row r="2153" spans="1:21" ht="12.6">
      <c r="A2153" s="449" t="s">
        <v>10560</v>
      </c>
      <c r="B2153" s="448">
        <v>188</v>
      </c>
      <c r="C2153" s="450" t="s">
        <v>10581</v>
      </c>
      <c r="D2153" s="449" t="str">
        <f t="shared" si="91"/>
        <v>Gloria Gwoka</v>
      </c>
      <c r="E2153" s="449"/>
      <c r="F2153" s="449"/>
      <c r="G2153" s="449"/>
      <c r="H2153" s="449"/>
      <c r="I2153" s="449" t="s">
        <v>8596</v>
      </c>
      <c r="J2153" s="449"/>
      <c r="K2153" s="449"/>
      <c r="L2153" s="449"/>
    </row>
    <row r="2154" spans="1:21" ht="12.6">
      <c r="A2154" s="449" t="s">
        <v>10560</v>
      </c>
      <c r="B2154" s="448">
        <v>189</v>
      </c>
      <c r="C2154" s="450" t="s">
        <v>10582</v>
      </c>
      <c r="D2154" s="449" t="str">
        <f t="shared" si="91"/>
        <v>OlwenyMichael</v>
      </c>
      <c r="E2154" s="449"/>
      <c r="F2154" s="449"/>
      <c r="G2154" s="449"/>
      <c r="H2154" s="449"/>
      <c r="I2154" s="449" t="s">
        <v>8596</v>
      </c>
      <c r="J2154" s="449"/>
      <c r="K2154" s="449"/>
      <c r="L2154" s="449"/>
    </row>
    <row r="2155" spans="1:21" ht="12.6">
      <c r="A2155" s="449" t="s">
        <v>10560</v>
      </c>
      <c r="B2155" s="448">
        <v>190</v>
      </c>
      <c r="C2155" s="450" t="s">
        <v>10583</v>
      </c>
      <c r="D2155" s="449" t="str">
        <f t="shared" si="91"/>
        <v>Elia Henry</v>
      </c>
      <c r="E2155" s="449"/>
      <c r="F2155" s="449"/>
      <c r="G2155" s="449"/>
      <c r="H2155" s="449"/>
      <c r="I2155" s="449" t="s">
        <v>8596</v>
      </c>
      <c r="J2155" s="449"/>
      <c r="K2155" s="449"/>
      <c r="L2155" s="449"/>
    </row>
    <row r="2156" spans="1:21" ht="12.6">
      <c r="A2156" s="449" t="s">
        <v>10560</v>
      </c>
      <c r="B2156" s="448">
        <v>191</v>
      </c>
      <c r="C2156" s="450" t="s">
        <v>10584</v>
      </c>
      <c r="D2156" s="449" t="str">
        <f t="shared" si="91"/>
        <v>Sujin Pak</v>
      </c>
      <c r="E2156" s="449"/>
      <c r="F2156" s="449"/>
      <c r="G2156" s="449"/>
      <c r="H2156" s="449"/>
      <c r="I2156" s="449" t="s">
        <v>8596</v>
      </c>
      <c r="J2156" s="449"/>
      <c r="K2156" s="449"/>
      <c r="L2156" s="449"/>
    </row>
    <row r="2157" spans="1:21" ht="12.6">
      <c r="A2157" s="449" t="s">
        <v>10560</v>
      </c>
      <c r="B2157" s="448">
        <v>192</v>
      </c>
      <c r="C2157" s="450" t="s">
        <v>10585</v>
      </c>
      <c r="D2157" s="449" t="str">
        <f t="shared" si="91"/>
        <v>Agyili Wisdom</v>
      </c>
      <c r="E2157" s="449"/>
      <c r="F2157" s="449"/>
      <c r="G2157" s="449"/>
      <c r="H2157" s="449"/>
      <c r="I2157" s="449" t="s">
        <v>8596</v>
      </c>
      <c r="J2157" s="449"/>
      <c r="K2157" s="449"/>
      <c r="L2157" s="449"/>
    </row>
    <row r="2158" spans="1:21" ht="12.6">
      <c r="A2158" s="449" t="s">
        <v>10560</v>
      </c>
      <c r="B2158" s="448">
        <v>193</v>
      </c>
      <c r="C2158" s="450" t="s">
        <v>10586</v>
      </c>
      <c r="D2158" s="449" t="str">
        <f t="shared" si="91"/>
        <v>Emmanuel Sallah</v>
      </c>
      <c r="E2158" s="449"/>
      <c r="F2158" s="449"/>
      <c r="G2158" s="449"/>
      <c r="H2158" s="449"/>
      <c r="I2158" s="449" t="s">
        <v>8596</v>
      </c>
      <c r="J2158" s="449"/>
      <c r="K2158" s="449"/>
      <c r="L2158" s="449"/>
    </row>
    <row r="2159" spans="1:21" ht="12.6">
      <c r="A2159" s="449" t="s">
        <v>10560</v>
      </c>
      <c r="B2159" s="448">
        <v>194</v>
      </c>
      <c r="C2159" s="450" t="s">
        <v>10587</v>
      </c>
      <c r="D2159" s="449" t="str">
        <f t="shared" si="91"/>
        <v>Edward Nyilek</v>
      </c>
      <c r="E2159" s="449"/>
      <c r="F2159" s="449"/>
      <c r="G2159" s="449"/>
      <c r="H2159" s="449"/>
      <c r="I2159" s="449" t="s">
        <v>8596</v>
      </c>
      <c r="J2159" s="449"/>
      <c r="K2159" s="449"/>
      <c r="L2159" s="449"/>
    </row>
    <row r="2160" spans="1:21" ht="12.6">
      <c r="A2160" s="449" t="s">
        <v>10560</v>
      </c>
      <c r="B2160" s="448">
        <v>195</v>
      </c>
      <c r="C2160" s="450" t="s">
        <v>10588</v>
      </c>
      <c r="D2160" s="449" t="str">
        <f t="shared" si="91"/>
        <v>Chandia Hellen</v>
      </c>
      <c r="E2160" s="449"/>
      <c r="F2160" s="449"/>
      <c r="G2160" s="449"/>
      <c r="H2160" s="449"/>
      <c r="I2160" s="449" t="s">
        <v>8596</v>
      </c>
      <c r="J2160" s="449"/>
      <c r="K2160" s="449"/>
      <c r="L2160" s="449"/>
    </row>
    <row r="2161" spans="1:21" ht="12.6">
      <c r="A2161" s="449" t="s">
        <v>10560</v>
      </c>
      <c r="B2161" s="448">
        <v>196</v>
      </c>
      <c r="C2161" s="450" t="s">
        <v>10589</v>
      </c>
      <c r="D2161" s="449" t="str">
        <f t="shared" si="91"/>
        <v>Pandek Michael</v>
      </c>
      <c r="E2161" s="449"/>
      <c r="F2161" s="449"/>
      <c r="G2161" s="449"/>
      <c r="H2161" s="449"/>
      <c r="I2161" s="449" t="s">
        <v>8596</v>
      </c>
      <c r="J2161" s="449"/>
      <c r="K2161" s="449"/>
      <c r="L2161" s="449"/>
    </row>
    <row r="2162" spans="1:21" ht="12.6">
      <c r="A2162" s="449" t="s">
        <v>10560</v>
      </c>
      <c r="B2162" s="448">
        <v>197</v>
      </c>
      <c r="C2162" s="450" t="s">
        <v>10590</v>
      </c>
      <c r="D2162" s="449" t="str">
        <f t="shared" si="91"/>
        <v>Mikaya Ali</v>
      </c>
      <c r="E2162" s="449"/>
      <c r="F2162" s="449"/>
      <c r="G2162" s="449"/>
      <c r="H2162" s="449"/>
      <c r="I2162" s="449" t="s">
        <v>8596</v>
      </c>
      <c r="J2162" s="449"/>
      <c r="K2162" s="449"/>
      <c r="L2162" s="449"/>
    </row>
    <row r="2163" spans="1:21" ht="12.6">
      <c r="A2163" s="449" t="s">
        <v>10560</v>
      </c>
      <c r="B2163" s="448">
        <v>198</v>
      </c>
      <c r="C2163" s="450" t="s">
        <v>10591</v>
      </c>
      <c r="D2163" s="449" t="str">
        <f t="shared" si="91"/>
        <v>FlorenceLupe</v>
      </c>
      <c r="E2163" s="449"/>
      <c r="F2163" s="449"/>
      <c r="G2163" s="449"/>
      <c r="H2163" s="449"/>
      <c r="I2163" s="449" t="s">
        <v>8596</v>
      </c>
      <c r="J2163" s="449"/>
      <c r="K2163" s="449"/>
      <c r="L2163" s="449"/>
    </row>
    <row r="2164" spans="1:21" ht="12.6">
      <c r="A2164" s="449" t="s">
        <v>10560</v>
      </c>
      <c r="B2164" s="448">
        <v>199</v>
      </c>
      <c r="C2164" s="450" t="s">
        <v>10592</v>
      </c>
      <c r="D2164" s="449" t="str">
        <f t="shared" si="91"/>
        <v>James Obale</v>
      </c>
      <c r="E2164" s="449"/>
      <c r="F2164" s="449"/>
      <c r="G2164" s="449"/>
      <c r="H2164" s="449"/>
      <c r="I2164" s="449" t="s">
        <v>8596</v>
      </c>
      <c r="J2164" s="449"/>
      <c r="K2164" s="449"/>
      <c r="L2164" s="449"/>
    </row>
    <row r="2165" spans="1:21" ht="12.6">
      <c r="A2165" s="449" t="s">
        <v>10560</v>
      </c>
      <c r="B2165" s="448">
        <v>200</v>
      </c>
      <c r="C2165" s="450" t="s">
        <v>10593</v>
      </c>
      <c r="D2165" s="449" t="str">
        <f t="shared" si="91"/>
        <v>Ohisa Rueben</v>
      </c>
      <c r="E2165" s="449"/>
      <c r="F2165" s="449"/>
      <c r="G2165" s="449"/>
      <c r="H2165" s="449"/>
      <c r="I2165" s="449" t="s">
        <v>8596</v>
      </c>
      <c r="J2165" s="449"/>
      <c r="K2165" s="449"/>
      <c r="L2165" s="449"/>
    </row>
    <row r="2166" spans="1:21" ht="12.6">
      <c r="A2166" s="449" t="s">
        <v>10560</v>
      </c>
      <c r="B2166" s="448">
        <v>201</v>
      </c>
      <c r="C2166" s="450" t="s">
        <v>10661</v>
      </c>
      <c r="D2166" s="449" t="str">
        <f t="shared" si="91"/>
        <v>Joseph Nyarakajo</v>
      </c>
      <c r="E2166" s="449" t="s">
        <v>10661</v>
      </c>
      <c r="F2166" s="449"/>
      <c r="G2166" s="449"/>
      <c r="H2166" s="449"/>
      <c r="I2166" s="449" t="s">
        <v>5728</v>
      </c>
      <c r="J2166" s="449"/>
      <c r="K2166" s="449"/>
      <c r="L2166" s="449"/>
      <c r="U2166" s="196" t="str">
        <f t="shared" ref="U2166:U2178" si="92">IF(LEN(B2166)&gt;0,_xlfn.CONCAT(B2166,": ",D2166),"")</f>
        <v>201: Joseph Nyarakajo</v>
      </c>
    </row>
    <row r="2167" spans="1:21" ht="12.6">
      <c r="A2167" s="449" t="s">
        <v>10560</v>
      </c>
      <c r="B2167" s="448">
        <v>202</v>
      </c>
      <c r="C2167" s="450" t="s">
        <v>10662</v>
      </c>
      <c r="D2167" s="449" t="str">
        <f t="shared" si="91"/>
        <v>Amulo Josephine</v>
      </c>
      <c r="E2167" s="449" t="s">
        <v>10662</v>
      </c>
      <c r="F2167" s="449"/>
      <c r="G2167" s="449"/>
      <c r="H2167" s="449"/>
      <c r="I2167" s="449" t="s">
        <v>5728</v>
      </c>
      <c r="J2167" s="449"/>
      <c r="K2167" s="449"/>
      <c r="L2167" s="449"/>
      <c r="U2167" s="196" t="str">
        <f t="shared" si="92"/>
        <v>202: Amulo Josephine</v>
      </c>
    </row>
    <row r="2168" spans="1:21" ht="12.6">
      <c r="A2168" s="449" t="s">
        <v>10560</v>
      </c>
      <c r="B2168" s="448">
        <v>203</v>
      </c>
      <c r="C2168" s="450" t="s">
        <v>10663</v>
      </c>
      <c r="D2168" s="449" t="str">
        <f t="shared" si="91"/>
        <v>Henry Mario</v>
      </c>
      <c r="E2168" s="449" t="s">
        <v>10663</v>
      </c>
      <c r="F2168" s="449"/>
      <c r="G2168" s="449"/>
      <c r="H2168" s="449"/>
      <c r="I2168" s="449" t="s">
        <v>5728</v>
      </c>
      <c r="J2168" s="449"/>
      <c r="K2168" s="449"/>
      <c r="L2168" s="449"/>
      <c r="U2168" s="196" t="str">
        <f t="shared" si="92"/>
        <v>203: Henry Mario</v>
      </c>
    </row>
    <row r="2169" spans="1:21" ht="12.6">
      <c r="A2169" s="449" t="s">
        <v>10560</v>
      </c>
      <c r="B2169" s="448">
        <v>204</v>
      </c>
      <c r="C2169" s="450" t="s">
        <v>10664</v>
      </c>
      <c r="D2169" s="449" t="str">
        <f t="shared" si="91"/>
        <v>Maurice Lokwang</v>
      </c>
      <c r="E2169" s="449" t="s">
        <v>10664</v>
      </c>
      <c r="F2169" s="449"/>
      <c r="G2169" s="449"/>
      <c r="H2169" s="449"/>
      <c r="I2169" s="449" t="s">
        <v>5728</v>
      </c>
      <c r="J2169" s="449"/>
      <c r="K2169" s="449"/>
      <c r="L2169" s="449"/>
      <c r="U2169" s="196" t="str">
        <f t="shared" si="92"/>
        <v>204: Maurice Lokwang</v>
      </c>
    </row>
    <row r="2170" spans="1:21" ht="12.6">
      <c r="A2170" s="449" t="s">
        <v>10560</v>
      </c>
      <c r="B2170" s="448">
        <v>205</v>
      </c>
      <c r="C2170" s="450" t="s">
        <v>10665</v>
      </c>
      <c r="D2170" s="449" t="str">
        <f t="shared" si="91"/>
        <v>Onek James</v>
      </c>
      <c r="E2170" s="449" t="s">
        <v>10665</v>
      </c>
      <c r="F2170" s="449"/>
      <c r="G2170" s="449"/>
      <c r="H2170" s="449"/>
      <c r="I2170" s="449" t="s">
        <v>5728</v>
      </c>
      <c r="J2170" s="449"/>
      <c r="K2170" s="449"/>
      <c r="L2170" s="449"/>
      <c r="U2170" s="196" t="str">
        <f t="shared" si="92"/>
        <v>205: Onek James</v>
      </c>
    </row>
    <row r="2171" spans="1:21" ht="12.6">
      <c r="A2171" s="449" t="s">
        <v>10560</v>
      </c>
      <c r="B2171" s="448">
        <v>206</v>
      </c>
      <c r="C2171" s="450" t="s">
        <v>10666</v>
      </c>
      <c r="D2171" s="449" t="str">
        <f t="shared" si="91"/>
        <v>Mou Atak.</v>
      </c>
      <c r="E2171" s="449" t="s">
        <v>10666</v>
      </c>
      <c r="F2171" s="449"/>
      <c r="G2171" s="449"/>
      <c r="H2171" s="449"/>
      <c r="I2171" s="449" t="s">
        <v>5728</v>
      </c>
      <c r="J2171" s="449"/>
      <c r="K2171" s="449"/>
      <c r="L2171" s="449"/>
      <c r="U2171" s="196" t="str">
        <f t="shared" si="92"/>
        <v>206: Mou Atak.</v>
      </c>
    </row>
    <row r="2172" spans="1:21" ht="12.6">
      <c r="A2172" s="449" t="s">
        <v>10560</v>
      </c>
      <c r="B2172" s="448">
        <v>207</v>
      </c>
      <c r="C2172" s="450" t="s">
        <v>10667</v>
      </c>
      <c r="D2172" s="449" t="str">
        <f t="shared" si="91"/>
        <v>Tongidyang Julius</v>
      </c>
      <c r="E2172" s="449" t="s">
        <v>10667</v>
      </c>
      <c r="F2172" s="449"/>
      <c r="G2172" s="449"/>
      <c r="H2172" s="449"/>
      <c r="I2172" s="449" t="s">
        <v>5728</v>
      </c>
      <c r="J2172" s="449"/>
      <c r="K2172" s="449"/>
      <c r="L2172" s="449"/>
      <c r="U2172" s="196" t="str">
        <f t="shared" si="92"/>
        <v>207: Tongidyang Julius</v>
      </c>
    </row>
    <row r="2173" spans="1:21" ht="12.6">
      <c r="A2173" s="449" t="s">
        <v>10560</v>
      </c>
      <c r="B2173" s="448">
        <v>208</v>
      </c>
      <c r="C2173" s="450" t="s">
        <v>10668</v>
      </c>
      <c r="D2173" s="449" t="str">
        <f t="shared" si="91"/>
        <v>Nancy Benedict</v>
      </c>
      <c r="E2173" s="449" t="s">
        <v>10668</v>
      </c>
      <c r="F2173" s="449"/>
      <c r="G2173" s="449"/>
      <c r="H2173" s="449"/>
      <c r="I2173" s="449" t="s">
        <v>5728</v>
      </c>
      <c r="J2173" s="449"/>
      <c r="K2173" s="449"/>
      <c r="L2173" s="449"/>
      <c r="U2173" s="196" t="str">
        <f t="shared" si="92"/>
        <v>208: Nancy Benedict</v>
      </c>
    </row>
    <row r="2174" spans="1:21" ht="12.6">
      <c r="A2174" s="449" t="s">
        <v>10560</v>
      </c>
      <c r="B2174" s="448">
        <v>209</v>
      </c>
      <c r="C2174" s="450" t="s">
        <v>10669</v>
      </c>
      <c r="D2174" s="449" t="str">
        <f t="shared" si="91"/>
        <v>Angelo Abariamoi</v>
      </c>
      <c r="E2174" s="449" t="s">
        <v>10670</v>
      </c>
      <c r="F2174" s="449"/>
      <c r="G2174" s="449"/>
      <c r="H2174" s="449"/>
      <c r="I2174" s="449" t="s">
        <v>5728</v>
      </c>
      <c r="J2174" s="449"/>
      <c r="K2174" s="449"/>
      <c r="L2174" s="449"/>
      <c r="U2174" s="196" t="str">
        <f t="shared" si="92"/>
        <v>209: Angelo Abariamoi</v>
      </c>
    </row>
    <row r="2175" spans="1:21" ht="12.6">
      <c r="A2175" s="449" t="s">
        <v>10560</v>
      </c>
      <c r="B2175" s="448">
        <v>210</v>
      </c>
      <c r="C2175" s="450" t="s">
        <v>10671</v>
      </c>
      <c r="D2175" s="449" t="str">
        <f t="shared" si="91"/>
        <v>Angelo Ochang</v>
      </c>
      <c r="E2175" s="449" t="s">
        <v>10671</v>
      </c>
      <c r="F2175" s="449"/>
      <c r="G2175" s="449"/>
      <c r="H2175" s="449"/>
      <c r="I2175" s="449" t="s">
        <v>5728</v>
      </c>
      <c r="J2175" s="449"/>
      <c r="K2175" s="449"/>
      <c r="L2175" s="449"/>
      <c r="U2175" s="196" t="str">
        <f t="shared" si="92"/>
        <v>210: Angelo Ochang</v>
      </c>
    </row>
    <row r="2176" spans="1:21" ht="12.6">
      <c r="A2176" s="449" t="s">
        <v>10560</v>
      </c>
      <c r="B2176" s="448">
        <v>211</v>
      </c>
      <c r="C2176" s="450" t="s">
        <v>10624</v>
      </c>
      <c r="D2176" s="449" t="str">
        <f t="shared" si="91"/>
        <v>Awau Martha</v>
      </c>
      <c r="E2176" s="449" t="s">
        <v>10624</v>
      </c>
      <c r="F2176" s="449"/>
      <c r="G2176" s="449"/>
      <c r="H2176" s="449"/>
      <c r="I2176" s="449" t="s">
        <v>5728</v>
      </c>
      <c r="J2176" s="449"/>
      <c r="K2176" s="449"/>
      <c r="L2176" s="449"/>
      <c r="U2176" s="196" t="str">
        <f t="shared" si="92"/>
        <v>211: Awau Martha</v>
      </c>
    </row>
    <row r="2177" spans="1:21" ht="12.6">
      <c r="A2177" s="449" t="s">
        <v>10560</v>
      </c>
      <c r="B2177" s="448">
        <v>212</v>
      </c>
      <c r="C2177" s="450" t="s">
        <v>10672</v>
      </c>
      <c r="D2177" s="449" t="str">
        <f t="shared" si="91"/>
        <v>Khemis Robert</v>
      </c>
      <c r="E2177" s="449" t="s">
        <v>10672</v>
      </c>
      <c r="F2177" s="449"/>
      <c r="G2177" s="449"/>
      <c r="H2177" s="449"/>
      <c r="I2177" s="449" t="s">
        <v>5728</v>
      </c>
      <c r="J2177" s="449"/>
      <c r="K2177" s="449"/>
      <c r="L2177" s="449"/>
      <c r="U2177" s="196" t="str">
        <f t="shared" si="92"/>
        <v>212: Khemis Robert</v>
      </c>
    </row>
    <row r="2178" spans="1:21" ht="12.6">
      <c r="A2178" s="449" t="s">
        <v>10560</v>
      </c>
      <c r="B2178" s="448">
        <v>213</v>
      </c>
      <c r="C2178" s="450" t="s">
        <v>10673</v>
      </c>
      <c r="D2178" s="449" t="str">
        <f t="shared" si="91"/>
        <v>Nancy Poni Samuel</v>
      </c>
      <c r="E2178" s="449" t="s">
        <v>10673</v>
      </c>
      <c r="F2178" s="449"/>
      <c r="G2178" s="449"/>
      <c r="H2178" s="449"/>
      <c r="I2178" s="449" t="s">
        <v>5728</v>
      </c>
      <c r="J2178" s="449"/>
      <c r="K2178" s="449"/>
      <c r="L2178" s="449"/>
      <c r="U2178" s="196" t="str">
        <f t="shared" si="92"/>
        <v>213: Nancy Poni Samuel</v>
      </c>
    </row>
    <row r="2179" spans="1:21" ht="12.6">
      <c r="A2179" s="449" t="s">
        <v>10560</v>
      </c>
      <c r="B2179" s="448">
        <v>214</v>
      </c>
      <c r="C2179" s="450" t="s">
        <v>10579</v>
      </c>
      <c r="D2179" s="449" t="str">
        <f t="shared" si="91"/>
        <v>Nancy Kara</v>
      </c>
      <c r="E2179" s="449"/>
      <c r="F2179" s="449"/>
      <c r="G2179" s="449"/>
      <c r="H2179" s="449"/>
      <c r="I2179" s="449" t="s">
        <v>5728</v>
      </c>
      <c r="J2179" s="449"/>
      <c r="K2179" s="449"/>
      <c r="L2179" s="449"/>
    </row>
    <row r="2180" spans="1:21" ht="12.6">
      <c r="A2180" s="449" t="s">
        <v>10560</v>
      </c>
      <c r="B2180" s="448">
        <v>215</v>
      </c>
      <c r="C2180" s="450" t="s">
        <v>10580</v>
      </c>
      <c r="D2180" s="449" t="str">
        <f t="shared" si="91"/>
        <v>Wani Sesnan</v>
      </c>
      <c r="E2180" s="449"/>
      <c r="F2180" s="449"/>
      <c r="G2180" s="449"/>
      <c r="H2180" s="449"/>
      <c r="I2180" s="449" t="s">
        <v>5728</v>
      </c>
      <c r="J2180" s="449"/>
      <c r="K2180" s="449"/>
      <c r="L2180" s="449"/>
    </row>
    <row r="2181" spans="1:21" ht="12.6">
      <c r="A2181" s="449" t="s">
        <v>10560</v>
      </c>
      <c r="B2181" s="448">
        <v>216</v>
      </c>
      <c r="C2181" s="450" t="s">
        <v>10581</v>
      </c>
      <c r="D2181" s="449" t="str">
        <f t="shared" si="91"/>
        <v>Gloria Gwoka</v>
      </c>
      <c r="E2181" s="449"/>
      <c r="F2181" s="449"/>
      <c r="G2181" s="449"/>
      <c r="H2181" s="449"/>
      <c r="I2181" s="449" t="s">
        <v>5728</v>
      </c>
      <c r="J2181" s="449"/>
      <c r="K2181" s="449"/>
      <c r="L2181" s="449"/>
    </row>
    <row r="2182" spans="1:21" ht="12.6">
      <c r="A2182" s="449" t="s">
        <v>10560</v>
      </c>
      <c r="B2182" s="448">
        <v>217</v>
      </c>
      <c r="C2182" s="450" t="s">
        <v>10582</v>
      </c>
      <c r="D2182" s="449" t="str">
        <f t="shared" si="91"/>
        <v>OlwenyMichael</v>
      </c>
      <c r="E2182" s="449"/>
      <c r="F2182" s="449"/>
      <c r="G2182" s="449"/>
      <c r="H2182" s="449"/>
      <c r="I2182" s="449" t="s">
        <v>5728</v>
      </c>
      <c r="J2182" s="449"/>
      <c r="K2182" s="449"/>
      <c r="L2182" s="449"/>
    </row>
    <row r="2183" spans="1:21" ht="12.6">
      <c r="A2183" s="449" t="s">
        <v>10560</v>
      </c>
      <c r="B2183" s="448">
        <v>218</v>
      </c>
      <c r="C2183" s="450" t="s">
        <v>10583</v>
      </c>
      <c r="D2183" s="449" t="str">
        <f t="shared" si="91"/>
        <v>Elia Henry</v>
      </c>
      <c r="E2183" s="449"/>
      <c r="F2183" s="449"/>
      <c r="G2183" s="449"/>
      <c r="H2183" s="449"/>
      <c r="I2183" s="449" t="s">
        <v>5728</v>
      </c>
      <c r="J2183" s="449"/>
      <c r="K2183" s="449"/>
      <c r="L2183" s="449"/>
    </row>
    <row r="2184" spans="1:21" ht="12.6">
      <c r="A2184" s="449" t="s">
        <v>10560</v>
      </c>
      <c r="B2184" s="448">
        <v>219</v>
      </c>
      <c r="C2184" s="450" t="s">
        <v>10584</v>
      </c>
      <c r="D2184" s="449" t="str">
        <f t="shared" si="91"/>
        <v>Sujin Pak</v>
      </c>
      <c r="E2184" s="449"/>
      <c r="F2184" s="449"/>
      <c r="G2184" s="449"/>
      <c r="H2184" s="449"/>
      <c r="I2184" s="449" t="s">
        <v>5728</v>
      </c>
      <c r="J2184" s="449"/>
      <c r="K2184" s="449"/>
      <c r="L2184" s="449"/>
    </row>
    <row r="2185" spans="1:21" ht="12.6">
      <c r="A2185" s="449" t="s">
        <v>10560</v>
      </c>
      <c r="B2185" s="448">
        <v>220</v>
      </c>
      <c r="C2185" s="450" t="s">
        <v>10585</v>
      </c>
      <c r="D2185" s="449" t="str">
        <f t="shared" si="91"/>
        <v>Agyili Wisdom</v>
      </c>
      <c r="E2185" s="449"/>
      <c r="F2185" s="449"/>
      <c r="G2185" s="449"/>
      <c r="H2185" s="449"/>
      <c r="I2185" s="449" t="s">
        <v>5728</v>
      </c>
      <c r="J2185" s="449"/>
      <c r="K2185" s="449"/>
      <c r="L2185" s="449"/>
    </row>
    <row r="2186" spans="1:21" ht="12.6">
      <c r="A2186" s="449" t="s">
        <v>10560</v>
      </c>
      <c r="B2186" s="448">
        <v>221</v>
      </c>
      <c r="C2186" s="450" t="s">
        <v>10586</v>
      </c>
      <c r="D2186" s="449" t="str">
        <f t="shared" si="91"/>
        <v>Emmanuel Sallah</v>
      </c>
      <c r="E2186" s="449"/>
      <c r="F2186" s="449"/>
      <c r="G2186" s="449"/>
      <c r="H2186" s="449"/>
      <c r="I2186" s="449" t="s">
        <v>5728</v>
      </c>
      <c r="J2186" s="449"/>
      <c r="K2186" s="449"/>
      <c r="L2186" s="449"/>
    </row>
    <row r="2187" spans="1:21" ht="12.6">
      <c r="A2187" s="449" t="s">
        <v>10560</v>
      </c>
      <c r="B2187" s="448">
        <v>222</v>
      </c>
      <c r="C2187" s="450" t="s">
        <v>10587</v>
      </c>
      <c r="D2187" s="449" t="str">
        <f t="shared" si="91"/>
        <v>Edward Nyilek</v>
      </c>
      <c r="E2187" s="449"/>
      <c r="F2187" s="449"/>
      <c r="G2187" s="449"/>
      <c r="H2187" s="449"/>
      <c r="I2187" s="449" t="s">
        <v>5728</v>
      </c>
      <c r="J2187" s="449"/>
      <c r="K2187" s="449"/>
      <c r="L2187" s="449"/>
    </row>
    <row r="2188" spans="1:21" ht="12.6">
      <c r="A2188" s="449" t="s">
        <v>10560</v>
      </c>
      <c r="B2188" s="448">
        <v>223</v>
      </c>
      <c r="C2188" s="450" t="s">
        <v>10588</v>
      </c>
      <c r="D2188" s="449" t="str">
        <f t="shared" si="91"/>
        <v>Chandia Hellen</v>
      </c>
      <c r="E2188" s="449"/>
      <c r="F2188" s="449"/>
      <c r="G2188" s="449"/>
      <c r="H2188" s="449"/>
      <c r="I2188" s="449" t="s">
        <v>5728</v>
      </c>
      <c r="J2188" s="449"/>
      <c r="K2188" s="449"/>
      <c r="L2188" s="449"/>
    </row>
    <row r="2189" spans="1:21" ht="12.6">
      <c r="A2189" s="449" t="s">
        <v>10560</v>
      </c>
      <c r="B2189" s="448">
        <v>224</v>
      </c>
      <c r="C2189" s="450" t="s">
        <v>10589</v>
      </c>
      <c r="D2189" s="449" t="str">
        <f t="shared" si="91"/>
        <v>Pandek Michael</v>
      </c>
      <c r="E2189" s="449"/>
      <c r="F2189" s="449"/>
      <c r="G2189" s="449"/>
      <c r="H2189" s="449"/>
      <c r="I2189" s="449" t="s">
        <v>5728</v>
      </c>
      <c r="J2189" s="449"/>
      <c r="K2189" s="449"/>
      <c r="L2189" s="449"/>
    </row>
    <row r="2190" spans="1:21" ht="12.6">
      <c r="A2190" s="449" t="s">
        <v>10560</v>
      </c>
      <c r="B2190" s="448">
        <v>225</v>
      </c>
      <c r="C2190" s="450" t="s">
        <v>10590</v>
      </c>
      <c r="D2190" s="449" t="str">
        <f t="shared" si="91"/>
        <v>Mikaya Ali</v>
      </c>
      <c r="E2190" s="449"/>
      <c r="F2190" s="449"/>
      <c r="G2190" s="449"/>
      <c r="H2190" s="449"/>
      <c r="I2190" s="449" t="s">
        <v>5728</v>
      </c>
      <c r="J2190" s="449"/>
      <c r="K2190" s="449"/>
      <c r="L2190" s="449"/>
    </row>
    <row r="2191" spans="1:21" ht="12.6">
      <c r="A2191" s="449" t="s">
        <v>10560</v>
      </c>
      <c r="B2191" s="448">
        <v>226</v>
      </c>
      <c r="C2191" s="450" t="s">
        <v>10591</v>
      </c>
      <c r="D2191" s="449" t="str">
        <f t="shared" si="91"/>
        <v>FlorenceLupe</v>
      </c>
      <c r="E2191" s="449"/>
      <c r="F2191" s="449"/>
      <c r="G2191" s="449"/>
      <c r="H2191" s="449"/>
      <c r="I2191" s="449" t="s">
        <v>5728</v>
      </c>
      <c r="J2191" s="449"/>
      <c r="K2191" s="449"/>
      <c r="L2191" s="449"/>
    </row>
    <row r="2192" spans="1:21" ht="12.6">
      <c r="A2192" s="449" t="s">
        <v>10560</v>
      </c>
      <c r="B2192" s="448">
        <v>227</v>
      </c>
      <c r="C2192" s="450" t="s">
        <v>10592</v>
      </c>
      <c r="D2192" s="449" t="str">
        <f t="shared" si="91"/>
        <v>James Obale</v>
      </c>
      <c r="E2192" s="449"/>
      <c r="F2192" s="449"/>
      <c r="G2192" s="449"/>
      <c r="H2192" s="449"/>
      <c r="I2192" s="449" t="s">
        <v>5728</v>
      </c>
      <c r="J2192" s="449"/>
      <c r="K2192" s="449"/>
      <c r="L2192" s="449"/>
    </row>
    <row r="2193" spans="1:21" ht="12.6">
      <c r="A2193" s="449" t="s">
        <v>10560</v>
      </c>
      <c r="B2193" s="448">
        <v>228</v>
      </c>
      <c r="C2193" s="450" t="s">
        <v>10593</v>
      </c>
      <c r="D2193" s="449" t="str">
        <f t="shared" si="91"/>
        <v>Ohisa Rueben</v>
      </c>
      <c r="E2193" s="449"/>
      <c r="F2193" s="449"/>
      <c r="G2193" s="449"/>
      <c r="H2193" s="449"/>
      <c r="I2193" s="449" t="s">
        <v>5728</v>
      </c>
      <c r="J2193" s="449"/>
      <c r="K2193" s="449"/>
      <c r="L2193" s="449"/>
    </row>
    <row r="2194" spans="1:21" ht="12.6">
      <c r="A2194" s="449" t="s">
        <v>10560</v>
      </c>
      <c r="B2194" s="448">
        <v>229</v>
      </c>
      <c r="C2194" s="450" t="s">
        <v>10674</v>
      </c>
      <c r="D2194" s="449" t="str">
        <f t="shared" si="91"/>
        <v>Julia Kiden</v>
      </c>
      <c r="E2194" s="449" t="s">
        <v>10674</v>
      </c>
      <c r="F2194" s="449"/>
      <c r="G2194" s="449"/>
      <c r="H2194" s="449"/>
      <c r="I2194" s="449" t="s">
        <v>8590</v>
      </c>
      <c r="J2194" s="449"/>
      <c r="K2194" s="449"/>
      <c r="L2194" s="449"/>
      <c r="U2194" s="196" t="str">
        <f t="shared" ref="U2194:U2201" si="93">IF(LEN(B2194)&gt;0,_xlfn.CONCAT(B2194,": ",D2194),"")</f>
        <v>229: Julia Kiden</v>
      </c>
    </row>
    <row r="2195" spans="1:21" ht="12.6">
      <c r="A2195" s="449" t="s">
        <v>10560</v>
      </c>
      <c r="B2195" s="448">
        <v>230</v>
      </c>
      <c r="C2195" s="450" t="s">
        <v>10675</v>
      </c>
      <c r="D2195" s="449" t="str">
        <f t="shared" si="91"/>
        <v>Isaac Azza</v>
      </c>
      <c r="E2195" s="449" t="s">
        <v>10675</v>
      </c>
      <c r="F2195" s="449"/>
      <c r="G2195" s="449"/>
      <c r="H2195" s="449"/>
      <c r="I2195" s="449" t="s">
        <v>8590</v>
      </c>
      <c r="J2195" s="449"/>
      <c r="K2195" s="449"/>
      <c r="L2195" s="449"/>
      <c r="U2195" s="196" t="str">
        <f t="shared" si="93"/>
        <v>230: Isaac Azza</v>
      </c>
    </row>
    <row r="2196" spans="1:21" ht="12.6">
      <c r="A2196" s="449" t="s">
        <v>10560</v>
      </c>
      <c r="B2196" s="448">
        <v>231</v>
      </c>
      <c r="C2196" s="450" t="s">
        <v>10676</v>
      </c>
      <c r="D2196" s="449" t="str">
        <f t="shared" si="91"/>
        <v>Gina Ceazar</v>
      </c>
      <c r="E2196" s="449" t="s">
        <v>10676</v>
      </c>
      <c r="F2196" s="449"/>
      <c r="G2196" s="449"/>
      <c r="H2196" s="449"/>
      <c r="I2196" s="449" t="s">
        <v>8590</v>
      </c>
      <c r="J2196" s="449"/>
      <c r="K2196" s="449"/>
      <c r="L2196" s="449"/>
      <c r="U2196" s="196" t="str">
        <f t="shared" si="93"/>
        <v>231: Gina Ceazar</v>
      </c>
    </row>
    <row r="2197" spans="1:21" ht="12.6">
      <c r="A2197" s="449" t="s">
        <v>10560</v>
      </c>
      <c r="B2197" s="448">
        <v>232</v>
      </c>
      <c r="C2197" s="450" t="s">
        <v>10677</v>
      </c>
      <c r="D2197" s="449" t="str">
        <f t="shared" si="91"/>
        <v>Husahu Nelson</v>
      </c>
      <c r="E2197" s="449" t="s">
        <v>10677</v>
      </c>
      <c r="F2197" s="449"/>
      <c r="G2197" s="449"/>
      <c r="H2197" s="449"/>
      <c r="I2197" s="449" t="s">
        <v>8590</v>
      </c>
      <c r="J2197" s="449"/>
      <c r="K2197" s="449"/>
      <c r="L2197" s="449"/>
      <c r="U2197" s="196" t="str">
        <f t="shared" si="93"/>
        <v>232: Husahu Nelson</v>
      </c>
    </row>
    <row r="2198" spans="1:21" ht="12.6">
      <c r="A2198" s="449" t="s">
        <v>10560</v>
      </c>
      <c r="B2198" s="448">
        <v>233</v>
      </c>
      <c r="C2198" s="450" t="s">
        <v>10678</v>
      </c>
      <c r="D2198" s="449" t="str">
        <f t="shared" si="91"/>
        <v>Ladu Emmanuel</v>
      </c>
      <c r="E2198" s="449" t="s">
        <v>10678</v>
      </c>
      <c r="F2198" s="449"/>
      <c r="G2198" s="449"/>
      <c r="H2198" s="449"/>
      <c r="I2198" s="449" t="s">
        <v>8590</v>
      </c>
      <c r="J2198" s="449"/>
      <c r="K2198" s="449"/>
      <c r="L2198" s="449"/>
      <c r="U2198" s="196" t="str">
        <f t="shared" si="93"/>
        <v>233: Ladu Emmanuel</v>
      </c>
    </row>
    <row r="2199" spans="1:21" ht="12.6">
      <c r="A2199" s="449" t="s">
        <v>10560</v>
      </c>
      <c r="B2199" s="448">
        <v>234</v>
      </c>
      <c r="C2199" s="450" t="s">
        <v>10679</v>
      </c>
      <c r="D2199" s="449" t="str">
        <f t="shared" si="91"/>
        <v>Stephen Imoi</v>
      </c>
      <c r="E2199" s="449" t="s">
        <v>10679</v>
      </c>
      <c r="F2199" s="449"/>
      <c r="G2199" s="449"/>
      <c r="H2199" s="449"/>
      <c r="I2199" s="449" t="s">
        <v>8590</v>
      </c>
      <c r="J2199" s="449"/>
      <c r="K2199" s="449"/>
      <c r="L2199" s="449"/>
      <c r="U2199" s="196" t="str">
        <f t="shared" si="93"/>
        <v>234: Stephen Imoi</v>
      </c>
    </row>
    <row r="2200" spans="1:21" ht="12.6">
      <c r="A2200" s="449" t="s">
        <v>10560</v>
      </c>
      <c r="B2200" s="448">
        <v>235</v>
      </c>
      <c r="C2200" s="450" t="s">
        <v>10680</v>
      </c>
      <c r="D2200" s="449" t="str">
        <f t="shared" si="91"/>
        <v>Wani Francis</v>
      </c>
      <c r="E2200" s="449" t="s">
        <v>10680</v>
      </c>
      <c r="F2200" s="449"/>
      <c r="G2200" s="449"/>
      <c r="H2200" s="449"/>
      <c r="I2200" s="449" t="s">
        <v>8590</v>
      </c>
      <c r="J2200" s="449"/>
      <c r="K2200" s="449"/>
      <c r="L2200" s="449"/>
      <c r="U2200" s="196" t="str">
        <f t="shared" si="93"/>
        <v>235: Wani Francis</v>
      </c>
    </row>
    <row r="2201" spans="1:21" ht="12.6">
      <c r="A2201" s="449" t="s">
        <v>10560</v>
      </c>
      <c r="B2201" s="448">
        <v>236</v>
      </c>
      <c r="C2201" s="450" t="s">
        <v>10681</v>
      </c>
      <c r="D2201" s="449" t="str">
        <f t="shared" si="91"/>
        <v>Aling Margreth Emilio</v>
      </c>
      <c r="E2201" s="449" t="s">
        <v>10681</v>
      </c>
      <c r="F2201" s="449"/>
      <c r="G2201" s="449"/>
      <c r="H2201" s="449"/>
      <c r="I2201" s="449" t="s">
        <v>8590</v>
      </c>
      <c r="J2201" s="449"/>
      <c r="K2201" s="449"/>
      <c r="L2201" s="449"/>
      <c r="U2201" s="196" t="str">
        <f t="shared" si="93"/>
        <v>236: Aling Margreth Emilio</v>
      </c>
    </row>
    <row r="2202" spans="1:21" ht="12.6">
      <c r="A2202" s="449" t="s">
        <v>10560</v>
      </c>
      <c r="B2202" s="448">
        <v>237</v>
      </c>
      <c r="C2202" s="450" t="s">
        <v>10579</v>
      </c>
      <c r="D2202" s="449" t="str">
        <f t="shared" si="91"/>
        <v>Nancy Kara</v>
      </c>
      <c r="E2202" s="449"/>
      <c r="F2202" s="449"/>
      <c r="G2202" s="449"/>
      <c r="H2202" s="449"/>
      <c r="I2202" s="449" t="s">
        <v>8590</v>
      </c>
      <c r="J2202" s="449"/>
      <c r="K2202" s="449"/>
      <c r="L2202" s="449"/>
    </row>
    <row r="2203" spans="1:21" ht="12.6">
      <c r="A2203" s="449" t="s">
        <v>10560</v>
      </c>
      <c r="B2203" s="448">
        <v>238</v>
      </c>
      <c r="C2203" s="450" t="s">
        <v>10580</v>
      </c>
      <c r="D2203" s="449" t="str">
        <f t="shared" si="91"/>
        <v>Wani Sesnan</v>
      </c>
      <c r="E2203" s="449"/>
      <c r="F2203" s="449"/>
      <c r="G2203" s="449"/>
      <c r="H2203" s="449"/>
      <c r="I2203" s="449" t="s">
        <v>8590</v>
      </c>
      <c r="J2203" s="449"/>
      <c r="K2203" s="449"/>
      <c r="L2203" s="449"/>
    </row>
    <row r="2204" spans="1:21" ht="12.6">
      <c r="A2204" s="449" t="s">
        <v>10560</v>
      </c>
      <c r="B2204" s="448">
        <v>239</v>
      </c>
      <c r="C2204" s="450" t="s">
        <v>10581</v>
      </c>
      <c r="D2204" s="449" t="str">
        <f t="shared" si="91"/>
        <v>Gloria Gwoka</v>
      </c>
      <c r="E2204" s="449"/>
      <c r="F2204" s="449"/>
      <c r="G2204" s="449"/>
      <c r="H2204" s="449"/>
      <c r="I2204" s="449" t="s">
        <v>8590</v>
      </c>
      <c r="J2204" s="449"/>
      <c r="K2204" s="449"/>
      <c r="L2204" s="449"/>
    </row>
    <row r="2205" spans="1:21" ht="12.6">
      <c r="A2205" s="449" t="s">
        <v>10560</v>
      </c>
      <c r="B2205" s="448">
        <v>240</v>
      </c>
      <c r="C2205" s="450" t="s">
        <v>10582</v>
      </c>
      <c r="D2205" s="449" t="str">
        <f t="shared" si="91"/>
        <v>OlwenyMichael</v>
      </c>
      <c r="E2205" s="449"/>
      <c r="F2205" s="449"/>
      <c r="G2205" s="449"/>
      <c r="H2205" s="449"/>
      <c r="I2205" s="449" t="s">
        <v>8590</v>
      </c>
      <c r="J2205" s="449"/>
      <c r="K2205" s="449"/>
      <c r="L2205" s="449"/>
    </row>
    <row r="2206" spans="1:21" ht="12.6">
      <c r="A2206" s="449" t="s">
        <v>10560</v>
      </c>
      <c r="B2206" s="448">
        <v>241</v>
      </c>
      <c r="C2206" s="450" t="s">
        <v>10583</v>
      </c>
      <c r="D2206" s="449" t="str">
        <f t="shared" si="91"/>
        <v>Elia Henry</v>
      </c>
      <c r="E2206" s="449"/>
      <c r="F2206" s="449"/>
      <c r="G2206" s="449"/>
      <c r="H2206" s="449"/>
      <c r="I2206" s="449" t="s">
        <v>8590</v>
      </c>
      <c r="J2206" s="449"/>
      <c r="K2206" s="449"/>
      <c r="L2206" s="449"/>
    </row>
    <row r="2207" spans="1:21" ht="12.6">
      <c r="A2207" s="449" t="s">
        <v>10560</v>
      </c>
      <c r="B2207" s="448">
        <v>242</v>
      </c>
      <c r="C2207" s="450" t="s">
        <v>10584</v>
      </c>
      <c r="D2207" s="449" t="str">
        <f t="shared" ref="D2207:D2270" si="94">C2207</f>
        <v>Sujin Pak</v>
      </c>
      <c r="E2207" s="449"/>
      <c r="F2207" s="449"/>
      <c r="G2207" s="449"/>
      <c r="H2207" s="449"/>
      <c r="I2207" s="449" t="s">
        <v>8590</v>
      </c>
      <c r="J2207" s="449"/>
      <c r="K2207" s="449"/>
      <c r="L2207" s="449"/>
    </row>
    <row r="2208" spans="1:21" ht="12.6">
      <c r="A2208" s="449" t="s">
        <v>10560</v>
      </c>
      <c r="B2208" s="448">
        <v>243</v>
      </c>
      <c r="C2208" s="450" t="s">
        <v>10585</v>
      </c>
      <c r="D2208" s="449" t="str">
        <f t="shared" si="94"/>
        <v>Agyili Wisdom</v>
      </c>
      <c r="E2208" s="449"/>
      <c r="F2208" s="449"/>
      <c r="G2208" s="449"/>
      <c r="H2208" s="449"/>
      <c r="I2208" s="449" t="s">
        <v>8590</v>
      </c>
      <c r="J2208" s="449"/>
      <c r="K2208" s="449"/>
      <c r="L2208" s="449"/>
    </row>
    <row r="2209" spans="1:21" ht="12.6">
      <c r="A2209" s="449" t="s">
        <v>10560</v>
      </c>
      <c r="B2209" s="448">
        <v>244</v>
      </c>
      <c r="C2209" s="450" t="s">
        <v>10586</v>
      </c>
      <c r="D2209" s="449" t="str">
        <f t="shared" si="94"/>
        <v>Emmanuel Sallah</v>
      </c>
      <c r="E2209" s="449"/>
      <c r="F2209" s="449"/>
      <c r="G2209" s="449"/>
      <c r="H2209" s="449"/>
      <c r="I2209" s="449" t="s">
        <v>8590</v>
      </c>
      <c r="J2209" s="449"/>
      <c r="K2209" s="449"/>
      <c r="L2209" s="449"/>
    </row>
    <row r="2210" spans="1:21" ht="12.6">
      <c r="A2210" s="449" t="s">
        <v>10560</v>
      </c>
      <c r="B2210" s="448">
        <v>245</v>
      </c>
      <c r="C2210" s="450" t="s">
        <v>10587</v>
      </c>
      <c r="D2210" s="449" t="str">
        <f t="shared" si="94"/>
        <v>Edward Nyilek</v>
      </c>
      <c r="E2210" s="449"/>
      <c r="F2210" s="449"/>
      <c r="G2210" s="449"/>
      <c r="H2210" s="449"/>
      <c r="I2210" s="449" t="s">
        <v>8590</v>
      </c>
      <c r="J2210" s="449"/>
      <c r="K2210" s="449"/>
      <c r="L2210" s="449"/>
    </row>
    <row r="2211" spans="1:21" ht="12.6">
      <c r="A2211" s="449" t="s">
        <v>10560</v>
      </c>
      <c r="B2211" s="448">
        <v>246</v>
      </c>
      <c r="C2211" s="450" t="s">
        <v>10588</v>
      </c>
      <c r="D2211" s="449" t="str">
        <f t="shared" si="94"/>
        <v>Chandia Hellen</v>
      </c>
      <c r="E2211" s="449"/>
      <c r="F2211" s="449"/>
      <c r="G2211" s="449"/>
      <c r="H2211" s="449"/>
      <c r="I2211" s="449" t="s">
        <v>8590</v>
      </c>
      <c r="J2211" s="449"/>
      <c r="K2211" s="449"/>
      <c r="L2211" s="449"/>
    </row>
    <row r="2212" spans="1:21" ht="12.6">
      <c r="A2212" s="449" t="s">
        <v>10560</v>
      </c>
      <c r="B2212" s="448">
        <v>247</v>
      </c>
      <c r="C2212" s="450" t="s">
        <v>10589</v>
      </c>
      <c r="D2212" s="449" t="str">
        <f t="shared" si="94"/>
        <v>Pandek Michael</v>
      </c>
      <c r="E2212" s="449"/>
      <c r="F2212" s="449"/>
      <c r="G2212" s="449"/>
      <c r="H2212" s="449"/>
      <c r="I2212" s="449" t="s">
        <v>8590</v>
      </c>
      <c r="J2212" s="449"/>
      <c r="K2212" s="449"/>
      <c r="L2212" s="449"/>
    </row>
    <row r="2213" spans="1:21" ht="12.6">
      <c r="A2213" s="449" t="s">
        <v>10560</v>
      </c>
      <c r="B2213" s="448">
        <v>248</v>
      </c>
      <c r="C2213" s="450" t="s">
        <v>10590</v>
      </c>
      <c r="D2213" s="449" t="str">
        <f t="shared" si="94"/>
        <v>Mikaya Ali</v>
      </c>
      <c r="E2213" s="449"/>
      <c r="F2213" s="449"/>
      <c r="G2213" s="449"/>
      <c r="H2213" s="449"/>
      <c r="I2213" s="449" t="s">
        <v>8590</v>
      </c>
      <c r="J2213" s="449"/>
      <c r="K2213" s="449"/>
      <c r="L2213" s="449"/>
    </row>
    <row r="2214" spans="1:21" ht="12.6">
      <c r="A2214" s="449" t="s">
        <v>10560</v>
      </c>
      <c r="B2214" s="448">
        <v>249</v>
      </c>
      <c r="C2214" s="450" t="s">
        <v>10591</v>
      </c>
      <c r="D2214" s="449" t="str">
        <f t="shared" si="94"/>
        <v>FlorenceLupe</v>
      </c>
      <c r="E2214" s="449"/>
      <c r="F2214" s="449"/>
      <c r="G2214" s="449"/>
      <c r="H2214" s="449"/>
      <c r="I2214" s="449" t="s">
        <v>8590</v>
      </c>
      <c r="J2214" s="449"/>
      <c r="K2214" s="449"/>
      <c r="L2214" s="449"/>
    </row>
    <row r="2215" spans="1:21" ht="12.6">
      <c r="A2215" s="449" t="s">
        <v>10560</v>
      </c>
      <c r="B2215" s="448">
        <v>250</v>
      </c>
      <c r="C2215" s="450" t="s">
        <v>10592</v>
      </c>
      <c r="D2215" s="449" t="str">
        <f t="shared" si="94"/>
        <v>James Obale</v>
      </c>
      <c r="E2215" s="449"/>
      <c r="F2215" s="449"/>
      <c r="G2215" s="449"/>
      <c r="H2215" s="449"/>
      <c r="I2215" s="449" t="s">
        <v>8590</v>
      </c>
      <c r="J2215" s="449"/>
      <c r="K2215" s="449"/>
      <c r="L2215" s="449"/>
    </row>
    <row r="2216" spans="1:21" ht="12.6">
      <c r="A2216" s="449" t="s">
        <v>10560</v>
      </c>
      <c r="B2216" s="448">
        <v>251</v>
      </c>
      <c r="C2216" s="450" t="s">
        <v>10593</v>
      </c>
      <c r="D2216" s="449" t="str">
        <f t="shared" si="94"/>
        <v>Ohisa Rueben</v>
      </c>
      <c r="E2216" s="449"/>
      <c r="F2216" s="449"/>
      <c r="G2216" s="449"/>
      <c r="H2216" s="449"/>
      <c r="I2216" s="449" t="s">
        <v>8590</v>
      </c>
      <c r="J2216" s="449"/>
      <c r="K2216" s="449"/>
      <c r="L2216" s="449"/>
    </row>
    <row r="2217" spans="1:21" ht="12.6">
      <c r="A2217" s="449" t="s">
        <v>10560</v>
      </c>
      <c r="B2217" s="448">
        <v>252</v>
      </c>
      <c r="C2217" s="450" t="s">
        <v>10682</v>
      </c>
      <c r="D2217" s="449" t="str">
        <f t="shared" si="94"/>
        <v>Tereza Mariam</v>
      </c>
      <c r="E2217" s="449" t="s">
        <v>10682</v>
      </c>
      <c r="F2217" s="449"/>
      <c r="G2217" s="449"/>
      <c r="H2217" s="449"/>
      <c r="I2217" s="449" t="s">
        <v>8575</v>
      </c>
      <c r="J2217" s="449"/>
      <c r="K2217" s="449"/>
      <c r="L2217" s="449"/>
      <c r="U2217" s="196" t="str">
        <f>IF(LEN(B2217)&gt;0,_xlfn.CONCAT(B2217,": ",D2217),"")</f>
        <v>252: Tereza Mariam</v>
      </c>
    </row>
    <row r="2218" spans="1:21" ht="12.6">
      <c r="A2218" s="449" t="s">
        <v>10560</v>
      </c>
      <c r="B2218" s="448">
        <v>253</v>
      </c>
      <c r="C2218" s="450" t="s">
        <v>10683</v>
      </c>
      <c r="D2218" s="449" t="str">
        <f t="shared" si="94"/>
        <v>Simon Aruei</v>
      </c>
      <c r="E2218" s="449" t="s">
        <v>10683</v>
      </c>
      <c r="F2218" s="449"/>
      <c r="G2218" s="449"/>
      <c r="H2218" s="449"/>
      <c r="I2218" s="449" t="s">
        <v>8575</v>
      </c>
      <c r="J2218" s="449"/>
      <c r="K2218" s="449"/>
      <c r="L2218" s="449"/>
      <c r="U2218" s="196" t="str">
        <f>IF(LEN(B2218)&gt;0,_xlfn.CONCAT(B2218,": ",D2218),"")</f>
        <v>253: Simon Aruei</v>
      </c>
    </row>
    <row r="2219" spans="1:21" ht="12.6">
      <c r="A2219" s="449" t="s">
        <v>10560</v>
      </c>
      <c r="B2219" s="448">
        <v>254</v>
      </c>
      <c r="C2219" s="450" t="s">
        <v>10684</v>
      </c>
      <c r="D2219" s="449" t="str">
        <f t="shared" si="94"/>
        <v>Maiku Charles</v>
      </c>
      <c r="E2219" s="449" t="s">
        <v>10684</v>
      </c>
      <c r="F2219" s="449"/>
      <c r="G2219" s="449"/>
      <c r="H2219" s="449"/>
      <c r="I2219" s="449" t="s">
        <v>8575</v>
      </c>
      <c r="J2219" s="449"/>
      <c r="K2219" s="449"/>
      <c r="L2219" s="449"/>
      <c r="U2219" s="196" t="str">
        <f>IF(LEN(B2219)&gt;0,_xlfn.CONCAT(B2219,": ",D2219),"")</f>
        <v>254: Maiku Charles</v>
      </c>
    </row>
    <row r="2220" spans="1:21" ht="12.6">
      <c r="A2220" s="449" t="s">
        <v>10560</v>
      </c>
      <c r="B2220" s="448">
        <v>255</v>
      </c>
      <c r="C2220" s="450" t="s">
        <v>10685</v>
      </c>
      <c r="D2220" s="449" t="str">
        <f t="shared" si="94"/>
        <v>Aloro Joseph</v>
      </c>
      <c r="E2220" s="449" t="s">
        <v>10685</v>
      </c>
      <c r="F2220" s="449"/>
      <c r="G2220" s="449"/>
      <c r="H2220" s="449"/>
      <c r="I2220" s="449" t="s">
        <v>8575</v>
      </c>
      <c r="J2220" s="449"/>
      <c r="K2220" s="449"/>
      <c r="L2220" s="449"/>
      <c r="U2220" s="196" t="str">
        <f>IF(LEN(B2220)&gt;0,_xlfn.CONCAT(B2220,": ",D2220),"")</f>
        <v>255: Aloro Joseph</v>
      </c>
    </row>
    <row r="2221" spans="1:21" ht="12.6">
      <c r="A2221" s="449" t="s">
        <v>10560</v>
      </c>
      <c r="B2221" s="448">
        <v>256</v>
      </c>
      <c r="C2221" s="450" t="s">
        <v>10686</v>
      </c>
      <c r="D2221" s="449" t="str">
        <f t="shared" si="94"/>
        <v>Christa Hosea</v>
      </c>
      <c r="E2221" s="449"/>
      <c r="F2221" s="449"/>
      <c r="G2221" s="449"/>
      <c r="H2221" s="449"/>
      <c r="I2221" s="449" t="s">
        <v>8575</v>
      </c>
      <c r="J2221" s="449"/>
      <c r="K2221" s="449"/>
      <c r="L2221" s="449"/>
      <c r="U2221" s="196" t="str">
        <f>IF(LEN(B2221)&gt;0,_xlfn.CONCAT(B2221,": ",D2221),"")</f>
        <v>256: Christa Hosea</v>
      </c>
    </row>
    <row r="2222" spans="1:21" ht="12.6">
      <c r="A2222" s="449" t="s">
        <v>10560</v>
      </c>
      <c r="B2222" s="448">
        <v>257</v>
      </c>
      <c r="C2222" s="450" t="s">
        <v>10579</v>
      </c>
      <c r="D2222" s="449" t="str">
        <f t="shared" si="94"/>
        <v>Nancy Kara</v>
      </c>
      <c r="E2222" s="449"/>
      <c r="F2222" s="449"/>
      <c r="G2222" s="449"/>
      <c r="H2222" s="449"/>
      <c r="I2222" s="449" t="s">
        <v>8575</v>
      </c>
      <c r="J2222" s="449"/>
      <c r="K2222" s="449"/>
      <c r="L2222" s="449"/>
    </row>
    <row r="2223" spans="1:21" ht="12.6">
      <c r="A2223" s="449" t="s">
        <v>10560</v>
      </c>
      <c r="B2223" s="448">
        <v>258</v>
      </c>
      <c r="C2223" s="450" t="s">
        <v>10580</v>
      </c>
      <c r="D2223" s="449" t="str">
        <f t="shared" si="94"/>
        <v>Wani Sesnan</v>
      </c>
      <c r="E2223" s="449"/>
      <c r="F2223" s="449"/>
      <c r="G2223" s="449"/>
      <c r="H2223" s="449"/>
      <c r="I2223" s="449" t="s">
        <v>8575</v>
      </c>
      <c r="J2223" s="449"/>
      <c r="K2223" s="449"/>
      <c r="L2223" s="449"/>
    </row>
    <row r="2224" spans="1:21" ht="12.6">
      <c r="A2224" s="449" t="s">
        <v>10560</v>
      </c>
      <c r="B2224" s="448">
        <v>259</v>
      </c>
      <c r="C2224" s="450" t="s">
        <v>10581</v>
      </c>
      <c r="D2224" s="449" t="str">
        <f t="shared" si="94"/>
        <v>Gloria Gwoka</v>
      </c>
      <c r="E2224" s="449"/>
      <c r="F2224" s="449"/>
      <c r="G2224" s="449"/>
      <c r="H2224" s="449"/>
      <c r="I2224" s="449" t="s">
        <v>8575</v>
      </c>
      <c r="J2224" s="449"/>
      <c r="K2224" s="449"/>
      <c r="L2224" s="449"/>
    </row>
    <row r="2225" spans="1:21" ht="12.6">
      <c r="A2225" s="449" t="s">
        <v>10560</v>
      </c>
      <c r="B2225" s="448">
        <v>260</v>
      </c>
      <c r="C2225" s="450" t="s">
        <v>10582</v>
      </c>
      <c r="D2225" s="449" t="str">
        <f t="shared" si="94"/>
        <v>OlwenyMichael</v>
      </c>
      <c r="E2225" s="449"/>
      <c r="F2225" s="449"/>
      <c r="G2225" s="449"/>
      <c r="H2225" s="449"/>
      <c r="I2225" s="449" t="s">
        <v>8575</v>
      </c>
      <c r="J2225" s="449"/>
      <c r="K2225" s="449"/>
      <c r="L2225" s="449"/>
    </row>
    <row r="2226" spans="1:21" ht="12.6">
      <c r="A2226" s="449" t="s">
        <v>10560</v>
      </c>
      <c r="B2226" s="448">
        <v>261</v>
      </c>
      <c r="C2226" s="450" t="s">
        <v>10583</v>
      </c>
      <c r="D2226" s="449" t="str">
        <f t="shared" si="94"/>
        <v>Elia Henry</v>
      </c>
      <c r="E2226" s="449"/>
      <c r="F2226" s="449"/>
      <c r="G2226" s="449"/>
      <c r="H2226" s="449"/>
      <c r="I2226" s="449" t="s">
        <v>8575</v>
      </c>
      <c r="J2226" s="449"/>
      <c r="K2226" s="449"/>
      <c r="L2226" s="449"/>
    </row>
    <row r="2227" spans="1:21" ht="12.6">
      <c r="A2227" s="449" t="s">
        <v>10560</v>
      </c>
      <c r="B2227" s="448">
        <v>262</v>
      </c>
      <c r="C2227" s="450" t="s">
        <v>10584</v>
      </c>
      <c r="D2227" s="449" t="str">
        <f t="shared" si="94"/>
        <v>Sujin Pak</v>
      </c>
      <c r="E2227" s="449"/>
      <c r="F2227" s="449"/>
      <c r="G2227" s="449"/>
      <c r="H2227" s="449"/>
      <c r="I2227" s="449" t="s">
        <v>8575</v>
      </c>
      <c r="J2227" s="449"/>
      <c r="K2227" s="449"/>
      <c r="L2227" s="449"/>
    </row>
    <row r="2228" spans="1:21" ht="12.6">
      <c r="A2228" s="449" t="s">
        <v>10560</v>
      </c>
      <c r="B2228" s="448">
        <v>263</v>
      </c>
      <c r="C2228" s="450" t="s">
        <v>10585</v>
      </c>
      <c r="D2228" s="449" t="str">
        <f t="shared" si="94"/>
        <v>Agyili Wisdom</v>
      </c>
      <c r="E2228" s="449"/>
      <c r="F2228" s="449"/>
      <c r="G2228" s="449"/>
      <c r="H2228" s="449"/>
      <c r="I2228" s="449" t="s">
        <v>8575</v>
      </c>
      <c r="J2228" s="449"/>
      <c r="K2228" s="449"/>
      <c r="L2228" s="449"/>
    </row>
    <row r="2229" spans="1:21" ht="12.6">
      <c r="A2229" s="449" t="s">
        <v>10560</v>
      </c>
      <c r="B2229" s="448">
        <v>264</v>
      </c>
      <c r="C2229" s="450" t="s">
        <v>10586</v>
      </c>
      <c r="D2229" s="449" t="str">
        <f t="shared" si="94"/>
        <v>Emmanuel Sallah</v>
      </c>
      <c r="E2229" s="449"/>
      <c r="F2229" s="449"/>
      <c r="G2229" s="449"/>
      <c r="H2229" s="449"/>
      <c r="I2229" s="449" t="s">
        <v>8575</v>
      </c>
      <c r="J2229" s="449"/>
      <c r="K2229" s="449"/>
      <c r="L2229" s="449"/>
    </row>
    <row r="2230" spans="1:21" ht="12.6">
      <c r="A2230" s="449" t="s">
        <v>10560</v>
      </c>
      <c r="B2230" s="448">
        <v>265</v>
      </c>
      <c r="C2230" s="450" t="s">
        <v>10587</v>
      </c>
      <c r="D2230" s="449" t="str">
        <f t="shared" si="94"/>
        <v>Edward Nyilek</v>
      </c>
      <c r="E2230" s="449"/>
      <c r="F2230" s="449"/>
      <c r="G2230" s="449"/>
      <c r="H2230" s="449"/>
      <c r="I2230" s="449" t="s">
        <v>8575</v>
      </c>
      <c r="J2230" s="449"/>
      <c r="K2230" s="449"/>
      <c r="L2230" s="449"/>
    </row>
    <row r="2231" spans="1:21" ht="12.6">
      <c r="A2231" s="449" t="s">
        <v>10560</v>
      </c>
      <c r="B2231" s="448">
        <v>266</v>
      </c>
      <c r="C2231" s="450" t="s">
        <v>10588</v>
      </c>
      <c r="D2231" s="449" t="str">
        <f t="shared" si="94"/>
        <v>Chandia Hellen</v>
      </c>
      <c r="E2231" s="449"/>
      <c r="F2231" s="449"/>
      <c r="G2231" s="449"/>
      <c r="H2231" s="449"/>
      <c r="I2231" s="449" t="s">
        <v>8575</v>
      </c>
      <c r="J2231" s="449"/>
      <c r="K2231" s="449"/>
      <c r="L2231" s="449"/>
    </row>
    <row r="2232" spans="1:21" ht="12.6">
      <c r="A2232" s="449" t="s">
        <v>10560</v>
      </c>
      <c r="B2232" s="448">
        <v>267</v>
      </c>
      <c r="C2232" s="450" t="s">
        <v>10589</v>
      </c>
      <c r="D2232" s="449" t="str">
        <f t="shared" si="94"/>
        <v>Pandek Michael</v>
      </c>
      <c r="E2232" s="449"/>
      <c r="F2232" s="449"/>
      <c r="G2232" s="449"/>
      <c r="H2232" s="449"/>
      <c r="I2232" s="449" t="s">
        <v>8575</v>
      </c>
      <c r="J2232" s="449"/>
      <c r="K2232" s="449"/>
      <c r="L2232" s="449"/>
    </row>
    <row r="2233" spans="1:21" ht="12.6">
      <c r="A2233" s="449" t="s">
        <v>10560</v>
      </c>
      <c r="B2233" s="448">
        <v>268</v>
      </c>
      <c r="C2233" s="450" t="s">
        <v>10590</v>
      </c>
      <c r="D2233" s="449" t="str">
        <f t="shared" si="94"/>
        <v>Mikaya Ali</v>
      </c>
      <c r="E2233" s="449"/>
      <c r="F2233" s="449"/>
      <c r="G2233" s="449"/>
      <c r="H2233" s="449"/>
      <c r="I2233" s="449" t="s">
        <v>8575</v>
      </c>
      <c r="J2233" s="449"/>
      <c r="K2233" s="449"/>
      <c r="L2233" s="449"/>
    </row>
    <row r="2234" spans="1:21" ht="12.6">
      <c r="A2234" s="449" t="s">
        <v>10560</v>
      </c>
      <c r="B2234" s="448">
        <v>269</v>
      </c>
      <c r="C2234" s="450" t="s">
        <v>10591</v>
      </c>
      <c r="D2234" s="449" t="str">
        <f t="shared" si="94"/>
        <v>FlorenceLupe</v>
      </c>
      <c r="E2234" s="449"/>
      <c r="F2234" s="449"/>
      <c r="G2234" s="449"/>
      <c r="H2234" s="449"/>
      <c r="I2234" s="449" t="s">
        <v>8575</v>
      </c>
      <c r="J2234" s="449"/>
      <c r="K2234" s="449"/>
      <c r="L2234" s="449"/>
    </row>
    <row r="2235" spans="1:21" ht="12.6">
      <c r="A2235" s="449" t="s">
        <v>10560</v>
      </c>
      <c r="B2235" s="448">
        <v>270</v>
      </c>
      <c r="C2235" s="450" t="s">
        <v>10592</v>
      </c>
      <c r="D2235" s="449" t="str">
        <f t="shared" si="94"/>
        <v>James Obale</v>
      </c>
      <c r="E2235" s="449"/>
      <c r="F2235" s="449"/>
      <c r="G2235" s="449"/>
      <c r="H2235" s="449"/>
      <c r="I2235" s="449" t="s">
        <v>8575</v>
      </c>
      <c r="J2235" s="449"/>
      <c r="K2235" s="449"/>
      <c r="L2235" s="449"/>
    </row>
    <row r="2236" spans="1:21" ht="12.6">
      <c r="A2236" s="449" t="s">
        <v>10560</v>
      </c>
      <c r="B2236" s="448">
        <v>271</v>
      </c>
      <c r="C2236" s="450" t="s">
        <v>10593</v>
      </c>
      <c r="D2236" s="449" t="str">
        <f t="shared" si="94"/>
        <v>Ohisa Rueben</v>
      </c>
      <c r="E2236" s="449"/>
      <c r="F2236" s="449"/>
      <c r="G2236" s="449"/>
      <c r="H2236" s="449"/>
      <c r="I2236" s="449" t="s">
        <v>8575</v>
      </c>
      <c r="J2236" s="449"/>
      <c r="K2236" s="449"/>
      <c r="L2236" s="449"/>
    </row>
    <row r="2237" spans="1:21" ht="12.6">
      <c r="A2237" s="449" t="s">
        <v>10560</v>
      </c>
      <c r="B2237" s="448">
        <v>272</v>
      </c>
      <c r="C2237" s="450" t="s">
        <v>10687</v>
      </c>
      <c r="D2237" s="449" t="str">
        <f t="shared" si="94"/>
        <v>Peter Lunyjok</v>
      </c>
      <c r="E2237" s="449" t="s">
        <v>10687</v>
      </c>
      <c r="F2237" s="449"/>
      <c r="G2237" s="449"/>
      <c r="H2237" s="449"/>
      <c r="I2237" s="449" t="s">
        <v>5723</v>
      </c>
      <c r="J2237" s="449"/>
      <c r="K2237" s="449"/>
      <c r="L2237" s="449"/>
      <c r="U2237" s="196" t="str">
        <f t="shared" ref="U2237:U2250" si="95">IF(LEN(B2237)&gt;0,_xlfn.CONCAT(B2237,": ",D2237),"")</f>
        <v>272: Peter Lunyjok</v>
      </c>
    </row>
    <row r="2238" spans="1:21" ht="12.6">
      <c r="A2238" s="449" t="s">
        <v>10560</v>
      </c>
      <c r="B2238" s="448">
        <v>273</v>
      </c>
      <c r="C2238" s="450" t="s">
        <v>10688</v>
      </c>
      <c r="D2238" s="449" t="str">
        <f t="shared" si="94"/>
        <v>Onorio Oyaha</v>
      </c>
      <c r="E2238" s="449" t="s">
        <v>10688</v>
      </c>
      <c r="F2238" s="449"/>
      <c r="G2238" s="449"/>
      <c r="H2238" s="449"/>
      <c r="I2238" s="449" t="s">
        <v>5723</v>
      </c>
      <c r="J2238" s="449"/>
      <c r="K2238" s="449"/>
      <c r="L2238" s="449"/>
      <c r="U2238" s="196" t="str">
        <f t="shared" si="95"/>
        <v>273: Onorio Oyaha</v>
      </c>
    </row>
    <row r="2239" spans="1:21" ht="12.6">
      <c r="A2239" s="449" t="s">
        <v>10560</v>
      </c>
      <c r="B2239" s="448">
        <v>274</v>
      </c>
      <c r="C2239" s="450" t="s">
        <v>10689</v>
      </c>
      <c r="D2239" s="449" t="str">
        <f t="shared" si="94"/>
        <v>Peter Ding</v>
      </c>
      <c r="E2239" s="449" t="s">
        <v>10689</v>
      </c>
      <c r="F2239" s="449"/>
      <c r="G2239" s="449"/>
      <c r="H2239" s="449"/>
      <c r="I2239" s="449" t="s">
        <v>5723</v>
      </c>
      <c r="J2239" s="449"/>
      <c r="K2239" s="449"/>
      <c r="L2239" s="449"/>
      <c r="U2239" s="196" t="str">
        <f t="shared" si="95"/>
        <v>274: Peter Ding</v>
      </c>
    </row>
    <row r="2240" spans="1:21" ht="12.6">
      <c r="A2240" s="449" t="s">
        <v>10560</v>
      </c>
      <c r="B2240" s="448">
        <v>275</v>
      </c>
      <c r="C2240" s="450" t="s">
        <v>10690</v>
      </c>
      <c r="D2240" s="449" t="str">
        <f t="shared" si="94"/>
        <v>Mamuor Bul</v>
      </c>
      <c r="E2240" s="449" t="s">
        <v>10690</v>
      </c>
      <c r="F2240" s="449"/>
      <c r="G2240" s="449"/>
      <c r="H2240" s="449"/>
      <c r="I2240" s="449" t="s">
        <v>5723</v>
      </c>
      <c r="J2240" s="449"/>
      <c r="K2240" s="449"/>
      <c r="L2240" s="449"/>
      <c r="U2240" s="196" t="str">
        <f t="shared" si="95"/>
        <v>275: Mamuor Bul</v>
      </c>
    </row>
    <row r="2241" spans="1:21" ht="12.6">
      <c r="A2241" s="449" t="s">
        <v>10560</v>
      </c>
      <c r="B2241" s="448">
        <v>276</v>
      </c>
      <c r="C2241" s="450" t="s">
        <v>10691</v>
      </c>
      <c r="D2241" s="449" t="str">
        <f t="shared" si="94"/>
        <v>Juma Rufas Yatta</v>
      </c>
      <c r="E2241" s="449" t="s">
        <v>10691</v>
      </c>
      <c r="F2241" s="449"/>
      <c r="G2241" s="449"/>
      <c r="H2241" s="449"/>
      <c r="I2241" s="449" t="s">
        <v>5723</v>
      </c>
      <c r="J2241" s="449"/>
      <c r="K2241" s="449"/>
      <c r="L2241" s="449"/>
      <c r="U2241" s="196" t="str">
        <f t="shared" si="95"/>
        <v>276: Juma Rufas Yatta</v>
      </c>
    </row>
    <row r="2242" spans="1:21" ht="12.6">
      <c r="A2242" s="449" t="s">
        <v>10560</v>
      </c>
      <c r="B2242" s="448">
        <v>277</v>
      </c>
      <c r="C2242" s="450" t="s">
        <v>10692</v>
      </c>
      <c r="D2242" s="449" t="str">
        <f t="shared" si="94"/>
        <v>Bol Malek Dhiew</v>
      </c>
      <c r="E2242" s="449" t="s">
        <v>10692</v>
      </c>
      <c r="F2242" s="449"/>
      <c r="G2242" s="449"/>
      <c r="H2242" s="449"/>
      <c r="I2242" s="449" t="s">
        <v>5723</v>
      </c>
      <c r="J2242" s="449"/>
      <c r="K2242" s="449"/>
      <c r="L2242" s="449"/>
      <c r="U2242" s="196" t="str">
        <f t="shared" si="95"/>
        <v>277: Bol Malek Dhiew</v>
      </c>
    </row>
    <row r="2243" spans="1:21" ht="12.6">
      <c r="A2243" s="449" t="s">
        <v>10560</v>
      </c>
      <c r="B2243" s="448">
        <v>278</v>
      </c>
      <c r="C2243" s="450" t="s">
        <v>10693</v>
      </c>
      <c r="D2243" s="449" t="str">
        <f t="shared" si="94"/>
        <v>Chol Gabriel</v>
      </c>
      <c r="E2243" s="449" t="s">
        <v>10693</v>
      </c>
      <c r="F2243" s="449"/>
      <c r="G2243" s="449"/>
      <c r="H2243" s="449"/>
      <c r="I2243" s="449" t="s">
        <v>5723</v>
      </c>
      <c r="J2243" s="449"/>
      <c r="K2243" s="449"/>
      <c r="L2243" s="449"/>
      <c r="U2243" s="196" t="str">
        <f t="shared" si="95"/>
        <v>278: Chol Gabriel</v>
      </c>
    </row>
    <row r="2244" spans="1:21" ht="12.6">
      <c r="A2244" s="449" t="s">
        <v>10560</v>
      </c>
      <c r="B2244" s="448">
        <v>279</v>
      </c>
      <c r="C2244" s="450" t="s">
        <v>10694</v>
      </c>
      <c r="D2244" s="449" t="str">
        <f t="shared" si="94"/>
        <v>Christopher Knight</v>
      </c>
      <c r="E2244" s="449" t="s">
        <v>10694</v>
      </c>
      <c r="F2244" s="449"/>
      <c r="G2244" s="449"/>
      <c r="H2244" s="449"/>
      <c r="I2244" s="449" t="s">
        <v>5723</v>
      </c>
      <c r="J2244" s="449"/>
      <c r="K2244" s="449"/>
      <c r="L2244" s="449"/>
      <c r="U2244" s="196" t="str">
        <f t="shared" si="95"/>
        <v>279: Christopher Knight</v>
      </c>
    </row>
    <row r="2245" spans="1:21" ht="12.6">
      <c r="A2245" s="449" t="s">
        <v>10560</v>
      </c>
      <c r="B2245" s="448">
        <v>280</v>
      </c>
      <c r="C2245" s="450" t="s">
        <v>10695</v>
      </c>
      <c r="D2245" s="449" t="str">
        <f t="shared" si="94"/>
        <v>Elisabeth Yar</v>
      </c>
      <c r="E2245" s="449" t="s">
        <v>10695</v>
      </c>
      <c r="F2245" s="449"/>
      <c r="G2245" s="449"/>
      <c r="H2245" s="449"/>
      <c r="I2245" s="449" t="s">
        <v>5723</v>
      </c>
      <c r="J2245" s="449"/>
      <c r="K2245" s="449"/>
      <c r="L2245" s="449"/>
      <c r="U2245" s="196" t="str">
        <f t="shared" si="95"/>
        <v>280: Elisabeth Yar</v>
      </c>
    </row>
    <row r="2246" spans="1:21" ht="12.6">
      <c r="A2246" s="449" t="s">
        <v>10560</v>
      </c>
      <c r="B2246" s="448">
        <v>281</v>
      </c>
      <c r="C2246" s="450" t="s">
        <v>10696</v>
      </c>
      <c r="D2246" s="449" t="str">
        <f t="shared" si="94"/>
        <v>Gabriel Ajaak Matiop</v>
      </c>
      <c r="E2246" s="449" t="s">
        <v>10696</v>
      </c>
      <c r="F2246" s="449"/>
      <c r="G2246" s="449"/>
      <c r="H2246" s="449"/>
      <c r="I2246" s="449" t="s">
        <v>5723</v>
      </c>
      <c r="J2246" s="449"/>
      <c r="K2246" s="449"/>
      <c r="L2246" s="449"/>
      <c r="U2246" s="196" t="str">
        <f t="shared" si="95"/>
        <v>281: Gabriel Ajaak Matiop</v>
      </c>
    </row>
    <row r="2247" spans="1:21" ht="12.6">
      <c r="A2247" s="449" t="s">
        <v>10560</v>
      </c>
      <c r="B2247" s="448">
        <v>282</v>
      </c>
      <c r="C2247" s="450" t="s">
        <v>10697</v>
      </c>
      <c r="D2247" s="449" t="str">
        <f t="shared" si="94"/>
        <v>David Elisa</v>
      </c>
      <c r="E2247" s="449" t="s">
        <v>10697</v>
      </c>
      <c r="F2247" s="449"/>
      <c r="G2247" s="449"/>
      <c r="H2247" s="449"/>
      <c r="I2247" s="449" t="s">
        <v>5723</v>
      </c>
      <c r="J2247" s="449"/>
      <c r="K2247" s="449"/>
      <c r="L2247" s="449"/>
      <c r="U2247" s="196" t="str">
        <f t="shared" si="95"/>
        <v>282: David Elisa</v>
      </c>
    </row>
    <row r="2248" spans="1:21" ht="12.6">
      <c r="A2248" s="449" t="s">
        <v>10560</v>
      </c>
      <c r="B2248" s="448">
        <v>283</v>
      </c>
      <c r="C2248" s="450" t="s">
        <v>10698</v>
      </c>
      <c r="D2248" s="449" t="str">
        <f t="shared" si="94"/>
        <v>Gabriel Kuereng</v>
      </c>
      <c r="E2248" s="449" t="s">
        <v>10698</v>
      </c>
      <c r="F2248" s="449"/>
      <c r="G2248" s="449"/>
      <c r="H2248" s="449"/>
      <c r="I2248" s="449" t="s">
        <v>5723</v>
      </c>
      <c r="J2248" s="449"/>
      <c r="K2248" s="449"/>
      <c r="L2248" s="449"/>
      <c r="U2248" s="196" t="str">
        <f t="shared" si="95"/>
        <v>283: Gabriel Kuereng</v>
      </c>
    </row>
    <row r="2249" spans="1:21" ht="12.6">
      <c r="A2249" s="449" t="s">
        <v>10560</v>
      </c>
      <c r="B2249" s="448">
        <v>284</v>
      </c>
      <c r="C2249" s="450" t="s">
        <v>10699</v>
      </c>
      <c r="D2249" s="449" t="str">
        <f t="shared" si="94"/>
        <v>Namaru Florence Wayo</v>
      </c>
      <c r="E2249" s="449" t="s">
        <v>10699</v>
      </c>
      <c r="F2249" s="449"/>
      <c r="G2249" s="449"/>
      <c r="H2249" s="449"/>
      <c r="I2249" s="449" t="s">
        <v>5723</v>
      </c>
      <c r="J2249" s="449"/>
      <c r="K2249" s="449"/>
      <c r="L2249" s="449"/>
      <c r="U2249" s="196" t="str">
        <f t="shared" si="95"/>
        <v>284: Namaru Florence Wayo</v>
      </c>
    </row>
    <row r="2250" spans="1:21" ht="12.6">
      <c r="A2250" s="449" t="s">
        <v>10560</v>
      </c>
      <c r="B2250" s="448">
        <v>285</v>
      </c>
      <c r="C2250" s="450" t="s">
        <v>10700</v>
      </c>
      <c r="D2250" s="449" t="str">
        <f t="shared" si="94"/>
        <v>James Moses</v>
      </c>
      <c r="E2250" s="449" t="s">
        <v>10700</v>
      </c>
      <c r="F2250" s="449"/>
      <c r="G2250" s="449"/>
      <c r="H2250" s="449"/>
      <c r="I2250" s="449" t="s">
        <v>5723</v>
      </c>
      <c r="J2250" s="449"/>
      <c r="K2250" s="449"/>
      <c r="L2250" s="449"/>
      <c r="U2250" s="196" t="str">
        <f t="shared" si="95"/>
        <v>285: James Moses</v>
      </c>
    </row>
    <row r="2251" spans="1:21" ht="12.6">
      <c r="A2251" s="449" t="s">
        <v>10560</v>
      </c>
      <c r="B2251" s="448">
        <v>286</v>
      </c>
      <c r="C2251" s="450" t="s">
        <v>10579</v>
      </c>
      <c r="D2251" s="449" t="str">
        <f t="shared" si="94"/>
        <v>Nancy Kara</v>
      </c>
      <c r="E2251" s="449"/>
      <c r="F2251" s="449"/>
      <c r="G2251" s="449"/>
      <c r="H2251" s="449"/>
      <c r="I2251" s="449" t="s">
        <v>5723</v>
      </c>
      <c r="J2251" s="449"/>
      <c r="K2251" s="449"/>
      <c r="L2251" s="449"/>
    </row>
    <row r="2252" spans="1:21" ht="12.6">
      <c r="A2252" s="449" t="s">
        <v>10560</v>
      </c>
      <c r="B2252" s="448">
        <v>287</v>
      </c>
      <c r="C2252" s="450" t="s">
        <v>10580</v>
      </c>
      <c r="D2252" s="449" t="str">
        <f t="shared" si="94"/>
        <v>Wani Sesnan</v>
      </c>
      <c r="E2252" s="449"/>
      <c r="F2252" s="449"/>
      <c r="G2252" s="449"/>
      <c r="H2252" s="449"/>
      <c r="I2252" s="449" t="s">
        <v>5723</v>
      </c>
      <c r="J2252" s="449"/>
      <c r="K2252" s="449"/>
      <c r="L2252" s="449"/>
    </row>
    <row r="2253" spans="1:21" ht="12.6">
      <c r="A2253" s="449" t="s">
        <v>10560</v>
      </c>
      <c r="B2253" s="448">
        <v>288</v>
      </c>
      <c r="C2253" s="450" t="s">
        <v>10581</v>
      </c>
      <c r="D2253" s="449" t="str">
        <f t="shared" si="94"/>
        <v>Gloria Gwoka</v>
      </c>
      <c r="E2253" s="449"/>
      <c r="F2253" s="449"/>
      <c r="G2253" s="449"/>
      <c r="H2253" s="449"/>
      <c r="I2253" s="449" t="s">
        <v>5723</v>
      </c>
      <c r="J2253" s="449"/>
      <c r="K2253" s="449"/>
      <c r="L2253" s="449"/>
    </row>
    <row r="2254" spans="1:21" ht="12.6">
      <c r="A2254" s="449" t="s">
        <v>10560</v>
      </c>
      <c r="B2254" s="448">
        <v>289</v>
      </c>
      <c r="C2254" s="450" t="s">
        <v>10582</v>
      </c>
      <c r="D2254" s="449" t="str">
        <f t="shared" si="94"/>
        <v>OlwenyMichael</v>
      </c>
      <c r="E2254" s="449"/>
      <c r="F2254" s="449"/>
      <c r="G2254" s="449"/>
      <c r="H2254" s="449"/>
      <c r="I2254" s="449" t="s">
        <v>5723</v>
      </c>
      <c r="J2254" s="449"/>
      <c r="K2254" s="449"/>
      <c r="L2254" s="449"/>
    </row>
    <row r="2255" spans="1:21" ht="12.6">
      <c r="A2255" s="449" t="s">
        <v>10560</v>
      </c>
      <c r="B2255" s="448">
        <v>290</v>
      </c>
      <c r="C2255" s="450" t="s">
        <v>10583</v>
      </c>
      <c r="D2255" s="449" t="str">
        <f t="shared" si="94"/>
        <v>Elia Henry</v>
      </c>
      <c r="E2255" s="449"/>
      <c r="F2255" s="449"/>
      <c r="G2255" s="449"/>
      <c r="H2255" s="449"/>
      <c r="I2255" s="449" t="s">
        <v>5723</v>
      </c>
      <c r="J2255" s="449"/>
      <c r="K2255" s="449"/>
      <c r="L2255" s="449"/>
    </row>
    <row r="2256" spans="1:21" ht="12.6">
      <c r="A2256" s="449" t="s">
        <v>10560</v>
      </c>
      <c r="B2256" s="448">
        <v>291</v>
      </c>
      <c r="C2256" s="450" t="s">
        <v>10584</v>
      </c>
      <c r="D2256" s="449" t="str">
        <f t="shared" si="94"/>
        <v>Sujin Pak</v>
      </c>
      <c r="E2256" s="449"/>
      <c r="F2256" s="449"/>
      <c r="G2256" s="449"/>
      <c r="H2256" s="449"/>
      <c r="I2256" s="449" t="s">
        <v>5723</v>
      </c>
      <c r="J2256" s="449"/>
      <c r="K2256" s="449"/>
      <c r="L2256" s="449"/>
    </row>
    <row r="2257" spans="1:21" ht="12.6">
      <c r="A2257" s="449" t="s">
        <v>10560</v>
      </c>
      <c r="B2257" s="448">
        <v>292</v>
      </c>
      <c r="C2257" s="450" t="s">
        <v>10585</v>
      </c>
      <c r="D2257" s="449" t="str">
        <f t="shared" si="94"/>
        <v>Agyili Wisdom</v>
      </c>
      <c r="E2257" s="449"/>
      <c r="F2257" s="449"/>
      <c r="G2257" s="449"/>
      <c r="H2257" s="449"/>
      <c r="I2257" s="449" t="s">
        <v>5723</v>
      </c>
      <c r="J2257" s="449"/>
      <c r="K2257" s="449"/>
      <c r="L2257" s="449"/>
    </row>
    <row r="2258" spans="1:21" ht="12.6">
      <c r="A2258" s="449" t="s">
        <v>10560</v>
      </c>
      <c r="B2258" s="448">
        <v>293</v>
      </c>
      <c r="C2258" s="450" t="s">
        <v>10586</v>
      </c>
      <c r="D2258" s="449" t="str">
        <f t="shared" si="94"/>
        <v>Emmanuel Sallah</v>
      </c>
      <c r="E2258" s="449"/>
      <c r="F2258" s="449"/>
      <c r="G2258" s="449"/>
      <c r="H2258" s="449"/>
      <c r="I2258" s="449" t="s">
        <v>5723</v>
      </c>
      <c r="J2258" s="449"/>
      <c r="K2258" s="449"/>
      <c r="L2258" s="449"/>
    </row>
    <row r="2259" spans="1:21" ht="12.6">
      <c r="A2259" s="449" t="s">
        <v>10560</v>
      </c>
      <c r="B2259" s="448">
        <v>294</v>
      </c>
      <c r="C2259" s="450" t="s">
        <v>10587</v>
      </c>
      <c r="D2259" s="449" t="str">
        <f t="shared" si="94"/>
        <v>Edward Nyilek</v>
      </c>
      <c r="E2259" s="449"/>
      <c r="F2259" s="449"/>
      <c r="G2259" s="449"/>
      <c r="H2259" s="449"/>
      <c r="I2259" s="449" t="s">
        <v>5723</v>
      </c>
      <c r="J2259" s="449"/>
      <c r="K2259" s="449"/>
      <c r="L2259" s="449"/>
    </row>
    <row r="2260" spans="1:21" ht="12.6">
      <c r="A2260" s="449" t="s">
        <v>10560</v>
      </c>
      <c r="B2260" s="448">
        <v>295</v>
      </c>
      <c r="C2260" s="450" t="s">
        <v>10588</v>
      </c>
      <c r="D2260" s="449" t="str">
        <f t="shared" si="94"/>
        <v>Chandia Hellen</v>
      </c>
      <c r="E2260" s="449"/>
      <c r="F2260" s="449"/>
      <c r="G2260" s="449"/>
      <c r="H2260" s="449"/>
      <c r="I2260" s="449" t="s">
        <v>5723</v>
      </c>
      <c r="J2260" s="449"/>
      <c r="K2260" s="449"/>
      <c r="L2260" s="449"/>
    </row>
    <row r="2261" spans="1:21" ht="12.6">
      <c r="A2261" s="449" t="s">
        <v>10560</v>
      </c>
      <c r="B2261" s="448">
        <v>296</v>
      </c>
      <c r="C2261" s="450" t="s">
        <v>10589</v>
      </c>
      <c r="D2261" s="449" t="str">
        <f t="shared" si="94"/>
        <v>Pandek Michael</v>
      </c>
      <c r="E2261" s="449"/>
      <c r="F2261" s="449"/>
      <c r="G2261" s="449"/>
      <c r="H2261" s="449"/>
      <c r="I2261" s="449" t="s">
        <v>5723</v>
      </c>
      <c r="J2261" s="449"/>
      <c r="K2261" s="449"/>
      <c r="L2261" s="449"/>
    </row>
    <row r="2262" spans="1:21" ht="12.6">
      <c r="A2262" s="449" t="s">
        <v>10560</v>
      </c>
      <c r="B2262" s="448">
        <v>297</v>
      </c>
      <c r="C2262" s="450" t="s">
        <v>10590</v>
      </c>
      <c r="D2262" s="449" t="str">
        <f t="shared" si="94"/>
        <v>Mikaya Ali</v>
      </c>
      <c r="E2262" s="449"/>
      <c r="F2262" s="449"/>
      <c r="G2262" s="449"/>
      <c r="H2262" s="449"/>
      <c r="I2262" s="449" t="s">
        <v>5723</v>
      </c>
      <c r="J2262" s="449"/>
      <c r="K2262" s="449"/>
      <c r="L2262" s="449"/>
    </row>
    <row r="2263" spans="1:21" ht="12.6">
      <c r="A2263" s="449" t="s">
        <v>10560</v>
      </c>
      <c r="B2263" s="448">
        <v>298</v>
      </c>
      <c r="C2263" s="450" t="s">
        <v>10591</v>
      </c>
      <c r="D2263" s="449" t="str">
        <f t="shared" si="94"/>
        <v>FlorenceLupe</v>
      </c>
      <c r="E2263" s="449"/>
      <c r="F2263" s="449"/>
      <c r="G2263" s="449"/>
      <c r="H2263" s="449"/>
      <c r="I2263" s="449" t="s">
        <v>5723</v>
      </c>
      <c r="J2263" s="449"/>
      <c r="K2263" s="449"/>
      <c r="L2263" s="449"/>
    </row>
    <row r="2264" spans="1:21" ht="12.6">
      <c r="A2264" s="449" t="s">
        <v>10560</v>
      </c>
      <c r="B2264" s="448">
        <v>299</v>
      </c>
      <c r="C2264" s="450" t="s">
        <v>10592</v>
      </c>
      <c r="D2264" s="449" t="str">
        <f t="shared" si="94"/>
        <v>James Obale</v>
      </c>
      <c r="E2264" s="449"/>
      <c r="F2264" s="449"/>
      <c r="G2264" s="449"/>
      <c r="H2264" s="449"/>
      <c r="I2264" s="449" t="s">
        <v>5723</v>
      </c>
      <c r="J2264" s="449"/>
      <c r="K2264" s="449"/>
      <c r="L2264" s="449"/>
    </row>
    <row r="2265" spans="1:21" ht="12.6">
      <c r="A2265" s="449" t="s">
        <v>10560</v>
      </c>
      <c r="B2265" s="448">
        <v>300</v>
      </c>
      <c r="C2265" s="450" t="s">
        <v>10593</v>
      </c>
      <c r="D2265" s="449" t="str">
        <f t="shared" si="94"/>
        <v>Ohisa Rueben</v>
      </c>
      <c r="E2265" s="449"/>
      <c r="F2265" s="449"/>
      <c r="G2265" s="449"/>
      <c r="H2265" s="449"/>
      <c r="I2265" s="449" t="s">
        <v>5723</v>
      </c>
      <c r="J2265" s="449"/>
      <c r="K2265" s="449"/>
      <c r="L2265" s="449"/>
    </row>
    <row r="2266" spans="1:21" ht="12.6">
      <c r="A2266" s="449" t="s">
        <v>10560</v>
      </c>
      <c r="B2266" s="448">
        <v>301</v>
      </c>
      <c r="C2266" s="450" t="s">
        <v>10701</v>
      </c>
      <c r="D2266" s="449" t="str">
        <f t="shared" si="94"/>
        <v>Thow Bidit</v>
      </c>
      <c r="E2266" s="449" t="s">
        <v>10701</v>
      </c>
      <c r="F2266" s="449"/>
      <c r="G2266" s="449"/>
      <c r="H2266" s="449"/>
      <c r="I2266" s="449" t="s">
        <v>8583</v>
      </c>
      <c r="J2266" s="449"/>
      <c r="K2266" s="449"/>
      <c r="L2266" s="449"/>
      <c r="U2266" s="196" t="str">
        <f t="shared" ref="U2266:U2272" si="96">IF(LEN(B2266)&gt;0,_xlfn.CONCAT(B2266,": ",D2266),"")</f>
        <v>301: Thow Bidit</v>
      </c>
    </row>
    <row r="2267" spans="1:21" ht="12.6">
      <c r="A2267" s="449" t="s">
        <v>10560</v>
      </c>
      <c r="B2267" s="448">
        <v>302</v>
      </c>
      <c r="C2267" s="450" t="s">
        <v>10702</v>
      </c>
      <c r="D2267" s="449" t="str">
        <f t="shared" si="94"/>
        <v>Jamal Ahmed</v>
      </c>
      <c r="E2267" s="449" t="s">
        <v>10702</v>
      </c>
      <c r="F2267" s="449"/>
      <c r="G2267" s="449"/>
      <c r="H2267" s="449"/>
      <c r="I2267" s="449" t="s">
        <v>8583</v>
      </c>
      <c r="J2267" s="449"/>
      <c r="K2267" s="449"/>
      <c r="L2267" s="449"/>
      <c r="U2267" s="196" t="str">
        <f t="shared" si="96"/>
        <v>302: Jamal Ahmed</v>
      </c>
    </row>
    <row r="2268" spans="1:21" ht="12.6">
      <c r="A2268" s="449" t="s">
        <v>10560</v>
      </c>
      <c r="B2268" s="448">
        <v>303</v>
      </c>
      <c r="C2268" s="450" t="s">
        <v>10703</v>
      </c>
      <c r="D2268" s="449" t="str">
        <f t="shared" si="94"/>
        <v>Changkuoth Reath</v>
      </c>
      <c r="E2268" s="449" t="s">
        <v>10703</v>
      </c>
      <c r="F2268" s="449"/>
      <c r="G2268" s="449"/>
      <c r="H2268" s="449"/>
      <c r="I2268" s="449" t="s">
        <v>8583</v>
      </c>
      <c r="J2268" s="449"/>
      <c r="K2268" s="449"/>
      <c r="L2268" s="449"/>
      <c r="U2268" s="196" t="str">
        <f t="shared" si="96"/>
        <v>303: Changkuoth Reath</v>
      </c>
    </row>
    <row r="2269" spans="1:21" ht="12.6">
      <c r="A2269" s="449" t="s">
        <v>10560</v>
      </c>
      <c r="B2269" s="448">
        <v>304</v>
      </c>
      <c r="C2269" s="450" t="s">
        <v>10704</v>
      </c>
      <c r="D2269" s="449" t="str">
        <f t="shared" si="94"/>
        <v>Gak Mathok</v>
      </c>
      <c r="E2269" s="449" t="s">
        <v>10704</v>
      </c>
      <c r="F2269" s="449"/>
      <c r="G2269" s="449"/>
      <c r="H2269" s="449"/>
      <c r="I2269" s="449" t="s">
        <v>8583</v>
      </c>
      <c r="J2269" s="449"/>
      <c r="K2269" s="449"/>
      <c r="L2269" s="449"/>
      <c r="U2269" s="196" t="str">
        <f t="shared" si="96"/>
        <v>304: Gak Mathok</v>
      </c>
    </row>
    <row r="2270" spans="1:21" ht="12.6">
      <c r="A2270" s="449" t="s">
        <v>10560</v>
      </c>
      <c r="B2270" s="448">
        <v>305</v>
      </c>
      <c r="C2270" s="450" t="s">
        <v>10705</v>
      </c>
      <c r="D2270" s="449" t="str">
        <f t="shared" si="94"/>
        <v>Lwanyo Papiti</v>
      </c>
      <c r="E2270" s="449" t="s">
        <v>10705</v>
      </c>
      <c r="F2270" s="449"/>
      <c r="G2270" s="449"/>
      <c r="H2270" s="449"/>
      <c r="I2270" s="449" t="s">
        <v>8583</v>
      </c>
      <c r="J2270" s="449"/>
      <c r="K2270" s="449"/>
      <c r="L2270" s="449"/>
      <c r="U2270" s="196" t="str">
        <f t="shared" si="96"/>
        <v>305: Lwanyo Papiti</v>
      </c>
    </row>
    <row r="2271" spans="1:21" ht="12.6">
      <c r="A2271" s="449" t="s">
        <v>10560</v>
      </c>
      <c r="B2271" s="448">
        <v>306</v>
      </c>
      <c r="C2271" s="450" t="s">
        <v>10706</v>
      </c>
      <c r="D2271" s="449" t="str">
        <f t="shared" ref="D2271:D2334" si="97">C2271</f>
        <v>Viola Nawal</v>
      </c>
      <c r="E2271" s="449" t="s">
        <v>10706</v>
      </c>
      <c r="F2271" s="449"/>
      <c r="G2271" s="449"/>
      <c r="H2271" s="449"/>
      <c r="I2271" s="449" t="s">
        <v>8583</v>
      </c>
      <c r="J2271" s="449"/>
      <c r="K2271" s="449"/>
      <c r="L2271" s="449"/>
      <c r="U2271" s="196" t="str">
        <f t="shared" si="96"/>
        <v>306: Viola Nawal</v>
      </c>
    </row>
    <row r="2272" spans="1:21" ht="12.6">
      <c r="A2272" s="449" t="s">
        <v>10560</v>
      </c>
      <c r="B2272" s="448">
        <v>307</v>
      </c>
      <c r="C2272" s="450" t="s">
        <v>10707</v>
      </c>
      <c r="D2272" s="449" t="str">
        <f t="shared" si="97"/>
        <v>Akol Abiong</v>
      </c>
      <c r="E2272" s="449" t="s">
        <v>10707</v>
      </c>
      <c r="F2272" s="449"/>
      <c r="G2272" s="449"/>
      <c r="H2272" s="449"/>
      <c r="I2272" s="449" t="s">
        <v>8583</v>
      </c>
      <c r="J2272" s="449"/>
      <c r="K2272" s="449"/>
      <c r="L2272" s="449"/>
      <c r="U2272" s="196" t="str">
        <f t="shared" si="96"/>
        <v>307: Akol Abiong</v>
      </c>
    </row>
    <row r="2273" spans="1:21" ht="12.6">
      <c r="A2273" s="449" t="s">
        <v>10560</v>
      </c>
      <c r="B2273" s="448">
        <v>308</v>
      </c>
      <c r="C2273" s="450" t="s">
        <v>10579</v>
      </c>
      <c r="D2273" s="449" t="str">
        <f t="shared" si="97"/>
        <v>Nancy Kara</v>
      </c>
      <c r="E2273" s="449"/>
      <c r="F2273" s="449"/>
      <c r="G2273" s="449"/>
      <c r="H2273" s="449"/>
      <c r="I2273" s="449" t="s">
        <v>8583</v>
      </c>
      <c r="J2273" s="449"/>
      <c r="K2273" s="449"/>
      <c r="L2273" s="449"/>
    </row>
    <row r="2274" spans="1:21" ht="12.6">
      <c r="A2274" s="449" t="s">
        <v>10560</v>
      </c>
      <c r="B2274" s="448">
        <v>309</v>
      </c>
      <c r="C2274" s="450" t="s">
        <v>10580</v>
      </c>
      <c r="D2274" s="449" t="str">
        <f t="shared" si="97"/>
        <v>Wani Sesnan</v>
      </c>
      <c r="E2274" s="449"/>
      <c r="F2274" s="449"/>
      <c r="G2274" s="449"/>
      <c r="H2274" s="449"/>
      <c r="I2274" s="449" t="s">
        <v>8583</v>
      </c>
      <c r="J2274" s="449"/>
      <c r="K2274" s="449"/>
      <c r="L2274" s="449"/>
    </row>
    <row r="2275" spans="1:21" ht="12.6">
      <c r="A2275" s="449" t="s">
        <v>10560</v>
      </c>
      <c r="B2275" s="448">
        <v>310</v>
      </c>
      <c r="C2275" s="450" t="s">
        <v>10581</v>
      </c>
      <c r="D2275" s="449" t="str">
        <f t="shared" si="97"/>
        <v>Gloria Gwoka</v>
      </c>
      <c r="E2275" s="449"/>
      <c r="F2275" s="449"/>
      <c r="G2275" s="449"/>
      <c r="H2275" s="449"/>
      <c r="I2275" s="449" t="s">
        <v>8583</v>
      </c>
      <c r="J2275" s="449"/>
      <c r="K2275" s="449"/>
      <c r="L2275" s="449"/>
    </row>
    <row r="2276" spans="1:21" ht="12.6">
      <c r="A2276" s="449" t="s">
        <v>10560</v>
      </c>
      <c r="B2276" s="448">
        <v>311</v>
      </c>
      <c r="C2276" s="450" t="s">
        <v>10582</v>
      </c>
      <c r="D2276" s="449" t="str">
        <f t="shared" si="97"/>
        <v>OlwenyMichael</v>
      </c>
      <c r="E2276" s="449"/>
      <c r="F2276" s="449"/>
      <c r="G2276" s="449"/>
      <c r="H2276" s="449"/>
      <c r="I2276" s="449" t="s">
        <v>8583</v>
      </c>
      <c r="J2276" s="449"/>
      <c r="K2276" s="449"/>
      <c r="L2276" s="449"/>
    </row>
    <row r="2277" spans="1:21" ht="12.6">
      <c r="A2277" s="449" t="s">
        <v>10560</v>
      </c>
      <c r="B2277" s="448">
        <v>312</v>
      </c>
      <c r="C2277" s="450" t="s">
        <v>10583</v>
      </c>
      <c r="D2277" s="449" t="str">
        <f t="shared" si="97"/>
        <v>Elia Henry</v>
      </c>
      <c r="E2277" s="449"/>
      <c r="F2277" s="449"/>
      <c r="G2277" s="449"/>
      <c r="H2277" s="449"/>
      <c r="I2277" s="449" t="s">
        <v>8583</v>
      </c>
      <c r="J2277" s="449"/>
      <c r="K2277" s="449"/>
      <c r="L2277" s="449"/>
    </row>
    <row r="2278" spans="1:21" ht="12.6">
      <c r="A2278" s="449" t="s">
        <v>10560</v>
      </c>
      <c r="B2278" s="448">
        <v>313</v>
      </c>
      <c r="C2278" s="450" t="s">
        <v>10584</v>
      </c>
      <c r="D2278" s="449" t="str">
        <f t="shared" si="97"/>
        <v>Sujin Pak</v>
      </c>
      <c r="E2278" s="449"/>
      <c r="F2278" s="449"/>
      <c r="G2278" s="449"/>
      <c r="H2278" s="449"/>
      <c r="I2278" s="449" t="s">
        <v>8583</v>
      </c>
      <c r="J2278" s="449"/>
      <c r="K2278" s="449"/>
      <c r="L2278" s="449"/>
    </row>
    <row r="2279" spans="1:21" ht="12.6">
      <c r="A2279" s="449" t="s">
        <v>10560</v>
      </c>
      <c r="B2279" s="448">
        <v>314</v>
      </c>
      <c r="C2279" s="450" t="s">
        <v>10585</v>
      </c>
      <c r="D2279" s="449" t="str">
        <f t="shared" si="97"/>
        <v>Agyili Wisdom</v>
      </c>
      <c r="E2279" s="449"/>
      <c r="F2279" s="449"/>
      <c r="G2279" s="449"/>
      <c r="H2279" s="449"/>
      <c r="I2279" s="449" t="s">
        <v>8583</v>
      </c>
      <c r="J2279" s="449"/>
      <c r="K2279" s="449"/>
      <c r="L2279" s="449"/>
    </row>
    <row r="2280" spans="1:21" ht="12.6">
      <c r="A2280" s="449" t="s">
        <v>10560</v>
      </c>
      <c r="B2280" s="448">
        <v>315</v>
      </c>
      <c r="C2280" s="450" t="s">
        <v>10586</v>
      </c>
      <c r="D2280" s="449" t="str">
        <f t="shared" si="97"/>
        <v>Emmanuel Sallah</v>
      </c>
      <c r="E2280" s="449"/>
      <c r="F2280" s="449"/>
      <c r="G2280" s="449"/>
      <c r="H2280" s="449"/>
      <c r="I2280" s="449" t="s">
        <v>8583</v>
      </c>
      <c r="J2280" s="449"/>
      <c r="K2280" s="449"/>
      <c r="L2280" s="449"/>
    </row>
    <row r="2281" spans="1:21" ht="12.6">
      <c r="A2281" s="449" t="s">
        <v>10560</v>
      </c>
      <c r="B2281" s="448">
        <v>316</v>
      </c>
      <c r="C2281" s="450" t="s">
        <v>10587</v>
      </c>
      <c r="D2281" s="449" t="str">
        <f t="shared" si="97"/>
        <v>Edward Nyilek</v>
      </c>
      <c r="E2281" s="449"/>
      <c r="F2281" s="449"/>
      <c r="G2281" s="449"/>
      <c r="H2281" s="449"/>
      <c r="I2281" s="449" t="s">
        <v>8583</v>
      </c>
      <c r="J2281" s="449"/>
      <c r="K2281" s="449"/>
      <c r="L2281" s="449"/>
    </row>
    <row r="2282" spans="1:21" ht="12.6">
      <c r="A2282" s="449" t="s">
        <v>10560</v>
      </c>
      <c r="B2282" s="448">
        <v>317</v>
      </c>
      <c r="C2282" s="450" t="s">
        <v>10588</v>
      </c>
      <c r="D2282" s="449" t="str">
        <f t="shared" si="97"/>
        <v>Chandia Hellen</v>
      </c>
      <c r="E2282" s="449"/>
      <c r="F2282" s="449"/>
      <c r="G2282" s="449"/>
      <c r="H2282" s="449"/>
      <c r="I2282" s="449" t="s">
        <v>8583</v>
      </c>
      <c r="J2282" s="449"/>
      <c r="K2282" s="449"/>
      <c r="L2282" s="449"/>
    </row>
    <row r="2283" spans="1:21" ht="12.6">
      <c r="A2283" s="449" t="s">
        <v>10560</v>
      </c>
      <c r="B2283" s="448">
        <v>318</v>
      </c>
      <c r="C2283" s="450" t="s">
        <v>10589</v>
      </c>
      <c r="D2283" s="449" t="str">
        <f t="shared" si="97"/>
        <v>Pandek Michael</v>
      </c>
      <c r="E2283" s="449"/>
      <c r="F2283" s="449"/>
      <c r="G2283" s="449"/>
      <c r="H2283" s="449"/>
      <c r="I2283" s="449" t="s">
        <v>8583</v>
      </c>
      <c r="J2283" s="449"/>
      <c r="K2283" s="449"/>
      <c r="L2283" s="449"/>
    </row>
    <row r="2284" spans="1:21" ht="12.6">
      <c r="A2284" s="449" t="s">
        <v>10560</v>
      </c>
      <c r="B2284" s="448">
        <v>319</v>
      </c>
      <c r="C2284" s="450" t="s">
        <v>10590</v>
      </c>
      <c r="D2284" s="449" t="str">
        <f t="shared" si="97"/>
        <v>Mikaya Ali</v>
      </c>
      <c r="E2284" s="449"/>
      <c r="F2284" s="449"/>
      <c r="G2284" s="449"/>
      <c r="H2284" s="449"/>
      <c r="I2284" s="449" t="s">
        <v>8583</v>
      </c>
      <c r="J2284" s="449"/>
      <c r="K2284" s="449"/>
      <c r="L2284" s="449"/>
    </row>
    <row r="2285" spans="1:21" ht="12.6">
      <c r="A2285" s="449" t="s">
        <v>10560</v>
      </c>
      <c r="B2285" s="448">
        <v>320</v>
      </c>
      <c r="C2285" s="450" t="s">
        <v>10591</v>
      </c>
      <c r="D2285" s="449" t="str">
        <f t="shared" si="97"/>
        <v>FlorenceLupe</v>
      </c>
      <c r="E2285" s="449"/>
      <c r="F2285" s="449"/>
      <c r="G2285" s="449"/>
      <c r="H2285" s="449"/>
      <c r="I2285" s="449" t="s">
        <v>8583</v>
      </c>
      <c r="J2285" s="449"/>
      <c r="K2285" s="449"/>
      <c r="L2285" s="449"/>
    </row>
    <row r="2286" spans="1:21" ht="12.6">
      <c r="A2286" s="449" t="s">
        <v>10560</v>
      </c>
      <c r="B2286" s="448">
        <v>321</v>
      </c>
      <c r="C2286" s="450" t="s">
        <v>10592</v>
      </c>
      <c r="D2286" s="449" t="str">
        <f t="shared" si="97"/>
        <v>James Obale</v>
      </c>
      <c r="E2286" s="449"/>
      <c r="F2286" s="449"/>
      <c r="G2286" s="449"/>
      <c r="H2286" s="449"/>
      <c r="I2286" s="449" t="s">
        <v>8583</v>
      </c>
      <c r="J2286" s="449"/>
      <c r="K2286" s="449"/>
      <c r="L2286" s="449"/>
    </row>
    <row r="2287" spans="1:21" ht="12.6">
      <c r="A2287" s="449" t="s">
        <v>10560</v>
      </c>
      <c r="B2287" s="448">
        <v>322</v>
      </c>
      <c r="C2287" s="450" t="s">
        <v>10593</v>
      </c>
      <c r="D2287" s="449" t="str">
        <f t="shared" si="97"/>
        <v>Ohisa Rueben</v>
      </c>
      <c r="E2287" s="449"/>
      <c r="F2287" s="449"/>
      <c r="G2287" s="449"/>
      <c r="H2287" s="449"/>
      <c r="I2287" s="449" t="s">
        <v>8583</v>
      </c>
      <c r="J2287" s="449"/>
      <c r="K2287" s="449"/>
      <c r="L2287" s="449"/>
    </row>
    <row r="2288" spans="1:21" ht="12.6">
      <c r="A2288" s="449" t="s">
        <v>10560</v>
      </c>
      <c r="B2288" s="448">
        <v>323</v>
      </c>
      <c r="C2288" s="450" t="s">
        <v>10708</v>
      </c>
      <c r="D2288" s="449" t="str">
        <f t="shared" si="97"/>
        <v>Andrea Ujang</v>
      </c>
      <c r="E2288" s="449" t="s">
        <v>10708</v>
      </c>
      <c r="F2288" s="449"/>
      <c r="G2288" s="449"/>
      <c r="H2288" s="449"/>
      <c r="I2288" s="449" t="s">
        <v>8580</v>
      </c>
      <c r="J2288" s="449"/>
      <c r="K2288" s="449"/>
      <c r="L2288" s="449"/>
      <c r="U2288" s="196" t="str">
        <f>IF(LEN(B2288)&gt;0,_xlfn.CONCAT(B2288,": ",D2288),"")</f>
        <v>323: Andrea Ujang</v>
      </c>
    </row>
    <row r="2289" spans="1:21" ht="12.6">
      <c r="A2289" s="449" t="s">
        <v>10560</v>
      </c>
      <c r="B2289" s="448">
        <v>324</v>
      </c>
      <c r="C2289" s="450" t="s">
        <v>10709</v>
      </c>
      <c r="D2289" s="449" t="str">
        <f t="shared" si="97"/>
        <v>Alfonse Anei</v>
      </c>
      <c r="E2289" s="449" t="s">
        <v>10709</v>
      </c>
      <c r="F2289" s="449"/>
      <c r="G2289" s="449"/>
      <c r="H2289" s="449"/>
      <c r="I2289" s="449" t="s">
        <v>8580</v>
      </c>
      <c r="J2289" s="449"/>
      <c r="K2289" s="449"/>
      <c r="L2289" s="449"/>
      <c r="U2289" s="196" t="str">
        <f>IF(LEN(B2289)&gt;0,_xlfn.CONCAT(B2289,": ",D2289),"")</f>
        <v>324: Alfonse Anei</v>
      </c>
    </row>
    <row r="2290" spans="1:21" ht="12.6">
      <c r="A2290" s="449" t="s">
        <v>10560</v>
      </c>
      <c r="B2290" s="448">
        <v>325</v>
      </c>
      <c r="C2290" s="450" t="s">
        <v>10710</v>
      </c>
      <c r="D2290" s="449" t="str">
        <f t="shared" si="97"/>
        <v>Mathew Deng</v>
      </c>
      <c r="E2290" s="449" t="s">
        <v>10710</v>
      </c>
      <c r="F2290" s="449"/>
      <c r="G2290" s="449"/>
      <c r="H2290" s="449"/>
      <c r="I2290" s="449" t="s">
        <v>8580</v>
      </c>
      <c r="J2290" s="449"/>
      <c r="K2290" s="449"/>
      <c r="L2290" s="449"/>
      <c r="U2290" s="196" t="str">
        <f>IF(LEN(B2290)&gt;0,_xlfn.CONCAT(B2290,": ",D2290),"")</f>
        <v>325: Mathew Deng</v>
      </c>
    </row>
    <row r="2291" spans="1:21" ht="12.6">
      <c r="A2291" s="449" t="s">
        <v>10560</v>
      </c>
      <c r="B2291" s="448">
        <v>326</v>
      </c>
      <c r="C2291" s="450" t="s">
        <v>10711</v>
      </c>
      <c r="D2291" s="449" t="str">
        <f t="shared" si="97"/>
        <v>Harriet George</v>
      </c>
      <c r="E2291" s="449" t="s">
        <v>10711</v>
      </c>
      <c r="F2291" s="449"/>
      <c r="G2291" s="449"/>
      <c r="H2291" s="449"/>
      <c r="I2291" s="449" t="s">
        <v>8580</v>
      </c>
      <c r="J2291" s="449"/>
      <c r="K2291" s="449"/>
      <c r="L2291" s="449"/>
      <c r="U2291" s="196" t="str">
        <f>IF(LEN(B2291)&gt;0,_xlfn.CONCAT(B2291,": ",D2291),"")</f>
        <v>326: Harriet George</v>
      </c>
    </row>
    <row r="2292" spans="1:21" ht="12.6">
      <c r="A2292" s="449" t="s">
        <v>10560</v>
      </c>
      <c r="B2292" s="448">
        <v>327</v>
      </c>
      <c r="C2292" s="450" t="s">
        <v>10712</v>
      </c>
      <c r="D2292" s="449" t="str">
        <f t="shared" si="97"/>
        <v>Julia Poni</v>
      </c>
      <c r="E2292" s="449" t="s">
        <v>10712</v>
      </c>
      <c r="F2292" s="449"/>
      <c r="G2292" s="449"/>
      <c r="H2292" s="449"/>
      <c r="I2292" s="449" t="s">
        <v>8580</v>
      </c>
      <c r="J2292" s="449"/>
      <c r="K2292" s="449"/>
      <c r="L2292" s="449"/>
      <c r="U2292" s="196" t="str">
        <f>IF(LEN(B2292)&gt;0,_xlfn.CONCAT(B2292,": ",D2292),"")</f>
        <v>327: Julia Poni</v>
      </c>
    </row>
    <row r="2293" spans="1:21" ht="12.6">
      <c r="A2293" s="449" t="s">
        <v>10560</v>
      </c>
      <c r="B2293" s="448">
        <v>328</v>
      </c>
      <c r="C2293" s="450" t="s">
        <v>10579</v>
      </c>
      <c r="D2293" s="449" t="str">
        <f t="shared" si="97"/>
        <v>Nancy Kara</v>
      </c>
      <c r="E2293" s="449"/>
      <c r="F2293" s="449"/>
      <c r="G2293" s="449"/>
      <c r="H2293" s="449"/>
      <c r="I2293" s="449" t="s">
        <v>8580</v>
      </c>
      <c r="J2293" s="449"/>
      <c r="K2293" s="449"/>
      <c r="L2293" s="449"/>
    </row>
    <row r="2294" spans="1:21" ht="12.6">
      <c r="A2294" s="449" t="s">
        <v>10560</v>
      </c>
      <c r="B2294" s="448">
        <v>329</v>
      </c>
      <c r="C2294" s="450" t="s">
        <v>10580</v>
      </c>
      <c r="D2294" s="449" t="str">
        <f t="shared" si="97"/>
        <v>Wani Sesnan</v>
      </c>
      <c r="E2294" s="449"/>
      <c r="F2294" s="449"/>
      <c r="G2294" s="449"/>
      <c r="H2294" s="449"/>
      <c r="I2294" s="449" t="s">
        <v>8580</v>
      </c>
      <c r="J2294" s="449"/>
      <c r="K2294" s="449"/>
      <c r="L2294" s="449"/>
    </row>
    <row r="2295" spans="1:21" ht="12.6">
      <c r="A2295" s="449" t="s">
        <v>10560</v>
      </c>
      <c r="B2295" s="448">
        <v>330</v>
      </c>
      <c r="C2295" s="450" t="s">
        <v>10581</v>
      </c>
      <c r="D2295" s="449" t="str">
        <f t="shared" si="97"/>
        <v>Gloria Gwoka</v>
      </c>
      <c r="E2295" s="449"/>
      <c r="F2295" s="449"/>
      <c r="G2295" s="449"/>
      <c r="H2295" s="449"/>
      <c r="I2295" s="449" t="s">
        <v>8580</v>
      </c>
      <c r="J2295" s="449"/>
      <c r="K2295" s="449"/>
      <c r="L2295" s="449"/>
    </row>
    <row r="2296" spans="1:21" ht="12.6">
      <c r="A2296" s="449" t="s">
        <v>10560</v>
      </c>
      <c r="B2296" s="448">
        <v>331</v>
      </c>
      <c r="C2296" s="450" t="s">
        <v>10582</v>
      </c>
      <c r="D2296" s="449" t="str">
        <f t="shared" si="97"/>
        <v>OlwenyMichael</v>
      </c>
      <c r="E2296" s="449"/>
      <c r="F2296" s="449"/>
      <c r="G2296" s="449"/>
      <c r="H2296" s="449"/>
      <c r="I2296" s="449" t="s">
        <v>8580</v>
      </c>
      <c r="J2296" s="449"/>
      <c r="K2296" s="449"/>
      <c r="L2296" s="449"/>
    </row>
    <row r="2297" spans="1:21" ht="12.6">
      <c r="A2297" s="449" t="s">
        <v>10560</v>
      </c>
      <c r="B2297" s="448">
        <v>332</v>
      </c>
      <c r="C2297" s="450" t="s">
        <v>10583</v>
      </c>
      <c r="D2297" s="449" t="str">
        <f t="shared" si="97"/>
        <v>Elia Henry</v>
      </c>
      <c r="E2297" s="449"/>
      <c r="F2297" s="449"/>
      <c r="G2297" s="449"/>
      <c r="H2297" s="449"/>
      <c r="I2297" s="449" t="s">
        <v>8580</v>
      </c>
      <c r="J2297" s="449"/>
      <c r="K2297" s="449"/>
      <c r="L2297" s="449"/>
    </row>
    <row r="2298" spans="1:21" ht="12.6">
      <c r="A2298" s="449" t="s">
        <v>10560</v>
      </c>
      <c r="B2298" s="448">
        <v>333</v>
      </c>
      <c r="C2298" s="450" t="s">
        <v>10584</v>
      </c>
      <c r="D2298" s="449" t="str">
        <f t="shared" si="97"/>
        <v>Sujin Pak</v>
      </c>
      <c r="E2298" s="449"/>
      <c r="F2298" s="449"/>
      <c r="G2298" s="449"/>
      <c r="H2298" s="449"/>
      <c r="I2298" s="449" t="s">
        <v>8580</v>
      </c>
      <c r="J2298" s="449"/>
      <c r="K2298" s="449"/>
      <c r="L2298" s="449"/>
    </row>
    <row r="2299" spans="1:21" ht="12.6">
      <c r="A2299" s="449" t="s">
        <v>10560</v>
      </c>
      <c r="B2299" s="448">
        <v>334</v>
      </c>
      <c r="C2299" s="450" t="s">
        <v>10585</v>
      </c>
      <c r="D2299" s="449" t="str">
        <f t="shared" si="97"/>
        <v>Agyili Wisdom</v>
      </c>
      <c r="E2299" s="449"/>
      <c r="F2299" s="449"/>
      <c r="G2299" s="449"/>
      <c r="H2299" s="449"/>
      <c r="I2299" s="449" t="s">
        <v>8580</v>
      </c>
      <c r="J2299" s="449"/>
      <c r="K2299" s="449"/>
      <c r="L2299" s="449"/>
    </row>
    <row r="2300" spans="1:21" ht="12.6">
      <c r="A2300" s="449" t="s">
        <v>10560</v>
      </c>
      <c r="B2300" s="448">
        <v>335</v>
      </c>
      <c r="C2300" s="450" t="s">
        <v>10586</v>
      </c>
      <c r="D2300" s="449" t="str">
        <f t="shared" si="97"/>
        <v>Emmanuel Sallah</v>
      </c>
      <c r="E2300" s="449"/>
      <c r="F2300" s="449"/>
      <c r="G2300" s="449"/>
      <c r="H2300" s="449"/>
      <c r="I2300" s="449" t="s">
        <v>8580</v>
      </c>
      <c r="J2300" s="449"/>
      <c r="K2300" s="449"/>
      <c r="L2300" s="449"/>
    </row>
    <row r="2301" spans="1:21" ht="12.6">
      <c r="A2301" s="449" t="s">
        <v>10560</v>
      </c>
      <c r="B2301" s="448">
        <v>336</v>
      </c>
      <c r="C2301" s="450" t="s">
        <v>10587</v>
      </c>
      <c r="D2301" s="449" t="str">
        <f t="shared" si="97"/>
        <v>Edward Nyilek</v>
      </c>
      <c r="E2301" s="449"/>
      <c r="F2301" s="449"/>
      <c r="G2301" s="449"/>
      <c r="H2301" s="449"/>
      <c r="I2301" s="449" t="s">
        <v>8580</v>
      </c>
      <c r="J2301" s="449"/>
      <c r="K2301" s="449"/>
      <c r="L2301" s="449"/>
    </row>
    <row r="2302" spans="1:21" ht="12.6">
      <c r="A2302" s="449" t="s">
        <v>10560</v>
      </c>
      <c r="B2302" s="448">
        <v>337</v>
      </c>
      <c r="C2302" s="450" t="s">
        <v>10588</v>
      </c>
      <c r="D2302" s="449" t="str">
        <f t="shared" si="97"/>
        <v>Chandia Hellen</v>
      </c>
      <c r="E2302" s="449"/>
      <c r="F2302" s="449"/>
      <c r="G2302" s="449"/>
      <c r="H2302" s="449"/>
      <c r="I2302" s="449" t="s">
        <v>8580</v>
      </c>
      <c r="J2302" s="449"/>
      <c r="K2302" s="449"/>
      <c r="L2302" s="449"/>
    </row>
    <row r="2303" spans="1:21" ht="12.6">
      <c r="A2303" s="449" t="s">
        <v>10560</v>
      </c>
      <c r="B2303" s="448">
        <v>338</v>
      </c>
      <c r="C2303" s="450" t="s">
        <v>10589</v>
      </c>
      <c r="D2303" s="449" t="str">
        <f t="shared" si="97"/>
        <v>Pandek Michael</v>
      </c>
      <c r="E2303" s="449"/>
      <c r="F2303" s="449"/>
      <c r="G2303" s="449"/>
      <c r="H2303" s="449"/>
      <c r="I2303" s="449" t="s">
        <v>8580</v>
      </c>
      <c r="J2303" s="449"/>
      <c r="K2303" s="449"/>
      <c r="L2303" s="449"/>
    </row>
    <row r="2304" spans="1:21" ht="12.6">
      <c r="A2304" s="449" t="s">
        <v>10560</v>
      </c>
      <c r="B2304" s="448">
        <v>339</v>
      </c>
      <c r="C2304" s="450" t="s">
        <v>10590</v>
      </c>
      <c r="D2304" s="449" t="str">
        <f t="shared" si="97"/>
        <v>Mikaya Ali</v>
      </c>
      <c r="E2304" s="449"/>
      <c r="F2304" s="449"/>
      <c r="G2304" s="449"/>
      <c r="H2304" s="449"/>
      <c r="I2304" s="449" t="s">
        <v>8580</v>
      </c>
      <c r="J2304" s="449"/>
      <c r="K2304" s="449"/>
      <c r="L2304" s="449"/>
    </row>
    <row r="2305" spans="1:21" ht="12.6">
      <c r="A2305" s="449" t="s">
        <v>10560</v>
      </c>
      <c r="B2305" s="448">
        <v>340</v>
      </c>
      <c r="C2305" s="450" t="s">
        <v>10591</v>
      </c>
      <c r="D2305" s="449" t="str">
        <f t="shared" si="97"/>
        <v>FlorenceLupe</v>
      </c>
      <c r="E2305" s="449"/>
      <c r="F2305" s="449"/>
      <c r="G2305" s="449"/>
      <c r="H2305" s="449"/>
      <c r="I2305" s="449" t="s">
        <v>8580</v>
      </c>
      <c r="J2305" s="449"/>
      <c r="K2305" s="449"/>
      <c r="L2305" s="449"/>
    </row>
    <row r="2306" spans="1:21" ht="12.6">
      <c r="A2306" s="449" t="s">
        <v>10560</v>
      </c>
      <c r="B2306" s="448">
        <v>341</v>
      </c>
      <c r="C2306" s="450" t="s">
        <v>10592</v>
      </c>
      <c r="D2306" s="449" t="str">
        <f t="shared" si="97"/>
        <v>James Obale</v>
      </c>
      <c r="E2306" s="449"/>
      <c r="F2306" s="449"/>
      <c r="G2306" s="449"/>
      <c r="H2306" s="449"/>
      <c r="I2306" s="449" t="s">
        <v>8580</v>
      </c>
      <c r="J2306" s="449"/>
      <c r="K2306" s="449"/>
      <c r="L2306" s="449"/>
    </row>
    <row r="2307" spans="1:21" ht="12.6">
      <c r="A2307" s="449" t="s">
        <v>10560</v>
      </c>
      <c r="B2307" s="448">
        <v>342</v>
      </c>
      <c r="C2307" s="450" t="s">
        <v>10593</v>
      </c>
      <c r="D2307" s="449" t="str">
        <f t="shared" si="97"/>
        <v>Ohisa Rueben</v>
      </c>
      <c r="E2307" s="449"/>
      <c r="F2307" s="449"/>
      <c r="G2307" s="449"/>
      <c r="H2307" s="449"/>
      <c r="I2307" s="449" t="s">
        <v>8580</v>
      </c>
      <c r="J2307" s="449"/>
      <c r="K2307" s="449"/>
      <c r="L2307" s="449"/>
    </row>
    <row r="2308" spans="1:21" ht="12.6">
      <c r="A2308" s="449" t="s">
        <v>10560</v>
      </c>
      <c r="B2308" s="448">
        <v>343</v>
      </c>
      <c r="C2308" s="450" t="s">
        <v>10713</v>
      </c>
      <c r="D2308" s="449" t="str">
        <f t="shared" si="97"/>
        <v>Taban ABINA</v>
      </c>
      <c r="E2308" s="449" t="s">
        <v>10714</v>
      </c>
      <c r="F2308" s="449"/>
      <c r="G2308" s="449"/>
      <c r="H2308" s="449"/>
      <c r="I2308" s="449" t="s">
        <v>8594</v>
      </c>
      <c r="J2308" s="449"/>
      <c r="K2308" s="449"/>
      <c r="L2308" s="449"/>
      <c r="U2308" s="196" t="str">
        <f t="shared" ref="U2308:U2326" si="98">IF(LEN(B2308)&gt;0,_xlfn.CONCAT(B2308,": ",D2308),"")</f>
        <v>343: Taban ABINA</v>
      </c>
    </row>
    <row r="2309" spans="1:21" ht="12.6">
      <c r="A2309" s="449" t="s">
        <v>10560</v>
      </c>
      <c r="B2309" s="448">
        <v>344</v>
      </c>
      <c r="C2309" s="450" t="s">
        <v>10715</v>
      </c>
      <c r="D2309" s="449" t="str">
        <f t="shared" si="97"/>
        <v>Maneya YOSEKA</v>
      </c>
      <c r="E2309" s="449" t="s">
        <v>10715</v>
      </c>
      <c r="F2309" s="449"/>
      <c r="G2309" s="449"/>
      <c r="H2309" s="449"/>
      <c r="I2309" s="449" t="s">
        <v>8594</v>
      </c>
      <c r="J2309" s="449"/>
      <c r="K2309" s="449"/>
      <c r="L2309" s="449"/>
      <c r="U2309" s="196" t="str">
        <f t="shared" si="98"/>
        <v>344: Maneya YOSEKA</v>
      </c>
    </row>
    <row r="2310" spans="1:21" ht="12.6">
      <c r="A2310" s="449" t="s">
        <v>10560</v>
      </c>
      <c r="B2310" s="448">
        <v>345</v>
      </c>
      <c r="C2310" s="450" t="s">
        <v>10716</v>
      </c>
      <c r="D2310" s="449" t="str">
        <f t="shared" si="97"/>
        <v>Rose EJURU</v>
      </c>
      <c r="E2310" s="449" t="s">
        <v>10717</v>
      </c>
      <c r="F2310" s="449"/>
      <c r="G2310" s="449"/>
      <c r="H2310" s="449"/>
      <c r="I2310" s="449" t="s">
        <v>8594</v>
      </c>
      <c r="J2310" s="449"/>
      <c r="K2310" s="449"/>
      <c r="L2310" s="449"/>
      <c r="U2310" s="196" t="str">
        <f t="shared" si="98"/>
        <v>345: Rose EJURU</v>
      </c>
    </row>
    <row r="2311" spans="1:21" ht="12.6">
      <c r="A2311" s="449" t="s">
        <v>10560</v>
      </c>
      <c r="B2311" s="448">
        <v>346</v>
      </c>
      <c r="C2311" s="450" t="s">
        <v>10718</v>
      </c>
      <c r="D2311" s="449" t="str">
        <f t="shared" si="97"/>
        <v>Monica Lomoi</v>
      </c>
      <c r="E2311" s="449" t="s">
        <v>10718</v>
      </c>
      <c r="F2311" s="449"/>
      <c r="G2311" s="449"/>
      <c r="H2311" s="449"/>
      <c r="I2311" s="449" t="s">
        <v>8594</v>
      </c>
      <c r="J2311" s="449"/>
      <c r="K2311" s="449"/>
      <c r="L2311" s="449"/>
      <c r="U2311" s="196" t="str">
        <f t="shared" si="98"/>
        <v>346: Monica Lomoi</v>
      </c>
    </row>
    <row r="2312" spans="1:21" ht="12.6">
      <c r="A2312" s="449" t="s">
        <v>10560</v>
      </c>
      <c r="B2312" s="448">
        <v>347</v>
      </c>
      <c r="C2312" s="450" t="s">
        <v>10579</v>
      </c>
      <c r="D2312" s="449" t="str">
        <f t="shared" si="97"/>
        <v>Nancy Kara</v>
      </c>
      <c r="E2312" s="449" t="s">
        <v>10579</v>
      </c>
      <c r="F2312" s="449"/>
      <c r="G2312" s="449"/>
      <c r="H2312" s="449"/>
      <c r="I2312" s="449" t="s">
        <v>8594</v>
      </c>
      <c r="J2312" s="449"/>
      <c r="K2312" s="449"/>
      <c r="L2312" s="449"/>
      <c r="U2312" s="196" t="str">
        <f t="shared" si="98"/>
        <v>347: Nancy Kara</v>
      </c>
    </row>
    <row r="2313" spans="1:21" ht="12.6">
      <c r="A2313" s="449" t="s">
        <v>10560</v>
      </c>
      <c r="B2313" s="448">
        <v>348</v>
      </c>
      <c r="C2313" s="450" t="s">
        <v>10580</v>
      </c>
      <c r="D2313" s="449" t="str">
        <f t="shared" si="97"/>
        <v>Wani Sesnan</v>
      </c>
      <c r="E2313" s="449" t="s">
        <v>10580</v>
      </c>
      <c r="F2313" s="449"/>
      <c r="G2313" s="449"/>
      <c r="H2313" s="449"/>
      <c r="I2313" s="449" t="s">
        <v>8594</v>
      </c>
      <c r="J2313" s="449"/>
      <c r="K2313" s="449"/>
      <c r="L2313" s="449"/>
      <c r="U2313" s="196" t="str">
        <f t="shared" si="98"/>
        <v>348: Wani Sesnan</v>
      </c>
    </row>
    <row r="2314" spans="1:21" ht="12.6">
      <c r="A2314" s="449" t="s">
        <v>10560</v>
      </c>
      <c r="B2314" s="448">
        <v>349</v>
      </c>
      <c r="C2314" s="450" t="s">
        <v>10581</v>
      </c>
      <c r="D2314" s="449" t="str">
        <f t="shared" si="97"/>
        <v>Gloria Gwoka</v>
      </c>
      <c r="E2314" s="449" t="s">
        <v>10581</v>
      </c>
      <c r="F2314" s="449"/>
      <c r="G2314" s="449"/>
      <c r="H2314" s="449"/>
      <c r="I2314" s="449" t="s">
        <v>8594</v>
      </c>
      <c r="J2314" s="449"/>
      <c r="K2314" s="449"/>
      <c r="L2314" s="449"/>
      <c r="U2314" s="196" t="str">
        <f t="shared" si="98"/>
        <v>349: Gloria Gwoka</v>
      </c>
    </row>
    <row r="2315" spans="1:21" ht="12.6">
      <c r="A2315" s="449" t="s">
        <v>10560</v>
      </c>
      <c r="B2315" s="448">
        <v>350</v>
      </c>
      <c r="C2315" s="450" t="s">
        <v>10582</v>
      </c>
      <c r="D2315" s="449" t="str">
        <f t="shared" si="97"/>
        <v>OlwenyMichael</v>
      </c>
      <c r="E2315" s="449" t="s">
        <v>10582</v>
      </c>
      <c r="F2315" s="449"/>
      <c r="G2315" s="449"/>
      <c r="H2315" s="449"/>
      <c r="I2315" s="449" t="s">
        <v>8594</v>
      </c>
      <c r="J2315" s="449"/>
      <c r="K2315" s="449"/>
      <c r="L2315" s="449"/>
      <c r="U2315" s="196" t="str">
        <f t="shared" si="98"/>
        <v>350: OlwenyMichael</v>
      </c>
    </row>
    <row r="2316" spans="1:21" ht="12.6">
      <c r="A2316" s="449" t="s">
        <v>10560</v>
      </c>
      <c r="B2316" s="448">
        <v>351</v>
      </c>
      <c r="C2316" s="450" t="s">
        <v>10583</v>
      </c>
      <c r="D2316" s="449" t="str">
        <f t="shared" si="97"/>
        <v>Elia Henry</v>
      </c>
      <c r="E2316" s="449" t="s">
        <v>10583</v>
      </c>
      <c r="F2316" s="449"/>
      <c r="G2316" s="449"/>
      <c r="H2316" s="449"/>
      <c r="I2316" s="449" t="s">
        <v>8594</v>
      </c>
      <c r="J2316" s="449"/>
      <c r="K2316" s="449"/>
      <c r="L2316" s="449"/>
      <c r="U2316" s="196" t="str">
        <f t="shared" si="98"/>
        <v>351: Elia Henry</v>
      </c>
    </row>
    <row r="2317" spans="1:21" ht="12.6">
      <c r="A2317" s="449" t="s">
        <v>10560</v>
      </c>
      <c r="B2317" s="448">
        <v>352</v>
      </c>
      <c r="C2317" s="450" t="s">
        <v>10584</v>
      </c>
      <c r="D2317" s="449" t="str">
        <f t="shared" si="97"/>
        <v>Sujin Pak</v>
      </c>
      <c r="E2317" s="449" t="s">
        <v>10584</v>
      </c>
      <c r="F2317" s="449"/>
      <c r="G2317" s="449"/>
      <c r="H2317" s="449"/>
      <c r="I2317" s="449" t="s">
        <v>8594</v>
      </c>
      <c r="J2317" s="449"/>
      <c r="K2317" s="449"/>
      <c r="L2317" s="449"/>
      <c r="U2317" s="196" t="str">
        <f t="shared" si="98"/>
        <v>352: Sujin Pak</v>
      </c>
    </row>
    <row r="2318" spans="1:21" ht="12.6">
      <c r="A2318" s="449" t="s">
        <v>10560</v>
      </c>
      <c r="B2318" s="448">
        <v>353</v>
      </c>
      <c r="C2318" s="450" t="s">
        <v>10585</v>
      </c>
      <c r="D2318" s="449" t="str">
        <f t="shared" si="97"/>
        <v>Agyili Wisdom</v>
      </c>
      <c r="E2318" s="449" t="s">
        <v>10585</v>
      </c>
      <c r="F2318" s="449"/>
      <c r="G2318" s="449"/>
      <c r="H2318" s="449"/>
      <c r="I2318" s="449" t="s">
        <v>8594</v>
      </c>
      <c r="J2318" s="449"/>
      <c r="K2318" s="449"/>
      <c r="L2318" s="449"/>
      <c r="U2318" s="196" t="str">
        <f t="shared" si="98"/>
        <v>353: Agyili Wisdom</v>
      </c>
    </row>
    <row r="2319" spans="1:21" ht="12.6">
      <c r="A2319" s="449" t="s">
        <v>10560</v>
      </c>
      <c r="B2319" s="448">
        <v>354</v>
      </c>
      <c r="C2319" s="450" t="s">
        <v>10586</v>
      </c>
      <c r="D2319" s="449" t="str">
        <f t="shared" si="97"/>
        <v>Emmanuel Sallah</v>
      </c>
      <c r="E2319" s="449" t="s">
        <v>10586</v>
      </c>
      <c r="F2319" s="449"/>
      <c r="G2319" s="449"/>
      <c r="H2319" s="449"/>
      <c r="I2319" s="449" t="s">
        <v>8594</v>
      </c>
      <c r="J2319" s="449"/>
      <c r="K2319" s="449"/>
      <c r="L2319" s="449"/>
      <c r="U2319" s="196" t="str">
        <f t="shared" si="98"/>
        <v>354: Emmanuel Sallah</v>
      </c>
    </row>
    <row r="2320" spans="1:21" ht="12.6">
      <c r="A2320" s="449" t="s">
        <v>10560</v>
      </c>
      <c r="B2320" s="448">
        <v>355</v>
      </c>
      <c r="C2320" s="450" t="s">
        <v>10587</v>
      </c>
      <c r="D2320" s="449" t="str">
        <f t="shared" si="97"/>
        <v>Edward Nyilek</v>
      </c>
      <c r="E2320" s="449" t="s">
        <v>10587</v>
      </c>
      <c r="F2320" s="449"/>
      <c r="G2320" s="449"/>
      <c r="H2320" s="449"/>
      <c r="I2320" s="449" t="s">
        <v>8594</v>
      </c>
      <c r="J2320" s="449"/>
      <c r="K2320" s="449"/>
      <c r="L2320" s="449"/>
      <c r="U2320" s="196" t="str">
        <f t="shared" si="98"/>
        <v>355: Edward Nyilek</v>
      </c>
    </row>
    <row r="2321" spans="1:21" ht="12.6">
      <c r="A2321" s="449" t="s">
        <v>10560</v>
      </c>
      <c r="B2321" s="448">
        <v>356</v>
      </c>
      <c r="C2321" s="450" t="s">
        <v>10588</v>
      </c>
      <c r="D2321" s="449" t="str">
        <f t="shared" si="97"/>
        <v>Chandia Hellen</v>
      </c>
      <c r="E2321" s="449" t="s">
        <v>10588</v>
      </c>
      <c r="F2321" s="449"/>
      <c r="G2321" s="449"/>
      <c r="H2321" s="449"/>
      <c r="I2321" s="449" t="s">
        <v>8594</v>
      </c>
      <c r="J2321" s="449"/>
      <c r="K2321" s="449"/>
      <c r="L2321" s="449"/>
      <c r="U2321" s="196" t="str">
        <f t="shared" si="98"/>
        <v>356: Chandia Hellen</v>
      </c>
    </row>
    <row r="2322" spans="1:21" ht="12.6">
      <c r="A2322" s="449" t="s">
        <v>10560</v>
      </c>
      <c r="B2322" s="448">
        <v>357</v>
      </c>
      <c r="C2322" s="450" t="s">
        <v>10589</v>
      </c>
      <c r="D2322" s="449" t="str">
        <f t="shared" si="97"/>
        <v>Pandek Michael</v>
      </c>
      <c r="E2322" s="449" t="s">
        <v>10589</v>
      </c>
      <c r="F2322" s="449"/>
      <c r="G2322" s="449"/>
      <c r="H2322" s="449"/>
      <c r="I2322" s="449" t="s">
        <v>8594</v>
      </c>
      <c r="J2322" s="449"/>
      <c r="K2322" s="449"/>
      <c r="L2322" s="449"/>
      <c r="U2322" s="196" t="str">
        <f t="shared" si="98"/>
        <v>357: Pandek Michael</v>
      </c>
    </row>
    <row r="2323" spans="1:21" ht="12.6">
      <c r="A2323" s="449" t="s">
        <v>10560</v>
      </c>
      <c r="B2323" s="448">
        <v>358</v>
      </c>
      <c r="C2323" s="450" t="s">
        <v>10590</v>
      </c>
      <c r="D2323" s="449" t="str">
        <f t="shared" si="97"/>
        <v>Mikaya Ali</v>
      </c>
      <c r="E2323" s="449" t="s">
        <v>10590</v>
      </c>
      <c r="F2323" s="449"/>
      <c r="G2323" s="449"/>
      <c r="H2323" s="449"/>
      <c r="I2323" s="449" t="s">
        <v>8594</v>
      </c>
      <c r="J2323" s="449"/>
      <c r="K2323" s="449"/>
      <c r="L2323" s="449"/>
      <c r="U2323" s="196" t="str">
        <f t="shared" si="98"/>
        <v>358: Mikaya Ali</v>
      </c>
    </row>
    <row r="2324" spans="1:21" ht="12.6">
      <c r="A2324" s="449" t="s">
        <v>10560</v>
      </c>
      <c r="B2324" s="448">
        <v>359</v>
      </c>
      <c r="C2324" s="450" t="s">
        <v>10591</v>
      </c>
      <c r="D2324" s="449" t="str">
        <f t="shared" si="97"/>
        <v>FlorenceLupe</v>
      </c>
      <c r="E2324" s="449" t="s">
        <v>10591</v>
      </c>
      <c r="F2324" s="449"/>
      <c r="G2324" s="449"/>
      <c r="H2324" s="449"/>
      <c r="I2324" s="449" t="s">
        <v>8594</v>
      </c>
      <c r="J2324" s="449"/>
      <c r="K2324" s="449"/>
      <c r="L2324" s="449"/>
      <c r="U2324" s="196" t="str">
        <f t="shared" si="98"/>
        <v>359: FlorenceLupe</v>
      </c>
    </row>
    <row r="2325" spans="1:21" ht="12.6">
      <c r="A2325" s="449" t="s">
        <v>10560</v>
      </c>
      <c r="B2325" s="448">
        <v>360</v>
      </c>
      <c r="C2325" s="450" t="s">
        <v>10592</v>
      </c>
      <c r="D2325" s="449" t="str">
        <f t="shared" si="97"/>
        <v>James Obale</v>
      </c>
      <c r="E2325" s="449" t="s">
        <v>10592</v>
      </c>
      <c r="F2325" s="449"/>
      <c r="G2325" s="449"/>
      <c r="H2325" s="449"/>
      <c r="I2325" s="449" t="s">
        <v>8594</v>
      </c>
      <c r="J2325" s="449"/>
      <c r="K2325" s="449"/>
      <c r="L2325" s="449"/>
      <c r="U2325" s="196" t="str">
        <f t="shared" si="98"/>
        <v>360: James Obale</v>
      </c>
    </row>
    <row r="2326" spans="1:21" ht="12.6">
      <c r="A2326" s="449" t="s">
        <v>10560</v>
      </c>
      <c r="B2326" s="448">
        <v>361</v>
      </c>
      <c r="C2326" s="450" t="s">
        <v>10593</v>
      </c>
      <c r="D2326" s="449" t="str">
        <f t="shared" si="97"/>
        <v>Ohisa Rueben</v>
      </c>
      <c r="E2326" s="449" t="s">
        <v>10593</v>
      </c>
      <c r="F2326" s="449"/>
      <c r="G2326" s="449"/>
      <c r="H2326" s="449"/>
      <c r="I2326" s="449" t="s">
        <v>8594</v>
      </c>
      <c r="J2326" s="449"/>
      <c r="K2326" s="449"/>
      <c r="L2326" s="449"/>
      <c r="U2326" s="196" t="str">
        <f t="shared" si="98"/>
        <v>361: Ohisa Rueben</v>
      </c>
    </row>
    <row r="2327" spans="1:21" ht="12.6">
      <c r="A2327" s="449" t="s">
        <v>10560</v>
      </c>
      <c r="B2327" s="448">
        <v>362</v>
      </c>
      <c r="C2327" s="450" t="s">
        <v>10719</v>
      </c>
      <c r="D2327" s="449" t="str">
        <f t="shared" si="97"/>
        <v>Charity Akujo</v>
      </c>
      <c r="E2327" s="449"/>
      <c r="F2327" s="449"/>
      <c r="G2327" s="449"/>
      <c r="H2327" s="449"/>
      <c r="I2327" s="449" t="s">
        <v>5703</v>
      </c>
      <c r="J2327" s="449"/>
      <c r="K2327" s="449"/>
      <c r="L2327" s="449"/>
    </row>
    <row r="2328" spans="1:21" ht="12.6">
      <c r="A2328" s="449" t="s">
        <v>10560</v>
      </c>
      <c r="B2328" s="448">
        <v>363</v>
      </c>
      <c r="C2328" s="450" t="s">
        <v>10720</v>
      </c>
      <c r="D2328" s="449" t="str">
        <f t="shared" si="97"/>
        <v>Suzy Rabi</v>
      </c>
      <c r="E2328" s="449"/>
      <c r="F2328" s="449"/>
      <c r="G2328" s="449"/>
      <c r="H2328" s="449"/>
      <c r="I2328" s="449" t="s">
        <v>5703</v>
      </c>
      <c r="J2328" s="449"/>
      <c r="K2328" s="449"/>
      <c r="L2328" s="449"/>
    </row>
    <row r="2329" spans="1:21" ht="12.6">
      <c r="A2329" s="449" t="s">
        <v>10560</v>
      </c>
      <c r="B2329" s="448">
        <v>364</v>
      </c>
      <c r="C2329" s="450" t="s">
        <v>10721</v>
      </c>
      <c r="D2329" s="449" t="str">
        <f t="shared" si="97"/>
        <v>Marko Majak</v>
      </c>
      <c r="E2329" s="449"/>
      <c r="F2329" s="449"/>
      <c r="G2329" s="449"/>
      <c r="H2329" s="449"/>
      <c r="I2329" s="449" t="s">
        <v>5703</v>
      </c>
      <c r="J2329" s="449"/>
      <c r="K2329" s="449"/>
      <c r="L2329" s="449"/>
    </row>
    <row r="2330" spans="1:21" ht="12.6">
      <c r="A2330" s="449" t="s">
        <v>10560</v>
      </c>
      <c r="B2330" s="448">
        <v>365</v>
      </c>
      <c r="C2330" s="450" t="s">
        <v>10719</v>
      </c>
      <c r="D2330" s="449" t="str">
        <f t="shared" si="97"/>
        <v>Charity Akujo</v>
      </c>
      <c r="E2330" s="449"/>
      <c r="F2330" s="449"/>
      <c r="G2330" s="449"/>
      <c r="H2330" s="449"/>
      <c r="I2330" s="449" t="s">
        <v>5710</v>
      </c>
      <c r="J2330" s="449"/>
      <c r="K2330" s="449"/>
      <c r="L2330" s="449"/>
    </row>
    <row r="2331" spans="1:21" ht="12.6">
      <c r="A2331" s="449" t="s">
        <v>10560</v>
      </c>
      <c r="B2331" s="448">
        <v>366</v>
      </c>
      <c r="C2331" s="450" t="s">
        <v>10720</v>
      </c>
      <c r="D2331" s="449" t="str">
        <f t="shared" si="97"/>
        <v>Suzy Rabi</v>
      </c>
      <c r="E2331" s="449"/>
      <c r="F2331" s="449"/>
      <c r="G2331" s="449"/>
      <c r="H2331" s="449"/>
      <c r="I2331" s="449" t="s">
        <v>5710</v>
      </c>
      <c r="J2331" s="449"/>
      <c r="K2331" s="449"/>
      <c r="L2331" s="449"/>
    </row>
    <row r="2332" spans="1:21" ht="12.6">
      <c r="A2332" s="449" t="s">
        <v>10560</v>
      </c>
      <c r="B2332" s="448">
        <v>367</v>
      </c>
      <c r="C2332" s="450" t="s">
        <v>10721</v>
      </c>
      <c r="D2332" s="449" t="str">
        <f t="shared" si="97"/>
        <v>Marko Majak</v>
      </c>
      <c r="E2332" s="449"/>
      <c r="F2332" s="449"/>
      <c r="G2332" s="449"/>
      <c r="H2332" s="449"/>
      <c r="I2332" s="449" t="s">
        <v>5710</v>
      </c>
      <c r="J2332" s="449"/>
      <c r="K2332" s="449"/>
      <c r="L2332" s="449"/>
    </row>
    <row r="2333" spans="1:21" ht="12.6">
      <c r="A2333" s="449" t="s">
        <v>10560</v>
      </c>
      <c r="B2333" s="448">
        <v>368</v>
      </c>
      <c r="C2333" s="450" t="s">
        <v>10719</v>
      </c>
      <c r="D2333" s="449" t="str">
        <f t="shared" si="97"/>
        <v>Charity Akujo</v>
      </c>
      <c r="E2333" s="449"/>
      <c r="F2333" s="449"/>
      <c r="G2333" s="449"/>
      <c r="H2333" s="449"/>
      <c r="I2333" s="449" t="s">
        <v>5717</v>
      </c>
      <c r="J2333" s="449"/>
      <c r="K2333" s="449"/>
      <c r="L2333" s="449"/>
    </row>
    <row r="2334" spans="1:21" ht="12.6">
      <c r="A2334" s="449" t="s">
        <v>10560</v>
      </c>
      <c r="B2334" s="448">
        <v>369</v>
      </c>
      <c r="C2334" s="450" t="s">
        <v>10720</v>
      </c>
      <c r="D2334" s="449" t="str">
        <f t="shared" si="97"/>
        <v>Suzy Rabi</v>
      </c>
      <c r="E2334" s="449"/>
      <c r="F2334" s="449"/>
      <c r="G2334" s="449"/>
      <c r="H2334" s="449"/>
      <c r="I2334" s="449" t="s">
        <v>5717</v>
      </c>
      <c r="J2334" s="449"/>
      <c r="K2334" s="449"/>
      <c r="L2334" s="449"/>
    </row>
    <row r="2335" spans="1:21" ht="12.6">
      <c r="A2335" s="449" t="s">
        <v>10560</v>
      </c>
      <c r="B2335" s="448">
        <v>370</v>
      </c>
      <c r="C2335" s="450" t="s">
        <v>10721</v>
      </c>
      <c r="D2335" s="449" t="str">
        <f t="shared" ref="D2335:D2374" si="99">C2335</f>
        <v>Marko Majak</v>
      </c>
      <c r="E2335" s="449"/>
      <c r="F2335" s="449"/>
      <c r="G2335" s="449"/>
      <c r="H2335" s="449"/>
      <c r="I2335" s="449" t="s">
        <v>5717</v>
      </c>
      <c r="J2335" s="449"/>
      <c r="K2335" s="449"/>
      <c r="L2335" s="449"/>
    </row>
    <row r="2336" spans="1:21" ht="12.6">
      <c r="A2336" s="449" t="s">
        <v>10560</v>
      </c>
      <c r="B2336" s="448">
        <v>371</v>
      </c>
      <c r="C2336" s="450" t="s">
        <v>10719</v>
      </c>
      <c r="D2336" s="449" t="str">
        <f t="shared" si="99"/>
        <v>Charity Akujo</v>
      </c>
      <c r="E2336" s="449"/>
      <c r="F2336" s="449"/>
      <c r="G2336" s="449"/>
      <c r="H2336" s="449"/>
      <c r="I2336" s="449" t="s">
        <v>5723</v>
      </c>
      <c r="J2336" s="449"/>
      <c r="K2336" s="449"/>
      <c r="L2336" s="449"/>
    </row>
    <row r="2337" spans="1:12" ht="12.6">
      <c r="A2337" s="449" t="s">
        <v>10560</v>
      </c>
      <c r="B2337" s="448">
        <v>372</v>
      </c>
      <c r="C2337" s="450" t="s">
        <v>10720</v>
      </c>
      <c r="D2337" s="449" t="str">
        <f t="shared" si="99"/>
        <v>Suzy Rabi</v>
      </c>
      <c r="E2337" s="449"/>
      <c r="F2337" s="449"/>
      <c r="G2337" s="449"/>
      <c r="H2337" s="449"/>
      <c r="I2337" s="449" t="s">
        <v>5723</v>
      </c>
      <c r="J2337" s="449"/>
      <c r="K2337" s="449"/>
      <c r="L2337" s="449"/>
    </row>
    <row r="2338" spans="1:12" ht="12.6">
      <c r="A2338" s="449" t="s">
        <v>10560</v>
      </c>
      <c r="B2338" s="448">
        <v>373</v>
      </c>
      <c r="C2338" s="450" t="s">
        <v>10721</v>
      </c>
      <c r="D2338" s="449" t="str">
        <f t="shared" si="99"/>
        <v>Marko Majak</v>
      </c>
      <c r="E2338" s="449"/>
      <c r="F2338" s="449"/>
      <c r="G2338" s="449"/>
      <c r="H2338" s="449"/>
      <c r="I2338" s="449" t="s">
        <v>5723</v>
      </c>
      <c r="J2338" s="449"/>
      <c r="K2338" s="449"/>
      <c r="L2338" s="449"/>
    </row>
    <row r="2339" spans="1:12" ht="12.6">
      <c r="A2339" s="449" t="s">
        <v>10560</v>
      </c>
      <c r="B2339" s="448">
        <v>374</v>
      </c>
      <c r="C2339" s="450" t="s">
        <v>10719</v>
      </c>
      <c r="D2339" s="449" t="str">
        <f t="shared" si="99"/>
        <v>Charity Akujo</v>
      </c>
      <c r="E2339" s="449"/>
      <c r="F2339" s="449"/>
      <c r="G2339" s="449"/>
      <c r="H2339" s="449"/>
      <c r="I2339" s="449" t="s">
        <v>5728</v>
      </c>
      <c r="J2339" s="449"/>
      <c r="K2339" s="449"/>
      <c r="L2339" s="449"/>
    </row>
    <row r="2340" spans="1:12" ht="12.6">
      <c r="A2340" s="449" t="s">
        <v>10560</v>
      </c>
      <c r="B2340" s="448">
        <v>375</v>
      </c>
      <c r="C2340" s="450" t="s">
        <v>10720</v>
      </c>
      <c r="D2340" s="449" t="str">
        <f t="shared" si="99"/>
        <v>Suzy Rabi</v>
      </c>
      <c r="E2340" s="449"/>
      <c r="F2340" s="449"/>
      <c r="G2340" s="449"/>
      <c r="H2340" s="449"/>
      <c r="I2340" s="449" t="s">
        <v>5728</v>
      </c>
      <c r="J2340" s="449"/>
      <c r="K2340" s="449"/>
      <c r="L2340" s="449"/>
    </row>
    <row r="2341" spans="1:12" ht="12.6">
      <c r="A2341" s="449" t="s">
        <v>10560</v>
      </c>
      <c r="B2341" s="448">
        <v>376</v>
      </c>
      <c r="C2341" s="450" t="s">
        <v>10721</v>
      </c>
      <c r="D2341" s="449" t="str">
        <f t="shared" si="99"/>
        <v>Marko Majak</v>
      </c>
      <c r="E2341" s="449"/>
      <c r="F2341" s="449"/>
      <c r="G2341" s="449"/>
      <c r="H2341" s="449"/>
      <c r="I2341" s="449" t="s">
        <v>5728</v>
      </c>
      <c r="J2341" s="449"/>
      <c r="K2341" s="449"/>
      <c r="L2341" s="449"/>
    </row>
    <row r="2342" spans="1:12" ht="12.6">
      <c r="A2342" s="449" t="s">
        <v>10560</v>
      </c>
      <c r="B2342" s="448">
        <v>377</v>
      </c>
      <c r="C2342" s="450" t="s">
        <v>10719</v>
      </c>
      <c r="D2342" s="449" t="str">
        <f t="shared" si="99"/>
        <v>Charity Akujo</v>
      </c>
      <c r="E2342" s="449"/>
      <c r="F2342" s="449"/>
      <c r="G2342" s="449"/>
      <c r="H2342" s="449"/>
      <c r="I2342" s="449" t="s">
        <v>8575</v>
      </c>
      <c r="J2342" s="449"/>
      <c r="K2342" s="449"/>
      <c r="L2342" s="449"/>
    </row>
    <row r="2343" spans="1:12" ht="12.6">
      <c r="A2343" s="449" t="s">
        <v>10560</v>
      </c>
      <c r="B2343" s="448">
        <v>378</v>
      </c>
      <c r="C2343" s="450" t="s">
        <v>10720</v>
      </c>
      <c r="D2343" s="449" t="str">
        <f t="shared" si="99"/>
        <v>Suzy Rabi</v>
      </c>
      <c r="E2343" s="449"/>
      <c r="F2343" s="449"/>
      <c r="G2343" s="449"/>
      <c r="H2343" s="449"/>
      <c r="I2343" s="449" t="s">
        <v>8575</v>
      </c>
      <c r="J2343" s="449"/>
      <c r="K2343" s="449"/>
      <c r="L2343" s="449"/>
    </row>
    <row r="2344" spans="1:12" ht="12.6">
      <c r="A2344" s="449" t="s">
        <v>10560</v>
      </c>
      <c r="B2344" s="448">
        <v>379</v>
      </c>
      <c r="C2344" s="450" t="s">
        <v>10721</v>
      </c>
      <c r="D2344" s="449" t="str">
        <f t="shared" si="99"/>
        <v>Marko Majak</v>
      </c>
      <c r="E2344" s="449"/>
      <c r="F2344" s="449"/>
      <c r="G2344" s="449"/>
      <c r="H2344" s="449"/>
      <c r="I2344" s="449" t="s">
        <v>8575</v>
      </c>
      <c r="J2344" s="449"/>
      <c r="K2344" s="449"/>
      <c r="L2344" s="449"/>
    </row>
    <row r="2345" spans="1:12" ht="12.6">
      <c r="A2345" s="449" t="s">
        <v>10560</v>
      </c>
      <c r="B2345" s="448">
        <v>380</v>
      </c>
      <c r="C2345" s="450" t="s">
        <v>10719</v>
      </c>
      <c r="D2345" s="449" t="str">
        <f t="shared" si="99"/>
        <v>Charity Akujo</v>
      </c>
      <c r="E2345" s="449"/>
      <c r="F2345" s="449"/>
      <c r="G2345" s="449"/>
      <c r="H2345" s="449"/>
      <c r="I2345" s="449" t="s">
        <v>8578</v>
      </c>
      <c r="J2345" s="449"/>
      <c r="K2345" s="449"/>
      <c r="L2345" s="449"/>
    </row>
    <row r="2346" spans="1:12" ht="12.6">
      <c r="A2346" s="449" t="s">
        <v>10560</v>
      </c>
      <c r="B2346" s="448">
        <v>381</v>
      </c>
      <c r="C2346" s="450" t="s">
        <v>10720</v>
      </c>
      <c r="D2346" s="449" t="str">
        <f t="shared" si="99"/>
        <v>Suzy Rabi</v>
      </c>
      <c r="E2346" s="449"/>
      <c r="F2346" s="449"/>
      <c r="G2346" s="449"/>
      <c r="H2346" s="449"/>
      <c r="I2346" s="449" t="s">
        <v>8578</v>
      </c>
      <c r="J2346" s="449"/>
      <c r="K2346" s="449"/>
      <c r="L2346" s="449"/>
    </row>
    <row r="2347" spans="1:12" ht="12.6">
      <c r="A2347" s="449" t="s">
        <v>10560</v>
      </c>
      <c r="B2347" s="448">
        <v>382</v>
      </c>
      <c r="C2347" s="450" t="s">
        <v>10721</v>
      </c>
      <c r="D2347" s="449" t="str">
        <f t="shared" si="99"/>
        <v>Marko Majak</v>
      </c>
      <c r="E2347" s="449"/>
      <c r="F2347" s="449"/>
      <c r="G2347" s="449"/>
      <c r="H2347" s="449"/>
      <c r="I2347" s="449" t="s">
        <v>8578</v>
      </c>
      <c r="J2347" s="449"/>
      <c r="K2347" s="449"/>
      <c r="L2347" s="449"/>
    </row>
    <row r="2348" spans="1:12" ht="12.6">
      <c r="A2348" s="449" t="s">
        <v>10560</v>
      </c>
      <c r="B2348" s="448">
        <v>383</v>
      </c>
      <c r="C2348" s="450" t="s">
        <v>10719</v>
      </c>
      <c r="D2348" s="449" t="str">
        <f t="shared" si="99"/>
        <v>Charity Akujo</v>
      </c>
      <c r="E2348" s="449"/>
      <c r="F2348" s="449"/>
      <c r="G2348" s="449"/>
      <c r="H2348" s="449"/>
      <c r="I2348" s="449" t="s">
        <v>8580</v>
      </c>
      <c r="J2348" s="449"/>
      <c r="K2348" s="449"/>
      <c r="L2348" s="449"/>
    </row>
    <row r="2349" spans="1:12" ht="12.6">
      <c r="A2349" s="449" t="s">
        <v>10560</v>
      </c>
      <c r="B2349" s="448">
        <v>384</v>
      </c>
      <c r="C2349" s="450" t="s">
        <v>10720</v>
      </c>
      <c r="D2349" s="449" t="str">
        <f t="shared" si="99"/>
        <v>Suzy Rabi</v>
      </c>
      <c r="E2349" s="449"/>
      <c r="F2349" s="449"/>
      <c r="G2349" s="449"/>
      <c r="H2349" s="449"/>
      <c r="I2349" s="449" t="s">
        <v>8580</v>
      </c>
      <c r="J2349" s="449"/>
      <c r="K2349" s="449"/>
      <c r="L2349" s="449"/>
    </row>
    <row r="2350" spans="1:12" ht="12.6">
      <c r="A2350" s="449" t="s">
        <v>10560</v>
      </c>
      <c r="B2350" s="448">
        <v>385</v>
      </c>
      <c r="C2350" s="450" t="s">
        <v>10721</v>
      </c>
      <c r="D2350" s="449" t="str">
        <f t="shared" si="99"/>
        <v>Marko Majak</v>
      </c>
      <c r="E2350" s="449"/>
      <c r="F2350" s="449"/>
      <c r="G2350" s="449"/>
      <c r="H2350" s="449"/>
      <c r="I2350" s="449" t="s">
        <v>8580</v>
      </c>
      <c r="J2350" s="449"/>
      <c r="K2350" s="449"/>
      <c r="L2350" s="449"/>
    </row>
    <row r="2351" spans="1:12" ht="12.6">
      <c r="A2351" s="449" t="s">
        <v>10560</v>
      </c>
      <c r="B2351" s="448">
        <v>386</v>
      </c>
      <c r="C2351" s="450" t="s">
        <v>10719</v>
      </c>
      <c r="D2351" s="449" t="str">
        <f t="shared" si="99"/>
        <v>Charity Akujo</v>
      </c>
      <c r="E2351" s="449"/>
      <c r="F2351" s="449"/>
      <c r="G2351" s="449"/>
      <c r="H2351" s="449"/>
      <c r="I2351" s="449" t="s">
        <v>8583</v>
      </c>
      <c r="J2351" s="449"/>
      <c r="K2351" s="449"/>
      <c r="L2351" s="449"/>
    </row>
    <row r="2352" spans="1:12" ht="12.6">
      <c r="A2352" s="449" t="s">
        <v>10560</v>
      </c>
      <c r="B2352" s="448">
        <v>387</v>
      </c>
      <c r="C2352" s="450" t="s">
        <v>10720</v>
      </c>
      <c r="D2352" s="449" t="str">
        <f t="shared" si="99"/>
        <v>Suzy Rabi</v>
      </c>
      <c r="E2352" s="449"/>
      <c r="F2352" s="449"/>
      <c r="G2352" s="449"/>
      <c r="H2352" s="449"/>
      <c r="I2352" s="449" t="s">
        <v>8583</v>
      </c>
      <c r="J2352" s="449"/>
      <c r="K2352" s="449"/>
      <c r="L2352" s="449"/>
    </row>
    <row r="2353" spans="1:12" ht="12.6">
      <c r="A2353" s="449" t="s">
        <v>10560</v>
      </c>
      <c r="B2353" s="448">
        <v>388</v>
      </c>
      <c r="C2353" s="450" t="s">
        <v>10721</v>
      </c>
      <c r="D2353" s="449" t="str">
        <f t="shared" si="99"/>
        <v>Marko Majak</v>
      </c>
      <c r="E2353" s="449"/>
      <c r="F2353" s="449"/>
      <c r="G2353" s="449"/>
      <c r="H2353" s="449"/>
      <c r="I2353" s="449" t="s">
        <v>8583</v>
      </c>
      <c r="J2353" s="449"/>
      <c r="K2353" s="449"/>
      <c r="L2353" s="449"/>
    </row>
    <row r="2354" spans="1:12" ht="12.6">
      <c r="A2354" s="449" t="s">
        <v>10560</v>
      </c>
      <c r="B2354" s="448">
        <v>389</v>
      </c>
      <c r="C2354" s="450" t="s">
        <v>10719</v>
      </c>
      <c r="D2354" s="449" t="str">
        <f t="shared" si="99"/>
        <v>Charity Akujo</v>
      </c>
      <c r="E2354" s="449"/>
      <c r="F2354" s="449"/>
      <c r="G2354" s="449"/>
      <c r="H2354" s="449"/>
      <c r="I2354" s="449" t="s">
        <v>8585</v>
      </c>
      <c r="J2354" s="449"/>
      <c r="K2354" s="449"/>
      <c r="L2354" s="449"/>
    </row>
    <row r="2355" spans="1:12" ht="12.6">
      <c r="A2355" s="449" t="s">
        <v>10560</v>
      </c>
      <c r="B2355" s="448">
        <v>390</v>
      </c>
      <c r="C2355" s="450" t="s">
        <v>10720</v>
      </c>
      <c r="D2355" s="449" t="str">
        <f t="shared" si="99"/>
        <v>Suzy Rabi</v>
      </c>
      <c r="E2355" s="449"/>
      <c r="F2355" s="449"/>
      <c r="G2355" s="449"/>
      <c r="H2355" s="449"/>
      <c r="I2355" s="449" t="s">
        <v>8585</v>
      </c>
      <c r="J2355" s="449"/>
      <c r="K2355" s="449"/>
      <c r="L2355" s="449"/>
    </row>
    <row r="2356" spans="1:12" ht="12.6">
      <c r="A2356" s="449" t="s">
        <v>10560</v>
      </c>
      <c r="B2356" s="448">
        <v>391</v>
      </c>
      <c r="C2356" s="450" t="s">
        <v>10721</v>
      </c>
      <c r="D2356" s="449" t="str">
        <f t="shared" si="99"/>
        <v>Marko Majak</v>
      </c>
      <c r="E2356" s="449"/>
      <c r="F2356" s="449"/>
      <c r="G2356" s="449"/>
      <c r="H2356" s="449"/>
      <c r="I2356" s="449" t="s">
        <v>8585</v>
      </c>
      <c r="J2356" s="449"/>
      <c r="K2356" s="449"/>
      <c r="L2356" s="449"/>
    </row>
    <row r="2357" spans="1:12" ht="12.6">
      <c r="A2357" s="449" t="s">
        <v>10560</v>
      </c>
      <c r="B2357" s="448">
        <v>392</v>
      </c>
      <c r="C2357" s="450" t="s">
        <v>10719</v>
      </c>
      <c r="D2357" s="449" t="str">
        <f t="shared" si="99"/>
        <v>Charity Akujo</v>
      </c>
      <c r="E2357" s="449"/>
      <c r="F2357" s="449"/>
      <c r="G2357" s="449"/>
      <c r="H2357" s="449"/>
      <c r="I2357" s="449" t="s">
        <v>8586</v>
      </c>
      <c r="J2357" s="449"/>
      <c r="K2357" s="449"/>
      <c r="L2357" s="449"/>
    </row>
    <row r="2358" spans="1:12" ht="12.6">
      <c r="A2358" s="449" t="s">
        <v>10560</v>
      </c>
      <c r="B2358" s="448">
        <v>393</v>
      </c>
      <c r="C2358" s="450" t="s">
        <v>10720</v>
      </c>
      <c r="D2358" s="449" t="str">
        <f t="shared" si="99"/>
        <v>Suzy Rabi</v>
      </c>
      <c r="E2358" s="449"/>
      <c r="F2358" s="449"/>
      <c r="G2358" s="449"/>
      <c r="H2358" s="449"/>
      <c r="I2358" s="449" t="s">
        <v>8586</v>
      </c>
      <c r="J2358" s="449"/>
      <c r="K2358" s="449"/>
      <c r="L2358" s="449"/>
    </row>
    <row r="2359" spans="1:12" ht="12.6">
      <c r="A2359" s="449" t="s">
        <v>10560</v>
      </c>
      <c r="B2359" s="448">
        <v>394</v>
      </c>
      <c r="C2359" s="450" t="s">
        <v>10721</v>
      </c>
      <c r="D2359" s="449" t="str">
        <f t="shared" si="99"/>
        <v>Marko Majak</v>
      </c>
      <c r="E2359" s="449"/>
      <c r="F2359" s="449"/>
      <c r="G2359" s="449"/>
      <c r="H2359" s="449"/>
      <c r="I2359" s="449" t="s">
        <v>8586</v>
      </c>
      <c r="J2359" s="449"/>
      <c r="K2359" s="449"/>
      <c r="L2359" s="449"/>
    </row>
    <row r="2360" spans="1:12" ht="12.6">
      <c r="A2360" s="449" t="s">
        <v>10560</v>
      </c>
      <c r="B2360" s="448">
        <v>395</v>
      </c>
      <c r="C2360" s="450" t="s">
        <v>10719</v>
      </c>
      <c r="D2360" s="449" t="str">
        <f t="shared" si="99"/>
        <v>Charity Akujo</v>
      </c>
      <c r="E2360" s="449"/>
      <c r="F2360" s="449"/>
      <c r="G2360" s="449"/>
      <c r="H2360" s="449"/>
      <c r="I2360" s="449" t="s">
        <v>8588</v>
      </c>
      <c r="J2360" s="449"/>
      <c r="K2360" s="449"/>
      <c r="L2360" s="449"/>
    </row>
    <row r="2361" spans="1:12" ht="12.6">
      <c r="A2361" s="449" t="s">
        <v>10560</v>
      </c>
      <c r="B2361" s="448">
        <v>396</v>
      </c>
      <c r="C2361" s="450" t="s">
        <v>10720</v>
      </c>
      <c r="D2361" s="449" t="str">
        <f t="shared" si="99"/>
        <v>Suzy Rabi</v>
      </c>
      <c r="E2361" s="449"/>
      <c r="F2361" s="449"/>
      <c r="G2361" s="449"/>
      <c r="H2361" s="449"/>
      <c r="I2361" s="449" t="s">
        <v>8588</v>
      </c>
      <c r="J2361" s="449"/>
      <c r="K2361" s="449"/>
      <c r="L2361" s="449"/>
    </row>
    <row r="2362" spans="1:12" ht="12.6">
      <c r="A2362" s="449" t="s">
        <v>10560</v>
      </c>
      <c r="B2362" s="448">
        <v>397</v>
      </c>
      <c r="C2362" s="450" t="s">
        <v>10721</v>
      </c>
      <c r="D2362" s="449" t="str">
        <f t="shared" si="99"/>
        <v>Marko Majak</v>
      </c>
      <c r="E2362" s="449"/>
      <c r="F2362" s="449"/>
      <c r="G2362" s="449"/>
      <c r="H2362" s="449"/>
      <c r="I2362" s="449" t="s">
        <v>8588</v>
      </c>
      <c r="J2362" s="449"/>
      <c r="K2362" s="449"/>
      <c r="L2362" s="449"/>
    </row>
    <row r="2363" spans="1:12" ht="12.6">
      <c r="A2363" s="449" t="s">
        <v>10560</v>
      </c>
      <c r="B2363" s="448">
        <v>398</v>
      </c>
      <c r="C2363" s="450" t="s">
        <v>10719</v>
      </c>
      <c r="D2363" s="449" t="str">
        <f t="shared" si="99"/>
        <v>Charity Akujo</v>
      </c>
      <c r="E2363" s="449"/>
      <c r="F2363" s="449"/>
      <c r="G2363" s="449"/>
      <c r="H2363" s="449"/>
      <c r="I2363" s="449" t="s">
        <v>8590</v>
      </c>
      <c r="J2363" s="449"/>
      <c r="K2363" s="449"/>
      <c r="L2363" s="449"/>
    </row>
    <row r="2364" spans="1:12" ht="12.6">
      <c r="A2364" s="449" t="s">
        <v>10560</v>
      </c>
      <c r="B2364" s="448">
        <v>399</v>
      </c>
      <c r="C2364" s="450" t="s">
        <v>10720</v>
      </c>
      <c r="D2364" s="449" t="str">
        <f t="shared" si="99"/>
        <v>Suzy Rabi</v>
      </c>
      <c r="E2364" s="449"/>
      <c r="F2364" s="449"/>
      <c r="G2364" s="449"/>
      <c r="H2364" s="449"/>
      <c r="I2364" s="449" t="s">
        <v>8590</v>
      </c>
      <c r="J2364" s="449"/>
      <c r="K2364" s="449"/>
      <c r="L2364" s="449"/>
    </row>
    <row r="2365" spans="1:12" ht="12.6">
      <c r="A2365" s="449" t="s">
        <v>10560</v>
      </c>
      <c r="B2365" s="448">
        <v>400</v>
      </c>
      <c r="C2365" s="450" t="s">
        <v>10721</v>
      </c>
      <c r="D2365" s="449" t="str">
        <f t="shared" si="99"/>
        <v>Marko Majak</v>
      </c>
      <c r="E2365" s="449"/>
      <c r="F2365" s="449"/>
      <c r="G2365" s="449"/>
      <c r="H2365" s="449"/>
      <c r="I2365" s="449" t="s">
        <v>8590</v>
      </c>
      <c r="J2365" s="449"/>
      <c r="K2365" s="449"/>
      <c r="L2365" s="449"/>
    </row>
    <row r="2366" spans="1:12" ht="12.6">
      <c r="A2366" s="449" t="s">
        <v>10560</v>
      </c>
      <c r="B2366" s="448">
        <v>401</v>
      </c>
      <c r="C2366" s="450" t="s">
        <v>10719</v>
      </c>
      <c r="D2366" s="449" t="str">
        <f t="shared" si="99"/>
        <v>Charity Akujo</v>
      </c>
      <c r="E2366" s="449"/>
      <c r="F2366" s="449"/>
      <c r="G2366" s="449"/>
      <c r="H2366" s="449"/>
      <c r="I2366" s="449" t="s">
        <v>8592</v>
      </c>
      <c r="J2366" s="449"/>
      <c r="K2366" s="449"/>
      <c r="L2366" s="449"/>
    </row>
    <row r="2367" spans="1:12" ht="12.6">
      <c r="A2367" s="449" t="s">
        <v>10560</v>
      </c>
      <c r="B2367" s="448">
        <v>402</v>
      </c>
      <c r="C2367" s="450" t="s">
        <v>10720</v>
      </c>
      <c r="D2367" s="449" t="str">
        <f t="shared" si="99"/>
        <v>Suzy Rabi</v>
      </c>
      <c r="E2367" s="449"/>
      <c r="F2367" s="449"/>
      <c r="G2367" s="449"/>
      <c r="H2367" s="449"/>
      <c r="I2367" s="449" t="s">
        <v>8592</v>
      </c>
      <c r="J2367" s="449"/>
      <c r="K2367" s="449"/>
      <c r="L2367" s="449"/>
    </row>
    <row r="2368" spans="1:12" ht="12.6">
      <c r="A2368" s="449" t="s">
        <v>10560</v>
      </c>
      <c r="B2368" s="448">
        <v>403</v>
      </c>
      <c r="C2368" s="450" t="s">
        <v>10721</v>
      </c>
      <c r="D2368" s="449" t="str">
        <f t="shared" si="99"/>
        <v>Marko Majak</v>
      </c>
      <c r="E2368" s="449"/>
      <c r="F2368" s="449"/>
      <c r="G2368" s="449"/>
      <c r="H2368" s="449"/>
      <c r="I2368" s="449" t="s">
        <v>8592</v>
      </c>
      <c r="J2368" s="449"/>
      <c r="K2368" s="449"/>
      <c r="L2368" s="449"/>
    </row>
    <row r="2369" spans="1:21" ht="12.6">
      <c r="A2369" s="449" t="s">
        <v>10560</v>
      </c>
      <c r="B2369" s="448">
        <v>404</v>
      </c>
      <c r="C2369" s="450" t="s">
        <v>10719</v>
      </c>
      <c r="D2369" s="449" t="str">
        <f t="shared" si="99"/>
        <v>Charity Akujo</v>
      </c>
      <c r="E2369" s="449"/>
      <c r="F2369" s="449"/>
      <c r="G2369" s="449"/>
      <c r="H2369" s="449"/>
      <c r="I2369" s="449" t="s">
        <v>8594</v>
      </c>
      <c r="J2369" s="449"/>
      <c r="K2369" s="449"/>
      <c r="L2369" s="449"/>
    </row>
    <row r="2370" spans="1:21" ht="12.6">
      <c r="A2370" s="449" t="s">
        <v>10560</v>
      </c>
      <c r="B2370" s="448">
        <v>405</v>
      </c>
      <c r="C2370" s="450" t="s">
        <v>10720</v>
      </c>
      <c r="D2370" s="449" t="str">
        <f t="shared" si="99"/>
        <v>Suzy Rabi</v>
      </c>
      <c r="E2370" s="449"/>
      <c r="F2370" s="449"/>
      <c r="G2370" s="449"/>
      <c r="H2370" s="449"/>
      <c r="I2370" s="449" t="s">
        <v>8594</v>
      </c>
      <c r="J2370" s="449"/>
      <c r="K2370" s="449"/>
      <c r="L2370" s="449"/>
    </row>
    <row r="2371" spans="1:21" ht="12.6">
      <c r="A2371" s="449" t="s">
        <v>10560</v>
      </c>
      <c r="B2371" s="448">
        <v>406</v>
      </c>
      <c r="C2371" s="450" t="s">
        <v>10721</v>
      </c>
      <c r="D2371" s="449" t="str">
        <f t="shared" ref="D2371" si="100">C2371</f>
        <v>Marko Majak</v>
      </c>
      <c r="E2371" s="449"/>
      <c r="F2371" s="449"/>
      <c r="G2371" s="449"/>
      <c r="H2371" s="449"/>
      <c r="I2371" s="449" t="s">
        <v>8594</v>
      </c>
      <c r="J2371" s="449"/>
      <c r="K2371" s="449"/>
      <c r="L2371" s="449"/>
    </row>
    <row r="2372" spans="1:21" ht="12.6">
      <c r="A2372" s="449" t="s">
        <v>10560</v>
      </c>
      <c r="B2372" s="448">
        <v>407</v>
      </c>
      <c r="C2372" s="450" t="s">
        <v>10719</v>
      </c>
      <c r="D2372" s="449" t="str">
        <f t="shared" si="99"/>
        <v>Charity Akujo</v>
      </c>
      <c r="E2372" s="449"/>
      <c r="F2372" s="449"/>
      <c r="G2372" s="449"/>
      <c r="H2372" s="449"/>
      <c r="I2372" s="449" t="s">
        <v>8596</v>
      </c>
      <c r="J2372" s="449"/>
      <c r="K2372" s="449"/>
      <c r="L2372" s="449"/>
    </row>
    <row r="2373" spans="1:21" ht="12.6">
      <c r="A2373" s="449" t="s">
        <v>10560</v>
      </c>
      <c r="B2373" s="448">
        <v>408</v>
      </c>
      <c r="C2373" s="450" t="s">
        <v>10720</v>
      </c>
      <c r="D2373" s="449" t="str">
        <f t="shared" si="99"/>
        <v>Suzy Rabi</v>
      </c>
      <c r="E2373" s="449"/>
      <c r="F2373" s="449"/>
      <c r="G2373" s="449"/>
      <c r="H2373" s="449"/>
      <c r="I2373" s="449" t="s">
        <v>8596</v>
      </c>
      <c r="J2373" s="449"/>
      <c r="K2373" s="449"/>
      <c r="L2373" s="449"/>
    </row>
    <row r="2374" spans="1:21" ht="12.6">
      <c r="A2374" s="449" t="s">
        <v>10560</v>
      </c>
      <c r="B2374" s="448">
        <v>409</v>
      </c>
      <c r="C2374" s="450" t="s">
        <v>10721</v>
      </c>
      <c r="D2374" s="449" t="str">
        <f t="shared" si="99"/>
        <v>Marko Majak</v>
      </c>
      <c r="E2374" s="449"/>
      <c r="F2374" s="449"/>
      <c r="G2374" s="449"/>
      <c r="H2374" s="449"/>
      <c r="I2374" s="449" t="s">
        <v>8596</v>
      </c>
      <c r="J2374" s="449"/>
      <c r="K2374" s="449"/>
      <c r="L2374" s="449"/>
    </row>
    <row r="2375" spans="1:21" ht="12.6">
      <c r="A2375" s="449" t="s">
        <v>10560</v>
      </c>
      <c r="B2375" s="448">
        <v>8888</v>
      </c>
      <c r="C2375" s="450" t="s">
        <v>10722</v>
      </c>
      <c r="D2375" s="449" t="str">
        <f t="shared" ref="D2375:D2406" si="101">C2375</f>
        <v>Guest Monitor</v>
      </c>
      <c r="E2375" s="449" t="s">
        <v>3017</v>
      </c>
      <c r="F2375" s="449"/>
      <c r="G2375" s="449"/>
      <c r="H2375" s="449"/>
      <c r="I2375" s="449"/>
      <c r="J2375" s="449"/>
      <c r="K2375" s="449"/>
      <c r="L2375" s="449"/>
      <c r="U2375" s="196" t="str">
        <f t="shared" ref="U2375:U2406" si="102">IF(LEN(B2375)&gt;0,_xlfn.CONCAT(B2375,": ",D2375),"")</f>
        <v>8888: Guest Monitor</v>
      </c>
    </row>
    <row r="2376" spans="1:21" ht="12.6">
      <c r="A2376" s="449" t="s">
        <v>10723</v>
      </c>
      <c r="B2376" s="448">
        <v>1</v>
      </c>
      <c r="C2376" s="450" t="s">
        <v>25</v>
      </c>
      <c r="D2376" s="449" t="str">
        <f t="shared" si="101"/>
        <v>Yes</v>
      </c>
      <c r="E2376" s="449" t="s">
        <v>25</v>
      </c>
      <c r="F2376" s="449"/>
      <c r="G2376" s="449"/>
      <c r="H2376" s="449"/>
      <c r="I2376" s="449"/>
      <c r="J2376" s="449"/>
      <c r="K2376" s="449"/>
      <c r="L2376" s="449"/>
      <c r="U2376" s="196" t="str">
        <f t="shared" si="102"/>
        <v>1: Yes</v>
      </c>
    </row>
    <row r="2377" spans="1:21" ht="12.6">
      <c r="A2377" s="449" t="s">
        <v>10723</v>
      </c>
      <c r="B2377" s="448">
        <v>0</v>
      </c>
      <c r="C2377" s="450" t="s">
        <v>7471</v>
      </c>
      <c r="D2377" s="449" t="str">
        <f t="shared" si="101"/>
        <v>No</v>
      </c>
      <c r="E2377" s="449" t="s">
        <v>7471</v>
      </c>
      <c r="F2377" s="449"/>
      <c r="G2377" s="449"/>
      <c r="H2377" s="449"/>
      <c r="I2377" s="449"/>
      <c r="J2377" s="449"/>
      <c r="K2377" s="449"/>
      <c r="L2377" s="449"/>
      <c r="U2377" s="196" t="str">
        <f t="shared" si="102"/>
        <v>0: No</v>
      </c>
    </row>
    <row r="2378" spans="1:21" ht="12.6">
      <c r="A2378" s="449" t="s">
        <v>4681</v>
      </c>
      <c r="B2378" s="448">
        <v>1</v>
      </c>
      <c r="C2378" s="450" t="s">
        <v>25</v>
      </c>
      <c r="D2378" s="449" t="str">
        <f t="shared" si="101"/>
        <v>Yes</v>
      </c>
      <c r="E2378" s="449"/>
      <c r="F2378" s="449"/>
      <c r="G2378" s="449"/>
      <c r="H2378" s="449"/>
      <c r="I2378" s="449"/>
      <c r="J2378" s="449"/>
      <c r="K2378" s="449"/>
      <c r="L2378" s="449"/>
      <c r="U2378" s="196" t="str">
        <f t="shared" si="102"/>
        <v>1: Yes</v>
      </c>
    </row>
    <row r="2379" spans="1:21" ht="12.6">
      <c r="A2379" s="449" t="s">
        <v>4681</v>
      </c>
      <c r="B2379" s="448">
        <v>2</v>
      </c>
      <c r="C2379" s="450" t="s">
        <v>9350</v>
      </c>
      <c r="D2379" s="449" t="str">
        <f t="shared" si="101"/>
        <v>No, my household did not experience hunger that would make me do this</v>
      </c>
      <c r="E2379" s="449"/>
      <c r="F2379" s="449"/>
      <c r="G2379" s="449"/>
      <c r="H2379" s="449"/>
      <c r="I2379" s="449"/>
      <c r="J2379" s="449"/>
      <c r="K2379" s="449"/>
      <c r="L2379" s="449"/>
      <c r="U2379" s="196" t="str">
        <f t="shared" si="102"/>
        <v>2: No, my household did not experience hunger that would make me do this</v>
      </c>
    </row>
    <row r="2380" spans="1:21" ht="12.6">
      <c r="A2380" s="449" t="s">
        <v>4681</v>
      </c>
      <c r="B2380" s="448">
        <v>3</v>
      </c>
      <c r="C2380" s="450" t="s">
        <v>9359</v>
      </c>
      <c r="D2380" s="449" t="str">
        <f t="shared" si="101"/>
        <v>No, because I have already engaged in this activity in the last 12 months and cannot continue doing it</v>
      </c>
      <c r="E2380" s="449"/>
      <c r="F2380" s="449"/>
      <c r="G2380" s="449"/>
      <c r="H2380" s="449"/>
      <c r="I2380" s="449"/>
      <c r="J2380" s="449"/>
      <c r="K2380" s="449"/>
      <c r="L2380" s="449"/>
      <c r="U2380" s="196" t="str">
        <f t="shared" si="102"/>
        <v>3: No, because I have already engaged in this activity in the last 12 months and cannot continue doing it</v>
      </c>
    </row>
    <row r="2381" spans="1:21" ht="12.6">
      <c r="A2381" s="449" t="s">
        <v>4681</v>
      </c>
      <c r="B2381" s="448">
        <v>4</v>
      </c>
      <c r="C2381" s="450" t="s">
        <v>9360</v>
      </c>
      <c r="D2381" s="449" t="str">
        <f t="shared" si="101"/>
        <v>Not applicable – It is not possible for me to do this</v>
      </c>
      <c r="E2381" s="449"/>
      <c r="F2381" s="449"/>
      <c r="G2381" s="449"/>
      <c r="H2381" s="449"/>
      <c r="I2381" s="449"/>
      <c r="J2381" s="449"/>
      <c r="K2381" s="449"/>
      <c r="L2381" s="449"/>
      <c r="U2381" s="196" t="str">
        <f t="shared" si="102"/>
        <v>4: Not applicable – It is not possible for me to do this</v>
      </c>
    </row>
    <row r="2382" spans="1:21" ht="12.6">
      <c r="A2382" s="449" t="s">
        <v>4681</v>
      </c>
      <c r="B2382" s="448">
        <v>5</v>
      </c>
      <c r="C2382" s="450" t="s">
        <v>10724</v>
      </c>
      <c r="D2382" s="449" t="str">
        <f t="shared" si="101"/>
        <v>No, I attempted to do this for the first time and was refused</v>
      </c>
      <c r="E2382" s="449"/>
      <c r="F2382" s="449"/>
      <c r="G2382" s="449"/>
      <c r="H2382" s="449"/>
      <c r="I2382" s="449"/>
      <c r="J2382" s="449"/>
      <c r="K2382" s="449"/>
      <c r="L2382" s="449"/>
      <c r="U2382" s="196" t="str">
        <f t="shared" si="102"/>
        <v>5: No, I attempted to do this for the first time and was refused</v>
      </c>
    </row>
    <row r="2383" spans="1:21" ht="12.6">
      <c r="A2383" s="449" t="s">
        <v>4685</v>
      </c>
      <c r="B2383" s="448">
        <v>1</v>
      </c>
      <c r="C2383" s="450" t="s">
        <v>25</v>
      </c>
      <c r="D2383" s="449" t="str">
        <f t="shared" si="101"/>
        <v>Yes</v>
      </c>
      <c r="E2383" s="449"/>
      <c r="F2383" s="449"/>
      <c r="G2383" s="449"/>
      <c r="H2383" s="449"/>
      <c r="I2383" s="449"/>
      <c r="J2383" s="449"/>
      <c r="K2383" s="449"/>
      <c r="L2383" s="449"/>
      <c r="U2383" s="196" t="str">
        <f t="shared" si="102"/>
        <v>1: Yes</v>
      </c>
    </row>
    <row r="2384" spans="1:21" ht="12.6">
      <c r="A2384" s="449" t="s">
        <v>4685</v>
      </c>
      <c r="B2384" s="448">
        <v>2</v>
      </c>
      <c r="C2384" s="450" t="s">
        <v>9350</v>
      </c>
      <c r="D2384" s="449" t="str">
        <f t="shared" si="101"/>
        <v>No, my household did not experience hunger that would make me do this</v>
      </c>
      <c r="E2384" s="449"/>
      <c r="F2384" s="449"/>
      <c r="G2384" s="449"/>
      <c r="H2384" s="449"/>
      <c r="I2384" s="449"/>
      <c r="J2384" s="449"/>
      <c r="K2384" s="449"/>
      <c r="L2384" s="449"/>
      <c r="U2384" s="196" t="str">
        <f t="shared" si="102"/>
        <v>2: No, my household did not experience hunger that would make me do this</v>
      </c>
    </row>
    <row r="2385" spans="1:21" ht="12.6">
      <c r="A2385" s="449" t="s">
        <v>4685</v>
      </c>
      <c r="B2385" s="448">
        <v>3</v>
      </c>
      <c r="C2385" s="450" t="s">
        <v>9352</v>
      </c>
      <c r="D2385" s="449" t="str">
        <f t="shared" si="101"/>
        <v>No, because I have already sold those assets in the last 12 months and cannot continue doing it</v>
      </c>
      <c r="E2385" s="449"/>
      <c r="F2385" s="449"/>
      <c r="G2385" s="449"/>
      <c r="H2385" s="449"/>
      <c r="I2385" s="449"/>
      <c r="J2385" s="449"/>
      <c r="K2385" s="449"/>
      <c r="L2385" s="449"/>
      <c r="U2385" s="196" t="str">
        <f t="shared" si="102"/>
        <v>3: No, because I have already sold those assets in the last 12 months and cannot continue doing it</v>
      </c>
    </row>
    <row r="2386" spans="1:21" ht="12.6">
      <c r="A2386" s="449" t="s">
        <v>4685</v>
      </c>
      <c r="B2386" s="448">
        <v>4</v>
      </c>
      <c r="C2386" s="450" t="s">
        <v>9353</v>
      </c>
      <c r="D2386" s="449" t="str">
        <f t="shared" si="101"/>
        <v>Not applicable – It is not possible for me to do this, even if I needed to (household never had animals to sell, household sold or lost all animals more than one year ago)</v>
      </c>
      <c r="E2386" s="449"/>
      <c r="F2386" s="449"/>
      <c r="G2386" s="449"/>
      <c r="H2386" s="449"/>
      <c r="I2386" s="449"/>
      <c r="J2386" s="449"/>
      <c r="K2386" s="449"/>
      <c r="L2386" s="449"/>
      <c r="U2386" s="196" t="str">
        <f t="shared" si="102"/>
        <v>4: Not applicable – It is not possible for me to do this, even if I needed to (household never had animals to sell, household sold or lost all animals more than one year ago)</v>
      </c>
    </row>
    <row r="2387" spans="1:21" ht="12.6">
      <c r="A2387" s="449" t="s">
        <v>5647</v>
      </c>
      <c r="B2387" s="448">
        <v>1</v>
      </c>
      <c r="C2387" s="450" t="s">
        <v>25</v>
      </c>
      <c r="D2387" s="449" t="str">
        <f t="shared" si="101"/>
        <v>Yes</v>
      </c>
      <c r="E2387" s="449"/>
      <c r="F2387" s="449"/>
      <c r="G2387" s="449"/>
      <c r="H2387" s="449"/>
      <c r="I2387" s="449"/>
      <c r="J2387" s="449"/>
      <c r="K2387" s="449"/>
      <c r="L2387" s="449"/>
      <c r="U2387" s="196" t="str">
        <f t="shared" si="102"/>
        <v>1: Yes</v>
      </c>
    </row>
    <row r="2388" spans="1:21" ht="12.6">
      <c r="A2388" s="449" t="s">
        <v>5647</v>
      </c>
      <c r="B2388" s="448">
        <v>2</v>
      </c>
      <c r="C2388" s="450" t="s">
        <v>9350</v>
      </c>
      <c r="D2388" s="449" t="str">
        <f t="shared" si="101"/>
        <v>No, my household did not experience hunger that would make me do this</v>
      </c>
      <c r="E2388" s="449"/>
      <c r="F2388" s="449"/>
      <c r="G2388" s="449"/>
      <c r="H2388" s="449"/>
      <c r="I2388" s="449"/>
      <c r="J2388" s="449"/>
      <c r="K2388" s="449"/>
      <c r="L2388" s="449"/>
      <c r="U2388" s="196" t="str">
        <f t="shared" si="102"/>
        <v>2: No, my household did not experience hunger that would make me do this</v>
      </c>
    </row>
    <row r="2389" spans="1:21" ht="12.6">
      <c r="A2389" s="449" t="s">
        <v>5647</v>
      </c>
      <c r="B2389" s="448">
        <v>3</v>
      </c>
      <c r="C2389" s="450" t="s">
        <v>9355</v>
      </c>
      <c r="D2389" s="449" t="str">
        <f t="shared" si="101"/>
        <v>No, because I already did this in the last 12 months and cannot continue doing it</v>
      </c>
      <c r="E2389" s="449"/>
      <c r="F2389" s="449"/>
      <c r="G2389" s="449"/>
      <c r="H2389" s="449"/>
      <c r="I2389" s="449"/>
      <c r="J2389" s="449"/>
      <c r="K2389" s="449"/>
      <c r="L2389" s="449"/>
      <c r="U2389" s="196" t="str">
        <f t="shared" si="102"/>
        <v>3: No, because I already did this in the last 12 months and cannot continue doing it</v>
      </c>
    </row>
    <row r="2390" spans="1:21" ht="12.6">
      <c r="A2390" s="449" t="s">
        <v>5647</v>
      </c>
      <c r="B2390" s="448">
        <v>4</v>
      </c>
      <c r="C2390" s="450" t="s">
        <v>9356</v>
      </c>
      <c r="D2390" s="449" t="str">
        <f t="shared" si="101"/>
        <v>Not applicable – It is not possible for me to do this, even if I needed to (there is nowhere to purchase food on credit or no one is loaning money at this even I wanted to do these things)</v>
      </c>
      <c r="E2390" s="449"/>
      <c r="F2390" s="449"/>
      <c r="G2390" s="449"/>
      <c r="H2390" s="449"/>
      <c r="I2390" s="449"/>
      <c r="J2390" s="449"/>
      <c r="K2390" s="449"/>
      <c r="L2390" s="449"/>
      <c r="U2390" s="196" t="str">
        <f t="shared" si="102"/>
        <v>4: Not applicable – It is not possible for me to do this, even if I needed to (there is nowhere to purchase food on credit or no one is loaning money at this even I wanted to do these things)</v>
      </c>
    </row>
    <row r="2391" spans="1:21" ht="12.6">
      <c r="A2391" s="449" t="s">
        <v>5647</v>
      </c>
      <c r="B2391" s="448">
        <v>5</v>
      </c>
      <c r="C2391" s="450" t="s">
        <v>10724</v>
      </c>
      <c r="D2391" s="449" t="str">
        <f t="shared" si="101"/>
        <v>No, I attempted to do this for the first time and was refused</v>
      </c>
      <c r="E2391" s="449"/>
      <c r="F2391" s="449"/>
      <c r="G2391" s="449"/>
      <c r="H2391" s="449"/>
      <c r="I2391" s="449"/>
      <c r="J2391" s="449"/>
      <c r="K2391" s="449"/>
      <c r="L2391" s="449"/>
      <c r="U2391" s="196" t="str">
        <f t="shared" si="102"/>
        <v>5: No, I attempted to do this for the first time and was refused</v>
      </c>
    </row>
    <row r="2392" spans="1:21" ht="12.6">
      <c r="A2392" s="449" t="s">
        <v>5653</v>
      </c>
      <c r="B2392" s="448">
        <v>1</v>
      </c>
      <c r="C2392" s="450" t="s">
        <v>25</v>
      </c>
      <c r="D2392" s="449" t="str">
        <f t="shared" si="101"/>
        <v>Yes</v>
      </c>
      <c r="E2392" s="449"/>
      <c r="F2392" s="449"/>
      <c r="G2392" s="449"/>
      <c r="H2392" s="449"/>
      <c r="I2392" s="449"/>
      <c r="J2392" s="449"/>
      <c r="K2392" s="449"/>
      <c r="L2392" s="449"/>
      <c r="U2392" s="196" t="str">
        <f t="shared" si="102"/>
        <v>1: Yes</v>
      </c>
    </row>
    <row r="2393" spans="1:21" ht="12.6">
      <c r="A2393" s="449" t="s">
        <v>5653</v>
      </c>
      <c r="B2393" s="448">
        <v>2</v>
      </c>
      <c r="C2393" s="450" t="s">
        <v>9350</v>
      </c>
      <c r="D2393" s="449" t="str">
        <f t="shared" si="101"/>
        <v>No, my household did not experience hunger that would make me do this</v>
      </c>
      <c r="E2393" s="449"/>
      <c r="F2393" s="449"/>
      <c r="G2393" s="449"/>
      <c r="H2393" s="449"/>
      <c r="I2393" s="449"/>
      <c r="J2393" s="449"/>
      <c r="K2393" s="449"/>
      <c r="L2393" s="449"/>
      <c r="U2393" s="196" t="str">
        <f t="shared" si="102"/>
        <v>2: No, my household did not experience hunger that would make me do this</v>
      </c>
    </row>
    <row r="2394" spans="1:21" ht="12.6">
      <c r="A2394" s="449" t="s">
        <v>5653</v>
      </c>
      <c r="B2394" s="448">
        <v>3</v>
      </c>
      <c r="C2394" s="450" t="s">
        <v>9359</v>
      </c>
      <c r="D2394" s="449" t="str">
        <f t="shared" si="101"/>
        <v>No, because I have already engaged in this activity in the last 12 months and cannot continue doing it</v>
      </c>
      <c r="E2394" s="449"/>
      <c r="F2394" s="449"/>
      <c r="G2394" s="449"/>
      <c r="H2394" s="449"/>
      <c r="I2394" s="449"/>
      <c r="J2394" s="449"/>
      <c r="K2394" s="449"/>
      <c r="L2394" s="449"/>
      <c r="U2394" s="196" t="str">
        <f t="shared" si="102"/>
        <v>3: No, because I have already engaged in this activity in the last 12 months and cannot continue doing it</v>
      </c>
    </row>
    <row r="2395" spans="1:21" ht="12.6">
      <c r="A2395" s="449" t="s">
        <v>5653</v>
      </c>
      <c r="B2395" s="448">
        <v>4</v>
      </c>
      <c r="C2395" s="450" t="s">
        <v>9362</v>
      </c>
      <c r="D2395" s="449" t="str">
        <f t="shared" si="101"/>
        <v>Not applicable – It is not possible for me to do this (it is not the season for these activities, the areas where I would do this are not safe, these activities are regulated by local authorities, these resources are exhausted in my area)</v>
      </c>
      <c r="E2395" s="449"/>
      <c r="F2395" s="449"/>
      <c r="G2395" s="449"/>
      <c r="H2395" s="449"/>
      <c r="I2395" s="449"/>
      <c r="J2395" s="449"/>
      <c r="K2395" s="449"/>
      <c r="L2395" s="449"/>
      <c r="U2395" s="196" t="str">
        <f t="shared" si="102"/>
        <v>4: Not applicable – It is not possible for me to do this (it is not the season for these activities, the areas where I would do this are not safe, these activities are regulated by local authorities, these resources are exhausted in my area)</v>
      </c>
    </row>
    <row r="2396" spans="1:21" ht="12.6">
      <c r="A2396" s="449" t="s">
        <v>5659</v>
      </c>
      <c r="B2396" s="448">
        <v>1</v>
      </c>
      <c r="C2396" s="450" t="s">
        <v>25</v>
      </c>
      <c r="D2396" s="449" t="str">
        <f t="shared" si="101"/>
        <v>Yes</v>
      </c>
      <c r="E2396" s="449"/>
      <c r="F2396" s="449"/>
      <c r="G2396" s="449"/>
      <c r="H2396" s="449"/>
      <c r="I2396" s="449"/>
      <c r="J2396" s="449"/>
      <c r="K2396" s="449"/>
      <c r="L2396" s="449"/>
      <c r="U2396" s="196" t="str">
        <f t="shared" si="102"/>
        <v>1: Yes</v>
      </c>
    </row>
    <row r="2397" spans="1:21" ht="12.6">
      <c r="A2397" s="449" t="s">
        <v>5659</v>
      </c>
      <c r="B2397" s="448">
        <v>2</v>
      </c>
      <c r="C2397" s="450" t="s">
        <v>9350</v>
      </c>
      <c r="D2397" s="449" t="str">
        <f t="shared" si="101"/>
        <v>No, my household did not experience hunger that would make me do this</v>
      </c>
      <c r="E2397" s="449"/>
      <c r="F2397" s="449"/>
      <c r="G2397" s="449"/>
      <c r="H2397" s="449"/>
      <c r="I2397" s="449"/>
      <c r="J2397" s="449"/>
      <c r="K2397" s="449"/>
      <c r="L2397" s="449"/>
      <c r="U2397" s="196" t="str">
        <f t="shared" si="102"/>
        <v>2: No, my household did not experience hunger that would make me do this</v>
      </c>
    </row>
    <row r="2398" spans="1:21" ht="12.6">
      <c r="A2398" s="449" t="s">
        <v>5659</v>
      </c>
      <c r="B2398" s="448">
        <v>3</v>
      </c>
      <c r="C2398" s="450" t="s">
        <v>9359</v>
      </c>
      <c r="D2398" s="449" t="str">
        <f t="shared" si="101"/>
        <v>No, because I have already engaged in this activity in the last 12 months and cannot continue doing it</v>
      </c>
      <c r="E2398" s="449"/>
      <c r="F2398" s="449"/>
      <c r="G2398" s="449"/>
      <c r="H2398" s="449"/>
      <c r="I2398" s="449"/>
      <c r="J2398" s="449"/>
      <c r="K2398" s="449"/>
      <c r="L2398" s="449"/>
      <c r="U2398" s="196" t="str">
        <f t="shared" si="102"/>
        <v>3: No, because I have already engaged in this activity in the last 12 months and cannot continue doing it</v>
      </c>
    </row>
    <row r="2399" spans="1:21" ht="12.6">
      <c r="A2399" s="449" t="s">
        <v>5659</v>
      </c>
      <c r="B2399" s="448">
        <v>4</v>
      </c>
      <c r="C2399" s="450" t="s">
        <v>9360</v>
      </c>
      <c r="D2399" s="449" t="str">
        <f t="shared" si="101"/>
        <v>Not applicable – It is not possible for me to do this</v>
      </c>
      <c r="E2399" s="449"/>
      <c r="F2399" s="449"/>
      <c r="G2399" s="449"/>
      <c r="H2399" s="449"/>
      <c r="I2399" s="449"/>
      <c r="J2399" s="449"/>
      <c r="K2399" s="449"/>
      <c r="L2399" s="449"/>
      <c r="U2399" s="196" t="str">
        <f t="shared" si="102"/>
        <v>4: Not applicable – It is not possible for me to do this</v>
      </c>
    </row>
    <row r="2400" spans="1:21" ht="12.6">
      <c r="A2400" s="449" t="s">
        <v>5659</v>
      </c>
      <c r="B2400" s="448">
        <v>5</v>
      </c>
      <c r="C2400" s="450" t="s">
        <v>10724</v>
      </c>
      <c r="D2400" s="449" t="str">
        <f t="shared" si="101"/>
        <v>No, I attempted to do this for the first time and was refused</v>
      </c>
      <c r="E2400" s="449"/>
      <c r="F2400" s="449"/>
      <c r="G2400" s="449"/>
      <c r="H2400" s="449"/>
      <c r="I2400" s="449"/>
      <c r="J2400" s="449"/>
      <c r="K2400" s="449"/>
      <c r="L2400" s="449"/>
      <c r="U2400" s="196" t="str">
        <f t="shared" si="102"/>
        <v>5: No, I attempted to do this for the first time and was refused</v>
      </c>
    </row>
    <row r="2401" spans="1:21" ht="12.6">
      <c r="A2401" s="449" t="s">
        <v>5665</v>
      </c>
      <c r="B2401" s="448">
        <v>1</v>
      </c>
      <c r="C2401" s="450" t="s">
        <v>25</v>
      </c>
      <c r="D2401" s="449" t="str">
        <f t="shared" si="101"/>
        <v>Yes</v>
      </c>
      <c r="E2401" s="449"/>
      <c r="F2401" s="449"/>
      <c r="G2401" s="449"/>
      <c r="H2401" s="449"/>
      <c r="I2401" s="449"/>
      <c r="J2401" s="449"/>
      <c r="K2401" s="449"/>
      <c r="L2401" s="449"/>
      <c r="U2401" s="196" t="str">
        <f t="shared" si="102"/>
        <v>1: Yes</v>
      </c>
    </row>
    <row r="2402" spans="1:21" ht="12.6">
      <c r="A2402" s="449" t="s">
        <v>5665</v>
      </c>
      <c r="B2402" s="448">
        <v>2</v>
      </c>
      <c r="C2402" s="450" t="s">
        <v>9350</v>
      </c>
      <c r="D2402" s="449" t="str">
        <f t="shared" si="101"/>
        <v>No, my household did not experience hunger that would make me do this</v>
      </c>
      <c r="E2402" s="449"/>
      <c r="F2402" s="449"/>
      <c r="G2402" s="449"/>
      <c r="H2402" s="449"/>
      <c r="I2402" s="449"/>
      <c r="J2402" s="449"/>
      <c r="K2402" s="449"/>
      <c r="L2402" s="449"/>
      <c r="U2402" s="196" t="str">
        <f t="shared" si="102"/>
        <v>2: No, my household did not experience hunger that would make me do this</v>
      </c>
    </row>
    <row r="2403" spans="1:21" ht="12.6">
      <c r="A2403" s="449" t="s">
        <v>5665</v>
      </c>
      <c r="B2403" s="448">
        <v>3</v>
      </c>
      <c r="C2403" s="450" t="s">
        <v>9364</v>
      </c>
      <c r="D2403" s="449" t="str">
        <f t="shared" si="101"/>
        <v>No, because I have already done this activity in the last 12 months and cannot continue doing it</v>
      </c>
      <c r="E2403" s="449"/>
      <c r="F2403" s="449"/>
      <c r="G2403" s="449"/>
      <c r="H2403" s="449"/>
      <c r="I2403" s="449"/>
      <c r="J2403" s="449"/>
      <c r="K2403" s="449"/>
      <c r="L2403" s="449"/>
      <c r="U2403" s="196" t="str">
        <f t="shared" si="102"/>
        <v>3: No, because I have already done this activity in the last 12 months and cannot continue doing it</v>
      </c>
    </row>
    <row r="2404" spans="1:21" ht="12.6">
      <c r="A2404" s="449" t="s">
        <v>5665</v>
      </c>
      <c r="B2404" s="448">
        <v>4</v>
      </c>
      <c r="C2404" s="450" t="s">
        <v>9365</v>
      </c>
      <c r="D2404" s="449" t="str">
        <f t="shared" si="101"/>
        <v>Not applicable – It is not possible for me to do this (there are no cattle or fishing camps to go to)</v>
      </c>
      <c r="E2404" s="449"/>
      <c r="F2404" s="449"/>
      <c r="G2404" s="449"/>
      <c r="H2404" s="449"/>
      <c r="I2404" s="449"/>
      <c r="J2404" s="449"/>
      <c r="K2404" s="449"/>
      <c r="L2404" s="449"/>
      <c r="U2404" s="196" t="str">
        <f t="shared" si="102"/>
        <v>4: Not applicable – It is not possible for me to do this (there are no cattle or fishing camps to go to)</v>
      </c>
    </row>
    <row r="2405" spans="1:21" ht="12.6">
      <c r="A2405" s="449" t="s">
        <v>5671</v>
      </c>
      <c r="B2405" s="448">
        <v>1</v>
      </c>
      <c r="C2405" s="450" t="s">
        <v>25</v>
      </c>
      <c r="D2405" s="449" t="str">
        <f t="shared" si="101"/>
        <v>Yes</v>
      </c>
      <c r="E2405" s="449"/>
      <c r="F2405" s="449"/>
      <c r="G2405" s="449"/>
      <c r="H2405" s="449"/>
      <c r="I2405" s="449"/>
      <c r="J2405" s="449"/>
      <c r="K2405" s="449"/>
      <c r="L2405" s="449"/>
      <c r="U2405" s="196" t="str">
        <f t="shared" si="102"/>
        <v>1: Yes</v>
      </c>
    </row>
    <row r="2406" spans="1:21" ht="12.6">
      <c r="A2406" s="449" t="s">
        <v>5671</v>
      </c>
      <c r="B2406" s="448">
        <v>2</v>
      </c>
      <c r="C2406" s="450" t="s">
        <v>9350</v>
      </c>
      <c r="D2406" s="449" t="str">
        <f t="shared" si="101"/>
        <v>No, my household did not experience hunger that would make me do this</v>
      </c>
      <c r="E2406" s="449"/>
      <c r="F2406" s="449"/>
      <c r="G2406" s="449"/>
      <c r="H2406" s="449"/>
      <c r="I2406" s="449"/>
      <c r="J2406" s="449"/>
      <c r="K2406" s="449"/>
      <c r="L2406" s="449"/>
      <c r="U2406" s="196" t="str">
        <f t="shared" si="102"/>
        <v>2: No, my household did not experience hunger that would make me do this</v>
      </c>
    </row>
    <row r="2407" spans="1:21" ht="12.6">
      <c r="A2407" s="449" t="s">
        <v>5671</v>
      </c>
      <c r="B2407" s="448">
        <v>3</v>
      </c>
      <c r="C2407" s="450" t="s">
        <v>10725</v>
      </c>
      <c r="D2407" s="449" t="str">
        <f t="shared" ref="D2407:D2438" si="103">C2407</f>
        <v>No, because I already sold or ate all my seeds in the last 12 months and cannot continue doing it</v>
      </c>
      <c r="E2407" s="449"/>
      <c r="F2407" s="449"/>
      <c r="G2407" s="449"/>
      <c r="H2407" s="449"/>
      <c r="I2407" s="449"/>
      <c r="J2407" s="449"/>
      <c r="K2407" s="449"/>
      <c r="L2407" s="449"/>
      <c r="U2407" s="196" t="str">
        <f t="shared" ref="U2407:U2438" si="104">IF(LEN(B2407)&gt;0,_xlfn.CONCAT(B2407,": ",D2407),"")</f>
        <v>3: No, because I already sold or ate all my seeds in the last 12 months and cannot continue doing it</v>
      </c>
    </row>
    <row r="2408" spans="1:21" ht="12.6">
      <c r="A2408" s="449" t="s">
        <v>5671</v>
      </c>
      <c r="B2408" s="448">
        <v>4</v>
      </c>
      <c r="C2408" s="450" t="s">
        <v>10726</v>
      </c>
      <c r="D2408" s="449" t="str">
        <f t="shared" si="103"/>
        <v>Not applicable – It is not possible for me to do this (I did not have any seeds to eat or sell, I did not intend to plant this season, I do not farm, etc)</v>
      </c>
      <c r="E2408" s="449"/>
      <c r="F2408" s="449"/>
      <c r="G2408" s="449"/>
      <c r="H2408" s="449"/>
      <c r="I2408" s="449"/>
      <c r="J2408" s="449"/>
      <c r="K2408" s="449"/>
      <c r="L2408" s="449"/>
      <c r="U2408" s="196" t="str">
        <f t="shared" si="104"/>
        <v>4: Not applicable – It is not possible for me to do this (I did not have any seeds to eat or sell, I did not intend to plant this season, I do not farm, etc)</v>
      </c>
    </row>
    <row r="2409" spans="1:21" ht="12.6">
      <c r="A2409" s="449" t="s">
        <v>5677</v>
      </c>
      <c r="B2409" s="448">
        <v>1</v>
      </c>
      <c r="C2409" s="450" t="s">
        <v>25</v>
      </c>
      <c r="D2409" s="449" t="str">
        <f t="shared" si="103"/>
        <v>Yes</v>
      </c>
      <c r="E2409" s="449"/>
      <c r="F2409" s="449"/>
      <c r="G2409" s="449"/>
      <c r="H2409" s="449"/>
      <c r="I2409" s="449"/>
      <c r="J2409" s="449"/>
      <c r="K2409" s="449"/>
      <c r="L2409" s="449"/>
      <c r="U2409" s="196" t="str">
        <f t="shared" si="104"/>
        <v>1: Yes</v>
      </c>
    </row>
    <row r="2410" spans="1:21" ht="12.6">
      <c r="A2410" s="449" t="s">
        <v>5677</v>
      </c>
      <c r="B2410" s="448">
        <v>2</v>
      </c>
      <c r="C2410" s="450" t="s">
        <v>9350</v>
      </c>
      <c r="D2410" s="449" t="str">
        <f t="shared" si="103"/>
        <v>No, my household did not experience hunger that would make me do this</v>
      </c>
      <c r="E2410" s="449"/>
      <c r="F2410" s="449"/>
      <c r="G2410" s="449"/>
      <c r="H2410" s="449"/>
      <c r="I2410" s="449"/>
      <c r="J2410" s="449"/>
      <c r="K2410" s="449"/>
      <c r="L2410" s="449"/>
      <c r="U2410" s="196" t="str">
        <f t="shared" si="104"/>
        <v>2: No, my household did not experience hunger that would make me do this</v>
      </c>
    </row>
    <row r="2411" spans="1:21" ht="12.6">
      <c r="A2411" s="449" t="s">
        <v>5677</v>
      </c>
      <c r="B2411" s="448">
        <v>3</v>
      </c>
      <c r="C2411" s="450" t="s">
        <v>10727</v>
      </c>
      <c r="D2411" s="449" t="str">
        <f t="shared" si="103"/>
        <v>No, because I have already sold this asset in the last 12 months and cannot continue doing it</v>
      </c>
      <c r="E2411" s="449"/>
      <c r="F2411" s="449"/>
      <c r="G2411" s="449"/>
      <c r="H2411" s="449"/>
      <c r="I2411" s="449"/>
      <c r="J2411" s="449"/>
      <c r="K2411" s="449"/>
      <c r="L2411" s="449"/>
      <c r="U2411" s="196" t="str">
        <f t="shared" si="104"/>
        <v>3: No, because I have already sold this asset in the last 12 months and cannot continue doing it</v>
      </c>
    </row>
    <row r="2412" spans="1:21" ht="12.6">
      <c r="A2412" s="449" t="s">
        <v>5677</v>
      </c>
      <c r="B2412" s="448">
        <v>4</v>
      </c>
      <c r="C2412" s="450" t="s">
        <v>10728</v>
      </c>
      <c r="D2412" s="449" t="str">
        <f t="shared" si="103"/>
        <v>Not applicable – It is not possible for me to do this (I lost all of my animals more than one year ago, I have never owned these animals)</v>
      </c>
      <c r="E2412" s="449"/>
      <c r="F2412" s="449"/>
      <c r="G2412" s="449"/>
      <c r="H2412" s="449"/>
      <c r="I2412" s="449"/>
      <c r="J2412" s="449"/>
      <c r="K2412" s="449"/>
      <c r="L2412" s="449"/>
      <c r="U2412" s="196" t="str">
        <f t="shared" si="104"/>
        <v>4: Not applicable – It is not possible for me to do this (I lost all of my animals more than one year ago, I have never owned these animals)</v>
      </c>
    </row>
    <row r="2413" spans="1:21" ht="12.6">
      <c r="A2413" s="449" t="s">
        <v>5677</v>
      </c>
      <c r="B2413" s="448">
        <v>5</v>
      </c>
      <c r="C2413" s="450" t="s">
        <v>10729</v>
      </c>
      <c r="D2413" s="449" t="str">
        <f t="shared" si="103"/>
        <v>No, because I did not want to slaughter or sell any more cows and goats, even if I needed food</v>
      </c>
      <c r="E2413" s="449"/>
      <c r="F2413" s="449"/>
      <c r="G2413" s="449"/>
      <c r="H2413" s="449"/>
      <c r="I2413" s="449"/>
      <c r="J2413" s="449"/>
      <c r="K2413" s="449"/>
      <c r="L2413" s="449"/>
      <c r="U2413" s="196" t="str">
        <f t="shared" si="104"/>
        <v>5: No, because I did not want to slaughter or sell any more cows and goats, even if I needed food</v>
      </c>
    </row>
    <row r="2414" spans="1:21" ht="12.6">
      <c r="A2414" s="449" t="s">
        <v>5683</v>
      </c>
      <c r="B2414" s="448">
        <v>1</v>
      </c>
      <c r="C2414" s="450" t="s">
        <v>25</v>
      </c>
      <c r="D2414" s="449" t="str">
        <f t="shared" si="103"/>
        <v>Yes</v>
      </c>
      <c r="E2414" s="449"/>
      <c r="F2414" s="449"/>
      <c r="G2414" s="449"/>
      <c r="H2414" s="449"/>
      <c r="I2414" s="449"/>
      <c r="J2414" s="449"/>
      <c r="K2414" s="449"/>
      <c r="L2414" s="449"/>
      <c r="U2414" s="196" t="str">
        <f t="shared" si="104"/>
        <v>1: Yes</v>
      </c>
    </row>
    <row r="2415" spans="1:21" ht="12.6">
      <c r="A2415" s="449" t="s">
        <v>5683</v>
      </c>
      <c r="B2415" s="448">
        <v>2</v>
      </c>
      <c r="C2415" s="450" t="s">
        <v>9350</v>
      </c>
      <c r="D2415" s="449" t="str">
        <f t="shared" si="103"/>
        <v>No, my household did not experience hunger that would make me do this</v>
      </c>
      <c r="E2415" s="449"/>
      <c r="F2415" s="449"/>
      <c r="G2415" s="449"/>
      <c r="H2415" s="449"/>
      <c r="I2415" s="449"/>
      <c r="J2415" s="449"/>
      <c r="K2415" s="449"/>
      <c r="L2415" s="449"/>
      <c r="U2415" s="196" t="str">
        <f t="shared" si="104"/>
        <v>2: No, my household did not experience hunger that would make me do this</v>
      </c>
    </row>
    <row r="2416" spans="1:21" ht="12.6">
      <c r="A2416" s="449" t="s">
        <v>5683</v>
      </c>
      <c r="B2416" s="448">
        <v>3</v>
      </c>
      <c r="C2416" s="450" t="s">
        <v>9359</v>
      </c>
      <c r="D2416" s="449" t="str">
        <f t="shared" si="103"/>
        <v>No, because I have already engaged in this activity in the last 12 months and cannot continue doing it</v>
      </c>
      <c r="E2416" s="449"/>
      <c r="F2416" s="449"/>
      <c r="G2416" s="449"/>
      <c r="H2416" s="449"/>
      <c r="I2416" s="449"/>
      <c r="J2416" s="449"/>
      <c r="K2416" s="449"/>
      <c r="L2416" s="449"/>
      <c r="U2416" s="196" t="str">
        <f t="shared" si="104"/>
        <v>3: No, because I have already engaged in this activity in the last 12 months and cannot continue doing it</v>
      </c>
    </row>
    <row r="2417" spans="1:21" ht="12.6">
      <c r="A2417" s="449" t="s">
        <v>5683</v>
      </c>
      <c r="B2417" s="448">
        <v>4</v>
      </c>
      <c r="C2417" s="450" t="s">
        <v>10730</v>
      </c>
      <c r="D2417" s="449" t="str">
        <f t="shared" si="103"/>
        <v>Not applicable – It is not possible for me to do this (I am not physically able to travel, there are no other nearby villages, etc)</v>
      </c>
      <c r="E2417" s="449"/>
      <c r="F2417" s="449"/>
      <c r="G2417" s="449"/>
      <c r="H2417" s="449"/>
      <c r="I2417" s="449"/>
      <c r="J2417" s="449"/>
      <c r="K2417" s="449"/>
      <c r="L2417" s="449"/>
      <c r="U2417" s="196" t="str">
        <f t="shared" si="104"/>
        <v>4: Not applicable – It is not possible for me to do this (I am not physically able to travel, there are no other nearby villages, etc)</v>
      </c>
    </row>
    <row r="2418" spans="1:21" ht="12.6">
      <c r="A2418" s="449" t="s">
        <v>5688</v>
      </c>
      <c r="B2418" s="448">
        <v>1</v>
      </c>
      <c r="C2418" s="450" t="s">
        <v>25</v>
      </c>
      <c r="D2418" s="449" t="str">
        <f t="shared" si="103"/>
        <v>Yes</v>
      </c>
      <c r="E2418" s="449"/>
      <c r="F2418" s="449"/>
      <c r="G2418" s="449"/>
      <c r="H2418" s="449"/>
      <c r="I2418" s="449"/>
      <c r="J2418" s="449"/>
      <c r="K2418" s="449"/>
      <c r="L2418" s="449"/>
      <c r="U2418" s="196" t="str">
        <f t="shared" si="104"/>
        <v>1: Yes</v>
      </c>
    </row>
    <row r="2419" spans="1:21" ht="12.6">
      <c r="A2419" s="449" t="s">
        <v>5688</v>
      </c>
      <c r="B2419" s="448">
        <v>2</v>
      </c>
      <c r="C2419" s="450" t="s">
        <v>9350</v>
      </c>
      <c r="D2419" s="449" t="str">
        <f t="shared" si="103"/>
        <v>No, my household did not experience hunger that would make me do this</v>
      </c>
      <c r="E2419" s="449"/>
      <c r="F2419" s="449"/>
      <c r="G2419" s="449"/>
      <c r="H2419" s="449"/>
      <c r="I2419" s="449"/>
      <c r="J2419" s="449"/>
      <c r="K2419" s="449"/>
      <c r="L2419" s="449"/>
      <c r="U2419" s="196" t="str">
        <f t="shared" si="104"/>
        <v>2: No, my household did not experience hunger that would make me do this</v>
      </c>
    </row>
    <row r="2420" spans="1:21" ht="12.6">
      <c r="A2420" s="449" t="s">
        <v>5688</v>
      </c>
      <c r="B2420" s="448">
        <v>3</v>
      </c>
      <c r="C2420" s="450" t="s">
        <v>9359</v>
      </c>
      <c r="D2420" s="449" t="str">
        <f t="shared" si="103"/>
        <v>No, because I have already engaged in this activity in the last 12 months and cannot continue doing it</v>
      </c>
      <c r="E2420" s="449"/>
      <c r="F2420" s="449"/>
      <c r="G2420" s="449"/>
      <c r="H2420" s="449"/>
      <c r="I2420" s="449"/>
      <c r="J2420" s="449"/>
      <c r="K2420" s="449"/>
      <c r="L2420" s="449"/>
      <c r="U2420" s="196" t="str">
        <f t="shared" si="104"/>
        <v>3: No, because I have already engaged in this activity in the last 12 months and cannot continue doing it</v>
      </c>
    </row>
    <row r="2421" spans="1:21" ht="12.6">
      <c r="A2421" s="449" t="s">
        <v>5688</v>
      </c>
      <c r="B2421" s="448">
        <v>4</v>
      </c>
      <c r="C2421" s="450" t="s">
        <v>9373</v>
      </c>
      <c r="D2421" s="449" t="str">
        <f t="shared" si="103"/>
        <v>No, because there was no court to hear the case (yes)</v>
      </c>
      <c r="E2421" s="449"/>
      <c r="F2421" s="449"/>
      <c r="G2421" s="449"/>
      <c r="H2421" s="449"/>
      <c r="I2421" s="449"/>
      <c r="J2421" s="449"/>
      <c r="K2421" s="449"/>
      <c r="L2421" s="449"/>
      <c r="U2421" s="196" t="str">
        <f t="shared" si="104"/>
        <v>4: No, because there was no court to hear the case (yes)</v>
      </c>
    </row>
    <row r="2422" spans="1:21" ht="12.6">
      <c r="A2422" s="449" t="s">
        <v>5688</v>
      </c>
      <c r="B2422" s="448">
        <v>5</v>
      </c>
      <c r="C2422" s="450" t="s">
        <v>9374</v>
      </c>
      <c r="D2422" s="449" t="str">
        <f t="shared" si="103"/>
        <v>No, as I could not afford the fees for the court (yes)</v>
      </c>
      <c r="E2422" s="449"/>
      <c r="F2422" s="449"/>
      <c r="G2422" s="449"/>
      <c r="H2422" s="449"/>
      <c r="I2422" s="449"/>
      <c r="J2422" s="449"/>
      <c r="K2422" s="449"/>
      <c r="L2422" s="449"/>
      <c r="U2422" s="196" t="str">
        <f t="shared" si="104"/>
        <v>5: No, as I could not afford the fees for the court (yes)</v>
      </c>
    </row>
    <row r="2423" spans="1:21" ht="12.6">
      <c r="A2423" s="449" t="s">
        <v>5688</v>
      </c>
      <c r="B2423" s="448">
        <v>6</v>
      </c>
      <c r="C2423" s="450" t="s">
        <v>9375</v>
      </c>
      <c r="D2423" s="449" t="str">
        <f t="shared" si="103"/>
        <v>No, because I did not have a claim to bring to the court (no)</v>
      </c>
      <c r="E2423" s="449"/>
      <c r="F2423" s="449"/>
      <c r="G2423" s="449"/>
      <c r="H2423" s="449"/>
      <c r="I2423" s="449"/>
      <c r="J2423" s="449"/>
      <c r="K2423" s="449"/>
      <c r="L2423" s="449"/>
      <c r="U2423" s="196" t="str">
        <f t="shared" si="104"/>
        <v>6: No, because I did not have a claim to bring to the court (no)</v>
      </c>
    </row>
    <row r="2424" spans="1:21" ht="12.6">
      <c r="A2424" s="449" t="s">
        <v>5688</v>
      </c>
      <c r="B2424" s="448">
        <v>7</v>
      </c>
      <c r="C2424" s="450" t="s">
        <v>9376</v>
      </c>
      <c r="D2424" s="449" t="str">
        <f t="shared" si="103"/>
        <v>No, because I did not think the court would rule in my favour (no)</v>
      </c>
      <c r="E2424" s="449"/>
      <c r="F2424" s="449"/>
      <c r="G2424" s="449"/>
      <c r="H2424" s="449"/>
      <c r="I2424" s="449"/>
      <c r="J2424" s="449"/>
      <c r="K2424" s="449"/>
      <c r="L2424" s="449"/>
      <c r="U2424" s="196" t="str">
        <f t="shared" si="104"/>
        <v>7: No, because I did not think the court would rule in my favour (no)</v>
      </c>
    </row>
    <row r="2425" spans="1:21" ht="12.6">
      <c r="A2425" s="449" t="s">
        <v>5688</v>
      </c>
      <c r="B2425" s="448">
        <v>8</v>
      </c>
      <c r="C2425" s="450" t="s">
        <v>10731</v>
      </c>
      <c r="D2425" s="449" t="str">
        <f t="shared" si="103"/>
        <v>No, for another reason</v>
      </c>
      <c r="E2425" s="449"/>
      <c r="F2425" s="449"/>
      <c r="G2425" s="449"/>
      <c r="H2425" s="449"/>
      <c r="I2425" s="449"/>
      <c r="J2425" s="449"/>
      <c r="K2425" s="449"/>
      <c r="L2425" s="449"/>
      <c r="U2425" s="196" t="str">
        <f t="shared" si="104"/>
        <v>8: No, for another reason</v>
      </c>
    </row>
    <row r="2426" spans="1:21" ht="12.6">
      <c r="A2426" s="449" t="s">
        <v>10732</v>
      </c>
      <c r="B2426" s="448">
        <v>1</v>
      </c>
      <c r="C2426" s="450" t="s">
        <v>10733</v>
      </c>
      <c r="D2426" s="449" t="str">
        <f t="shared" si="103"/>
        <v xml:space="preserve">WFP Sharing your phone number with its implementing partners </v>
      </c>
      <c r="E2426" s="449"/>
      <c r="F2426" s="449"/>
      <c r="G2426" s="449"/>
      <c r="H2426" s="449"/>
      <c r="I2426" s="449"/>
      <c r="J2426" s="449"/>
      <c r="K2426" s="449"/>
      <c r="L2426" s="449"/>
      <c r="U2426" s="196" t="str">
        <f t="shared" si="104"/>
        <v xml:space="preserve">1: WFP Sharing your phone number with its implementing partners </v>
      </c>
    </row>
    <row r="2427" spans="1:21" ht="12.6">
      <c r="A2427" s="449" t="s">
        <v>10732</v>
      </c>
      <c r="B2427" s="448">
        <v>2</v>
      </c>
      <c r="C2427" s="450" t="s">
        <v>10734</v>
      </c>
      <c r="D2427" s="449" t="str">
        <f t="shared" si="103"/>
        <v>WFP Sharing your phone number with other humanitarian actors</v>
      </c>
      <c r="E2427" s="449"/>
      <c r="F2427" s="449"/>
      <c r="G2427" s="449"/>
      <c r="H2427" s="449"/>
      <c r="I2427" s="449"/>
      <c r="J2427" s="449"/>
      <c r="K2427" s="449"/>
      <c r="L2427" s="449"/>
      <c r="U2427" s="196" t="str">
        <f t="shared" si="104"/>
        <v>2: WFP Sharing your phone number with other humanitarian actors</v>
      </c>
    </row>
    <row r="2428" spans="1:21" ht="12.6">
      <c r="A2428" s="449" t="s">
        <v>10732</v>
      </c>
      <c r="B2428" s="448">
        <v>3</v>
      </c>
      <c r="C2428" s="450" t="s">
        <v>10735</v>
      </c>
      <c r="D2428" s="449" t="str">
        <f t="shared" si="103"/>
        <v>WFP Sharing your phone number with its contracted  companies</v>
      </c>
      <c r="E2428" s="449"/>
      <c r="F2428" s="449"/>
      <c r="G2428" s="449"/>
      <c r="H2428" s="449"/>
      <c r="I2428" s="449"/>
      <c r="J2428" s="449"/>
      <c r="K2428" s="449"/>
      <c r="L2428" s="449"/>
      <c r="U2428" s="196" t="str">
        <f t="shared" si="104"/>
        <v>3: WFP Sharing your phone number with its contracted  companies</v>
      </c>
    </row>
    <row r="2429" spans="1:21" ht="12.6">
      <c r="A2429" s="449" t="s">
        <v>10732</v>
      </c>
      <c r="B2429" s="448">
        <v>0</v>
      </c>
      <c r="C2429" s="450" t="s">
        <v>10736</v>
      </c>
      <c r="D2429" s="449" t="str">
        <f t="shared" si="103"/>
        <v>No consent for all the above</v>
      </c>
      <c r="E2429" s="449"/>
      <c r="F2429" s="449"/>
      <c r="G2429" s="449"/>
      <c r="H2429" s="449"/>
      <c r="I2429" s="449"/>
      <c r="J2429" s="449"/>
      <c r="K2429" s="449"/>
      <c r="L2429" s="449"/>
      <c r="U2429" s="196" t="str">
        <f t="shared" si="104"/>
        <v>0: No consent for all the above</v>
      </c>
    </row>
    <row r="2430" spans="1:21" ht="12.6">
      <c r="A2430" s="449" t="s">
        <v>10737</v>
      </c>
      <c r="B2430" s="448">
        <v>1</v>
      </c>
      <c r="C2430" s="450" t="s">
        <v>10738</v>
      </c>
      <c r="D2430" s="449" t="str">
        <f t="shared" si="103"/>
        <v>Increased harvest</v>
      </c>
      <c r="E2430" s="449"/>
      <c r="F2430" s="449"/>
      <c r="G2430" s="449"/>
      <c r="H2430" s="449"/>
      <c r="I2430" s="449"/>
      <c r="J2430" s="449"/>
      <c r="K2430" s="449"/>
      <c r="L2430" s="449"/>
      <c r="U2430" s="196" t="str">
        <f t="shared" si="104"/>
        <v>1: Increased harvest</v>
      </c>
    </row>
    <row r="2431" spans="1:21" ht="12.6">
      <c r="A2431" s="449" t="s">
        <v>10737</v>
      </c>
      <c r="B2431" s="448">
        <v>2</v>
      </c>
      <c r="C2431" s="450" t="s">
        <v>10739</v>
      </c>
      <c r="D2431" s="449" t="str">
        <f t="shared" si="103"/>
        <v>Same harvest</v>
      </c>
      <c r="E2431" s="449"/>
      <c r="F2431" s="449"/>
      <c r="G2431" s="449"/>
      <c r="H2431" s="449"/>
      <c r="I2431" s="449"/>
      <c r="J2431" s="449"/>
      <c r="K2431" s="449"/>
      <c r="L2431" s="449"/>
      <c r="U2431" s="196" t="str">
        <f t="shared" si="104"/>
        <v>2: Same harvest</v>
      </c>
    </row>
    <row r="2432" spans="1:21" ht="12.6">
      <c r="A2432" s="449" t="s">
        <v>10737</v>
      </c>
      <c r="B2432" s="448">
        <v>3</v>
      </c>
      <c r="C2432" s="450" t="s">
        <v>10740</v>
      </c>
      <c r="D2432" s="449" t="str">
        <f t="shared" si="103"/>
        <v>Decreased harvest</v>
      </c>
      <c r="E2432" s="449"/>
      <c r="F2432" s="449"/>
      <c r="G2432" s="449"/>
      <c r="H2432" s="449"/>
      <c r="I2432" s="449"/>
      <c r="J2432" s="449"/>
      <c r="K2432" s="449"/>
      <c r="L2432" s="449"/>
      <c r="U2432" s="196" t="str">
        <f t="shared" si="104"/>
        <v>3: Decreased harvest</v>
      </c>
    </row>
    <row r="2433" spans="1:21" ht="12.6">
      <c r="A2433" s="449" t="s">
        <v>10741</v>
      </c>
      <c r="B2433" s="448">
        <v>1</v>
      </c>
      <c r="C2433" s="450" t="s">
        <v>10742</v>
      </c>
      <c r="D2433" s="449" t="str">
        <f t="shared" si="103"/>
        <v>Increased diversification</v>
      </c>
      <c r="E2433" s="449"/>
      <c r="F2433" s="449"/>
      <c r="G2433" s="449"/>
      <c r="H2433" s="449"/>
      <c r="I2433" s="449"/>
      <c r="J2433" s="449"/>
      <c r="K2433" s="449"/>
      <c r="L2433" s="449"/>
      <c r="U2433" s="196" t="str">
        <f t="shared" si="104"/>
        <v>1: Increased diversification</v>
      </c>
    </row>
    <row r="2434" spans="1:21" ht="12.6">
      <c r="A2434" s="449" t="s">
        <v>10741</v>
      </c>
      <c r="B2434" s="448">
        <v>2</v>
      </c>
      <c r="C2434" s="450" t="s">
        <v>10743</v>
      </c>
      <c r="D2434" s="449" t="str">
        <f t="shared" si="103"/>
        <v>Same diversification</v>
      </c>
      <c r="E2434" s="449"/>
      <c r="F2434" s="449"/>
      <c r="G2434" s="449"/>
      <c r="H2434" s="449"/>
      <c r="I2434" s="449"/>
      <c r="J2434" s="449"/>
      <c r="K2434" s="449"/>
      <c r="L2434" s="449"/>
      <c r="U2434" s="196" t="str">
        <f t="shared" si="104"/>
        <v>2: Same diversification</v>
      </c>
    </row>
    <row r="2435" spans="1:21" ht="12.6">
      <c r="A2435" s="449" t="s">
        <v>10741</v>
      </c>
      <c r="B2435" s="448">
        <v>3</v>
      </c>
      <c r="C2435" s="450" t="s">
        <v>10744</v>
      </c>
      <c r="D2435" s="449" t="str">
        <f t="shared" si="103"/>
        <v>Decreased diversification</v>
      </c>
      <c r="E2435" s="449"/>
      <c r="F2435" s="449"/>
      <c r="G2435" s="449"/>
      <c r="H2435" s="449"/>
      <c r="I2435" s="449"/>
      <c r="J2435" s="449"/>
      <c r="K2435" s="449"/>
      <c r="L2435" s="449"/>
      <c r="U2435" s="196" t="str">
        <f t="shared" si="104"/>
        <v>3: Decreased diversification</v>
      </c>
    </row>
    <row r="2436" spans="1:21" ht="12.6">
      <c r="A2436" s="449" t="s">
        <v>10745</v>
      </c>
      <c r="B2436" s="448">
        <v>1</v>
      </c>
      <c r="C2436" s="450" t="s">
        <v>10746</v>
      </c>
      <c r="D2436" s="449" t="str">
        <f t="shared" si="103"/>
        <v>Single</v>
      </c>
      <c r="E2436" s="449"/>
      <c r="F2436" s="449"/>
      <c r="G2436" s="449"/>
      <c r="H2436" s="449"/>
      <c r="I2436" s="449"/>
      <c r="J2436" s="449"/>
      <c r="K2436" s="449"/>
      <c r="L2436" s="449"/>
      <c r="U2436" s="196" t="str">
        <f t="shared" si="104"/>
        <v>1: Single</v>
      </c>
    </row>
    <row r="2437" spans="1:21" ht="12.6">
      <c r="A2437" s="449" t="s">
        <v>10745</v>
      </c>
      <c r="B2437" s="448">
        <v>2</v>
      </c>
      <c r="C2437" s="450" t="s">
        <v>10747</v>
      </c>
      <c r="D2437" s="449" t="str">
        <f t="shared" si="103"/>
        <v>Married/Partner</v>
      </c>
      <c r="E2437" s="449"/>
      <c r="F2437" s="449"/>
      <c r="G2437" s="449"/>
      <c r="H2437" s="449"/>
      <c r="I2437" s="449"/>
      <c r="J2437" s="449"/>
      <c r="K2437" s="449"/>
      <c r="L2437" s="449"/>
      <c r="U2437" s="196" t="str">
        <f t="shared" si="104"/>
        <v>2: Married/Partner</v>
      </c>
    </row>
    <row r="2438" spans="1:21" ht="12.6">
      <c r="A2438" s="449" t="s">
        <v>10745</v>
      </c>
      <c r="B2438" s="448">
        <v>3</v>
      </c>
      <c r="C2438" s="450" t="s">
        <v>10748</v>
      </c>
      <c r="D2438" s="449" t="str">
        <f t="shared" si="103"/>
        <v>Divorced/Separated</v>
      </c>
      <c r="E2438" s="449"/>
      <c r="F2438" s="449"/>
      <c r="G2438" s="449"/>
      <c r="H2438" s="449"/>
      <c r="I2438" s="449"/>
      <c r="J2438" s="449"/>
      <c r="K2438" s="449"/>
      <c r="L2438" s="449"/>
      <c r="U2438" s="196" t="str">
        <f t="shared" si="104"/>
        <v>3: Divorced/Separated</v>
      </c>
    </row>
    <row r="2439" spans="1:21" ht="12.6">
      <c r="A2439" s="449" t="s">
        <v>10745</v>
      </c>
      <c r="B2439" s="448">
        <v>4</v>
      </c>
      <c r="C2439" s="450" t="s">
        <v>10749</v>
      </c>
      <c r="D2439" s="449" t="str">
        <f t="shared" ref="D2439:D2458" si="105">C2439</f>
        <v>Widowed</v>
      </c>
      <c r="E2439" s="449"/>
      <c r="F2439" s="449"/>
      <c r="G2439" s="449"/>
      <c r="H2439" s="449"/>
      <c r="I2439" s="449"/>
      <c r="J2439" s="449"/>
      <c r="K2439" s="449"/>
      <c r="L2439" s="449"/>
      <c r="U2439" s="196" t="str">
        <f t="shared" ref="U2439:U2458" si="106">IF(LEN(B2439)&gt;0,_xlfn.CONCAT(B2439,": ",D2439),"")</f>
        <v>4: Widowed</v>
      </c>
    </row>
    <row r="2440" spans="1:21" ht="12.6">
      <c r="A2440" s="449" t="s">
        <v>10750</v>
      </c>
      <c r="B2440" s="448">
        <v>1</v>
      </c>
      <c r="C2440" s="450" t="s">
        <v>10751</v>
      </c>
      <c r="D2440" s="449" t="str">
        <f t="shared" si="105"/>
        <v>Lack of knowledge of technologies</v>
      </c>
      <c r="E2440" s="449"/>
      <c r="F2440" s="449"/>
      <c r="G2440" s="449"/>
      <c r="H2440" s="449"/>
      <c r="I2440" s="449"/>
      <c r="J2440" s="449"/>
      <c r="K2440" s="449"/>
      <c r="L2440" s="449"/>
      <c r="U2440" s="196" t="str">
        <f t="shared" si="106"/>
        <v>1: Lack of knowledge of technologies</v>
      </c>
    </row>
    <row r="2441" spans="1:21" ht="12.6">
      <c r="A2441" s="449" t="s">
        <v>10750</v>
      </c>
      <c r="B2441" s="448">
        <v>2</v>
      </c>
      <c r="C2441" s="450" t="s">
        <v>10752</v>
      </c>
      <c r="D2441" s="449" t="str">
        <f t="shared" si="105"/>
        <v>Lack of tools to use technologies</v>
      </c>
      <c r="E2441" s="449"/>
      <c r="F2441" s="449"/>
      <c r="G2441" s="449"/>
      <c r="H2441" s="449"/>
      <c r="I2441" s="449"/>
      <c r="J2441" s="449"/>
      <c r="K2441" s="449"/>
      <c r="L2441" s="449"/>
      <c r="U2441" s="196" t="str">
        <f t="shared" si="106"/>
        <v>2: Lack of tools to use technologies</v>
      </c>
    </row>
    <row r="2442" spans="1:21" ht="12.6">
      <c r="A2442" s="449" t="s">
        <v>10750</v>
      </c>
      <c r="B2442" s="448">
        <v>3</v>
      </c>
      <c r="C2442" s="450" t="s">
        <v>10753</v>
      </c>
      <c r="D2442" s="449" t="str">
        <f t="shared" si="105"/>
        <v>Damages from natural disasters (floods, droughts, heavy rains, etc.)</v>
      </c>
      <c r="E2442" s="449"/>
      <c r="F2442" s="449"/>
      <c r="G2442" s="449"/>
      <c r="H2442" s="449"/>
      <c r="I2442" s="449"/>
      <c r="J2442" s="449"/>
      <c r="K2442" s="449"/>
      <c r="L2442" s="449"/>
      <c r="U2442" s="196" t="str">
        <f t="shared" si="106"/>
        <v>3: Damages from natural disasters (floods, droughts, heavy rains, etc.)</v>
      </c>
    </row>
    <row r="2443" spans="1:21" ht="12.6">
      <c r="A2443" s="449" t="s">
        <v>10750</v>
      </c>
      <c r="B2443" s="448">
        <v>4</v>
      </c>
      <c r="C2443" s="450" t="s">
        <v>10754</v>
      </c>
      <c r="D2443" s="449" t="str">
        <f t="shared" si="105"/>
        <v>Lack of agricultural inputs (fertilizers, seeds, etc)</v>
      </c>
      <c r="E2443" s="449"/>
      <c r="F2443" s="449"/>
      <c r="G2443" s="449"/>
      <c r="H2443" s="449"/>
      <c r="I2443" s="449"/>
      <c r="J2443" s="449"/>
      <c r="K2443" s="449"/>
      <c r="L2443" s="449"/>
      <c r="U2443" s="196" t="str">
        <f t="shared" si="106"/>
        <v>4: Lack of agricultural inputs (fertilizers, seeds, etc)</v>
      </c>
    </row>
    <row r="2444" spans="1:21" ht="12.6">
      <c r="A2444" s="449" t="s">
        <v>10750</v>
      </c>
      <c r="B2444" s="448">
        <v>5</v>
      </c>
      <c r="C2444" s="450" t="s">
        <v>10755</v>
      </c>
      <c r="D2444" s="449" t="str">
        <f t="shared" si="105"/>
        <v>Damages from diseases</v>
      </c>
      <c r="E2444" s="449"/>
      <c r="F2444" s="449"/>
      <c r="G2444" s="449"/>
      <c r="H2444" s="449"/>
      <c r="I2444" s="449"/>
      <c r="J2444" s="449"/>
      <c r="K2444" s="449"/>
      <c r="L2444" s="449"/>
      <c r="U2444" s="196" t="str">
        <f t="shared" si="106"/>
        <v>5: Damages from diseases</v>
      </c>
    </row>
    <row r="2445" spans="1:21" ht="12.6">
      <c r="A2445" s="449" t="s">
        <v>10750</v>
      </c>
      <c r="B2445" s="448">
        <v>88</v>
      </c>
      <c r="C2445" s="450" t="s">
        <v>10551</v>
      </c>
      <c r="D2445" s="449" t="str">
        <f t="shared" si="105"/>
        <v>Other reasons</v>
      </c>
      <c r="E2445" s="449"/>
      <c r="F2445" s="449"/>
      <c r="G2445" s="449"/>
      <c r="H2445" s="449"/>
      <c r="I2445" s="449"/>
      <c r="J2445" s="449"/>
      <c r="K2445" s="449"/>
      <c r="L2445" s="449"/>
      <c r="U2445" s="196" t="str">
        <f t="shared" si="106"/>
        <v>88: Other reasons</v>
      </c>
    </row>
    <row r="2446" spans="1:21" ht="12.6">
      <c r="A2446" s="449" t="s">
        <v>10750</v>
      </c>
      <c r="B2446" s="448">
        <v>77</v>
      </c>
      <c r="C2446" s="450" t="s">
        <v>10756</v>
      </c>
      <c r="D2446" s="449" t="str">
        <f t="shared" si="105"/>
        <v>Do not know</v>
      </c>
      <c r="E2446" s="449"/>
      <c r="F2446" s="449"/>
      <c r="G2446" s="449"/>
      <c r="H2446" s="449"/>
      <c r="I2446" s="449"/>
      <c r="J2446" s="449"/>
      <c r="K2446" s="449"/>
      <c r="L2446" s="449"/>
      <c r="U2446" s="196" t="str">
        <f t="shared" si="106"/>
        <v>77: Do not know</v>
      </c>
    </row>
    <row r="2447" spans="1:21" ht="12.6">
      <c r="A2447" s="449" t="s">
        <v>10757</v>
      </c>
      <c r="B2447" s="448">
        <v>1</v>
      </c>
      <c r="C2447" s="450" t="s">
        <v>10758</v>
      </c>
      <c r="D2447" s="449" t="str">
        <f t="shared" si="105"/>
        <v>Lack of lands</v>
      </c>
      <c r="E2447" s="449"/>
      <c r="F2447" s="449"/>
      <c r="G2447" s="449"/>
      <c r="H2447" s="449"/>
      <c r="I2447" s="449"/>
      <c r="J2447" s="449"/>
      <c r="K2447" s="449"/>
      <c r="L2447" s="449"/>
      <c r="U2447" s="196" t="str">
        <f t="shared" si="106"/>
        <v>1: Lack of lands</v>
      </c>
    </row>
    <row r="2448" spans="1:21" ht="12.6">
      <c r="A2448" s="449" t="s">
        <v>10757</v>
      </c>
      <c r="B2448" s="448">
        <v>2</v>
      </c>
      <c r="C2448" s="450" t="s">
        <v>10759</v>
      </c>
      <c r="D2448" s="449" t="str">
        <f t="shared" si="105"/>
        <v>Lack of seeds</v>
      </c>
      <c r="E2448" s="449"/>
      <c r="F2448" s="449"/>
      <c r="G2448" s="449"/>
      <c r="H2448" s="449"/>
      <c r="I2448" s="449"/>
      <c r="J2448" s="449"/>
      <c r="K2448" s="449"/>
      <c r="L2448" s="449"/>
      <c r="U2448" s="196" t="str">
        <f t="shared" si="106"/>
        <v>2: Lack of seeds</v>
      </c>
    </row>
    <row r="2449" spans="1:21" ht="12.6">
      <c r="A2449" s="449" t="s">
        <v>10757</v>
      </c>
      <c r="B2449" s="448">
        <v>3</v>
      </c>
      <c r="C2449" s="450" t="s">
        <v>10760</v>
      </c>
      <c r="D2449" s="449" t="str">
        <f t="shared" si="105"/>
        <v xml:space="preserve">damages on crops from natural disasters (floods, droughts, heavy rains, etc) </v>
      </c>
      <c r="E2449" s="449"/>
      <c r="F2449" s="449"/>
      <c r="G2449" s="449"/>
      <c r="H2449" s="449"/>
      <c r="I2449" s="449"/>
      <c r="J2449" s="449"/>
      <c r="K2449" s="449"/>
      <c r="L2449" s="449"/>
      <c r="U2449" s="196" t="str">
        <f t="shared" si="106"/>
        <v xml:space="preserve">3: damages on crops from natural disasters (floods, droughts, heavy rains, etc) </v>
      </c>
    </row>
    <row r="2450" spans="1:21" ht="12.6">
      <c r="A2450" s="449" t="s">
        <v>10757</v>
      </c>
      <c r="B2450" s="448">
        <v>4</v>
      </c>
      <c r="C2450" s="450" t="s">
        <v>10761</v>
      </c>
      <c r="D2450" s="449" t="str">
        <f t="shared" si="105"/>
        <v>lack of knowledge of planting other crops</v>
      </c>
      <c r="E2450" s="449"/>
      <c r="F2450" s="449"/>
      <c r="G2450" s="449"/>
      <c r="H2450" s="449"/>
      <c r="I2450" s="449"/>
      <c r="J2450" s="449"/>
      <c r="K2450" s="449"/>
      <c r="L2450" s="449"/>
      <c r="U2450" s="196" t="str">
        <f t="shared" si="106"/>
        <v>4: lack of knowledge of planting other crops</v>
      </c>
    </row>
    <row r="2451" spans="1:21" ht="12.6">
      <c r="A2451" s="449" t="s">
        <v>10757</v>
      </c>
      <c r="B2451" s="448">
        <v>5</v>
      </c>
      <c r="C2451" s="450" t="s">
        <v>10762</v>
      </c>
      <c r="D2451" s="449" t="str">
        <f t="shared" si="105"/>
        <v>no needs to diversify the crops</v>
      </c>
      <c r="E2451" s="449"/>
      <c r="F2451" s="449"/>
      <c r="G2451" s="449"/>
      <c r="H2451" s="449"/>
      <c r="I2451" s="449"/>
      <c r="J2451" s="449"/>
      <c r="K2451" s="449"/>
      <c r="L2451" s="449"/>
      <c r="U2451" s="196" t="str">
        <f t="shared" si="106"/>
        <v>5: no needs to diversify the crops</v>
      </c>
    </row>
    <row r="2452" spans="1:21" ht="12.6">
      <c r="A2452" s="449" t="s">
        <v>10757</v>
      </c>
      <c r="B2452" s="448">
        <v>77</v>
      </c>
      <c r="C2452" s="450" t="s">
        <v>10551</v>
      </c>
      <c r="D2452" s="449" t="str">
        <f t="shared" si="105"/>
        <v>Other reasons</v>
      </c>
      <c r="E2452" s="449"/>
      <c r="F2452" s="449"/>
      <c r="G2452" s="449"/>
      <c r="H2452" s="449"/>
      <c r="I2452" s="449"/>
      <c r="J2452" s="449"/>
      <c r="K2452" s="449"/>
      <c r="L2452" s="449"/>
      <c r="U2452" s="196" t="str">
        <f t="shared" si="106"/>
        <v>77: Other reasons</v>
      </c>
    </row>
    <row r="2453" spans="1:21" ht="12.6">
      <c r="A2453" s="449" t="s">
        <v>10757</v>
      </c>
      <c r="B2453" s="448">
        <v>88</v>
      </c>
      <c r="C2453" s="450" t="s">
        <v>9425</v>
      </c>
      <c r="D2453" s="449" t="str">
        <f t="shared" si="105"/>
        <v>Don't know</v>
      </c>
      <c r="E2453" s="449"/>
      <c r="F2453" s="449"/>
      <c r="G2453" s="449"/>
      <c r="H2453" s="449"/>
      <c r="I2453" s="449"/>
      <c r="J2453" s="449"/>
      <c r="K2453" s="449"/>
      <c r="L2453" s="449"/>
      <c r="U2453" s="196" t="str">
        <f t="shared" si="106"/>
        <v>88: Don't know</v>
      </c>
    </row>
    <row r="2454" spans="1:21" ht="12.6">
      <c r="A2454" s="449" t="s">
        <v>10763</v>
      </c>
      <c r="B2454" s="448">
        <v>1</v>
      </c>
      <c r="C2454" s="450" t="s">
        <v>10764</v>
      </c>
      <c r="D2454" s="449" t="str">
        <f t="shared" si="105"/>
        <v>Selling</v>
      </c>
      <c r="E2454" s="449"/>
      <c r="F2454" s="449"/>
      <c r="G2454" s="449"/>
      <c r="H2454" s="449"/>
      <c r="I2454" s="449"/>
      <c r="J2454" s="449"/>
      <c r="K2454" s="449"/>
      <c r="L2454" s="449"/>
      <c r="U2454" s="196" t="str">
        <f t="shared" si="106"/>
        <v>1: Selling</v>
      </c>
    </row>
    <row r="2455" spans="1:21" ht="12.6">
      <c r="A2455" s="449" t="s">
        <v>10763</v>
      </c>
      <c r="B2455" s="448">
        <v>2</v>
      </c>
      <c r="C2455" s="450" t="s">
        <v>10765</v>
      </c>
      <c r="D2455" s="449" t="str">
        <f t="shared" si="105"/>
        <v>Seeds for next season</v>
      </c>
      <c r="E2455" s="449"/>
      <c r="F2455" s="449"/>
      <c r="G2455" s="449"/>
      <c r="H2455" s="449"/>
      <c r="I2455" s="449"/>
      <c r="J2455" s="449"/>
      <c r="K2455" s="449"/>
      <c r="L2455" s="449"/>
      <c r="U2455" s="196" t="str">
        <f t="shared" si="106"/>
        <v>2: Seeds for next season</v>
      </c>
    </row>
    <row r="2456" spans="1:21" ht="12.6">
      <c r="A2456" s="449" t="s">
        <v>10763</v>
      </c>
      <c r="B2456" s="448">
        <v>3</v>
      </c>
      <c r="C2456" s="450" t="s">
        <v>9257</v>
      </c>
      <c r="D2456" s="449" t="str">
        <f t="shared" si="105"/>
        <v>Animal feeds</v>
      </c>
      <c r="E2456" s="449"/>
      <c r="F2456" s="449"/>
      <c r="G2456" s="449"/>
      <c r="H2456" s="449"/>
      <c r="I2456" s="449"/>
      <c r="J2456" s="449"/>
      <c r="K2456" s="449"/>
      <c r="L2456" s="449"/>
      <c r="U2456" s="196" t="str">
        <f t="shared" si="106"/>
        <v>3: Animal feeds</v>
      </c>
    </row>
    <row r="2457" spans="1:21" ht="12.6">
      <c r="A2457" s="449" t="s">
        <v>10763</v>
      </c>
      <c r="B2457" s="448">
        <v>4</v>
      </c>
      <c r="C2457" s="450" t="s">
        <v>10766</v>
      </c>
      <c r="D2457" s="449" t="str">
        <f t="shared" si="105"/>
        <v>Sharing with families/friends</v>
      </c>
      <c r="E2457" s="449"/>
      <c r="F2457" s="449"/>
      <c r="G2457" s="449"/>
      <c r="H2457" s="449"/>
      <c r="I2457" s="449"/>
      <c r="J2457" s="449"/>
      <c r="K2457" s="449"/>
      <c r="L2457" s="449"/>
      <c r="U2457" s="196" t="str">
        <f t="shared" si="106"/>
        <v>4: Sharing with families/friends</v>
      </c>
    </row>
    <row r="2458" spans="1:21" ht="12.6">
      <c r="A2458" s="449" t="s">
        <v>10763</v>
      </c>
      <c r="B2458" s="448">
        <v>88</v>
      </c>
      <c r="C2458" s="450" t="s">
        <v>10767</v>
      </c>
      <c r="D2458" s="449" t="str">
        <f t="shared" si="105"/>
        <v>Other use</v>
      </c>
      <c r="E2458" s="449"/>
      <c r="F2458" s="449"/>
      <c r="G2458" s="449"/>
      <c r="H2458" s="449"/>
      <c r="I2458" s="449"/>
      <c r="J2458" s="449"/>
      <c r="K2458" s="449"/>
      <c r="L2458" s="449"/>
      <c r="U2458" s="196" t="str">
        <f t="shared" si="106"/>
        <v>88: Other use</v>
      </c>
    </row>
    <row r="2459" spans="1:21" ht="12.6">
      <c r="A2459" s="449" t="s">
        <v>10768</v>
      </c>
      <c r="B2459" s="448">
        <v>1</v>
      </c>
      <c r="C2459" s="450" t="s">
        <v>10769</v>
      </c>
      <c r="D2459" s="449"/>
      <c r="E2459" s="449"/>
      <c r="F2459" s="449"/>
      <c r="G2459" s="449"/>
      <c r="H2459" s="449"/>
      <c r="I2459" s="449"/>
      <c r="J2459" s="449"/>
      <c r="K2459" s="449"/>
      <c r="L2459" s="449"/>
    </row>
    <row r="2460" spans="1:21" ht="12.6">
      <c r="A2460" s="449" t="s">
        <v>10768</v>
      </c>
      <c r="B2460" s="448">
        <v>2</v>
      </c>
      <c r="C2460" s="450" t="s">
        <v>10770</v>
      </c>
      <c r="D2460" s="449"/>
      <c r="E2460" s="449"/>
      <c r="F2460" s="449"/>
      <c r="G2460" s="449"/>
      <c r="H2460" s="449"/>
      <c r="I2460" s="449"/>
      <c r="J2460" s="449"/>
      <c r="K2460" s="449"/>
      <c r="L2460" s="449"/>
    </row>
    <row r="2461" spans="1:21" ht="12.6">
      <c r="A2461" s="449" t="s">
        <v>10768</v>
      </c>
      <c r="B2461" s="448">
        <v>3</v>
      </c>
      <c r="C2461" s="450" t="s">
        <v>9511</v>
      </c>
      <c r="D2461" s="449"/>
      <c r="E2461" s="449"/>
      <c r="F2461" s="449"/>
      <c r="G2461" s="449"/>
      <c r="H2461" s="449"/>
      <c r="I2461" s="449"/>
      <c r="J2461" s="449"/>
      <c r="K2461" s="449"/>
      <c r="L2461" s="449"/>
    </row>
    <row r="2462" spans="1:21" ht="12.6">
      <c r="A2462" s="449" t="s">
        <v>10768</v>
      </c>
      <c r="B2462" s="448">
        <v>4</v>
      </c>
      <c r="C2462" s="450" t="s">
        <v>10771</v>
      </c>
      <c r="D2462" s="449"/>
      <c r="E2462" s="449"/>
      <c r="F2462" s="449"/>
      <c r="G2462" s="449"/>
      <c r="H2462" s="449"/>
      <c r="I2462" s="449"/>
      <c r="J2462" s="449"/>
      <c r="K2462" s="449"/>
      <c r="L2462" s="449"/>
    </row>
    <row r="2463" spans="1:21" ht="12.6">
      <c r="A2463" s="449" t="s">
        <v>10768</v>
      </c>
      <c r="B2463" s="448">
        <v>5</v>
      </c>
      <c r="C2463" s="450" t="s">
        <v>10772</v>
      </c>
      <c r="D2463" s="449"/>
      <c r="E2463" s="449"/>
      <c r="F2463" s="449"/>
      <c r="G2463" s="449"/>
      <c r="H2463" s="449"/>
      <c r="I2463" s="449"/>
      <c r="J2463" s="449"/>
      <c r="K2463" s="449"/>
      <c r="L2463" s="449"/>
    </row>
    <row r="2464" spans="1:21" ht="12.6">
      <c r="A2464" s="449" t="s">
        <v>10768</v>
      </c>
      <c r="B2464" s="448">
        <v>6</v>
      </c>
      <c r="C2464" s="450" t="s">
        <v>10773</v>
      </c>
      <c r="D2464" s="449"/>
      <c r="E2464" s="449"/>
      <c r="F2464" s="449"/>
      <c r="G2464" s="449"/>
      <c r="H2464" s="449"/>
      <c r="I2464" s="449"/>
      <c r="J2464" s="449"/>
      <c r="K2464" s="449"/>
      <c r="L2464" s="449"/>
    </row>
    <row r="2465" spans="1:12" ht="12.6">
      <c r="A2465" s="449" t="s">
        <v>10768</v>
      </c>
      <c r="B2465" s="448">
        <v>7</v>
      </c>
      <c r="C2465" s="450" t="s">
        <v>10774</v>
      </c>
      <c r="D2465" s="449"/>
      <c r="E2465" s="449"/>
      <c r="F2465" s="449"/>
      <c r="G2465" s="449"/>
      <c r="H2465" s="449"/>
      <c r="I2465" s="449"/>
      <c r="J2465" s="449"/>
      <c r="K2465" s="449"/>
      <c r="L2465" s="449"/>
    </row>
    <row r="2466" spans="1:12" ht="12.6">
      <c r="A2466" s="449" t="s">
        <v>10775</v>
      </c>
      <c r="B2466" s="448">
        <v>1</v>
      </c>
      <c r="C2466" s="450" t="s">
        <v>10769</v>
      </c>
      <c r="D2466" s="449"/>
      <c r="E2466" s="449"/>
      <c r="F2466" s="449"/>
      <c r="G2466" s="449"/>
      <c r="H2466" s="449"/>
      <c r="I2466" s="449"/>
      <c r="J2466" s="449"/>
      <c r="K2466" s="449"/>
      <c r="L2466" s="449"/>
    </row>
    <row r="2467" spans="1:12" ht="12.6">
      <c r="A2467" s="449" t="s">
        <v>10775</v>
      </c>
      <c r="B2467" s="448">
        <v>2</v>
      </c>
      <c r="C2467" s="450" t="s">
        <v>10770</v>
      </c>
      <c r="D2467" s="449"/>
      <c r="E2467" s="449"/>
      <c r="F2467" s="449"/>
      <c r="G2467" s="449"/>
      <c r="H2467" s="449"/>
      <c r="I2467" s="449"/>
      <c r="J2467" s="449"/>
      <c r="K2467" s="449"/>
      <c r="L2467" s="449"/>
    </row>
    <row r="2468" spans="1:12" ht="12.6">
      <c r="A2468" s="449" t="s">
        <v>10775</v>
      </c>
      <c r="B2468" s="448">
        <v>3</v>
      </c>
      <c r="C2468" s="450" t="s">
        <v>9511</v>
      </c>
      <c r="D2468" s="449"/>
      <c r="E2468" s="449"/>
      <c r="F2468" s="449"/>
      <c r="G2468" s="449"/>
      <c r="H2468" s="449"/>
      <c r="I2468" s="449"/>
      <c r="J2468" s="449"/>
      <c r="K2468" s="449"/>
      <c r="L2468" s="449"/>
    </row>
    <row r="2469" spans="1:12" ht="12.6">
      <c r="A2469" s="449" t="s">
        <v>10775</v>
      </c>
      <c r="B2469" s="448">
        <v>4</v>
      </c>
      <c r="C2469" s="450" t="s">
        <v>10771</v>
      </c>
      <c r="D2469" s="449"/>
      <c r="E2469" s="449"/>
      <c r="F2469" s="449"/>
      <c r="G2469" s="449"/>
      <c r="H2469" s="449"/>
      <c r="I2469" s="449"/>
      <c r="J2469" s="449"/>
      <c r="K2469" s="449"/>
      <c r="L2469" s="449"/>
    </row>
    <row r="2470" spans="1:12" ht="12.6">
      <c r="A2470" s="449" t="s">
        <v>10775</v>
      </c>
      <c r="B2470" s="448">
        <v>5</v>
      </c>
      <c r="C2470" s="450" t="s">
        <v>10772</v>
      </c>
      <c r="D2470" s="449"/>
      <c r="E2470" s="449"/>
      <c r="F2470" s="449"/>
      <c r="G2470" s="449"/>
      <c r="H2470" s="449"/>
      <c r="I2470" s="449"/>
      <c r="J2470" s="449"/>
      <c r="K2470" s="449"/>
      <c r="L2470" s="449"/>
    </row>
    <row r="2471" spans="1:12" ht="12.6">
      <c r="A2471" s="449" t="s">
        <v>10775</v>
      </c>
      <c r="B2471" s="448">
        <v>6</v>
      </c>
      <c r="C2471" s="450" t="s">
        <v>10773</v>
      </c>
      <c r="D2471" s="449"/>
      <c r="E2471" s="449"/>
      <c r="F2471" s="449"/>
      <c r="G2471" s="449"/>
      <c r="H2471" s="449"/>
      <c r="I2471" s="449"/>
      <c r="J2471" s="449"/>
      <c r="K2471" s="449"/>
      <c r="L2471" s="449"/>
    </row>
    <row r="2472" spans="1:12" ht="12.6">
      <c r="A2472" s="449" t="s">
        <v>10775</v>
      </c>
      <c r="B2472" s="448">
        <v>7</v>
      </c>
      <c r="C2472" s="450" t="s">
        <v>10444</v>
      </c>
      <c r="D2472" s="449"/>
      <c r="E2472" s="449"/>
      <c r="F2472" s="449"/>
      <c r="G2472" s="449"/>
      <c r="H2472" s="449"/>
      <c r="I2472" s="449"/>
      <c r="J2472" s="449"/>
      <c r="K2472" s="449"/>
      <c r="L2472" s="449"/>
    </row>
    <row r="2473" spans="1:12" ht="12.6">
      <c r="A2473" s="449" t="s">
        <v>10775</v>
      </c>
      <c r="B2473" s="448">
        <v>8</v>
      </c>
      <c r="C2473" s="450" t="s">
        <v>10776</v>
      </c>
      <c r="D2473" s="449"/>
      <c r="E2473" s="449"/>
      <c r="F2473" s="449"/>
      <c r="G2473" s="449"/>
      <c r="H2473" s="449"/>
      <c r="I2473" s="449"/>
      <c r="J2473" s="449"/>
      <c r="K2473" s="449"/>
      <c r="L2473" s="449"/>
    </row>
    <row r="2474" spans="1:12" ht="12.6">
      <c r="A2474" s="449" t="s">
        <v>10775</v>
      </c>
      <c r="B2474" s="448">
        <v>9</v>
      </c>
      <c r="C2474" s="450" t="s">
        <v>10774</v>
      </c>
      <c r="D2474" s="449"/>
      <c r="E2474" s="449"/>
      <c r="F2474" s="449"/>
      <c r="G2474" s="449"/>
      <c r="H2474" s="449"/>
      <c r="I2474" s="449"/>
      <c r="J2474" s="449"/>
      <c r="K2474" s="449"/>
      <c r="L2474" s="449"/>
    </row>
    <row r="2475" spans="1:12" ht="12.6">
      <c r="A2475" s="449" t="s">
        <v>10777</v>
      </c>
      <c r="B2475" s="448">
        <v>1</v>
      </c>
      <c r="C2475" s="450" t="s">
        <v>10769</v>
      </c>
      <c r="D2475" s="449"/>
      <c r="E2475" s="449"/>
      <c r="F2475" s="449"/>
      <c r="G2475" s="449"/>
      <c r="H2475" s="449"/>
      <c r="I2475" s="449"/>
      <c r="J2475" s="449"/>
      <c r="K2475" s="449"/>
      <c r="L2475" s="449"/>
    </row>
    <row r="2476" spans="1:12" ht="12.6">
      <c r="A2476" s="449" t="s">
        <v>10777</v>
      </c>
      <c r="B2476" s="448">
        <v>2</v>
      </c>
      <c r="C2476" s="450" t="s">
        <v>10770</v>
      </c>
      <c r="D2476" s="449"/>
      <c r="E2476" s="449"/>
      <c r="F2476" s="449"/>
      <c r="G2476" s="449"/>
      <c r="H2476" s="449"/>
      <c r="I2476" s="449"/>
      <c r="J2476" s="449"/>
      <c r="K2476" s="449"/>
      <c r="L2476" s="449"/>
    </row>
    <row r="2477" spans="1:12" ht="12.6">
      <c r="A2477" s="449" t="s">
        <v>10777</v>
      </c>
      <c r="B2477" s="448">
        <v>3</v>
      </c>
      <c r="C2477" s="450" t="s">
        <v>9511</v>
      </c>
      <c r="D2477" s="449"/>
      <c r="E2477" s="449"/>
      <c r="F2477" s="449"/>
      <c r="G2477" s="449"/>
      <c r="H2477" s="449"/>
      <c r="I2477" s="449"/>
      <c r="J2477" s="449"/>
      <c r="K2477" s="449"/>
      <c r="L2477" s="449"/>
    </row>
    <row r="2478" spans="1:12" ht="12.6">
      <c r="A2478" s="449" t="s">
        <v>10777</v>
      </c>
      <c r="B2478" s="448">
        <v>4</v>
      </c>
      <c r="C2478" s="450" t="s">
        <v>10771</v>
      </c>
      <c r="D2478" s="449"/>
      <c r="E2478" s="449"/>
      <c r="F2478" s="449"/>
      <c r="G2478" s="449"/>
      <c r="H2478" s="449"/>
      <c r="I2478" s="449"/>
      <c r="J2478" s="449"/>
      <c r="K2478" s="449"/>
      <c r="L2478" s="449"/>
    </row>
    <row r="2479" spans="1:12" ht="12.6">
      <c r="A2479" s="449" t="s">
        <v>10777</v>
      </c>
      <c r="B2479" s="448">
        <v>5</v>
      </c>
      <c r="C2479" s="450" t="s">
        <v>10772</v>
      </c>
      <c r="D2479" s="449"/>
      <c r="E2479" s="449"/>
      <c r="F2479" s="449"/>
      <c r="G2479" s="449"/>
      <c r="H2479" s="449"/>
      <c r="I2479" s="449"/>
      <c r="J2479" s="449"/>
      <c r="K2479" s="449"/>
      <c r="L2479" s="449"/>
    </row>
    <row r="2480" spans="1:12" ht="12.6">
      <c r="A2480" s="449" t="s">
        <v>10777</v>
      </c>
      <c r="B2480" s="448">
        <v>6</v>
      </c>
      <c r="C2480" s="450" t="s">
        <v>10773</v>
      </c>
      <c r="D2480" s="449"/>
      <c r="E2480" s="449"/>
      <c r="F2480" s="449"/>
      <c r="G2480" s="449"/>
      <c r="H2480" s="449"/>
      <c r="I2480" s="449"/>
      <c r="J2480" s="449"/>
      <c r="K2480" s="449"/>
      <c r="L2480" s="449"/>
    </row>
    <row r="2481" spans="1:12" ht="12.6">
      <c r="A2481" s="449" t="s">
        <v>10777</v>
      </c>
      <c r="B2481" s="448">
        <v>7</v>
      </c>
      <c r="C2481" s="450" t="s">
        <v>10778</v>
      </c>
      <c r="D2481" s="449"/>
      <c r="E2481" s="449"/>
      <c r="F2481" s="449"/>
      <c r="G2481" s="449"/>
      <c r="H2481" s="449"/>
      <c r="I2481" s="449"/>
      <c r="J2481" s="449"/>
      <c r="K2481" s="449"/>
      <c r="L2481" s="449"/>
    </row>
    <row r="2482" spans="1:12" ht="12.6">
      <c r="A2482" s="449" t="s">
        <v>10777</v>
      </c>
      <c r="B2482" s="448">
        <v>8</v>
      </c>
      <c r="C2482" s="450" t="s">
        <v>10774</v>
      </c>
      <c r="D2482" s="449"/>
      <c r="E2482" s="449"/>
      <c r="F2482" s="449"/>
      <c r="G2482" s="449"/>
      <c r="H2482" s="449"/>
      <c r="I2482" s="449"/>
      <c r="J2482" s="449"/>
      <c r="K2482" s="449"/>
      <c r="L2482" s="449"/>
    </row>
    <row r="2483" spans="1:12" ht="12.6">
      <c r="A2483" s="449" t="s">
        <v>10779</v>
      </c>
      <c r="B2483" s="448">
        <v>1</v>
      </c>
      <c r="C2483" s="450" t="s">
        <v>10769</v>
      </c>
      <c r="D2483" s="449"/>
      <c r="E2483" s="449"/>
      <c r="F2483" s="449"/>
      <c r="G2483" s="449"/>
      <c r="H2483" s="449"/>
      <c r="I2483" s="449"/>
      <c r="J2483" s="449"/>
      <c r="K2483" s="449"/>
      <c r="L2483" s="449"/>
    </row>
    <row r="2484" spans="1:12" ht="12.6">
      <c r="A2484" s="449" t="s">
        <v>10779</v>
      </c>
      <c r="B2484" s="448">
        <v>2</v>
      </c>
      <c r="C2484" s="450" t="s">
        <v>10770</v>
      </c>
      <c r="D2484" s="449"/>
      <c r="E2484" s="449"/>
      <c r="F2484" s="449"/>
      <c r="G2484" s="449"/>
      <c r="H2484" s="449"/>
      <c r="I2484" s="449"/>
      <c r="J2484" s="449"/>
      <c r="K2484" s="449"/>
      <c r="L2484" s="449"/>
    </row>
    <row r="2485" spans="1:12" ht="12.6">
      <c r="A2485" s="449" t="s">
        <v>10779</v>
      </c>
      <c r="B2485" s="448">
        <v>3</v>
      </c>
      <c r="C2485" s="450" t="s">
        <v>9511</v>
      </c>
      <c r="D2485" s="449"/>
      <c r="E2485" s="449"/>
      <c r="F2485" s="449"/>
      <c r="G2485" s="449"/>
      <c r="H2485" s="449"/>
      <c r="I2485" s="449"/>
      <c r="J2485" s="449"/>
      <c r="K2485" s="449"/>
      <c r="L2485" s="449"/>
    </row>
    <row r="2486" spans="1:12" ht="12.6">
      <c r="A2486" s="449" t="s">
        <v>10779</v>
      </c>
      <c r="B2486" s="448">
        <v>4</v>
      </c>
      <c r="C2486" s="450" t="s">
        <v>10771</v>
      </c>
      <c r="D2486" s="449"/>
      <c r="E2486" s="449"/>
      <c r="F2486" s="449"/>
      <c r="G2486" s="449"/>
      <c r="H2486" s="449"/>
      <c r="I2486" s="449"/>
      <c r="J2486" s="449"/>
      <c r="K2486" s="449"/>
      <c r="L2486" s="449"/>
    </row>
    <row r="2487" spans="1:12" ht="12.6">
      <c r="A2487" s="449" t="s">
        <v>10779</v>
      </c>
      <c r="B2487" s="448">
        <v>5</v>
      </c>
      <c r="C2487" s="450" t="s">
        <v>10772</v>
      </c>
      <c r="D2487" s="449"/>
      <c r="E2487" s="449"/>
      <c r="F2487" s="449"/>
      <c r="G2487" s="449"/>
      <c r="H2487" s="449"/>
      <c r="I2487" s="449"/>
      <c r="J2487" s="449"/>
      <c r="K2487" s="449"/>
      <c r="L2487" s="449"/>
    </row>
    <row r="2488" spans="1:12" ht="12.6">
      <c r="A2488" s="449" t="s">
        <v>10779</v>
      </c>
      <c r="B2488" s="448">
        <v>6</v>
      </c>
      <c r="C2488" s="450" t="s">
        <v>10773</v>
      </c>
      <c r="D2488" s="449"/>
      <c r="E2488" s="449"/>
      <c r="F2488" s="449"/>
      <c r="G2488" s="449"/>
      <c r="H2488" s="449"/>
      <c r="I2488" s="449"/>
      <c r="J2488" s="449"/>
      <c r="K2488" s="449"/>
      <c r="L2488" s="449"/>
    </row>
    <row r="2489" spans="1:12" ht="12.6">
      <c r="A2489" s="449" t="s">
        <v>10779</v>
      </c>
      <c r="B2489" s="448">
        <v>7</v>
      </c>
      <c r="C2489" s="450" t="s">
        <v>10778</v>
      </c>
      <c r="D2489" s="449"/>
      <c r="E2489" s="449"/>
      <c r="F2489" s="449"/>
      <c r="G2489" s="449"/>
      <c r="H2489" s="449"/>
      <c r="I2489" s="449"/>
      <c r="J2489" s="449"/>
      <c r="K2489" s="449"/>
      <c r="L2489" s="449"/>
    </row>
    <row r="2490" spans="1:12" ht="12.6">
      <c r="A2490" s="449" t="s">
        <v>10779</v>
      </c>
      <c r="B2490" s="448">
        <v>8</v>
      </c>
      <c r="C2490" s="450" t="s">
        <v>10444</v>
      </c>
      <c r="D2490" s="449"/>
      <c r="E2490" s="449"/>
      <c r="F2490" s="449"/>
      <c r="G2490" s="449"/>
      <c r="H2490" s="449"/>
      <c r="I2490" s="449"/>
      <c r="J2490" s="449"/>
      <c r="K2490" s="449"/>
      <c r="L2490" s="449"/>
    </row>
    <row r="2491" spans="1:12" ht="12.6">
      <c r="A2491" s="449" t="s">
        <v>10779</v>
      </c>
      <c r="B2491" s="448">
        <v>9</v>
      </c>
      <c r="C2491" s="450" t="s">
        <v>10774</v>
      </c>
      <c r="D2491" s="449"/>
      <c r="E2491" s="449"/>
      <c r="F2491" s="449"/>
      <c r="G2491" s="449"/>
      <c r="H2491" s="449"/>
      <c r="I2491" s="449"/>
      <c r="J2491" s="449"/>
      <c r="K2491" s="449"/>
      <c r="L2491" s="449"/>
    </row>
    <row r="2492" spans="1:12" ht="12.6">
      <c r="A2492" s="449" t="s">
        <v>10780</v>
      </c>
      <c r="B2492" s="448">
        <v>1</v>
      </c>
      <c r="C2492" s="450" t="s">
        <v>10769</v>
      </c>
      <c r="D2492" s="449"/>
      <c r="E2492" s="449"/>
      <c r="F2492" s="449"/>
      <c r="G2492" s="449"/>
      <c r="H2492" s="449"/>
      <c r="I2492" s="449"/>
      <c r="J2492" s="449"/>
      <c r="K2492" s="449"/>
      <c r="L2492" s="449"/>
    </row>
    <row r="2493" spans="1:12" ht="12.6">
      <c r="A2493" s="449" t="s">
        <v>10780</v>
      </c>
      <c r="B2493" s="448">
        <v>2</v>
      </c>
      <c r="C2493" s="450" t="s">
        <v>10770</v>
      </c>
      <c r="D2493" s="449"/>
      <c r="E2493" s="449"/>
      <c r="F2493" s="449"/>
      <c r="G2493" s="449"/>
      <c r="H2493" s="449"/>
      <c r="I2493" s="449"/>
      <c r="J2493" s="449"/>
      <c r="K2493" s="449"/>
      <c r="L2493" s="449"/>
    </row>
    <row r="2494" spans="1:12" ht="12.6">
      <c r="A2494" s="449" t="s">
        <v>10780</v>
      </c>
      <c r="B2494" s="448">
        <v>3</v>
      </c>
      <c r="C2494" s="450" t="s">
        <v>9511</v>
      </c>
      <c r="D2494" s="449"/>
      <c r="E2494" s="449"/>
      <c r="F2494" s="449"/>
      <c r="G2494" s="449"/>
      <c r="H2494" s="449"/>
      <c r="I2494" s="449"/>
      <c r="J2494" s="449"/>
      <c r="K2494" s="449"/>
      <c r="L2494" s="449"/>
    </row>
    <row r="2495" spans="1:12" ht="12.6">
      <c r="A2495" s="449" t="s">
        <v>10780</v>
      </c>
      <c r="B2495" s="448">
        <v>4</v>
      </c>
      <c r="C2495" s="450" t="s">
        <v>10771</v>
      </c>
      <c r="D2495" s="449"/>
      <c r="E2495" s="449"/>
      <c r="F2495" s="449"/>
      <c r="G2495" s="449"/>
      <c r="H2495" s="449"/>
      <c r="I2495" s="449"/>
      <c r="J2495" s="449"/>
      <c r="K2495" s="449"/>
      <c r="L2495" s="449"/>
    </row>
    <row r="2496" spans="1:12" ht="12.6">
      <c r="A2496" s="449" t="s">
        <v>10780</v>
      </c>
      <c r="B2496" s="448">
        <v>5</v>
      </c>
      <c r="C2496" s="450" t="s">
        <v>10772</v>
      </c>
      <c r="D2496" s="449"/>
      <c r="E2496" s="449"/>
      <c r="F2496" s="449"/>
      <c r="G2496" s="449"/>
      <c r="H2496" s="449"/>
      <c r="I2496" s="449"/>
      <c r="J2496" s="449"/>
      <c r="K2496" s="449"/>
      <c r="L2496" s="449"/>
    </row>
    <row r="2497" spans="1:21" ht="12.6">
      <c r="A2497" s="449" t="s">
        <v>10780</v>
      </c>
      <c r="B2497" s="448">
        <v>6</v>
      </c>
      <c r="C2497" s="450" t="s">
        <v>10773</v>
      </c>
      <c r="D2497" s="449"/>
      <c r="E2497" s="449"/>
      <c r="F2497" s="449"/>
      <c r="G2497" s="449"/>
      <c r="H2497" s="449"/>
      <c r="I2497" s="449"/>
      <c r="J2497" s="449"/>
      <c r="K2497" s="449"/>
      <c r="L2497" s="449"/>
    </row>
    <row r="2498" spans="1:21" ht="12.6">
      <c r="A2498" s="449" t="s">
        <v>10780</v>
      </c>
      <c r="B2498" s="448">
        <v>7</v>
      </c>
      <c r="C2498" s="450" t="s">
        <v>10778</v>
      </c>
      <c r="D2498" s="449"/>
      <c r="E2498" s="449"/>
      <c r="F2498" s="449"/>
      <c r="G2498" s="449"/>
      <c r="H2498" s="449"/>
      <c r="I2498" s="449"/>
      <c r="J2498" s="449"/>
      <c r="K2498" s="449"/>
      <c r="L2498" s="449"/>
    </row>
    <row r="2499" spans="1:21" ht="12.6">
      <c r="A2499" s="449" t="s">
        <v>10780</v>
      </c>
      <c r="B2499" s="448">
        <v>8</v>
      </c>
      <c r="C2499" s="450" t="s">
        <v>10444</v>
      </c>
      <c r="D2499" s="449"/>
      <c r="E2499" s="449"/>
      <c r="F2499" s="449"/>
      <c r="G2499" s="449"/>
      <c r="H2499" s="449"/>
      <c r="I2499" s="449"/>
      <c r="J2499" s="449"/>
      <c r="K2499" s="449"/>
      <c r="L2499" s="449"/>
    </row>
    <row r="2500" spans="1:21" ht="12.6">
      <c r="A2500" s="449" t="s">
        <v>10780</v>
      </c>
      <c r="B2500" s="448">
        <v>9</v>
      </c>
      <c r="C2500" s="450" t="s">
        <v>10776</v>
      </c>
      <c r="D2500" s="449"/>
      <c r="E2500" s="449"/>
      <c r="F2500" s="449"/>
      <c r="G2500" s="449"/>
      <c r="H2500" s="449"/>
      <c r="I2500" s="449"/>
      <c r="J2500" s="449"/>
      <c r="K2500" s="449"/>
      <c r="L2500" s="449"/>
    </row>
    <row r="2501" spans="1:21" ht="12.6">
      <c r="A2501" s="449" t="s">
        <v>10780</v>
      </c>
      <c r="B2501" s="448">
        <v>10</v>
      </c>
      <c r="C2501" s="450" t="s">
        <v>10774</v>
      </c>
      <c r="D2501" s="449"/>
      <c r="E2501" s="449"/>
      <c r="F2501" s="449"/>
      <c r="G2501" s="449"/>
      <c r="H2501" s="449"/>
      <c r="I2501" s="449"/>
      <c r="J2501" s="449"/>
      <c r="K2501" s="449"/>
      <c r="L2501" s="449"/>
    </row>
    <row r="2502" spans="1:21" ht="12.6">
      <c r="A2502" s="449" t="s">
        <v>10781</v>
      </c>
      <c r="B2502" s="448">
        <v>1</v>
      </c>
      <c r="C2502" s="450" t="s">
        <v>10782</v>
      </c>
      <c r="D2502" s="449"/>
      <c r="E2502" s="449"/>
      <c r="F2502" s="449"/>
      <c r="G2502" s="449"/>
      <c r="H2502" s="449"/>
      <c r="I2502" s="449"/>
      <c r="J2502" s="449"/>
      <c r="K2502" s="449"/>
      <c r="L2502" s="449"/>
    </row>
    <row r="2503" spans="1:21" ht="12.6">
      <c r="A2503" s="449" t="s">
        <v>10781</v>
      </c>
      <c r="B2503" s="448">
        <v>2</v>
      </c>
      <c r="C2503" s="450" t="s">
        <v>10783</v>
      </c>
      <c r="D2503" s="449"/>
      <c r="E2503" s="449"/>
      <c r="F2503" s="449"/>
      <c r="G2503" s="449"/>
      <c r="H2503" s="449"/>
      <c r="I2503" s="449"/>
      <c r="J2503" s="449"/>
      <c r="K2503" s="449"/>
      <c r="L2503" s="449"/>
    </row>
    <row r="2504" spans="1:21" ht="12.6">
      <c r="A2504" s="449" t="s">
        <v>10784</v>
      </c>
      <c r="B2504" s="456">
        <v>1</v>
      </c>
      <c r="C2504" s="450" t="s">
        <v>10785</v>
      </c>
      <c r="D2504" s="449" t="str">
        <f t="shared" ref="D2504:D2567" si="107">C2504</f>
        <v>Gorom Refugee Camp (Juba)</v>
      </c>
      <c r="E2504" s="449" t="s">
        <v>10786</v>
      </c>
      <c r="F2504" s="449"/>
      <c r="G2504" s="449">
        <v>1</v>
      </c>
      <c r="H2504" s="449"/>
      <c r="I2504" s="454"/>
      <c r="J2504" s="449"/>
      <c r="K2504" s="454">
        <v>1</v>
      </c>
      <c r="L2504" s="454"/>
      <c r="M2504" s="266"/>
      <c r="N2504" s="266"/>
      <c r="O2504" s="266"/>
      <c r="P2504" s="266"/>
      <c r="Q2504" s="266"/>
      <c r="R2504" s="266"/>
      <c r="S2504" s="266"/>
      <c r="T2504" s="266"/>
      <c r="U2504" s="196" t="str">
        <f t="shared" ref="U2504:U2567" si="108">IF(LEN(B2504)&gt;0,_xlfn.CONCAT(B2504,": ",D2504),"")</f>
        <v>1: Gorom Refugee Camp (Juba)</v>
      </c>
    </row>
    <row r="2505" spans="1:21" ht="12.6">
      <c r="A2505" s="449" t="s">
        <v>10784</v>
      </c>
      <c r="B2505" s="456">
        <v>2</v>
      </c>
      <c r="C2505" s="450" t="s">
        <v>10787</v>
      </c>
      <c r="D2505" s="449" t="str">
        <f t="shared" si="107"/>
        <v>Batil Refugee Camp (Maban)</v>
      </c>
      <c r="E2505" s="449" t="s">
        <v>10788</v>
      </c>
      <c r="F2505" s="449"/>
      <c r="G2505" s="449">
        <v>1</v>
      </c>
      <c r="H2505" s="449"/>
      <c r="I2505" s="449"/>
      <c r="J2505" s="449"/>
      <c r="K2505" s="449">
        <v>52</v>
      </c>
      <c r="L2505" s="449"/>
      <c r="U2505" s="196" t="str">
        <f t="shared" si="108"/>
        <v>2: Batil Refugee Camp (Maban)</v>
      </c>
    </row>
    <row r="2506" spans="1:21" ht="12.6">
      <c r="A2506" s="449" t="s">
        <v>10784</v>
      </c>
      <c r="B2506" s="456">
        <v>3</v>
      </c>
      <c r="C2506" s="450" t="s">
        <v>10789</v>
      </c>
      <c r="D2506" s="449" t="str">
        <f t="shared" si="107"/>
        <v>Doro Refugee Camp (Maban)</v>
      </c>
      <c r="E2506" s="449" t="s">
        <v>10790</v>
      </c>
      <c r="F2506" s="449"/>
      <c r="G2506" s="449">
        <v>1</v>
      </c>
      <c r="H2506" s="449"/>
      <c r="I2506" s="449"/>
      <c r="J2506" s="449"/>
      <c r="K2506" s="449">
        <v>52</v>
      </c>
      <c r="L2506" s="449"/>
      <c r="U2506" s="196" t="str">
        <f t="shared" si="108"/>
        <v>3: Doro Refugee Camp (Maban)</v>
      </c>
    </row>
    <row r="2507" spans="1:21" ht="12.6">
      <c r="A2507" s="449" t="s">
        <v>10784</v>
      </c>
      <c r="B2507" s="456">
        <v>4</v>
      </c>
      <c r="C2507" s="450" t="s">
        <v>10791</v>
      </c>
      <c r="D2507" s="449" t="str">
        <f t="shared" si="107"/>
        <v>Gendrassa Refugee Camp (Maban)</v>
      </c>
      <c r="E2507" s="449" t="s">
        <v>10792</v>
      </c>
      <c r="F2507" s="449"/>
      <c r="G2507" s="449">
        <v>1</v>
      </c>
      <c r="H2507" s="449"/>
      <c r="I2507" s="449"/>
      <c r="J2507" s="449"/>
      <c r="K2507" s="449">
        <v>52</v>
      </c>
      <c r="L2507" s="449"/>
      <c r="U2507" s="196" t="str">
        <f t="shared" si="108"/>
        <v>4: Gendrassa Refugee Camp (Maban)</v>
      </c>
    </row>
    <row r="2508" spans="1:21" ht="12.6">
      <c r="A2508" s="449" t="s">
        <v>10784</v>
      </c>
      <c r="B2508" s="456">
        <v>5</v>
      </c>
      <c r="C2508" s="450" t="s">
        <v>10793</v>
      </c>
      <c r="D2508" s="449" t="str">
        <f t="shared" si="107"/>
        <v>Kaya Refugee Camp (Maban)</v>
      </c>
      <c r="E2508" s="449" t="s">
        <v>10794</v>
      </c>
      <c r="F2508" s="449"/>
      <c r="G2508" s="449">
        <v>1</v>
      </c>
      <c r="H2508" s="449"/>
      <c r="I2508" s="449"/>
      <c r="J2508" s="449"/>
      <c r="K2508" s="449">
        <v>52</v>
      </c>
      <c r="L2508" s="449"/>
      <c r="U2508" s="196" t="str">
        <f t="shared" si="108"/>
        <v>5: Kaya Refugee Camp (Maban)</v>
      </c>
    </row>
    <row r="2509" spans="1:21" ht="12.6">
      <c r="A2509" s="449" t="s">
        <v>10784</v>
      </c>
      <c r="B2509" s="456">
        <v>6</v>
      </c>
      <c r="C2509" s="450" t="s">
        <v>10795</v>
      </c>
      <c r="D2509" s="449" t="str">
        <f t="shared" si="107"/>
        <v>Ajuong Thok Refugee Camp (Yida)</v>
      </c>
      <c r="E2509" s="449" t="s">
        <v>10796</v>
      </c>
      <c r="F2509" s="449"/>
      <c r="G2509" s="449">
        <v>1</v>
      </c>
      <c r="H2509" s="449"/>
      <c r="I2509" s="449"/>
      <c r="J2509" s="449"/>
      <c r="K2509" s="449">
        <v>46</v>
      </c>
      <c r="L2509" s="449"/>
      <c r="U2509" s="196" t="str">
        <f t="shared" si="108"/>
        <v>6: Ajuong Thok Refugee Camp (Yida)</v>
      </c>
    </row>
    <row r="2510" spans="1:21" ht="12.6">
      <c r="A2510" s="449" t="s">
        <v>10784</v>
      </c>
      <c r="B2510" s="456">
        <v>7</v>
      </c>
      <c r="C2510" s="450" t="s">
        <v>10797</v>
      </c>
      <c r="D2510" s="449" t="str">
        <f t="shared" si="107"/>
        <v>Pamir Refugee Camp (Yida)</v>
      </c>
      <c r="E2510" s="449" t="s">
        <v>10798</v>
      </c>
      <c r="F2510" s="449"/>
      <c r="G2510" s="449">
        <v>1</v>
      </c>
      <c r="H2510" s="449"/>
      <c r="I2510" s="449"/>
      <c r="J2510" s="449"/>
      <c r="K2510" s="449">
        <v>46</v>
      </c>
      <c r="L2510" s="449"/>
      <c r="U2510" s="196" t="str">
        <f t="shared" si="108"/>
        <v>7: Pamir Refugee Camp (Yida)</v>
      </c>
    </row>
    <row r="2511" spans="1:21" ht="12.6">
      <c r="A2511" s="449" t="s">
        <v>10784</v>
      </c>
      <c r="B2511" s="456">
        <v>8</v>
      </c>
      <c r="C2511" s="450" t="s">
        <v>10799</v>
      </c>
      <c r="D2511" s="449" t="str">
        <f t="shared" si="107"/>
        <v>Yida Refugee Camp (Yida)</v>
      </c>
      <c r="E2511" s="449" t="s">
        <v>10800</v>
      </c>
      <c r="F2511" s="449"/>
      <c r="G2511" s="449">
        <v>1</v>
      </c>
      <c r="H2511" s="449"/>
      <c r="I2511" s="449"/>
      <c r="J2511" s="449"/>
      <c r="K2511" s="449">
        <v>46</v>
      </c>
      <c r="L2511" s="449"/>
      <c r="U2511" s="196" t="str">
        <f t="shared" si="108"/>
        <v>8: Yida Refugee Camp (Yida)</v>
      </c>
    </row>
    <row r="2512" spans="1:21" ht="12.6">
      <c r="A2512" s="449" t="s">
        <v>10784</v>
      </c>
      <c r="B2512" s="456">
        <v>9</v>
      </c>
      <c r="C2512" s="450" t="s">
        <v>10801</v>
      </c>
      <c r="D2512" s="449" t="str">
        <f t="shared" si="107"/>
        <v>Makpandu Refugee Camp (Yambio)</v>
      </c>
      <c r="E2512" s="449" t="s">
        <v>10802</v>
      </c>
      <c r="F2512" s="449"/>
      <c r="G2512" s="449">
        <v>1</v>
      </c>
      <c r="H2512" s="449"/>
      <c r="I2512" s="449"/>
      <c r="J2512" s="449"/>
      <c r="K2512" s="449">
        <v>79</v>
      </c>
      <c r="L2512" s="449"/>
      <c r="U2512" s="196" t="str">
        <f t="shared" si="108"/>
        <v>9: Makpandu Refugee Camp (Yambio)</v>
      </c>
    </row>
    <row r="2513" spans="1:21" ht="12.6">
      <c r="A2513" s="449" t="s">
        <v>10784</v>
      </c>
      <c r="B2513" s="456">
        <v>10</v>
      </c>
      <c r="C2513" s="450" t="s">
        <v>10803</v>
      </c>
      <c r="D2513" s="449" t="str">
        <f t="shared" si="107"/>
        <v>Miyomngok (IDPs)</v>
      </c>
      <c r="E2513" s="449" t="s">
        <v>10804</v>
      </c>
      <c r="F2513" s="449"/>
      <c r="G2513" s="449">
        <v>2</v>
      </c>
      <c r="H2513" s="449"/>
      <c r="I2513" s="449"/>
      <c r="J2513" s="449"/>
      <c r="K2513" s="449">
        <v>60</v>
      </c>
      <c r="L2513" s="449"/>
      <c r="U2513" s="196" t="str">
        <f t="shared" si="108"/>
        <v>10: Miyomngok (IDPs)</v>
      </c>
    </row>
    <row r="2514" spans="1:21" ht="12.6">
      <c r="A2514" s="449" t="s">
        <v>10784</v>
      </c>
      <c r="B2514" s="456">
        <v>11</v>
      </c>
      <c r="C2514" s="450" t="s">
        <v>10805</v>
      </c>
      <c r="D2514" s="449" t="str">
        <f t="shared" si="107"/>
        <v>Rumamer (IDPs)</v>
      </c>
      <c r="E2514" s="449" t="s">
        <v>10806</v>
      </c>
      <c r="F2514" s="449"/>
      <c r="G2514" s="449">
        <v>2</v>
      </c>
      <c r="H2514" s="449"/>
      <c r="I2514" s="449"/>
      <c r="J2514" s="449"/>
      <c r="K2514" s="449">
        <v>60</v>
      </c>
      <c r="L2514" s="449"/>
      <c r="U2514" s="196" t="str">
        <f t="shared" si="108"/>
        <v>11: Rumamer (IDPs)</v>
      </c>
    </row>
    <row r="2515" spans="1:21" ht="12.6">
      <c r="A2515" s="449" t="s">
        <v>10784</v>
      </c>
      <c r="B2515" s="456">
        <v>12</v>
      </c>
      <c r="C2515" s="450" t="s">
        <v>10807</v>
      </c>
      <c r="D2515" s="449" t="str">
        <f t="shared" si="107"/>
        <v>Rumamer</v>
      </c>
      <c r="E2515" s="449" t="s">
        <v>8572</v>
      </c>
      <c r="F2515" s="449"/>
      <c r="G2515" s="449">
        <v>2</v>
      </c>
      <c r="H2515" s="449"/>
      <c r="I2515" s="449"/>
      <c r="J2515" s="449"/>
      <c r="K2515" s="449">
        <v>60</v>
      </c>
      <c r="L2515" s="449"/>
      <c r="U2515" s="196" t="str">
        <f t="shared" si="108"/>
        <v>12: Rumamer</v>
      </c>
    </row>
    <row r="2516" spans="1:21" ht="12.6">
      <c r="A2516" s="449" t="s">
        <v>10784</v>
      </c>
      <c r="B2516" s="456">
        <v>13</v>
      </c>
      <c r="C2516" s="450" t="s">
        <v>10808</v>
      </c>
      <c r="D2516" s="449" t="str">
        <f t="shared" si="107"/>
        <v>Agok</v>
      </c>
      <c r="E2516" s="472" t="s">
        <v>10809</v>
      </c>
      <c r="F2516" s="472"/>
      <c r="G2516" s="449">
        <v>2</v>
      </c>
      <c r="H2516" s="472"/>
      <c r="I2516" s="449"/>
      <c r="J2516" s="449"/>
      <c r="K2516" s="449">
        <v>60</v>
      </c>
      <c r="L2516" s="449"/>
      <c r="U2516" s="196" t="str">
        <f t="shared" si="108"/>
        <v>13: Agok</v>
      </c>
    </row>
    <row r="2517" spans="1:21" ht="12.6">
      <c r="A2517" s="449" t="s">
        <v>10784</v>
      </c>
      <c r="B2517" s="456">
        <v>14</v>
      </c>
      <c r="C2517" s="450" t="s">
        <v>10810</v>
      </c>
      <c r="D2517" s="449" t="str">
        <f t="shared" si="107"/>
        <v>Miyomngok</v>
      </c>
      <c r="E2517" s="449"/>
      <c r="F2517" s="449"/>
      <c r="G2517" s="449">
        <v>2</v>
      </c>
      <c r="H2517" s="449"/>
      <c r="I2517" s="449"/>
      <c r="J2517" s="449"/>
      <c r="K2517" s="449">
        <v>60</v>
      </c>
      <c r="L2517" s="449"/>
      <c r="U2517" s="196" t="str">
        <f t="shared" si="108"/>
        <v>14: Miyomngok</v>
      </c>
    </row>
    <row r="2518" spans="1:21" ht="12.6">
      <c r="A2518" s="449" t="s">
        <v>10784</v>
      </c>
      <c r="B2518" s="456">
        <v>15</v>
      </c>
      <c r="C2518" s="450" t="s">
        <v>10811</v>
      </c>
      <c r="D2518" s="449" t="str">
        <f t="shared" si="107"/>
        <v>Malualaleu</v>
      </c>
      <c r="E2518" s="449"/>
      <c r="F2518" s="449"/>
      <c r="G2518" s="449">
        <v>2</v>
      </c>
      <c r="H2518" s="449"/>
      <c r="I2518" s="449"/>
      <c r="J2518" s="449"/>
      <c r="K2518" s="449">
        <v>60</v>
      </c>
      <c r="L2518" s="449"/>
      <c r="U2518" s="196" t="str">
        <f t="shared" si="108"/>
        <v>15: Malualaleu</v>
      </c>
    </row>
    <row r="2519" spans="1:21" ht="12.6">
      <c r="A2519" s="449" t="s">
        <v>10784</v>
      </c>
      <c r="B2519" s="456">
        <v>16</v>
      </c>
      <c r="C2519" s="450" t="s">
        <v>10812</v>
      </c>
      <c r="D2519" s="449" t="str">
        <f t="shared" si="107"/>
        <v>Abathok</v>
      </c>
      <c r="E2519" s="449"/>
      <c r="F2519" s="449"/>
      <c r="G2519" s="449">
        <v>2</v>
      </c>
      <c r="H2519" s="449"/>
      <c r="I2519" s="449"/>
      <c r="J2519" s="449"/>
      <c r="K2519" s="449">
        <v>60</v>
      </c>
      <c r="L2519" s="449"/>
      <c r="U2519" s="196" t="str">
        <f t="shared" si="108"/>
        <v>16: Abathok</v>
      </c>
    </row>
    <row r="2520" spans="1:21" ht="12.6">
      <c r="A2520" s="449" t="s">
        <v>10784</v>
      </c>
      <c r="B2520" s="448">
        <v>17</v>
      </c>
      <c r="C2520" s="450" t="s">
        <v>10813</v>
      </c>
      <c r="D2520" s="449" t="str">
        <f t="shared" si="107"/>
        <v>Wunpeth</v>
      </c>
      <c r="E2520" s="449"/>
      <c r="F2520" s="449"/>
      <c r="G2520" s="449">
        <v>2</v>
      </c>
      <c r="H2520" s="449"/>
      <c r="I2520" s="449"/>
      <c r="J2520" s="449"/>
      <c r="K2520" s="449">
        <v>60</v>
      </c>
      <c r="L2520" s="449"/>
      <c r="U2520" s="196" t="str">
        <f t="shared" si="108"/>
        <v>17: Wunpeth</v>
      </c>
    </row>
    <row r="2521" spans="1:21" ht="12.6">
      <c r="A2521" s="449" t="s">
        <v>10784</v>
      </c>
      <c r="B2521" s="448">
        <v>18</v>
      </c>
      <c r="C2521" s="450" t="s">
        <v>10814</v>
      </c>
      <c r="D2521" s="449" t="str">
        <f t="shared" si="107"/>
        <v>MadingAchueng</v>
      </c>
      <c r="E2521" s="449"/>
      <c r="F2521" s="449"/>
      <c r="G2521" s="449">
        <v>2</v>
      </c>
      <c r="H2521" s="449"/>
      <c r="I2521" s="449"/>
      <c r="J2521" s="449"/>
      <c r="K2521" s="449">
        <v>60</v>
      </c>
      <c r="L2521" s="449"/>
      <c r="U2521" s="196" t="str">
        <f t="shared" si="108"/>
        <v>18: MadingAchueng</v>
      </c>
    </row>
    <row r="2522" spans="1:21" ht="12.6">
      <c r="A2522" s="449" t="s">
        <v>10784</v>
      </c>
      <c r="B2522" s="448">
        <v>19</v>
      </c>
      <c r="C2522" s="450" t="s">
        <v>8569</v>
      </c>
      <c r="D2522" s="449" t="str">
        <f t="shared" si="107"/>
        <v>Abyei</v>
      </c>
      <c r="E2522" s="449"/>
      <c r="F2522" s="449"/>
      <c r="G2522" s="449">
        <v>2</v>
      </c>
      <c r="H2522" s="449"/>
      <c r="I2522" s="449"/>
      <c r="J2522" s="449"/>
      <c r="K2522" s="449">
        <v>60</v>
      </c>
      <c r="L2522" s="449"/>
      <c r="U2522" s="196" t="str">
        <f t="shared" si="108"/>
        <v>19: Abyei</v>
      </c>
    </row>
    <row r="2523" spans="1:21" ht="12.6">
      <c r="A2523" s="449" t="s">
        <v>10784</v>
      </c>
      <c r="B2523" s="448">
        <v>20</v>
      </c>
      <c r="C2523" s="450" t="s">
        <v>10815</v>
      </c>
      <c r="D2523" s="449" t="str">
        <f t="shared" si="107"/>
        <v>Kolom IDP</v>
      </c>
      <c r="E2523" s="449"/>
      <c r="F2523" s="449"/>
      <c r="G2523" s="449">
        <v>2</v>
      </c>
      <c r="H2523" s="449"/>
      <c r="I2523" s="449"/>
      <c r="J2523" s="449"/>
      <c r="K2523" s="449">
        <v>60</v>
      </c>
      <c r="L2523" s="449"/>
      <c r="U2523" s="196" t="str">
        <f t="shared" si="108"/>
        <v>20: Kolom IDP</v>
      </c>
    </row>
    <row r="2524" spans="1:21" ht="12.6">
      <c r="A2524" s="449" t="s">
        <v>10784</v>
      </c>
      <c r="B2524" s="448">
        <v>21</v>
      </c>
      <c r="C2524" s="450" t="s">
        <v>10816</v>
      </c>
      <c r="D2524" s="449" t="str">
        <f t="shared" si="107"/>
        <v>Agok MSF Hospital Agok 2</v>
      </c>
      <c r="E2524" s="449"/>
      <c r="F2524" s="449"/>
      <c r="G2524" s="449">
        <v>2</v>
      </c>
      <c r="H2524" s="449"/>
      <c r="I2524" s="449"/>
      <c r="J2524" s="449"/>
      <c r="K2524" s="449">
        <v>60</v>
      </c>
      <c r="L2524" s="449"/>
      <c r="U2524" s="196" t="str">
        <f t="shared" si="108"/>
        <v>21: Agok MSF Hospital Agok 2</v>
      </c>
    </row>
    <row r="2525" spans="1:21" ht="12.6">
      <c r="A2525" s="449" t="s">
        <v>10784</v>
      </c>
      <c r="B2525" s="448">
        <v>22</v>
      </c>
      <c r="C2525" s="450" t="s">
        <v>10817</v>
      </c>
      <c r="D2525" s="449" t="str">
        <f t="shared" si="107"/>
        <v>Abathok(EMR)</v>
      </c>
      <c r="E2525" s="449"/>
      <c r="F2525" s="449"/>
      <c r="G2525" s="449">
        <v>2</v>
      </c>
      <c r="H2525" s="449"/>
      <c r="I2525" s="449"/>
      <c r="J2525" s="449"/>
      <c r="K2525" s="449">
        <v>60</v>
      </c>
      <c r="L2525" s="449"/>
      <c r="U2525" s="196" t="str">
        <f t="shared" si="108"/>
        <v>22: Abathok(EMR)</v>
      </c>
    </row>
    <row r="2526" spans="1:21" ht="12.6">
      <c r="A2526" s="449" t="s">
        <v>10784</v>
      </c>
      <c r="B2526" s="448">
        <v>23</v>
      </c>
      <c r="C2526" s="450" t="s">
        <v>10818</v>
      </c>
      <c r="D2526" s="449" t="str">
        <f t="shared" si="107"/>
        <v>Majbong (EMR)</v>
      </c>
      <c r="E2526" s="449"/>
      <c r="F2526" s="449"/>
      <c r="G2526" s="449">
        <v>2</v>
      </c>
      <c r="H2526" s="449"/>
      <c r="I2526" s="449"/>
      <c r="J2526" s="449"/>
      <c r="K2526" s="449">
        <v>60</v>
      </c>
      <c r="L2526" s="449"/>
      <c r="U2526" s="196" t="str">
        <f t="shared" si="108"/>
        <v>23: Majbong (EMR)</v>
      </c>
    </row>
    <row r="2527" spans="1:21" ht="12.6">
      <c r="A2527" s="449" t="s">
        <v>10784</v>
      </c>
      <c r="B2527" s="448">
        <v>24</v>
      </c>
      <c r="C2527" s="450" t="s">
        <v>10819</v>
      </c>
      <c r="D2527" s="449" t="str">
        <f t="shared" si="107"/>
        <v>Awal 1(EMR))</v>
      </c>
      <c r="E2527" s="449"/>
      <c r="F2527" s="449"/>
      <c r="G2527" s="449">
        <v>2</v>
      </c>
      <c r="H2527" s="449"/>
      <c r="I2527" s="449"/>
      <c r="J2527" s="449"/>
      <c r="K2527" s="449">
        <v>60</v>
      </c>
      <c r="L2527" s="449"/>
      <c r="U2527" s="196" t="str">
        <f t="shared" si="108"/>
        <v>24: Awal 1(EMR))</v>
      </c>
    </row>
    <row r="2528" spans="1:21" ht="12.6">
      <c r="A2528" s="449" t="s">
        <v>10784</v>
      </c>
      <c r="B2528" s="448">
        <v>25</v>
      </c>
      <c r="C2528" s="450" t="s">
        <v>10820</v>
      </c>
      <c r="D2528" s="449" t="str">
        <f t="shared" si="107"/>
        <v>Awal 2(EMR)</v>
      </c>
      <c r="E2528" s="449"/>
      <c r="F2528" s="449"/>
      <c r="G2528" s="449">
        <v>2</v>
      </c>
      <c r="H2528" s="449"/>
      <c r="I2528" s="449"/>
      <c r="J2528" s="449"/>
      <c r="K2528" s="449">
        <v>60</v>
      </c>
      <c r="L2528" s="449"/>
      <c r="U2528" s="196" t="str">
        <f t="shared" si="108"/>
        <v>25: Awal 2(EMR)</v>
      </c>
    </row>
    <row r="2529" spans="1:21" ht="12.6">
      <c r="A2529" s="449" t="s">
        <v>10784</v>
      </c>
      <c r="B2529" s="448">
        <v>26</v>
      </c>
      <c r="C2529" s="450" t="s">
        <v>10821</v>
      </c>
      <c r="D2529" s="449" t="str">
        <f t="shared" si="107"/>
        <v>Abyei (EMR)</v>
      </c>
      <c r="E2529" s="449"/>
      <c r="F2529" s="449"/>
      <c r="G2529" s="449">
        <v>2</v>
      </c>
      <c r="H2529" s="449"/>
      <c r="I2529" s="449"/>
      <c r="J2529" s="449"/>
      <c r="K2529" s="449">
        <v>60</v>
      </c>
      <c r="L2529" s="449"/>
      <c r="U2529" s="196" t="str">
        <f t="shared" si="108"/>
        <v>26: Abyei (EMR)</v>
      </c>
    </row>
    <row r="2530" spans="1:21" ht="12.6">
      <c r="A2530" s="449" t="s">
        <v>10784</v>
      </c>
      <c r="B2530" s="448">
        <v>27</v>
      </c>
      <c r="C2530" s="450" t="s">
        <v>10822</v>
      </c>
      <c r="D2530" s="449" t="str">
        <f t="shared" si="107"/>
        <v>Awolnhom (EMR)</v>
      </c>
      <c r="E2530" s="449"/>
      <c r="F2530" s="449"/>
      <c r="G2530" s="449">
        <v>2</v>
      </c>
      <c r="H2530" s="449"/>
      <c r="I2530" s="449"/>
      <c r="J2530" s="449"/>
      <c r="K2530" s="449">
        <v>60</v>
      </c>
      <c r="L2530" s="449"/>
      <c r="U2530" s="196" t="str">
        <f t="shared" si="108"/>
        <v>27: Awolnhom (EMR)</v>
      </c>
    </row>
    <row r="2531" spans="1:21" ht="12.6">
      <c r="A2531" s="449" t="s">
        <v>10784</v>
      </c>
      <c r="B2531" s="448">
        <v>28</v>
      </c>
      <c r="C2531" s="450" t="s">
        <v>9772</v>
      </c>
      <c r="D2531" s="449" t="str">
        <f t="shared" si="107"/>
        <v>Ariath</v>
      </c>
      <c r="E2531" s="449"/>
      <c r="F2531" s="449"/>
      <c r="G2531" s="449">
        <v>2</v>
      </c>
      <c r="H2531" s="449"/>
      <c r="I2531" s="449"/>
      <c r="J2531" s="449"/>
      <c r="K2531" s="449">
        <v>36</v>
      </c>
      <c r="L2531" s="449"/>
      <c r="U2531" s="196" t="str">
        <f t="shared" si="108"/>
        <v>28: Ariath</v>
      </c>
    </row>
    <row r="2532" spans="1:21" ht="12.6">
      <c r="A2532" s="449" t="s">
        <v>10784</v>
      </c>
      <c r="B2532" s="448">
        <v>29</v>
      </c>
      <c r="C2532" s="450" t="s">
        <v>10823</v>
      </c>
      <c r="D2532" s="449" t="str">
        <f t="shared" si="107"/>
        <v>Gokmachar</v>
      </c>
      <c r="E2532" s="449"/>
      <c r="F2532" s="449"/>
      <c r="G2532" s="449">
        <v>2</v>
      </c>
      <c r="H2532" s="449"/>
      <c r="I2532" s="449"/>
      <c r="J2532" s="449"/>
      <c r="K2532" s="449">
        <v>36</v>
      </c>
      <c r="L2532" s="449"/>
      <c r="U2532" s="196" t="str">
        <f t="shared" si="108"/>
        <v>29: Gokmachar</v>
      </c>
    </row>
    <row r="2533" spans="1:21" ht="12.6">
      <c r="A2533" s="449" t="s">
        <v>10784</v>
      </c>
      <c r="B2533" s="448">
        <v>30</v>
      </c>
      <c r="C2533" s="450" t="s">
        <v>10824</v>
      </c>
      <c r="D2533" s="449" t="str">
        <f t="shared" si="107"/>
        <v>Jorbioc</v>
      </c>
      <c r="E2533" s="449"/>
      <c r="F2533" s="449"/>
      <c r="G2533" s="449">
        <v>2</v>
      </c>
      <c r="H2533" s="449"/>
      <c r="I2533" s="449"/>
      <c r="J2533" s="449"/>
      <c r="K2533" s="449">
        <v>36</v>
      </c>
      <c r="L2533" s="449"/>
      <c r="U2533" s="196" t="str">
        <f t="shared" si="108"/>
        <v>30: Jorbioc</v>
      </c>
    </row>
    <row r="2534" spans="1:21" ht="12.6">
      <c r="A2534" s="449" t="s">
        <v>10784</v>
      </c>
      <c r="B2534" s="448">
        <v>31</v>
      </c>
      <c r="C2534" s="450" t="s">
        <v>10825</v>
      </c>
      <c r="D2534" s="449" t="str">
        <f t="shared" si="107"/>
        <v>Kiir Adem</v>
      </c>
      <c r="E2534" s="449"/>
      <c r="F2534" s="449"/>
      <c r="G2534" s="449">
        <v>2</v>
      </c>
      <c r="H2534" s="449"/>
      <c r="I2534" s="449"/>
      <c r="J2534" s="449"/>
      <c r="K2534" s="449">
        <v>36</v>
      </c>
      <c r="L2534" s="449"/>
      <c r="U2534" s="196" t="str">
        <f t="shared" si="108"/>
        <v>31: Kiir Adem</v>
      </c>
    </row>
    <row r="2535" spans="1:21" ht="12.6">
      <c r="A2535" s="449" t="s">
        <v>10784</v>
      </c>
      <c r="B2535" s="448">
        <v>32</v>
      </c>
      <c r="C2535" s="450" t="s">
        <v>10826</v>
      </c>
      <c r="D2535" s="449" t="str">
        <f t="shared" si="107"/>
        <v>Lueth Lual</v>
      </c>
      <c r="E2535" s="449"/>
      <c r="F2535" s="449"/>
      <c r="G2535" s="449">
        <v>2</v>
      </c>
      <c r="H2535" s="449"/>
      <c r="I2535" s="449"/>
      <c r="J2535" s="449"/>
      <c r="K2535" s="449">
        <v>36</v>
      </c>
      <c r="L2535" s="449"/>
      <c r="U2535" s="196" t="str">
        <f t="shared" si="108"/>
        <v>32: Lueth Lual</v>
      </c>
    </row>
    <row r="2536" spans="1:21" ht="12.6">
      <c r="A2536" s="449" t="s">
        <v>10784</v>
      </c>
      <c r="B2536" s="448">
        <v>33</v>
      </c>
      <c r="C2536" s="450" t="s">
        <v>10827</v>
      </c>
      <c r="D2536" s="449" t="str">
        <f t="shared" si="107"/>
        <v>Mabior Angui</v>
      </c>
      <c r="E2536" s="449"/>
      <c r="F2536" s="449"/>
      <c r="G2536" s="449">
        <v>2</v>
      </c>
      <c r="H2536" s="449"/>
      <c r="I2536" s="449"/>
      <c r="J2536" s="449"/>
      <c r="K2536" s="449">
        <v>36</v>
      </c>
      <c r="L2536" s="449"/>
      <c r="U2536" s="196" t="str">
        <f t="shared" si="108"/>
        <v>33: Mabior Angui</v>
      </c>
    </row>
    <row r="2537" spans="1:21" ht="12.6">
      <c r="A2537" s="449" t="s">
        <v>10784</v>
      </c>
      <c r="B2537" s="448">
        <v>34</v>
      </c>
      <c r="C2537" s="450" t="s">
        <v>10828</v>
      </c>
      <c r="D2537" s="449" t="str">
        <f t="shared" si="107"/>
        <v>Majak Baai</v>
      </c>
      <c r="E2537" s="449"/>
      <c r="F2537" s="449"/>
      <c r="G2537" s="449">
        <v>2</v>
      </c>
      <c r="H2537" s="449"/>
      <c r="I2537" s="449"/>
      <c r="J2537" s="449"/>
      <c r="K2537" s="449">
        <v>36</v>
      </c>
      <c r="L2537" s="449"/>
      <c r="U2537" s="196" t="str">
        <f t="shared" si="108"/>
        <v>34: Majak Baai</v>
      </c>
    </row>
    <row r="2538" spans="1:21" ht="12.6">
      <c r="A2538" s="449" t="s">
        <v>10784</v>
      </c>
      <c r="B2538" s="448">
        <v>35</v>
      </c>
      <c r="C2538" s="450" t="s">
        <v>10829</v>
      </c>
      <c r="D2538" s="449" t="str">
        <f t="shared" si="107"/>
        <v>Maper Dut Thou</v>
      </c>
      <c r="E2538" s="449"/>
      <c r="F2538" s="449"/>
      <c r="G2538" s="449">
        <v>2</v>
      </c>
      <c r="H2538" s="449"/>
      <c r="I2538" s="449"/>
      <c r="J2538" s="449"/>
      <c r="K2538" s="449">
        <v>36</v>
      </c>
      <c r="L2538" s="449"/>
      <c r="U2538" s="196" t="str">
        <f t="shared" si="108"/>
        <v>35: Maper Dut Thou</v>
      </c>
    </row>
    <row r="2539" spans="1:21" ht="12.6">
      <c r="A2539" s="449" t="s">
        <v>10784</v>
      </c>
      <c r="B2539" s="448">
        <v>36</v>
      </c>
      <c r="C2539" s="450" t="s">
        <v>10830</v>
      </c>
      <c r="D2539" s="449" t="str">
        <f t="shared" si="107"/>
        <v>Mareng Akok</v>
      </c>
      <c r="E2539" s="449"/>
      <c r="F2539" s="449"/>
      <c r="G2539" s="449">
        <v>2</v>
      </c>
      <c r="H2539" s="449"/>
      <c r="I2539" s="449"/>
      <c r="J2539" s="449"/>
      <c r="K2539" s="449">
        <v>36</v>
      </c>
      <c r="L2539" s="449"/>
      <c r="U2539" s="196" t="str">
        <f t="shared" si="108"/>
        <v>36: Mareng Akok</v>
      </c>
    </row>
    <row r="2540" spans="1:21" ht="12.6">
      <c r="A2540" s="449" t="s">
        <v>10784</v>
      </c>
      <c r="B2540" s="448">
        <v>37</v>
      </c>
      <c r="C2540" s="450" t="s">
        <v>10831</v>
      </c>
      <c r="D2540" s="449" t="str">
        <f t="shared" si="107"/>
        <v>Mayen Ulem</v>
      </c>
      <c r="E2540" s="449"/>
      <c r="F2540" s="449"/>
      <c r="G2540" s="449">
        <v>2</v>
      </c>
      <c r="H2540" s="449"/>
      <c r="I2540" s="449"/>
      <c r="J2540" s="449"/>
      <c r="K2540" s="449">
        <v>36</v>
      </c>
      <c r="L2540" s="449"/>
      <c r="U2540" s="196" t="str">
        <f t="shared" si="108"/>
        <v>37: Mayen Ulem</v>
      </c>
    </row>
    <row r="2541" spans="1:21" ht="12.6">
      <c r="A2541" s="449" t="s">
        <v>10784</v>
      </c>
      <c r="B2541" s="448">
        <v>38</v>
      </c>
      <c r="C2541" s="450" t="s">
        <v>10832</v>
      </c>
      <c r="D2541" s="449" t="str">
        <f t="shared" si="107"/>
        <v>Mayom Adhal</v>
      </c>
      <c r="E2541" s="449"/>
      <c r="F2541" s="449"/>
      <c r="G2541" s="449">
        <v>2</v>
      </c>
      <c r="H2541" s="449"/>
      <c r="I2541" s="449"/>
      <c r="J2541" s="449"/>
      <c r="K2541" s="449">
        <v>36</v>
      </c>
      <c r="L2541" s="449"/>
      <c r="U2541" s="196" t="str">
        <f t="shared" si="108"/>
        <v>38: Mayom Adhal</v>
      </c>
    </row>
    <row r="2542" spans="1:21" ht="12.6">
      <c r="A2542" s="449" t="s">
        <v>10784</v>
      </c>
      <c r="B2542" s="448">
        <v>39</v>
      </c>
      <c r="C2542" s="450" t="s">
        <v>10833</v>
      </c>
      <c r="D2542" s="449" t="str">
        <f t="shared" si="107"/>
        <v>Mayom Angok</v>
      </c>
      <c r="E2542" s="449"/>
      <c r="F2542" s="449"/>
      <c r="G2542" s="449">
        <v>2</v>
      </c>
      <c r="H2542" s="449"/>
      <c r="I2542" s="449"/>
      <c r="J2542" s="449"/>
      <c r="K2542" s="449">
        <v>36</v>
      </c>
      <c r="L2542" s="449"/>
      <c r="U2542" s="196" t="str">
        <f t="shared" si="108"/>
        <v>39: Mayom Angok</v>
      </c>
    </row>
    <row r="2543" spans="1:21" ht="12.6">
      <c r="A2543" s="449" t="s">
        <v>10784</v>
      </c>
      <c r="B2543" s="448">
        <v>40</v>
      </c>
      <c r="C2543" s="450" t="s">
        <v>10834</v>
      </c>
      <c r="D2543" s="449" t="str">
        <f t="shared" si="107"/>
        <v>Pamat</v>
      </c>
      <c r="E2543" s="449"/>
      <c r="F2543" s="449"/>
      <c r="G2543" s="449">
        <v>2</v>
      </c>
      <c r="H2543" s="449"/>
      <c r="I2543" s="449"/>
      <c r="J2543" s="449"/>
      <c r="K2543" s="449">
        <v>36</v>
      </c>
      <c r="L2543" s="449"/>
      <c r="U2543" s="196" t="str">
        <f t="shared" si="108"/>
        <v>40: Pamat</v>
      </c>
    </row>
    <row r="2544" spans="1:21" ht="12.6">
      <c r="A2544" s="449" t="s">
        <v>10784</v>
      </c>
      <c r="B2544" s="448">
        <v>41</v>
      </c>
      <c r="C2544" s="450" t="s">
        <v>10835</v>
      </c>
      <c r="D2544" s="449" t="str">
        <f t="shared" si="107"/>
        <v>Warapei</v>
      </c>
      <c r="E2544" s="449"/>
      <c r="F2544" s="449"/>
      <c r="G2544" s="449">
        <v>2</v>
      </c>
      <c r="H2544" s="449"/>
      <c r="I2544" s="449"/>
      <c r="J2544" s="449"/>
      <c r="K2544" s="449">
        <v>36</v>
      </c>
      <c r="L2544" s="449"/>
      <c r="U2544" s="196" t="str">
        <f t="shared" si="108"/>
        <v>41: Warapei</v>
      </c>
    </row>
    <row r="2545" spans="1:21" ht="12.6">
      <c r="A2545" s="449" t="s">
        <v>10784</v>
      </c>
      <c r="B2545" s="448">
        <v>42</v>
      </c>
      <c r="C2545" s="450" t="s">
        <v>10836</v>
      </c>
      <c r="D2545" s="449" t="str">
        <f t="shared" si="107"/>
        <v>Wathok</v>
      </c>
      <c r="E2545" s="449"/>
      <c r="F2545" s="449"/>
      <c r="G2545" s="449">
        <v>2</v>
      </c>
      <c r="H2545" s="449"/>
      <c r="I2545" s="449"/>
      <c r="J2545" s="449"/>
      <c r="K2545" s="449">
        <v>36</v>
      </c>
      <c r="L2545" s="449"/>
      <c r="U2545" s="196" t="str">
        <f t="shared" si="108"/>
        <v>42: Wathok</v>
      </c>
    </row>
    <row r="2546" spans="1:21" ht="12.6">
      <c r="A2546" s="449" t="s">
        <v>10784</v>
      </c>
      <c r="B2546" s="448">
        <v>43</v>
      </c>
      <c r="C2546" s="450" t="s">
        <v>9778</v>
      </c>
      <c r="D2546" s="449" t="str">
        <f t="shared" si="107"/>
        <v>Gakrol</v>
      </c>
      <c r="E2546" s="449"/>
      <c r="F2546" s="449"/>
      <c r="G2546" s="449">
        <v>2</v>
      </c>
      <c r="H2546" s="449"/>
      <c r="I2546" s="449"/>
      <c r="J2546" s="449"/>
      <c r="K2546" s="449">
        <v>37</v>
      </c>
      <c r="L2546" s="449"/>
      <c r="U2546" s="196" t="str">
        <f t="shared" si="108"/>
        <v>43: Gakrol</v>
      </c>
    </row>
    <row r="2547" spans="1:21" ht="12.6">
      <c r="A2547" s="449" t="s">
        <v>10784</v>
      </c>
      <c r="B2547" s="448">
        <v>44</v>
      </c>
      <c r="C2547" s="450" t="s">
        <v>10837</v>
      </c>
      <c r="D2547" s="449" t="str">
        <f t="shared" si="107"/>
        <v xml:space="preserve">Majak Goi </v>
      </c>
      <c r="E2547" s="449"/>
      <c r="F2547" s="449"/>
      <c r="G2547" s="449">
        <v>2</v>
      </c>
      <c r="H2547" s="449"/>
      <c r="I2547" s="449"/>
      <c r="J2547" s="449"/>
      <c r="K2547" s="449">
        <v>37</v>
      </c>
      <c r="L2547" s="449"/>
      <c r="U2547" s="196" t="str">
        <f t="shared" si="108"/>
        <v xml:space="preserve">44: Majak Goi </v>
      </c>
    </row>
    <row r="2548" spans="1:21" ht="12.6">
      <c r="A2548" s="449" t="s">
        <v>10784</v>
      </c>
      <c r="B2548" s="448">
        <v>45</v>
      </c>
      <c r="C2548" s="450" t="s">
        <v>10838</v>
      </c>
      <c r="D2548" s="449" t="str">
        <f t="shared" si="107"/>
        <v>Majok Abyei</v>
      </c>
      <c r="E2548" s="449"/>
      <c r="F2548" s="449"/>
      <c r="G2548" s="449">
        <v>2</v>
      </c>
      <c r="H2548" s="449"/>
      <c r="I2548" s="449"/>
      <c r="J2548" s="449"/>
      <c r="K2548" s="449">
        <v>37</v>
      </c>
      <c r="L2548" s="449"/>
      <c r="U2548" s="196" t="str">
        <f t="shared" si="108"/>
        <v>45: Majok Abyei</v>
      </c>
    </row>
    <row r="2549" spans="1:21" ht="12.6">
      <c r="A2549" s="449" t="s">
        <v>10784</v>
      </c>
      <c r="B2549" s="448">
        <v>46</v>
      </c>
      <c r="C2549" s="450" t="s">
        <v>10839</v>
      </c>
      <c r="D2549" s="449" t="str">
        <f t="shared" si="107"/>
        <v>Malekalel</v>
      </c>
      <c r="E2549" s="449"/>
      <c r="F2549" s="449"/>
      <c r="G2549" s="449">
        <v>2</v>
      </c>
      <c r="H2549" s="449"/>
      <c r="I2549" s="449"/>
      <c r="J2549" s="449"/>
      <c r="K2549" s="449">
        <v>37</v>
      </c>
      <c r="L2549" s="449"/>
      <c r="U2549" s="196" t="str">
        <f t="shared" si="108"/>
        <v>46: Malekalel</v>
      </c>
    </row>
    <row r="2550" spans="1:21" ht="12.6">
      <c r="A2550" s="449" t="s">
        <v>10784</v>
      </c>
      <c r="B2550" s="448">
        <v>47</v>
      </c>
      <c r="C2550" s="450" t="s">
        <v>10840</v>
      </c>
      <c r="D2550" s="449" t="str">
        <f t="shared" si="107"/>
        <v xml:space="preserve">Mayom lach </v>
      </c>
      <c r="E2550" s="449"/>
      <c r="F2550" s="449"/>
      <c r="G2550" s="449">
        <v>2</v>
      </c>
      <c r="H2550" s="449"/>
      <c r="I2550" s="449"/>
      <c r="J2550" s="449"/>
      <c r="K2550" s="449">
        <v>37</v>
      </c>
      <c r="L2550" s="449"/>
      <c r="U2550" s="196" t="str">
        <f t="shared" si="108"/>
        <v xml:space="preserve">47: Mayom lach </v>
      </c>
    </row>
    <row r="2551" spans="1:21" ht="12.6">
      <c r="A2551" s="449" t="s">
        <v>10784</v>
      </c>
      <c r="B2551" s="448">
        <v>48</v>
      </c>
      <c r="C2551" s="450" t="s">
        <v>9779</v>
      </c>
      <c r="D2551" s="449" t="str">
        <f t="shared" si="107"/>
        <v>Nyieth</v>
      </c>
      <c r="E2551" s="449"/>
      <c r="F2551" s="449"/>
      <c r="G2551" s="449">
        <v>2</v>
      </c>
      <c r="H2551" s="449"/>
      <c r="I2551" s="449"/>
      <c r="J2551" s="449"/>
      <c r="K2551" s="449">
        <v>37</v>
      </c>
      <c r="L2551" s="449"/>
      <c r="U2551" s="196" t="str">
        <f t="shared" si="108"/>
        <v>48: Nyieth</v>
      </c>
    </row>
    <row r="2552" spans="1:21" ht="12.6">
      <c r="A2552" s="449" t="s">
        <v>10784</v>
      </c>
      <c r="B2552" s="448">
        <v>49</v>
      </c>
      <c r="C2552" s="450" t="s">
        <v>10841</v>
      </c>
      <c r="D2552" s="449" t="str">
        <f t="shared" si="107"/>
        <v xml:space="preserve">Panthou </v>
      </c>
      <c r="E2552" s="449"/>
      <c r="F2552" s="449"/>
      <c r="G2552" s="449">
        <v>2</v>
      </c>
      <c r="H2552" s="449"/>
      <c r="I2552" s="449"/>
      <c r="J2552" s="449"/>
      <c r="K2552" s="449">
        <v>37</v>
      </c>
      <c r="L2552" s="449"/>
      <c r="U2552" s="196" t="str">
        <f t="shared" si="108"/>
        <v xml:space="preserve">49: Panthou </v>
      </c>
    </row>
    <row r="2553" spans="1:21" ht="12.6">
      <c r="A2553" s="449" t="s">
        <v>10784</v>
      </c>
      <c r="B2553" s="448">
        <v>50</v>
      </c>
      <c r="C2553" s="450" t="s">
        <v>10842</v>
      </c>
      <c r="D2553" s="449" t="str">
        <f t="shared" si="107"/>
        <v xml:space="preserve">Tiaraliet </v>
      </c>
      <c r="E2553" s="449"/>
      <c r="F2553" s="449"/>
      <c r="G2553" s="449">
        <v>2</v>
      </c>
      <c r="H2553" s="449"/>
      <c r="I2553" s="449"/>
      <c r="J2553" s="449"/>
      <c r="K2553" s="449">
        <v>37</v>
      </c>
      <c r="L2553" s="449"/>
      <c r="U2553" s="196" t="str">
        <f t="shared" si="108"/>
        <v xml:space="preserve">50: Tiaraliet </v>
      </c>
    </row>
    <row r="2554" spans="1:21" ht="12.6">
      <c r="A2554" s="449" t="s">
        <v>10784</v>
      </c>
      <c r="B2554" s="448">
        <v>51</v>
      </c>
      <c r="C2554" s="450" t="s">
        <v>10843</v>
      </c>
      <c r="D2554" s="449" t="str">
        <f t="shared" si="107"/>
        <v>Gori</v>
      </c>
      <c r="E2554" s="449"/>
      <c r="F2554" s="449"/>
      <c r="G2554" s="449">
        <v>2</v>
      </c>
      <c r="H2554" s="449"/>
      <c r="I2554" s="449"/>
      <c r="J2554" s="449"/>
      <c r="K2554" s="449">
        <v>38</v>
      </c>
      <c r="L2554" s="449"/>
      <c r="U2554" s="196" t="str">
        <f t="shared" si="108"/>
        <v>51: Gori</v>
      </c>
    </row>
    <row r="2555" spans="1:21" ht="12.6">
      <c r="A2555" s="449" t="s">
        <v>10784</v>
      </c>
      <c r="B2555" s="448">
        <v>52</v>
      </c>
      <c r="C2555" s="450" t="s">
        <v>10844</v>
      </c>
      <c r="D2555" s="449" t="str">
        <f t="shared" si="107"/>
        <v>Aguat</v>
      </c>
      <c r="E2555" s="449"/>
      <c r="F2555" s="449"/>
      <c r="G2555" s="449">
        <v>2</v>
      </c>
      <c r="H2555" s="449"/>
      <c r="I2555" s="449"/>
      <c r="J2555" s="449"/>
      <c r="K2555" s="449">
        <v>38</v>
      </c>
      <c r="L2555" s="449"/>
      <c r="U2555" s="196" t="str">
        <f t="shared" si="108"/>
        <v>52: Aguat</v>
      </c>
    </row>
    <row r="2556" spans="1:21" ht="12.6">
      <c r="A2556" s="449" t="s">
        <v>10784</v>
      </c>
      <c r="B2556" s="448">
        <v>53</v>
      </c>
      <c r="C2556" s="450" t="s">
        <v>10845</v>
      </c>
      <c r="D2556" s="449" t="str">
        <f t="shared" si="107"/>
        <v>Chel kou</v>
      </c>
      <c r="E2556" s="449"/>
      <c r="F2556" s="449"/>
      <c r="G2556" s="449">
        <v>2</v>
      </c>
      <c r="H2556" s="449"/>
      <c r="I2556" s="449"/>
      <c r="J2556" s="449"/>
      <c r="K2556" s="449">
        <v>38</v>
      </c>
      <c r="L2556" s="449"/>
      <c r="U2556" s="196" t="str">
        <f t="shared" si="108"/>
        <v>53: Chel kou</v>
      </c>
    </row>
    <row r="2557" spans="1:21" ht="12.6">
      <c r="A2557" s="449" t="s">
        <v>10784</v>
      </c>
      <c r="B2557" s="448">
        <v>54</v>
      </c>
      <c r="C2557" s="450" t="s">
        <v>10846</v>
      </c>
      <c r="D2557" s="449" t="str">
        <f t="shared" si="107"/>
        <v>Maduany</v>
      </c>
      <c r="E2557" s="449"/>
      <c r="F2557" s="449"/>
      <c r="G2557" s="449">
        <v>2</v>
      </c>
      <c r="H2557" s="449"/>
      <c r="I2557" s="449"/>
      <c r="J2557" s="449"/>
      <c r="K2557" s="449">
        <v>38</v>
      </c>
      <c r="L2557" s="449"/>
      <c r="U2557" s="196" t="str">
        <f t="shared" si="108"/>
        <v>54: Maduany</v>
      </c>
    </row>
    <row r="2558" spans="1:21" ht="12.6">
      <c r="A2558" s="449" t="s">
        <v>10784</v>
      </c>
      <c r="B2558" s="448">
        <v>55</v>
      </c>
      <c r="C2558" s="450" t="s">
        <v>9968</v>
      </c>
      <c r="D2558" s="449" t="str">
        <f t="shared" si="107"/>
        <v>Marial Bai</v>
      </c>
      <c r="E2558" s="449"/>
      <c r="F2558" s="449"/>
      <c r="G2558" s="449">
        <v>2</v>
      </c>
      <c r="H2558" s="449"/>
      <c r="I2558" s="449"/>
      <c r="J2558" s="449"/>
      <c r="K2558" s="449">
        <v>38</v>
      </c>
      <c r="L2558" s="449"/>
      <c r="U2558" s="196" t="str">
        <f t="shared" si="108"/>
        <v>55: Marial Bai</v>
      </c>
    </row>
    <row r="2559" spans="1:21" ht="12.6">
      <c r="A2559" s="449" t="s">
        <v>10784</v>
      </c>
      <c r="B2559" s="448">
        <v>56</v>
      </c>
      <c r="C2559" s="450" t="s">
        <v>10847</v>
      </c>
      <c r="D2559" s="449" t="str">
        <f t="shared" si="107"/>
        <v>Mayom Akuakrel</v>
      </c>
      <c r="E2559" s="449"/>
      <c r="F2559" s="449"/>
      <c r="G2559" s="449">
        <v>2</v>
      </c>
      <c r="H2559" s="449"/>
      <c r="I2559" s="449"/>
      <c r="J2559" s="449"/>
      <c r="K2559" s="449">
        <v>38</v>
      </c>
      <c r="L2559" s="449"/>
      <c r="U2559" s="196" t="str">
        <f t="shared" si="108"/>
        <v>56: Mayom Akuakrel</v>
      </c>
    </row>
    <row r="2560" spans="1:21" ht="12.6">
      <c r="A2560" s="449" t="s">
        <v>10784</v>
      </c>
      <c r="B2560" s="448">
        <v>57</v>
      </c>
      <c r="C2560" s="450" t="s">
        <v>10848</v>
      </c>
      <c r="D2560" s="449" t="str">
        <f t="shared" si="107"/>
        <v>Nyamlel</v>
      </c>
      <c r="E2560" s="449"/>
      <c r="F2560" s="449"/>
      <c r="G2560" s="449">
        <v>2</v>
      </c>
      <c r="H2560" s="449"/>
      <c r="I2560" s="449"/>
      <c r="J2560" s="449"/>
      <c r="K2560" s="449">
        <v>38</v>
      </c>
      <c r="L2560" s="449"/>
      <c r="U2560" s="196" t="str">
        <f t="shared" si="108"/>
        <v>57: Nyamlel</v>
      </c>
    </row>
    <row r="2561" spans="1:21" ht="12.6">
      <c r="A2561" s="449" t="s">
        <v>10784</v>
      </c>
      <c r="B2561" s="448">
        <v>58</v>
      </c>
      <c r="C2561" s="450" t="s">
        <v>10849</v>
      </c>
      <c r="D2561" s="449" t="str">
        <f t="shared" si="107"/>
        <v xml:space="preserve">Nyinbouli </v>
      </c>
      <c r="E2561" s="449"/>
      <c r="F2561" s="449"/>
      <c r="G2561" s="449">
        <v>2</v>
      </c>
      <c r="H2561" s="449"/>
      <c r="I2561" s="449"/>
      <c r="J2561" s="449"/>
      <c r="K2561" s="449">
        <v>38</v>
      </c>
      <c r="L2561" s="449"/>
      <c r="U2561" s="196" t="str">
        <f t="shared" si="108"/>
        <v xml:space="preserve">58: Nyinbouli </v>
      </c>
    </row>
    <row r="2562" spans="1:21" ht="12.6">
      <c r="A2562" s="449" t="s">
        <v>10784</v>
      </c>
      <c r="B2562" s="448">
        <v>59</v>
      </c>
      <c r="C2562" s="450" t="s">
        <v>10850</v>
      </c>
      <c r="D2562" s="449" t="str">
        <f t="shared" si="107"/>
        <v>Pantiit</v>
      </c>
      <c r="E2562" s="449"/>
      <c r="F2562" s="449"/>
      <c r="G2562" s="449">
        <v>2</v>
      </c>
      <c r="H2562" s="449"/>
      <c r="I2562" s="449"/>
      <c r="J2562" s="449"/>
      <c r="K2562" s="449">
        <v>38</v>
      </c>
      <c r="L2562" s="449"/>
      <c r="U2562" s="196" t="str">
        <f t="shared" si="108"/>
        <v>59: Pantiit</v>
      </c>
    </row>
    <row r="2563" spans="1:21" ht="12.6">
      <c r="A2563" s="449" t="s">
        <v>10784</v>
      </c>
      <c r="B2563" s="448">
        <v>60</v>
      </c>
      <c r="C2563" s="450" t="s">
        <v>10851</v>
      </c>
      <c r="D2563" s="449" t="str">
        <f t="shared" si="107"/>
        <v xml:space="preserve">Udhum </v>
      </c>
      <c r="E2563" s="449"/>
      <c r="F2563" s="449"/>
      <c r="G2563" s="449">
        <v>2</v>
      </c>
      <c r="H2563" s="449"/>
      <c r="I2563" s="449"/>
      <c r="J2563" s="449"/>
      <c r="K2563" s="449">
        <v>38</v>
      </c>
      <c r="L2563" s="449"/>
      <c r="U2563" s="196" t="str">
        <f t="shared" si="108"/>
        <v xml:space="preserve">60: Udhum </v>
      </c>
    </row>
    <row r="2564" spans="1:21" ht="12.6">
      <c r="A2564" s="449" t="s">
        <v>10784</v>
      </c>
      <c r="B2564" s="448">
        <v>61</v>
      </c>
      <c r="C2564" s="450" t="s">
        <v>10852</v>
      </c>
      <c r="D2564" s="449" t="str">
        <f t="shared" si="107"/>
        <v xml:space="preserve">wedwill </v>
      </c>
      <c r="E2564" s="449"/>
      <c r="F2564" s="449"/>
      <c r="G2564" s="449">
        <v>2</v>
      </c>
      <c r="H2564" s="449"/>
      <c r="I2564" s="449"/>
      <c r="J2564" s="449"/>
      <c r="K2564" s="449">
        <v>38</v>
      </c>
      <c r="L2564" s="449"/>
      <c r="U2564" s="196" t="str">
        <f t="shared" si="108"/>
        <v xml:space="preserve">61: wedwill </v>
      </c>
    </row>
    <row r="2565" spans="1:21" ht="12.6">
      <c r="A2565" s="449" t="s">
        <v>10784</v>
      </c>
      <c r="B2565" s="448">
        <v>62</v>
      </c>
      <c r="C2565" s="450" t="s">
        <v>10853</v>
      </c>
      <c r="D2565" s="449" t="str">
        <f t="shared" si="107"/>
        <v>Ajiep</v>
      </c>
      <c r="E2565" s="449"/>
      <c r="F2565" s="449"/>
      <c r="G2565" s="449">
        <v>2</v>
      </c>
      <c r="H2565" s="449"/>
      <c r="I2565" s="449"/>
      <c r="J2565" s="449"/>
      <c r="K2565" s="449">
        <v>35</v>
      </c>
      <c r="L2565" s="449"/>
      <c r="U2565" s="196" t="str">
        <f t="shared" si="108"/>
        <v>62: Ajiep</v>
      </c>
    </row>
    <row r="2566" spans="1:21" ht="12.6">
      <c r="A2566" s="449" t="s">
        <v>10784</v>
      </c>
      <c r="B2566" s="448">
        <v>63</v>
      </c>
      <c r="C2566" s="450" t="s">
        <v>10854</v>
      </c>
      <c r="D2566" s="449" t="str">
        <f t="shared" si="107"/>
        <v>Akuem</v>
      </c>
      <c r="E2566" s="449"/>
      <c r="F2566" s="449"/>
      <c r="G2566" s="449">
        <v>2</v>
      </c>
      <c r="H2566" s="449"/>
      <c r="I2566" s="449"/>
      <c r="J2566" s="449"/>
      <c r="K2566" s="449">
        <v>35</v>
      </c>
      <c r="L2566" s="449"/>
      <c r="U2566" s="196" t="str">
        <f t="shared" si="108"/>
        <v>63: Akuem</v>
      </c>
    </row>
    <row r="2567" spans="1:21" ht="12.6">
      <c r="A2567" s="449" t="s">
        <v>10784</v>
      </c>
      <c r="B2567" s="448">
        <v>64</v>
      </c>
      <c r="C2567" s="450" t="s">
        <v>10855</v>
      </c>
      <c r="D2567" s="449" t="str">
        <f t="shared" si="107"/>
        <v>Ariak Ariak</v>
      </c>
      <c r="E2567" s="449"/>
      <c r="F2567" s="449"/>
      <c r="G2567" s="449">
        <v>2</v>
      </c>
      <c r="H2567" s="449"/>
      <c r="I2567" s="449"/>
      <c r="J2567" s="449"/>
      <c r="K2567" s="449">
        <v>35</v>
      </c>
      <c r="L2567" s="449"/>
      <c r="U2567" s="196" t="str">
        <f t="shared" si="108"/>
        <v>64: Ariak Ariak</v>
      </c>
    </row>
    <row r="2568" spans="1:21" ht="12.6">
      <c r="A2568" s="449" t="s">
        <v>10784</v>
      </c>
      <c r="B2568" s="448">
        <v>65</v>
      </c>
      <c r="C2568" s="450" t="s">
        <v>10856</v>
      </c>
      <c r="D2568" s="449" t="str">
        <f t="shared" ref="D2568:D2631" si="109">C2568</f>
        <v>Bakou</v>
      </c>
      <c r="E2568" s="449"/>
      <c r="F2568" s="449"/>
      <c r="G2568" s="449">
        <v>2</v>
      </c>
      <c r="H2568" s="449"/>
      <c r="I2568" s="449"/>
      <c r="J2568" s="449"/>
      <c r="K2568" s="449">
        <v>35</v>
      </c>
      <c r="L2568" s="449"/>
      <c r="U2568" s="196" t="str">
        <f t="shared" ref="U2568:U2631" si="110">IF(LEN(B2568)&gt;0,_xlfn.CONCAT(B2568,": ",D2568),"")</f>
        <v>65: Bakou</v>
      </c>
    </row>
    <row r="2569" spans="1:21" ht="12.6">
      <c r="A2569" s="449" t="s">
        <v>10784</v>
      </c>
      <c r="B2569" s="448">
        <v>66</v>
      </c>
      <c r="C2569" s="450" t="s">
        <v>10857</v>
      </c>
      <c r="D2569" s="449" t="str">
        <f t="shared" si="109"/>
        <v>Halbul</v>
      </c>
      <c r="E2569" s="449"/>
      <c r="F2569" s="449"/>
      <c r="G2569" s="449">
        <v>2</v>
      </c>
      <c r="H2569" s="449"/>
      <c r="I2569" s="449"/>
      <c r="J2569" s="449"/>
      <c r="K2569" s="449">
        <v>35</v>
      </c>
      <c r="L2569" s="449"/>
      <c r="U2569" s="196" t="str">
        <f t="shared" si="110"/>
        <v>66: Halbul</v>
      </c>
    </row>
    <row r="2570" spans="1:21" ht="12.6">
      <c r="A2570" s="449" t="s">
        <v>10784</v>
      </c>
      <c r="B2570" s="448">
        <v>67</v>
      </c>
      <c r="C2570" s="450" t="s">
        <v>10858</v>
      </c>
      <c r="D2570" s="449" t="str">
        <f t="shared" si="109"/>
        <v>Lieth</v>
      </c>
      <c r="E2570" s="449"/>
      <c r="F2570" s="449"/>
      <c r="G2570" s="449">
        <v>2</v>
      </c>
      <c r="H2570" s="449"/>
      <c r="I2570" s="449"/>
      <c r="J2570" s="449"/>
      <c r="K2570" s="449">
        <v>35</v>
      </c>
      <c r="L2570" s="449"/>
      <c r="U2570" s="196" t="str">
        <f t="shared" si="110"/>
        <v>67: Lieth</v>
      </c>
    </row>
    <row r="2571" spans="1:21" ht="12.6">
      <c r="A2571" s="449" t="s">
        <v>10784</v>
      </c>
      <c r="B2571" s="448">
        <v>68</v>
      </c>
      <c r="C2571" s="450" t="s">
        <v>10859</v>
      </c>
      <c r="D2571" s="449" t="str">
        <f t="shared" si="109"/>
        <v>Majok-Yinhthou</v>
      </c>
      <c r="E2571" s="449"/>
      <c r="F2571" s="449"/>
      <c r="G2571" s="449">
        <v>2</v>
      </c>
      <c r="H2571" s="449"/>
      <c r="I2571" s="449"/>
      <c r="J2571" s="449"/>
      <c r="K2571" s="449">
        <v>35</v>
      </c>
      <c r="L2571" s="449"/>
      <c r="U2571" s="196" t="str">
        <f t="shared" si="110"/>
        <v>68: Majok-Yinhthou</v>
      </c>
    </row>
    <row r="2572" spans="1:21" ht="12.6">
      <c r="A2572" s="449" t="s">
        <v>10784</v>
      </c>
      <c r="B2572" s="448">
        <v>69</v>
      </c>
      <c r="C2572" s="450" t="s">
        <v>10860</v>
      </c>
      <c r="D2572" s="449" t="str">
        <f t="shared" si="109"/>
        <v>Malualbaai</v>
      </c>
      <c r="E2572" s="449"/>
      <c r="F2572" s="449"/>
      <c r="G2572" s="449">
        <v>2</v>
      </c>
      <c r="H2572" s="449"/>
      <c r="I2572" s="449"/>
      <c r="J2572" s="449"/>
      <c r="K2572" s="449">
        <v>35</v>
      </c>
      <c r="L2572" s="449"/>
      <c r="U2572" s="196" t="str">
        <f t="shared" si="110"/>
        <v>69: Malualbaai</v>
      </c>
    </row>
    <row r="2573" spans="1:21" ht="12.6">
      <c r="A2573" s="449" t="s">
        <v>10784</v>
      </c>
      <c r="B2573" s="448">
        <v>70</v>
      </c>
      <c r="C2573" s="450" t="s">
        <v>10861</v>
      </c>
      <c r="D2573" s="449" t="str">
        <f t="shared" si="109"/>
        <v>Malualkuel</v>
      </c>
      <c r="E2573" s="449"/>
      <c r="F2573" s="449"/>
      <c r="G2573" s="449">
        <v>2</v>
      </c>
      <c r="H2573" s="449"/>
      <c r="I2573" s="449"/>
      <c r="J2573" s="449"/>
      <c r="K2573" s="449">
        <v>35</v>
      </c>
      <c r="L2573" s="449"/>
      <c r="U2573" s="196" t="str">
        <f t="shared" si="110"/>
        <v>70: Malualkuel</v>
      </c>
    </row>
    <row r="2574" spans="1:21" ht="12.6">
      <c r="A2574" s="449" t="s">
        <v>10784</v>
      </c>
      <c r="B2574" s="448">
        <v>71</v>
      </c>
      <c r="C2574" s="450" t="s">
        <v>9769</v>
      </c>
      <c r="D2574" s="449" t="str">
        <f t="shared" si="109"/>
        <v>Mangok</v>
      </c>
      <c r="E2574" s="449"/>
      <c r="F2574" s="449"/>
      <c r="G2574" s="449">
        <v>2</v>
      </c>
      <c r="H2574" s="449"/>
      <c r="I2574" s="449"/>
      <c r="J2574" s="449"/>
      <c r="K2574" s="449">
        <v>35</v>
      </c>
      <c r="L2574" s="449"/>
      <c r="U2574" s="196" t="str">
        <f t="shared" si="110"/>
        <v>71: Mangok</v>
      </c>
    </row>
    <row r="2575" spans="1:21" ht="12.6">
      <c r="A2575" s="449" t="s">
        <v>10784</v>
      </c>
      <c r="B2575" s="448">
        <v>72</v>
      </c>
      <c r="C2575" s="450" t="s">
        <v>10862</v>
      </c>
      <c r="D2575" s="449" t="str">
        <f t="shared" si="109"/>
        <v>Manyiel</v>
      </c>
      <c r="E2575" s="449"/>
      <c r="F2575" s="449"/>
      <c r="G2575" s="449">
        <v>2</v>
      </c>
      <c r="H2575" s="449"/>
      <c r="I2575" s="449"/>
      <c r="J2575" s="449"/>
      <c r="K2575" s="449">
        <v>35</v>
      </c>
      <c r="L2575" s="449"/>
      <c r="U2575" s="196" t="str">
        <f t="shared" si="110"/>
        <v>72: Manyiel</v>
      </c>
    </row>
    <row r="2576" spans="1:21" ht="12.6">
      <c r="A2576" s="449" t="s">
        <v>10784</v>
      </c>
      <c r="B2576" s="448">
        <v>73</v>
      </c>
      <c r="C2576" s="450" t="s">
        <v>10863</v>
      </c>
      <c r="D2576" s="449" t="str">
        <f t="shared" si="109"/>
        <v>Mathiangdut Akot</v>
      </c>
      <c r="E2576" s="449"/>
      <c r="F2576" s="449"/>
      <c r="G2576" s="449">
        <v>2</v>
      </c>
      <c r="H2576" s="449"/>
      <c r="I2576" s="449"/>
      <c r="J2576" s="449"/>
      <c r="K2576" s="449">
        <v>35</v>
      </c>
      <c r="L2576" s="449"/>
      <c r="U2576" s="196" t="str">
        <f t="shared" si="110"/>
        <v>73: Mathiangdut Akot</v>
      </c>
    </row>
    <row r="2577" spans="1:21" ht="12.6">
      <c r="A2577" s="449" t="s">
        <v>10784</v>
      </c>
      <c r="B2577" s="448">
        <v>74</v>
      </c>
      <c r="C2577" s="450" t="s">
        <v>10864</v>
      </c>
      <c r="D2577" s="449" t="str">
        <f t="shared" si="109"/>
        <v>Pariak</v>
      </c>
      <c r="E2577" s="449"/>
      <c r="F2577" s="449"/>
      <c r="G2577" s="449">
        <v>2</v>
      </c>
      <c r="H2577" s="449"/>
      <c r="I2577" s="449"/>
      <c r="J2577" s="449"/>
      <c r="K2577" s="449">
        <v>35</v>
      </c>
      <c r="L2577" s="449"/>
      <c r="U2577" s="196" t="str">
        <f t="shared" si="110"/>
        <v>74: Pariak</v>
      </c>
    </row>
    <row r="2578" spans="1:21" ht="12.6">
      <c r="A2578" s="449" t="s">
        <v>10784</v>
      </c>
      <c r="B2578" s="448">
        <v>75</v>
      </c>
      <c r="C2578" s="450" t="s">
        <v>10865</v>
      </c>
      <c r="D2578" s="449" t="str">
        <f t="shared" si="109"/>
        <v>Peth</v>
      </c>
      <c r="E2578" s="449"/>
      <c r="F2578" s="449"/>
      <c r="G2578" s="449">
        <v>2</v>
      </c>
      <c r="H2578" s="449"/>
      <c r="I2578" s="449"/>
      <c r="J2578" s="449"/>
      <c r="K2578" s="449">
        <v>35</v>
      </c>
      <c r="L2578" s="449"/>
      <c r="U2578" s="196" t="str">
        <f t="shared" si="110"/>
        <v>75: Peth</v>
      </c>
    </row>
    <row r="2579" spans="1:21" ht="12.6">
      <c r="A2579" s="449" t="s">
        <v>10784</v>
      </c>
      <c r="B2579" s="448">
        <v>76</v>
      </c>
      <c r="C2579" s="450" t="s">
        <v>10866</v>
      </c>
      <c r="D2579" s="449" t="str">
        <f t="shared" si="109"/>
        <v>Rulnyin</v>
      </c>
      <c r="E2579" s="449"/>
      <c r="F2579" s="449"/>
      <c r="G2579" s="449">
        <v>2</v>
      </c>
      <c r="H2579" s="449"/>
      <c r="I2579" s="449"/>
      <c r="J2579" s="449"/>
      <c r="K2579" s="449">
        <v>35</v>
      </c>
      <c r="L2579" s="449"/>
      <c r="U2579" s="196" t="str">
        <f t="shared" si="110"/>
        <v>76: Rulnyin</v>
      </c>
    </row>
    <row r="2580" spans="1:21" ht="12.6">
      <c r="A2580" s="449" t="s">
        <v>10784</v>
      </c>
      <c r="B2580" s="448">
        <v>77</v>
      </c>
      <c r="C2580" s="450" t="s">
        <v>10867</v>
      </c>
      <c r="D2580" s="449" t="str">
        <f t="shared" si="109"/>
        <v>Rumaker</v>
      </c>
      <c r="E2580" s="449"/>
      <c r="F2580" s="449"/>
      <c r="G2580" s="449">
        <v>2</v>
      </c>
      <c r="H2580" s="449"/>
      <c r="I2580" s="449"/>
      <c r="J2580" s="449"/>
      <c r="K2580" s="449">
        <v>35</v>
      </c>
      <c r="L2580" s="449"/>
      <c r="U2580" s="196" t="str">
        <f t="shared" si="110"/>
        <v>77: Rumaker</v>
      </c>
    </row>
    <row r="2581" spans="1:21" ht="12.6">
      <c r="A2581" s="449" t="s">
        <v>10784</v>
      </c>
      <c r="B2581" s="448">
        <v>78</v>
      </c>
      <c r="C2581" s="450" t="s">
        <v>10868</v>
      </c>
      <c r="D2581" s="449" t="str">
        <f t="shared" si="109"/>
        <v>Rumathoi</v>
      </c>
      <c r="E2581" s="449"/>
      <c r="F2581" s="449"/>
      <c r="G2581" s="449">
        <v>2</v>
      </c>
      <c r="H2581" s="449"/>
      <c r="I2581" s="449"/>
      <c r="J2581" s="449"/>
      <c r="K2581" s="449">
        <v>35</v>
      </c>
      <c r="L2581" s="449"/>
      <c r="U2581" s="196" t="str">
        <f t="shared" si="110"/>
        <v>78: Rumathoi</v>
      </c>
    </row>
    <row r="2582" spans="1:21" ht="12.6">
      <c r="A2582" s="449" t="s">
        <v>10784</v>
      </c>
      <c r="B2582" s="448">
        <v>79</v>
      </c>
      <c r="C2582" s="450" t="s">
        <v>10869</v>
      </c>
      <c r="D2582" s="449" t="str">
        <f t="shared" si="109"/>
        <v>Titchok</v>
      </c>
      <c r="E2582" s="449"/>
      <c r="F2582" s="449"/>
      <c r="G2582" s="449">
        <v>2</v>
      </c>
      <c r="H2582" s="449"/>
      <c r="I2582" s="449"/>
      <c r="J2582" s="449"/>
      <c r="K2582" s="449">
        <v>35</v>
      </c>
      <c r="L2582" s="449"/>
      <c r="U2582" s="196" t="str">
        <f t="shared" si="110"/>
        <v>79: Titchok</v>
      </c>
    </row>
    <row r="2583" spans="1:21" ht="12.6">
      <c r="A2583" s="449" t="s">
        <v>10784</v>
      </c>
      <c r="B2583" s="448">
        <v>80</v>
      </c>
      <c r="C2583" s="450" t="s">
        <v>10870</v>
      </c>
      <c r="D2583" s="449" t="str">
        <f t="shared" si="109"/>
        <v>Wanyjok</v>
      </c>
      <c r="E2583" s="449"/>
      <c r="F2583" s="449"/>
      <c r="G2583" s="449">
        <v>2</v>
      </c>
      <c r="H2583" s="449"/>
      <c r="I2583" s="449"/>
      <c r="J2583" s="449"/>
      <c r="K2583" s="449">
        <v>35</v>
      </c>
      <c r="L2583" s="449"/>
      <c r="U2583" s="196" t="str">
        <f t="shared" si="110"/>
        <v>80: Wanyjok</v>
      </c>
    </row>
    <row r="2584" spans="1:21" ht="12.6">
      <c r="A2584" s="449" t="s">
        <v>10784</v>
      </c>
      <c r="B2584" s="448">
        <v>81</v>
      </c>
      <c r="C2584" s="450" t="s">
        <v>10871</v>
      </c>
      <c r="D2584" s="449" t="str">
        <f t="shared" si="109"/>
        <v>Warawar</v>
      </c>
      <c r="E2584" s="449"/>
      <c r="F2584" s="449"/>
      <c r="G2584" s="449">
        <v>2</v>
      </c>
      <c r="H2584" s="449"/>
      <c r="I2584" s="449"/>
      <c r="J2584" s="449"/>
      <c r="K2584" s="449">
        <v>35</v>
      </c>
      <c r="L2584" s="449"/>
      <c r="U2584" s="196" t="str">
        <f t="shared" si="110"/>
        <v>81: Warawar</v>
      </c>
    </row>
    <row r="2585" spans="1:21" ht="12.6">
      <c r="A2585" s="449" t="s">
        <v>10784</v>
      </c>
      <c r="B2585" s="448">
        <v>82</v>
      </c>
      <c r="C2585" s="450" t="s">
        <v>10872</v>
      </c>
      <c r="D2585" s="449" t="str">
        <f t="shared" si="109"/>
        <v>Warchum</v>
      </c>
      <c r="E2585" s="449"/>
      <c r="F2585" s="449"/>
      <c r="G2585" s="449">
        <v>2</v>
      </c>
      <c r="H2585" s="449"/>
      <c r="I2585" s="449"/>
      <c r="J2585" s="449"/>
      <c r="K2585" s="449">
        <v>35</v>
      </c>
      <c r="L2585" s="449"/>
      <c r="U2585" s="196" t="str">
        <f t="shared" si="110"/>
        <v>82: Warchum</v>
      </c>
    </row>
    <row r="2586" spans="1:21" ht="12.6">
      <c r="A2586" s="449" t="s">
        <v>10784</v>
      </c>
      <c r="B2586" s="448">
        <v>83</v>
      </c>
      <c r="C2586" s="450" t="s">
        <v>10873</v>
      </c>
      <c r="D2586" s="449" t="str">
        <f t="shared" si="109"/>
        <v>Wardong</v>
      </c>
      <c r="E2586" s="449"/>
      <c r="F2586" s="449"/>
      <c r="G2586" s="449">
        <v>2</v>
      </c>
      <c r="H2586" s="449"/>
      <c r="I2586" s="449"/>
      <c r="J2586" s="449"/>
      <c r="K2586" s="449">
        <v>35</v>
      </c>
      <c r="L2586" s="449"/>
      <c r="U2586" s="196" t="str">
        <f t="shared" si="110"/>
        <v>83: Wardong</v>
      </c>
    </row>
    <row r="2587" spans="1:21" ht="12.6">
      <c r="A2587" s="449" t="s">
        <v>10784</v>
      </c>
      <c r="B2587" s="448">
        <v>84</v>
      </c>
      <c r="C2587" s="450" t="s">
        <v>10874</v>
      </c>
      <c r="D2587" s="449" t="str">
        <f t="shared" si="109"/>
        <v>Aweil town</v>
      </c>
      <c r="E2587" s="449"/>
      <c r="F2587" s="449"/>
      <c r="G2587" s="449">
        <v>2</v>
      </c>
      <c r="H2587" s="449"/>
      <c r="I2587" s="449"/>
      <c r="J2587" s="449"/>
      <c r="K2587" s="449">
        <v>34</v>
      </c>
      <c r="L2587" s="449"/>
      <c r="U2587" s="196" t="str">
        <f t="shared" si="110"/>
        <v>84: Aweil town</v>
      </c>
    </row>
    <row r="2588" spans="1:21" ht="12.6">
      <c r="A2588" s="449" t="s">
        <v>10784</v>
      </c>
      <c r="B2588" s="448">
        <v>85</v>
      </c>
      <c r="C2588" s="450" t="s">
        <v>10875</v>
      </c>
      <c r="D2588" s="449" t="str">
        <f t="shared" si="109"/>
        <v>Alok</v>
      </c>
      <c r="E2588" s="449"/>
      <c r="F2588" s="449"/>
      <c r="G2588" s="449">
        <v>2</v>
      </c>
      <c r="H2588" s="449"/>
      <c r="I2588" s="449"/>
      <c r="J2588" s="449"/>
      <c r="K2588" s="449">
        <v>34</v>
      </c>
      <c r="L2588" s="449"/>
      <c r="U2588" s="196" t="str">
        <f t="shared" si="110"/>
        <v>85: Alok</v>
      </c>
    </row>
    <row r="2589" spans="1:21" ht="12.6">
      <c r="A2589" s="449" t="s">
        <v>10784</v>
      </c>
      <c r="B2589" s="448">
        <v>86</v>
      </c>
      <c r="C2589" s="450" t="s">
        <v>10876</v>
      </c>
      <c r="D2589" s="449" t="str">
        <f t="shared" si="109"/>
        <v xml:space="preserve">Aroyo </v>
      </c>
      <c r="E2589" s="449"/>
      <c r="F2589" s="449"/>
      <c r="G2589" s="449">
        <v>2</v>
      </c>
      <c r="H2589" s="449"/>
      <c r="I2589" s="449"/>
      <c r="J2589" s="449"/>
      <c r="K2589" s="449">
        <v>34</v>
      </c>
      <c r="L2589" s="449"/>
      <c r="U2589" s="196" t="str">
        <f t="shared" si="110"/>
        <v xml:space="preserve">86: Aroyo </v>
      </c>
    </row>
    <row r="2590" spans="1:21" ht="12.6">
      <c r="A2590" s="449" t="s">
        <v>10784</v>
      </c>
      <c r="B2590" s="448">
        <v>87</v>
      </c>
      <c r="C2590" s="450" t="s">
        <v>10877</v>
      </c>
      <c r="D2590" s="449" t="str">
        <f t="shared" si="109"/>
        <v>Awada</v>
      </c>
      <c r="E2590" s="449"/>
      <c r="F2590" s="449"/>
      <c r="G2590" s="449">
        <v>2</v>
      </c>
      <c r="H2590" s="449"/>
      <c r="I2590" s="449"/>
      <c r="J2590" s="449"/>
      <c r="K2590" s="449">
        <v>34</v>
      </c>
      <c r="L2590" s="449"/>
      <c r="U2590" s="196" t="str">
        <f t="shared" si="110"/>
        <v>87: Awada</v>
      </c>
    </row>
    <row r="2591" spans="1:21" ht="12.6">
      <c r="A2591" s="449" t="s">
        <v>10784</v>
      </c>
      <c r="B2591" s="448">
        <v>88</v>
      </c>
      <c r="C2591" s="450" t="s">
        <v>10878</v>
      </c>
      <c r="D2591" s="449" t="str">
        <f t="shared" si="109"/>
        <v>Bau</v>
      </c>
      <c r="E2591" s="449"/>
      <c r="F2591" s="449"/>
      <c r="G2591" s="449">
        <v>2</v>
      </c>
      <c r="H2591" s="449"/>
      <c r="I2591" s="449"/>
      <c r="J2591" s="449"/>
      <c r="K2591" s="449">
        <v>34</v>
      </c>
      <c r="L2591" s="449"/>
      <c r="U2591" s="196" t="str">
        <f t="shared" si="110"/>
        <v>88: Bau</v>
      </c>
    </row>
    <row r="2592" spans="1:21" ht="12.6">
      <c r="A2592" s="449" t="s">
        <v>10784</v>
      </c>
      <c r="B2592" s="448">
        <v>89</v>
      </c>
      <c r="C2592" s="450" t="s">
        <v>10879</v>
      </c>
      <c r="D2592" s="449" t="str">
        <f t="shared" si="109"/>
        <v>Bahr Mayen</v>
      </c>
      <c r="E2592" s="449"/>
      <c r="F2592" s="449"/>
      <c r="G2592" s="449">
        <v>2</v>
      </c>
      <c r="H2592" s="449"/>
      <c r="I2592" s="449"/>
      <c r="J2592" s="449"/>
      <c r="K2592" s="449">
        <v>34</v>
      </c>
      <c r="L2592" s="449"/>
      <c r="U2592" s="196" t="str">
        <f t="shared" si="110"/>
        <v>89: Bahr Mayen</v>
      </c>
    </row>
    <row r="2593" spans="1:21" ht="12.6">
      <c r="A2593" s="449" t="s">
        <v>10784</v>
      </c>
      <c r="B2593" s="448">
        <v>90</v>
      </c>
      <c r="C2593" s="450" t="s">
        <v>9763</v>
      </c>
      <c r="D2593" s="449" t="str">
        <f t="shared" si="109"/>
        <v>Chel South</v>
      </c>
      <c r="E2593" s="449"/>
      <c r="F2593" s="449"/>
      <c r="G2593" s="449">
        <v>2</v>
      </c>
      <c r="H2593" s="449"/>
      <c r="I2593" s="449"/>
      <c r="J2593" s="449"/>
      <c r="K2593" s="449">
        <v>34</v>
      </c>
      <c r="L2593" s="449"/>
      <c r="U2593" s="196" t="str">
        <f t="shared" si="110"/>
        <v>90: Chel South</v>
      </c>
    </row>
    <row r="2594" spans="1:21" ht="12.6">
      <c r="A2594" s="449" t="s">
        <v>10784</v>
      </c>
      <c r="B2594" s="448">
        <v>91</v>
      </c>
      <c r="C2594" s="450" t="s">
        <v>10880</v>
      </c>
      <c r="D2594" s="449" t="str">
        <f t="shared" si="109"/>
        <v xml:space="preserve">Nyalath </v>
      </c>
      <c r="E2594" s="449"/>
      <c r="F2594" s="449"/>
      <c r="G2594" s="449">
        <v>2</v>
      </c>
      <c r="H2594" s="449"/>
      <c r="I2594" s="449"/>
      <c r="J2594" s="449"/>
      <c r="K2594" s="449">
        <v>34</v>
      </c>
      <c r="L2594" s="449"/>
      <c r="U2594" s="196" t="str">
        <f t="shared" si="110"/>
        <v xml:space="preserve">91: Nyalath </v>
      </c>
    </row>
    <row r="2595" spans="1:21" ht="12.6">
      <c r="A2595" s="449" t="s">
        <v>10784</v>
      </c>
      <c r="B2595" s="448">
        <v>92</v>
      </c>
      <c r="C2595" s="450" t="s">
        <v>10881</v>
      </c>
      <c r="D2595" s="449" t="str">
        <f t="shared" si="109"/>
        <v xml:space="preserve">Waraher </v>
      </c>
      <c r="E2595" s="449"/>
      <c r="F2595" s="449"/>
      <c r="G2595" s="449">
        <v>2</v>
      </c>
      <c r="H2595" s="449"/>
      <c r="I2595" s="449"/>
      <c r="J2595" s="449"/>
      <c r="K2595" s="449">
        <v>34</v>
      </c>
      <c r="L2595" s="449"/>
      <c r="U2595" s="196" t="str">
        <f t="shared" si="110"/>
        <v xml:space="preserve">92: Waraher </v>
      </c>
    </row>
    <row r="2596" spans="1:21" ht="12.6">
      <c r="A2596" s="449" t="s">
        <v>10784</v>
      </c>
      <c r="B2596" s="448">
        <v>93</v>
      </c>
      <c r="C2596" s="450" t="s">
        <v>10882</v>
      </c>
      <c r="D2596" s="449" t="str">
        <f t="shared" si="109"/>
        <v>Yinh-Pabol</v>
      </c>
      <c r="E2596" s="449"/>
      <c r="F2596" s="449"/>
      <c r="G2596" s="449">
        <v>2</v>
      </c>
      <c r="H2596" s="449"/>
      <c r="I2596" s="449"/>
      <c r="J2596" s="449"/>
      <c r="K2596" s="449">
        <v>35</v>
      </c>
      <c r="L2596" s="449"/>
      <c r="U2596" s="196" t="str">
        <f t="shared" si="110"/>
        <v>93: Yinh-Pabol</v>
      </c>
    </row>
    <row r="2597" spans="1:21" ht="12.6">
      <c r="A2597" s="449" t="s">
        <v>10784</v>
      </c>
      <c r="B2597" s="448">
        <v>94</v>
      </c>
      <c r="C2597" s="450" t="s">
        <v>9043</v>
      </c>
      <c r="D2597" s="449" t="str">
        <f t="shared" si="109"/>
        <v>Guit</v>
      </c>
      <c r="E2597" s="449"/>
      <c r="F2597" s="449"/>
      <c r="G2597" s="449">
        <v>2</v>
      </c>
      <c r="H2597" s="449"/>
      <c r="I2597" s="449"/>
      <c r="J2597" s="449"/>
      <c r="K2597" s="449">
        <v>40</v>
      </c>
      <c r="L2597" s="449"/>
      <c r="U2597" s="196" t="str">
        <f t="shared" si="110"/>
        <v>94: Guit</v>
      </c>
    </row>
    <row r="2598" spans="1:21" ht="12.6">
      <c r="A2598" s="449" t="s">
        <v>10784</v>
      </c>
      <c r="B2598" s="448">
        <v>95</v>
      </c>
      <c r="C2598" s="450" t="s">
        <v>10883</v>
      </c>
      <c r="D2598" s="449" t="str">
        <f t="shared" si="109"/>
        <v>IDPs in Bentiu town</v>
      </c>
      <c r="E2598" s="449"/>
      <c r="F2598" s="449"/>
      <c r="G2598" s="449">
        <v>2</v>
      </c>
      <c r="H2598" s="449"/>
      <c r="I2598" s="449"/>
      <c r="J2598" s="449"/>
      <c r="K2598" s="449">
        <v>47</v>
      </c>
      <c r="L2598" s="449"/>
      <c r="U2598" s="196" t="str">
        <f t="shared" si="110"/>
        <v>95: IDPs in Bentiu town</v>
      </c>
    </row>
    <row r="2599" spans="1:21" ht="12.6">
      <c r="A2599" s="449" t="s">
        <v>10784</v>
      </c>
      <c r="B2599" s="448">
        <v>96</v>
      </c>
      <c r="C2599" s="450" t="s">
        <v>9798</v>
      </c>
      <c r="D2599" s="449" t="str">
        <f t="shared" si="109"/>
        <v>Kuach</v>
      </c>
      <c r="E2599" s="449"/>
      <c r="F2599" s="449"/>
      <c r="G2599" s="449">
        <v>2</v>
      </c>
      <c r="H2599" s="449"/>
      <c r="I2599" s="449"/>
      <c r="J2599" s="449"/>
      <c r="K2599" s="449">
        <v>40</v>
      </c>
      <c r="L2599" s="449"/>
      <c r="U2599" s="196" t="str">
        <f t="shared" si="110"/>
        <v>96: Kuach</v>
      </c>
    </row>
    <row r="2600" spans="1:21" ht="12.6">
      <c r="A2600" s="449" t="s">
        <v>10784</v>
      </c>
      <c r="B2600" s="448">
        <v>97</v>
      </c>
      <c r="C2600" s="450" t="s">
        <v>10884</v>
      </c>
      <c r="D2600" s="449" t="str">
        <f t="shared" si="109"/>
        <v>IDPs in Baba Nussa</v>
      </c>
      <c r="E2600" s="449"/>
      <c r="F2600" s="449"/>
      <c r="G2600" s="449">
        <v>2</v>
      </c>
      <c r="H2600" s="449"/>
      <c r="I2600" s="449"/>
      <c r="J2600" s="449"/>
      <c r="K2600" s="449">
        <v>40</v>
      </c>
      <c r="L2600" s="449"/>
      <c r="U2600" s="196" t="str">
        <f t="shared" si="110"/>
        <v>97: IDPs in Baba Nussa</v>
      </c>
    </row>
    <row r="2601" spans="1:21" ht="12.6">
      <c r="A2601" s="449" t="s">
        <v>10784</v>
      </c>
      <c r="B2601" s="448">
        <v>98</v>
      </c>
      <c r="C2601" s="450" t="s">
        <v>10885</v>
      </c>
      <c r="D2601" s="449" t="str">
        <f t="shared" si="109"/>
        <v>Sector 1 &amp; 2</v>
      </c>
      <c r="E2601" s="449"/>
      <c r="F2601" s="449"/>
      <c r="G2601" s="449">
        <v>2</v>
      </c>
      <c r="H2601" s="449"/>
      <c r="I2601" s="449"/>
      <c r="J2601" s="449"/>
      <c r="K2601" s="449">
        <v>47</v>
      </c>
      <c r="L2601" s="449"/>
      <c r="U2601" s="196" t="str">
        <f t="shared" si="110"/>
        <v>98: Sector 1 &amp; 2</v>
      </c>
    </row>
    <row r="2602" spans="1:21" ht="12.6">
      <c r="A2602" s="449" t="s">
        <v>10784</v>
      </c>
      <c r="B2602" s="448">
        <v>99</v>
      </c>
      <c r="C2602" s="450" t="s">
        <v>10886</v>
      </c>
      <c r="D2602" s="449" t="str">
        <f t="shared" si="109"/>
        <v>Sector 3 &amp; 4</v>
      </c>
      <c r="E2602" s="449"/>
      <c r="F2602" s="449"/>
      <c r="G2602" s="449">
        <v>2</v>
      </c>
      <c r="H2602" s="449"/>
      <c r="I2602" s="449"/>
      <c r="J2602" s="449"/>
      <c r="K2602" s="449">
        <v>47</v>
      </c>
      <c r="L2602" s="449"/>
      <c r="U2602" s="196" t="str">
        <f t="shared" si="110"/>
        <v>99: Sector 3 &amp; 4</v>
      </c>
    </row>
    <row r="2603" spans="1:21" ht="12.6">
      <c r="A2603" s="449" t="s">
        <v>10784</v>
      </c>
      <c r="B2603" s="448">
        <v>100</v>
      </c>
      <c r="C2603" s="450" t="s">
        <v>10887</v>
      </c>
      <c r="D2603" s="449" t="str">
        <f t="shared" si="109"/>
        <v>Sector 5</v>
      </c>
      <c r="E2603" s="449"/>
      <c r="F2603" s="449"/>
      <c r="G2603" s="449">
        <v>2</v>
      </c>
      <c r="H2603" s="449"/>
      <c r="I2603" s="449"/>
      <c r="J2603" s="449"/>
      <c r="K2603" s="449">
        <v>47</v>
      </c>
      <c r="L2603" s="449"/>
      <c r="U2603" s="196" t="str">
        <f t="shared" si="110"/>
        <v>100: Sector 5</v>
      </c>
    </row>
    <row r="2604" spans="1:21" ht="12.6">
      <c r="A2604" s="449" t="s">
        <v>10784</v>
      </c>
      <c r="B2604" s="448">
        <v>101</v>
      </c>
      <c r="C2604" s="450" t="s">
        <v>10888</v>
      </c>
      <c r="D2604" s="449" t="str">
        <f t="shared" si="109"/>
        <v>Rubkona town</v>
      </c>
      <c r="E2604" s="449"/>
      <c r="F2604" s="449"/>
      <c r="G2604" s="449">
        <v>2</v>
      </c>
      <c r="H2604" s="449"/>
      <c r="I2604" s="449"/>
      <c r="J2604" s="449"/>
      <c r="K2604" s="449">
        <v>47</v>
      </c>
      <c r="L2604" s="449"/>
      <c r="U2604" s="196" t="str">
        <f t="shared" si="110"/>
        <v>101: Rubkona town</v>
      </c>
    </row>
    <row r="2605" spans="1:21" ht="12.6">
      <c r="A2605" s="449" t="s">
        <v>10784</v>
      </c>
      <c r="B2605" s="448">
        <v>102</v>
      </c>
      <c r="C2605" s="450" t="s">
        <v>10889</v>
      </c>
      <c r="D2605" s="449" t="str">
        <f t="shared" si="109"/>
        <v>Ding-Ding</v>
      </c>
      <c r="E2605" s="449"/>
      <c r="F2605" s="449"/>
      <c r="G2605" s="449">
        <v>2</v>
      </c>
      <c r="H2605" s="449"/>
      <c r="I2605" s="449"/>
      <c r="J2605" s="449"/>
      <c r="K2605" s="449">
        <v>47</v>
      </c>
      <c r="L2605" s="449"/>
      <c r="U2605" s="196" t="str">
        <f t="shared" si="110"/>
        <v>102: Ding-Ding</v>
      </c>
    </row>
    <row r="2606" spans="1:21" ht="12.6">
      <c r="A2606" s="449" t="s">
        <v>10784</v>
      </c>
      <c r="B2606" s="448">
        <v>103</v>
      </c>
      <c r="C2606" s="450" t="s">
        <v>10890</v>
      </c>
      <c r="D2606" s="449" t="str">
        <f t="shared" si="109"/>
        <v xml:space="preserve">Nhialdiu </v>
      </c>
      <c r="E2606" s="449"/>
      <c r="F2606" s="449"/>
      <c r="G2606" s="449">
        <v>2</v>
      </c>
      <c r="H2606" s="449"/>
      <c r="I2606" s="449"/>
      <c r="J2606" s="449"/>
      <c r="K2606" s="449">
        <v>47</v>
      </c>
      <c r="L2606" s="449"/>
      <c r="U2606" s="196" t="str">
        <f t="shared" si="110"/>
        <v xml:space="preserve">103: Nhialdiu </v>
      </c>
    </row>
    <row r="2607" spans="1:21" ht="12.6">
      <c r="A2607" s="449" t="s">
        <v>10784</v>
      </c>
      <c r="B2607" s="448">
        <v>104</v>
      </c>
      <c r="C2607" s="450" t="s">
        <v>10891</v>
      </c>
      <c r="D2607" s="449" t="str">
        <f t="shared" si="109"/>
        <v>Bentiu town</v>
      </c>
      <c r="E2607" s="449"/>
      <c r="F2607" s="449"/>
      <c r="G2607" s="449">
        <v>2</v>
      </c>
      <c r="H2607" s="449"/>
      <c r="I2607" s="449"/>
      <c r="J2607" s="449"/>
      <c r="K2607" s="449">
        <v>47</v>
      </c>
      <c r="L2607" s="449"/>
      <c r="U2607" s="196" t="str">
        <f t="shared" si="110"/>
        <v>104: Bentiu town</v>
      </c>
    </row>
    <row r="2608" spans="1:21" ht="12.6">
      <c r="A2608" s="449" t="s">
        <v>10784</v>
      </c>
      <c r="B2608" s="448">
        <v>105</v>
      </c>
      <c r="C2608" s="450" t="s">
        <v>10892</v>
      </c>
      <c r="D2608" s="449" t="str">
        <f t="shared" si="109"/>
        <v>Sector 1</v>
      </c>
      <c r="E2608" s="449"/>
      <c r="F2608" s="449"/>
      <c r="G2608" s="449">
        <v>2</v>
      </c>
      <c r="H2608" s="449"/>
      <c r="I2608" s="449"/>
      <c r="J2608" s="449"/>
      <c r="K2608" s="449">
        <v>47</v>
      </c>
      <c r="L2608" s="449"/>
      <c r="U2608" s="196" t="str">
        <f t="shared" si="110"/>
        <v>105: Sector 1</v>
      </c>
    </row>
    <row r="2609" spans="1:21" ht="12.6">
      <c r="A2609" s="449" t="s">
        <v>10784</v>
      </c>
      <c r="B2609" s="448">
        <v>106</v>
      </c>
      <c r="C2609" s="450" t="s">
        <v>10893</v>
      </c>
      <c r="D2609" s="449" t="str">
        <f t="shared" si="109"/>
        <v>Sector 2</v>
      </c>
      <c r="E2609" s="449"/>
      <c r="F2609" s="449"/>
      <c r="G2609" s="449">
        <v>2</v>
      </c>
      <c r="H2609" s="449"/>
      <c r="I2609" s="449"/>
      <c r="J2609" s="449"/>
      <c r="K2609" s="449">
        <v>47</v>
      </c>
      <c r="L2609" s="449"/>
      <c r="U2609" s="196" t="str">
        <f t="shared" si="110"/>
        <v>106: Sector 2</v>
      </c>
    </row>
    <row r="2610" spans="1:21" ht="12.6">
      <c r="A2610" s="449" t="s">
        <v>10784</v>
      </c>
      <c r="B2610" s="448">
        <v>107</v>
      </c>
      <c r="C2610" s="450" t="s">
        <v>10894</v>
      </c>
      <c r="D2610" s="449" t="str">
        <f t="shared" si="109"/>
        <v>Sector 3</v>
      </c>
      <c r="E2610" s="449"/>
      <c r="F2610" s="449"/>
      <c r="G2610" s="449">
        <v>2</v>
      </c>
      <c r="H2610" s="449"/>
      <c r="I2610" s="449"/>
      <c r="J2610" s="449"/>
      <c r="K2610" s="449">
        <v>47</v>
      </c>
      <c r="L2610" s="449"/>
      <c r="U2610" s="196" t="str">
        <f t="shared" si="110"/>
        <v>107: Sector 3</v>
      </c>
    </row>
    <row r="2611" spans="1:21" ht="12.6">
      <c r="A2611" s="449" t="s">
        <v>10784</v>
      </c>
      <c r="B2611" s="448">
        <v>108</v>
      </c>
      <c r="C2611" s="450" t="s">
        <v>10895</v>
      </c>
      <c r="D2611" s="449" t="str">
        <f t="shared" si="109"/>
        <v>Sector 4</v>
      </c>
      <c r="E2611" s="449"/>
      <c r="F2611" s="449"/>
      <c r="G2611" s="449">
        <v>2</v>
      </c>
      <c r="H2611" s="449"/>
      <c r="I2611" s="449"/>
      <c r="J2611" s="449"/>
      <c r="K2611" s="449">
        <v>47</v>
      </c>
      <c r="L2611" s="449"/>
      <c r="U2611" s="196" t="str">
        <f t="shared" si="110"/>
        <v>108: Sector 4</v>
      </c>
    </row>
    <row r="2612" spans="1:21" ht="12.6">
      <c r="A2612" s="449" t="s">
        <v>10784</v>
      </c>
      <c r="B2612" s="448">
        <v>109</v>
      </c>
      <c r="C2612" s="450" t="s">
        <v>10887</v>
      </c>
      <c r="D2612" s="449" t="str">
        <f t="shared" si="109"/>
        <v>Sector 5</v>
      </c>
      <c r="E2612" s="449"/>
      <c r="F2612" s="449"/>
      <c r="G2612" s="449">
        <v>2</v>
      </c>
      <c r="H2612" s="449"/>
      <c r="I2612" s="449"/>
      <c r="J2612" s="449"/>
      <c r="K2612" s="449">
        <v>47</v>
      </c>
      <c r="L2612" s="449"/>
      <c r="U2612" s="196" t="str">
        <f t="shared" si="110"/>
        <v>109: Sector 5</v>
      </c>
    </row>
    <row r="2613" spans="1:21" ht="12.6">
      <c r="A2613" s="449" t="s">
        <v>10784</v>
      </c>
      <c r="B2613" s="448">
        <v>110</v>
      </c>
      <c r="C2613" s="450" t="s">
        <v>10889</v>
      </c>
      <c r="D2613" s="449" t="str">
        <f t="shared" si="109"/>
        <v>Ding-Ding</v>
      </c>
      <c r="E2613" s="449"/>
      <c r="F2613" s="449"/>
      <c r="G2613" s="449">
        <v>2</v>
      </c>
      <c r="H2613" s="449"/>
      <c r="I2613" s="449"/>
      <c r="J2613" s="449"/>
      <c r="K2613" s="449">
        <v>47</v>
      </c>
      <c r="L2613" s="449"/>
      <c r="U2613" s="196" t="str">
        <f t="shared" si="110"/>
        <v>110: Ding-Ding</v>
      </c>
    </row>
    <row r="2614" spans="1:21" ht="12.6">
      <c r="A2614" s="449" t="s">
        <v>10784</v>
      </c>
      <c r="B2614" s="448">
        <v>111</v>
      </c>
      <c r="C2614" s="450" t="s">
        <v>10888</v>
      </c>
      <c r="D2614" s="449" t="str">
        <f t="shared" si="109"/>
        <v>Rubkona town</v>
      </c>
      <c r="E2614" s="449"/>
      <c r="F2614" s="449"/>
      <c r="G2614" s="449">
        <v>2</v>
      </c>
      <c r="H2614" s="449"/>
      <c r="I2614" s="449"/>
      <c r="J2614" s="449"/>
      <c r="K2614" s="449">
        <v>47</v>
      </c>
      <c r="L2614" s="449"/>
      <c r="U2614" s="196" t="str">
        <f t="shared" si="110"/>
        <v>111: Rubkona town</v>
      </c>
    </row>
    <row r="2615" spans="1:21" ht="12.6">
      <c r="A2615" s="449" t="s">
        <v>10784</v>
      </c>
      <c r="B2615" s="448">
        <v>112</v>
      </c>
      <c r="C2615" s="450" t="s">
        <v>10891</v>
      </c>
      <c r="D2615" s="449" t="str">
        <f t="shared" si="109"/>
        <v>Bentiu town</v>
      </c>
      <c r="E2615" s="449"/>
      <c r="F2615" s="449"/>
      <c r="G2615" s="449">
        <v>2</v>
      </c>
      <c r="H2615" s="449"/>
      <c r="I2615" s="449"/>
      <c r="J2615" s="449"/>
      <c r="K2615" s="449">
        <v>47</v>
      </c>
      <c r="L2615" s="449"/>
      <c r="U2615" s="196" t="str">
        <f t="shared" si="110"/>
        <v>112: Bentiu town</v>
      </c>
    </row>
    <row r="2616" spans="1:21" ht="12.6">
      <c r="A2616" s="449" t="s">
        <v>10784</v>
      </c>
      <c r="B2616" s="448">
        <v>113</v>
      </c>
      <c r="C2616" s="450" t="s">
        <v>10896</v>
      </c>
      <c r="D2616" s="449" t="str">
        <f t="shared" si="109"/>
        <v>Majak</v>
      </c>
      <c r="E2616" s="449"/>
      <c r="F2616" s="449"/>
      <c r="G2616" s="449">
        <v>2</v>
      </c>
      <c r="H2616" s="449"/>
      <c r="I2616" s="449"/>
      <c r="J2616" s="449"/>
      <c r="K2616" s="449">
        <v>45</v>
      </c>
      <c r="L2616" s="449"/>
      <c r="U2616" s="196" t="str">
        <f t="shared" si="110"/>
        <v>113: Majak</v>
      </c>
    </row>
    <row r="2617" spans="1:21" ht="12.6">
      <c r="A2617" s="449" t="s">
        <v>10784</v>
      </c>
      <c r="B2617" s="448">
        <v>114</v>
      </c>
      <c r="C2617" s="450" t="s">
        <v>10897</v>
      </c>
      <c r="D2617" s="449" t="str">
        <f t="shared" si="109"/>
        <v>Pathiel</v>
      </c>
      <c r="E2617" s="449"/>
      <c r="F2617" s="449"/>
      <c r="G2617" s="449">
        <v>2</v>
      </c>
      <c r="H2617" s="449"/>
      <c r="I2617" s="449"/>
      <c r="J2617" s="449"/>
      <c r="K2617" s="449">
        <v>45</v>
      </c>
      <c r="L2617" s="449"/>
      <c r="U2617" s="196" t="str">
        <f t="shared" si="110"/>
        <v>114: Pathiel</v>
      </c>
    </row>
    <row r="2618" spans="1:21" ht="12.6">
      <c r="A2618" s="449" t="s">
        <v>10784</v>
      </c>
      <c r="B2618" s="448">
        <v>115</v>
      </c>
      <c r="C2618" s="450" t="s">
        <v>10898</v>
      </c>
      <c r="D2618" s="449" t="str">
        <f t="shared" si="109"/>
        <v>padiet</v>
      </c>
      <c r="E2618" s="449"/>
      <c r="F2618" s="449"/>
      <c r="G2618" s="449">
        <v>2</v>
      </c>
      <c r="H2618" s="449"/>
      <c r="I2618" s="449"/>
      <c r="J2618" s="449"/>
      <c r="K2618" s="449">
        <v>18</v>
      </c>
      <c r="L2618" s="449"/>
      <c r="U2618" s="196" t="str">
        <f t="shared" si="110"/>
        <v>115: padiet</v>
      </c>
    </row>
    <row r="2619" spans="1:21" ht="12.6">
      <c r="A2619" s="449" t="s">
        <v>10784</v>
      </c>
      <c r="B2619" s="448">
        <v>116</v>
      </c>
      <c r="C2619" s="450" t="s">
        <v>10899</v>
      </c>
      <c r="D2619" s="449" t="str">
        <f t="shared" si="109"/>
        <v>Pajut</v>
      </c>
      <c r="E2619" s="449"/>
      <c r="F2619" s="449"/>
      <c r="G2619" s="449">
        <v>2</v>
      </c>
      <c r="H2619" s="449"/>
      <c r="I2619" s="449"/>
      <c r="J2619" s="449"/>
      <c r="K2619" s="449">
        <v>18</v>
      </c>
      <c r="L2619" s="449"/>
      <c r="U2619" s="196" t="str">
        <f t="shared" si="110"/>
        <v>116: Pajut</v>
      </c>
    </row>
    <row r="2620" spans="1:21" ht="12.6">
      <c r="A2620" s="449" t="s">
        <v>10784</v>
      </c>
      <c r="B2620" s="448">
        <v>117</v>
      </c>
      <c r="C2620" s="450" t="s">
        <v>9671</v>
      </c>
      <c r="D2620" s="449" t="str">
        <f t="shared" si="109"/>
        <v>Pagak</v>
      </c>
      <c r="E2620" s="449"/>
      <c r="F2620" s="449"/>
      <c r="G2620" s="449">
        <v>2</v>
      </c>
      <c r="H2620" s="449"/>
      <c r="I2620" s="449"/>
      <c r="J2620" s="449"/>
      <c r="K2620" s="449">
        <v>18</v>
      </c>
      <c r="L2620" s="449"/>
      <c r="U2620" s="196" t="str">
        <f t="shared" si="110"/>
        <v>117: Pagak</v>
      </c>
    </row>
    <row r="2621" spans="1:21" ht="12.6">
      <c r="A2621" s="449" t="s">
        <v>10784</v>
      </c>
      <c r="B2621" s="448">
        <v>118</v>
      </c>
      <c r="C2621" s="450" t="s">
        <v>10900</v>
      </c>
      <c r="D2621" s="449" t="str">
        <f t="shared" si="109"/>
        <v>Tindiir</v>
      </c>
      <c r="E2621" s="449"/>
      <c r="F2621" s="449"/>
      <c r="G2621" s="449">
        <v>2</v>
      </c>
      <c r="H2621" s="449"/>
      <c r="I2621" s="449"/>
      <c r="J2621" s="449"/>
      <c r="K2621" s="449">
        <v>18</v>
      </c>
      <c r="L2621" s="449"/>
      <c r="U2621" s="196" t="str">
        <f t="shared" si="110"/>
        <v>118: Tindiir</v>
      </c>
    </row>
    <row r="2622" spans="1:21" ht="12.6">
      <c r="A2622" s="449" t="s">
        <v>10784</v>
      </c>
      <c r="B2622" s="448">
        <v>119</v>
      </c>
      <c r="C2622" s="450" t="s">
        <v>10901</v>
      </c>
      <c r="D2622" s="449" t="str">
        <f t="shared" si="109"/>
        <v>Poktap</v>
      </c>
      <c r="E2622" s="449"/>
      <c r="F2622" s="449"/>
      <c r="G2622" s="449">
        <v>2</v>
      </c>
      <c r="H2622" s="449"/>
      <c r="I2622" s="449"/>
      <c r="J2622" s="449"/>
      <c r="K2622" s="449">
        <v>18</v>
      </c>
      <c r="L2622" s="449"/>
      <c r="U2622" s="196" t="str">
        <f t="shared" si="110"/>
        <v>119: Poktap</v>
      </c>
    </row>
    <row r="2623" spans="1:21" ht="12.6">
      <c r="A2623" s="449" t="s">
        <v>10784</v>
      </c>
      <c r="B2623" s="448">
        <v>120</v>
      </c>
      <c r="C2623" s="450" t="s">
        <v>9673</v>
      </c>
      <c r="D2623" s="449" t="str">
        <f t="shared" si="109"/>
        <v>Payuel</v>
      </c>
      <c r="E2623" s="449"/>
      <c r="F2623" s="449"/>
      <c r="G2623" s="449">
        <v>2</v>
      </c>
      <c r="H2623" s="449"/>
      <c r="I2623" s="449"/>
      <c r="J2623" s="449"/>
      <c r="K2623" s="449">
        <v>18</v>
      </c>
      <c r="L2623" s="449"/>
      <c r="U2623" s="196" t="str">
        <f t="shared" si="110"/>
        <v>120: Payuel</v>
      </c>
    </row>
    <row r="2624" spans="1:21" ht="12.6">
      <c r="A2624" s="449" t="s">
        <v>10784</v>
      </c>
      <c r="B2624" s="448">
        <v>121</v>
      </c>
      <c r="C2624" s="450" t="s">
        <v>10902</v>
      </c>
      <c r="D2624" s="449" t="str">
        <f t="shared" si="109"/>
        <v>Malek-IDPs</v>
      </c>
      <c r="E2624" s="449"/>
      <c r="F2624" s="449"/>
      <c r="G2624" s="449">
        <v>2</v>
      </c>
      <c r="H2624" s="449"/>
      <c r="I2624" s="449"/>
      <c r="J2624" s="449"/>
      <c r="K2624" s="449">
        <v>17</v>
      </c>
      <c r="L2624" s="449"/>
      <c r="U2624" s="196" t="str">
        <f t="shared" si="110"/>
        <v>121: Malek-IDPs</v>
      </c>
    </row>
    <row r="2625" spans="1:21" ht="12.6">
      <c r="A2625" s="449" t="s">
        <v>10784</v>
      </c>
      <c r="B2625" s="448">
        <v>122</v>
      </c>
      <c r="C2625" s="450" t="s">
        <v>10903</v>
      </c>
      <c r="D2625" s="449" t="str">
        <f t="shared" si="109"/>
        <v>X-POC-UNMISS</v>
      </c>
      <c r="E2625" s="449"/>
      <c r="F2625" s="449"/>
      <c r="G2625" s="449">
        <v>2</v>
      </c>
      <c r="H2625" s="449"/>
      <c r="I2625" s="449"/>
      <c r="J2625" s="449"/>
      <c r="K2625" s="449">
        <v>17</v>
      </c>
      <c r="L2625" s="449"/>
      <c r="U2625" s="196" t="str">
        <f t="shared" si="110"/>
        <v>122: X-POC-UNMISS</v>
      </c>
    </row>
    <row r="2626" spans="1:21" ht="12.6">
      <c r="A2626" s="449" t="s">
        <v>10784</v>
      </c>
      <c r="B2626" s="448">
        <v>123</v>
      </c>
      <c r="C2626" s="450" t="s">
        <v>10904</v>
      </c>
      <c r="D2626" s="449" t="str">
        <f t="shared" si="109"/>
        <v>Taragok IDPs</v>
      </c>
      <c r="E2626" s="449"/>
      <c r="F2626" s="449"/>
      <c r="G2626" s="449">
        <v>2</v>
      </c>
      <c r="H2626" s="449"/>
      <c r="I2626" s="449"/>
      <c r="J2626" s="449"/>
      <c r="K2626" s="449">
        <v>17</v>
      </c>
      <c r="L2626" s="449"/>
      <c r="U2626" s="196" t="str">
        <f t="shared" si="110"/>
        <v>123: Taragok IDPs</v>
      </c>
    </row>
    <row r="2627" spans="1:21" ht="12.6">
      <c r="A2627" s="449" t="s">
        <v>10784</v>
      </c>
      <c r="B2627" s="448">
        <v>124</v>
      </c>
      <c r="C2627" s="450" t="s">
        <v>10905</v>
      </c>
      <c r="D2627" s="449" t="str">
        <f t="shared" si="109"/>
        <v>Pabial IDPs</v>
      </c>
      <c r="E2627" s="449"/>
      <c r="F2627" s="449"/>
      <c r="G2627" s="449">
        <v>2</v>
      </c>
      <c r="H2627" s="449"/>
      <c r="I2627" s="449"/>
      <c r="J2627" s="449"/>
      <c r="K2627" s="449">
        <v>17</v>
      </c>
      <c r="L2627" s="449"/>
      <c r="U2627" s="196" t="str">
        <f t="shared" si="110"/>
        <v>124: Pabial IDPs</v>
      </c>
    </row>
    <row r="2628" spans="1:21" ht="12.6">
      <c r="A2628" s="449" t="s">
        <v>10784</v>
      </c>
      <c r="B2628" s="448">
        <v>125</v>
      </c>
      <c r="C2628" s="450" t="s">
        <v>10906</v>
      </c>
      <c r="D2628" s="449" t="str">
        <f t="shared" si="109"/>
        <v>Malualagorbar IDPs</v>
      </c>
      <c r="E2628" s="449"/>
      <c r="F2628" s="449"/>
      <c r="G2628" s="449">
        <v>2</v>
      </c>
      <c r="H2628" s="449"/>
      <c r="I2628" s="449"/>
      <c r="J2628" s="449"/>
      <c r="K2628" s="449">
        <v>17</v>
      </c>
      <c r="L2628" s="449"/>
      <c r="U2628" s="196" t="str">
        <f t="shared" si="110"/>
        <v>125: Malualagorbar IDPs</v>
      </c>
    </row>
    <row r="2629" spans="1:21" ht="12.6">
      <c r="A2629" s="449" t="s">
        <v>10784</v>
      </c>
      <c r="B2629" s="448">
        <v>126</v>
      </c>
      <c r="C2629" s="450" t="s">
        <v>10907</v>
      </c>
      <c r="D2629" s="449" t="str">
        <f t="shared" si="109"/>
        <v>Kondai IDPs</v>
      </c>
      <c r="E2629" s="449"/>
      <c r="F2629" s="449"/>
      <c r="G2629" s="449">
        <v>2</v>
      </c>
      <c r="H2629" s="449"/>
      <c r="I2629" s="449"/>
      <c r="J2629" s="449"/>
      <c r="K2629" s="449">
        <v>17</v>
      </c>
      <c r="L2629" s="449"/>
      <c r="U2629" s="196" t="str">
        <f t="shared" si="110"/>
        <v>126: Kondai IDPs</v>
      </c>
    </row>
    <row r="2630" spans="1:21" ht="12.6">
      <c r="A2630" s="449" t="s">
        <v>10784</v>
      </c>
      <c r="B2630" s="448">
        <v>127</v>
      </c>
      <c r="C2630" s="450" t="s">
        <v>9693</v>
      </c>
      <c r="D2630" s="449" t="str">
        <f t="shared" si="109"/>
        <v>Gumuruk</v>
      </c>
      <c r="E2630" s="449"/>
      <c r="F2630" s="449"/>
      <c r="G2630" s="449">
        <v>2</v>
      </c>
      <c r="H2630" s="449"/>
      <c r="I2630" s="449"/>
      <c r="J2630" s="449"/>
      <c r="K2630" s="449">
        <v>22</v>
      </c>
      <c r="L2630" s="449"/>
      <c r="U2630" s="196" t="str">
        <f t="shared" si="110"/>
        <v>127: Gumuruk</v>
      </c>
    </row>
    <row r="2631" spans="1:21" ht="12.6">
      <c r="A2631" s="449" t="s">
        <v>10784</v>
      </c>
      <c r="B2631" s="448">
        <v>128</v>
      </c>
      <c r="C2631" s="450" t="s">
        <v>10908</v>
      </c>
      <c r="D2631" s="449" t="str">
        <f t="shared" si="109"/>
        <v>Leguagole</v>
      </c>
      <c r="E2631" s="449"/>
      <c r="F2631" s="449"/>
      <c r="G2631" s="449">
        <v>2</v>
      </c>
      <c r="H2631" s="449"/>
      <c r="I2631" s="449"/>
      <c r="J2631" s="449"/>
      <c r="K2631" s="449">
        <v>22</v>
      </c>
      <c r="L2631" s="449"/>
      <c r="U2631" s="196" t="str">
        <f t="shared" si="110"/>
        <v>128: Leguagole</v>
      </c>
    </row>
    <row r="2632" spans="1:21" ht="12.6">
      <c r="A2632" s="449" t="s">
        <v>10784</v>
      </c>
      <c r="B2632" s="448">
        <v>129</v>
      </c>
      <c r="C2632" s="450" t="s">
        <v>9025</v>
      </c>
      <c r="D2632" s="449" t="str">
        <f t="shared" ref="D2632:D2695" si="111">C2632</f>
        <v>Pibor</v>
      </c>
      <c r="E2632" s="449"/>
      <c r="F2632" s="449"/>
      <c r="G2632" s="449">
        <v>2</v>
      </c>
      <c r="H2632" s="449"/>
      <c r="I2632" s="449"/>
      <c r="J2632" s="449"/>
      <c r="K2632" s="449">
        <v>22</v>
      </c>
      <c r="L2632" s="449"/>
      <c r="U2632" s="196" t="str">
        <f t="shared" ref="U2632:U2695" si="112">IF(LEN(B2632)&gt;0,_xlfn.CONCAT(B2632,": ",D2632),"")</f>
        <v>129: Pibor</v>
      </c>
    </row>
    <row r="2633" spans="1:21" ht="12.6">
      <c r="A2633" s="449" t="s">
        <v>10784</v>
      </c>
      <c r="B2633" s="448">
        <v>130</v>
      </c>
      <c r="C2633" s="450" t="s">
        <v>9698</v>
      </c>
      <c r="D2633" s="449" t="str">
        <f t="shared" si="111"/>
        <v>Verteth</v>
      </c>
      <c r="E2633" s="449"/>
      <c r="F2633" s="449"/>
      <c r="G2633" s="449">
        <v>2</v>
      </c>
      <c r="H2633" s="449"/>
      <c r="I2633" s="449"/>
      <c r="J2633" s="449"/>
      <c r="K2633" s="449">
        <v>22</v>
      </c>
      <c r="L2633" s="449"/>
      <c r="U2633" s="196" t="str">
        <f t="shared" si="112"/>
        <v>130: Verteth</v>
      </c>
    </row>
    <row r="2634" spans="1:21" ht="12.6">
      <c r="A2634" s="449" t="s">
        <v>10784</v>
      </c>
      <c r="B2634" s="448">
        <v>131</v>
      </c>
      <c r="C2634" s="450" t="s">
        <v>10909</v>
      </c>
      <c r="D2634" s="449" t="str">
        <f t="shared" si="111"/>
        <v>Lokormach</v>
      </c>
      <c r="E2634" s="449"/>
      <c r="F2634" s="449"/>
      <c r="G2634" s="449">
        <v>2</v>
      </c>
      <c r="H2634" s="449"/>
      <c r="I2634" s="449"/>
      <c r="J2634" s="449"/>
      <c r="K2634" s="449">
        <v>22</v>
      </c>
      <c r="L2634" s="449"/>
      <c r="U2634" s="196" t="str">
        <f t="shared" si="112"/>
        <v>131: Lokormach</v>
      </c>
    </row>
    <row r="2635" spans="1:21" ht="12.6">
      <c r="A2635" s="449" t="s">
        <v>10784</v>
      </c>
      <c r="B2635" s="448">
        <v>132</v>
      </c>
      <c r="C2635" s="450" t="s">
        <v>10910</v>
      </c>
      <c r="D2635" s="449" t="str">
        <f t="shared" si="111"/>
        <v>Maloktoch</v>
      </c>
      <c r="E2635" s="449"/>
      <c r="F2635" s="449"/>
      <c r="G2635" s="449">
        <v>2</v>
      </c>
      <c r="H2635" s="449"/>
      <c r="I2635" s="449"/>
      <c r="J2635" s="449"/>
      <c r="K2635" s="449">
        <v>22</v>
      </c>
      <c r="L2635" s="449"/>
      <c r="U2635" s="196" t="str">
        <f t="shared" si="112"/>
        <v>132: Maloktoch</v>
      </c>
    </row>
    <row r="2636" spans="1:21" ht="12.6">
      <c r="A2636" s="449" t="s">
        <v>10784</v>
      </c>
      <c r="B2636" s="448">
        <v>133</v>
      </c>
      <c r="C2636" s="450" t="s">
        <v>10911</v>
      </c>
      <c r="D2636" s="449" t="str">
        <f t="shared" si="111"/>
        <v xml:space="preserve">Baidit IDPs in Bor </v>
      </c>
      <c r="E2636" s="449"/>
      <c r="F2636" s="449"/>
      <c r="G2636" s="449">
        <v>2</v>
      </c>
      <c r="H2636" s="449"/>
      <c r="I2636" s="449"/>
      <c r="J2636" s="449"/>
      <c r="K2636" s="449">
        <v>17</v>
      </c>
      <c r="L2636" s="449"/>
      <c r="U2636" s="196" t="str">
        <f t="shared" si="112"/>
        <v xml:space="preserve">133: Baidit IDPs in Bor </v>
      </c>
    </row>
    <row r="2637" spans="1:21" ht="12.6">
      <c r="A2637" s="449" t="s">
        <v>10784</v>
      </c>
      <c r="B2637" s="448">
        <v>134</v>
      </c>
      <c r="C2637" s="450" t="s">
        <v>9691</v>
      </c>
      <c r="D2637" s="449" t="str">
        <f t="shared" si="111"/>
        <v>Waat</v>
      </c>
      <c r="E2637" s="449"/>
      <c r="F2637" s="449"/>
      <c r="G2637" s="449">
        <v>2</v>
      </c>
      <c r="H2637" s="449"/>
      <c r="I2637" s="449"/>
      <c r="J2637" s="449"/>
      <c r="K2637" s="449">
        <v>21</v>
      </c>
      <c r="L2637" s="449"/>
      <c r="U2637" s="196" t="str">
        <f t="shared" si="112"/>
        <v>134: Waat</v>
      </c>
    </row>
    <row r="2638" spans="1:21" ht="12.6">
      <c r="A2638" s="449" t="s">
        <v>10784</v>
      </c>
      <c r="B2638" s="448">
        <v>135</v>
      </c>
      <c r="C2638" s="450" t="s">
        <v>9709</v>
      </c>
      <c r="D2638" s="449" t="str">
        <f t="shared" si="111"/>
        <v>Motot</v>
      </c>
      <c r="E2638" s="449"/>
      <c r="F2638" s="449"/>
      <c r="G2638" s="449">
        <v>2</v>
      </c>
      <c r="H2638" s="449"/>
      <c r="I2638" s="449"/>
      <c r="J2638" s="449"/>
      <c r="K2638" s="449">
        <v>21</v>
      </c>
      <c r="L2638" s="449"/>
      <c r="U2638" s="196" t="str">
        <f t="shared" si="112"/>
        <v>135: Motot</v>
      </c>
    </row>
    <row r="2639" spans="1:21" ht="12.6">
      <c r="A2639" s="449" t="s">
        <v>10784</v>
      </c>
      <c r="B2639" s="448">
        <v>136</v>
      </c>
      <c r="C2639" s="450" t="s">
        <v>10912</v>
      </c>
      <c r="D2639" s="449" t="str">
        <f t="shared" si="111"/>
        <v>Yuai</v>
      </c>
      <c r="E2639" s="449"/>
      <c r="F2639" s="449"/>
      <c r="G2639" s="449">
        <v>2</v>
      </c>
      <c r="H2639" s="449"/>
      <c r="I2639" s="449"/>
      <c r="J2639" s="449"/>
      <c r="K2639" s="449">
        <v>25</v>
      </c>
      <c r="L2639" s="449"/>
      <c r="U2639" s="196" t="str">
        <f t="shared" si="112"/>
        <v>136: Yuai</v>
      </c>
    </row>
    <row r="2640" spans="1:21" ht="12.6">
      <c r="A2640" s="449" t="s">
        <v>10784</v>
      </c>
      <c r="B2640" s="448">
        <v>137</v>
      </c>
      <c r="C2640" s="450" t="s">
        <v>9714</v>
      </c>
      <c r="D2640" s="449" t="str">
        <f t="shared" si="111"/>
        <v>Tiam</v>
      </c>
      <c r="E2640" s="449"/>
      <c r="F2640" s="449"/>
      <c r="G2640" s="449">
        <v>2</v>
      </c>
      <c r="H2640" s="449"/>
      <c r="I2640" s="449"/>
      <c r="J2640" s="449"/>
      <c r="K2640" s="449">
        <v>25</v>
      </c>
      <c r="L2640" s="449"/>
      <c r="U2640" s="196" t="str">
        <f t="shared" si="112"/>
        <v>137: Tiam</v>
      </c>
    </row>
    <row r="2641" spans="1:21" ht="12.6">
      <c r="A2641" s="449" t="s">
        <v>10784</v>
      </c>
      <c r="B2641" s="448">
        <v>138</v>
      </c>
      <c r="C2641" s="450" t="s">
        <v>10913</v>
      </c>
      <c r="D2641" s="449" t="str">
        <f t="shared" si="111"/>
        <v>Haat</v>
      </c>
      <c r="E2641" s="449"/>
      <c r="F2641" s="449"/>
      <c r="G2641" s="449">
        <v>2</v>
      </c>
      <c r="H2641" s="449"/>
      <c r="I2641" s="449"/>
      <c r="J2641" s="449"/>
      <c r="K2641" s="449">
        <v>16</v>
      </c>
      <c r="L2641" s="449"/>
      <c r="U2641" s="196" t="str">
        <f t="shared" si="112"/>
        <v>138: Haat</v>
      </c>
    </row>
    <row r="2642" spans="1:21" ht="12.6">
      <c r="A2642" s="449" t="s">
        <v>10784</v>
      </c>
      <c r="B2642" s="448">
        <v>139</v>
      </c>
      <c r="C2642" s="450" t="s">
        <v>10914</v>
      </c>
      <c r="D2642" s="449" t="str">
        <f t="shared" si="111"/>
        <v>Wan amchar</v>
      </c>
      <c r="E2642" s="449"/>
      <c r="F2642" s="449"/>
      <c r="G2642" s="449">
        <v>2</v>
      </c>
      <c r="H2642" s="449"/>
      <c r="I2642" s="449"/>
      <c r="J2642" s="449"/>
      <c r="K2642" s="449">
        <v>16</v>
      </c>
      <c r="L2642" s="449"/>
      <c r="U2642" s="196" t="str">
        <f t="shared" si="112"/>
        <v>139: Wan amchar</v>
      </c>
    </row>
    <row r="2643" spans="1:21" ht="12.6">
      <c r="A2643" s="449" t="s">
        <v>10784</v>
      </c>
      <c r="B2643" s="448">
        <v>140</v>
      </c>
      <c r="C2643" s="450" t="s">
        <v>10915</v>
      </c>
      <c r="D2643" s="449" t="str">
        <f t="shared" si="111"/>
        <v>Katdalok</v>
      </c>
      <c r="E2643" s="449"/>
      <c r="F2643" s="449"/>
      <c r="G2643" s="449">
        <v>2</v>
      </c>
      <c r="H2643" s="449"/>
      <c r="I2643" s="449"/>
      <c r="J2643" s="449"/>
      <c r="K2643" s="449">
        <v>16</v>
      </c>
      <c r="L2643" s="449"/>
      <c r="U2643" s="196" t="str">
        <f t="shared" si="112"/>
        <v>140: Katdalok</v>
      </c>
    </row>
    <row r="2644" spans="1:21" ht="12.6">
      <c r="A2644" s="449" t="s">
        <v>10784</v>
      </c>
      <c r="B2644" s="448">
        <v>141</v>
      </c>
      <c r="C2644" s="450" t="s">
        <v>9660</v>
      </c>
      <c r="D2644" s="449" t="str">
        <f t="shared" si="111"/>
        <v>Mogok</v>
      </c>
      <c r="E2644" s="449"/>
      <c r="F2644" s="449"/>
      <c r="G2644" s="449">
        <v>2</v>
      </c>
      <c r="H2644" s="449"/>
      <c r="I2644" s="449"/>
      <c r="J2644" s="449"/>
      <c r="K2644" s="449">
        <v>16</v>
      </c>
      <c r="L2644" s="449"/>
      <c r="U2644" s="196" t="str">
        <f t="shared" si="112"/>
        <v>141: Mogok</v>
      </c>
    </row>
    <row r="2645" spans="1:21" ht="12.6">
      <c r="A2645" s="449" t="s">
        <v>10784</v>
      </c>
      <c r="B2645" s="448">
        <v>142</v>
      </c>
      <c r="C2645" s="450" t="s">
        <v>10916</v>
      </c>
      <c r="D2645" s="449" t="str">
        <f t="shared" si="111"/>
        <v>Jiech</v>
      </c>
      <c r="E2645" s="449"/>
      <c r="F2645" s="449"/>
      <c r="G2645" s="449">
        <v>2</v>
      </c>
      <c r="H2645" s="449"/>
      <c r="I2645" s="449"/>
      <c r="J2645" s="449"/>
      <c r="K2645" s="449">
        <v>16</v>
      </c>
      <c r="L2645" s="449"/>
      <c r="U2645" s="196" t="str">
        <f t="shared" si="112"/>
        <v>142: Jiech</v>
      </c>
    </row>
    <row r="2646" spans="1:21" ht="12.6">
      <c r="A2646" s="449" t="s">
        <v>10784</v>
      </c>
      <c r="B2646" s="448">
        <v>143</v>
      </c>
      <c r="C2646" s="450" t="s">
        <v>10917</v>
      </c>
      <c r="D2646" s="449" t="str">
        <f t="shared" si="111"/>
        <v>Karmun</v>
      </c>
      <c r="E2646" s="449"/>
      <c r="F2646" s="449"/>
      <c r="G2646" s="449">
        <v>2</v>
      </c>
      <c r="H2646" s="449"/>
      <c r="I2646" s="449"/>
      <c r="J2646" s="449"/>
      <c r="K2646" s="449">
        <v>16</v>
      </c>
      <c r="L2646" s="449"/>
      <c r="U2646" s="196" t="str">
        <f t="shared" si="112"/>
        <v>143: Karmun</v>
      </c>
    </row>
    <row r="2647" spans="1:21" ht="12.6">
      <c r="A2647" s="449" t="s">
        <v>10784</v>
      </c>
      <c r="B2647" s="448">
        <v>144</v>
      </c>
      <c r="C2647" s="450" t="s">
        <v>10918</v>
      </c>
      <c r="D2647" s="449" t="str">
        <f t="shared" si="111"/>
        <v>Buot</v>
      </c>
      <c r="E2647" s="449"/>
      <c r="F2647" s="449"/>
      <c r="G2647" s="449">
        <v>2</v>
      </c>
      <c r="H2647" s="449"/>
      <c r="I2647" s="449"/>
      <c r="J2647" s="449"/>
      <c r="K2647" s="449">
        <v>16</v>
      </c>
      <c r="L2647" s="449"/>
      <c r="U2647" s="196" t="str">
        <f t="shared" si="112"/>
        <v>144: Buot</v>
      </c>
    </row>
    <row r="2648" spans="1:21" ht="12.6">
      <c r="A2648" s="449" t="s">
        <v>10784</v>
      </c>
      <c r="B2648" s="448">
        <v>145</v>
      </c>
      <c r="C2648" s="450" t="s">
        <v>10919</v>
      </c>
      <c r="D2648" s="449" t="str">
        <f t="shared" si="111"/>
        <v>Ayod HQ</v>
      </c>
      <c r="E2648" s="449"/>
      <c r="F2648" s="449"/>
      <c r="G2648" s="449">
        <v>2</v>
      </c>
      <c r="H2648" s="449"/>
      <c r="I2648" s="449"/>
      <c r="J2648" s="449"/>
      <c r="K2648" s="449">
        <v>16</v>
      </c>
      <c r="L2648" s="449"/>
      <c r="U2648" s="196" t="str">
        <f t="shared" si="112"/>
        <v>145: Ayod HQ</v>
      </c>
    </row>
    <row r="2649" spans="1:21" ht="12.6">
      <c r="A2649" s="449" t="s">
        <v>10784</v>
      </c>
      <c r="B2649" s="448">
        <v>146</v>
      </c>
      <c r="C2649" s="450" t="s">
        <v>9839</v>
      </c>
      <c r="D2649" s="449" t="str">
        <f t="shared" si="111"/>
        <v>Ganyliel</v>
      </c>
      <c r="E2649" s="449"/>
      <c r="F2649" s="449"/>
      <c r="G2649" s="449">
        <v>2</v>
      </c>
      <c r="H2649" s="449"/>
      <c r="I2649" s="449"/>
      <c r="J2649" s="449"/>
      <c r="K2649" s="449">
        <v>45</v>
      </c>
      <c r="L2649" s="449"/>
      <c r="U2649" s="196" t="str">
        <f t="shared" si="112"/>
        <v>146: Ganyliel</v>
      </c>
    </row>
    <row r="2650" spans="1:21" ht="12.6">
      <c r="A2650" s="449" t="s">
        <v>10784</v>
      </c>
      <c r="B2650" s="448">
        <v>147</v>
      </c>
      <c r="C2650" s="450" t="s">
        <v>9836</v>
      </c>
      <c r="D2650" s="449" t="str">
        <f t="shared" si="111"/>
        <v>Nyal</v>
      </c>
      <c r="E2650" s="449"/>
      <c r="F2650" s="449"/>
      <c r="G2650" s="449">
        <v>2</v>
      </c>
      <c r="H2650" s="449"/>
      <c r="I2650" s="449"/>
      <c r="J2650" s="449"/>
      <c r="K2650" s="449">
        <v>45</v>
      </c>
      <c r="L2650" s="449"/>
      <c r="U2650" s="196" t="str">
        <f t="shared" si="112"/>
        <v>147: Nyal</v>
      </c>
    </row>
    <row r="2651" spans="1:21" ht="12.6">
      <c r="A2651" s="449" t="s">
        <v>10784</v>
      </c>
      <c r="B2651" s="448">
        <v>148</v>
      </c>
      <c r="C2651" s="450" t="s">
        <v>9653</v>
      </c>
      <c r="D2651" s="449" t="str">
        <f t="shared" si="111"/>
        <v>Buong</v>
      </c>
      <c r="E2651" s="449"/>
      <c r="F2651" s="449"/>
      <c r="G2651" s="449">
        <v>2</v>
      </c>
      <c r="H2651" s="449"/>
      <c r="I2651" s="449"/>
      <c r="J2651" s="449"/>
      <c r="K2651" s="449">
        <v>15</v>
      </c>
      <c r="L2651" s="449"/>
      <c r="U2651" s="196" t="str">
        <f t="shared" si="112"/>
        <v>148: Buong</v>
      </c>
    </row>
    <row r="2652" spans="1:21" ht="12.6">
      <c r="A2652" s="449" t="s">
        <v>10784</v>
      </c>
      <c r="B2652" s="448">
        <v>149</v>
      </c>
      <c r="C2652" s="450" t="s">
        <v>9657</v>
      </c>
      <c r="D2652" s="449" t="str">
        <f t="shared" si="111"/>
        <v>Walgak</v>
      </c>
      <c r="E2652" s="449"/>
      <c r="F2652" s="449"/>
      <c r="G2652" s="449">
        <v>2</v>
      </c>
      <c r="H2652" s="449"/>
      <c r="I2652" s="449"/>
      <c r="J2652" s="449"/>
      <c r="K2652" s="449">
        <v>15</v>
      </c>
      <c r="L2652" s="449"/>
      <c r="U2652" s="196" t="str">
        <f t="shared" si="112"/>
        <v>149: Walgak</v>
      </c>
    </row>
    <row r="2653" spans="1:21" ht="12.6">
      <c r="A2653" s="449" t="s">
        <v>10784</v>
      </c>
      <c r="B2653" s="448">
        <v>150</v>
      </c>
      <c r="C2653" s="450" t="s">
        <v>9709</v>
      </c>
      <c r="D2653" s="449" t="str">
        <f t="shared" si="111"/>
        <v>Motot</v>
      </c>
      <c r="E2653" s="449"/>
      <c r="F2653" s="449"/>
      <c r="G2653" s="449">
        <v>2</v>
      </c>
      <c r="H2653" s="449"/>
      <c r="I2653" s="449"/>
      <c r="J2653" s="449"/>
      <c r="K2653" s="449">
        <v>25</v>
      </c>
      <c r="L2653" s="449"/>
      <c r="U2653" s="196" t="str">
        <f t="shared" si="112"/>
        <v>150: Motot</v>
      </c>
    </row>
    <row r="2654" spans="1:21" ht="12.6">
      <c r="A2654" s="449" t="s">
        <v>10784</v>
      </c>
      <c r="B2654" s="448">
        <v>151</v>
      </c>
      <c r="C2654" s="450" t="s">
        <v>9712</v>
      </c>
      <c r="D2654" s="449" t="str">
        <f t="shared" si="111"/>
        <v>Pieri</v>
      </c>
      <c r="E2654" s="449"/>
      <c r="F2654" s="449"/>
      <c r="G2654" s="449">
        <v>2</v>
      </c>
      <c r="H2654" s="449"/>
      <c r="I2654" s="449"/>
      <c r="J2654" s="449"/>
      <c r="K2654" s="449">
        <v>25</v>
      </c>
      <c r="L2654" s="449"/>
      <c r="U2654" s="196" t="str">
        <f t="shared" si="112"/>
        <v>151: Pieri</v>
      </c>
    </row>
    <row r="2655" spans="1:21" ht="12.6">
      <c r="A2655" s="449" t="s">
        <v>10784</v>
      </c>
      <c r="B2655" s="448">
        <v>152</v>
      </c>
      <c r="C2655" s="450" t="s">
        <v>9561</v>
      </c>
      <c r="D2655" s="449" t="str">
        <f t="shared" si="111"/>
        <v>Juba Town</v>
      </c>
      <c r="E2655" s="449"/>
      <c r="F2655" s="449"/>
      <c r="G2655" s="449">
        <v>2</v>
      </c>
      <c r="H2655" s="449"/>
      <c r="I2655" s="449"/>
      <c r="J2655" s="449"/>
      <c r="K2655" s="449">
        <v>1</v>
      </c>
      <c r="L2655" s="449"/>
      <c r="U2655" s="196" t="str">
        <f t="shared" si="112"/>
        <v>152: Juba Town</v>
      </c>
    </row>
    <row r="2656" spans="1:21" ht="12.6">
      <c r="A2656" s="449" t="s">
        <v>10784</v>
      </c>
      <c r="B2656" s="448">
        <v>153</v>
      </c>
      <c r="C2656" s="450" t="s">
        <v>10920</v>
      </c>
      <c r="D2656" s="449" t="str">
        <f t="shared" si="111"/>
        <v>Juba IDP camp 1</v>
      </c>
      <c r="E2656" s="449"/>
      <c r="F2656" s="449"/>
      <c r="G2656" s="449">
        <v>2</v>
      </c>
      <c r="H2656" s="449"/>
      <c r="I2656" s="449"/>
      <c r="J2656" s="449"/>
      <c r="K2656" s="449">
        <v>1</v>
      </c>
      <c r="L2656" s="449"/>
      <c r="U2656" s="196" t="str">
        <f t="shared" si="112"/>
        <v>153: Juba IDP camp 1</v>
      </c>
    </row>
    <row r="2657" spans="1:21" ht="12.6">
      <c r="A2657" s="449" t="s">
        <v>10784</v>
      </c>
      <c r="B2657" s="448">
        <v>154</v>
      </c>
      <c r="C2657" s="450" t="s">
        <v>10921</v>
      </c>
      <c r="D2657" s="449" t="str">
        <f t="shared" si="111"/>
        <v>Juba IDP camp 3</v>
      </c>
      <c r="E2657" s="449"/>
      <c r="F2657" s="449"/>
      <c r="G2657" s="449">
        <v>2</v>
      </c>
      <c r="H2657" s="449"/>
      <c r="I2657" s="449"/>
      <c r="J2657" s="449"/>
      <c r="K2657" s="449">
        <v>1</v>
      </c>
      <c r="L2657" s="449"/>
      <c r="U2657" s="196" t="str">
        <f t="shared" si="112"/>
        <v>154: Juba IDP camp 3</v>
      </c>
    </row>
    <row r="2658" spans="1:21" ht="12.6">
      <c r="A2658" s="449" t="s">
        <v>10784</v>
      </c>
      <c r="B2658" s="448">
        <v>155</v>
      </c>
      <c r="C2658" s="450" t="s">
        <v>10922</v>
      </c>
      <c r="D2658" s="449" t="str">
        <f t="shared" si="111"/>
        <v>Kanyawai</v>
      </c>
      <c r="E2658" s="449"/>
      <c r="F2658" s="449"/>
      <c r="G2658" s="449">
        <v>2</v>
      </c>
      <c r="H2658" s="449"/>
      <c r="I2658" s="449"/>
      <c r="J2658" s="449"/>
      <c r="K2658" s="449">
        <v>5</v>
      </c>
      <c r="L2658" s="449"/>
      <c r="U2658" s="196" t="str">
        <f t="shared" si="112"/>
        <v>155: Kanyawai</v>
      </c>
    </row>
    <row r="2659" spans="1:21" ht="12.6">
      <c r="A2659" s="449" t="s">
        <v>10784</v>
      </c>
      <c r="B2659" s="448">
        <v>156</v>
      </c>
      <c r="C2659" s="450" t="s">
        <v>10923</v>
      </c>
      <c r="D2659" s="449" t="str">
        <f t="shared" si="111"/>
        <v>Gulubach</v>
      </c>
      <c r="E2659" s="449"/>
      <c r="F2659" s="449"/>
      <c r="G2659" s="449">
        <v>2</v>
      </c>
      <c r="H2659" s="449"/>
      <c r="I2659" s="449"/>
      <c r="J2659" s="449"/>
      <c r="K2659" s="449">
        <v>5</v>
      </c>
      <c r="L2659" s="449"/>
      <c r="U2659" s="196" t="str">
        <f t="shared" si="112"/>
        <v>156: Gulubach</v>
      </c>
    </row>
    <row r="2660" spans="1:21" ht="12.6">
      <c r="A2660" s="449" t="s">
        <v>10784</v>
      </c>
      <c r="B2660" s="448">
        <v>157</v>
      </c>
      <c r="C2660" s="450" t="s">
        <v>10924</v>
      </c>
      <c r="D2660" s="449" t="str">
        <f t="shared" si="111"/>
        <v>Gemeiza Centre</v>
      </c>
      <c r="E2660" s="449"/>
      <c r="F2660" s="449"/>
      <c r="G2660" s="449">
        <v>2</v>
      </c>
      <c r="H2660" s="449"/>
      <c r="I2660" s="449"/>
      <c r="J2660" s="449"/>
      <c r="K2660" s="449">
        <v>5</v>
      </c>
      <c r="L2660" s="449"/>
      <c r="U2660" s="196" t="str">
        <f t="shared" si="112"/>
        <v>157: Gemeiza Centre</v>
      </c>
    </row>
    <row r="2661" spans="1:21" ht="12.6">
      <c r="A2661" s="449" t="s">
        <v>10784</v>
      </c>
      <c r="B2661" s="448">
        <v>158</v>
      </c>
      <c r="C2661" s="450" t="s">
        <v>10925</v>
      </c>
      <c r="D2661" s="449" t="str">
        <f t="shared" si="111"/>
        <v>Khorsomba</v>
      </c>
      <c r="E2661" s="449"/>
      <c r="F2661" s="449"/>
      <c r="G2661" s="449">
        <v>2</v>
      </c>
      <c r="H2661" s="449"/>
      <c r="I2661" s="449"/>
      <c r="J2661" s="449"/>
      <c r="K2661" s="449">
        <v>5</v>
      </c>
      <c r="L2661" s="449"/>
      <c r="U2661" s="196" t="str">
        <f t="shared" si="112"/>
        <v>158: Khorsomba</v>
      </c>
    </row>
    <row r="2662" spans="1:21" ht="12.6">
      <c r="A2662" s="449" t="s">
        <v>10784</v>
      </c>
      <c r="B2662" s="448">
        <v>159</v>
      </c>
      <c r="C2662" s="450" t="s">
        <v>10926</v>
      </c>
      <c r="D2662" s="449" t="str">
        <f t="shared" si="111"/>
        <v>Legeri</v>
      </c>
      <c r="E2662" s="449"/>
      <c r="F2662" s="449"/>
      <c r="G2662" s="449">
        <v>2</v>
      </c>
      <c r="H2662" s="449"/>
      <c r="I2662" s="449"/>
      <c r="J2662" s="449"/>
      <c r="K2662" s="449">
        <v>5</v>
      </c>
      <c r="L2662" s="449"/>
      <c r="U2662" s="196" t="str">
        <f t="shared" si="112"/>
        <v>159: Legeri</v>
      </c>
    </row>
    <row r="2663" spans="1:21" ht="12.6">
      <c r="A2663" s="449" t="s">
        <v>10784</v>
      </c>
      <c r="B2663" s="448">
        <v>160</v>
      </c>
      <c r="C2663" s="450" t="s">
        <v>10927</v>
      </c>
      <c r="D2663" s="449" t="str">
        <f t="shared" si="111"/>
        <v xml:space="preserve">Muni </v>
      </c>
      <c r="E2663" s="449"/>
      <c r="F2663" s="449"/>
      <c r="G2663" s="449">
        <v>2</v>
      </c>
      <c r="H2663" s="449"/>
      <c r="I2663" s="449"/>
      <c r="J2663" s="449"/>
      <c r="K2663" s="449">
        <v>5</v>
      </c>
      <c r="L2663" s="449"/>
      <c r="U2663" s="196" t="str">
        <f t="shared" si="112"/>
        <v xml:space="preserve">160: Muni </v>
      </c>
    </row>
    <row r="2664" spans="1:21" ht="12.6">
      <c r="A2664" s="449" t="s">
        <v>10784</v>
      </c>
      <c r="B2664" s="448">
        <v>161</v>
      </c>
      <c r="C2664" s="450" t="s">
        <v>10928</v>
      </c>
      <c r="D2664" s="449" t="str">
        <f t="shared" si="111"/>
        <v xml:space="preserve">Tombek </v>
      </c>
      <c r="E2664" s="449"/>
      <c r="F2664" s="449"/>
      <c r="G2664" s="449">
        <v>2</v>
      </c>
      <c r="H2664" s="449"/>
      <c r="I2664" s="449"/>
      <c r="J2664" s="449"/>
      <c r="K2664" s="449">
        <v>5</v>
      </c>
      <c r="L2664" s="449"/>
      <c r="U2664" s="196" t="str">
        <f t="shared" si="112"/>
        <v xml:space="preserve">161: Tombek </v>
      </c>
    </row>
    <row r="2665" spans="1:21" ht="12.6">
      <c r="A2665" s="449" t="s">
        <v>10784</v>
      </c>
      <c r="B2665" s="448">
        <v>162</v>
      </c>
      <c r="C2665" s="450" t="s">
        <v>9593</v>
      </c>
      <c r="D2665" s="449" t="str">
        <f t="shared" si="111"/>
        <v>Tindilo</v>
      </c>
      <c r="E2665" s="449"/>
      <c r="F2665" s="449"/>
      <c r="G2665" s="449">
        <v>2</v>
      </c>
      <c r="H2665" s="449"/>
      <c r="I2665" s="449"/>
      <c r="J2665" s="449"/>
      <c r="K2665" s="449">
        <v>5</v>
      </c>
      <c r="L2665" s="449"/>
      <c r="U2665" s="196" t="str">
        <f t="shared" si="112"/>
        <v>162: Tindilo</v>
      </c>
    </row>
    <row r="2666" spans="1:21" ht="12.6">
      <c r="A2666" s="449" t="s">
        <v>10784</v>
      </c>
      <c r="B2666" s="448">
        <v>163</v>
      </c>
      <c r="C2666" s="450" t="s">
        <v>9592</v>
      </c>
      <c r="D2666" s="449" t="str">
        <f t="shared" si="111"/>
        <v>Tali</v>
      </c>
      <c r="E2666" s="449"/>
      <c r="F2666" s="449"/>
      <c r="G2666" s="449">
        <v>2</v>
      </c>
      <c r="H2666" s="449"/>
      <c r="I2666" s="449"/>
      <c r="J2666" s="449"/>
      <c r="K2666" s="449">
        <v>5</v>
      </c>
      <c r="L2666" s="449"/>
      <c r="U2666" s="196" t="str">
        <f t="shared" si="112"/>
        <v>163: Tali</v>
      </c>
    </row>
    <row r="2667" spans="1:21" ht="12.6">
      <c r="A2667" s="449" t="s">
        <v>10784</v>
      </c>
      <c r="B2667" s="448">
        <v>164</v>
      </c>
      <c r="C2667" s="450" t="s">
        <v>10929</v>
      </c>
      <c r="D2667" s="449" t="str">
        <f t="shared" si="111"/>
        <v>Mangala Host</v>
      </c>
      <c r="E2667" s="449"/>
      <c r="F2667" s="449"/>
      <c r="G2667" s="449">
        <v>2</v>
      </c>
      <c r="H2667" s="449"/>
      <c r="I2667" s="449"/>
      <c r="J2667" s="449"/>
      <c r="K2667" s="449">
        <v>5</v>
      </c>
      <c r="L2667" s="449"/>
      <c r="U2667" s="196" t="str">
        <f t="shared" si="112"/>
        <v>164: Mangala Host</v>
      </c>
    </row>
    <row r="2668" spans="1:21" ht="12.6">
      <c r="A2668" s="449" t="s">
        <v>10784</v>
      </c>
      <c r="B2668" s="448">
        <v>165</v>
      </c>
      <c r="C2668" s="450" t="s">
        <v>10930</v>
      </c>
      <c r="D2668" s="449" t="str">
        <f t="shared" si="111"/>
        <v>Chumameri</v>
      </c>
      <c r="E2668" s="449"/>
      <c r="F2668" s="449"/>
      <c r="G2668" s="449">
        <v>2</v>
      </c>
      <c r="H2668" s="449"/>
      <c r="I2668" s="449"/>
      <c r="J2668" s="449"/>
      <c r="K2668" s="449">
        <v>9</v>
      </c>
      <c r="L2668" s="449"/>
      <c r="U2668" s="196" t="str">
        <f t="shared" si="112"/>
        <v>165: Chumameri</v>
      </c>
    </row>
    <row r="2669" spans="1:21" ht="12.6">
      <c r="A2669" s="449" t="s">
        <v>10784</v>
      </c>
      <c r="B2669" s="448">
        <v>166</v>
      </c>
      <c r="C2669" s="450" t="s">
        <v>10931</v>
      </c>
      <c r="D2669" s="449" t="str">
        <f t="shared" si="111"/>
        <v>Napusiriet</v>
      </c>
      <c r="E2669" s="449"/>
      <c r="F2669" s="449"/>
      <c r="G2669" s="449">
        <v>2</v>
      </c>
      <c r="H2669" s="449"/>
      <c r="I2669" s="449"/>
      <c r="J2669" s="449"/>
      <c r="K2669" s="449">
        <v>9</v>
      </c>
      <c r="L2669" s="449"/>
      <c r="U2669" s="196" t="str">
        <f t="shared" si="112"/>
        <v>166: Napusiriet</v>
      </c>
    </row>
    <row r="2670" spans="1:21" ht="12.6">
      <c r="A2670" s="449" t="s">
        <v>10784</v>
      </c>
      <c r="B2670" s="448">
        <v>167</v>
      </c>
      <c r="C2670" s="450" t="s">
        <v>10932</v>
      </c>
      <c r="D2670" s="449" t="str">
        <f t="shared" si="111"/>
        <v>Morura'angen</v>
      </c>
      <c r="E2670" s="449"/>
      <c r="F2670" s="449"/>
      <c r="G2670" s="449">
        <v>2</v>
      </c>
      <c r="H2670" s="449"/>
      <c r="I2670" s="449"/>
      <c r="J2670" s="449"/>
      <c r="K2670" s="449">
        <v>9</v>
      </c>
      <c r="L2670" s="449"/>
      <c r="U2670" s="196" t="str">
        <f t="shared" si="112"/>
        <v>167: Morura'angen</v>
      </c>
    </row>
    <row r="2671" spans="1:21" ht="12.6">
      <c r="A2671" s="449" t="s">
        <v>10784</v>
      </c>
      <c r="B2671" s="448">
        <v>168</v>
      </c>
      <c r="C2671" s="450" t="s">
        <v>10933</v>
      </c>
      <c r="D2671" s="449" t="str">
        <f t="shared" si="111"/>
        <v>Katongun/Lochwa</v>
      </c>
      <c r="E2671" s="449"/>
      <c r="F2671" s="449"/>
      <c r="G2671" s="449">
        <v>2</v>
      </c>
      <c r="H2671" s="449"/>
      <c r="I2671" s="449"/>
      <c r="J2671" s="449"/>
      <c r="K2671" s="449">
        <v>9</v>
      </c>
      <c r="L2671" s="449"/>
      <c r="U2671" s="196" t="str">
        <f t="shared" si="112"/>
        <v>168: Katongun/Lochwa</v>
      </c>
    </row>
    <row r="2672" spans="1:21" ht="12.6">
      <c r="A2672" s="449" t="s">
        <v>10784</v>
      </c>
      <c r="B2672" s="448">
        <v>169</v>
      </c>
      <c r="C2672" s="450" t="s">
        <v>10934</v>
      </c>
      <c r="D2672" s="449" t="str">
        <f t="shared" si="111"/>
        <v>Nasuwat</v>
      </c>
      <c r="E2672" s="449"/>
      <c r="F2672" s="449"/>
      <c r="G2672" s="449">
        <v>2</v>
      </c>
      <c r="H2672" s="449"/>
      <c r="I2672" s="449"/>
      <c r="J2672" s="449"/>
      <c r="K2672" s="449">
        <v>9</v>
      </c>
      <c r="L2672" s="449"/>
      <c r="U2672" s="196" t="str">
        <f t="shared" si="112"/>
        <v>169: Nasuwat</v>
      </c>
    </row>
    <row r="2673" spans="1:21" ht="12.6">
      <c r="A2673" s="449" t="s">
        <v>10784</v>
      </c>
      <c r="B2673" s="448">
        <v>170</v>
      </c>
      <c r="C2673" s="450" t="s">
        <v>10935</v>
      </c>
      <c r="D2673" s="449" t="str">
        <f t="shared" si="111"/>
        <v>Nadapaliat</v>
      </c>
      <c r="E2673" s="449"/>
      <c r="F2673" s="449"/>
      <c r="G2673" s="449">
        <v>2</v>
      </c>
      <c r="H2673" s="449"/>
      <c r="I2673" s="449"/>
      <c r="J2673" s="449"/>
      <c r="K2673" s="449">
        <v>9</v>
      </c>
      <c r="L2673" s="449"/>
      <c r="U2673" s="196" t="str">
        <f t="shared" si="112"/>
        <v>170: Nadapaliat</v>
      </c>
    </row>
    <row r="2674" spans="1:21" ht="12.6">
      <c r="A2674" s="449" t="s">
        <v>10784</v>
      </c>
      <c r="B2674" s="448">
        <v>171</v>
      </c>
      <c r="C2674" s="450" t="s">
        <v>10936</v>
      </c>
      <c r="D2674" s="449" t="str">
        <f t="shared" si="111"/>
        <v>Kasingor</v>
      </c>
      <c r="E2674" s="449"/>
      <c r="F2674" s="449"/>
      <c r="G2674" s="449">
        <v>2</v>
      </c>
      <c r="H2674" s="449"/>
      <c r="I2674" s="449"/>
      <c r="J2674" s="449"/>
      <c r="K2674" s="449">
        <v>9</v>
      </c>
      <c r="L2674" s="449"/>
      <c r="U2674" s="196" t="str">
        <f t="shared" si="112"/>
        <v>171: Kasingor</v>
      </c>
    </row>
    <row r="2675" spans="1:21" ht="12.6">
      <c r="A2675" s="449" t="s">
        <v>10784</v>
      </c>
      <c r="B2675" s="448">
        <v>172</v>
      </c>
      <c r="C2675" s="450" t="s">
        <v>10937</v>
      </c>
      <c r="D2675" s="449" t="str">
        <f t="shared" si="111"/>
        <v>Lotiyen</v>
      </c>
      <c r="E2675" s="449"/>
      <c r="F2675" s="449"/>
      <c r="G2675" s="449">
        <v>2</v>
      </c>
      <c r="H2675" s="449"/>
      <c r="I2675" s="449"/>
      <c r="J2675" s="449"/>
      <c r="K2675" s="449">
        <v>9</v>
      </c>
      <c r="L2675" s="449"/>
      <c r="U2675" s="196" t="str">
        <f t="shared" si="112"/>
        <v>172: Lotiyen</v>
      </c>
    </row>
    <row r="2676" spans="1:21" ht="12.6">
      <c r="A2676" s="449" t="s">
        <v>10784</v>
      </c>
      <c r="B2676" s="448">
        <v>173</v>
      </c>
      <c r="C2676" s="450" t="s">
        <v>10938</v>
      </c>
      <c r="D2676" s="449" t="str">
        <f t="shared" si="111"/>
        <v>Nangatuny</v>
      </c>
      <c r="E2676" s="449"/>
      <c r="F2676" s="449"/>
      <c r="G2676" s="449">
        <v>2</v>
      </c>
      <c r="H2676" s="449"/>
      <c r="I2676" s="449"/>
      <c r="J2676" s="449"/>
      <c r="K2676" s="449">
        <v>9</v>
      </c>
      <c r="L2676" s="449"/>
      <c r="U2676" s="196" t="str">
        <f t="shared" si="112"/>
        <v>173: Nangatuny</v>
      </c>
    </row>
    <row r="2677" spans="1:21" ht="12.6">
      <c r="A2677" s="449" t="s">
        <v>10784</v>
      </c>
      <c r="B2677" s="448">
        <v>174</v>
      </c>
      <c r="C2677" s="450" t="s">
        <v>10939</v>
      </c>
      <c r="D2677" s="449" t="str">
        <f t="shared" si="111"/>
        <v>Lokuma/Koteen</v>
      </c>
      <c r="E2677" s="449"/>
      <c r="F2677" s="449"/>
      <c r="G2677" s="449">
        <v>2</v>
      </c>
      <c r="H2677" s="449"/>
      <c r="I2677" s="449"/>
      <c r="J2677" s="449"/>
      <c r="K2677" s="449">
        <v>9</v>
      </c>
      <c r="L2677" s="449"/>
      <c r="U2677" s="196" t="str">
        <f t="shared" si="112"/>
        <v>174: Lokuma/Koteen</v>
      </c>
    </row>
    <row r="2678" spans="1:21" ht="12.6">
      <c r="A2678" s="449" t="s">
        <v>10784</v>
      </c>
      <c r="B2678" s="448">
        <v>175</v>
      </c>
      <c r="C2678" s="450" t="s">
        <v>10940</v>
      </c>
      <c r="D2678" s="449" t="str">
        <f t="shared" si="111"/>
        <v>Nalukupeta</v>
      </c>
      <c r="E2678" s="449"/>
      <c r="F2678" s="449"/>
      <c r="G2678" s="449">
        <v>2</v>
      </c>
      <c r="H2678" s="449"/>
      <c r="I2678" s="449"/>
      <c r="J2678" s="449"/>
      <c r="K2678" s="449">
        <v>9</v>
      </c>
      <c r="L2678" s="449"/>
      <c r="U2678" s="196" t="str">
        <f t="shared" si="112"/>
        <v>175: Nalukupeta</v>
      </c>
    </row>
    <row r="2679" spans="1:21" ht="12.6">
      <c r="A2679" s="449" t="s">
        <v>10784</v>
      </c>
      <c r="B2679" s="448">
        <v>176</v>
      </c>
      <c r="C2679" s="450" t="s">
        <v>10941</v>
      </c>
      <c r="D2679" s="449" t="str">
        <f t="shared" si="111"/>
        <v>Kalokupe</v>
      </c>
      <c r="E2679" s="449"/>
      <c r="F2679" s="449"/>
      <c r="G2679" s="449">
        <v>2</v>
      </c>
      <c r="H2679" s="449"/>
      <c r="I2679" s="449"/>
      <c r="J2679" s="449"/>
      <c r="K2679" s="449">
        <v>9</v>
      </c>
      <c r="L2679" s="449"/>
      <c r="U2679" s="196" t="str">
        <f t="shared" si="112"/>
        <v>176: Kalokupe</v>
      </c>
    </row>
    <row r="2680" spans="1:21" ht="12.6">
      <c r="A2680" s="449" t="s">
        <v>10784</v>
      </c>
      <c r="B2680" s="448">
        <v>177</v>
      </c>
      <c r="C2680" s="450" t="s">
        <v>10942</v>
      </c>
      <c r="D2680" s="449" t="str">
        <f t="shared" si="111"/>
        <v>Kangikawo</v>
      </c>
      <c r="E2680" s="449"/>
      <c r="F2680" s="449"/>
      <c r="G2680" s="449">
        <v>2</v>
      </c>
      <c r="H2680" s="449"/>
      <c r="I2680" s="449"/>
      <c r="J2680" s="449"/>
      <c r="K2680" s="449">
        <v>9</v>
      </c>
      <c r="L2680" s="449"/>
      <c r="U2680" s="196" t="str">
        <f t="shared" si="112"/>
        <v>177: Kangikawo</v>
      </c>
    </row>
    <row r="2681" spans="1:21" ht="12.6">
      <c r="A2681" s="449" t="s">
        <v>10784</v>
      </c>
      <c r="B2681" s="448">
        <v>182</v>
      </c>
      <c r="C2681" s="450" t="s">
        <v>10943</v>
      </c>
      <c r="D2681" s="449" t="str">
        <f t="shared" si="111"/>
        <v>Nangor-moru</v>
      </c>
      <c r="E2681" s="449"/>
      <c r="F2681" s="449"/>
      <c r="G2681" s="449">
        <v>2</v>
      </c>
      <c r="H2681" s="449"/>
      <c r="I2681" s="449"/>
      <c r="J2681" s="449"/>
      <c r="K2681" s="449">
        <v>9</v>
      </c>
      <c r="L2681" s="449"/>
      <c r="U2681" s="196" t="str">
        <f t="shared" si="112"/>
        <v>182: Nangor-moru</v>
      </c>
    </row>
    <row r="2682" spans="1:21" ht="12.6">
      <c r="A2682" s="449" t="s">
        <v>10784</v>
      </c>
      <c r="B2682" s="448">
        <v>183</v>
      </c>
      <c r="C2682" s="450" t="s">
        <v>10944</v>
      </c>
      <c r="D2682" s="449" t="str">
        <f t="shared" si="111"/>
        <v>Buno</v>
      </c>
      <c r="E2682" s="449"/>
      <c r="F2682" s="449"/>
      <c r="G2682" s="449">
        <v>2</v>
      </c>
      <c r="H2682" s="449"/>
      <c r="I2682" s="449"/>
      <c r="J2682" s="449"/>
      <c r="K2682" s="449">
        <v>9</v>
      </c>
      <c r="L2682" s="449"/>
      <c r="U2682" s="196" t="str">
        <f t="shared" si="112"/>
        <v>183: Buno</v>
      </c>
    </row>
    <row r="2683" spans="1:21" ht="12.6">
      <c r="A2683" s="449" t="s">
        <v>10784</v>
      </c>
      <c r="B2683" s="448">
        <v>184</v>
      </c>
      <c r="C2683" s="450" t="s">
        <v>10945</v>
      </c>
      <c r="D2683" s="449" t="str">
        <f t="shared" si="111"/>
        <v>Nakabangole</v>
      </c>
      <c r="E2683" s="449"/>
      <c r="F2683" s="449"/>
      <c r="G2683" s="449">
        <v>2</v>
      </c>
      <c r="H2683" s="449"/>
      <c r="I2683" s="449"/>
      <c r="J2683" s="449"/>
      <c r="K2683" s="449">
        <v>9</v>
      </c>
      <c r="L2683" s="449"/>
      <c r="U2683" s="196" t="str">
        <f t="shared" si="112"/>
        <v>184: Nakabangole</v>
      </c>
    </row>
    <row r="2684" spans="1:21" ht="12.6">
      <c r="A2684" s="449" t="s">
        <v>10784</v>
      </c>
      <c r="B2684" s="448">
        <v>185</v>
      </c>
      <c r="C2684" s="450" t="s">
        <v>10946</v>
      </c>
      <c r="D2684" s="449" t="str">
        <f t="shared" si="111"/>
        <v>Lopua</v>
      </c>
      <c r="E2684" s="449"/>
      <c r="F2684" s="449"/>
      <c r="G2684" s="449">
        <v>2</v>
      </c>
      <c r="H2684" s="449"/>
      <c r="I2684" s="449"/>
      <c r="J2684" s="449"/>
      <c r="K2684" s="449">
        <v>9</v>
      </c>
      <c r="L2684" s="449"/>
      <c r="U2684" s="196" t="str">
        <f t="shared" si="112"/>
        <v>185: Lopua</v>
      </c>
    </row>
    <row r="2685" spans="1:21" ht="12.6">
      <c r="A2685" s="449" t="s">
        <v>10784</v>
      </c>
      <c r="B2685" s="448">
        <v>186</v>
      </c>
      <c r="C2685" s="450" t="s">
        <v>9618</v>
      </c>
      <c r="D2685" s="449" t="str">
        <f t="shared" si="111"/>
        <v>Narus</v>
      </c>
      <c r="E2685" s="449"/>
      <c r="F2685" s="449"/>
      <c r="G2685" s="449">
        <v>2</v>
      </c>
      <c r="H2685" s="449"/>
      <c r="I2685" s="449"/>
      <c r="J2685" s="449"/>
      <c r="K2685" s="449">
        <v>9</v>
      </c>
      <c r="L2685" s="449"/>
      <c r="U2685" s="196" t="str">
        <f t="shared" si="112"/>
        <v>186: Narus</v>
      </c>
    </row>
    <row r="2686" spans="1:21" ht="12.6">
      <c r="A2686" s="449" t="s">
        <v>10784</v>
      </c>
      <c r="B2686" s="448">
        <v>187</v>
      </c>
      <c r="C2686" s="450" t="s">
        <v>10947</v>
      </c>
      <c r="D2686" s="449" t="str">
        <f t="shared" si="111"/>
        <v>Kaldo</v>
      </c>
      <c r="E2686" s="449"/>
      <c r="F2686" s="449"/>
      <c r="G2686" s="449">
        <v>2</v>
      </c>
      <c r="H2686" s="449"/>
      <c r="I2686" s="449"/>
      <c r="J2686" s="449"/>
      <c r="K2686" s="449">
        <v>9</v>
      </c>
      <c r="L2686" s="449"/>
      <c r="U2686" s="196" t="str">
        <f t="shared" si="112"/>
        <v>187: Kaldo</v>
      </c>
    </row>
    <row r="2687" spans="1:21" ht="12.6">
      <c r="A2687" s="449" t="s">
        <v>10784</v>
      </c>
      <c r="B2687" s="448">
        <v>188</v>
      </c>
      <c r="C2687" s="450" t="s">
        <v>10948</v>
      </c>
      <c r="D2687" s="449" t="str">
        <f t="shared" si="111"/>
        <v>Naliel</v>
      </c>
      <c r="E2687" s="449"/>
      <c r="F2687" s="449"/>
      <c r="G2687" s="449">
        <v>2</v>
      </c>
      <c r="H2687" s="449"/>
      <c r="I2687" s="449"/>
      <c r="J2687" s="449"/>
      <c r="K2687" s="449">
        <v>9</v>
      </c>
      <c r="L2687" s="449"/>
      <c r="U2687" s="196" t="str">
        <f t="shared" si="112"/>
        <v>188: Naliel</v>
      </c>
    </row>
    <row r="2688" spans="1:21" ht="12.6">
      <c r="A2688" s="449" t="s">
        <v>10784</v>
      </c>
      <c r="B2688" s="448">
        <v>189</v>
      </c>
      <c r="C2688" s="450" t="s">
        <v>10949</v>
      </c>
      <c r="D2688" s="449" t="str">
        <f t="shared" si="111"/>
        <v>Lolim</v>
      </c>
      <c r="E2688" s="449"/>
      <c r="F2688" s="449"/>
      <c r="G2688" s="449">
        <v>2</v>
      </c>
      <c r="H2688" s="449"/>
      <c r="I2688" s="449"/>
      <c r="J2688" s="449"/>
      <c r="K2688" s="449">
        <v>9</v>
      </c>
      <c r="L2688" s="449"/>
      <c r="U2688" s="196" t="str">
        <f t="shared" si="112"/>
        <v>189: Lolim</v>
      </c>
    </row>
    <row r="2689" spans="1:21" ht="12.6">
      <c r="A2689" s="449" t="s">
        <v>10784</v>
      </c>
      <c r="B2689" s="448">
        <v>190</v>
      </c>
      <c r="C2689" s="450" t="s">
        <v>10950</v>
      </c>
      <c r="D2689" s="449" t="str">
        <f t="shared" si="111"/>
        <v>Kanachidik</v>
      </c>
      <c r="E2689" s="449"/>
      <c r="F2689" s="449"/>
      <c r="G2689" s="449">
        <v>2</v>
      </c>
      <c r="H2689" s="449"/>
      <c r="I2689" s="449"/>
      <c r="J2689" s="449"/>
      <c r="K2689" s="449">
        <v>9</v>
      </c>
      <c r="L2689" s="449"/>
      <c r="U2689" s="196" t="str">
        <f t="shared" si="112"/>
        <v>190: Kanachidik</v>
      </c>
    </row>
    <row r="2690" spans="1:21" ht="12.6">
      <c r="A2690" s="449" t="s">
        <v>10784</v>
      </c>
      <c r="B2690" s="448">
        <v>191</v>
      </c>
      <c r="C2690" s="450" t="s">
        <v>10951</v>
      </c>
      <c r="D2690" s="449" t="str">
        <f t="shared" si="111"/>
        <v>Morunyang</v>
      </c>
      <c r="E2690" s="449"/>
      <c r="F2690" s="449"/>
      <c r="G2690" s="449">
        <v>2</v>
      </c>
      <c r="H2690" s="449"/>
      <c r="I2690" s="449"/>
      <c r="J2690" s="449"/>
      <c r="K2690" s="449">
        <v>9</v>
      </c>
      <c r="L2690" s="449"/>
      <c r="U2690" s="196" t="str">
        <f t="shared" si="112"/>
        <v>191: Morunyang</v>
      </c>
    </row>
    <row r="2691" spans="1:21" ht="12.6">
      <c r="A2691" s="449" t="s">
        <v>10784</v>
      </c>
      <c r="B2691" s="448">
        <v>192</v>
      </c>
      <c r="C2691" s="450" t="s">
        <v>10952</v>
      </c>
      <c r="D2691" s="449" t="str">
        <f t="shared" si="111"/>
        <v>Kamee</v>
      </c>
      <c r="E2691" s="449"/>
      <c r="F2691" s="449"/>
      <c r="G2691" s="449">
        <v>2</v>
      </c>
      <c r="H2691" s="449"/>
      <c r="I2691" s="449"/>
      <c r="J2691" s="449"/>
      <c r="K2691" s="449">
        <v>9</v>
      </c>
      <c r="L2691" s="449"/>
      <c r="U2691" s="196" t="str">
        <f t="shared" si="112"/>
        <v>192: Kamee</v>
      </c>
    </row>
    <row r="2692" spans="1:21" ht="12.6">
      <c r="A2692" s="449" t="s">
        <v>10784</v>
      </c>
      <c r="B2692" s="448">
        <v>193</v>
      </c>
      <c r="C2692" s="450" t="s">
        <v>10953</v>
      </c>
      <c r="D2692" s="449" t="str">
        <f t="shared" si="111"/>
        <v>Kalok</v>
      </c>
      <c r="E2692" s="449"/>
      <c r="F2692" s="449"/>
      <c r="G2692" s="449">
        <v>2</v>
      </c>
      <c r="H2692" s="449"/>
      <c r="I2692" s="449"/>
      <c r="J2692" s="449"/>
      <c r="K2692" s="449">
        <v>9</v>
      </c>
      <c r="L2692" s="449"/>
      <c r="U2692" s="196" t="str">
        <f t="shared" si="112"/>
        <v>193: Kalok</v>
      </c>
    </row>
    <row r="2693" spans="1:21" ht="12.6">
      <c r="A2693" s="449" t="s">
        <v>10784</v>
      </c>
      <c r="B2693" s="448">
        <v>194</v>
      </c>
      <c r="C2693" s="450" t="s">
        <v>10954</v>
      </c>
      <c r="D2693" s="449" t="str">
        <f t="shared" si="111"/>
        <v>Lomuta</v>
      </c>
      <c r="E2693" s="449"/>
      <c r="F2693" s="449"/>
      <c r="G2693" s="449">
        <v>2</v>
      </c>
      <c r="H2693" s="449"/>
      <c r="I2693" s="449"/>
      <c r="J2693" s="449"/>
      <c r="K2693" s="449">
        <v>9</v>
      </c>
      <c r="L2693" s="449"/>
      <c r="U2693" s="196" t="str">
        <f t="shared" si="112"/>
        <v>194: Lomuta</v>
      </c>
    </row>
    <row r="2694" spans="1:21" ht="12.6">
      <c r="A2694" s="449" t="s">
        <v>10784</v>
      </c>
      <c r="B2694" s="448">
        <v>195</v>
      </c>
      <c r="C2694" s="450" t="s">
        <v>10955</v>
      </c>
      <c r="D2694" s="449" t="str">
        <f t="shared" si="111"/>
        <v>Kalacha</v>
      </c>
      <c r="E2694" s="449"/>
      <c r="F2694" s="449"/>
      <c r="G2694" s="449">
        <v>2</v>
      </c>
      <c r="H2694" s="449"/>
      <c r="I2694" s="449"/>
      <c r="J2694" s="449"/>
      <c r="K2694" s="449">
        <v>9</v>
      </c>
      <c r="L2694" s="449"/>
      <c r="U2694" s="196" t="str">
        <f t="shared" si="112"/>
        <v>195: Kalacha</v>
      </c>
    </row>
    <row r="2695" spans="1:21" ht="12.6">
      <c r="A2695" s="449" t="s">
        <v>10784</v>
      </c>
      <c r="B2695" s="448">
        <v>196</v>
      </c>
      <c r="C2695" s="450" t="s">
        <v>10956</v>
      </c>
      <c r="D2695" s="449" t="str">
        <f t="shared" si="111"/>
        <v>Lokubuo</v>
      </c>
      <c r="E2695" s="449"/>
      <c r="F2695" s="449"/>
      <c r="G2695" s="449">
        <v>2</v>
      </c>
      <c r="H2695" s="449"/>
      <c r="I2695" s="449"/>
      <c r="J2695" s="449"/>
      <c r="K2695" s="449">
        <v>9</v>
      </c>
      <c r="L2695" s="449"/>
      <c r="U2695" s="196" t="str">
        <f t="shared" si="112"/>
        <v>196: Lokubuo</v>
      </c>
    </row>
    <row r="2696" spans="1:21" ht="12.6">
      <c r="A2696" s="449" t="s">
        <v>10784</v>
      </c>
      <c r="B2696" s="448">
        <v>197</v>
      </c>
      <c r="C2696" s="450" t="s">
        <v>10957</v>
      </c>
      <c r="D2696" s="449" t="str">
        <f t="shared" ref="D2696:D2759" si="113">C2696</f>
        <v>Kapooe</v>
      </c>
      <c r="E2696" s="449"/>
      <c r="F2696" s="449"/>
      <c r="G2696" s="449">
        <v>2</v>
      </c>
      <c r="H2696" s="449"/>
      <c r="I2696" s="449"/>
      <c r="J2696" s="449"/>
      <c r="K2696" s="449">
        <v>9</v>
      </c>
      <c r="L2696" s="449"/>
      <c r="U2696" s="196" t="str">
        <f t="shared" ref="U2696:U2759" si="114">IF(LEN(B2696)&gt;0,_xlfn.CONCAT(B2696,": ",D2696),"")</f>
        <v>197: Kapooe</v>
      </c>
    </row>
    <row r="2697" spans="1:21" ht="12.6">
      <c r="A2697" s="449" t="s">
        <v>10784</v>
      </c>
      <c r="B2697" s="448">
        <v>198</v>
      </c>
      <c r="C2697" s="450" t="s">
        <v>10958</v>
      </c>
      <c r="D2697" s="449" t="str">
        <f t="shared" si="113"/>
        <v>Kuron</v>
      </c>
      <c r="E2697" s="449"/>
      <c r="F2697" s="449"/>
      <c r="G2697" s="449">
        <v>2</v>
      </c>
      <c r="H2697" s="449"/>
      <c r="I2697" s="449"/>
      <c r="J2697" s="449"/>
      <c r="K2697" s="449">
        <v>9</v>
      </c>
      <c r="L2697" s="449"/>
      <c r="U2697" s="196" t="str">
        <f t="shared" si="114"/>
        <v>198: Kuron</v>
      </c>
    </row>
    <row r="2698" spans="1:21" ht="12.6">
      <c r="A2698" s="449" t="s">
        <v>10784</v>
      </c>
      <c r="B2698" s="448">
        <v>199</v>
      </c>
      <c r="C2698" s="450" t="s">
        <v>10959</v>
      </c>
      <c r="D2698" s="449" t="str">
        <f t="shared" si="113"/>
        <v>Nabwal-Etoom</v>
      </c>
      <c r="E2698" s="449"/>
      <c r="F2698" s="449"/>
      <c r="G2698" s="449">
        <v>2</v>
      </c>
      <c r="H2698" s="449"/>
      <c r="I2698" s="449"/>
      <c r="J2698" s="449"/>
      <c r="K2698" s="449">
        <v>9</v>
      </c>
      <c r="L2698" s="449"/>
      <c r="U2698" s="196" t="str">
        <f t="shared" si="114"/>
        <v>199: Nabwal-Etoom</v>
      </c>
    </row>
    <row r="2699" spans="1:21" ht="12.6">
      <c r="A2699" s="449" t="s">
        <v>10784</v>
      </c>
      <c r="B2699" s="448">
        <v>200</v>
      </c>
      <c r="C2699" s="450" t="s">
        <v>10960</v>
      </c>
      <c r="D2699" s="449" t="str">
        <f t="shared" si="113"/>
        <v>Nachodokopelee</v>
      </c>
      <c r="E2699" s="449"/>
      <c r="F2699" s="449"/>
      <c r="G2699" s="449">
        <v>2</v>
      </c>
      <c r="H2699" s="449"/>
      <c r="I2699" s="449"/>
      <c r="J2699" s="449"/>
      <c r="K2699" s="449">
        <v>9</v>
      </c>
      <c r="L2699" s="449"/>
      <c r="U2699" s="196" t="str">
        <f t="shared" si="114"/>
        <v>200: Nachodokopelee</v>
      </c>
    </row>
    <row r="2700" spans="1:21" ht="12.6">
      <c r="A2700" s="449" t="s">
        <v>10784</v>
      </c>
      <c r="B2700" s="448">
        <v>201</v>
      </c>
      <c r="C2700" s="450" t="s">
        <v>10961</v>
      </c>
      <c r="D2700" s="449" t="str">
        <f t="shared" si="113"/>
        <v>Namorpus</v>
      </c>
      <c r="E2700" s="449"/>
      <c r="F2700" s="449"/>
      <c r="G2700" s="449">
        <v>2</v>
      </c>
      <c r="H2700" s="449"/>
      <c r="I2700" s="449"/>
      <c r="J2700" s="449"/>
      <c r="K2700" s="449">
        <v>9</v>
      </c>
      <c r="L2700" s="449"/>
      <c r="U2700" s="196" t="str">
        <f t="shared" si="114"/>
        <v>201: Namorpus</v>
      </c>
    </row>
    <row r="2701" spans="1:21" ht="12.6">
      <c r="A2701" s="449" t="s">
        <v>10784</v>
      </c>
      <c r="B2701" s="448">
        <v>202</v>
      </c>
      <c r="C2701" s="450" t="s">
        <v>10962</v>
      </c>
      <c r="D2701" s="449" t="str">
        <f t="shared" si="113"/>
        <v>Nanyangacor</v>
      </c>
      <c r="E2701" s="449"/>
      <c r="F2701" s="449"/>
      <c r="G2701" s="449">
        <v>2</v>
      </c>
      <c r="H2701" s="449"/>
      <c r="I2701" s="449"/>
      <c r="J2701" s="449"/>
      <c r="K2701" s="449">
        <v>9</v>
      </c>
      <c r="L2701" s="449"/>
      <c r="U2701" s="196" t="str">
        <f t="shared" si="114"/>
        <v>202: Nanyangacor</v>
      </c>
    </row>
    <row r="2702" spans="1:21" ht="12.6">
      <c r="A2702" s="449" t="s">
        <v>10784</v>
      </c>
      <c r="B2702" s="448">
        <v>203</v>
      </c>
      <c r="C2702" s="450" t="s">
        <v>10963</v>
      </c>
      <c r="D2702" s="449" t="str">
        <f t="shared" si="113"/>
        <v>Napwotasigiria</v>
      </c>
      <c r="E2702" s="449"/>
      <c r="F2702" s="449"/>
      <c r="G2702" s="449">
        <v>2</v>
      </c>
      <c r="H2702" s="449"/>
      <c r="I2702" s="449"/>
      <c r="J2702" s="449"/>
      <c r="K2702" s="449">
        <v>9</v>
      </c>
      <c r="L2702" s="449"/>
      <c r="U2702" s="196" t="str">
        <f t="shared" si="114"/>
        <v>203: Napwotasigiria</v>
      </c>
    </row>
    <row r="2703" spans="1:21" ht="12.6">
      <c r="A2703" s="449" t="s">
        <v>10784</v>
      </c>
      <c r="B2703" s="448">
        <v>204</v>
      </c>
      <c r="C2703" s="450" t="s">
        <v>10964</v>
      </c>
      <c r="D2703" s="449" t="str">
        <f t="shared" si="113"/>
        <v>Lopeibur</v>
      </c>
      <c r="E2703" s="449"/>
      <c r="F2703" s="449"/>
      <c r="G2703" s="449">
        <v>2</v>
      </c>
      <c r="H2703" s="449"/>
      <c r="I2703" s="449"/>
      <c r="J2703" s="449"/>
      <c r="K2703" s="449">
        <v>9</v>
      </c>
      <c r="L2703" s="449"/>
      <c r="U2703" s="196" t="str">
        <f t="shared" si="114"/>
        <v>204: Lopeibur</v>
      </c>
    </row>
    <row r="2704" spans="1:21" ht="12.6">
      <c r="A2704" s="449" t="s">
        <v>10784</v>
      </c>
      <c r="B2704" s="448">
        <v>205</v>
      </c>
      <c r="C2704" s="450" t="s">
        <v>10965</v>
      </c>
      <c r="D2704" s="449" t="str">
        <f t="shared" si="113"/>
        <v>Nawoiyapak</v>
      </c>
      <c r="E2704" s="449"/>
      <c r="F2704" s="449"/>
      <c r="G2704" s="449">
        <v>2</v>
      </c>
      <c r="H2704" s="449"/>
      <c r="I2704" s="449"/>
      <c r="J2704" s="449"/>
      <c r="K2704" s="449">
        <v>9</v>
      </c>
      <c r="L2704" s="449"/>
      <c r="U2704" s="196" t="str">
        <f t="shared" si="114"/>
        <v>205: Nawoiyapak</v>
      </c>
    </row>
    <row r="2705" spans="1:21" ht="12.6">
      <c r="A2705" s="449" t="s">
        <v>10784</v>
      </c>
      <c r="B2705" s="448">
        <v>206</v>
      </c>
      <c r="C2705" s="450" t="s">
        <v>10966</v>
      </c>
      <c r="D2705" s="449" t="str">
        <f t="shared" si="113"/>
        <v>Pongo</v>
      </c>
      <c r="E2705" s="449"/>
      <c r="F2705" s="449"/>
      <c r="G2705" s="449">
        <v>2</v>
      </c>
      <c r="H2705" s="449"/>
      <c r="I2705" s="449"/>
      <c r="J2705" s="449"/>
      <c r="K2705" s="449">
        <v>9</v>
      </c>
      <c r="L2705" s="449"/>
      <c r="U2705" s="196" t="str">
        <f t="shared" si="114"/>
        <v>206: Pongo</v>
      </c>
    </row>
    <row r="2706" spans="1:21" ht="12.6">
      <c r="A2706" s="449" t="s">
        <v>10784</v>
      </c>
      <c r="B2706" s="448">
        <v>207</v>
      </c>
      <c r="C2706" s="450" t="s">
        <v>10967</v>
      </c>
      <c r="D2706" s="449" t="str">
        <f t="shared" si="113"/>
        <v>Natakawa</v>
      </c>
      <c r="E2706" s="449"/>
      <c r="F2706" s="449"/>
      <c r="G2706" s="449">
        <v>2</v>
      </c>
      <c r="H2706" s="449"/>
      <c r="I2706" s="449"/>
      <c r="J2706" s="449"/>
      <c r="K2706" s="449">
        <v>9</v>
      </c>
      <c r="L2706" s="449"/>
      <c r="U2706" s="196" t="str">
        <f t="shared" si="114"/>
        <v>207: Natakawa</v>
      </c>
    </row>
    <row r="2707" spans="1:21" ht="12.6">
      <c r="A2707" s="449" t="s">
        <v>10784</v>
      </c>
      <c r="B2707" s="448">
        <v>208</v>
      </c>
      <c r="C2707" s="450" t="s">
        <v>10968</v>
      </c>
      <c r="D2707" s="449" t="str">
        <f t="shared" si="113"/>
        <v>Nakobusee</v>
      </c>
      <c r="E2707" s="449"/>
      <c r="F2707" s="449"/>
      <c r="G2707" s="449">
        <v>2</v>
      </c>
      <c r="H2707" s="449"/>
      <c r="I2707" s="449"/>
      <c r="J2707" s="449"/>
      <c r="K2707" s="449">
        <v>9</v>
      </c>
      <c r="L2707" s="449"/>
      <c r="U2707" s="196" t="str">
        <f t="shared" si="114"/>
        <v>208: Nakobusee</v>
      </c>
    </row>
    <row r="2708" spans="1:21" ht="12.6">
      <c r="A2708" s="449" t="s">
        <v>10784</v>
      </c>
      <c r="B2708" s="448">
        <v>209</v>
      </c>
      <c r="C2708" s="450" t="s">
        <v>10969</v>
      </c>
      <c r="D2708" s="449" t="str">
        <f t="shared" si="113"/>
        <v>Kolabeleny</v>
      </c>
      <c r="E2708" s="449"/>
      <c r="F2708" s="449"/>
      <c r="G2708" s="449">
        <v>2</v>
      </c>
      <c r="H2708" s="449"/>
      <c r="I2708" s="449"/>
      <c r="J2708" s="449"/>
      <c r="K2708" s="449">
        <v>9</v>
      </c>
      <c r="L2708" s="449"/>
      <c r="U2708" s="196" t="str">
        <f t="shared" si="114"/>
        <v>209: Kolabeleny</v>
      </c>
    </row>
    <row r="2709" spans="1:21" ht="12.6">
      <c r="A2709" s="449" t="s">
        <v>10784</v>
      </c>
      <c r="B2709" s="448">
        <v>210</v>
      </c>
      <c r="C2709" s="450" t="s">
        <v>10970</v>
      </c>
      <c r="D2709" s="449" t="str">
        <f t="shared" si="113"/>
        <v>Lorengelop</v>
      </c>
      <c r="E2709" s="449"/>
      <c r="F2709" s="449"/>
      <c r="G2709" s="449">
        <v>2</v>
      </c>
      <c r="H2709" s="449"/>
      <c r="I2709" s="449"/>
      <c r="J2709" s="449"/>
      <c r="K2709" s="449">
        <v>9</v>
      </c>
      <c r="L2709" s="449"/>
      <c r="U2709" s="196" t="str">
        <f t="shared" si="114"/>
        <v>210: Lorengelop</v>
      </c>
    </row>
    <row r="2710" spans="1:21" ht="12.6">
      <c r="A2710" s="449" t="s">
        <v>10784</v>
      </c>
      <c r="B2710" s="448">
        <v>211</v>
      </c>
      <c r="C2710" s="450" t="s">
        <v>10971</v>
      </c>
      <c r="D2710" s="449" t="str">
        <f t="shared" si="113"/>
        <v>Nakudochua</v>
      </c>
      <c r="E2710" s="449"/>
      <c r="F2710" s="449"/>
      <c r="G2710" s="449">
        <v>2</v>
      </c>
      <c r="H2710" s="449"/>
      <c r="I2710" s="449"/>
      <c r="J2710" s="449"/>
      <c r="K2710" s="449">
        <v>9</v>
      </c>
      <c r="L2710" s="449"/>
      <c r="U2710" s="196" t="str">
        <f t="shared" si="114"/>
        <v>211: Nakudochua</v>
      </c>
    </row>
    <row r="2711" spans="1:21" ht="12.6">
      <c r="A2711" s="449" t="s">
        <v>10784</v>
      </c>
      <c r="B2711" s="448">
        <v>212</v>
      </c>
      <c r="C2711" s="450" t="s">
        <v>10972</v>
      </c>
      <c r="D2711" s="449" t="str">
        <f t="shared" si="113"/>
        <v>Naita</v>
      </c>
      <c r="E2711" s="449"/>
      <c r="F2711" s="449"/>
      <c r="G2711" s="449">
        <v>2</v>
      </c>
      <c r="H2711" s="449"/>
      <c r="I2711" s="449"/>
      <c r="J2711" s="449"/>
      <c r="K2711" s="449">
        <v>9</v>
      </c>
      <c r="L2711" s="449"/>
      <c r="U2711" s="196" t="str">
        <f t="shared" si="114"/>
        <v>212: Naita</v>
      </c>
    </row>
    <row r="2712" spans="1:21" ht="12.6">
      <c r="A2712" s="449" t="s">
        <v>10784</v>
      </c>
      <c r="B2712" s="448">
        <v>213</v>
      </c>
      <c r="C2712" s="450" t="s">
        <v>10973</v>
      </c>
      <c r="D2712" s="449" t="str">
        <f t="shared" si="113"/>
        <v>Natubot</v>
      </c>
      <c r="E2712" s="449"/>
      <c r="F2712" s="449"/>
      <c r="G2712" s="449">
        <v>2</v>
      </c>
      <c r="H2712" s="449"/>
      <c r="I2712" s="449"/>
      <c r="J2712" s="449"/>
      <c r="K2712" s="449">
        <v>9</v>
      </c>
      <c r="L2712" s="449"/>
      <c r="U2712" s="196" t="str">
        <f t="shared" si="114"/>
        <v>213: Natubot</v>
      </c>
    </row>
    <row r="2713" spans="1:21" ht="12.6">
      <c r="A2713" s="449" t="s">
        <v>10784</v>
      </c>
      <c r="B2713" s="448">
        <v>214</v>
      </c>
      <c r="C2713" s="450" t="s">
        <v>10974</v>
      </c>
      <c r="D2713" s="449" t="str">
        <f t="shared" si="113"/>
        <v>CHUMAKORI</v>
      </c>
      <c r="E2713" s="449"/>
      <c r="F2713" s="449"/>
      <c r="G2713" s="449">
        <v>2</v>
      </c>
      <c r="H2713" s="449"/>
      <c r="I2713" s="449"/>
      <c r="J2713" s="449"/>
      <c r="K2713" s="449">
        <v>10</v>
      </c>
      <c r="L2713" s="449"/>
      <c r="U2713" s="196" t="str">
        <f t="shared" si="114"/>
        <v>214: CHUMAKORI</v>
      </c>
    </row>
    <row r="2714" spans="1:21" ht="12.6">
      <c r="A2714" s="449" t="s">
        <v>10784</v>
      </c>
      <c r="B2714" s="448">
        <v>215</v>
      </c>
      <c r="C2714" s="450" t="s">
        <v>10975</v>
      </c>
      <c r="D2714" s="449" t="str">
        <f t="shared" si="113"/>
        <v>KARKOMUGE (Nakwa)</v>
      </c>
      <c r="E2714" s="449"/>
      <c r="F2714" s="449"/>
      <c r="G2714" s="449">
        <v>2</v>
      </c>
      <c r="H2714" s="449"/>
      <c r="I2714" s="449"/>
      <c r="J2714" s="449"/>
      <c r="K2714" s="449">
        <v>10</v>
      </c>
      <c r="L2714" s="449"/>
      <c r="U2714" s="196" t="str">
        <f t="shared" si="114"/>
        <v>215: KARKOMUGE (Nakwa)</v>
      </c>
    </row>
    <row r="2715" spans="1:21" ht="12.6">
      <c r="A2715" s="449" t="s">
        <v>10784</v>
      </c>
      <c r="B2715" s="448">
        <v>216</v>
      </c>
      <c r="C2715" s="450" t="s">
        <v>10976</v>
      </c>
      <c r="D2715" s="449" t="str">
        <f t="shared" si="113"/>
        <v>KARKOMUGE (Wokobu)</v>
      </c>
      <c r="E2715" s="449"/>
      <c r="F2715" s="449"/>
      <c r="G2715" s="449">
        <v>2</v>
      </c>
      <c r="H2715" s="449"/>
      <c r="I2715" s="449"/>
      <c r="J2715" s="449"/>
      <c r="K2715" s="449">
        <v>10</v>
      </c>
      <c r="L2715" s="449"/>
      <c r="U2715" s="196" t="str">
        <f t="shared" si="114"/>
        <v>216: KARKOMUGE (Wokobu)</v>
      </c>
    </row>
    <row r="2716" spans="1:21" ht="12.6">
      <c r="A2716" s="449" t="s">
        <v>10784</v>
      </c>
      <c r="B2716" s="448">
        <v>217</v>
      </c>
      <c r="C2716" s="450" t="s">
        <v>10977</v>
      </c>
      <c r="D2716" s="449" t="str">
        <f t="shared" si="113"/>
        <v>LOKWAMOR</v>
      </c>
      <c r="E2716" s="449"/>
      <c r="F2716" s="449"/>
      <c r="G2716" s="449">
        <v>2</v>
      </c>
      <c r="H2716" s="449"/>
      <c r="I2716" s="449"/>
      <c r="J2716" s="449"/>
      <c r="K2716" s="449">
        <v>10</v>
      </c>
      <c r="L2716" s="449"/>
      <c r="U2716" s="196" t="str">
        <f t="shared" si="114"/>
        <v>217: LOKWAMOR</v>
      </c>
    </row>
    <row r="2717" spans="1:21" ht="12.6">
      <c r="A2717" s="449" t="s">
        <v>10784</v>
      </c>
      <c r="B2717" s="448">
        <v>218</v>
      </c>
      <c r="C2717" s="450" t="s">
        <v>10978</v>
      </c>
      <c r="D2717" s="449" t="str">
        <f t="shared" si="113"/>
        <v>LOMEYEN</v>
      </c>
      <c r="E2717" s="449"/>
      <c r="F2717" s="449"/>
      <c r="G2717" s="449">
        <v>2</v>
      </c>
      <c r="H2717" s="449"/>
      <c r="I2717" s="449"/>
      <c r="J2717" s="449"/>
      <c r="K2717" s="449">
        <v>10</v>
      </c>
      <c r="L2717" s="449"/>
      <c r="U2717" s="196" t="str">
        <f t="shared" si="114"/>
        <v>218: LOMEYEN</v>
      </c>
    </row>
    <row r="2718" spans="1:21" ht="12.6">
      <c r="A2718" s="449" t="s">
        <v>10784</v>
      </c>
      <c r="B2718" s="448">
        <v>219</v>
      </c>
      <c r="C2718" s="450" t="s">
        <v>10979</v>
      </c>
      <c r="D2718" s="449" t="str">
        <f t="shared" si="113"/>
        <v>NAJIE</v>
      </c>
      <c r="E2718" s="449"/>
      <c r="F2718" s="449"/>
      <c r="G2718" s="449">
        <v>2</v>
      </c>
      <c r="H2718" s="449"/>
      <c r="I2718" s="449"/>
      <c r="J2718" s="449"/>
      <c r="K2718" s="449">
        <v>10</v>
      </c>
      <c r="L2718" s="449"/>
      <c r="U2718" s="196" t="str">
        <f t="shared" si="114"/>
        <v>219: NAJIE</v>
      </c>
    </row>
    <row r="2719" spans="1:21" ht="12.6">
      <c r="A2719" s="449" t="s">
        <v>10784</v>
      </c>
      <c r="B2719" s="448">
        <v>220</v>
      </c>
      <c r="C2719" s="450" t="s">
        <v>10980</v>
      </c>
      <c r="D2719" s="449" t="str">
        <f t="shared" si="113"/>
        <v>PARINGA</v>
      </c>
      <c r="E2719" s="449"/>
      <c r="F2719" s="449"/>
      <c r="G2719" s="449">
        <v>2</v>
      </c>
      <c r="H2719" s="449"/>
      <c r="I2719" s="449"/>
      <c r="J2719" s="449"/>
      <c r="K2719" s="449">
        <v>10</v>
      </c>
      <c r="L2719" s="449"/>
      <c r="U2719" s="196" t="str">
        <f t="shared" si="114"/>
        <v>220: PARINGA</v>
      </c>
    </row>
    <row r="2720" spans="1:21" ht="12.6">
      <c r="A2720" s="449" t="s">
        <v>10784</v>
      </c>
      <c r="B2720" s="448">
        <v>221</v>
      </c>
      <c r="C2720" s="450" t="s">
        <v>10981</v>
      </c>
      <c r="D2720" s="449" t="str">
        <f t="shared" si="113"/>
        <v>Mayen Pajok</v>
      </c>
      <c r="E2720" s="449"/>
      <c r="F2720" s="449"/>
      <c r="G2720" s="449">
        <v>2</v>
      </c>
      <c r="H2720" s="449"/>
      <c r="I2720" s="449"/>
      <c r="J2720" s="449"/>
      <c r="K2720" s="449">
        <v>62</v>
      </c>
      <c r="L2720" s="449"/>
      <c r="U2720" s="196" t="str">
        <f t="shared" si="114"/>
        <v>221: Mayen Pajok</v>
      </c>
    </row>
    <row r="2721" spans="1:21" ht="12.6">
      <c r="A2721" s="449" t="s">
        <v>10784</v>
      </c>
      <c r="B2721" s="448">
        <v>222</v>
      </c>
      <c r="C2721" s="450" t="s">
        <v>10982</v>
      </c>
      <c r="D2721" s="449" t="str">
        <f t="shared" si="113"/>
        <v>Akon</v>
      </c>
      <c r="E2721" s="449"/>
      <c r="F2721" s="449"/>
      <c r="G2721" s="449">
        <v>2</v>
      </c>
      <c r="H2721" s="449"/>
      <c r="I2721" s="449"/>
      <c r="J2721" s="449"/>
      <c r="K2721" s="449">
        <v>62</v>
      </c>
      <c r="L2721" s="449"/>
      <c r="U2721" s="196" t="str">
        <f t="shared" si="114"/>
        <v>222: Akon</v>
      </c>
    </row>
    <row r="2722" spans="1:21" ht="12.6">
      <c r="A2722" s="449" t="s">
        <v>10784</v>
      </c>
      <c r="B2722" s="448">
        <v>223</v>
      </c>
      <c r="C2722" s="450" t="s">
        <v>10983</v>
      </c>
      <c r="D2722" s="449" t="str">
        <f t="shared" si="113"/>
        <v xml:space="preserve">Alek </v>
      </c>
      <c r="E2722" s="449"/>
      <c r="F2722" s="449"/>
      <c r="G2722" s="449">
        <v>2</v>
      </c>
      <c r="H2722" s="449"/>
      <c r="I2722" s="449"/>
      <c r="J2722" s="449"/>
      <c r="K2722" s="449">
        <v>62</v>
      </c>
      <c r="L2722" s="449"/>
      <c r="U2722" s="196" t="str">
        <f t="shared" si="114"/>
        <v xml:space="preserve">223: Alek </v>
      </c>
    </row>
    <row r="2723" spans="1:21" ht="12.6">
      <c r="A2723" s="449" t="s">
        <v>10784</v>
      </c>
      <c r="B2723" s="448">
        <v>224</v>
      </c>
      <c r="C2723" s="450" t="s">
        <v>10984</v>
      </c>
      <c r="D2723" s="449" t="str">
        <f t="shared" si="113"/>
        <v>Nyok-thiang</v>
      </c>
      <c r="E2723" s="449"/>
      <c r="F2723" s="449"/>
      <c r="G2723" s="449">
        <v>2</v>
      </c>
      <c r="H2723" s="449"/>
      <c r="I2723" s="449"/>
      <c r="J2723" s="449"/>
      <c r="K2723" s="449">
        <v>62</v>
      </c>
      <c r="L2723" s="449"/>
      <c r="U2723" s="196" t="str">
        <f t="shared" si="114"/>
        <v>224: Nyok-thiang</v>
      </c>
    </row>
    <row r="2724" spans="1:21" ht="12.6">
      <c r="A2724" s="449" t="s">
        <v>10784</v>
      </c>
      <c r="B2724" s="448">
        <v>225</v>
      </c>
      <c r="C2724" s="450" t="s">
        <v>10985</v>
      </c>
      <c r="D2724" s="449" t="str">
        <f t="shared" si="113"/>
        <v>Mayom-Totin</v>
      </c>
      <c r="E2724" s="449"/>
      <c r="F2724" s="449"/>
      <c r="G2724" s="449">
        <v>2</v>
      </c>
      <c r="H2724" s="449"/>
      <c r="I2724" s="449"/>
      <c r="J2724" s="449"/>
      <c r="K2724" s="449">
        <v>62</v>
      </c>
      <c r="L2724" s="449"/>
      <c r="U2724" s="196" t="str">
        <f t="shared" si="114"/>
        <v>225: Mayom-Totin</v>
      </c>
    </row>
    <row r="2725" spans="1:21" ht="12.6">
      <c r="A2725" s="449" t="s">
        <v>10784</v>
      </c>
      <c r="B2725" s="448">
        <v>226</v>
      </c>
      <c r="C2725" s="450" t="s">
        <v>9932</v>
      </c>
      <c r="D2725" s="449" t="str">
        <f t="shared" si="113"/>
        <v>Gogrial</v>
      </c>
      <c r="E2725" s="449"/>
      <c r="F2725" s="449"/>
      <c r="G2725" s="449">
        <v>2</v>
      </c>
      <c r="H2725" s="449"/>
      <c r="I2725" s="449"/>
      <c r="J2725" s="449"/>
      <c r="K2725" s="449">
        <v>62</v>
      </c>
      <c r="L2725" s="449"/>
      <c r="U2725" s="196" t="str">
        <f t="shared" si="114"/>
        <v>226: Gogrial</v>
      </c>
    </row>
    <row r="2726" spans="1:21" ht="12.6">
      <c r="A2726" s="449" t="s">
        <v>10784</v>
      </c>
      <c r="B2726" s="448">
        <v>227</v>
      </c>
      <c r="C2726" s="450" t="s">
        <v>10986</v>
      </c>
      <c r="D2726" s="449" t="str">
        <f t="shared" si="113"/>
        <v>Angui</v>
      </c>
      <c r="E2726" s="449"/>
      <c r="F2726" s="449"/>
      <c r="G2726" s="449">
        <v>2</v>
      </c>
      <c r="H2726" s="449"/>
      <c r="I2726" s="449"/>
      <c r="J2726" s="449"/>
      <c r="K2726" s="449">
        <v>62</v>
      </c>
      <c r="L2726" s="449"/>
      <c r="U2726" s="196" t="str">
        <f t="shared" si="114"/>
        <v>227: Angui</v>
      </c>
    </row>
    <row r="2727" spans="1:21" ht="12.6">
      <c r="A2727" s="449" t="s">
        <v>10784</v>
      </c>
      <c r="B2727" s="448">
        <v>228</v>
      </c>
      <c r="C2727" s="450" t="s">
        <v>10987</v>
      </c>
      <c r="D2727" s="449" t="str">
        <f t="shared" si="113"/>
        <v>War-Kou</v>
      </c>
      <c r="E2727" s="449"/>
      <c r="F2727" s="449"/>
      <c r="G2727" s="449">
        <v>2</v>
      </c>
      <c r="H2727" s="449"/>
      <c r="I2727" s="449"/>
      <c r="J2727" s="449"/>
      <c r="K2727" s="449">
        <v>62</v>
      </c>
      <c r="L2727" s="449"/>
      <c r="U2727" s="196" t="str">
        <f t="shared" si="114"/>
        <v>228: War-Kou</v>
      </c>
    </row>
    <row r="2728" spans="1:21" ht="12.6">
      <c r="A2728" s="449" t="s">
        <v>10784</v>
      </c>
      <c r="B2728" s="448">
        <v>229</v>
      </c>
      <c r="C2728" s="450" t="s">
        <v>10988</v>
      </c>
      <c r="D2728" s="449" t="str">
        <f t="shared" si="113"/>
        <v>Kharic</v>
      </c>
      <c r="E2728" s="449"/>
      <c r="F2728" s="449"/>
      <c r="G2728" s="449">
        <v>2</v>
      </c>
      <c r="H2728" s="449"/>
      <c r="I2728" s="449"/>
      <c r="J2728" s="449"/>
      <c r="K2728" s="449">
        <v>62</v>
      </c>
      <c r="L2728" s="449"/>
      <c r="U2728" s="196" t="str">
        <f t="shared" si="114"/>
        <v>229: Kharic</v>
      </c>
    </row>
    <row r="2729" spans="1:21" ht="12.6">
      <c r="A2729" s="449" t="s">
        <v>10784</v>
      </c>
      <c r="B2729" s="448">
        <v>230</v>
      </c>
      <c r="C2729" s="450" t="s">
        <v>10989</v>
      </c>
      <c r="D2729" s="449" t="str">
        <f t="shared" si="113"/>
        <v>Panliet</v>
      </c>
      <c r="E2729" s="449"/>
      <c r="F2729" s="449"/>
      <c r="G2729" s="449">
        <v>2</v>
      </c>
      <c r="H2729" s="449"/>
      <c r="I2729" s="449"/>
      <c r="J2729" s="449"/>
      <c r="K2729" s="449">
        <v>62</v>
      </c>
      <c r="L2729" s="449"/>
      <c r="U2729" s="196" t="str">
        <f t="shared" si="114"/>
        <v>230: Panliet</v>
      </c>
    </row>
    <row r="2730" spans="1:21" ht="12.6">
      <c r="A2730" s="449" t="s">
        <v>10784</v>
      </c>
      <c r="B2730" s="448">
        <v>231</v>
      </c>
      <c r="C2730" s="450" t="s">
        <v>10990</v>
      </c>
      <c r="D2730" s="449" t="str">
        <f t="shared" si="113"/>
        <v>Mayen(FDP)</v>
      </c>
      <c r="E2730" s="449"/>
      <c r="F2730" s="449"/>
      <c r="G2730" s="449">
        <v>2</v>
      </c>
      <c r="H2730" s="449"/>
      <c r="I2730" s="449"/>
      <c r="J2730" s="449"/>
      <c r="K2730" s="449">
        <v>66</v>
      </c>
      <c r="L2730" s="449"/>
      <c r="U2730" s="196" t="str">
        <f t="shared" si="114"/>
        <v>231: Mayen(FDP)</v>
      </c>
    </row>
    <row r="2731" spans="1:21" ht="12.6">
      <c r="A2731" s="449" t="s">
        <v>10784</v>
      </c>
      <c r="B2731" s="448">
        <v>232</v>
      </c>
      <c r="C2731" s="450" t="s">
        <v>10991</v>
      </c>
      <c r="D2731" s="449" t="str">
        <f t="shared" si="113"/>
        <v xml:space="preserve">Akoc </v>
      </c>
      <c r="E2731" s="449"/>
      <c r="F2731" s="449"/>
      <c r="G2731" s="449">
        <v>2</v>
      </c>
      <c r="H2731" s="449"/>
      <c r="I2731" s="449"/>
      <c r="J2731" s="449"/>
      <c r="K2731" s="449">
        <v>66</v>
      </c>
      <c r="L2731" s="449"/>
      <c r="U2731" s="196" t="str">
        <f t="shared" si="114"/>
        <v xml:space="preserve">232: Akoc </v>
      </c>
    </row>
    <row r="2732" spans="1:21" ht="12.6">
      <c r="A2732" s="449" t="s">
        <v>10784</v>
      </c>
      <c r="B2732" s="448">
        <v>233</v>
      </c>
      <c r="C2732" s="450" t="s">
        <v>10992</v>
      </c>
      <c r="D2732" s="449" t="str">
        <f t="shared" si="113"/>
        <v>Aweng</v>
      </c>
      <c r="E2732" s="449"/>
      <c r="F2732" s="449"/>
      <c r="G2732" s="449">
        <v>2</v>
      </c>
      <c r="H2732" s="449"/>
      <c r="I2732" s="449"/>
      <c r="J2732" s="449"/>
      <c r="K2732" s="449">
        <v>66</v>
      </c>
      <c r="L2732" s="449"/>
      <c r="U2732" s="196" t="str">
        <f t="shared" si="114"/>
        <v>233: Aweng</v>
      </c>
    </row>
    <row r="2733" spans="1:21" ht="12.6">
      <c r="A2733" s="449" t="s">
        <v>10784</v>
      </c>
      <c r="B2733" s="448">
        <v>234</v>
      </c>
      <c r="C2733" s="450" t="s">
        <v>10993</v>
      </c>
      <c r="D2733" s="449" t="str">
        <f t="shared" si="113"/>
        <v xml:space="preserve">Akak </v>
      </c>
      <c r="E2733" s="449"/>
      <c r="F2733" s="449"/>
      <c r="G2733" s="449">
        <v>2</v>
      </c>
      <c r="H2733" s="449"/>
      <c r="I2733" s="449"/>
      <c r="J2733" s="449"/>
      <c r="K2733" s="449">
        <v>66</v>
      </c>
      <c r="L2733" s="449"/>
      <c r="U2733" s="196" t="str">
        <f t="shared" si="114"/>
        <v xml:space="preserve">234: Akak </v>
      </c>
    </row>
    <row r="2734" spans="1:21" ht="12.6">
      <c r="A2734" s="449" t="s">
        <v>10784</v>
      </c>
      <c r="B2734" s="448">
        <v>235</v>
      </c>
      <c r="C2734" s="450" t="s">
        <v>10994</v>
      </c>
      <c r="D2734" s="449" t="str">
        <f t="shared" si="113"/>
        <v>Agany</v>
      </c>
      <c r="E2734" s="449"/>
      <c r="F2734" s="449"/>
      <c r="G2734" s="449">
        <v>2</v>
      </c>
      <c r="H2734" s="449"/>
      <c r="I2734" s="449"/>
      <c r="J2734" s="449"/>
      <c r="K2734" s="449">
        <v>66</v>
      </c>
      <c r="L2734" s="449"/>
      <c r="U2734" s="196" t="str">
        <f t="shared" si="114"/>
        <v>235: Agany</v>
      </c>
    </row>
    <row r="2735" spans="1:21" ht="12.6">
      <c r="A2735" s="449" t="s">
        <v>10784</v>
      </c>
      <c r="B2735" s="448">
        <v>236</v>
      </c>
      <c r="C2735" s="450" t="s">
        <v>10995</v>
      </c>
      <c r="D2735" s="449" t="str">
        <f t="shared" si="113"/>
        <v>Ayien</v>
      </c>
      <c r="E2735" s="449"/>
      <c r="F2735" s="449"/>
      <c r="G2735" s="449">
        <v>2</v>
      </c>
      <c r="H2735" s="449"/>
      <c r="I2735" s="449"/>
      <c r="J2735" s="449"/>
      <c r="K2735" s="449">
        <v>66</v>
      </c>
      <c r="L2735" s="449"/>
      <c r="U2735" s="196" t="str">
        <f t="shared" si="114"/>
        <v>236: Ayien</v>
      </c>
    </row>
    <row r="2736" spans="1:21" ht="12.6">
      <c r="A2736" s="449" t="s">
        <v>10784</v>
      </c>
      <c r="B2736" s="448">
        <v>237</v>
      </c>
      <c r="C2736" s="450" t="s">
        <v>10996</v>
      </c>
      <c r="D2736" s="449" t="str">
        <f t="shared" si="113"/>
        <v>Ajong</v>
      </c>
      <c r="E2736" s="449"/>
      <c r="F2736" s="449"/>
      <c r="G2736" s="449">
        <v>2</v>
      </c>
      <c r="H2736" s="449"/>
      <c r="I2736" s="449"/>
      <c r="J2736" s="449"/>
      <c r="K2736" s="449">
        <v>66</v>
      </c>
      <c r="L2736" s="449"/>
      <c r="U2736" s="196" t="str">
        <f t="shared" si="114"/>
        <v>237: Ajong</v>
      </c>
    </row>
    <row r="2737" spans="1:21" ht="12.6">
      <c r="A2737" s="449" t="s">
        <v>10784</v>
      </c>
      <c r="B2737" s="448">
        <v>238</v>
      </c>
      <c r="C2737" s="450" t="s">
        <v>10997</v>
      </c>
      <c r="D2737" s="449" t="str">
        <f t="shared" si="113"/>
        <v>Man-Angui</v>
      </c>
      <c r="E2737" s="449"/>
      <c r="F2737" s="449"/>
      <c r="G2737" s="449">
        <v>2</v>
      </c>
      <c r="H2737" s="449"/>
      <c r="I2737" s="449"/>
      <c r="J2737" s="449"/>
      <c r="K2737" s="449">
        <v>66</v>
      </c>
      <c r="L2737" s="449"/>
      <c r="U2737" s="196" t="str">
        <f t="shared" si="114"/>
        <v>238: Man-Angui</v>
      </c>
    </row>
    <row r="2738" spans="1:21" ht="12.6">
      <c r="A2738" s="449" t="s">
        <v>10784</v>
      </c>
      <c r="B2738" s="448">
        <v>239</v>
      </c>
      <c r="C2738" s="450" t="s">
        <v>10998</v>
      </c>
      <c r="D2738" s="449" t="str">
        <f t="shared" si="113"/>
        <v>Mayen-Abun</v>
      </c>
      <c r="E2738" s="449"/>
      <c r="F2738" s="449"/>
      <c r="G2738" s="449">
        <v>2</v>
      </c>
      <c r="H2738" s="449"/>
      <c r="I2738" s="449"/>
      <c r="J2738" s="449"/>
      <c r="K2738" s="449">
        <v>66</v>
      </c>
      <c r="L2738" s="449"/>
      <c r="U2738" s="196" t="str">
        <f t="shared" si="114"/>
        <v>239: Mayen-Abun</v>
      </c>
    </row>
    <row r="2739" spans="1:21" ht="12.6">
      <c r="A2739" s="449" t="s">
        <v>10784</v>
      </c>
      <c r="B2739" s="448">
        <v>240</v>
      </c>
      <c r="C2739" s="450" t="s">
        <v>9957</v>
      </c>
      <c r="D2739" s="449" t="str">
        <f t="shared" si="113"/>
        <v>Thiet</v>
      </c>
      <c r="E2739" s="449"/>
      <c r="F2739" s="449"/>
      <c r="G2739" s="449">
        <v>2</v>
      </c>
      <c r="H2739" s="449"/>
      <c r="I2739" s="449"/>
      <c r="J2739" s="449"/>
      <c r="K2739" s="449">
        <v>65</v>
      </c>
      <c r="L2739" s="449"/>
      <c r="U2739" s="196" t="str">
        <f t="shared" si="114"/>
        <v>240: Thiet</v>
      </c>
    </row>
    <row r="2740" spans="1:21" ht="12.6">
      <c r="A2740" s="449" t="s">
        <v>10784</v>
      </c>
      <c r="B2740" s="448">
        <v>241</v>
      </c>
      <c r="C2740" s="450" t="s">
        <v>10999</v>
      </c>
      <c r="D2740" s="449" t="str">
        <f t="shared" si="113"/>
        <v>Manyangok</v>
      </c>
      <c r="E2740" s="449"/>
      <c r="F2740" s="449"/>
      <c r="G2740" s="449">
        <v>2</v>
      </c>
      <c r="H2740" s="449"/>
      <c r="I2740" s="449"/>
      <c r="J2740" s="449"/>
      <c r="K2740" s="449">
        <v>65</v>
      </c>
      <c r="L2740" s="449"/>
      <c r="U2740" s="196" t="str">
        <f t="shared" si="114"/>
        <v>241: Manyangok</v>
      </c>
    </row>
    <row r="2741" spans="1:21" ht="12.6">
      <c r="A2741" s="449" t="s">
        <v>10784</v>
      </c>
      <c r="B2741" s="448">
        <v>242</v>
      </c>
      <c r="C2741" s="450" t="s">
        <v>11000</v>
      </c>
      <c r="D2741" s="449" t="str">
        <f t="shared" si="113"/>
        <v>Tonj Town</v>
      </c>
      <c r="E2741" s="449"/>
      <c r="F2741" s="449"/>
      <c r="G2741" s="449">
        <v>2</v>
      </c>
      <c r="H2741" s="449"/>
      <c r="I2741" s="449"/>
      <c r="J2741" s="449"/>
      <c r="K2741" s="449">
        <v>65</v>
      </c>
      <c r="L2741" s="449"/>
      <c r="U2741" s="196" t="str">
        <f t="shared" si="114"/>
        <v>242: Tonj Town</v>
      </c>
    </row>
    <row r="2742" spans="1:21" ht="12.6">
      <c r="A2742" s="449" t="s">
        <v>10784</v>
      </c>
      <c r="B2742" s="448">
        <v>243</v>
      </c>
      <c r="C2742" s="450" t="s">
        <v>11001</v>
      </c>
      <c r="D2742" s="449" t="str">
        <f t="shared" si="113"/>
        <v xml:space="preserve">Akop </v>
      </c>
      <c r="E2742" s="449"/>
      <c r="F2742" s="449"/>
      <c r="G2742" s="449">
        <v>2</v>
      </c>
      <c r="H2742" s="449"/>
      <c r="I2742" s="449"/>
      <c r="J2742" s="449"/>
      <c r="K2742" s="449">
        <v>64</v>
      </c>
      <c r="L2742" s="449"/>
      <c r="U2742" s="196" t="str">
        <f t="shared" si="114"/>
        <v xml:space="preserve">243: Akop </v>
      </c>
    </row>
    <row r="2743" spans="1:21" ht="12.6">
      <c r="A2743" s="449" t="s">
        <v>10784</v>
      </c>
      <c r="B2743" s="448">
        <v>244</v>
      </c>
      <c r="C2743" s="450" t="s">
        <v>11002</v>
      </c>
      <c r="D2743" s="449" t="str">
        <f t="shared" si="113"/>
        <v>Alabek Centre</v>
      </c>
      <c r="E2743" s="449"/>
      <c r="F2743" s="449"/>
      <c r="G2743" s="449">
        <v>2</v>
      </c>
      <c r="H2743" s="449"/>
      <c r="I2743" s="449"/>
      <c r="J2743" s="449"/>
      <c r="K2743" s="449">
        <v>64</v>
      </c>
      <c r="L2743" s="449"/>
      <c r="U2743" s="196" t="str">
        <f t="shared" si="114"/>
        <v>244: Alabek Centre</v>
      </c>
    </row>
    <row r="2744" spans="1:21" ht="12.6">
      <c r="A2744" s="449" t="s">
        <v>10784</v>
      </c>
      <c r="B2744" s="448">
        <v>245</v>
      </c>
      <c r="C2744" s="450" t="s">
        <v>9947</v>
      </c>
      <c r="D2744" s="449" t="str">
        <f t="shared" si="113"/>
        <v>Aliek</v>
      </c>
      <c r="E2744" s="449"/>
      <c r="F2744" s="449"/>
      <c r="G2744" s="449">
        <v>2</v>
      </c>
      <c r="H2744" s="449"/>
      <c r="I2744" s="449"/>
      <c r="J2744" s="449"/>
      <c r="K2744" s="449">
        <v>64</v>
      </c>
      <c r="L2744" s="449"/>
      <c r="U2744" s="196" t="str">
        <f t="shared" si="114"/>
        <v>245: Aliek</v>
      </c>
    </row>
    <row r="2745" spans="1:21" ht="12.6">
      <c r="A2745" s="449" t="s">
        <v>10784</v>
      </c>
      <c r="B2745" s="448">
        <v>246</v>
      </c>
      <c r="C2745" s="450" t="s">
        <v>11003</v>
      </c>
      <c r="D2745" s="449" t="str">
        <f t="shared" si="113"/>
        <v>Awul</v>
      </c>
      <c r="E2745" s="449"/>
      <c r="F2745" s="449"/>
      <c r="G2745" s="449">
        <v>2</v>
      </c>
      <c r="H2745" s="449"/>
      <c r="I2745" s="449"/>
      <c r="J2745" s="449"/>
      <c r="K2745" s="449">
        <v>64</v>
      </c>
      <c r="L2745" s="449"/>
      <c r="U2745" s="196" t="str">
        <f t="shared" si="114"/>
        <v>246: Awul</v>
      </c>
    </row>
    <row r="2746" spans="1:21" ht="12.6">
      <c r="A2746" s="449" t="s">
        <v>10784</v>
      </c>
      <c r="B2746" s="448">
        <v>247</v>
      </c>
      <c r="C2746" s="450" t="s">
        <v>11004</v>
      </c>
      <c r="D2746" s="449" t="str">
        <f t="shared" si="113"/>
        <v>Pagakdit</v>
      </c>
      <c r="E2746" s="449"/>
      <c r="F2746" s="449"/>
      <c r="G2746" s="449">
        <v>2</v>
      </c>
      <c r="H2746" s="449"/>
      <c r="I2746" s="449"/>
      <c r="J2746" s="449"/>
      <c r="K2746" s="449">
        <v>64</v>
      </c>
      <c r="L2746" s="449"/>
      <c r="U2746" s="196" t="str">
        <f t="shared" si="114"/>
        <v>247: Pagakdit</v>
      </c>
    </row>
    <row r="2747" spans="1:21" ht="12.6">
      <c r="A2747" s="449" t="s">
        <v>10784</v>
      </c>
      <c r="B2747" s="448">
        <v>248</v>
      </c>
      <c r="C2747" s="450" t="s">
        <v>9954</v>
      </c>
      <c r="D2747" s="449" t="str">
        <f t="shared" si="113"/>
        <v>Warrap</v>
      </c>
      <c r="E2747" s="449"/>
      <c r="F2747" s="449"/>
      <c r="G2747" s="449">
        <v>2</v>
      </c>
      <c r="H2747" s="449"/>
      <c r="I2747" s="449"/>
      <c r="J2747" s="449"/>
      <c r="K2747" s="449">
        <v>64</v>
      </c>
      <c r="L2747" s="449"/>
      <c r="U2747" s="196" t="str">
        <f t="shared" si="114"/>
        <v>248: Warrap</v>
      </c>
    </row>
    <row r="2748" spans="1:21" ht="12.6">
      <c r="A2748" s="449" t="s">
        <v>10784</v>
      </c>
      <c r="B2748" s="448">
        <v>249</v>
      </c>
      <c r="C2748" s="450" t="s">
        <v>11005</v>
      </c>
      <c r="D2748" s="449" t="str">
        <f t="shared" si="113"/>
        <v>Kirrik</v>
      </c>
      <c r="E2748" s="449"/>
      <c r="F2748" s="449"/>
      <c r="G2748" s="449">
        <v>2</v>
      </c>
      <c r="H2748" s="449"/>
      <c r="I2748" s="449"/>
      <c r="J2748" s="449"/>
      <c r="K2748" s="449">
        <v>64</v>
      </c>
      <c r="L2748" s="449"/>
      <c r="U2748" s="196" t="str">
        <f t="shared" si="114"/>
        <v>249: Kirrik</v>
      </c>
    </row>
    <row r="2749" spans="1:21" ht="12.6">
      <c r="A2749" s="449" t="s">
        <v>10784</v>
      </c>
      <c r="B2749" s="448">
        <v>250</v>
      </c>
      <c r="C2749" s="450" t="s">
        <v>11006</v>
      </c>
      <c r="D2749" s="449" t="str">
        <f t="shared" si="113"/>
        <v>Parasika</v>
      </c>
      <c r="E2749" s="449"/>
      <c r="F2749" s="449"/>
      <c r="G2749" s="449">
        <v>2</v>
      </c>
      <c r="H2749" s="449"/>
      <c r="I2749" s="449"/>
      <c r="J2749" s="449"/>
      <c r="K2749" s="449">
        <v>64</v>
      </c>
      <c r="L2749" s="449"/>
      <c r="U2749" s="196" t="str">
        <f t="shared" si="114"/>
        <v>250: Parasika</v>
      </c>
    </row>
    <row r="2750" spans="1:21" ht="12.6">
      <c r="A2750" s="449" t="s">
        <v>10784</v>
      </c>
      <c r="B2750" s="448">
        <v>251</v>
      </c>
      <c r="C2750" s="450" t="s">
        <v>11007</v>
      </c>
      <c r="D2750" s="449" t="str">
        <f t="shared" si="113"/>
        <v>Pankot</v>
      </c>
      <c r="E2750" s="449"/>
      <c r="F2750" s="449"/>
      <c r="G2750" s="449">
        <v>2</v>
      </c>
      <c r="H2750" s="449"/>
      <c r="I2750" s="449"/>
      <c r="J2750" s="449"/>
      <c r="K2750" s="449">
        <v>64</v>
      </c>
      <c r="L2750" s="449"/>
      <c r="U2750" s="196" t="str">
        <f t="shared" si="114"/>
        <v>251: Pankot</v>
      </c>
    </row>
    <row r="2751" spans="1:21" ht="12.6">
      <c r="A2751" s="449" t="s">
        <v>10784</v>
      </c>
      <c r="B2751" s="448">
        <v>252</v>
      </c>
      <c r="C2751" s="450" t="s">
        <v>11008</v>
      </c>
      <c r="D2751" s="449" t="str">
        <f t="shared" si="113"/>
        <v>Puolbar</v>
      </c>
      <c r="E2751" s="449"/>
      <c r="F2751" s="449"/>
      <c r="G2751" s="449">
        <v>2</v>
      </c>
      <c r="H2751" s="449"/>
      <c r="I2751" s="449"/>
      <c r="J2751" s="449"/>
      <c r="K2751" s="449">
        <v>64</v>
      </c>
      <c r="L2751" s="449"/>
      <c r="U2751" s="196" t="str">
        <f t="shared" si="114"/>
        <v>252: Puolbar</v>
      </c>
    </row>
    <row r="2752" spans="1:21" ht="12.6">
      <c r="A2752" s="449" t="s">
        <v>10784</v>
      </c>
      <c r="B2752" s="448">
        <v>253</v>
      </c>
      <c r="C2752" s="450" t="s">
        <v>11009</v>
      </c>
      <c r="D2752" s="449" t="str">
        <f t="shared" si="113"/>
        <v>Adau</v>
      </c>
      <c r="E2752" s="449"/>
      <c r="F2752" s="449"/>
      <c r="G2752" s="449">
        <v>2</v>
      </c>
      <c r="H2752" s="449"/>
      <c r="I2752" s="449"/>
      <c r="J2752" s="449"/>
      <c r="K2752" s="449">
        <v>64</v>
      </c>
      <c r="L2752" s="449"/>
      <c r="U2752" s="196" t="str">
        <f t="shared" si="114"/>
        <v>253: Adau</v>
      </c>
    </row>
    <row r="2753" spans="1:21" ht="12.6">
      <c r="A2753" s="449" t="s">
        <v>10784</v>
      </c>
      <c r="B2753" s="448">
        <v>254</v>
      </c>
      <c r="C2753" s="450" t="s">
        <v>9952</v>
      </c>
      <c r="D2753" s="449" t="str">
        <f t="shared" si="113"/>
        <v>Pagol</v>
      </c>
      <c r="E2753" s="449"/>
      <c r="F2753" s="449"/>
      <c r="G2753" s="449">
        <v>2</v>
      </c>
      <c r="H2753" s="449"/>
      <c r="I2753" s="449"/>
      <c r="J2753" s="449"/>
      <c r="K2753" s="449">
        <v>64</v>
      </c>
      <c r="L2753" s="449"/>
      <c r="U2753" s="196" t="str">
        <f t="shared" si="114"/>
        <v>254: Pagol</v>
      </c>
    </row>
    <row r="2754" spans="1:21" ht="12.6">
      <c r="A2754" s="449" t="s">
        <v>10784</v>
      </c>
      <c r="B2754" s="448">
        <v>255</v>
      </c>
      <c r="C2754" s="450" t="s">
        <v>11010</v>
      </c>
      <c r="D2754" s="449" t="str">
        <f t="shared" si="113"/>
        <v>Majok</v>
      </c>
      <c r="E2754" s="449"/>
      <c r="F2754" s="449"/>
      <c r="G2754" s="449">
        <v>2</v>
      </c>
      <c r="H2754" s="449"/>
      <c r="I2754" s="449"/>
      <c r="J2754" s="449"/>
      <c r="K2754" s="449">
        <v>64</v>
      </c>
      <c r="L2754" s="449"/>
      <c r="U2754" s="196" t="str">
        <f t="shared" si="114"/>
        <v>255: Majok</v>
      </c>
    </row>
    <row r="2755" spans="1:21" ht="12.6">
      <c r="A2755" s="449" t="s">
        <v>10784</v>
      </c>
      <c r="B2755" s="448">
        <v>256</v>
      </c>
      <c r="C2755" s="450" t="s">
        <v>11011</v>
      </c>
      <c r="D2755" s="449" t="str">
        <f t="shared" si="113"/>
        <v>Lurchuk</v>
      </c>
      <c r="E2755" s="449"/>
      <c r="F2755" s="449"/>
      <c r="G2755" s="449">
        <v>2</v>
      </c>
      <c r="H2755" s="449"/>
      <c r="I2755" s="449"/>
      <c r="J2755" s="449"/>
      <c r="K2755" s="449">
        <v>64</v>
      </c>
      <c r="L2755" s="449"/>
      <c r="U2755" s="196" t="str">
        <f t="shared" si="114"/>
        <v>256: Lurchuk</v>
      </c>
    </row>
    <row r="2756" spans="1:21" ht="12.6">
      <c r="A2756" s="449" t="s">
        <v>10784</v>
      </c>
      <c r="B2756" s="448">
        <v>257</v>
      </c>
      <c r="C2756" s="450" t="s">
        <v>11012</v>
      </c>
      <c r="D2756" s="449" t="str">
        <f t="shared" si="113"/>
        <v>Rualbet</v>
      </c>
      <c r="E2756" s="449"/>
      <c r="F2756" s="449"/>
      <c r="G2756" s="449">
        <v>2</v>
      </c>
      <c r="H2756" s="449"/>
      <c r="I2756" s="449"/>
      <c r="J2756" s="449"/>
      <c r="K2756" s="449">
        <v>64</v>
      </c>
      <c r="L2756" s="449"/>
      <c r="U2756" s="196" t="str">
        <f t="shared" si="114"/>
        <v>257: Rualbet</v>
      </c>
    </row>
    <row r="2757" spans="1:21" ht="12.6">
      <c r="A2757" s="449" t="s">
        <v>10784</v>
      </c>
      <c r="B2757" s="448">
        <v>258</v>
      </c>
      <c r="C2757" s="450" t="s">
        <v>9941</v>
      </c>
      <c r="D2757" s="449" t="str">
        <f t="shared" si="113"/>
        <v>Paliang</v>
      </c>
      <c r="E2757" s="449"/>
      <c r="F2757" s="449"/>
      <c r="G2757" s="449">
        <v>2</v>
      </c>
      <c r="H2757" s="449"/>
      <c r="I2757" s="449"/>
      <c r="J2757" s="449"/>
      <c r="K2757" s="449">
        <v>63</v>
      </c>
      <c r="L2757" s="449"/>
      <c r="U2757" s="196" t="str">
        <f t="shared" si="114"/>
        <v>258: Paliang</v>
      </c>
    </row>
    <row r="2758" spans="1:21" ht="12.6">
      <c r="A2758" s="449" t="s">
        <v>10784</v>
      </c>
      <c r="B2758" s="448">
        <v>259</v>
      </c>
      <c r="C2758" s="450" t="s">
        <v>11013</v>
      </c>
      <c r="D2758" s="449" t="str">
        <f t="shared" si="113"/>
        <v>Ngapagok</v>
      </c>
      <c r="E2758" s="449"/>
      <c r="F2758" s="449"/>
      <c r="G2758" s="449">
        <v>2</v>
      </c>
      <c r="H2758" s="449"/>
      <c r="I2758" s="449"/>
      <c r="J2758" s="449"/>
      <c r="K2758" s="449">
        <v>63</v>
      </c>
      <c r="L2758" s="449"/>
      <c r="U2758" s="196" t="str">
        <f t="shared" si="114"/>
        <v>259: Ngapagok</v>
      </c>
    </row>
    <row r="2759" spans="1:21" ht="12.6">
      <c r="A2759" s="449" t="s">
        <v>10784</v>
      </c>
      <c r="B2759" s="448">
        <v>260</v>
      </c>
      <c r="C2759" s="450" t="s">
        <v>11014</v>
      </c>
      <c r="D2759" s="449" t="str">
        <f t="shared" si="113"/>
        <v>Palal</v>
      </c>
      <c r="E2759" s="449"/>
      <c r="F2759" s="449"/>
      <c r="G2759" s="449">
        <v>2</v>
      </c>
      <c r="H2759" s="449"/>
      <c r="I2759" s="449"/>
      <c r="J2759" s="449"/>
      <c r="K2759" s="449">
        <v>63</v>
      </c>
      <c r="L2759" s="449"/>
      <c r="U2759" s="196" t="str">
        <f t="shared" si="114"/>
        <v>260: Palal</v>
      </c>
    </row>
    <row r="2760" spans="1:21" ht="12.6">
      <c r="A2760" s="449" t="s">
        <v>10784</v>
      </c>
      <c r="B2760" s="448">
        <v>261</v>
      </c>
      <c r="C2760" s="450" t="s">
        <v>11015</v>
      </c>
      <c r="D2760" s="449" t="str">
        <f t="shared" ref="D2760:D2823" si="115">C2760</f>
        <v>Wunlit</v>
      </c>
      <c r="E2760" s="449"/>
      <c r="F2760" s="449"/>
      <c r="G2760" s="449">
        <v>2</v>
      </c>
      <c r="H2760" s="449"/>
      <c r="I2760" s="449"/>
      <c r="J2760" s="449"/>
      <c r="K2760" s="449">
        <v>63</v>
      </c>
      <c r="L2760" s="449"/>
      <c r="U2760" s="196" t="str">
        <f t="shared" ref="U2760:U2823" si="116">IF(LEN(B2760)&gt;0,_xlfn.CONCAT(B2760,": ",D2760),"")</f>
        <v>261: Wunlit</v>
      </c>
    </row>
    <row r="2761" spans="1:21" ht="12.6">
      <c r="A2761" s="449" t="s">
        <v>10784</v>
      </c>
      <c r="B2761" s="448">
        <v>262</v>
      </c>
      <c r="C2761" s="450" t="s">
        <v>11016</v>
      </c>
      <c r="D2761" s="449" t="str">
        <f t="shared" si="115"/>
        <v>Turalei Center</v>
      </c>
      <c r="E2761" s="449"/>
      <c r="F2761" s="449"/>
      <c r="G2761" s="449">
        <v>2</v>
      </c>
      <c r="H2761" s="449"/>
      <c r="I2761" s="449"/>
      <c r="J2761" s="449"/>
      <c r="K2761" s="449">
        <v>66</v>
      </c>
      <c r="L2761" s="449"/>
      <c r="U2761" s="196" t="str">
        <f t="shared" si="116"/>
        <v>262: Turalei Center</v>
      </c>
    </row>
    <row r="2762" spans="1:21" ht="12.6">
      <c r="A2762" s="449" t="s">
        <v>10784</v>
      </c>
      <c r="B2762" s="448">
        <v>263</v>
      </c>
      <c r="C2762" s="450" t="s">
        <v>11017</v>
      </c>
      <c r="D2762" s="449" t="str">
        <f t="shared" si="115"/>
        <v>New Gufa</v>
      </c>
      <c r="E2762" s="449"/>
      <c r="F2762" s="449"/>
      <c r="G2762" s="449">
        <v>2</v>
      </c>
      <c r="H2762" s="449"/>
      <c r="I2762" s="449"/>
      <c r="J2762" s="449"/>
      <c r="K2762" s="449">
        <v>52</v>
      </c>
      <c r="L2762" s="449"/>
      <c r="U2762" s="196" t="str">
        <f t="shared" si="116"/>
        <v>263: New Gufa</v>
      </c>
    </row>
    <row r="2763" spans="1:21" ht="12.6">
      <c r="A2763" s="449" t="s">
        <v>10784</v>
      </c>
      <c r="B2763" s="448">
        <v>264</v>
      </c>
      <c r="C2763" s="450" t="s">
        <v>11018</v>
      </c>
      <c r="D2763" s="449" t="str">
        <f t="shared" si="115"/>
        <v>Warnyama</v>
      </c>
      <c r="E2763" s="449"/>
      <c r="F2763" s="449"/>
      <c r="G2763" s="449">
        <v>2</v>
      </c>
      <c r="H2763" s="449"/>
      <c r="I2763" s="449"/>
      <c r="J2763" s="449"/>
      <c r="K2763" s="449">
        <v>52</v>
      </c>
      <c r="L2763" s="449"/>
      <c r="U2763" s="196" t="str">
        <f t="shared" si="116"/>
        <v>264: Warnyama</v>
      </c>
    </row>
    <row r="2764" spans="1:21" ht="12.6">
      <c r="A2764" s="449" t="s">
        <v>10784</v>
      </c>
      <c r="B2764" s="448">
        <v>265</v>
      </c>
      <c r="C2764" s="450" t="s">
        <v>11019</v>
      </c>
      <c r="D2764" s="449" t="str">
        <f t="shared" si="115"/>
        <v>Banketa</v>
      </c>
      <c r="E2764" s="449"/>
      <c r="F2764" s="449"/>
      <c r="G2764" s="449">
        <v>2</v>
      </c>
      <c r="H2764" s="449"/>
      <c r="I2764" s="449"/>
      <c r="J2764" s="449"/>
      <c r="K2764" s="449">
        <v>52</v>
      </c>
      <c r="L2764" s="449"/>
      <c r="U2764" s="196" t="str">
        <f t="shared" si="116"/>
        <v>265: Banketa</v>
      </c>
    </row>
    <row r="2765" spans="1:21" ht="12.6">
      <c r="A2765" s="449" t="s">
        <v>10784</v>
      </c>
      <c r="B2765" s="448">
        <v>266</v>
      </c>
      <c r="C2765" s="450" t="s">
        <v>11020</v>
      </c>
      <c r="D2765" s="449" t="str">
        <f t="shared" si="115"/>
        <v>Jamam &amp; Kidwa</v>
      </c>
      <c r="E2765" s="449"/>
      <c r="F2765" s="449"/>
      <c r="G2765" s="449">
        <v>2</v>
      </c>
      <c r="H2765" s="449"/>
      <c r="I2765" s="449"/>
      <c r="J2765" s="449"/>
      <c r="K2765" s="449">
        <v>52</v>
      </c>
      <c r="L2765" s="449"/>
      <c r="U2765" s="196" t="str">
        <f t="shared" si="116"/>
        <v>266: Jamam &amp; Kidwa</v>
      </c>
    </row>
    <row r="2766" spans="1:21" ht="12.6">
      <c r="A2766" s="449" t="s">
        <v>10784</v>
      </c>
      <c r="B2766" s="448">
        <v>267</v>
      </c>
      <c r="C2766" s="450" t="s">
        <v>11021</v>
      </c>
      <c r="D2766" s="449" t="str">
        <f t="shared" si="115"/>
        <v>Gismala</v>
      </c>
      <c r="E2766" s="449"/>
      <c r="F2766" s="449"/>
      <c r="G2766" s="449">
        <v>2</v>
      </c>
      <c r="H2766" s="449"/>
      <c r="I2766" s="449"/>
      <c r="J2766" s="449"/>
      <c r="K2766" s="449">
        <v>52</v>
      </c>
      <c r="L2766" s="449"/>
      <c r="U2766" s="196" t="str">
        <f t="shared" si="116"/>
        <v>267: Gismala</v>
      </c>
    </row>
    <row r="2767" spans="1:21" ht="12.6">
      <c r="A2767" s="449" t="s">
        <v>10784</v>
      </c>
      <c r="B2767" s="448">
        <v>268</v>
      </c>
      <c r="C2767" s="450" t="s">
        <v>11022</v>
      </c>
      <c r="D2767" s="449" t="str">
        <f t="shared" si="115"/>
        <v>Puomki Midir</v>
      </c>
      <c r="E2767" s="449"/>
      <c r="F2767" s="449"/>
      <c r="G2767" s="449">
        <v>2</v>
      </c>
      <c r="H2767" s="449"/>
      <c r="I2767" s="449"/>
      <c r="J2767" s="449"/>
      <c r="K2767" s="449">
        <v>52</v>
      </c>
      <c r="L2767" s="449"/>
      <c r="U2767" s="196" t="str">
        <f t="shared" si="116"/>
        <v>268: Puomki Midir</v>
      </c>
    </row>
    <row r="2768" spans="1:21" ht="12.6">
      <c r="A2768" s="449" t="s">
        <v>10784</v>
      </c>
      <c r="B2768" s="448">
        <v>269</v>
      </c>
      <c r="C2768" s="450" t="s">
        <v>11023</v>
      </c>
      <c r="D2768" s="449" t="str">
        <f t="shared" si="115"/>
        <v>Keweji &amp; Kanyaji</v>
      </c>
      <c r="E2768" s="449"/>
      <c r="F2768" s="449"/>
      <c r="G2768" s="449">
        <v>2</v>
      </c>
      <c r="H2768" s="449"/>
      <c r="I2768" s="449"/>
      <c r="J2768" s="449"/>
      <c r="K2768" s="449">
        <v>52</v>
      </c>
      <c r="L2768" s="449"/>
      <c r="U2768" s="196" t="str">
        <f t="shared" si="116"/>
        <v>269: Keweji &amp; Kanyaji</v>
      </c>
    </row>
    <row r="2769" spans="1:21" ht="12.6">
      <c r="A2769" s="449" t="s">
        <v>10784</v>
      </c>
      <c r="B2769" s="448">
        <v>270</v>
      </c>
      <c r="C2769" s="450" t="s">
        <v>11024</v>
      </c>
      <c r="D2769" s="449" t="str">
        <f t="shared" si="115"/>
        <v>Dangaji</v>
      </c>
      <c r="E2769" s="449"/>
      <c r="F2769" s="449"/>
      <c r="G2769" s="449">
        <v>2</v>
      </c>
      <c r="H2769" s="449"/>
      <c r="I2769" s="449"/>
      <c r="J2769" s="449"/>
      <c r="K2769" s="449">
        <v>52</v>
      </c>
      <c r="L2769" s="449"/>
      <c r="U2769" s="196" t="str">
        <f t="shared" si="116"/>
        <v>270: Dangaji</v>
      </c>
    </row>
    <row r="2770" spans="1:21" ht="12.6">
      <c r="A2770" s="449" t="s">
        <v>10784</v>
      </c>
      <c r="B2770" s="448">
        <v>271</v>
      </c>
      <c r="C2770" s="450" t="s">
        <v>11025</v>
      </c>
      <c r="D2770" s="449" t="str">
        <f t="shared" si="115"/>
        <v xml:space="preserve">Bunj </v>
      </c>
      <c r="E2770" s="449"/>
      <c r="F2770" s="449"/>
      <c r="G2770" s="449">
        <v>2</v>
      </c>
      <c r="H2770" s="449"/>
      <c r="I2770" s="449"/>
      <c r="J2770" s="449"/>
      <c r="K2770" s="449">
        <v>52</v>
      </c>
      <c r="L2770" s="449"/>
      <c r="U2770" s="196" t="str">
        <f t="shared" si="116"/>
        <v xml:space="preserve">271: Bunj </v>
      </c>
    </row>
    <row r="2771" spans="1:21" ht="12.6">
      <c r="A2771" s="449" t="s">
        <v>10784</v>
      </c>
      <c r="B2771" s="448">
        <v>272</v>
      </c>
      <c r="C2771" s="450" t="s">
        <v>11026</v>
      </c>
      <c r="D2771" s="449" t="str">
        <f t="shared" si="115"/>
        <v>Batil</v>
      </c>
      <c r="E2771" s="449"/>
      <c r="F2771" s="449"/>
      <c r="G2771" s="449">
        <v>2</v>
      </c>
      <c r="H2771" s="449"/>
      <c r="I2771" s="449"/>
      <c r="J2771" s="449"/>
      <c r="K2771" s="449">
        <v>52</v>
      </c>
      <c r="L2771" s="449"/>
      <c r="U2771" s="196" t="str">
        <f t="shared" si="116"/>
        <v>272: Batil</v>
      </c>
    </row>
    <row r="2772" spans="1:21" ht="12.6">
      <c r="A2772" s="449" t="s">
        <v>10784</v>
      </c>
      <c r="B2772" s="448">
        <v>273</v>
      </c>
      <c r="C2772" s="450" t="s">
        <v>11027</v>
      </c>
      <c r="D2772" s="449" t="str">
        <f t="shared" si="115"/>
        <v xml:space="preserve">Offra </v>
      </c>
      <c r="E2772" s="449"/>
      <c r="F2772" s="449"/>
      <c r="G2772" s="449">
        <v>2</v>
      </c>
      <c r="H2772" s="449"/>
      <c r="I2772" s="449"/>
      <c r="J2772" s="449"/>
      <c r="K2772" s="449">
        <v>52</v>
      </c>
      <c r="L2772" s="449"/>
      <c r="U2772" s="196" t="str">
        <f t="shared" si="116"/>
        <v xml:space="preserve">273: Offra </v>
      </c>
    </row>
    <row r="2773" spans="1:21" ht="12.6">
      <c r="A2773" s="449" t="s">
        <v>10784</v>
      </c>
      <c r="B2773" s="448">
        <v>274</v>
      </c>
      <c r="C2773" s="450" t="s">
        <v>11028</v>
      </c>
      <c r="D2773" s="449" t="str">
        <f t="shared" si="115"/>
        <v xml:space="preserve">Doro One </v>
      </c>
      <c r="E2773" s="449"/>
      <c r="F2773" s="449"/>
      <c r="G2773" s="449">
        <v>2</v>
      </c>
      <c r="H2773" s="449"/>
      <c r="I2773" s="449"/>
      <c r="J2773" s="449"/>
      <c r="K2773" s="449">
        <v>52</v>
      </c>
      <c r="L2773" s="449"/>
      <c r="U2773" s="196" t="str">
        <f t="shared" si="116"/>
        <v xml:space="preserve">274: Doro One </v>
      </c>
    </row>
    <row r="2774" spans="1:21" ht="12.6">
      <c r="A2774" s="449" t="s">
        <v>10784</v>
      </c>
      <c r="B2774" s="448">
        <v>275</v>
      </c>
      <c r="C2774" s="450" t="s">
        <v>11029</v>
      </c>
      <c r="D2774" s="449" t="str">
        <f t="shared" si="115"/>
        <v>Doro Nila</v>
      </c>
      <c r="E2774" s="449"/>
      <c r="F2774" s="449"/>
      <c r="G2774" s="449">
        <v>2</v>
      </c>
      <c r="H2774" s="449"/>
      <c r="I2774" s="449"/>
      <c r="J2774" s="449"/>
      <c r="K2774" s="449">
        <v>52</v>
      </c>
      <c r="L2774" s="449"/>
      <c r="U2774" s="196" t="str">
        <f t="shared" si="116"/>
        <v>275: Doro Nila</v>
      </c>
    </row>
    <row r="2775" spans="1:21" ht="12.6">
      <c r="A2775" s="449" t="s">
        <v>10784</v>
      </c>
      <c r="B2775" s="448">
        <v>276</v>
      </c>
      <c r="C2775" s="450" t="s">
        <v>11030</v>
      </c>
      <c r="D2775" s="449" t="str">
        <f t="shared" si="115"/>
        <v>Kongo Mamur</v>
      </c>
      <c r="E2775" s="449"/>
      <c r="F2775" s="449"/>
      <c r="G2775" s="449">
        <v>2</v>
      </c>
      <c r="H2775" s="449"/>
      <c r="I2775" s="449"/>
      <c r="J2775" s="449"/>
      <c r="K2775" s="449">
        <v>52</v>
      </c>
      <c r="L2775" s="449"/>
      <c r="U2775" s="196" t="str">
        <f t="shared" si="116"/>
        <v>276: Kongo Mamur</v>
      </c>
    </row>
    <row r="2776" spans="1:21" ht="12.6">
      <c r="A2776" s="449" t="s">
        <v>10784</v>
      </c>
      <c r="B2776" s="448">
        <v>277</v>
      </c>
      <c r="C2776" s="450" t="s">
        <v>11031</v>
      </c>
      <c r="D2776" s="449" t="str">
        <f t="shared" si="115"/>
        <v>Dethoma 1</v>
      </c>
      <c r="E2776" s="449"/>
      <c r="F2776" s="449"/>
      <c r="G2776" s="449">
        <v>2</v>
      </c>
      <c r="H2776" s="449"/>
      <c r="I2776" s="449"/>
      <c r="J2776" s="449"/>
      <c r="K2776" s="449">
        <v>56</v>
      </c>
      <c r="L2776" s="449"/>
      <c r="U2776" s="196" t="str">
        <f t="shared" si="116"/>
        <v>277: Dethoma 1</v>
      </c>
    </row>
    <row r="2777" spans="1:21" ht="12.6">
      <c r="A2777" s="449" t="s">
        <v>10784</v>
      </c>
      <c r="B2777" s="448">
        <v>278</v>
      </c>
      <c r="C2777" s="450" t="s">
        <v>11032</v>
      </c>
      <c r="D2777" s="449" t="str">
        <f t="shared" si="115"/>
        <v>Dethoma 2</v>
      </c>
      <c r="E2777" s="449"/>
      <c r="F2777" s="449"/>
      <c r="G2777" s="449">
        <v>2</v>
      </c>
      <c r="H2777" s="449"/>
      <c r="I2777" s="449"/>
      <c r="J2777" s="449"/>
      <c r="K2777" s="449">
        <v>56</v>
      </c>
      <c r="L2777" s="449"/>
      <c r="U2777" s="196" t="str">
        <f t="shared" si="116"/>
        <v>278: Dethoma 2</v>
      </c>
    </row>
    <row r="2778" spans="1:21" ht="12.6">
      <c r="A2778" s="449" t="s">
        <v>10784</v>
      </c>
      <c r="B2778" s="448">
        <v>279</v>
      </c>
      <c r="C2778" s="450" t="s">
        <v>11033</v>
      </c>
      <c r="D2778" s="449" t="str">
        <f t="shared" si="115"/>
        <v>New Paloch</v>
      </c>
      <c r="E2778" s="449"/>
      <c r="F2778" s="449"/>
      <c r="G2778" s="449">
        <v>2</v>
      </c>
      <c r="H2778" s="449"/>
      <c r="I2778" s="449"/>
      <c r="J2778" s="449"/>
      <c r="K2778" s="449">
        <v>56</v>
      </c>
      <c r="L2778" s="449"/>
      <c r="U2778" s="196" t="str">
        <f t="shared" si="116"/>
        <v>279: New Paloch</v>
      </c>
    </row>
    <row r="2779" spans="1:21" ht="12.6">
      <c r="A2779" s="449" t="s">
        <v>10784</v>
      </c>
      <c r="B2779" s="448">
        <v>280</v>
      </c>
      <c r="C2779" s="450" t="s">
        <v>11034</v>
      </c>
      <c r="D2779" s="449" t="str">
        <f t="shared" si="115"/>
        <v>Khor Adar</v>
      </c>
      <c r="E2779" s="449"/>
      <c r="F2779" s="449"/>
      <c r="G2779" s="449">
        <v>2</v>
      </c>
      <c r="H2779" s="449"/>
      <c r="I2779" s="449"/>
      <c r="J2779" s="449"/>
      <c r="K2779" s="449">
        <v>56</v>
      </c>
      <c r="L2779" s="449"/>
      <c r="U2779" s="196" t="str">
        <f t="shared" si="116"/>
        <v>280: Khor Adar</v>
      </c>
    </row>
    <row r="2780" spans="1:21" ht="12.6">
      <c r="A2780" s="449" t="s">
        <v>10784</v>
      </c>
      <c r="B2780" s="448">
        <v>281</v>
      </c>
      <c r="C2780" s="450" t="s">
        <v>9730</v>
      </c>
      <c r="D2780" s="449" t="str">
        <f t="shared" si="115"/>
        <v>Malek</v>
      </c>
      <c r="E2780" s="449"/>
      <c r="F2780" s="449"/>
      <c r="G2780" s="449">
        <v>2</v>
      </c>
      <c r="H2780" s="449"/>
      <c r="I2780" s="449"/>
      <c r="J2780" s="449"/>
      <c r="K2780" s="449">
        <v>56</v>
      </c>
      <c r="L2780" s="449"/>
      <c r="U2780" s="196" t="str">
        <f t="shared" si="116"/>
        <v>281: Malek</v>
      </c>
    </row>
    <row r="2781" spans="1:21" ht="12.6">
      <c r="A2781" s="449" t="s">
        <v>10784</v>
      </c>
      <c r="B2781" s="448">
        <v>282</v>
      </c>
      <c r="C2781" s="450" t="s">
        <v>9912</v>
      </c>
      <c r="D2781" s="449" t="str">
        <f t="shared" si="115"/>
        <v>Geger</v>
      </c>
      <c r="E2781" s="449"/>
      <c r="F2781" s="449"/>
      <c r="G2781" s="449">
        <v>2</v>
      </c>
      <c r="H2781" s="449"/>
      <c r="I2781" s="449"/>
      <c r="J2781" s="449"/>
      <c r="K2781" s="449">
        <v>58</v>
      </c>
      <c r="L2781" s="449"/>
      <c r="U2781" s="196" t="str">
        <f t="shared" si="116"/>
        <v>282: Geger</v>
      </c>
    </row>
    <row r="2782" spans="1:21" ht="12.6">
      <c r="A2782" s="449" t="s">
        <v>10784</v>
      </c>
      <c r="B2782" s="448">
        <v>283</v>
      </c>
      <c r="C2782" s="450" t="s">
        <v>11035</v>
      </c>
      <c r="D2782" s="449" t="str">
        <f t="shared" si="115"/>
        <v>Abayok</v>
      </c>
      <c r="E2782" s="449"/>
      <c r="F2782" s="449"/>
      <c r="G2782" s="449">
        <v>2</v>
      </c>
      <c r="H2782" s="449"/>
      <c r="I2782" s="449"/>
      <c r="J2782" s="449"/>
      <c r="K2782" s="449">
        <v>58</v>
      </c>
      <c r="L2782" s="449"/>
      <c r="U2782" s="196" t="str">
        <f t="shared" si="116"/>
        <v>283: Abayok</v>
      </c>
    </row>
    <row r="2783" spans="1:21" ht="12.6">
      <c r="A2783" s="449" t="s">
        <v>10784</v>
      </c>
      <c r="B2783" s="448">
        <v>284</v>
      </c>
      <c r="C2783" s="450" t="s">
        <v>11036</v>
      </c>
      <c r="D2783" s="449" t="str">
        <f t="shared" si="115"/>
        <v>Monydang</v>
      </c>
      <c r="E2783" s="449"/>
      <c r="F2783" s="449"/>
      <c r="G2783" s="449">
        <v>2</v>
      </c>
      <c r="H2783" s="449"/>
      <c r="I2783" s="449"/>
      <c r="J2783" s="449"/>
      <c r="K2783" s="449">
        <v>58</v>
      </c>
      <c r="L2783" s="449"/>
      <c r="U2783" s="196" t="str">
        <f t="shared" si="116"/>
        <v>284: Monydang</v>
      </c>
    </row>
    <row r="2784" spans="1:21" ht="12.6">
      <c r="A2784" s="449" t="s">
        <v>10784</v>
      </c>
      <c r="B2784" s="448">
        <v>285</v>
      </c>
      <c r="C2784" s="450" t="s">
        <v>9913</v>
      </c>
      <c r="D2784" s="449" t="str">
        <f t="shared" si="115"/>
        <v>Jalhak</v>
      </c>
      <c r="E2784" s="449"/>
      <c r="F2784" s="449"/>
      <c r="G2784" s="449">
        <v>2</v>
      </c>
      <c r="H2784" s="449"/>
      <c r="I2784" s="449"/>
      <c r="J2784" s="449"/>
      <c r="K2784" s="449">
        <v>58</v>
      </c>
      <c r="L2784" s="449"/>
      <c r="U2784" s="196" t="str">
        <f t="shared" si="116"/>
        <v>285: Jalhak</v>
      </c>
    </row>
    <row r="2785" spans="1:21" ht="12.6">
      <c r="A2785" s="449" t="s">
        <v>10784</v>
      </c>
      <c r="B2785" s="448">
        <v>286</v>
      </c>
      <c r="C2785" s="450" t="s">
        <v>11037</v>
      </c>
      <c r="D2785" s="449" t="str">
        <f t="shared" si="115"/>
        <v xml:space="preserve">Payuer </v>
      </c>
      <c r="E2785" s="449"/>
      <c r="F2785" s="449"/>
      <c r="G2785" s="449">
        <v>2</v>
      </c>
      <c r="H2785" s="449"/>
      <c r="I2785" s="449"/>
      <c r="J2785" s="449"/>
      <c r="K2785" s="449">
        <v>58</v>
      </c>
      <c r="L2785" s="449"/>
      <c r="U2785" s="196" t="str">
        <f t="shared" si="116"/>
        <v xml:space="preserve">286: Payuer </v>
      </c>
    </row>
    <row r="2786" spans="1:21" ht="12.6">
      <c r="A2786" s="449" t="s">
        <v>10784</v>
      </c>
      <c r="B2786" s="448">
        <v>287</v>
      </c>
      <c r="C2786" s="450" t="s">
        <v>11038</v>
      </c>
      <c r="D2786" s="449" t="str">
        <f t="shared" si="115"/>
        <v>Wunthou</v>
      </c>
      <c r="E2786" s="449"/>
      <c r="F2786" s="449"/>
      <c r="G2786" s="449">
        <v>2</v>
      </c>
      <c r="H2786" s="449"/>
      <c r="I2786" s="449"/>
      <c r="J2786" s="449"/>
      <c r="K2786" s="449">
        <v>58</v>
      </c>
      <c r="L2786" s="449"/>
      <c r="U2786" s="196" t="str">
        <f t="shared" si="116"/>
        <v>287: Wunthou</v>
      </c>
    </row>
    <row r="2787" spans="1:21" ht="12.6">
      <c r="A2787" s="449" t="s">
        <v>10784</v>
      </c>
      <c r="B2787" s="448">
        <v>288</v>
      </c>
      <c r="C2787" s="450" t="s">
        <v>11039</v>
      </c>
      <c r="D2787" s="449" t="str">
        <f t="shared" si="115"/>
        <v>Ramela</v>
      </c>
      <c r="E2787" s="449"/>
      <c r="F2787" s="449"/>
      <c r="G2787" s="449">
        <v>2</v>
      </c>
      <c r="H2787" s="449"/>
      <c r="I2787" s="449"/>
      <c r="J2787" s="449"/>
      <c r="K2787" s="449">
        <v>58</v>
      </c>
      <c r="L2787" s="449"/>
      <c r="U2787" s="196" t="str">
        <f t="shared" si="116"/>
        <v>288: Ramela</v>
      </c>
    </row>
    <row r="2788" spans="1:21" ht="12.6">
      <c r="A2788" s="449" t="s">
        <v>10784</v>
      </c>
      <c r="B2788" s="448">
        <v>289</v>
      </c>
      <c r="C2788" s="450" t="s">
        <v>11040</v>
      </c>
      <c r="D2788" s="449" t="str">
        <f t="shared" si="115"/>
        <v>Halaka</v>
      </c>
      <c r="E2788" s="449"/>
      <c r="F2788" s="449"/>
      <c r="G2788" s="449">
        <v>2</v>
      </c>
      <c r="H2788" s="449"/>
      <c r="I2788" s="449"/>
      <c r="J2788" s="449"/>
      <c r="K2788" s="449">
        <v>58</v>
      </c>
      <c r="L2788" s="449"/>
      <c r="U2788" s="196" t="str">
        <f t="shared" si="116"/>
        <v>289: Halaka</v>
      </c>
    </row>
    <row r="2789" spans="1:21" ht="12.6">
      <c r="A2789" s="449" t="s">
        <v>10784</v>
      </c>
      <c r="B2789" s="448">
        <v>290</v>
      </c>
      <c r="C2789" s="450" t="s">
        <v>11041</v>
      </c>
      <c r="D2789" s="449" t="str">
        <f t="shared" si="115"/>
        <v>Banyjang</v>
      </c>
      <c r="E2789" s="449"/>
      <c r="F2789" s="449"/>
      <c r="G2789" s="449">
        <v>2</v>
      </c>
      <c r="H2789" s="449"/>
      <c r="I2789" s="449"/>
      <c r="J2789" s="449"/>
      <c r="K2789" s="449">
        <v>58</v>
      </c>
      <c r="L2789" s="449"/>
      <c r="U2789" s="196" t="str">
        <f t="shared" si="116"/>
        <v>290: Banyjang</v>
      </c>
    </row>
    <row r="2790" spans="1:21" ht="12.6">
      <c r="A2790" s="449" t="s">
        <v>10784</v>
      </c>
      <c r="B2790" s="448">
        <v>291</v>
      </c>
      <c r="C2790" s="450" t="s">
        <v>11042</v>
      </c>
      <c r="D2790" s="449" t="str">
        <f t="shared" si="115"/>
        <v>Dugdug</v>
      </c>
      <c r="E2790" s="449"/>
      <c r="F2790" s="449"/>
      <c r="G2790" s="449">
        <v>2</v>
      </c>
      <c r="H2790" s="449"/>
      <c r="I2790" s="449"/>
      <c r="J2790" s="449"/>
      <c r="K2790" s="449">
        <v>58</v>
      </c>
      <c r="L2790" s="449"/>
      <c r="U2790" s="196" t="str">
        <f t="shared" si="116"/>
        <v>291: Dugdug</v>
      </c>
    </row>
    <row r="2791" spans="1:21" ht="12.6">
      <c r="A2791" s="449" t="s">
        <v>10784</v>
      </c>
      <c r="B2791" s="448">
        <v>292</v>
      </c>
      <c r="C2791" s="450" t="s">
        <v>11043</v>
      </c>
      <c r="D2791" s="449" t="str">
        <f t="shared" si="115"/>
        <v>Shomodi</v>
      </c>
      <c r="E2791" s="449"/>
      <c r="F2791" s="449"/>
      <c r="G2791" s="449">
        <v>2</v>
      </c>
      <c r="H2791" s="449"/>
      <c r="I2791" s="449"/>
      <c r="J2791" s="449"/>
      <c r="K2791" s="449">
        <v>58</v>
      </c>
      <c r="L2791" s="449"/>
      <c r="U2791" s="196" t="str">
        <f t="shared" si="116"/>
        <v>292: Shomodi</v>
      </c>
    </row>
    <row r="2792" spans="1:21" ht="12.6">
      <c r="A2792" s="449" t="s">
        <v>10784</v>
      </c>
      <c r="B2792" s="448">
        <v>293</v>
      </c>
      <c r="C2792" s="450" t="s">
        <v>11044</v>
      </c>
      <c r="D2792" s="449" t="str">
        <f t="shared" si="115"/>
        <v>Atam</v>
      </c>
      <c r="E2792" s="449"/>
      <c r="F2792" s="449"/>
      <c r="G2792" s="449">
        <v>2</v>
      </c>
      <c r="H2792" s="449"/>
      <c r="I2792" s="449"/>
      <c r="J2792" s="449"/>
      <c r="K2792" s="449">
        <v>58</v>
      </c>
      <c r="L2792" s="449"/>
      <c r="U2792" s="196" t="str">
        <f t="shared" si="116"/>
        <v>293: Atam</v>
      </c>
    </row>
    <row r="2793" spans="1:21" ht="12.6">
      <c r="A2793" s="449" t="s">
        <v>10784</v>
      </c>
      <c r="B2793" s="448">
        <v>294</v>
      </c>
      <c r="C2793" s="450" t="s">
        <v>11045</v>
      </c>
      <c r="D2793" s="449" t="str">
        <f t="shared" si="115"/>
        <v>Frahan</v>
      </c>
      <c r="E2793" s="449"/>
      <c r="F2793" s="449"/>
      <c r="G2793" s="449">
        <v>2</v>
      </c>
      <c r="H2793" s="449"/>
      <c r="I2793" s="449"/>
      <c r="J2793" s="449"/>
      <c r="K2793" s="449">
        <v>58</v>
      </c>
      <c r="L2793" s="449"/>
      <c r="U2793" s="196" t="str">
        <f t="shared" si="116"/>
        <v>294: Frahan</v>
      </c>
    </row>
    <row r="2794" spans="1:21" ht="12.6">
      <c r="A2794" s="449" t="s">
        <v>10784</v>
      </c>
      <c r="B2794" s="448">
        <v>295</v>
      </c>
      <c r="C2794" s="450" t="s">
        <v>11046</v>
      </c>
      <c r="D2794" s="449" t="str">
        <f t="shared" si="115"/>
        <v>Malakal-PoC</v>
      </c>
      <c r="E2794" s="449"/>
      <c r="F2794" s="449"/>
      <c r="G2794" s="449">
        <v>2</v>
      </c>
      <c r="H2794" s="449"/>
      <c r="I2794" s="449"/>
      <c r="J2794" s="449"/>
      <c r="K2794" s="449">
        <v>54</v>
      </c>
      <c r="L2794" s="449"/>
      <c r="U2794" s="196" t="str">
        <f t="shared" si="116"/>
        <v>295: Malakal-PoC</v>
      </c>
    </row>
    <row r="2795" spans="1:21" ht="12.6">
      <c r="A2795" s="449" t="s">
        <v>10784</v>
      </c>
      <c r="B2795" s="448">
        <v>296</v>
      </c>
      <c r="C2795" s="450" t="s">
        <v>11047</v>
      </c>
      <c r="D2795" s="449" t="str">
        <f t="shared" si="115"/>
        <v>Malakal Town</v>
      </c>
      <c r="E2795" s="449"/>
      <c r="F2795" s="449"/>
      <c r="G2795" s="449">
        <v>2</v>
      </c>
      <c r="H2795" s="449"/>
      <c r="I2795" s="449"/>
      <c r="J2795" s="449"/>
      <c r="K2795" s="449">
        <v>54</v>
      </c>
      <c r="L2795" s="449"/>
      <c r="U2795" s="196" t="str">
        <f t="shared" si="116"/>
        <v>296: Malakal Town</v>
      </c>
    </row>
    <row r="2796" spans="1:21" ht="12.6">
      <c r="A2796" s="449" t="s">
        <v>10784</v>
      </c>
      <c r="B2796" s="448">
        <v>297</v>
      </c>
      <c r="C2796" s="450" t="s">
        <v>11048</v>
      </c>
      <c r="D2796" s="449" t="str">
        <f t="shared" si="115"/>
        <v>Paguir</v>
      </c>
      <c r="E2796" s="449"/>
      <c r="F2796" s="449"/>
      <c r="G2796" s="449">
        <v>2</v>
      </c>
      <c r="H2796" s="449"/>
      <c r="I2796" s="449"/>
      <c r="J2796" s="449"/>
      <c r="K2796" s="449">
        <v>19</v>
      </c>
      <c r="L2796" s="449"/>
      <c r="U2796" s="196" t="str">
        <f t="shared" si="116"/>
        <v>297: Paguir</v>
      </c>
    </row>
    <row r="2797" spans="1:21" ht="12.6">
      <c r="A2797" s="449" t="s">
        <v>10784</v>
      </c>
      <c r="B2797" s="448">
        <v>298</v>
      </c>
      <c r="C2797" s="450" t="s">
        <v>11049</v>
      </c>
      <c r="D2797" s="449" t="str">
        <f t="shared" si="115"/>
        <v>Keew</v>
      </c>
      <c r="E2797" s="449"/>
      <c r="F2797" s="449"/>
      <c r="G2797" s="449">
        <v>2</v>
      </c>
      <c r="H2797" s="449"/>
      <c r="I2797" s="449"/>
      <c r="J2797" s="449"/>
      <c r="K2797" s="449">
        <v>19</v>
      </c>
      <c r="L2797" s="449"/>
      <c r="U2797" s="196" t="str">
        <f t="shared" si="116"/>
        <v>298: Keew</v>
      </c>
    </row>
    <row r="2798" spans="1:21" ht="12.6">
      <c r="A2798" s="449" t="s">
        <v>10784</v>
      </c>
      <c r="B2798" s="448">
        <v>299</v>
      </c>
      <c r="C2798" s="450" t="s">
        <v>11050</v>
      </c>
      <c r="D2798" s="449" t="str">
        <f t="shared" si="115"/>
        <v>Kuernyang</v>
      </c>
      <c r="E2798" s="449"/>
      <c r="F2798" s="449"/>
      <c r="G2798" s="449">
        <v>2</v>
      </c>
      <c r="H2798" s="449"/>
      <c r="I2798" s="449"/>
      <c r="J2798" s="449"/>
      <c r="K2798" s="449">
        <v>19</v>
      </c>
      <c r="L2798" s="449"/>
      <c r="U2798" s="196" t="str">
        <f t="shared" si="116"/>
        <v>299: Kuernyang</v>
      </c>
    </row>
    <row r="2799" spans="1:21" ht="12.6">
      <c r="A2799" s="449" t="s">
        <v>10784</v>
      </c>
      <c r="B2799" s="448">
        <v>300</v>
      </c>
      <c r="C2799" s="450" t="s">
        <v>9676</v>
      </c>
      <c r="D2799" s="449" t="str">
        <f t="shared" si="115"/>
        <v>Old Fangak</v>
      </c>
      <c r="E2799" s="449"/>
      <c r="F2799" s="449"/>
      <c r="G2799" s="449">
        <v>2</v>
      </c>
      <c r="H2799" s="449"/>
      <c r="I2799" s="449"/>
      <c r="J2799" s="449"/>
      <c r="K2799" s="449">
        <v>19</v>
      </c>
      <c r="L2799" s="449"/>
      <c r="U2799" s="196" t="str">
        <f t="shared" si="116"/>
        <v>300: Old Fangak</v>
      </c>
    </row>
    <row r="2800" spans="1:21" ht="12.6">
      <c r="A2800" s="449" t="s">
        <v>10784</v>
      </c>
      <c r="B2800" s="448">
        <v>301</v>
      </c>
      <c r="C2800" s="450" t="s">
        <v>11051</v>
      </c>
      <c r="D2800" s="449" t="str">
        <f t="shared" si="115"/>
        <v>New Fangak</v>
      </c>
      <c r="E2800" s="449"/>
      <c r="F2800" s="449"/>
      <c r="G2800" s="449">
        <v>2</v>
      </c>
      <c r="H2800" s="449"/>
      <c r="I2800" s="449"/>
      <c r="J2800" s="449"/>
      <c r="K2800" s="449">
        <v>19</v>
      </c>
      <c r="L2800" s="449"/>
      <c r="U2800" s="196" t="str">
        <f t="shared" si="116"/>
        <v>301: New Fangak</v>
      </c>
    </row>
    <row r="2801" spans="1:21" ht="12.6">
      <c r="A2801" s="449" t="s">
        <v>10784</v>
      </c>
      <c r="B2801" s="448">
        <v>302</v>
      </c>
      <c r="C2801" s="450" t="s">
        <v>11052</v>
      </c>
      <c r="D2801" s="449" t="str">
        <f t="shared" si="115"/>
        <v>Juaibor</v>
      </c>
      <c r="E2801" s="449"/>
      <c r="F2801" s="449"/>
      <c r="G2801" s="449">
        <v>2</v>
      </c>
      <c r="H2801" s="449"/>
      <c r="I2801" s="449"/>
      <c r="J2801" s="449"/>
      <c r="K2801" s="449">
        <v>19</v>
      </c>
      <c r="L2801" s="449"/>
      <c r="U2801" s="196" t="str">
        <f t="shared" si="116"/>
        <v>302: Juaibor</v>
      </c>
    </row>
    <row r="2802" spans="1:21" ht="12.6">
      <c r="A2802" s="449" t="s">
        <v>10784</v>
      </c>
      <c r="B2802" s="448">
        <v>303</v>
      </c>
      <c r="C2802" s="450" t="s">
        <v>9910</v>
      </c>
      <c r="D2802" s="449" t="str">
        <f t="shared" si="115"/>
        <v>Tonga</v>
      </c>
      <c r="E2802" s="449"/>
      <c r="F2802" s="449"/>
      <c r="G2802" s="449">
        <v>2</v>
      </c>
      <c r="H2802" s="449"/>
      <c r="I2802" s="449"/>
      <c r="J2802" s="449"/>
      <c r="K2802" s="449">
        <v>57</v>
      </c>
      <c r="L2802" s="449"/>
      <c r="U2802" s="196" t="str">
        <f t="shared" si="116"/>
        <v>303: Tonga</v>
      </c>
    </row>
    <row r="2803" spans="1:21" ht="12.6">
      <c r="A2803" s="449" t="s">
        <v>10784</v>
      </c>
      <c r="B2803" s="448">
        <v>304</v>
      </c>
      <c r="C2803" s="450" t="s">
        <v>11053</v>
      </c>
      <c r="D2803" s="449" t="str">
        <f t="shared" si="115"/>
        <v>Nyilwak</v>
      </c>
      <c r="E2803" s="449"/>
      <c r="F2803" s="449"/>
      <c r="G2803" s="449">
        <v>2</v>
      </c>
      <c r="H2803" s="449"/>
      <c r="I2803" s="449"/>
      <c r="J2803" s="449"/>
      <c r="K2803" s="449">
        <v>57</v>
      </c>
      <c r="L2803" s="449"/>
      <c r="U2803" s="196" t="str">
        <f t="shared" si="116"/>
        <v>304: Nyilwak</v>
      </c>
    </row>
    <row r="2804" spans="1:21" ht="12.6">
      <c r="A2804" s="449" t="s">
        <v>10784</v>
      </c>
      <c r="B2804" s="448">
        <v>305</v>
      </c>
      <c r="C2804" s="450" t="s">
        <v>11054</v>
      </c>
      <c r="D2804" s="449" t="str">
        <f t="shared" si="115"/>
        <v>Pakwar</v>
      </c>
      <c r="E2804" s="449"/>
      <c r="F2804" s="449"/>
      <c r="G2804" s="449">
        <v>2</v>
      </c>
      <c r="H2804" s="449"/>
      <c r="I2804" s="449"/>
      <c r="J2804" s="449"/>
      <c r="K2804" s="449">
        <v>57</v>
      </c>
      <c r="L2804" s="449"/>
      <c r="U2804" s="196" t="str">
        <f t="shared" si="116"/>
        <v>305: Pakwar</v>
      </c>
    </row>
    <row r="2805" spans="1:21" ht="12.6">
      <c r="A2805" s="449" t="s">
        <v>10784</v>
      </c>
      <c r="B2805" s="448">
        <v>306</v>
      </c>
      <c r="C2805" s="450" t="s">
        <v>11055</v>
      </c>
      <c r="D2805" s="449" t="str">
        <f t="shared" si="115"/>
        <v>Owachi</v>
      </c>
      <c r="E2805" s="449"/>
      <c r="F2805" s="449"/>
      <c r="G2805" s="449">
        <v>2</v>
      </c>
      <c r="H2805" s="449"/>
      <c r="I2805" s="449"/>
      <c r="J2805" s="449"/>
      <c r="K2805" s="449">
        <v>57</v>
      </c>
      <c r="L2805" s="449"/>
      <c r="U2805" s="196" t="str">
        <f t="shared" si="116"/>
        <v>306: Owachi</v>
      </c>
    </row>
    <row r="2806" spans="1:21" ht="12.6">
      <c r="A2806" s="449" t="s">
        <v>10784</v>
      </c>
      <c r="B2806" s="448">
        <v>307</v>
      </c>
      <c r="C2806" s="450" t="s">
        <v>11056</v>
      </c>
      <c r="D2806" s="449" t="str">
        <f t="shared" si="115"/>
        <v>Nyadin</v>
      </c>
      <c r="E2806" s="449"/>
      <c r="F2806" s="449"/>
      <c r="G2806" s="449">
        <v>2</v>
      </c>
      <c r="H2806" s="449"/>
      <c r="I2806" s="449"/>
      <c r="J2806" s="449"/>
      <c r="K2806" s="449">
        <v>19</v>
      </c>
      <c r="L2806" s="449"/>
      <c r="U2806" s="196" t="str">
        <f t="shared" si="116"/>
        <v>307: Nyadin</v>
      </c>
    </row>
    <row r="2807" spans="1:21" ht="12.6">
      <c r="A2807" s="449" t="s">
        <v>10784</v>
      </c>
      <c r="B2807" s="448">
        <v>308</v>
      </c>
      <c r="C2807" s="450" t="s">
        <v>11057</v>
      </c>
      <c r="D2807" s="449" t="str">
        <f t="shared" si="115"/>
        <v>Kurwai</v>
      </c>
      <c r="E2807" s="449"/>
      <c r="F2807" s="449"/>
      <c r="G2807" s="449">
        <v>2</v>
      </c>
      <c r="H2807" s="449"/>
      <c r="I2807" s="449"/>
      <c r="J2807" s="449"/>
      <c r="K2807" s="449">
        <v>20</v>
      </c>
      <c r="L2807" s="449"/>
      <c r="U2807" s="196" t="str">
        <f t="shared" si="116"/>
        <v>308: Kurwai</v>
      </c>
    </row>
    <row r="2808" spans="1:21" ht="12.6">
      <c r="A2808" s="449" t="s">
        <v>10784</v>
      </c>
      <c r="B2808" s="448">
        <v>309</v>
      </c>
      <c r="C2808" s="450" t="s">
        <v>11058</v>
      </c>
      <c r="D2808" s="449" t="str">
        <f t="shared" si="115"/>
        <v>Aburoc</v>
      </c>
      <c r="E2808" s="449"/>
      <c r="F2808" s="449"/>
      <c r="G2808" s="449">
        <v>2</v>
      </c>
      <c r="H2808" s="449"/>
      <c r="I2808" s="449"/>
      <c r="J2808" s="449"/>
      <c r="K2808" s="449">
        <v>49</v>
      </c>
      <c r="L2808" s="449"/>
      <c r="U2808" s="196" t="str">
        <f t="shared" si="116"/>
        <v>309: Aburoc</v>
      </c>
    </row>
    <row r="2809" spans="1:21" ht="12.6">
      <c r="A2809" s="449" t="s">
        <v>10784</v>
      </c>
      <c r="B2809" s="448">
        <v>310</v>
      </c>
      <c r="C2809" s="450" t="s">
        <v>9867</v>
      </c>
      <c r="D2809" s="449" t="str">
        <f t="shared" si="115"/>
        <v>Kodok</v>
      </c>
      <c r="E2809" s="449"/>
      <c r="F2809" s="449"/>
      <c r="G2809" s="449">
        <v>2</v>
      </c>
      <c r="H2809" s="449"/>
      <c r="I2809" s="449"/>
      <c r="J2809" s="449"/>
      <c r="K2809" s="449">
        <v>49</v>
      </c>
      <c r="L2809" s="449"/>
      <c r="U2809" s="196" t="str">
        <f t="shared" si="116"/>
        <v>310: Kodok</v>
      </c>
    </row>
    <row r="2810" spans="1:21" ht="12.6">
      <c r="A2810" s="449" t="s">
        <v>10784</v>
      </c>
      <c r="B2810" s="448">
        <v>311</v>
      </c>
      <c r="C2810" s="450" t="s">
        <v>9869</v>
      </c>
      <c r="D2810" s="449" t="str">
        <f t="shared" si="115"/>
        <v>Lul</v>
      </c>
      <c r="E2810" s="449"/>
      <c r="F2810" s="449"/>
      <c r="G2810" s="449">
        <v>2</v>
      </c>
      <c r="H2810" s="449"/>
      <c r="I2810" s="449"/>
      <c r="J2810" s="449"/>
      <c r="K2810" s="449">
        <v>49</v>
      </c>
      <c r="L2810" s="449"/>
      <c r="U2810" s="196" t="str">
        <f t="shared" si="116"/>
        <v>311: Lul</v>
      </c>
    </row>
    <row r="2811" spans="1:21" ht="12.6">
      <c r="A2811" s="449" t="s">
        <v>10784</v>
      </c>
      <c r="B2811" s="448">
        <v>312</v>
      </c>
      <c r="C2811" s="450" t="s">
        <v>11059</v>
      </c>
      <c r="D2811" s="449" t="str">
        <f t="shared" si="115"/>
        <v>Baliet town</v>
      </c>
      <c r="E2811" s="449"/>
      <c r="F2811" s="449"/>
      <c r="G2811" s="449">
        <v>2</v>
      </c>
      <c r="H2811" s="449"/>
      <c r="I2811" s="449"/>
      <c r="J2811" s="449"/>
      <c r="K2811" s="449">
        <v>48</v>
      </c>
      <c r="L2811" s="449"/>
      <c r="U2811" s="196" t="str">
        <f t="shared" si="116"/>
        <v>312: Baliet town</v>
      </c>
    </row>
    <row r="2812" spans="1:21" ht="12.6">
      <c r="A2812" s="449" t="s">
        <v>10784</v>
      </c>
      <c r="B2812" s="448">
        <v>313</v>
      </c>
      <c r="C2812" s="450" t="s">
        <v>9906</v>
      </c>
      <c r="D2812" s="449" t="str">
        <f t="shared" si="115"/>
        <v>Anakdiar</v>
      </c>
      <c r="E2812" s="449"/>
      <c r="F2812" s="449"/>
      <c r="G2812" s="449">
        <v>2</v>
      </c>
      <c r="H2812" s="449"/>
      <c r="I2812" s="449"/>
      <c r="J2812" s="449"/>
      <c r="K2812" s="449">
        <v>48</v>
      </c>
      <c r="L2812" s="449"/>
      <c r="U2812" s="196" t="str">
        <f t="shared" si="116"/>
        <v>313: Anakdiar</v>
      </c>
    </row>
    <row r="2813" spans="1:21" ht="12.6">
      <c r="A2813" s="449" t="s">
        <v>10784</v>
      </c>
      <c r="B2813" s="448">
        <v>314</v>
      </c>
      <c r="C2813" s="450" t="s">
        <v>11060</v>
      </c>
      <c r="D2813" s="449" t="str">
        <f t="shared" si="115"/>
        <v xml:space="preserve">Riangnom </v>
      </c>
      <c r="E2813" s="449"/>
      <c r="F2813" s="449"/>
      <c r="G2813" s="449">
        <v>2</v>
      </c>
      <c r="H2813" s="449"/>
      <c r="I2813" s="449"/>
      <c r="J2813" s="449"/>
      <c r="K2813" s="449">
        <v>48</v>
      </c>
      <c r="L2813" s="449"/>
      <c r="U2813" s="196" t="str">
        <f t="shared" si="116"/>
        <v xml:space="preserve">314: Riangnom </v>
      </c>
    </row>
    <row r="2814" spans="1:21" ht="12.6">
      <c r="A2814" s="449" t="s">
        <v>10784</v>
      </c>
      <c r="B2814" s="448">
        <v>315</v>
      </c>
      <c r="C2814" s="450" t="s">
        <v>11061</v>
      </c>
      <c r="D2814" s="449" t="str">
        <f t="shared" si="115"/>
        <v>Wunbut</v>
      </c>
      <c r="E2814" s="449"/>
      <c r="F2814" s="449"/>
      <c r="G2814" s="449">
        <v>2</v>
      </c>
      <c r="H2814" s="449"/>
      <c r="I2814" s="449"/>
      <c r="J2814" s="449"/>
      <c r="K2814" s="449">
        <v>48</v>
      </c>
      <c r="L2814" s="449"/>
      <c r="U2814" s="196" t="str">
        <f t="shared" si="116"/>
        <v>315: Wunbut</v>
      </c>
    </row>
    <row r="2815" spans="1:21" ht="12.6">
      <c r="A2815" s="449" t="s">
        <v>10784</v>
      </c>
      <c r="B2815" s="448">
        <v>316</v>
      </c>
      <c r="C2815" s="450" t="s">
        <v>11062</v>
      </c>
      <c r="D2815" s="449" t="str">
        <f t="shared" si="115"/>
        <v>Gelachol</v>
      </c>
      <c r="E2815" s="449"/>
      <c r="F2815" s="449"/>
      <c r="G2815" s="449">
        <v>2</v>
      </c>
      <c r="H2815" s="449"/>
      <c r="I2815" s="449"/>
      <c r="J2815" s="449"/>
      <c r="K2815" s="449">
        <v>48</v>
      </c>
      <c r="L2815" s="449"/>
      <c r="U2815" s="196" t="str">
        <f t="shared" si="116"/>
        <v>316: Gelachol</v>
      </c>
    </row>
    <row r="2816" spans="1:21" ht="12.6">
      <c r="A2816" s="449" t="s">
        <v>10784</v>
      </c>
      <c r="B2816" s="448">
        <v>317</v>
      </c>
      <c r="C2816" s="450" t="s">
        <v>11063</v>
      </c>
      <c r="D2816" s="449" t="str">
        <f t="shared" si="115"/>
        <v>Kuliet</v>
      </c>
      <c r="E2816" s="449"/>
      <c r="F2816" s="449"/>
      <c r="G2816" s="449">
        <v>2</v>
      </c>
      <c r="H2816" s="449"/>
      <c r="I2816" s="449"/>
      <c r="J2816" s="449"/>
      <c r="K2816" s="449">
        <v>20</v>
      </c>
      <c r="L2816" s="449"/>
      <c r="U2816" s="196" t="str">
        <f t="shared" si="116"/>
        <v>317: Kuliet</v>
      </c>
    </row>
    <row r="2817" spans="1:21" ht="12.6">
      <c r="A2817" s="449" t="s">
        <v>10784</v>
      </c>
      <c r="B2817" s="448">
        <v>318</v>
      </c>
      <c r="C2817" s="450" t="s">
        <v>11064</v>
      </c>
      <c r="D2817" s="449" t="str">
        <f t="shared" si="115"/>
        <v>Wunayan</v>
      </c>
      <c r="E2817" s="449"/>
      <c r="F2817" s="449"/>
      <c r="G2817" s="449">
        <v>2</v>
      </c>
      <c r="H2817" s="449"/>
      <c r="I2817" s="449"/>
      <c r="J2817" s="449"/>
      <c r="K2817" s="449">
        <v>20</v>
      </c>
      <c r="L2817" s="449"/>
      <c r="U2817" s="196" t="str">
        <f t="shared" si="116"/>
        <v>318: Wunayan</v>
      </c>
    </row>
    <row r="2818" spans="1:21" ht="12.6">
      <c r="A2818" s="449" t="s">
        <v>10784</v>
      </c>
      <c r="B2818" s="448">
        <v>319</v>
      </c>
      <c r="C2818" s="450" t="s">
        <v>11065</v>
      </c>
      <c r="D2818" s="449" t="str">
        <f t="shared" si="115"/>
        <v>Atar3</v>
      </c>
      <c r="E2818" s="449"/>
      <c r="F2818" s="449"/>
      <c r="G2818" s="449">
        <v>2</v>
      </c>
      <c r="H2818" s="449"/>
      <c r="I2818" s="449"/>
      <c r="J2818" s="449"/>
      <c r="K2818" s="449">
        <v>20</v>
      </c>
      <c r="L2818" s="449"/>
      <c r="U2818" s="196" t="str">
        <f t="shared" si="116"/>
        <v>319: Atar3</v>
      </c>
    </row>
    <row r="2819" spans="1:21" ht="12.6">
      <c r="A2819" s="449" t="s">
        <v>10784</v>
      </c>
      <c r="B2819" s="448">
        <v>320</v>
      </c>
      <c r="C2819" s="450" t="s">
        <v>9899</v>
      </c>
      <c r="D2819" s="449" t="str">
        <f t="shared" si="115"/>
        <v>Kaka</v>
      </c>
      <c r="E2819" s="449"/>
      <c r="F2819" s="449"/>
      <c r="G2819" s="449">
        <v>2</v>
      </c>
      <c r="H2819" s="449"/>
      <c r="I2819" s="449"/>
      <c r="J2819" s="449"/>
      <c r="K2819" s="449">
        <v>55</v>
      </c>
      <c r="L2819" s="449"/>
      <c r="U2819" s="196" t="str">
        <f t="shared" si="116"/>
        <v>320: Kaka</v>
      </c>
    </row>
    <row r="2820" spans="1:21" ht="12.6">
      <c r="A2820" s="449" t="s">
        <v>10784</v>
      </c>
      <c r="B2820" s="448">
        <v>321</v>
      </c>
      <c r="C2820" s="450" t="s">
        <v>11066</v>
      </c>
      <c r="D2820" s="449" t="str">
        <f t="shared" si="115"/>
        <v>Akurwai</v>
      </c>
      <c r="E2820" s="449"/>
      <c r="F2820" s="449"/>
      <c r="G2820" s="449">
        <v>2</v>
      </c>
      <c r="H2820" s="449"/>
      <c r="I2820" s="449"/>
      <c r="J2820" s="449"/>
      <c r="K2820" s="449">
        <v>55</v>
      </c>
      <c r="L2820" s="449"/>
      <c r="U2820" s="196" t="str">
        <f t="shared" si="116"/>
        <v>321: Akurwai</v>
      </c>
    </row>
    <row r="2821" spans="1:21" ht="12.6">
      <c r="A2821" s="449" t="s">
        <v>10784</v>
      </c>
      <c r="B2821" s="448">
        <v>322</v>
      </c>
      <c r="C2821" s="450" t="s">
        <v>11067</v>
      </c>
      <c r="D2821" s="449" t="str">
        <f t="shared" si="115"/>
        <v>Athedwoi</v>
      </c>
      <c r="E2821" s="449"/>
      <c r="F2821" s="449"/>
      <c r="G2821" s="449">
        <v>2</v>
      </c>
      <c r="H2821" s="449"/>
      <c r="I2821" s="449"/>
      <c r="J2821" s="449"/>
      <c r="K2821" s="449">
        <v>55</v>
      </c>
      <c r="L2821" s="449"/>
      <c r="U2821" s="196" t="str">
        <f t="shared" si="116"/>
        <v>322: Athedwoi</v>
      </c>
    </row>
    <row r="2822" spans="1:21" ht="12.6">
      <c r="A2822" s="449" t="s">
        <v>10784</v>
      </c>
      <c r="B2822" s="448">
        <v>323</v>
      </c>
      <c r="C2822" s="450" t="s">
        <v>11068</v>
      </c>
      <c r="D2822" s="449" t="str">
        <f t="shared" si="115"/>
        <v>Ahshaab Elneil</v>
      </c>
      <c r="E2822" s="449"/>
      <c r="F2822" s="449"/>
      <c r="G2822" s="449">
        <v>2</v>
      </c>
      <c r="H2822" s="449"/>
      <c r="I2822" s="449"/>
      <c r="J2822" s="449"/>
      <c r="K2822" s="449">
        <v>54</v>
      </c>
      <c r="L2822" s="449"/>
      <c r="U2822" s="196" t="str">
        <f t="shared" si="116"/>
        <v>323: Ahshaab Elneil</v>
      </c>
    </row>
    <row r="2823" spans="1:21" ht="12.6">
      <c r="A2823" s="449" t="s">
        <v>10784</v>
      </c>
      <c r="B2823" s="448">
        <v>324</v>
      </c>
      <c r="C2823" s="450" t="s">
        <v>11069</v>
      </c>
      <c r="D2823" s="449" t="str">
        <f t="shared" si="115"/>
        <v>Panam</v>
      </c>
      <c r="E2823" s="449"/>
      <c r="F2823" s="449"/>
      <c r="G2823" s="449">
        <v>2</v>
      </c>
      <c r="H2823" s="449"/>
      <c r="I2823" s="449"/>
      <c r="J2823" s="449"/>
      <c r="K2823" s="449">
        <v>54</v>
      </c>
      <c r="L2823" s="449"/>
      <c r="U2823" s="196" t="str">
        <f t="shared" si="116"/>
        <v>324: Panam</v>
      </c>
    </row>
    <row r="2824" spans="1:21" ht="12.6">
      <c r="A2824" s="449" t="s">
        <v>10784</v>
      </c>
      <c r="B2824" s="448">
        <v>325</v>
      </c>
      <c r="C2824" s="450" t="s">
        <v>11070</v>
      </c>
      <c r="D2824" s="449" t="str">
        <f t="shared" ref="D2824:D2887" si="117">C2824</f>
        <v>Khorfulus</v>
      </c>
      <c r="E2824" s="449"/>
      <c r="F2824" s="449"/>
      <c r="G2824" s="449">
        <v>2</v>
      </c>
      <c r="H2824" s="449"/>
      <c r="I2824" s="449"/>
      <c r="J2824" s="449"/>
      <c r="K2824" s="449">
        <v>54</v>
      </c>
      <c r="L2824" s="449"/>
      <c r="U2824" s="196" t="str">
        <f t="shared" ref="U2824:U2887" si="118">IF(LEN(B2824)&gt;0,_xlfn.CONCAT(B2824,": ",D2824),"")</f>
        <v>325: Khorfulus</v>
      </c>
    </row>
    <row r="2825" spans="1:21" ht="12.6">
      <c r="A2825" s="449" t="s">
        <v>10784</v>
      </c>
      <c r="B2825" s="448">
        <v>326</v>
      </c>
      <c r="C2825" s="450" t="s">
        <v>11071</v>
      </c>
      <c r="D2825" s="449" t="str">
        <f t="shared" si="117"/>
        <v>Canal</v>
      </c>
      <c r="E2825" s="449"/>
      <c r="F2825" s="449"/>
      <c r="G2825" s="449">
        <v>2</v>
      </c>
      <c r="H2825" s="449"/>
      <c r="I2825" s="449"/>
      <c r="J2825" s="449"/>
      <c r="K2825" s="449">
        <v>54</v>
      </c>
      <c r="L2825" s="449"/>
      <c r="U2825" s="196" t="str">
        <f t="shared" si="118"/>
        <v>326: Canal</v>
      </c>
    </row>
    <row r="2826" spans="1:21" ht="12.6">
      <c r="A2826" s="449" t="s">
        <v>10784</v>
      </c>
      <c r="B2826" s="448">
        <v>327</v>
      </c>
      <c r="C2826" s="450" t="s">
        <v>11072</v>
      </c>
      <c r="D2826" s="449" t="str">
        <f t="shared" si="117"/>
        <v>Wau Shiluk</v>
      </c>
      <c r="E2826" s="449"/>
      <c r="F2826" s="449"/>
      <c r="G2826" s="449">
        <v>2</v>
      </c>
      <c r="H2826" s="449"/>
      <c r="I2826" s="449"/>
      <c r="J2826" s="449"/>
      <c r="K2826" s="449">
        <v>54</v>
      </c>
      <c r="L2826" s="449"/>
      <c r="U2826" s="196" t="str">
        <f t="shared" si="118"/>
        <v>327: Wau Shiluk</v>
      </c>
    </row>
    <row r="2827" spans="1:21" ht="12.6">
      <c r="A2827" s="449" t="s">
        <v>10784</v>
      </c>
      <c r="B2827" s="448">
        <v>328</v>
      </c>
      <c r="C2827" s="450" t="s">
        <v>11073</v>
      </c>
      <c r="D2827" s="449" t="str">
        <f t="shared" si="117"/>
        <v>Luil</v>
      </c>
      <c r="E2827" s="449"/>
      <c r="F2827" s="449"/>
      <c r="G2827" s="449">
        <v>2</v>
      </c>
      <c r="H2827" s="449"/>
      <c r="I2827" s="449"/>
      <c r="J2827" s="449"/>
      <c r="K2827" s="449">
        <v>59</v>
      </c>
      <c r="L2827" s="449"/>
      <c r="U2827" s="196" t="str">
        <f t="shared" si="118"/>
        <v>328: Luil</v>
      </c>
    </row>
    <row r="2828" spans="1:21" ht="12.6">
      <c r="A2828" s="449" t="s">
        <v>10784</v>
      </c>
      <c r="B2828" s="448">
        <v>329</v>
      </c>
      <c r="C2828" s="450" t="s">
        <v>9916</v>
      </c>
      <c r="D2828" s="449" t="str">
        <f t="shared" si="117"/>
        <v>Doma</v>
      </c>
      <c r="E2828" s="449"/>
      <c r="F2828" s="449"/>
      <c r="G2828" s="449">
        <v>2</v>
      </c>
      <c r="H2828" s="449"/>
      <c r="I2828" s="449"/>
      <c r="J2828" s="449"/>
      <c r="K2828" s="449">
        <v>59</v>
      </c>
      <c r="L2828" s="449"/>
      <c r="U2828" s="196" t="str">
        <f t="shared" si="118"/>
        <v>329: Doma</v>
      </c>
    </row>
    <row r="2829" spans="1:21" ht="12.6">
      <c r="A2829" s="449" t="s">
        <v>10784</v>
      </c>
      <c r="B2829" s="448">
        <v>330</v>
      </c>
      <c r="C2829" s="450" t="s">
        <v>11074</v>
      </c>
      <c r="D2829" s="449" t="str">
        <f t="shared" si="117"/>
        <v>Nyangora</v>
      </c>
      <c r="E2829" s="449"/>
      <c r="F2829" s="449"/>
      <c r="G2829" s="449">
        <v>2</v>
      </c>
      <c r="H2829" s="449"/>
      <c r="I2829" s="449"/>
      <c r="J2829" s="449"/>
      <c r="K2829" s="449">
        <v>59</v>
      </c>
      <c r="L2829" s="449"/>
      <c r="U2829" s="196" t="str">
        <f t="shared" si="118"/>
        <v>330: Nyangora</v>
      </c>
    </row>
    <row r="2830" spans="1:21" ht="12.6">
      <c r="A2830" s="449" t="s">
        <v>10784</v>
      </c>
      <c r="B2830" s="448">
        <v>331</v>
      </c>
      <c r="C2830" s="450" t="s">
        <v>11075</v>
      </c>
      <c r="D2830" s="449" t="str">
        <f t="shared" si="117"/>
        <v>Wathjak</v>
      </c>
      <c r="E2830" s="449"/>
      <c r="F2830" s="449"/>
      <c r="G2830" s="449">
        <v>2</v>
      </c>
      <c r="H2830" s="449"/>
      <c r="I2830" s="449"/>
      <c r="J2830" s="449"/>
      <c r="K2830" s="449">
        <v>59</v>
      </c>
      <c r="L2830" s="449"/>
      <c r="U2830" s="196" t="str">
        <f t="shared" si="118"/>
        <v>331: Wathjak</v>
      </c>
    </row>
    <row r="2831" spans="1:21" ht="12.6">
      <c r="A2831" s="449" t="s">
        <v>10784</v>
      </c>
      <c r="B2831" s="448">
        <v>332</v>
      </c>
      <c r="C2831" s="450" t="s">
        <v>11076</v>
      </c>
      <c r="D2831" s="449" t="str">
        <f t="shared" si="117"/>
        <v>Ying</v>
      </c>
      <c r="E2831" s="449"/>
      <c r="F2831" s="449"/>
      <c r="G2831" s="449">
        <v>2</v>
      </c>
      <c r="H2831" s="449"/>
      <c r="I2831" s="449"/>
      <c r="J2831" s="449"/>
      <c r="K2831" s="449">
        <v>59</v>
      </c>
      <c r="L2831" s="449"/>
      <c r="U2831" s="196" t="str">
        <f t="shared" si="118"/>
        <v>332: Ying</v>
      </c>
    </row>
    <row r="2832" spans="1:21" ht="12.6">
      <c r="A2832" s="449" t="s">
        <v>10784</v>
      </c>
      <c r="B2832" s="448">
        <v>333</v>
      </c>
      <c r="C2832" s="450" t="s">
        <v>9060</v>
      </c>
      <c r="D2832" s="449" t="str">
        <f t="shared" si="117"/>
        <v>Ulang</v>
      </c>
      <c r="E2832" s="449"/>
      <c r="F2832" s="449"/>
      <c r="G2832" s="449">
        <v>2</v>
      </c>
      <c r="H2832" s="449"/>
      <c r="I2832" s="449"/>
      <c r="J2832" s="449"/>
      <c r="K2832" s="449">
        <v>59</v>
      </c>
      <c r="L2832" s="449"/>
      <c r="U2832" s="196" t="str">
        <f t="shared" si="118"/>
        <v>333: Ulang</v>
      </c>
    </row>
    <row r="2833" spans="1:21" ht="12.6">
      <c r="A2833" s="449" t="s">
        <v>10784</v>
      </c>
      <c r="B2833" s="448">
        <v>334</v>
      </c>
      <c r="C2833" s="450" t="s">
        <v>11077</v>
      </c>
      <c r="D2833" s="449" t="str">
        <f t="shared" si="117"/>
        <v>Makak</v>
      </c>
      <c r="E2833" s="449"/>
      <c r="F2833" s="449"/>
      <c r="G2833" s="449">
        <v>2</v>
      </c>
      <c r="H2833" s="449"/>
      <c r="I2833" s="449"/>
      <c r="J2833" s="449"/>
      <c r="K2833" s="449">
        <v>59</v>
      </c>
      <c r="L2833" s="449"/>
      <c r="U2833" s="196" t="str">
        <f t="shared" si="118"/>
        <v>334: Makak</v>
      </c>
    </row>
    <row r="2834" spans="1:21" ht="12.6">
      <c r="A2834" s="449" t="s">
        <v>10784</v>
      </c>
      <c r="B2834" s="448">
        <v>335</v>
      </c>
      <c r="C2834" s="450" t="s">
        <v>11078</v>
      </c>
      <c r="D2834" s="449" t="str">
        <f t="shared" si="117"/>
        <v>Riang</v>
      </c>
      <c r="E2834" s="449"/>
      <c r="F2834" s="449"/>
      <c r="G2834" s="449">
        <v>2</v>
      </c>
      <c r="H2834" s="449"/>
      <c r="I2834" s="449"/>
      <c r="J2834" s="449"/>
      <c r="K2834" s="449">
        <v>59</v>
      </c>
      <c r="L2834" s="449"/>
      <c r="U2834" s="196" t="str">
        <f t="shared" si="118"/>
        <v>335: Riang</v>
      </c>
    </row>
    <row r="2835" spans="1:21" ht="12.6">
      <c r="A2835" s="449" t="s">
        <v>10784</v>
      </c>
      <c r="B2835" s="448">
        <v>336</v>
      </c>
      <c r="C2835" s="450" t="s">
        <v>9880</v>
      </c>
      <c r="D2835" s="449" t="str">
        <f t="shared" si="117"/>
        <v>Maker</v>
      </c>
      <c r="E2835" s="449"/>
      <c r="F2835" s="449"/>
      <c r="G2835" s="449">
        <v>2</v>
      </c>
      <c r="H2835" s="449"/>
      <c r="I2835" s="449"/>
      <c r="J2835" s="449"/>
      <c r="K2835" s="449">
        <v>51</v>
      </c>
      <c r="L2835" s="449"/>
      <c r="U2835" s="196" t="str">
        <f t="shared" si="118"/>
        <v>336: Maker</v>
      </c>
    </row>
    <row r="2836" spans="1:21" ht="12.6">
      <c r="A2836" s="449" t="s">
        <v>10784</v>
      </c>
      <c r="B2836" s="448">
        <v>337</v>
      </c>
      <c r="C2836" s="450" t="s">
        <v>9876</v>
      </c>
      <c r="D2836" s="449" t="str">
        <f t="shared" si="117"/>
        <v>Jikmir</v>
      </c>
      <c r="E2836" s="449"/>
      <c r="F2836" s="449"/>
      <c r="G2836" s="449">
        <v>2</v>
      </c>
      <c r="H2836" s="449"/>
      <c r="I2836" s="449"/>
      <c r="J2836" s="449"/>
      <c r="K2836" s="449">
        <v>51</v>
      </c>
      <c r="L2836" s="449"/>
      <c r="U2836" s="196" t="str">
        <f t="shared" si="118"/>
        <v>337: Jikmir</v>
      </c>
    </row>
    <row r="2837" spans="1:21" ht="12.6">
      <c r="A2837" s="449" t="s">
        <v>10784</v>
      </c>
      <c r="B2837" s="448">
        <v>338</v>
      </c>
      <c r="C2837" s="450" t="s">
        <v>11079</v>
      </c>
      <c r="D2837" s="449" t="str">
        <f t="shared" si="117"/>
        <v>Mandeng</v>
      </c>
      <c r="E2837" s="449"/>
      <c r="F2837" s="449"/>
      <c r="G2837" s="449">
        <v>2</v>
      </c>
      <c r="H2837" s="449"/>
      <c r="I2837" s="449"/>
      <c r="J2837" s="449"/>
      <c r="K2837" s="449">
        <v>51</v>
      </c>
      <c r="L2837" s="449"/>
      <c r="U2837" s="196" t="str">
        <f t="shared" si="118"/>
        <v>338: Mandeng</v>
      </c>
    </row>
    <row r="2838" spans="1:21" ht="12.6">
      <c r="A2838" s="449" t="s">
        <v>10784</v>
      </c>
      <c r="B2838" s="448">
        <v>339</v>
      </c>
      <c r="C2838" s="450" t="s">
        <v>11080</v>
      </c>
      <c r="D2838" s="449" t="str">
        <f t="shared" si="117"/>
        <v>Kiechkuon</v>
      </c>
      <c r="E2838" s="449"/>
      <c r="F2838" s="449"/>
      <c r="G2838" s="449">
        <v>2</v>
      </c>
      <c r="H2838" s="449"/>
      <c r="I2838" s="449"/>
      <c r="J2838" s="449"/>
      <c r="K2838" s="449">
        <v>51</v>
      </c>
      <c r="L2838" s="449"/>
      <c r="U2838" s="196" t="str">
        <f t="shared" si="118"/>
        <v>339: Kiechkuon</v>
      </c>
    </row>
    <row r="2839" spans="1:21" ht="12.6">
      <c r="A2839" s="449" t="s">
        <v>10784</v>
      </c>
      <c r="B2839" s="448">
        <v>340</v>
      </c>
      <c r="C2839" s="450" t="s">
        <v>11081</v>
      </c>
      <c r="D2839" s="449" t="str">
        <f t="shared" si="117"/>
        <v xml:space="preserve">Ngueny </v>
      </c>
      <c r="E2839" s="449"/>
      <c r="F2839" s="449"/>
      <c r="G2839" s="449">
        <v>2</v>
      </c>
      <c r="H2839" s="449"/>
      <c r="I2839" s="449"/>
      <c r="J2839" s="449"/>
      <c r="K2839" s="449">
        <v>51</v>
      </c>
      <c r="L2839" s="449"/>
      <c r="U2839" s="196" t="str">
        <f t="shared" si="118"/>
        <v xml:space="preserve">340: Ngueny </v>
      </c>
    </row>
    <row r="2840" spans="1:21" ht="12.6">
      <c r="A2840" s="449" t="s">
        <v>10784</v>
      </c>
      <c r="B2840" s="448">
        <v>341</v>
      </c>
      <c r="C2840" s="450" t="s">
        <v>11082</v>
      </c>
      <c r="D2840" s="449" t="str">
        <f t="shared" si="117"/>
        <v>Gaireng</v>
      </c>
      <c r="E2840" s="449"/>
      <c r="F2840" s="449"/>
      <c r="G2840" s="449">
        <v>2</v>
      </c>
      <c r="H2840" s="449"/>
      <c r="I2840" s="449"/>
      <c r="J2840" s="449"/>
      <c r="K2840" s="449">
        <v>51</v>
      </c>
      <c r="L2840" s="449"/>
      <c r="U2840" s="196" t="str">
        <f t="shared" si="118"/>
        <v>341: Gaireng</v>
      </c>
    </row>
    <row r="2841" spans="1:21" ht="12.6">
      <c r="A2841" s="449" t="s">
        <v>10784</v>
      </c>
      <c r="B2841" s="448">
        <v>342</v>
      </c>
      <c r="C2841" s="450" t="s">
        <v>9879</v>
      </c>
      <c r="D2841" s="449" t="str">
        <f t="shared" si="117"/>
        <v>Mading</v>
      </c>
      <c r="E2841" s="449"/>
      <c r="F2841" s="449"/>
      <c r="G2841" s="449">
        <v>2</v>
      </c>
      <c r="H2841" s="449"/>
      <c r="I2841" s="449"/>
      <c r="J2841" s="449"/>
      <c r="K2841" s="449">
        <v>51</v>
      </c>
      <c r="L2841" s="449"/>
      <c r="U2841" s="196" t="str">
        <f t="shared" si="118"/>
        <v>342: Mading</v>
      </c>
    </row>
    <row r="2842" spans="1:21" ht="12.6">
      <c r="A2842" s="449" t="s">
        <v>10784</v>
      </c>
      <c r="B2842" s="448">
        <v>343</v>
      </c>
      <c r="C2842" s="450" t="s">
        <v>11083</v>
      </c>
      <c r="D2842" s="449" t="str">
        <f t="shared" si="117"/>
        <v>Gum</v>
      </c>
      <c r="E2842" s="449"/>
      <c r="F2842" s="449"/>
      <c r="G2842" s="449">
        <v>2</v>
      </c>
      <c r="H2842" s="449"/>
      <c r="I2842" s="449"/>
      <c r="J2842" s="449"/>
      <c r="K2842" s="449">
        <v>51</v>
      </c>
      <c r="L2842" s="449"/>
      <c r="U2842" s="196" t="str">
        <f t="shared" si="118"/>
        <v>343: Gum</v>
      </c>
    </row>
    <row r="2843" spans="1:21" ht="12.6">
      <c r="A2843" s="449" t="s">
        <v>10784</v>
      </c>
      <c r="B2843" s="448">
        <v>344</v>
      </c>
      <c r="C2843" s="450" t="s">
        <v>11084</v>
      </c>
      <c r="D2843" s="449" t="str">
        <f t="shared" si="117"/>
        <v>Gum2-Meer</v>
      </c>
      <c r="E2843" s="449"/>
      <c r="F2843" s="449"/>
      <c r="G2843" s="449">
        <v>2</v>
      </c>
      <c r="H2843" s="449"/>
      <c r="I2843" s="449"/>
      <c r="J2843" s="449"/>
      <c r="K2843" s="449">
        <v>51</v>
      </c>
      <c r="L2843" s="449"/>
      <c r="U2843" s="196" t="str">
        <f t="shared" si="118"/>
        <v>344: Gum2-Meer</v>
      </c>
    </row>
    <row r="2844" spans="1:21" ht="12.6">
      <c r="A2844" s="449" t="s">
        <v>10784</v>
      </c>
      <c r="B2844" s="448">
        <v>345</v>
      </c>
      <c r="C2844" s="450" t="s">
        <v>11085</v>
      </c>
      <c r="D2844" s="449" t="str">
        <f t="shared" si="117"/>
        <v>Udier</v>
      </c>
      <c r="E2844" s="449"/>
      <c r="F2844" s="449"/>
      <c r="G2844" s="449">
        <v>2</v>
      </c>
      <c r="H2844" s="449"/>
      <c r="I2844" s="449"/>
      <c r="J2844" s="449"/>
      <c r="K2844" s="449">
        <v>50</v>
      </c>
      <c r="L2844" s="449"/>
      <c r="U2844" s="196" t="str">
        <f t="shared" si="118"/>
        <v>345: Udier</v>
      </c>
    </row>
    <row r="2845" spans="1:21" ht="12.6">
      <c r="A2845" s="449" t="s">
        <v>10784</v>
      </c>
      <c r="B2845" s="448">
        <v>346</v>
      </c>
      <c r="C2845" s="450" t="s">
        <v>11086</v>
      </c>
      <c r="D2845" s="449" t="str">
        <f t="shared" si="117"/>
        <v>Mathiang</v>
      </c>
      <c r="E2845" s="449"/>
      <c r="F2845" s="449"/>
      <c r="G2845" s="449">
        <v>2</v>
      </c>
      <c r="H2845" s="449"/>
      <c r="I2845" s="449"/>
      <c r="J2845" s="449"/>
      <c r="K2845" s="449">
        <v>50</v>
      </c>
      <c r="L2845" s="449"/>
      <c r="U2845" s="196" t="str">
        <f t="shared" si="118"/>
        <v>346: Mathiang</v>
      </c>
    </row>
    <row r="2846" spans="1:21" ht="12.6">
      <c r="A2846" s="449" t="s">
        <v>10784</v>
      </c>
      <c r="B2846" s="448">
        <v>347</v>
      </c>
      <c r="C2846" s="450" t="s">
        <v>11087</v>
      </c>
      <c r="D2846" s="449" t="str">
        <f t="shared" si="117"/>
        <v>Mingkaman IDPs Centre (Flood)</v>
      </c>
      <c r="E2846" s="449"/>
      <c r="F2846" s="449"/>
      <c r="G2846" s="449">
        <v>2</v>
      </c>
      <c r="H2846" s="449"/>
      <c r="I2846" s="449"/>
      <c r="J2846" s="449"/>
      <c r="K2846" s="449">
        <v>26</v>
      </c>
      <c r="L2846" s="449"/>
      <c r="U2846" s="196" t="str">
        <f t="shared" si="118"/>
        <v>347: Mingkaman IDPs Centre (Flood)</v>
      </c>
    </row>
    <row r="2847" spans="1:21" ht="12.6">
      <c r="A2847" s="449" t="s">
        <v>10784</v>
      </c>
      <c r="B2847" s="448">
        <v>348</v>
      </c>
      <c r="C2847" s="450" t="s">
        <v>11088</v>
      </c>
      <c r="D2847" s="449" t="str">
        <f t="shared" si="117"/>
        <v>Kalthok (conflicted affected)</v>
      </c>
      <c r="E2847" s="449"/>
      <c r="F2847" s="449"/>
      <c r="G2847" s="449">
        <v>2</v>
      </c>
      <c r="H2847" s="449"/>
      <c r="I2847" s="449"/>
      <c r="J2847" s="449"/>
      <c r="K2847" s="449">
        <v>26</v>
      </c>
      <c r="L2847" s="449"/>
      <c r="U2847" s="196" t="str">
        <f t="shared" si="118"/>
        <v>348: Kalthok (conflicted affected)</v>
      </c>
    </row>
    <row r="2848" spans="1:21" ht="12.6">
      <c r="A2848" s="449" t="s">
        <v>10784</v>
      </c>
      <c r="B2848" s="448">
        <v>349</v>
      </c>
      <c r="C2848" s="450" t="s">
        <v>8587</v>
      </c>
      <c r="D2848" s="449" t="str">
        <f t="shared" si="117"/>
        <v>Mingkaman</v>
      </c>
      <c r="E2848" s="449"/>
      <c r="F2848" s="449"/>
      <c r="G2848" s="449">
        <v>2</v>
      </c>
      <c r="H2848" s="449"/>
      <c r="I2848" s="449"/>
      <c r="J2848" s="449"/>
      <c r="K2848" s="449">
        <v>26</v>
      </c>
      <c r="L2848" s="449"/>
      <c r="U2848" s="196" t="str">
        <f t="shared" si="118"/>
        <v>349: Mingkaman</v>
      </c>
    </row>
    <row r="2849" spans="1:21" ht="12.6">
      <c r="A2849" s="449" t="s">
        <v>10784</v>
      </c>
      <c r="B2849" s="448">
        <v>350</v>
      </c>
      <c r="C2849" s="450" t="s">
        <v>9722</v>
      </c>
      <c r="D2849" s="449" t="str">
        <f t="shared" si="117"/>
        <v>Abiriu</v>
      </c>
      <c r="E2849" s="449"/>
      <c r="F2849" s="449"/>
      <c r="G2849" s="449">
        <v>2</v>
      </c>
      <c r="H2849" s="449"/>
      <c r="I2849" s="449"/>
      <c r="J2849" s="449"/>
      <c r="K2849" s="449">
        <v>27</v>
      </c>
      <c r="L2849" s="449"/>
      <c r="U2849" s="196" t="str">
        <f t="shared" si="118"/>
        <v>350: Abiriu</v>
      </c>
    </row>
    <row r="2850" spans="1:21" ht="12.6">
      <c r="A2850" s="449" t="s">
        <v>10784</v>
      </c>
      <c r="B2850" s="448">
        <v>351</v>
      </c>
      <c r="C2850" s="450" t="s">
        <v>9723</v>
      </c>
      <c r="D2850" s="449" t="str">
        <f t="shared" si="117"/>
        <v>Citcok</v>
      </c>
      <c r="E2850" s="449"/>
      <c r="F2850" s="449"/>
      <c r="G2850" s="449">
        <v>2</v>
      </c>
      <c r="H2850" s="449"/>
      <c r="I2850" s="449"/>
      <c r="J2850" s="449"/>
      <c r="K2850" s="449">
        <v>27</v>
      </c>
      <c r="L2850" s="449"/>
      <c r="U2850" s="196" t="str">
        <f t="shared" si="118"/>
        <v>351: Citcok</v>
      </c>
    </row>
    <row r="2851" spans="1:21" ht="12.6">
      <c r="A2851" s="449" t="s">
        <v>10784</v>
      </c>
      <c r="B2851" s="448">
        <v>352</v>
      </c>
      <c r="C2851" s="450" t="s">
        <v>11089</v>
      </c>
      <c r="D2851" s="449" t="str">
        <f t="shared" si="117"/>
        <v>Barghel</v>
      </c>
      <c r="E2851" s="449"/>
      <c r="F2851" s="449"/>
      <c r="G2851" s="449">
        <v>2</v>
      </c>
      <c r="H2851" s="449"/>
      <c r="I2851" s="449"/>
      <c r="J2851" s="449"/>
      <c r="K2851" s="449">
        <v>27</v>
      </c>
      <c r="L2851" s="449"/>
      <c r="U2851" s="196" t="str">
        <f t="shared" si="118"/>
        <v>352: Barghel</v>
      </c>
    </row>
    <row r="2852" spans="1:21" ht="12.6">
      <c r="A2852" s="449" t="s">
        <v>10784</v>
      </c>
      <c r="B2852" s="448">
        <v>353</v>
      </c>
      <c r="C2852" s="450" t="s">
        <v>11090</v>
      </c>
      <c r="D2852" s="449" t="str">
        <f t="shared" si="117"/>
        <v>Cuiebet Centre</v>
      </c>
      <c r="E2852" s="449"/>
      <c r="F2852" s="449"/>
      <c r="G2852" s="449">
        <v>2</v>
      </c>
      <c r="H2852" s="449"/>
      <c r="I2852" s="449"/>
      <c r="J2852" s="449"/>
      <c r="K2852" s="449">
        <v>27</v>
      </c>
      <c r="L2852" s="449"/>
      <c r="U2852" s="196" t="str">
        <f t="shared" si="118"/>
        <v>353: Cuiebet Centre</v>
      </c>
    </row>
    <row r="2853" spans="1:21" ht="12.6">
      <c r="A2853" s="449" t="s">
        <v>10784</v>
      </c>
      <c r="B2853" s="448">
        <v>354</v>
      </c>
      <c r="C2853" s="450" t="s">
        <v>9724</v>
      </c>
      <c r="D2853" s="449" t="str">
        <f t="shared" si="117"/>
        <v>Duony</v>
      </c>
      <c r="E2853" s="449"/>
      <c r="F2853" s="449"/>
      <c r="G2853" s="449">
        <v>2</v>
      </c>
      <c r="H2853" s="449"/>
      <c r="I2853" s="449"/>
      <c r="J2853" s="449"/>
      <c r="K2853" s="449">
        <v>27</v>
      </c>
      <c r="L2853" s="449"/>
      <c r="U2853" s="196" t="str">
        <f t="shared" si="118"/>
        <v>354: Duony</v>
      </c>
    </row>
    <row r="2854" spans="1:21" ht="12.6">
      <c r="A2854" s="449" t="s">
        <v>10784</v>
      </c>
      <c r="B2854" s="448">
        <v>355</v>
      </c>
      <c r="C2854" s="450" t="s">
        <v>11091</v>
      </c>
      <c r="D2854" s="449" t="str">
        <f t="shared" si="117"/>
        <v>Malou-pec</v>
      </c>
      <c r="E2854" s="449"/>
      <c r="F2854" s="449"/>
      <c r="G2854" s="449">
        <v>2</v>
      </c>
      <c r="H2854" s="449"/>
      <c r="I2854" s="449"/>
      <c r="J2854" s="449"/>
      <c r="K2854" s="449">
        <v>27</v>
      </c>
      <c r="L2854" s="449"/>
      <c r="U2854" s="196" t="str">
        <f t="shared" si="118"/>
        <v>355: Malou-pec</v>
      </c>
    </row>
    <row r="2855" spans="1:21" ht="12.6">
      <c r="A2855" s="449" t="s">
        <v>10784</v>
      </c>
      <c r="B2855" s="448">
        <v>356</v>
      </c>
      <c r="C2855" s="450" t="s">
        <v>11092</v>
      </c>
      <c r="D2855" s="449" t="str">
        <f t="shared" si="117"/>
        <v>Langdit</v>
      </c>
      <c r="E2855" s="449"/>
      <c r="F2855" s="449"/>
      <c r="G2855" s="449">
        <v>2</v>
      </c>
      <c r="H2855" s="449"/>
      <c r="I2855" s="449"/>
      <c r="J2855" s="449"/>
      <c r="K2855" s="449">
        <v>27</v>
      </c>
      <c r="L2855" s="449"/>
      <c r="U2855" s="196" t="str">
        <f t="shared" si="118"/>
        <v>356: Langdit</v>
      </c>
    </row>
    <row r="2856" spans="1:21" ht="12.6">
      <c r="A2856" s="449" t="s">
        <v>10784</v>
      </c>
      <c r="B2856" s="448">
        <v>357</v>
      </c>
      <c r="C2856" s="450" t="s">
        <v>11093</v>
      </c>
      <c r="D2856" s="449" t="str">
        <f t="shared" si="117"/>
        <v>Mayath</v>
      </c>
      <c r="E2856" s="449"/>
      <c r="F2856" s="449"/>
      <c r="G2856" s="449">
        <v>2</v>
      </c>
      <c r="H2856" s="449"/>
      <c r="I2856" s="449"/>
      <c r="J2856" s="449"/>
      <c r="K2856" s="449">
        <v>27</v>
      </c>
      <c r="L2856" s="449"/>
      <c r="U2856" s="196" t="str">
        <f t="shared" si="118"/>
        <v>357: Mayath</v>
      </c>
    </row>
    <row r="2857" spans="1:21" ht="12.6">
      <c r="A2857" s="449" t="s">
        <v>10784</v>
      </c>
      <c r="B2857" s="448">
        <v>358</v>
      </c>
      <c r="C2857" s="450" t="s">
        <v>11094</v>
      </c>
      <c r="D2857" s="449" t="str">
        <f t="shared" si="117"/>
        <v>Agangrial</v>
      </c>
      <c r="E2857" s="449"/>
      <c r="F2857" s="449"/>
      <c r="G2857" s="449">
        <v>2</v>
      </c>
      <c r="H2857" s="449"/>
      <c r="I2857" s="449"/>
      <c r="J2857" s="449"/>
      <c r="K2857" s="449">
        <v>27</v>
      </c>
      <c r="L2857" s="449"/>
      <c r="U2857" s="196" t="str">
        <f t="shared" si="118"/>
        <v>358: Agangrial</v>
      </c>
    </row>
    <row r="2858" spans="1:21" ht="12.6">
      <c r="A2858" s="449" t="s">
        <v>10784</v>
      </c>
      <c r="B2858" s="448">
        <v>359</v>
      </c>
      <c r="C2858" s="450" t="s">
        <v>11095</v>
      </c>
      <c r="D2858" s="449" t="str">
        <f t="shared" si="117"/>
        <v>pagoor</v>
      </c>
      <c r="E2858" s="449"/>
      <c r="F2858" s="449"/>
      <c r="G2858" s="449">
        <v>2</v>
      </c>
      <c r="H2858" s="449"/>
      <c r="I2858" s="449"/>
      <c r="J2858" s="449"/>
      <c r="K2858" s="449">
        <v>27</v>
      </c>
      <c r="L2858" s="449"/>
      <c r="U2858" s="196" t="str">
        <f t="shared" si="118"/>
        <v>359: pagoor</v>
      </c>
    </row>
    <row r="2859" spans="1:21" ht="12.6">
      <c r="A2859" s="449" t="s">
        <v>10784</v>
      </c>
      <c r="B2859" s="448">
        <v>360</v>
      </c>
      <c r="C2859" s="450" t="s">
        <v>11096</v>
      </c>
      <c r="D2859" s="449" t="str">
        <f t="shared" si="117"/>
        <v>Tiaptiap</v>
      </c>
      <c r="E2859" s="449"/>
      <c r="F2859" s="449"/>
      <c r="G2859" s="449">
        <v>2</v>
      </c>
      <c r="H2859" s="449"/>
      <c r="I2859" s="449"/>
      <c r="J2859" s="449"/>
      <c r="K2859" s="449">
        <v>27</v>
      </c>
      <c r="L2859" s="449"/>
      <c r="U2859" s="196" t="str">
        <f t="shared" si="118"/>
        <v>360: Tiaptiap</v>
      </c>
    </row>
    <row r="2860" spans="1:21" ht="12.6">
      <c r="A2860" s="449" t="s">
        <v>10784</v>
      </c>
      <c r="B2860" s="448">
        <v>361</v>
      </c>
      <c r="C2860" s="450" t="s">
        <v>9738</v>
      </c>
      <c r="D2860" s="449" t="str">
        <f t="shared" si="117"/>
        <v>Aloor</v>
      </c>
      <c r="E2860" s="449"/>
      <c r="F2860" s="449"/>
      <c r="G2860" s="449">
        <v>2</v>
      </c>
      <c r="H2860" s="449"/>
      <c r="I2860" s="449"/>
      <c r="J2860" s="449"/>
      <c r="K2860" s="449">
        <v>30</v>
      </c>
      <c r="L2860" s="449"/>
      <c r="U2860" s="196" t="str">
        <f t="shared" si="118"/>
        <v>361: Aloor</v>
      </c>
    </row>
    <row r="2861" spans="1:21" ht="12.6">
      <c r="A2861" s="449" t="s">
        <v>10784</v>
      </c>
      <c r="B2861" s="448">
        <v>362</v>
      </c>
      <c r="C2861" s="450" t="s">
        <v>9739</v>
      </c>
      <c r="D2861" s="449" t="str">
        <f t="shared" si="117"/>
        <v>Madol</v>
      </c>
      <c r="E2861" s="449"/>
      <c r="F2861" s="449"/>
      <c r="G2861" s="449">
        <v>2</v>
      </c>
      <c r="H2861" s="449"/>
      <c r="I2861" s="449"/>
      <c r="J2861" s="449"/>
      <c r="K2861" s="449">
        <v>30</v>
      </c>
      <c r="L2861" s="449"/>
      <c r="U2861" s="196" t="str">
        <f t="shared" si="118"/>
        <v>362: Madol</v>
      </c>
    </row>
    <row r="2862" spans="1:21" ht="12.6">
      <c r="A2862" s="449" t="s">
        <v>10784</v>
      </c>
      <c r="B2862" s="448">
        <v>363</v>
      </c>
      <c r="C2862" s="450" t="s">
        <v>11097</v>
      </c>
      <c r="D2862" s="449" t="str">
        <f t="shared" si="117"/>
        <v>Malueth</v>
      </c>
      <c r="E2862" s="449"/>
      <c r="F2862" s="449"/>
      <c r="G2862" s="449">
        <v>2</v>
      </c>
      <c r="H2862" s="449"/>
      <c r="I2862" s="449"/>
      <c r="J2862" s="449"/>
      <c r="K2862" s="449">
        <v>30</v>
      </c>
      <c r="L2862" s="449"/>
      <c r="U2862" s="196" t="str">
        <f t="shared" si="118"/>
        <v>363: Malueth</v>
      </c>
    </row>
    <row r="2863" spans="1:21" ht="12.6">
      <c r="A2863" s="449" t="s">
        <v>10784</v>
      </c>
      <c r="B2863" s="448">
        <v>364</v>
      </c>
      <c r="C2863" s="450" t="s">
        <v>9741</v>
      </c>
      <c r="D2863" s="449" t="str">
        <f t="shared" si="117"/>
        <v>Maper</v>
      </c>
      <c r="E2863" s="449"/>
      <c r="F2863" s="449"/>
      <c r="G2863" s="449">
        <v>2</v>
      </c>
      <c r="H2863" s="449"/>
      <c r="I2863" s="449"/>
      <c r="J2863" s="449"/>
      <c r="K2863" s="449">
        <v>30</v>
      </c>
      <c r="L2863" s="449"/>
      <c r="U2863" s="196" t="str">
        <f t="shared" si="118"/>
        <v>364: Maper</v>
      </c>
    </row>
    <row r="2864" spans="1:21" ht="12.6">
      <c r="A2864" s="449" t="s">
        <v>10784</v>
      </c>
      <c r="B2864" s="448">
        <v>365</v>
      </c>
      <c r="C2864" s="450" t="s">
        <v>11098</v>
      </c>
      <c r="D2864" s="449" t="str">
        <f t="shared" si="117"/>
        <v>Meen</v>
      </c>
      <c r="E2864" s="449"/>
      <c r="F2864" s="449"/>
      <c r="G2864" s="449">
        <v>2</v>
      </c>
      <c r="H2864" s="449"/>
      <c r="I2864" s="449"/>
      <c r="J2864" s="449"/>
      <c r="K2864" s="449">
        <v>30</v>
      </c>
      <c r="L2864" s="449"/>
      <c r="U2864" s="196" t="str">
        <f t="shared" si="118"/>
        <v>365: Meen</v>
      </c>
    </row>
    <row r="2865" spans="1:21" ht="12.6">
      <c r="A2865" s="449" t="s">
        <v>10784</v>
      </c>
      <c r="B2865" s="448">
        <v>366</v>
      </c>
      <c r="C2865" s="450" t="s">
        <v>11099</v>
      </c>
      <c r="D2865" s="449" t="str">
        <f t="shared" si="117"/>
        <v>Wurieng</v>
      </c>
      <c r="E2865" s="449"/>
      <c r="F2865" s="449"/>
      <c r="G2865" s="449">
        <v>2</v>
      </c>
      <c r="H2865" s="449"/>
      <c r="I2865" s="449"/>
      <c r="J2865" s="449"/>
      <c r="K2865" s="449">
        <v>30</v>
      </c>
      <c r="L2865" s="449"/>
      <c r="U2865" s="196" t="str">
        <f t="shared" si="118"/>
        <v>366: Wurieng</v>
      </c>
    </row>
    <row r="2866" spans="1:21" ht="12.6">
      <c r="A2866" s="449" t="s">
        <v>10784</v>
      </c>
      <c r="B2866" s="448">
        <v>367</v>
      </c>
      <c r="C2866" s="450" t="s">
        <v>11100</v>
      </c>
      <c r="D2866" s="449" t="str">
        <f t="shared" si="117"/>
        <v>Nyangkot</v>
      </c>
      <c r="E2866" s="449"/>
      <c r="F2866" s="449"/>
      <c r="G2866" s="449">
        <v>2</v>
      </c>
      <c r="H2866" s="449"/>
      <c r="I2866" s="449"/>
      <c r="J2866" s="449"/>
      <c r="K2866" s="449">
        <v>28</v>
      </c>
      <c r="L2866" s="449"/>
      <c r="U2866" s="196" t="str">
        <f t="shared" si="118"/>
        <v>367: Nyangkot</v>
      </c>
    </row>
    <row r="2867" spans="1:21" ht="12.6">
      <c r="A2867" s="449" t="s">
        <v>10784</v>
      </c>
      <c r="B2867" s="448">
        <v>368</v>
      </c>
      <c r="C2867" s="450" t="s">
        <v>11101</v>
      </c>
      <c r="D2867" s="449" t="str">
        <f t="shared" si="117"/>
        <v>NyotikAgui</v>
      </c>
      <c r="E2867" s="449"/>
      <c r="F2867" s="449"/>
      <c r="G2867" s="449">
        <v>2</v>
      </c>
      <c r="H2867" s="449"/>
      <c r="I2867" s="449"/>
      <c r="J2867" s="449"/>
      <c r="K2867" s="449">
        <v>28</v>
      </c>
      <c r="L2867" s="449"/>
      <c r="U2867" s="196" t="str">
        <f t="shared" si="118"/>
        <v>368: NyotikAgui</v>
      </c>
    </row>
    <row r="2868" spans="1:21" ht="12.6">
      <c r="A2868" s="449" t="s">
        <v>10784</v>
      </c>
      <c r="B2868" s="448">
        <v>369</v>
      </c>
      <c r="C2868" s="450" t="s">
        <v>11102</v>
      </c>
      <c r="D2868" s="449" t="str">
        <f t="shared" si="117"/>
        <v>Abubu</v>
      </c>
      <c r="E2868" s="449"/>
      <c r="F2868" s="449"/>
      <c r="G2868" s="449">
        <v>2</v>
      </c>
      <c r="H2868" s="449"/>
      <c r="I2868" s="449"/>
      <c r="J2868" s="449"/>
      <c r="K2868" s="449">
        <v>28</v>
      </c>
      <c r="L2868" s="449"/>
      <c r="U2868" s="196" t="str">
        <f t="shared" si="118"/>
        <v>369: Abubu</v>
      </c>
    </row>
    <row r="2869" spans="1:21" ht="12.6">
      <c r="A2869" s="449" t="s">
        <v>10784</v>
      </c>
      <c r="B2869" s="448">
        <v>370</v>
      </c>
      <c r="C2869" s="450" t="s">
        <v>11103</v>
      </c>
      <c r="D2869" s="449" t="str">
        <f t="shared" si="117"/>
        <v>Abubu 2 (Amonim Cieck)</v>
      </c>
      <c r="E2869" s="449"/>
      <c r="F2869" s="449"/>
      <c r="G2869" s="449">
        <v>2</v>
      </c>
      <c r="H2869" s="449"/>
      <c r="I2869" s="449"/>
      <c r="J2869" s="449"/>
      <c r="K2869" s="449">
        <v>28</v>
      </c>
      <c r="L2869" s="449"/>
      <c r="U2869" s="196" t="str">
        <f t="shared" si="118"/>
        <v>370: Abubu 2 (Amonim Cieck)</v>
      </c>
    </row>
    <row r="2870" spans="1:21" ht="12.6">
      <c r="A2870" s="449" t="s">
        <v>10784</v>
      </c>
      <c r="B2870" s="448">
        <v>371</v>
      </c>
      <c r="C2870" s="450" t="s">
        <v>11104</v>
      </c>
      <c r="D2870" s="449" t="str">
        <f t="shared" si="117"/>
        <v>PDU</v>
      </c>
      <c r="E2870" s="449"/>
      <c r="F2870" s="449"/>
      <c r="G2870" s="449">
        <v>2</v>
      </c>
      <c r="H2870" s="449"/>
      <c r="I2870" s="449"/>
      <c r="J2870" s="449"/>
      <c r="K2870" s="449">
        <v>28</v>
      </c>
      <c r="L2870" s="449"/>
      <c r="U2870" s="196" t="str">
        <f t="shared" si="118"/>
        <v>371: PDU</v>
      </c>
    </row>
    <row r="2871" spans="1:21" ht="12.6">
      <c r="A2871" s="449" t="s">
        <v>10784</v>
      </c>
      <c r="B2871" s="448">
        <v>372</v>
      </c>
      <c r="C2871" s="450" t="s">
        <v>11105</v>
      </c>
      <c r="D2871" s="449" t="str">
        <f t="shared" si="117"/>
        <v>Malakia</v>
      </c>
      <c r="E2871" s="449"/>
      <c r="F2871" s="449"/>
      <c r="G2871" s="449">
        <v>2</v>
      </c>
      <c r="H2871" s="449"/>
      <c r="I2871" s="449"/>
      <c r="J2871" s="449"/>
      <c r="K2871" s="449">
        <v>28</v>
      </c>
      <c r="L2871" s="449"/>
      <c r="U2871" s="196" t="str">
        <f t="shared" si="118"/>
        <v>372: Malakia</v>
      </c>
    </row>
    <row r="2872" spans="1:21" ht="12.6">
      <c r="A2872" s="449" t="s">
        <v>10784</v>
      </c>
      <c r="B2872" s="448">
        <v>373</v>
      </c>
      <c r="C2872" s="450" t="s">
        <v>11106</v>
      </c>
      <c r="D2872" s="449" t="str">
        <f t="shared" si="117"/>
        <v>Malou</v>
      </c>
      <c r="E2872" s="449"/>
      <c r="F2872" s="449"/>
      <c r="G2872" s="449">
        <v>2</v>
      </c>
      <c r="H2872" s="449"/>
      <c r="I2872" s="449"/>
      <c r="J2872" s="449"/>
      <c r="K2872" s="449">
        <v>28</v>
      </c>
      <c r="L2872" s="449"/>
      <c r="U2872" s="196" t="str">
        <f t="shared" si="118"/>
        <v>373: Malou</v>
      </c>
    </row>
    <row r="2873" spans="1:21" ht="12.6">
      <c r="A2873" s="449" t="s">
        <v>10784</v>
      </c>
      <c r="B2873" s="448">
        <v>374</v>
      </c>
      <c r="C2873" s="450" t="s">
        <v>11107</v>
      </c>
      <c r="D2873" s="449" t="str">
        <f t="shared" si="117"/>
        <v>Naivasha (Former POC AA)</v>
      </c>
      <c r="E2873" s="449"/>
      <c r="F2873" s="449"/>
      <c r="G2873" s="449">
        <v>2</v>
      </c>
      <c r="H2873" s="449"/>
      <c r="I2873" s="449"/>
      <c r="J2873" s="449"/>
      <c r="K2873" s="449">
        <v>69</v>
      </c>
      <c r="L2873" s="449"/>
      <c r="U2873" s="196" t="str">
        <f t="shared" si="118"/>
        <v>374: Naivasha (Former POC AA)</v>
      </c>
    </row>
    <row r="2874" spans="1:21" ht="12.6">
      <c r="A2874" s="449" t="s">
        <v>10784</v>
      </c>
      <c r="B2874" s="448">
        <v>375</v>
      </c>
      <c r="C2874" s="450" t="s">
        <v>11108</v>
      </c>
      <c r="D2874" s="449" t="str">
        <f t="shared" si="117"/>
        <v>Masna</v>
      </c>
      <c r="E2874" s="449"/>
      <c r="F2874" s="449"/>
      <c r="G2874" s="449">
        <v>2</v>
      </c>
      <c r="H2874" s="449"/>
      <c r="I2874" s="449"/>
      <c r="J2874" s="449"/>
      <c r="K2874" s="449">
        <v>69</v>
      </c>
      <c r="L2874" s="449"/>
      <c r="U2874" s="196" t="str">
        <f t="shared" si="118"/>
        <v>375: Masna</v>
      </c>
    </row>
    <row r="2875" spans="1:21" ht="12.6">
      <c r="A2875" s="449" t="s">
        <v>10784</v>
      </c>
      <c r="B2875" s="448">
        <v>376</v>
      </c>
      <c r="C2875" s="450" t="s">
        <v>10808</v>
      </c>
      <c r="D2875" s="449" t="str">
        <f t="shared" si="117"/>
        <v>Agok</v>
      </c>
      <c r="E2875" s="449"/>
      <c r="F2875" s="449"/>
      <c r="G2875" s="449">
        <v>2</v>
      </c>
      <c r="H2875" s="449"/>
      <c r="I2875" s="449"/>
      <c r="J2875" s="449"/>
      <c r="K2875" s="449">
        <v>69</v>
      </c>
      <c r="L2875" s="449"/>
      <c r="U2875" s="196" t="str">
        <f t="shared" si="118"/>
        <v>376: Agok</v>
      </c>
    </row>
    <row r="2876" spans="1:21" ht="12.6">
      <c r="A2876" s="449" t="s">
        <v>10784</v>
      </c>
      <c r="B2876" s="448">
        <v>377</v>
      </c>
      <c r="C2876" s="450" t="s">
        <v>11109</v>
      </c>
      <c r="D2876" s="449" t="str">
        <f t="shared" si="117"/>
        <v xml:space="preserve">Isaac Stadium </v>
      </c>
      <c r="E2876" s="449"/>
      <c r="F2876" s="449"/>
      <c r="G2876" s="449">
        <v>2</v>
      </c>
      <c r="H2876" s="449"/>
      <c r="I2876" s="449"/>
      <c r="J2876" s="449"/>
      <c r="K2876" s="449">
        <v>69</v>
      </c>
      <c r="L2876" s="449"/>
      <c r="U2876" s="196" t="str">
        <f t="shared" si="118"/>
        <v xml:space="preserve">377: Isaac Stadium </v>
      </c>
    </row>
    <row r="2877" spans="1:21" ht="12.6">
      <c r="A2877" s="449" t="s">
        <v>10784</v>
      </c>
      <c r="B2877" s="448">
        <v>378</v>
      </c>
      <c r="C2877" s="450" t="s">
        <v>11110</v>
      </c>
      <c r="D2877" s="449" t="str">
        <f t="shared" si="117"/>
        <v>Farajalla</v>
      </c>
      <c r="E2877" s="449"/>
      <c r="F2877" s="449"/>
      <c r="G2877" s="449">
        <v>2</v>
      </c>
      <c r="H2877" s="449"/>
      <c r="I2877" s="449"/>
      <c r="J2877" s="449"/>
      <c r="K2877" s="449">
        <v>69</v>
      </c>
      <c r="L2877" s="449"/>
      <c r="U2877" s="196" t="str">
        <f t="shared" si="118"/>
        <v>378: Farajalla</v>
      </c>
    </row>
    <row r="2878" spans="1:21" ht="12.6">
      <c r="A2878" s="449" t="s">
        <v>10784</v>
      </c>
      <c r="B2878" s="448">
        <v>379</v>
      </c>
      <c r="C2878" s="450" t="s">
        <v>11111</v>
      </c>
      <c r="D2878" s="449" t="str">
        <f t="shared" si="117"/>
        <v>Ngosulugu</v>
      </c>
      <c r="E2878" s="449"/>
      <c r="F2878" s="449"/>
      <c r="G2878" s="449">
        <v>2</v>
      </c>
      <c r="H2878" s="449"/>
      <c r="I2878" s="449"/>
      <c r="J2878" s="449"/>
      <c r="K2878" s="449">
        <v>69</v>
      </c>
      <c r="L2878" s="449"/>
      <c r="U2878" s="196" t="str">
        <f t="shared" si="118"/>
        <v>379: Ngosulugu</v>
      </c>
    </row>
    <row r="2879" spans="1:21" ht="12.6">
      <c r="A2879" s="449" t="s">
        <v>10784</v>
      </c>
      <c r="B2879" s="448">
        <v>380</v>
      </c>
      <c r="C2879" s="450" t="s">
        <v>11112</v>
      </c>
      <c r="D2879" s="449" t="str">
        <f t="shared" si="117"/>
        <v>Ngisa</v>
      </c>
      <c r="E2879" s="449"/>
      <c r="F2879" s="449"/>
      <c r="G2879" s="449">
        <v>2</v>
      </c>
      <c r="H2879" s="449"/>
      <c r="I2879" s="449"/>
      <c r="J2879" s="449"/>
      <c r="K2879" s="449">
        <v>69</v>
      </c>
      <c r="L2879" s="449"/>
      <c r="U2879" s="196" t="str">
        <f t="shared" si="118"/>
        <v>380: Ngisa</v>
      </c>
    </row>
    <row r="2880" spans="1:21" ht="12.6">
      <c r="A2880" s="449" t="s">
        <v>10784</v>
      </c>
      <c r="B2880" s="448">
        <v>381</v>
      </c>
      <c r="C2880" s="450" t="s">
        <v>11113</v>
      </c>
      <c r="D2880" s="449" t="str">
        <f t="shared" si="117"/>
        <v>Fanjar</v>
      </c>
      <c r="E2880" s="449"/>
      <c r="F2880" s="449"/>
      <c r="G2880" s="449">
        <v>2</v>
      </c>
      <c r="H2880" s="449"/>
      <c r="I2880" s="449"/>
      <c r="J2880" s="449"/>
      <c r="K2880" s="449">
        <v>69</v>
      </c>
      <c r="L2880" s="449"/>
      <c r="U2880" s="196" t="str">
        <f t="shared" si="118"/>
        <v>381: Fanjar</v>
      </c>
    </row>
    <row r="2881" spans="1:21" ht="12.6">
      <c r="A2881" s="449" t="s">
        <v>10784</v>
      </c>
      <c r="B2881" s="448">
        <v>382</v>
      </c>
      <c r="C2881" s="450" t="s">
        <v>11114</v>
      </c>
      <c r="D2881" s="449" t="str">
        <f t="shared" si="117"/>
        <v>Gedi</v>
      </c>
      <c r="E2881" s="449"/>
      <c r="F2881" s="449"/>
      <c r="G2881" s="449">
        <v>2</v>
      </c>
      <c r="H2881" s="449"/>
      <c r="I2881" s="449"/>
      <c r="J2881" s="449"/>
      <c r="K2881" s="449">
        <v>69</v>
      </c>
      <c r="L2881" s="449"/>
      <c r="U2881" s="196" t="str">
        <f t="shared" si="118"/>
        <v>382: Gedi</v>
      </c>
    </row>
    <row r="2882" spans="1:21" ht="12.6">
      <c r="A2882" s="449" t="s">
        <v>10784</v>
      </c>
      <c r="B2882" s="448">
        <v>383</v>
      </c>
      <c r="C2882" s="450" t="s">
        <v>11115</v>
      </c>
      <c r="D2882" s="449" t="str">
        <f t="shared" si="117"/>
        <v>Bazia</v>
      </c>
      <c r="E2882" s="449"/>
      <c r="F2882" s="449"/>
      <c r="G2882" s="449">
        <v>2</v>
      </c>
      <c r="H2882" s="449"/>
      <c r="I2882" s="449"/>
      <c r="J2882" s="449"/>
      <c r="K2882" s="449">
        <v>69</v>
      </c>
      <c r="L2882" s="449"/>
      <c r="U2882" s="196" t="str">
        <f t="shared" si="118"/>
        <v>383: Bazia</v>
      </c>
    </row>
    <row r="2883" spans="1:21" ht="12.6">
      <c r="A2883" s="449" t="s">
        <v>10784</v>
      </c>
      <c r="B2883" s="448">
        <v>384</v>
      </c>
      <c r="C2883" s="450" t="s">
        <v>11116</v>
      </c>
      <c r="D2883" s="449" t="str">
        <f t="shared" si="117"/>
        <v xml:space="preserve">Abou </v>
      </c>
      <c r="E2883" s="449"/>
      <c r="F2883" s="449"/>
      <c r="G2883" s="449">
        <v>2</v>
      </c>
      <c r="H2883" s="449"/>
      <c r="I2883" s="449"/>
      <c r="J2883" s="449"/>
      <c r="K2883" s="449">
        <v>67</v>
      </c>
      <c r="L2883" s="449"/>
      <c r="U2883" s="196" t="str">
        <f t="shared" si="118"/>
        <v xml:space="preserve">384: Abou </v>
      </c>
    </row>
    <row r="2884" spans="1:21" ht="12.6">
      <c r="A2884" s="449" t="s">
        <v>10784</v>
      </c>
      <c r="B2884" s="448">
        <v>385</v>
      </c>
      <c r="C2884" s="450" t="s">
        <v>11117</v>
      </c>
      <c r="D2884" s="449" t="str">
        <f t="shared" si="117"/>
        <v>Gette</v>
      </c>
      <c r="E2884" s="449"/>
      <c r="F2884" s="449"/>
      <c r="G2884" s="449">
        <v>2</v>
      </c>
      <c r="H2884" s="449"/>
      <c r="I2884" s="449"/>
      <c r="J2884" s="449"/>
      <c r="K2884" s="449">
        <v>67</v>
      </c>
      <c r="L2884" s="449"/>
      <c r="U2884" s="196" t="str">
        <f t="shared" si="118"/>
        <v>385: Gette</v>
      </c>
    </row>
    <row r="2885" spans="1:21" ht="12.6">
      <c r="A2885" s="449" t="s">
        <v>10784</v>
      </c>
      <c r="B2885" s="448">
        <v>386</v>
      </c>
      <c r="C2885" s="450" t="s">
        <v>11118</v>
      </c>
      <c r="D2885" s="449" t="str">
        <f t="shared" si="117"/>
        <v xml:space="preserve">Barwol </v>
      </c>
      <c r="E2885" s="449"/>
      <c r="F2885" s="449"/>
      <c r="G2885" s="449">
        <v>2</v>
      </c>
      <c r="H2885" s="449"/>
      <c r="I2885" s="449"/>
      <c r="J2885" s="449"/>
      <c r="K2885" s="449">
        <v>67</v>
      </c>
      <c r="L2885" s="449"/>
      <c r="U2885" s="196" t="str">
        <f t="shared" si="118"/>
        <v xml:space="preserve">386: Barwol </v>
      </c>
    </row>
    <row r="2886" spans="1:21" ht="12.6">
      <c r="A2886" s="449" t="s">
        <v>10784</v>
      </c>
      <c r="B2886" s="448">
        <v>387</v>
      </c>
      <c r="C2886" s="450" t="s">
        <v>9760</v>
      </c>
      <c r="D2886" s="449" t="str">
        <f t="shared" si="117"/>
        <v>Achana</v>
      </c>
      <c r="E2886" s="449"/>
      <c r="F2886" s="449"/>
      <c r="G2886" s="449">
        <v>2</v>
      </c>
      <c r="H2886" s="449"/>
      <c r="I2886" s="449"/>
      <c r="J2886" s="449"/>
      <c r="K2886" s="449">
        <v>67</v>
      </c>
      <c r="L2886" s="449"/>
      <c r="U2886" s="196" t="str">
        <f t="shared" si="118"/>
        <v>387: Achana</v>
      </c>
    </row>
    <row r="2887" spans="1:21" ht="12.6">
      <c r="A2887" s="449" t="s">
        <v>10784</v>
      </c>
      <c r="B2887" s="448">
        <v>388</v>
      </c>
      <c r="C2887" s="450" t="s">
        <v>11119</v>
      </c>
      <c r="D2887" s="449" t="str">
        <f t="shared" si="117"/>
        <v>Kuom</v>
      </c>
      <c r="E2887" s="449"/>
      <c r="F2887" s="449"/>
      <c r="G2887" s="449">
        <v>2</v>
      </c>
      <c r="H2887" s="449"/>
      <c r="I2887" s="449"/>
      <c r="J2887" s="449"/>
      <c r="K2887" s="449">
        <v>67</v>
      </c>
      <c r="L2887" s="449"/>
      <c r="U2887" s="196" t="str">
        <f t="shared" si="118"/>
        <v>388: Kuom</v>
      </c>
    </row>
    <row r="2888" spans="1:21" ht="12.6">
      <c r="A2888" s="449" t="s">
        <v>10784</v>
      </c>
      <c r="B2888" s="448">
        <v>389</v>
      </c>
      <c r="C2888" s="450" t="s">
        <v>9969</v>
      </c>
      <c r="D2888" s="449" t="str">
        <f t="shared" ref="D2888:D2913" si="119">C2888</f>
        <v>Rocrocdong</v>
      </c>
      <c r="E2888" s="449"/>
      <c r="F2888" s="449"/>
      <c r="G2888" s="449">
        <v>2</v>
      </c>
      <c r="H2888" s="449"/>
      <c r="I2888" s="449"/>
      <c r="J2888" s="449"/>
      <c r="K2888" s="449">
        <v>67</v>
      </c>
      <c r="L2888" s="449"/>
      <c r="U2888" s="196" t="str">
        <f t="shared" ref="U2888:U2913" si="120">IF(LEN(B2888)&gt;0,_xlfn.CONCAT(B2888,": ",D2888),"")</f>
        <v>389: Rocrocdong</v>
      </c>
    </row>
    <row r="2889" spans="1:21" ht="12.6">
      <c r="A2889" s="449" t="s">
        <v>10784</v>
      </c>
      <c r="B2889" s="448">
        <v>390</v>
      </c>
      <c r="C2889" s="450" t="s">
        <v>11120</v>
      </c>
      <c r="D2889" s="449" t="str">
        <f t="shared" si="119"/>
        <v>Wathalelo</v>
      </c>
      <c r="E2889" s="449"/>
      <c r="F2889" s="449"/>
      <c r="G2889" s="449">
        <v>2</v>
      </c>
      <c r="H2889" s="449"/>
      <c r="I2889" s="449"/>
      <c r="J2889" s="449"/>
      <c r="K2889" s="449">
        <v>67</v>
      </c>
      <c r="L2889" s="449"/>
      <c r="U2889" s="196" t="str">
        <f t="shared" si="120"/>
        <v>390: Wathalelo</v>
      </c>
    </row>
    <row r="2890" spans="1:21" ht="12.6">
      <c r="A2890" s="449" t="s">
        <v>10784</v>
      </c>
      <c r="B2890" s="448">
        <v>391</v>
      </c>
      <c r="C2890" s="450" t="s">
        <v>11121</v>
      </c>
      <c r="D2890" s="449" t="str">
        <f t="shared" si="119"/>
        <v>Maranya</v>
      </c>
      <c r="E2890" s="449"/>
      <c r="F2890" s="449"/>
      <c r="G2890" s="449">
        <v>2</v>
      </c>
      <c r="H2890" s="449"/>
      <c r="I2890" s="449"/>
      <c r="J2890" s="449"/>
      <c r="K2890" s="449">
        <v>67</v>
      </c>
      <c r="L2890" s="449"/>
      <c r="U2890" s="196" t="str">
        <f t="shared" si="120"/>
        <v>391: Maranya</v>
      </c>
    </row>
    <row r="2891" spans="1:21" ht="12.6">
      <c r="A2891" s="449" t="s">
        <v>10784</v>
      </c>
      <c r="B2891" s="448">
        <v>392</v>
      </c>
      <c r="C2891" s="450" t="s">
        <v>11122</v>
      </c>
      <c r="D2891" s="449" t="str">
        <f t="shared" si="119"/>
        <v>Abunybuny</v>
      </c>
      <c r="E2891" s="449"/>
      <c r="F2891" s="449"/>
      <c r="G2891" s="449">
        <v>2</v>
      </c>
      <c r="H2891" s="449"/>
      <c r="I2891" s="449"/>
      <c r="J2891" s="449"/>
      <c r="K2891" s="449">
        <v>67</v>
      </c>
      <c r="L2891" s="449"/>
      <c r="U2891" s="196" t="str">
        <f t="shared" si="120"/>
        <v>392: Abunybuny</v>
      </c>
    </row>
    <row r="2892" spans="1:21" ht="12.6">
      <c r="A2892" s="449" t="s">
        <v>10784</v>
      </c>
      <c r="B2892" s="448">
        <v>393</v>
      </c>
      <c r="C2892" s="450" t="s">
        <v>11123</v>
      </c>
      <c r="D2892" s="449" t="str">
        <f t="shared" si="119"/>
        <v>Barakol</v>
      </c>
      <c r="E2892" s="449"/>
      <c r="F2892" s="449"/>
      <c r="G2892" s="449">
        <v>2</v>
      </c>
      <c r="H2892" s="449"/>
      <c r="I2892" s="449"/>
      <c r="J2892" s="449"/>
      <c r="K2892" s="449">
        <v>67</v>
      </c>
      <c r="L2892" s="449"/>
      <c r="U2892" s="196" t="str">
        <f t="shared" si="120"/>
        <v>393: Barakol</v>
      </c>
    </row>
    <row r="2893" spans="1:21" ht="12.6">
      <c r="A2893" s="449" t="s">
        <v>10784</v>
      </c>
      <c r="B2893" s="448">
        <v>394</v>
      </c>
      <c r="C2893" s="450" t="s">
        <v>11124</v>
      </c>
      <c r="D2893" s="449" t="str">
        <f t="shared" si="119"/>
        <v xml:space="preserve">Alelthony </v>
      </c>
      <c r="E2893" s="449"/>
      <c r="F2893" s="449"/>
      <c r="G2893" s="449">
        <v>2</v>
      </c>
      <c r="H2893" s="449"/>
      <c r="I2893" s="449"/>
      <c r="J2893" s="449"/>
      <c r="K2893" s="449">
        <v>67</v>
      </c>
      <c r="L2893" s="449"/>
      <c r="U2893" s="196" t="str">
        <f t="shared" si="120"/>
        <v xml:space="preserve">394: Alelthony </v>
      </c>
    </row>
    <row r="2894" spans="1:21" ht="12.6">
      <c r="A2894" s="449" t="s">
        <v>10784</v>
      </c>
      <c r="B2894" s="448">
        <v>395</v>
      </c>
      <c r="C2894" s="450" t="s">
        <v>11125</v>
      </c>
      <c r="D2894" s="449" t="str">
        <f t="shared" si="119"/>
        <v>MDT</v>
      </c>
      <c r="E2894" s="449"/>
      <c r="F2894" s="449"/>
      <c r="G2894" s="449">
        <v>2</v>
      </c>
      <c r="H2894" s="449"/>
      <c r="I2894" s="449"/>
      <c r="J2894" s="449"/>
      <c r="K2894" s="449">
        <v>69</v>
      </c>
      <c r="L2894" s="449"/>
      <c r="U2894" s="196" t="str">
        <f t="shared" si="120"/>
        <v>395: MDT</v>
      </c>
    </row>
    <row r="2895" spans="1:21" ht="12.6">
      <c r="A2895" s="449" t="s">
        <v>10784</v>
      </c>
      <c r="B2895" s="448">
        <v>396</v>
      </c>
      <c r="C2895" s="450" t="s">
        <v>11126</v>
      </c>
      <c r="D2895" s="449" t="str">
        <f t="shared" si="119"/>
        <v>Baryar</v>
      </c>
      <c r="E2895" s="449"/>
      <c r="F2895" s="449"/>
      <c r="G2895" s="449">
        <v>2</v>
      </c>
      <c r="H2895" s="449"/>
      <c r="I2895" s="449"/>
      <c r="J2895" s="449"/>
      <c r="K2895" s="449">
        <v>67</v>
      </c>
      <c r="L2895" s="449"/>
      <c r="U2895" s="196" t="str">
        <f t="shared" si="120"/>
        <v>396: Baryar</v>
      </c>
    </row>
    <row r="2896" spans="1:21" ht="12.6">
      <c r="A2896" s="449" t="s">
        <v>10784</v>
      </c>
      <c r="B2896" s="448">
        <v>397</v>
      </c>
      <c r="C2896" s="450" t="s">
        <v>11127</v>
      </c>
      <c r="D2896" s="449" t="str">
        <f t="shared" si="119"/>
        <v xml:space="preserve">Raja Town </v>
      </c>
      <c r="E2896" s="449"/>
      <c r="F2896" s="449"/>
      <c r="G2896" s="449">
        <v>2</v>
      </c>
      <c r="H2896" s="449"/>
      <c r="I2896" s="449"/>
      <c r="J2896" s="449"/>
      <c r="K2896" s="449">
        <v>68</v>
      </c>
      <c r="L2896" s="449"/>
      <c r="U2896" s="196" t="str">
        <f t="shared" si="120"/>
        <v xml:space="preserve">397: Raja Town </v>
      </c>
    </row>
    <row r="2897" spans="1:21" ht="12.6">
      <c r="A2897" s="449" t="s">
        <v>10784</v>
      </c>
      <c r="B2897" s="448">
        <v>398</v>
      </c>
      <c r="C2897" s="450" t="s">
        <v>11128</v>
      </c>
      <c r="D2897" s="449" t="str">
        <f t="shared" si="119"/>
        <v>Deim-Zubier</v>
      </c>
      <c r="E2897" s="449"/>
      <c r="F2897" s="449"/>
      <c r="G2897" s="449">
        <v>2</v>
      </c>
      <c r="H2897" s="449"/>
      <c r="I2897" s="449"/>
      <c r="J2897" s="449"/>
      <c r="K2897" s="449">
        <v>68</v>
      </c>
      <c r="L2897" s="449"/>
      <c r="U2897" s="196" t="str">
        <f t="shared" si="120"/>
        <v>398: Deim-Zubier</v>
      </c>
    </row>
    <row r="2898" spans="1:21" ht="12.6">
      <c r="A2898" s="449" t="s">
        <v>10784</v>
      </c>
      <c r="B2898" s="448">
        <v>399</v>
      </c>
      <c r="C2898" s="450" t="s">
        <v>11129</v>
      </c>
      <c r="D2898" s="449" t="str">
        <f t="shared" si="119"/>
        <v>Boro Medina</v>
      </c>
      <c r="E2898" s="449"/>
      <c r="F2898" s="449"/>
      <c r="G2898" s="449">
        <v>2</v>
      </c>
      <c r="H2898" s="449"/>
      <c r="I2898" s="449"/>
      <c r="J2898" s="449"/>
      <c r="K2898" s="449">
        <v>68</v>
      </c>
      <c r="L2898" s="449"/>
      <c r="U2898" s="196" t="str">
        <f t="shared" si="120"/>
        <v>399: Boro Medina</v>
      </c>
    </row>
    <row r="2899" spans="1:21" ht="12.6">
      <c r="A2899" s="449" t="s">
        <v>10784</v>
      </c>
      <c r="B2899" s="448">
        <v>400</v>
      </c>
      <c r="C2899" s="450" t="s">
        <v>11130</v>
      </c>
      <c r="D2899" s="449" t="str">
        <f t="shared" si="119"/>
        <v>Deleba</v>
      </c>
      <c r="E2899" s="449"/>
      <c r="F2899" s="449"/>
      <c r="G2899" s="449">
        <v>2</v>
      </c>
      <c r="H2899" s="449"/>
      <c r="I2899" s="449"/>
      <c r="J2899" s="449"/>
      <c r="K2899" s="449">
        <v>68</v>
      </c>
      <c r="L2899" s="449"/>
      <c r="U2899" s="196" t="str">
        <f t="shared" si="120"/>
        <v>400: Deleba</v>
      </c>
    </row>
    <row r="2900" spans="1:21" ht="12.6">
      <c r="A2900" s="449" t="s">
        <v>10784</v>
      </c>
      <c r="B2900" s="448">
        <v>401</v>
      </c>
      <c r="C2900" s="450" t="s">
        <v>11131</v>
      </c>
      <c r="D2900" s="449" t="str">
        <f t="shared" si="119"/>
        <v>Fongo Nuer</v>
      </c>
      <c r="E2900" s="449"/>
      <c r="F2900" s="449"/>
      <c r="G2900" s="449">
        <v>2</v>
      </c>
      <c r="H2900" s="449"/>
      <c r="I2900" s="449"/>
      <c r="J2900" s="449"/>
      <c r="K2900" s="449">
        <v>68</v>
      </c>
      <c r="L2900" s="449"/>
      <c r="U2900" s="196" t="str">
        <f t="shared" si="120"/>
        <v>401: Fongo Nuer</v>
      </c>
    </row>
    <row r="2901" spans="1:21" ht="12.6">
      <c r="A2901" s="449" t="s">
        <v>10784</v>
      </c>
      <c r="B2901" s="448">
        <v>402</v>
      </c>
      <c r="C2901" s="450" t="s">
        <v>11132</v>
      </c>
      <c r="D2901" s="449" t="str">
        <f t="shared" si="119"/>
        <v>Katta</v>
      </c>
      <c r="E2901" s="449"/>
      <c r="F2901" s="449"/>
      <c r="G2901" s="449">
        <v>2</v>
      </c>
      <c r="H2901" s="449"/>
      <c r="I2901" s="449"/>
      <c r="J2901" s="449"/>
      <c r="K2901" s="449">
        <v>68</v>
      </c>
      <c r="L2901" s="449"/>
      <c r="U2901" s="196" t="str">
        <f t="shared" si="120"/>
        <v>402: Katta</v>
      </c>
    </row>
    <row r="2902" spans="1:21" ht="12.6">
      <c r="A2902" s="449" t="s">
        <v>10784</v>
      </c>
      <c r="B2902" s="448">
        <v>403</v>
      </c>
      <c r="C2902" s="450" t="s">
        <v>11133</v>
      </c>
      <c r="D2902" s="449" t="str">
        <f t="shared" si="119"/>
        <v>Dollo</v>
      </c>
      <c r="E2902" s="449"/>
      <c r="F2902" s="449"/>
      <c r="G2902" s="449">
        <v>2</v>
      </c>
      <c r="H2902" s="449"/>
      <c r="I2902" s="449"/>
      <c r="J2902" s="449"/>
      <c r="K2902" s="449">
        <v>68</v>
      </c>
      <c r="L2902" s="449"/>
      <c r="U2902" s="196" t="str">
        <f t="shared" si="120"/>
        <v>403: Dollo</v>
      </c>
    </row>
    <row r="2903" spans="1:21" ht="12.6">
      <c r="A2903" s="449" t="s">
        <v>10784</v>
      </c>
      <c r="B2903" s="448">
        <v>404</v>
      </c>
      <c r="C2903" s="450" t="s">
        <v>11134</v>
      </c>
      <c r="D2903" s="449" t="str">
        <f t="shared" si="119"/>
        <v>Menamba</v>
      </c>
      <c r="E2903" s="449"/>
      <c r="F2903" s="449"/>
      <c r="G2903" s="449">
        <v>2</v>
      </c>
      <c r="H2903" s="449"/>
      <c r="I2903" s="449"/>
      <c r="J2903" s="449"/>
      <c r="K2903" s="449">
        <v>68</v>
      </c>
      <c r="L2903" s="449"/>
      <c r="U2903" s="196" t="str">
        <f t="shared" si="120"/>
        <v>404: Menamba</v>
      </c>
    </row>
    <row r="2904" spans="1:21" ht="12.6">
      <c r="A2904" s="449" t="s">
        <v>10784</v>
      </c>
      <c r="B2904" s="448">
        <v>405</v>
      </c>
      <c r="C2904" s="450" t="s">
        <v>11135</v>
      </c>
      <c r="D2904" s="449" t="str">
        <f t="shared" si="119"/>
        <v>Wau town</v>
      </c>
      <c r="E2904" s="449"/>
      <c r="F2904" s="449"/>
      <c r="G2904" s="449">
        <v>2</v>
      </c>
      <c r="H2904" s="449"/>
      <c r="I2904" s="449"/>
      <c r="J2904" s="449"/>
      <c r="K2904" s="449">
        <v>69</v>
      </c>
      <c r="L2904" s="449"/>
      <c r="U2904" s="196" t="str">
        <f t="shared" si="120"/>
        <v>405: Wau town</v>
      </c>
    </row>
    <row r="2905" spans="1:21" ht="12.6">
      <c r="A2905" s="449" t="s">
        <v>10784</v>
      </c>
      <c r="B2905" s="448">
        <v>406</v>
      </c>
      <c r="C2905" s="450" t="s">
        <v>11136</v>
      </c>
      <c r="D2905" s="449" t="str">
        <f t="shared" si="119"/>
        <v>St. Mary</v>
      </c>
      <c r="E2905" s="449"/>
      <c r="F2905" s="449"/>
      <c r="G2905" s="449">
        <v>2</v>
      </c>
      <c r="H2905" s="449"/>
      <c r="I2905" s="449"/>
      <c r="J2905" s="449"/>
      <c r="K2905" s="449">
        <v>78</v>
      </c>
      <c r="L2905" s="449"/>
      <c r="U2905" s="196" t="str">
        <f t="shared" si="120"/>
        <v>406: St. Mary</v>
      </c>
    </row>
    <row r="2906" spans="1:21" ht="12.6">
      <c r="A2906" s="449" t="s">
        <v>10784</v>
      </c>
      <c r="B2906" s="448">
        <v>407</v>
      </c>
      <c r="C2906" s="450" t="s">
        <v>11137</v>
      </c>
      <c r="D2906" s="449" t="str">
        <f t="shared" si="119"/>
        <v>TOB</v>
      </c>
      <c r="E2906" s="449"/>
      <c r="F2906" s="449"/>
      <c r="G2906" s="449">
        <v>2</v>
      </c>
      <c r="H2906" s="449"/>
      <c r="I2906" s="449"/>
      <c r="J2906" s="449"/>
      <c r="K2906" s="449">
        <v>78</v>
      </c>
      <c r="L2906" s="449"/>
      <c r="U2906" s="196" t="str">
        <f t="shared" si="120"/>
        <v>407: TOB</v>
      </c>
    </row>
    <row r="2907" spans="1:21" ht="12.6">
      <c r="A2907" s="449" t="s">
        <v>10784</v>
      </c>
      <c r="B2907" s="448">
        <v>408</v>
      </c>
      <c r="C2907" s="450" t="s">
        <v>11138</v>
      </c>
      <c r="D2907" s="449" t="str">
        <f t="shared" si="119"/>
        <v>M.Complex</v>
      </c>
      <c r="E2907" s="449"/>
      <c r="F2907" s="449"/>
      <c r="G2907" s="449">
        <v>2</v>
      </c>
      <c r="H2907" s="449"/>
      <c r="I2907" s="449"/>
      <c r="J2907" s="449"/>
      <c r="K2907" s="449">
        <v>78</v>
      </c>
      <c r="L2907" s="449"/>
      <c r="U2907" s="196" t="str">
        <f t="shared" si="120"/>
        <v>408: M.Complex</v>
      </c>
    </row>
    <row r="2908" spans="1:21" ht="12.6">
      <c r="A2908" s="449" t="s">
        <v>10784</v>
      </c>
      <c r="B2908" s="448">
        <v>409</v>
      </c>
      <c r="C2908" s="450" t="s">
        <v>11139</v>
      </c>
      <c r="D2908" s="449" t="str">
        <f t="shared" si="119"/>
        <v>Barracks</v>
      </c>
      <c r="E2908" s="449"/>
      <c r="F2908" s="449"/>
      <c r="G2908" s="449">
        <v>2</v>
      </c>
      <c r="H2908" s="449"/>
      <c r="I2908" s="449"/>
      <c r="J2908" s="449"/>
      <c r="K2908" s="449">
        <v>78</v>
      </c>
      <c r="L2908" s="449"/>
      <c r="U2908" s="196" t="str">
        <f t="shared" si="120"/>
        <v>409: Barracks</v>
      </c>
    </row>
    <row r="2909" spans="1:21" ht="12.6">
      <c r="A2909" s="449" t="s">
        <v>10784</v>
      </c>
      <c r="B2909" s="448">
        <v>410</v>
      </c>
      <c r="C2909" s="450" t="s">
        <v>8597</v>
      </c>
      <c r="D2909" s="449" t="str">
        <f t="shared" si="119"/>
        <v>Yida</v>
      </c>
      <c r="E2909" s="449"/>
      <c r="F2909" s="449"/>
      <c r="G2909" s="449">
        <v>2</v>
      </c>
      <c r="H2909" s="449"/>
      <c r="I2909" s="449"/>
      <c r="J2909" s="449"/>
      <c r="K2909" s="449">
        <v>46</v>
      </c>
      <c r="L2909" s="449"/>
      <c r="U2909" s="196" t="str">
        <f t="shared" si="120"/>
        <v>410: Yida</v>
      </c>
    </row>
    <row r="2910" spans="1:21" ht="12.6">
      <c r="A2910" s="449" t="s">
        <v>10784</v>
      </c>
      <c r="B2910" s="448">
        <v>411</v>
      </c>
      <c r="C2910" s="450" t="s">
        <v>9672</v>
      </c>
      <c r="D2910" s="449" t="str">
        <f t="shared" si="119"/>
        <v>Panyang</v>
      </c>
      <c r="E2910" s="449"/>
      <c r="F2910" s="449"/>
      <c r="G2910" s="449">
        <v>2</v>
      </c>
      <c r="H2910" s="449"/>
      <c r="I2910" s="449"/>
      <c r="J2910" s="449"/>
      <c r="K2910" s="449">
        <v>46</v>
      </c>
      <c r="L2910" s="449"/>
      <c r="U2910" s="196" t="str">
        <f t="shared" si="120"/>
        <v>411: Panyang</v>
      </c>
    </row>
    <row r="2911" spans="1:21" ht="12.6">
      <c r="A2911" s="449" t="s">
        <v>10784</v>
      </c>
      <c r="B2911" s="448">
        <v>412</v>
      </c>
      <c r="C2911" s="450" t="s">
        <v>9844</v>
      </c>
      <c r="D2911" s="449" t="str">
        <f t="shared" si="119"/>
        <v>Aliiny</v>
      </c>
      <c r="E2911" s="449"/>
      <c r="F2911" s="449"/>
      <c r="G2911" s="449">
        <v>2</v>
      </c>
      <c r="H2911" s="449"/>
      <c r="I2911" s="449"/>
      <c r="J2911" s="449"/>
      <c r="K2911" s="449">
        <v>46</v>
      </c>
      <c r="L2911" s="449"/>
      <c r="U2911" s="196" t="str">
        <f t="shared" si="120"/>
        <v>412: Aliiny</v>
      </c>
    </row>
    <row r="2912" spans="1:21" ht="12.6">
      <c r="A2912" s="449" t="s">
        <v>10784</v>
      </c>
      <c r="B2912" s="448">
        <v>413</v>
      </c>
      <c r="C2912" s="450" t="s">
        <v>9049</v>
      </c>
      <c r="D2912" s="449" t="str">
        <f t="shared" si="119"/>
        <v>Pariang</v>
      </c>
      <c r="E2912" s="449"/>
      <c r="F2912" s="449"/>
      <c r="G2912" s="449">
        <v>2</v>
      </c>
      <c r="H2912" s="449"/>
      <c r="I2912" s="449"/>
      <c r="J2912" s="449"/>
      <c r="K2912" s="449">
        <v>46</v>
      </c>
      <c r="L2912" s="449"/>
      <c r="U2912" s="196" t="str">
        <f t="shared" si="120"/>
        <v>413: Pariang</v>
      </c>
    </row>
    <row r="2913" spans="1:21" ht="12.6">
      <c r="A2913" s="449" t="s">
        <v>10784</v>
      </c>
      <c r="B2913" s="448">
        <v>414</v>
      </c>
      <c r="C2913" s="450" t="s">
        <v>9846</v>
      </c>
      <c r="D2913" s="449" t="str">
        <f t="shared" si="119"/>
        <v>Jamjang</v>
      </c>
      <c r="E2913" s="449"/>
      <c r="F2913" s="449"/>
      <c r="G2913" s="449">
        <v>2</v>
      </c>
      <c r="H2913" s="449"/>
      <c r="I2913" s="449"/>
      <c r="J2913" s="449"/>
      <c r="K2913" s="449">
        <v>46</v>
      </c>
      <c r="L2913" s="449"/>
      <c r="U2913" s="196" t="str">
        <f t="shared" si="120"/>
        <v>414: Jamjang</v>
      </c>
    </row>
    <row r="2914" spans="1:21" ht="12.6">
      <c r="A2914" s="449" t="s">
        <v>10784</v>
      </c>
      <c r="B2914" s="448">
        <v>415</v>
      </c>
      <c r="C2914" s="450" t="s">
        <v>11140</v>
      </c>
      <c r="D2914" s="449"/>
      <c r="E2914" s="449"/>
      <c r="F2914" s="449"/>
      <c r="G2914" s="449">
        <v>2</v>
      </c>
      <c r="H2914" s="449"/>
      <c r="I2914" s="449"/>
      <c r="J2914" s="449"/>
      <c r="K2914" s="449">
        <v>186</v>
      </c>
      <c r="L2914" s="449"/>
    </row>
    <row r="2915" spans="1:21" ht="12.6">
      <c r="A2915" s="449" t="s">
        <v>10784</v>
      </c>
      <c r="B2915" s="448">
        <v>416</v>
      </c>
      <c r="C2915" s="450" t="s">
        <v>11105</v>
      </c>
      <c r="D2915" s="449"/>
      <c r="E2915" s="449"/>
      <c r="F2915" s="449"/>
      <c r="G2915" s="449">
        <v>2</v>
      </c>
      <c r="H2915" s="449"/>
      <c r="I2915" s="449"/>
      <c r="J2915" s="449"/>
      <c r="K2915" s="449">
        <v>186</v>
      </c>
      <c r="L2915" s="449"/>
    </row>
    <row r="2916" spans="1:21" ht="12.6">
      <c r="A2916" s="449" t="s">
        <v>10784</v>
      </c>
      <c r="B2916" s="448">
        <v>417</v>
      </c>
      <c r="C2916" s="450" t="s">
        <v>11106</v>
      </c>
      <c r="D2916" s="449"/>
      <c r="E2916" s="449"/>
      <c r="F2916" s="449"/>
      <c r="G2916" s="449">
        <v>2</v>
      </c>
      <c r="H2916" s="449"/>
      <c r="I2916" s="449"/>
      <c r="J2916" s="449"/>
      <c r="K2916" s="449">
        <v>186</v>
      </c>
      <c r="L2916" s="449"/>
    </row>
    <row r="2917" spans="1:21" ht="12.6">
      <c r="A2917" s="449" t="s">
        <v>10784</v>
      </c>
      <c r="B2917" s="448">
        <v>418</v>
      </c>
      <c r="C2917" s="450" t="s">
        <v>11141</v>
      </c>
      <c r="D2917" s="449"/>
      <c r="E2917" s="449"/>
      <c r="F2917" s="449"/>
      <c r="G2917" s="449">
        <v>2</v>
      </c>
      <c r="H2917" s="449"/>
      <c r="I2917" s="449"/>
      <c r="J2917" s="449"/>
      <c r="K2917" s="449">
        <v>184</v>
      </c>
      <c r="L2917" s="449"/>
    </row>
    <row r="2918" spans="1:21" ht="12.6">
      <c r="A2918" s="449" t="s">
        <v>10784</v>
      </c>
      <c r="B2918" s="448">
        <v>419</v>
      </c>
      <c r="C2918" s="450" t="s">
        <v>11142</v>
      </c>
      <c r="D2918" s="449"/>
      <c r="E2918" s="449"/>
      <c r="F2918" s="449"/>
      <c r="G2918" s="449">
        <v>2</v>
      </c>
      <c r="H2918" s="449"/>
      <c r="I2918" s="449"/>
      <c r="J2918" s="449"/>
      <c r="K2918" s="449">
        <v>184</v>
      </c>
      <c r="L2918" s="449"/>
    </row>
    <row r="2919" spans="1:21" ht="12.6">
      <c r="A2919" s="449" t="s">
        <v>10784</v>
      </c>
      <c r="B2919" s="448">
        <v>420</v>
      </c>
      <c r="C2919" s="450" t="s">
        <v>11143</v>
      </c>
      <c r="D2919" s="449"/>
      <c r="E2919" s="449"/>
      <c r="F2919" s="449"/>
      <c r="G2919" s="449">
        <v>2</v>
      </c>
      <c r="H2919" s="449"/>
      <c r="I2919" s="449"/>
      <c r="J2919" s="449"/>
      <c r="K2919" s="449">
        <v>186</v>
      </c>
      <c r="L2919" s="449"/>
    </row>
    <row r="2920" spans="1:21" ht="12.6">
      <c r="A2920" s="449" t="s">
        <v>10784</v>
      </c>
      <c r="B2920" s="448">
        <v>421</v>
      </c>
      <c r="C2920" s="450" t="s">
        <v>11100</v>
      </c>
      <c r="D2920" s="449"/>
      <c r="E2920" s="449"/>
      <c r="F2920" s="449"/>
      <c r="G2920" s="449">
        <v>2</v>
      </c>
      <c r="H2920" s="449"/>
      <c r="I2920" s="449"/>
      <c r="J2920" s="449"/>
      <c r="K2920" s="449">
        <v>186</v>
      </c>
      <c r="L2920" s="449"/>
    </row>
    <row r="2921" spans="1:21" ht="12.6">
      <c r="A2921" s="449" t="s">
        <v>10784</v>
      </c>
      <c r="B2921" s="448">
        <v>422</v>
      </c>
      <c r="C2921" s="450" t="s">
        <v>11104</v>
      </c>
      <c r="D2921" s="449"/>
      <c r="E2921" s="449"/>
      <c r="F2921" s="449"/>
      <c r="G2921" s="449">
        <v>2</v>
      </c>
      <c r="H2921" s="449"/>
      <c r="I2921" s="449"/>
      <c r="J2921" s="449"/>
      <c r="K2921" s="449">
        <v>184</v>
      </c>
      <c r="L2921" s="449"/>
    </row>
    <row r="2922" spans="1:21" ht="12.6">
      <c r="A2922" s="449" t="s">
        <v>10784</v>
      </c>
      <c r="B2922" s="448">
        <v>423</v>
      </c>
      <c r="C2922" s="450" t="s">
        <v>9590</v>
      </c>
      <c r="D2922" s="449"/>
      <c r="E2922" s="449"/>
      <c r="F2922" s="449"/>
      <c r="G2922" s="449">
        <v>2</v>
      </c>
      <c r="H2922" s="449"/>
      <c r="I2922" s="449"/>
      <c r="J2922" s="449"/>
      <c r="K2922" s="449">
        <v>5</v>
      </c>
      <c r="L2922" s="449"/>
    </row>
    <row r="2923" spans="1:21" ht="12.6">
      <c r="A2923" s="449" t="s">
        <v>10784</v>
      </c>
      <c r="B2923" s="448">
        <v>8888</v>
      </c>
      <c r="C2923" s="450" t="s">
        <v>11144</v>
      </c>
      <c r="D2923" s="449" t="str">
        <f>C2923</f>
        <v>Other Location</v>
      </c>
      <c r="E2923" s="449"/>
      <c r="F2923" s="449"/>
      <c r="G2923" s="449">
        <v>2</v>
      </c>
      <c r="H2923" s="449"/>
      <c r="I2923" s="449"/>
      <c r="J2923" s="449"/>
      <c r="K2923" s="449">
        <v>8888</v>
      </c>
      <c r="L2923" s="449"/>
      <c r="U2923" s="196" t="str">
        <f>IF(LEN(B2923)&gt;0,_xlfn.CONCAT(B2923,": ",D2923),"")</f>
        <v>8888: Other Location</v>
      </c>
    </row>
    <row r="2924" spans="1:21" ht="12.6">
      <c r="A2924" s="449" t="s">
        <v>11145</v>
      </c>
      <c r="B2924" s="448">
        <v>1</v>
      </c>
      <c r="C2924" s="473" t="s">
        <v>11146</v>
      </c>
      <c r="D2924" s="449" t="str">
        <f>C2924</f>
        <v>Financial training</v>
      </c>
      <c r="E2924" s="449"/>
      <c r="F2924" s="449"/>
      <c r="G2924" s="449"/>
      <c r="H2924" s="449"/>
      <c r="I2924" s="449"/>
      <c r="J2924" s="449"/>
      <c r="K2924" s="449"/>
      <c r="L2924" s="449"/>
      <c r="U2924" s="196" t="str">
        <f>IF(LEN(B2924)&gt;0,_xlfn.CONCAT(B2924,": ",D2924),"")</f>
        <v>1: Financial training</v>
      </c>
    </row>
    <row r="2925" spans="1:21" ht="12.6">
      <c r="A2925" s="449" t="s">
        <v>11145</v>
      </c>
      <c r="B2925" s="448">
        <v>2</v>
      </c>
      <c r="C2925" s="450" t="s">
        <v>11147</v>
      </c>
      <c r="D2925" s="449"/>
      <c r="E2925" s="449"/>
      <c r="F2925" s="449"/>
      <c r="G2925" s="449"/>
      <c r="H2925" s="449"/>
      <c r="I2925" s="449"/>
      <c r="J2925" s="449"/>
      <c r="K2925" s="449"/>
      <c r="L2925" s="449"/>
    </row>
    <row r="2926" spans="1:21" ht="12.6">
      <c r="A2926" s="449" t="s">
        <v>11145</v>
      </c>
      <c r="B2926" s="448">
        <v>3</v>
      </c>
      <c r="C2926" s="450" t="s">
        <v>11148</v>
      </c>
      <c r="D2926" s="449"/>
      <c r="E2926" s="449"/>
      <c r="F2926" s="449"/>
      <c r="G2926" s="449"/>
      <c r="H2926" s="449"/>
      <c r="I2926" s="449"/>
      <c r="J2926" s="449"/>
      <c r="K2926" s="449"/>
      <c r="L2926" s="449"/>
    </row>
    <row r="2927" spans="1:21" ht="12.6">
      <c r="A2927" s="449" t="s">
        <v>11145</v>
      </c>
      <c r="B2927" s="448">
        <v>4</v>
      </c>
      <c r="C2927" s="450" t="s">
        <v>11149</v>
      </c>
      <c r="D2927" s="449"/>
      <c r="E2927" s="449"/>
      <c r="F2927" s="449"/>
      <c r="G2927" s="449"/>
      <c r="H2927" s="449"/>
      <c r="I2927" s="449"/>
      <c r="J2927" s="449"/>
      <c r="K2927" s="449"/>
      <c r="L2927" s="449"/>
    </row>
    <row r="2928" spans="1:21" ht="12.6">
      <c r="A2928" s="449" t="s">
        <v>11145</v>
      </c>
      <c r="B2928" s="448">
        <v>5</v>
      </c>
      <c r="C2928" s="450" t="s">
        <v>11150</v>
      </c>
      <c r="D2928" s="449"/>
      <c r="E2928" s="449"/>
      <c r="F2928" s="449"/>
      <c r="G2928" s="449"/>
      <c r="H2928" s="449"/>
      <c r="I2928" s="449"/>
      <c r="J2928" s="449"/>
      <c r="K2928" s="449"/>
      <c r="L2928" s="449"/>
    </row>
    <row r="2929" spans="1:12" ht="12.6">
      <c r="A2929" s="449" t="s">
        <v>11145</v>
      </c>
      <c r="B2929" s="448">
        <v>6</v>
      </c>
      <c r="C2929" s="450" t="s">
        <v>11151</v>
      </c>
      <c r="D2929" s="449"/>
      <c r="E2929" s="449"/>
      <c r="F2929" s="449"/>
      <c r="G2929" s="449"/>
      <c r="H2929" s="449"/>
      <c r="I2929" s="449"/>
      <c r="J2929" s="449"/>
      <c r="K2929" s="449"/>
      <c r="L2929" s="449"/>
    </row>
    <row r="2930" spans="1:12" ht="12.6">
      <c r="A2930" s="449" t="s">
        <v>11145</v>
      </c>
      <c r="B2930" s="448">
        <v>7</v>
      </c>
      <c r="C2930" s="450" t="s">
        <v>11152</v>
      </c>
      <c r="D2930" s="449"/>
      <c r="E2930" s="449"/>
      <c r="F2930" s="449"/>
      <c r="G2930" s="449"/>
      <c r="H2930" s="449"/>
      <c r="I2930" s="449"/>
      <c r="J2930" s="449"/>
      <c r="K2930" s="449"/>
      <c r="L2930" s="449"/>
    </row>
    <row r="2931" spans="1:12" ht="12.6">
      <c r="A2931" s="449" t="s">
        <v>11145</v>
      </c>
      <c r="B2931" s="448">
        <v>8</v>
      </c>
      <c r="C2931" s="450" t="s">
        <v>11153</v>
      </c>
      <c r="D2931" s="449"/>
      <c r="E2931" s="449"/>
      <c r="F2931" s="449"/>
      <c r="G2931" s="449"/>
      <c r="H2931" s="449"/>
      <c r="I2931" s="449"/>
      <c r="J2931" s="449"/>
      <c r="K2931" s="449"/>
      <c r="L2931" s="449"/>
    </row>
    <row r="2932" spans="1:12" ht="38.1" customHeight="1">
      <c r="A2932" s="449" t="s">
        <v>11145</v>
      </c>
      <c r="B2932" s="448">
        <v>9</v>
      </c>
      <c r="C2932" s="473" t="s">
        <v>11154</v>
      </c>
      <c r="D2932" s="449"/>
      <c r="E2932" s="449"/>
      <c r="F2932" s="449"/>
      <c r="G2932" s="449"/>
      <c r="H2932" s="449"/>
      <c r="I2932" s="449"/>
      <c r="J2932" s="449"/>
      <c r="K2932" s="449"/>
      <c r="L2932" s="449"/>
    </row>
    <row r="2933" spans="1:12" ht="12.6">
      <c r="A2933" s="449" t="s">
        <v>11145</v>
      </c>
      <c r="B2933" s="448">
        <v>88</v>
      </c>
      <c r="C2933" s="450" t="s">
        <v>11155</v>
      </c>
      <c r="D2933" s="449"/>
      <c r="E2933" s="449"/>
      <c r="F2933" s="449"/>
      <c r="G2933" s="449"/>
      <c r="H2933" s="449"/>
      <c r="I2933" s="449"/>
      <c r="J2933" s="449"/>
      <c r="K2933" s="449"/>
      <c r="L2933" s="449"/>
    </row>
    <row r="2934" spans="1:12" ht="12.6">
      <c r="A2934" s="449" t="s">
        <v>11145</v>
      </c>
      <c r="B2934" s="448">
        <v>0</v>
      </c>
      <c r="C2934" s="450" t="s">
        <v>11156</v>
      </c>
      <c r="D2934" s="449"/>
      <c r="E2934" s="449"/>
      <c r="F2934" s="449"/>
      <c r="G2934" s="449"/>
      <c r="H2934" s="449"/>
      <c r="I2934" s="449"/>
      <c r="J2934" s="449"/>
      <c r="K2934" s="449"/>
      <c r="L2934" s="449"/>
    </row>
    <row r="2935" spans="1:12" ht="12.6">
      <c r="A2935" s="449" t="s">
        <v>11145</v>
      </c>
      <c r="B2935" s="448">
        <v>77</v>
      </c>
      <c r="C2935" s="450" t="s">
        <v>9425</v>
      </c>
      <c r="D2935" s="449"/>
      <c r="E2935" s="449"/>
      <c r="F2935" s="449"/>
      <c r="G2935" s="449"/>
      <c r="H2935" s="449"/>
      <c r="I2935" s="449"/>
      <c r="J2935" s="449"/>
      <c r="K2935" s="449"/>
      <c r="L2935" s="449"/>
    </row>
    <row r="2936" spans="1:12" ht="12.6">
      <c r="A2936" s="449" t="s">
        <v>11157</v>
      </c>
      <c r="B2936" s="448">
        <v>1</v>
      </c>
      <c r="C2936" s="450" t="s">
        <v>11158</v>
      </c>
      <c r="D2936" s="449"/>
      <c r="E2936" s="449"/>
      <c r="F2936" s="449"/>
      <c r="G2936" s="449"/>
      <c r="H2936" s="449"/>
      <c r="I2936" s="449"/>
      <c r="J2936" s="449"/>
      <c r="K2936" s="449"/>
      <c r="L2936" s="449"/>
    </row>
    <row r="2937" spans="1:12" ht="12.6">
      <c r="A2937" s="449" t="s">
        <v>11157</v>
      </c>
      <c r="B2937" s="448">
        <v>2</v>
      </c>
      <c r="C2937" s="450" t="s">
        <v>11159</v>
      </c>
      <c r="D2937" s="449"/>
      <c r="E2937" s="449"/>
      <c r="F2937" s="449"/>
      <c r="G2937" s="449"/>
      <c r="H2937" s="449"/>
      <c r="I2937" s="449"/>
      <c r="J2937" s="449"/>
      <c r="K2937" s="449"/>
      <c r="L2937" s="449"/>
    </row>
    <row r="2938" spans="1:12" ht="12.6">
      <c r="A2938" s="449" t="s">
        <v>11157</v>
      </c>
      <c r="B2938" s="448">
        <v>3</v>
      </c>
      <c r="C2938" s="450" t="s">
        <v>11160</v>
      </c>
      <c r="D2938" s="449"/>
      <c r="E2938" s="449"/>
      <c r="F2938" s="449"/>
      <c r="G2938" s="449"/>
      <c r="H2938" s="449"/>
      <c r="I2938" s="449"/>
      <c r="J2938" s="449"/>
      <c r="K2938" s="449"/>
      <c r="L2938" s="449"/>
    </row>
    <row r="2939" spans="1:12" ht="12.6">
      <c r="A2939" s="449" t="s">
        <v>11157</v>
      </c>
      <c r="B2939" s="448">
        <v>4</v>
      </c>
      <c r="C2939" s="450" t="s">
        <v>11161</v>
      </c>
      <c r="D2939" s="449"/>
      <c r="E2939" s="449"/>
      <c r="F2939" s="449"/>
      <c r="G2939" s="449"/>
      <c r="H2939" s="449"/>
      <c r="I2939" s="449"/>
      <c r="J2939" s="449"/>
      <c r="K2939" s="449"/>
      <c r="L2939" s="449"/>
    </row>
    <row r="2940" spans="1:12" ht="12.6">
      <c r="A2940" s="449" t="s">
        <v>11157</v>
      </c>
      <c r="B2940" s="448">
        <v>5</v>
      </c>
      <c r="C2940" s="450" t="s">
        <v>11162</v>
      </c>
      <c r="D2940" s="449"/>
      <c r="E2940" s="449"/>
      <c r="F2940" s="449"/>
      <c r="G2940" s="449"/>
      <c r="H2940" s="449"/>
      <c r="I2940" s="449"/>
      <c r="J2940" s="449"/>
      <c r="K2940" s="449"/>
      <c r="L2940" s="449"/>
    </row>
    <row r="2941" spans="1:12" ht="12.6">
      <c r="A2941" s="449" t="s">
        <v>11157</v>
      </c>
      <c r="B2941" s="448">
        <v>6</v>
      </c>
      <c r="C2941" s="450" t="s">
        <v>11163</v>
      </c>
      <c r="D2941" s="449"/>
      <c r="E2941" s="449"/>
      <c r="F2941" s="449"/>
      <c r="G2941" s="449"/>
      <c r="H2941" s="449"/>
      <c r="I2941" s="449"/>
      <c r="J2941" s="449"/>
      <c r="K2941" s="449"/>
      <c r="L2941" s="449"/>
    </row>
    <row r="2942" spans="1:12" ht="12.6">
      <c r="A2942" s="449" t="s">
        <v>11157</v>
      </c>
      <c r="B2942" s="448">
        <v>7</v>
      </c>
      <c r="C2942" s="450" t="s">
        <v>11164</v>
      </c>
      <c r="D2942" s="449"/>
      <c r="E2942" s="449"/>
      <c r="F2942" s="449"/>
      <c r="G2942" s="449"/>
      <c r="H2942" s="449"/>
      <c r="I2942" s="449"/>
      <c r="J2942" s="449"/>
      <c r="K2942" s="449"/>
      <c r="L2942" s="449"/>
    </row>
    <row r="2943" spans="1:12" ht="12.6">
      <c r="A2943" s="449" t="s">
        <v>11157</v>
      </c>
      <c r="B2943" s="448">
        <v>8</v>
      </c>
      <c r="C2943" s="450" t="s">
        <v>11165</v>
      </c>
      <c r="D2943" s="449"/>
      <c r="E2943" s="449"/>
      <c r="F2943" s="449"/>
      <c r="G2943" s="449"/>
      <c r="H2943" s="449"/>
      <c r="I2943" s="449"/>
      <c r="J2943" s="449"/>
      <c r="K2943" s="449"/>
      <c r="L2943" s="449"/>
    </row>
    <row r="2944" spans="1:12" ht="12.6">
      <c r="A2944" s="449" t="s">
        <v>11157</v>
      </c>
      <c r="B2944" s="448">
        <v>9</v>
      </c>
      <c r="C2944" s="450" t="s">
        <v>11166</v>
      </c>
      <c r="D2944" s="449"/>
      <c r="E2944" s="449"/>
      <c r="F2944" s="449"/>
      <c r="G2944" s="449"/>
      <c r="H2944" s="449"/>
      <c r="I2944" s="449"/>
      <c r="J2944" s="449"/>
      <c r="K2944" s="449"/>
      <c r="L2944" s="449"/>
    </row>
    <row r="2945" spans="1:12" ht="12.6">
      <c r="A2945" s="449" t="s">
        <v>11157</v>
      </c>
      <c r="B2945" s="448">
        <v>10</v>
      </c>
      <c r="C2945" s="450" t="s">
        <v>11167</v>
      </c>
      <c r="D2945" s="449"/>
      <c r="E2945" s="449"/>
      <c r="F2945" s="449"/>
      <c r="G2945" s="449"/>
      <c r="H2945" s="449"/>
      <c r="I2945" s="449"/>
      <c r="J2945" s="449"/>
      <c r="K2945" s="449"/>
      <c r="L2945" s="449"/>
    </row>
    <row r="2946" spans="1:12" ht="12.6">
      <c r="A2946" s="449" t="s">
        <v>11157</v>
      </c>
      <c r="B2946" s="448">
        <v>11</v>
      </c>
      <c r="C2946" s="450" t="s">
        <v>11168</v>
      </c>
      <c r="D2946" s="449"/>
      <c r="E2946" s="449"/>
      <c r="F2946" s="449"/>
      <c r="G2946" s="449"/>
      <c r="H2946" s="449"/>
      <c r="I2946" s="449"/>
      <c r="J2946" s="449"/>
      <c r="K2946" s="449"/>
      <c r="L2946" s="449"/>
    </row>
    <row r="2947" spans="1:12" ht="12.6">
      <c r="A2947" s="449" t="s">
        <v>11157</v>
      </c>
      <c r="B2947" s="448">
        <v>12</v>
      </c>
      <c r="C2947" s="450" t="s">
        <v>11169</v>
      </c>
      <c r="D2947" s="449"/>
      <c r="E2947" s="449"/>
      <c r="F2947" s="449"/>
      <c r="G2947" s="449"/>
      <c r="H2947" s="449"/>
      <c r="I2947" s="449"/>
      <c r="J2947" s="449"/>
      <c r="K2947" s="449"/>
      <c r="L2947" s="449"/>
    </row>
    <row r="2948" spans="1:12" ht="12.6">
      <c r="A2948" s="449" t="s">
        <v>11157</v>
      </c>
      <c r="B2948" s="448">
        <v>13</v>
      </c>
      <c r="C2948" s="450" t="s">
        <v>11170</v>
      </c>
      <c r="D2948" s="449"/>
      <c r="E2948" s="449"/>
      <c r="F2948" s="449"/>
      <c r="G2948" s="449"/>
      <c r="H2948" s="449"/>
      <c r="I2948" s="449"/>
      <c r="J2948" s="449"/>
      <c r="K2948" s="449"/>
      <c r="L2948" s="449"/>
    </row>
    <row r="2949" spans="1:12" ht="12.6">
      <c r="A2949" s="449" t="s">
        <v>11157</v>
      </c>
      <c r="B2949" s="448">
        <v>14</v>
      </c>
      <c r="C2949" s="450" t="s">
        <v>11171</v>
      </c>
      <c r="D2949" s="449"/>
      <c r="E2949" s="449"/>
      <c r="F2949" s="449"/>
      <c r="G2949" s="449"/>
      <c r="H2949" s="449"/>
      <c r="I2949" s="449"/>
      <c r="J2949" s="449"/>
      <c r="K2949" s="449"/>
      <c r="L2949" s="449"/>
    </row>
    <row r="2950" spans="1:12" ht="12.6">
      <c r="A2950" s="449" t="s">
        <v>11157</v>
      </c>
      <c r="B2950" s="448">
        <v>15</v>
      </c>
      <c r="C2950" s="450" t="s">
        <v>11172</v>
      </c>
      <c r="D2950" s="449"/>
      <c r="E2950" s="449"/>
      <c r="F2950" s="449"/>
      <c r="G2950" s="449"/>
      <c r="H2950" s="449"/>
      <c r="I2950" s="449"/>
      <c r="J2950" s="449"/>
      <c r="K2950" s="449"/>
      <c r="L2950" s="449"/>
    </row>
    <row r="2951" spans="1:12" ht="12.6">
      <c r="A2951" s="449" t="s">
        <v>11157</v>
      </c>
      <c r="B2951" s="448">
        <v>16</v>
      </c>
      <c r="C2951" s="450" t="s">
        <v>11173</v>
      </c>
      <c r="D2951" s="449"/>
      <c r="E2951" s="449"/>
      <c r="F2951" s="449"/>
      <c r="G2951" s="449"/>
      <c r="H2951" s="449"/>
      <c r="I2951" s="449"/>
      <c r="J2951" s="449"/>
      <c r="K2951" s="449"/>
      <c r="L2951" s="449"/>
    </row>
    <row r="2952" spans="1:12" ht="12.6">
      <c r="A2952" s="449" t="s">
        <v>11157</v>
      </c>
      <c r="B2952" s="448">
        <v>17</v>
      </c>
      <c r="C2952" s="450" t="s">
        <v>11174</v>
      </c>
      <c r="D2952" s="449"/>
      <c r="E2952" s="449"/>
      <c r="F2952" s="449"/>
      <c r="G2952" s="449"/>
      <c r="H2952" s="449"/>
      <c r="I2952" s="449"/>
      <c r="J2952" s="449"/>
      <c r="K2952" s="449"/>
      <c r="L2952" s="449"/>
    </row>
    <row r="2953" spans="1:12" ht="12.6">
      <c r="A2953" s="449" t="s">
        <v>11157</v>
      </c>
      <c r="B2953" s="448">
        <v>18</v>
      </c>
      <c r="C2953" s="450" t="s">
        <v>11175</v>
      </c>
      <c r="D2953" s="449"/>
      <c r="E2953" s="449"/>
      <c r="F2953" s="449"/>
      <c r="G2953" s="449"/>
      <c r="H2953" s="449"/>
      <c r="I2953" s="449"/>
      <c r="J2953" s="449"/>
      <c r="K2953" s="449"/>
      <c r="L2953" s="449"/>
    </row>
    <row r="2954" spans="1:12" ht="12.6">
      <c r="A2954" s="449" t="s">
        <v>11157</v>
      </c>
      <c r="B2954" s="448">
        <v>19</v>
      </c>
      <c r="C2954" s="450" t="s">
        <v>11176</v>
      </c>
      <c r="D2954" s="449"/>
      <c r="E2954" s="449"/>
      <c r="F2954" s="449"/>
      <c r="G2954" s="449"/>
      <c r="H2954" s="449"/>
      <c r="I2954" s="449"/>
      <c r="J2954" s="449"/>
      <c r="K2954" s="449"/>
      <c r="L2954" s="449"/>
    </row>
    <row r="2955" spans="1:12" ht="12.6">
      <c r="A2955" s="449" t="s">
        <v>11157</v>
      </c>
      <c r="B2955" s="448">
        <v>20</v>
      </c>
      <c r="C2955" s="450" t="s">
        <v>11177</v>
      </c>
      <c r="D2955" s="449"/>
      <c r="E2955" s="449"/>
      <c r="F2955" s="449"/>
      <c r="G2955" s="449"/>
      <c r="H2955" s="449"/>
      <c r="I2955" s="449"/>
      <c r="J2955" s="449"/>
      <c r="K2955" s="449"/>
      <c r="L2955" s="449"/>
    </row>
    <row r="2956" spans="1:12" ht="12.6">
      <c r="A2956" s="449" t="s">
        <v>11157</v>
      </c>
      <c r="B2956" s="448">
        <v>21</v>
      </c>
      <c r="C2956" s="450" t="s">
        <v>11178</v>
      </c>
      <c r="D2956" s="449"/>
      <c r="E2956" s="449"/>
      <c r="F2956" s="449"/>
      <c r="G2956" s="449"/>
      <c r="H2956" s="449"/>
      <c r="I2956" s="449"/>
      <c r="J2956" s="449"/>
      <c r="K2956" s="449"/>
      <c r="L2956" s="449"/>
    </row>
    <row r="2957" spans="1:12" ht="12.6">
      <c r="A2957" s="449" t="s">
        <v>11157</v>
      </c>
      <c r="B2957" s="448">
        <v>22</v>
      </c>
      <c r="C2957" s="450" t="s">
        <v>11179</v>
      </c>
      <c r="D2957" s="449"/>
      <c r="E2957" s="449"/>
      <c r="F2957" s="449"/>
      <c r="G2957" s="449"/>
      <c r="H2957" s="449"/>
      <c r="I2957" s="449"/>
      <c r="J2957" s="449"/>
      <c r="K2957" s="449"/>
      <c r="L2957" s="449"/>
    </row>
    <row r="2958" spans="1:12" ht="12.6">
      <c r="A2958" s="449" t="s">
        <v>11157</v>
      </c>
      <c r="B2958" s="448">
        <v>23</v>
      </c>
      <c r="C2958" s="450" t="s">
        <v>11180</v>
      </c>
      <c r="D2958" s="449"/>
      <c r="E2958" s="449"/>
      <c r="F2958" s="449"/>
      <c r="G2958" s="449"/>
      <c r="H2958" s="449"/>
      <c r="I2958" s="449"/>
      <c r="J2958" s="449"/>
      <c r="K2958" s="449"/>
      <c r="L2958" s="449"/>
    </row>
    <row r="2959" spans="1:12" ht="12.6">
      <c r="A2959" s="449" t="s">
        <v>11157</v>
      </c>
      <c r="B2959" s="448">
        <v>24</v>
      </c>
      <c r="C2959" s="450" t="s">
        <v>11181</v>
      </c>
      <c r="D2959" s="449"/>
      <c r="E2959" s="449"/>
      <c r="F2959" s="449"/>
      <c r="G2959" s="449"/>
      <c r="H2959" s="449"/>
      <c r="I2959" s="449"/>
      <c r="J2959" s="449"/>
      <c r="K2959" s="449"/>
      <c r="L2959" s="449"/>
    </row>
    <row r="2960" spans="1:12" ht="12.6">
      <c r="A2960" s="449" t="s">
        <v>11157</v>
      </c>
      <c r="B2960" s="448">
        <v>25</v>
      </c>
      <c r="C2960" s="450" t="s">
        <v>11182</v>
      </c>
      <c r="D2960" s="449"/>
      <c r="E2960" s="449"/>
      <c r="F2960" s="449"/>
      <c r="G2960" s="449"/>
      <c r="H2960" s="449"/>
      <c r="I2960" s="449"/>
      <c r="J2960" s="449"/>
      <c r="K2960" s="449"/>
      <c r="L2960" s="449"/>
    </row>
    <row r="2961" spans="1:12" ht="12.6">
      <c r="A2961" s="449" t="s">
        <v>11157</v>
      </c>
      <c r="B2961" s="448">
        <v>26</v>
      </c>
      <c r="C2961" s="450" t="s">
        <v>11183</v>
      </c>
      <c r="D2961" s="449"/>
      <c r="E2961" s="449"/>
      <c r="F2961" s="449"/>
      <c r="G2961" s="449"/>
      <c r="H2961" s="449"/>
      <c r="I2961" s="449"/>
      <c r="J2961" s="449"/>
      <c r="K2961" s="449"/>
      <c r="L2961" s="449"/>
    </row>
    <row r="2962" spans="1:12" ht="12.6">
      <c r="A2962" s="449" t="s">
        <v>11157</v>
      </c>
      <c r="B2962" s="448">
        <v>27</v>
      </c>
      <c r="C2962" s="450" t="s">
        <v>11184</v>
      </c>
      <c r="D2962" s="449"/>
      <c r="E2962" s="449"/>
      <c r="F2962" s="449"/>
      <c r="G2962" s="449"/>
      <c r="H2962" s="449"/>
      <c r="I2962" s="449"/>
      <c r="J2962" s="449"/>
      <c r="K2962" s="449"/>
      <c r="L2962" s="449"/>
    </row>
    <row r="2963" spans="1:12" ht="12.6">
      <c r="A2963" s="449" t="s">
        <v>11157</v>
      </c>
      <c r="B2963" s="448">
        <v>28</v>
      </c>
      <c r="C2963" s="450" t="s">
        <v>11185</v>
      </c>
      <c r="D2963" s="449"/>
      <c r="E2963" s="449"/>
      <c r="F2963" s="449"/>
      <c r="G2963" s="449"/>
      <c r="H2963" s="449"/>
      <c r="I2963" s="449"/>
      <c r="J2963" s="449"/>
      <c r="K2963" s="449"/>
      <c r="L2963" s="449"/>
    </row>
    <row r="2964" spans="1:12" ht="12.6">
      <c r="A2964" s="449" t="s">
        <v>11157</v>
      </c>
      <c r="B2964" s="448">
        <v>29</v>
      </c>
      <c r="C2964" s="450" t="s">
        <v>11186</v>
      </c>
      <c r="D2964" s="449"/>
      <c r="E2964" s="449"/>
      <c r="F2964" s="449"/>
      <c r="G2964" s="449"/>
      <c r="H2964" s="449"/>
      <c r="I2964" s="449"/>
      <c r="J2964" s="449"/>
      <c r="K2964" s="449"/>
      <c r="L2964" s="449"/>
    </row>
    <row r="2965" spans="1:12" ht="12.6">
      <c r="A2965" s="449" t="s">
        <v>11157</v>
      </c>
      <c r="B2965" s="448">
        <v>30</v>
      </c>
      <c r="C2965" s="450" t="s">
        <v>11187</v>
      </c>
      <c r="D2965" s="449"/>
      <c r="E2965" s="449"/>
      <c r="F2965" s="449"/>
      <c r="G2965" s="449"/>
      <c r="H2965" s="449"/>
      <c r="I2965" s="449"/>
      <c r="J2965" s="449"/>
      <c r="K2965" s="449"/>
      <c r="L2965" s="449"/>
    </row>
    <row r="2966" spans="1:12" ht="12.6">
      <c r="A2966" s="449" t="s">
        <v>11157</v>
      </c>
      <c r="B2966" s="448">
        <v>31</v>
      </c>
      <c r="C2966" s="450" t="s">
        <v>11188</v>
      </c>
      <c r="D2966" s="449"/>
      <c r="E2966" s="449"/>
      <c r="F2966" s="449"/>
      <c r="G2966" s="449"/>
      <c r="H2966" s="449"/>
      <c r="I2966" s="449"/>
      <c r="J2966" s="449"/>
      <c r="K2966" s="449"/>
      <c r="L2966" s="449"/>
    </row>
    <row r="2967" spans="1:12" ht="12.6">
      <c r="A2967" s="449" t="s">
        <v>11157</v>
      </c>
      <c r="B2967" s="448">
        <v>32</v>
      </c>
      <c r="C2967" s="450" t="s">
        <v>11189</v>
      </c>
      <c r="D2967" s="449"/>
      <c r="E2967" s="449"/>
      <c r="F2967" s="449"/>
      <c r="G2967" s="449"/>
      <c r="H2967" s="449"/>
      <c r="I2967" s="449"/>
      <c r="J2967" s="449"/>
      <c r="K2967" s="449"/>
      <c r="L2967" s="449"/>
    </row>
    <row r="2968" spans="1:12" ht="12.6">
      <c r="A2968" s="449" t="s">
        <v>11157</v>
      </c>
      <c r="B2968" s="448">
        <v>88</v>
      </c>
      <c r="C2968" s="450" t="s">
        <v>4525</v>
      </c>
      <c r="D2968" s="449"/>
      <c r="E2968" s="449"/>
      <c r="F2968" s="449"/>
      <c r="G2968" s="449"/>
      <c r="H2968" s="449"/>
      <c r="I2968" s="449"/>
      <c r="J2968" s="449"/>
      <c r="K2968" s="449"/>
      <c r="L2968" s="449"/>
    </row>
    <row r="2969" spans="1:12" ht="12.6">
      <c r="A2969" s="449" t="s">
        <v>11190</v>
      </c>
      <c r="B2969" s="448">
        <v>1</v>
      </c>
      <c r="C2969" s="450" t="s">
        <v>11191</v>
      </c>
      <c r="D2969" s="449"/>
      <c r="E2969" s="449"/>
      <c r="F2969" s="449"/>
      <c r="G2969" s="449"/>
      <c r="H2969" s="449"/>
      <c r="I2969" s="449"/>
      <c r="J2969" s="449"/>
      <c r="K2969" s="449"/>
      <c r="L2969" s="449"/>
    </row>
    <row r="2970" spans="1:12" ht="12.6">
      <c r="A2970" s="449" t="s">
        <v>11190</v>
      </c>
      <c r="B2970" s="448">
        <v>2</v>
      </c>
      <c r="C2970" s="450" t="s">
        <v>11192</v>
      </c>
      <c r="D2970" s="449"/>
      <c r="E2970" s="449"/>
      <c r="F2970" s="449"/>
      <c r="G2970" s="449"/>
      <c r="H2970" s="449"/>
      <c r="I2970" s="449"/>
      <c r="J2970" s="449"/>
      <c r="K2970" s="449"/>
      <c r="L2970" s="449"/>
    </row>
    <row r="2971" spans="1:12" ht="12.6">
      <c r="A2971" s="449" t="s">
        <v>11190</v>
      </c>
      <c r="B2971" s="448">
        <v>3</v>
      </c>
      <c r="C2971" s="450" t="s">
        <v>11193</v>
      </c>
      <c r="D2971" s="449"/>
      <c r="E2971" s="449"/>
      <c r="F2971" s="449"/>
      <c r="G2971" s="449"/>
      <c r="H2971" s="449"/>
      <c r="I2971" s="449"/>
      <c r="J2971" s="449"/>
      <c r="K2971" s="449"/>
      <c r="L2971" s="449"/>
    </row>
    <row r="2972" spans="1:12" ht="12.6">
      <c r="A2972" s="449" t="s">
        <v>11190</v>
      </c>
      <c r="B2972" s="448">
        <v>4</v>
      </c>
      <c r="C2972" s="450" t="s">
        <v>11194</v>
      </c>
      <c r="D2972" s="449"/>
      <c r="E2972" s="449"/>
      <c r="F2972" s="449"/>
      <c r="G2972" s="449"/>
      <c r="H2972" s="449"/>
      <c r="I2972" s="449"/>
      <c r="J2972" s="449"/>
      <c r="K2972" s="449"/>
      <c r="L2972" s="449"/>
    </row>
    <row r="2973" spans="1:12" ht="12.6">
      <c r="A2973" s="449" t="s">
        <v>11190</v>
      </c>
      <c r="B2973" s="448">
        <v>5</v>
      </c>
      <c r="C2973" s="450" t="s">
        <v>11195</v>
      </c>
      <c r="D2973" s="449"/>
      <c r="E2973" s="449"/>
      <c r="F2973" s="449"/>
      <c r="G2973" s="449"/>
      <c r="H2973" s="449"/>
      <c r="I2973" s="449"/>
      <c r="J2973" s="449"/>
      <c r="K2973" s="449"/>
      <c r="L2973" s="449"/>
    </row>
    <row r="2974" spans="1:12" ht="14.45">
      <c r="A2974" s="2"/>
      <c r="B2974" s="2"/>
      <c r="C2974" s="421"/>
      <c r="D2974" s="2"/>
      <c r="E2974" s="2"/>
      <c r="F2974" s="2"/>
      <c r="G2974" s="2"/>
    </row>
    <row r="2975" spans="1:12" ht="14.45">
      <c r="A2975" s="2" t="s">
        <v>11196</v>
      </c>
      <c r="B2975" s="2">
        <v>1</v>
      </c>
      <c r="C2975" s="423" t="s">
        <v>11197</v>
      </c>
      <c r="D2975" s="2"/>
      <c r="E2975" s="2"/>
      <c r="F2975" s="2"/>
      <c r="G2975" s="2"/>
    </row>
    <row r="2976" spans="1:12" ht="14.45">
      <c r="A2976" s="2" t="s">
        <v>11196</v>
      </c>
      <c r="B2976" s="2">
        <v>2</v>
      </c>
      <c r="C2976" s="423" t="s">
        <v>11198</v>
      </c>
      <c r="D2976" s="2"/>
      <c r="E2976" s="2"/>
      <c r="F2976" s="2"/>
      <c r="G2976" s="2"/>
    </row>
    <row r="2977" spans="1:7" ht="14.45">
      <c r="A2977" s="2" t="s">
        <v>11196</v>
      </c>
      <c r="B2977" s="2">
        <v>3</v>
      </c>
      <c r="C2977" s="423" t="s">
        <v>11199</v>
      </c>
      <c r="D2977" s="2"/>
      <c r="E2977" s="2"/>
      <c r="F2977" s="2"/>
      <c r="G2977" s="2"/>
    </row>
    <row r="2978" spans="1:7">
      <c r="A2978" s="196" t="s">
        <v>11196</v>
      </c>
      <c r="B2978" s="262">
        <v>4</v>
      </c>
      <c r="C2978" s="424" t="s">
        <v>11200</v>
      </c>
    </row>
    <row r="2979" spans="1:7">
      <c r="A2979" s="196" t="s">
        <v>11196</v>
      </c>
      <c r="B2979" s="262">
        <v>5</v>
      </c>
      <c r="C2979" s="424" t="s">
        <v>11201</v>
      </c>
    </row>
    <row r="2980" spans="1:7">
      <c r="A2980" s="196" t="s">
        <v>11196</v>
      </c>
      <c r="B2980" s="262">
        <v>6</v>
      </c>
      <c r="C2980" s="424" t="s">
        <v>11202</v>
      </c>
    </row>
    <row r="2981" spans="1:7">
      <c r="D2981" s="307"/>
      <c r="E2981" s="307"/>
      <c r="F2981" s="307"/>
      <c r="G2981" s="307"/>
    </row>
    <row r="2982" spans="1:7">
      <c r="A2982" s="380" t="s">
        <v>11203</v>
      </c>
      <c r="B2982" s="381">
        <v>1</v>
      </c>
      <c r="C2982" s="382" t="s">
        <v>8891</v>
      </c>
    </row>
    <row r="2983" spans="1:7">
      <c r="A2983" s="380" t="s">
        <v>11203</v>
      </c>
      <c r="B2983" s="381">
        <v>2</v>
      </c>
      <c r="C2983" s="382" t="s">
        <v>11204</v>
      </c>
    </row>
    <row r="2984" spans="1:7">
      <c r="A2984" s="380" t="s">
        <v>11203</v>
      </c>
      <c r="B2984" s="381">
        <v>3</v>
      </c>
      <c r="C2984" s="382" t="s">
        <v>11205</v>
      </c>
    </row>
    <row r="2985" spans="1:7">
      <c r="A2985" s="380" t="s">
        <v>11203</v>
      </c>
      <c r="B2985" s="381">
        <v>4</v>
      </c>
      <c r="C2985" s="382" t="s">
        <v>11206</v>
      </c>
    </row>
    <row r="2986" spans="1:7">
      <c r="A2986" s="380" t="s">
        <v>11203</v>
      </c>
      <c r="B2986" s="381">
        <v>5</v>
      </c>
      <c r="C2986" s="382" t="s">
        <v>11207</v>
      </c>
    </row>
    <row r="2987" spans="1:7">
      <c r="A2987" s="380" t="s">
        <v>11203</v>
      </c>
      <c r="B2987" s="381">
        <v>6</v>
      </c>
      <c r="C2987" s="382" t="s">
        <v>11208</v>
      </c>
    </row>
    <row r="2988" spans="1:7">
      <c r="A2988" s="380" t="s">
        <v>11203</v>
      </c>
      <c r="B2988" s="381">
        <v>7</v>
      </c>
      <c r="C2988" s="382" t="s">
        <v>11202</v>
      </c>
    </row>
    <row r="2990" spans="1:7">
      <c r="A2990" s="380" t="s">
        <v>11209</v>
      </c>
      <c r="B2990" s="381">
        <v>1</v>
      </c>
      <c r="C2990" s="382" t="s">
        <v>11210</v>
      </c>
    </row>
    <row r="2991" spans="1:7" ht="12.6" customHeight="1">
      <c r="A2991" s="380" t="s">
        <v>11209</v>
      </c>
      <c r="B2991" s="381">
        <v>2</v>
      </c>
      <c r="C2991" s="382" t="s">
        <v>11211</v>
      </c>
    </row>
    <row r="2992" spans="1:7" ht="12.6" customHeight="1">
      <c r="A2992" s="380" t="s">
        <v>11209</v>
      </c>
      <c r="B2992" s="381">
        <v>3</v>
      </c>
      <c r="C2992" s="382" t="s">
        <v>11212</v>
      </c>
    </row>
    <row r="2993" spans="1:3" ht="12.6" customHeight="1">
      <c r="A2993" s="380" t="s">
        <v>11209</v>
      </c>
      <c r="B2993" s="381">
        <v>4</v>
      </c>
      <c r="C2993" s="382" t="s">
        <v>11213</v>
      </c>
    </row>
    <row r="2994" spans="1:3" ht="12.6" customHeight="1">
      <c r="A2994" s="380"/>
      <c r="B2994" s="381"/>
      <c r="C2994" s="382"/>
    </row>
    <row r="2995" spans="1:3" ht="12.6" customHeight="1">
      <c r="A2995" s="380"/>
      <c r="B2995" s="381"/>
      <c r="C2995" s="382"/>
    </row>
    <row r="2996" spans="1:3">
      <c r="A2996" s="380" t="s">
        <v>11214</v>
      </c>
      <c r="B2996" s="381">
        <v>1</v>
      </c>
      <c r="C2996" s="382" t="s">
        <v>11215</v>
      </c>
    </row>
    <row r="2997" spans="1:3">
      <c r="A2997" s="380" t="s">
        <v>11214</v>
      </c>
      <c r="B2997" s="381">
        <v>2</v>
      </c>
      <c r="C2997" s="382" t="s">
        <v>11216</v>
      </c>
    </row>
    <row r="2998" spans="1:3">
      <c r="A2998" s="380" t="s">
        <v>11214</v>
      </c>
      <c r="B2998" s="381">
        <v>3</v>
      </c>
      <c r="C2998" s="382" t="s">
        <v>11217</v>
      </c>
    </row>
    <row r="2999" spans="1:3">
      <c r="A2999" s="380" t="s">
        <v>11214</v>
      </c>
      <c r="B2999" s="381">
        <v>4</v>
      </c>
      <c r="C2999" s="382" t="s">
        <v>11218</v>
      </c>
    </row>
    <row r="3000" spans="1:3">
      <c r="A3000" s="380" t="s">
        <v>11214</v>
      </c>
      <c r="B3000" s="381">
        <v>5</v>
      </c>
      <c r="C3000" s="382" t="s">
        <v>11219</v>
      </c>
    </row>
    <row r="3001" spans="1:3">
      <c r="A3001" s="380" t="s">
        <v>11214</v>
      </c>
      <c r="B3001" s="381">
        <v>6</v>
      </c>
      <c r="C3001" s="382" t="s">
        <v>8622</v>
      </c>
    </row>
    <row r="3003" spans="1:3">
      <c r="A3003" s="380" t="s">
        <v>11220</v>
      </c>
      <c r="B3003" s="381">
        <v>1</v>
      </c>
      <c r="C3003" s="382" t="s">
        <v>11221</v>
      </c>
    </row>
    <row r="3004" spans="1:3">
      <c r="A3004" s="380" t="s">
        <v>11220</v>
      </c>
      <c r="B3004" s="381">
        <v>2</v>
      </c>
      <c r="C3004" s="382" t="s">
        <v>11222</v>
      </c>
    </row>
    <row r="3005" spans="1:3">
      <c r="A3005" s="380" t="s">
        <v>11220</v>
      </c>
      <c r="B3005" s="381">
        <v>3</v>
      </c>
      <c r="C3005" s="382" t="s">
        <v>11223</v>
      </c>
    </row>
    <row r="3006" spans="1:3">
      <c r="A3006" s="380" t="s">
        <v>11220</v>
      </c>
      <c r="B3006" s="381">
        <v>4</v>
      </c>
      <c r="C3006" s="382" t="s">
        <v>11201</v>
      </c>
    </row>
    <row r="3007" spans="1:3">
      <c r="A3007" s="380" t="s">
        <v>11220</v>
      </c>
      <c r="B3007" s="381">
        <v>5</v>
      </c>
      <c r="C3007" s="382" t="s">
        <v>4525</v>
      </c>
    </row>
    <row r="3009" spans="1:3">
      <c r="A3009" s="196" t="s">
        <v>11224</v>
      </c>
      <c r="B3009" s="262">
        <v>1</v>
      </c>
      <c r="C3009" s="307" t="s">
        <v>11225</v>
      </c>
    </row>
    <row r="3010" spans="1:3">
      <c r="A3010" s="196" t="s">
        <v>11224</v>
      </c>
      <c r="B3010" s="262">
        <v>2</v>
      </c>
      <c r="C3010" s="307" t="s">
        <v>11226</v>
      </c>
    </row>
    <row r="3012" spans="1:3">
      <c r="A3012" s="380" t="s">
        <v>7388</v>
      </c>
      <c r="B3012" s="381">
        <v>1</v>
      </c>
      <c r="C3012" s="382" t="s">
        <v>11227</v>
      </c>
    </row>
    <row r="3013" spans="1:3">
      <c r="A3013" s="380" t="s">
        <v>7388</v>
      </c>
      <c r="B3013" s="381">
        <v>2</v>
      </c>
      <c r="C3013" s="382" t="s">
        <v>11228</v>
      </c>
    </row>
    <row r="3015" spans="1:3">
      <c r="A3015" s="196" t="s">
        <v>11229</v>
      </c>
      <c r="B3015" s="262">
        <v>1</v>
      </c>
      <c r="C3015" s="307" t="s">
        <v>11230</v>
      </c>
    </row>
    <row r="3016" spans="1:3">
      <c r="A3016" s="196" t="s">
        <v>11229</v>
      </c>
      <c r="B3016" s="262">
        <v>2</v>
      </c>
      <c r="C3016" s="307" t="s">
        <v>11231</v>
      </c>
    </row>
    <row r="3017" spans="1:3">
      <c r="A3017" s="196" t="s">
        <v>11229</v>
      </c>
      <c r="B3017" s="262">
        <v>3</v>
      </c>
      <c r="C3017" s="307" t="s">
        <v>11232</v>
      </c>
    </row>
    <row r="3018" spans="1:3">
      <c r="A3018" s="196" t="s">
        <v>11229</v>
      </c>
      <c r="B3018" s="262">
        <v>4</v>
      </c>
      <c r="C3018" s="307" t="s">
        <v>11233</v>
      </c>
    </row>
    <row r="3019" spans="1:3">
      <c r="A3019" s="196" t="s">
        <v>11229</v>
      </c>
      <c r="B3019" s="262">
        <v>5</v>
      </c>
      <c r="C3019" s="307" t="s">
        <v>11234</v>
      </c>
    </row>
    <row r="3020" spans="1:3">
      <c r="A3020" s="196" t="s">
        <v>11229</v>
      </c>
      <c r="B3020" s="262">
        <v>6</v>
      </c>
      <c r="C3020" s="307" t="s">
        <v>11235</v>
      </c>
    </row>
    <row r="3021" spans="1:3">
      <c r="A3021" s="196" t="s">
        <v>11229</v>
      </c>
      <c r="B3021" s="262">
        <v>7</v>
      </c>
      <c r="C3021" s="307" t="s">
        <v>11236</v>
      </c>
    </row>
    <row r="3022" spans="1:3">
      <c r="A3022" s="196" t="s">
        <v>11229</v>
      </c>
      <c r="B3022" s="262">
        <v>8</v>
      </c>
      <c r="C3022" s="307" t="s">
        <v>11237</v>
      </c>
    </row>
    <row r="3023" spans="1:3">
      <c r="A3023" s="196" t="s">
        <v>11229</v>
      </c>
      <c r="B3023" s="262">
        <v>9</v>
      </c>
      <c r="C3023" s="307" t="s">
        <v>11238</v>
      </c>
    </row>
    <row r="3024" spans="1:3">
      <c r="A3024" s="196" t="s">
        <v>11229</v>
      </c>
      <c r="B3024" s="262">
        <v>10</v>
      </c>
      <c r="C3024" s="307" t="s">
        <v>11239</v>
      </c>
    </row>
    <row r="3027" spans="1:3">
      <c r="A3027" s="388" t="s">
        <v>11240</v>
      </c>
      <c r="B3027" s="262">
        <v>1</v>
      </c>
      <c r="C3027" s="307" t="s">
        <v>11241</v>
      </c>
    </row>
    <row r="3028" spans="1:3" ht="14.45">
      <c r="A3028" s="388" t="s">
        <v>11240</v>
      </c>
      <c r="B3028" s="262">
        <v>2</v>
      </c>
      <c r="C3028" s="304" t="s">
        <v>11242</v>
      </c>
    </row>
    <row r="3029" spans="1:3">
      <c r="A3029" s="388" t="s">
        <v>11240</v>
      </c>
      <c r="B3029" s="262">
        <v>3</v>
      </c>
      <c r="C3029" s="384" t="s">
        <v>11243</v>
      </c>
    </row>
    <row r="3030" spans="1:3" ht="14.45">
      <c r="A3030" s="388" t="s">
        <v>11240</v>
      </c>
      <c r="B3030" s="262">
        <v>4</v>
      </c>
      <c r="C3030" s="304" t="s">
        <v>11244</v>
      </c>
    </row>
    <row r="3031" spans="1:3" ht="14.45">
      <c r="A3031" s="388" t="s">
        <v>11240</v>
      </c>
      <c r="B3031" s="262">
        <v>5</v>
      </c>
      <c r="C3031" s="304" t="s">
        <v>11245</v>
      </c>
    </row>
    <row r="3032" spans="1:3" ht="14.45">
      <c r="A3032" s="388" t="s">
        <v>11240</v>
      </c>
      <c r="B3032" s="262">
        <v>6</v>
      </c>
      <c r="C3032" s="304" t="s">
        <v>11246</v>
      </c>
    </row>
    <row r="3033" spans="1:3" ht="14.45">
      <c r="A3033" s="388" t="s">
        <v>11240</v>
      </c>
      <c r="B3033" s="262">
        <v>7</v>
      </c>
      <c r="C3033" s="304" t="s">
        <v>11247</v>
      </c>
    </row>
    <row r="3034" spans="1:3" ht="14.45">
      <c r="A3034" s="388" t="s">
        <v>11240</v>
      </c>
      <c r="B3034" s="262">
        <v>99</v>
      </c>
      <c r="C3034" s="304" t="s">
        <v>1446</v>
      </c>
    </row>
    <row r="3037" spans="1:3">
      <c r="C3037" s="389"/>
    </row>
    <row r="3038" spans="1:3">
      <c r="C3038" s="389"/>
    </row>
    <row r="3039" spans="1:3">
      <c r="A3039" s="196" t="s">
        <v>11248</v>
      </c>
      <c r="B3039" s="262">
        <v>1</v>
      </c>
      <c r="C3039" s="389" t="s">
        <v>11249</v>
      </c>
    </row>
    <row r="3040" spans="1:3">
      <c r="A3040" s="196" t="s">
        <v>11248</v>
      </c>
      <c r="B3040" s="262">
        <v>2</v>
      </c>
      <c r="C3040" s="389" t="s">
        <v>11250</v>
      </c>
    </row>
    <row r="3041" spans="1:6">
      <c r="A3041" s="196" t="s">
        <v>11248</v>
      </c>
      <c r="B3041" s="262">
        <v>3</v>
      </c>
      <c r="C3041" s="389" t="s">
        <v>11251</v>
      </c>
    </row>
    <row r="3042" spans="1:6">
      <c r="A3042" s="196" t="s">
        <v>11248</v>
      </c>
      <c r="B3042" s="262">
        <v>4</v>
      </c>
      <c r="C3042" s="389" t="s">
        <v>11252</v>
      </c>
    </row>
    <row r="3043" spans="1:6">
      <c r="A3043" s="196" t="s">
        <v>11248</v>
      </c>
      <c r="B3043" s="262">
        <v>5</v>
      </c>
      <c r="C3043" s="389" t="s">
        <v>11253</v>
      </c>
    </row>
    <row r="3047" spans="1:6" ht="14.45">
      <c r="A3047" s="196" t="s">
        <v>6658</v>
      </c>
      <c r="B3047" s="262">
        <v>1</v>
      </c>
      <c r="C3047" s="478" t="s">
        <v>11254</v>
      </c>
    </row>
    <row r="3048" spans="1:6" ht="14.45">
      <c r="A3048" s="196" t="s">
        <v>6658</v>
      </c>
      <c r="B3048" s="262">
        <v>2</v>
      </c>
      <c r="C3048" s="478" t="s">
        <v>11255</v>
      </c>
    </row>
    <row r="3049" spans="1:6" ht="14.45">
      <c r="A3049" s="196" t="s">
        <v>6658</v>
      </c>
      <c r="B3049" s="262">
        <v>3</v>
      </c>
      <c r="C3049" s="478" t="s">
        <v>11256</v>
      </c>
    </row>
    <row r="3050" spans="1:6" ht="14.45">
      <c r="A3050" s="196" t="s">
        <v>6658</v>
      </c>
      <c r="B3050" s="262">
        <v>4</v>
      </c>
      <c r="C3050" s="479" t="s">
        <v>11257</v>
      </c>
    </row>
    <row r="3053" spans="1:6">
      <c r="A3053" s="196" t="s">
        <v>11258</v>
      </c>
      <c r="B3053" s="262">
        <v>1</v>
      </c>
      <c r="C3053" s="307" t="s">
        <v>25</v>
      </c>
      <c r="F3053" s="196" t="s">
        <v>10541</v>
      </c>
    </row>
    <row r="3054" spans="1:6">
      <c r="A3054" s="196" t="s">
        <v>11258</v>
      </c>
      <c r="B3054" s="262">
        <v>2</v>
      </c>
      <c r="C3054" s="307" t="s">
        <v>11259</v>
      </c>
      <c r="F3054" s="196" t="s">
        <v>10540</v>
      </c>
    </row>
    <row r="3055" spans="1:6">
      <c r="A3055" s="196" t="s">
        <v>11258</v>
      </c>
      <c r="B3055" s="262">
        <v>3</v>
      </c>
      <c r="C3055" s="307" t="s">
        <v>11260</v>
      </c>
      <c r="F3055" s="196" t="s">
        <v>11261</v>
      </c>
    </row>
    <row r="3058" spans="1:3" ht="14.45">
      <c r="A3058" s="196" t="s">
        <v>11262</v>
      </c>
      <c r="B3058" s="262">
        <v>1</v>
      </c>
      <c r="C3058" s="480" t="s">
        <v>11263</v>
      </c>
    </row>
    <row r="3059" spans="1:3" ht="14.45">
      <c r="A3059" s="196" t="s">
        <v>11262</v>
      </c>
      <c r="B3059" s="262">
        <v>2</v>
      </c>
      <c r="C3059" s="480" t="s">
        <v>11264</v>
      </c>
    </row>
    <row r="3060" spans="1:3" ht="14.45">
      <c r="A3060" s="196" t="s">
        <v>11262</v>
      </c>
      <c r="B3060" s="262">
        <v>3</v>
      </c>
      <c r="C3060" s="480" t="s">
        <v>11265</v>
      </c>
    </row>
    <row r="3061" spans="1:3" ht="14.45">
      <c r="A3061" s="196" t="s">
        <v>11262</v>
      </c>
      <c r="B3061" s="262">
        <v>4</v>
      </c>
      <c r="C3061" s="480" t="s">
        <v>11266</v>
      </c>
    </row>
    <row r="3062" spans="1:3" ht="14.45">
      <c r="A3062" s="196" t="s">
        <v>11262</v>
      </c>
      <c r="B3062" s="262">
        <v>5</v>
      </c>
      <c r="C3062" s="480" t="s">
        <v>11267</v>
      </c>
    </row>
    <row r="3063" spans="1:3" ht="14.45">
      <c r="A3063" s="196" t="s">
        <v>11262</v>
      </c>
      <c r="B3063" s="262">
        <v>6</v>
      </c>
      <c r="C3063" s="480" t="s">
        <v>11268</v>
      </c>
    </row>
    <row r="3064" spans="1:3" ht="14.45">
      <c r="A3064" s="196" t="s">
        <v>11262</v>
      </c>
      <c r="B3064" s="262">
        <v>7</v>
      </c>
      <c r="C3064" s="480" t="s">
        <v>8666</v>
      </c>
    </row>
    <row r="3065" spans="1:3" ht="14.45">
      <c r="A3065" s="196" t="s">
        <v>11262</v>
      </c>
      <c r="B3065" s="262">
        <v>8</v>
      </c>
      <c r="C3065" s="480" t="s">
        <v>11269</v>
      </c>
    </row>
    <row r="3069" spans="1:3" ht="14.45">
      <c r="A3069" s="196" t="s">
        <v>11270</v>
      </c>
      <c r="B3069" s="262">
        <v>1</v>
      </c>
      <c r="C3069" s="480" t="s">
        <v>11271</v>
      </c>
    </row>
    <row r="3070" spans="1:3" ht="14.45">
      <c r="A3070" s="196" t="s">
        <v>11270</v>
      </c>
      <c r="B3070" s="262">
        <v>2</v>
      </c>
      <c r="C3070" s="480" t="s">
        <v>11272</v>
      </c>
    </row>
    <row r="3071" spans="1:3" ht="14.45">
      <c r="A3071" s="196" t="s">
        <v>11270</v>
      </c>
      <c r="B3071" s="262">
        <v>3</v>
      </c>
      <c r="C3071" s="480" t="s">
        <v>11273</v>
      </c>
    </row>
    <row r="3072" spans="1:3" ht="14.45">
      <c r="A3072" s="196" t="s">
        <v>11270</v>
      </c>
      <c r="B3072" s="262">
        <v>4</v>
      </c>
      <c r="C3072" s="480" t="s">
        <v>11274</v>
      </c>
    </row>
    <row r="3073" spans="1:3" ht="14.45">
      <c r="A3073" s="196" t="s">
        <v>11270</v>
      </c>
      <c r="B3073" s="262">
        <v>5</v>
      </c>
      <c r="C3073" s="480" t="s">
        <v>11275</v>
      </c>
    </row>
    <row r="3074" spans="1:3" ht="14.45">
      <c r="A3074" s="196" t="s">
        <v>11270</v>
      </c>
      <c r="B3074" s="262">
        <v>6</v>
      </c>
      <c r="C3074" s="480" t="s">
        <v>11276</v>
      </c>
    </row>
    <row r="3075" spans="1:3" ht="14.45">
      <c r="A3075" s="196" t="s">
        <v>11270</v>
      </c>
      <c r="B3075" s="262">
        <v>7</v>
      </c>
      <c r="C3075" s="480" t="s">
        <v>11277</v>
      </c>
    </row>
    <row r="3076" spans="1:3" ht="14.45">
      <c r="A3076" s="196" t="s">
        <v>11270</v>
      </c>
      <c r="B3076" s="262">
        <v>8</v>
      </c>
      <c r="C3076" s="480" t="s">
        <v>11278</v>
      </c>
    </row>
    <row r="3077" spans="1:3" ht="14.45">
      <c r="A3077" s="196" t="s">
        <v>11270</v>
      </c>
      <c r="B3077" s="262">
        <v>9</v>
      </c>
      <c r="C3077" s="480" t="s">
        <v>11279</v>
      </c>
    </row>
    <row r="3080" spans="1:3" ht="14.45">
      <c r="A3080" s="196" t="s">
        <v>6821</v>
      </c>
      <c r="B3080" s="262">
        <v>1</v>
      </c>
      <c r="C3080" s="478" t="s">
        <v>11280</v>
      </c>
    </row>
    <row r="3081" spans="1:3" ht="14.45">
      <c r="A3081" s="196" t="s">
        <v>6821</v>
      </c>
      <c r="B3081" s="262">
        <v>2</v>
      </c>
      <c r="C3081" s="478" t="s">
        <v>11281</v>
      </c>
    </row>
    <row r="3082" spans="1:3" ht="14.45">
      <c r="A3082" s="196" t="s">
        <v>6821</v>
      </c>
      <c r="B3082" s="262">
        <v>3</v>
      </c>
      <c r="C3082" s="478" t="s">
        <v>11282</v>
      </c>
    </row>
    <row r="3083" spans="1:3" ht="14.45">
      <c r="A3083" s="196" t="s">
        <v>6821</v>
      </c>
      <c r="B3083" s="262">
        <v>4</v>
      </c>
      <c r="C3083" s="479" t="s">
        <v>11283</v>
      </c>
    </row>
    <row r="3084" spans="1:3">
      <c r="A3084" s="196" t="s">
        <v>6821</v>
      </c>
      <c r="B3084" s="262">
        <v>5</v>
      </c>
      <c r="C3084" s="307" t="s">
        <v>11284</v>
      </c>
    </row>
    <row r="3085" spans="1:3">
      <c r="A3085" s="196" t="s">
        <v>6821</v>
      </c>
      <c r="B3085" s="262">
        <v>6</v>
      </c>
      <c r="C3085" s="307" t="s">
        <v>11285</v>
      </c>
    </row>
    <row r="3087" spans="1:3">
      <c r="A3087" s="196" t="s">
        <v>11286</v>
      </c>
      <c r="B3087" s="262">
        <v>1</v>
      </c>
      <c r="C3087" s="307" t="s">
        <v>11287</v>
      </c>
    </row>
    <row r="3088" spans="1:3">
      <c r="A3088" s="196" t="s">
        <v>11286</v>
      </c>
      <c r="B3088" s="262">
        <v>2</v>
      </c>
      <c r="C3088" s="307" t="s">
        <v>11242</v>
      </c>
    </row>
    <row r="3089" spans="1:3">
      <c r="A3089" s="196" t="s">
        <v>11286</v>
      </c>
      <c r="B3089" s="262">
        <v>3</v>
      </c>
      <c r="C3089" s="307" t="s">
        <v>11243</v>
      </c>
    </row>
    <row r="3090" spans="1:3">
      <c r="A3090" s="196" t="s">
        <v>11286</v>
      </c>
      <c r="B3090" s="262">
        <v>4</v>
      </c>
      <c r="C3090" s="307" t="s">
        <v>11244</v>
      </c>
    </row>
    <row r="3091" spans="1:3">
      <c r="A3091" s="196" t="s">
        <v>11286</v>
      </c>
      <c r="B3091" s="262">
        <v>5</v>
      </c>
      <c r="C3091" s="307" t="s">
        <v>11245</v>
      </c>
    </row>
    <row r="3092" spans="1:3">
      <c r="A3092" s="196" t="s">
        <v>11286</v>
      </c>
      <c r="B3092" s="262">
        <v>6</v>
      </c>
      <c r="C3092" s="307" t="s">
        <v>11288</v>
      </c>
    </row>
    <row r="3093" spans="1:3">
      <c r="A3093" s="196" t="s">
        <v>11286</v>
      </c>
      <c r="B3093" s="262">
        <v>7</v>
      </c>
      <c r="C3093" s="307" t="s">
        <v>11289</v>
      </c>
    </row>
    <row r="3094" spans="1:3">
      <c r="A3094" s="196" t="s">
        <v>11286</v>
      </c>
      <c r="B3094" s="262">
        <v>99</v>
      </c>
      <c r="C3094" s="307" t="s">
        <v>11290</v>
      </c>
    </row>
    <row r="3096" spans="1:3">
      <c r="A3096" s="196" t="s">
        <v>11291</v>
      </c>
      <c r="B3096" s="262">
        <v>1</v>
      </c>
      <c r="C3096" s="389" t="s">
        <v>11292</v>
      </c>
    </row>
    <row r="3097" spans="1:3">
      <c r="A3097" s="196" t="s">
        <v>11291</v>
      </c>
      <c r="B3097" s="262">
        <v>2</v>
      </c>
      <c r="C3097" s="389" t="s">
        <v>11293</v>
      </c>
    </row>
    <row r="3098" spans="1:3">
      <c r="A3098" s="196" t="s">
        <v>11291</v>
      </c>
      <c r="B3098" s="262">
        <v>3</v>
      </c>
      <c r="C3098" s="389" t="s">
        <v>11294</v>
      </c>
    </row>
    <row r="3099" spans="1:3">
      <c r="A3099" s="196" t="s">
        <v>11291</v>
      </c>
      <c r="B3099" s="262">
        <v>4</v>
      </c>
      <c r="C3099" s="389" t="s">
        <v>11295</v>
      </c>
    </row>
    <row r="3100" spans="1:3">
      <c r="A3100" s="196" t="s">
        <v>11291</v>
      </c>
      <c r="B3100" s="262">
        <v>5</v>
      </c>
      <c r="C3100" s="389" t="s">
        <v>11296</v>
      </c>
    </row>
    <row r="3101" spans="1:3">
      <c r="A3101" s="196" t="s">
        <v>11291</v>
      </c>
      <c r="B3101" s="262">
        <v>6</v>
      </c>
      <c r="C3101" s="307" t="s">
        <v>11297</v>
      </c>
    </row>
    <row r="3104" spans="1:3">
      <c r="A3104" s="196" t="s">
        <v>11298</v>
      </c>
      <c r="B3104" s="262">
        <v>1</v>
      </c>
      <c r="C3104" s="307" t="s">
        <v>11299</v>
      </c>
    </row>
    <row r="3105" spans="1:3">
      <c r="A3105" s="196" t="s">
        <v>11298</v>
      </c>
      <c r="B3105" s="262">
        <v>2</v>
      </c>
      <c r="C3105" s="307" t="s">
        <v>11300</v>
      </c>
    </row>
    <row r="3106" spans="1:3">
      <c r="A3106" s="196" t="s">
        <v>11298</v>
      </c>
      <c r="B3106" s="262">
        <v>3</v>
      </c>
      <c r="C3106" s="307" t="s">
        <v>11301</v>
      </c>
    </row>
    <row r="3107" spans="1:3">
      <c r="A3107" s="196" t="s">
        <v>11298</v>
      </c>
      <c r="B3107" s="262">
        <v>4</v>
      </c>
      <c r="C3107" s="307" t="s">
        <v>11302</v>
      </c>
    </row>
    <row r="3108" spans="1:3">
      <c r="A3108" s="196" t="s">
        <v>11298</v>
      </c>
      <c r="B3108" s="262">
        <v>5</v>
      </c>
      <c r="C3108" s="307" t="s">
        <v>11303</v>
      </c>
    </row>
    <row r="3109" spans="1:3">
      <c r="A3109" s="196" t="s">
        <v>11298</v>
      </c>
      <c r="B3109" s="262">
        <v>6</v>
      </c>
      <c r="C3109" s="389" t="s">
        <v>11304</v>
      </c>
    </row>
    <row r="3111" spans="1:3">
      <c r="A3111" s="196" t="s">
        <v>11305</v>
      </c>
      <c r="B3111" s="262">
        <v>1</v>
      </c>
      <c r="C3111" s="389" t="s">
        <v>11306</v>
      </c>
    </row>
    <row r="3112" spans="1:3">
      <c r="A3112" s="196" t="s">
        <v>11305</v>
      </c>
      <c r="B3112" s="262">
        <v>2</v>
      </c>
      <c r="C3112" s="389" t="s">
        <v>11307</v>
      </c>
    </row>
    <row r="3113" spans="1:3">
      <c r="A3113" s="196" t="s">
        <v>11305</v>
      </c>
      <c r="B3113" s="262">
        <v>3</v>
      </c>
      <c r="C3113" s="389" t="s">
        <v>11308</v>
      </c>
    </row>
    <row r="3114" spans="1:3">
      <c r="A3114" s="196" t="s">
        <v>11305</v>
      </c>
      <c r="B3114" s="262">
        <v>4</v>
      </c>
      <c r="C3114" s="389" t="s">
        <v>11309</v>
      </c>
    </row>
    <row r="3117" spans="1:3">
      <c r="A3117" s="196" t="s">
        <v>11310</v>
      </c>
      <c r="B3117" s="262">
        <v>1</v>
      </c>
      <c r="C3117" s="307" t="s">
        <v>11311</v>
      </c>
    </row>
    <row r="3118" spans="1:3">
      <c r="A3118" s="196" t="s">
        <v>11310</v>
      </c>
      <c r="B3118" s="262">
        <v>2</v>
      </c>
      <c r="C3118" s="307" t="s">
        <v>11312</v>
      </c>
    </row>
    <row r="3119" spans="1:3">
      <c r="A3119" s="196" t="s">
        <v>11310</v>
      </c>
      <c r="B3119" s="262">
        <v>3</v>
      </c>
      <c r="C3119" s="307" t="s">
        <v>11313</v>
      </c>
    </row>
    <row r="3120" spans="1:3">
      <c r="A3120" s="196" t="s">
        <v>11310</v>
      </c>
      <c r="B3120" s="262">
        <v>4</v>
      </c>
      <c r="C3120" s="307" t="s">
        <v>11314</v>
      </c>
    </row>
    <row r="3121" spans="1:4">
      <c r="A3121" s="196" t="s">
        <v>11310</v>
      </c>
      <c r="B3121" s="262">
        <v>5</v>
      </c>
      <c r="C3121" s="307" t="s">
        <v>11315</v>
      </c>
    </row>
    <row r="3123" spans="1:4" ht="14.45">
      <c r="A3123" s="307" t="s">
        <v>11316</v>
      </c>
      <c r="B3123" s="262">
        <v>1</v>
      </c>
      <c r="C3123" s="307" t="s">
        <v>11317</v>
      </c>
      <c r="D3123" s="262"/>
    </row>
    <row r="3124" spans="1:4" ht="14.45">
      <c r="A3124" s="307" t="s">
        <v>11316</v>
      </c>
      <c r="B3124" s="262">
        <v>2</v>
      </c>
      <c r="C3124" s="304" t="s">
        <v>11318</v>
      </c>
      <c r="D3124" s="262"/>
    </row>
    <row r="3125" spans="1:4" ht="14.45">
      <c r="A3125" s="307" t="s">
        <v>11316</v>
      </c>
      <c r="B3125" s="262">
        <v>3</v>
      </c>
      <c r="C3125" s="304" t="s">
        <v>11319</v>
      </c>
      <c r="D3125" s="262"/>
    </row>
    <row r="3126" spans="1:4" ht="14.45">
      <c r="A3126" s="307" t="s">
        <v>11316</v>
      </c>
      <c r="B3126" s="262">
        <v>4</v>
      </c>
      <c r="C3126" s="304" t="s">
        <v>11320</v>
      </c>
      <c r="D3126" s="262"/>
    </row>
    <row r="3127" spans="1:4" ht="14.45">
      <c r="A3127" s="307" t="s">
        <v>11316</v>
      </c>
      <c r="B3127" s="262">
        <v>5</v>
      </c>
      <c r="C3127" s="304" t="s">
        <v>11321</v>
      </c>
      <c r="D3127" s="262"/>
    </row>
    <row r="3128" spans="1:4" ht="14.45">
      <c r="A3128" s="307" t="s">
        <v>11316</v>
      </c>
      <c r="B3128" s="262">
        <v>6</v>
      </c>
      <c r="C3128" s="304" t="s">
        <v>11322</v>
      </c>
      <c r="D3128" s="262"/>
    </row>
    <row r="3129" spans="1:4" ht="14.45">
      <c r="A3129" s="307" t="s">
        <v>11316</v>
      </c>
      <c r="B3129" s="262">
        <v>7</v>
      </c>
      <c r="C3129" s="304" t="s">
        <v>11323</v>
      </c>
    </row>
    <row r="3130" spans="1:4" ht="14.45">
      <c r="A3130" s="307" t="s">
        <v>11316</v>
      </c>
      <c r="B3130" s="262">
        <v>8</v>
      </c>
      <c r="C3130" s="304" t="s">
        <v>11324</v>
      </c>
    </row>
    <row r="3131" spans="1:4" ht="14.45">
      <c r="A3131" s="307" t="s">
        <v>11316</v>
      </c>
      <c r="B3131" s="262">
        <v>9</v>
      </c>
      <c r="C3131" s="304" t="s">
        <v>9613</v>
      </c>
    </row>
    <row r="3132" spans="1:4" ht="14.45">
      <c r="A3132" s="307" t="s">
        <v>11316</v>
      </c>
      <c r="B3132" s="262">
        <v>10</v>
      </c>
      <c r="C3132" s="304" t="s">
        <v>11325</v>
      </c>
    </row>
    <row r="3133" spans="1:4" ht="14.45">
      <c r="A3133" s="307" t="s">
        <v>11316</v>
      </c>
      <c r="B3133" s="262">
        <v>11</v>
      </c>
      <c r="C3133" s="304" t="s">
        <v>11326</v>
      </c>
    </row>
    <row r="3134" spans="1:4" ht="14.45">
      <c r="A3134" s="307" t="s">
        <v>11316</v>
      </c>
      <c r="B3134" s="262">
        <v>12</v>
      </c>
      <c r="C3134" s="304" t="s">
        <v>11327</v>
      </c>
    </row>
    <row r="3135" spans="1:4" ht="14.45">
      <c r="A3135" s="307" t="s">
        <v>11316</v>
      </c>
      <c r="B3135" s="262">
        <v>13</v>
      </c>
      <c r="C3135" s="304" t="s">
        <v>9066</v>
      </c>
    </row>
    <row r="3136" spans="1:4" ht="14.45">
      <c r="A3136" s="307" t="s">
        <v>11316</v>
      </c>
      <c r="B3136" s="262">
        <v>14</v>
      </c>
      <c r="C3136" s="304" t="s">
        <v>11328</v>
      </c>
    </row>
    <row r="3137" spans="1:3" ht="14.45">
      <c r="A3137" s="307" t="s">
        <v>11316</v>
      </c>
      <c r="B3137" s="262">
        <v>15</v>
      </c>
      <c r="C3137" s="304" t="s">
        <v>11329</v>
      </c>
    </row>
    <row r="3138" spans="1:3" ht="14.45">
      <c r="A3138" s="307" t="s">
        <v>11316</v>
      </c>
      <c r="B3138" s="262">
        <v>16</v>
      </c>
      <c r="C3138" s="304" t="s">
        <v>9425</v>
      </c>
    </row>
    <row r="3139" spans="1:3" ht="14.45">
      <c r="A3139" s="307"/>
      <c r="C3139" s="304"/>
    </row>
    <row r="3140" spans="1:3" ht="14.45">
      <c r="A3140" s="196" t="s">
        <v>11330</v>
      </c>
      <c r="B3140" s="262">
        <v>1</v>
      </c>
      <c r="C3140" s="304" t="s">
        <v>11331</v>
      </c>
    </row>
    <row r="3141" spans="1:3" ht="14.45">
      <c r="A3141" s="196" t="s">
        <v>11330</v>
      </c>
      <c r="B3141" s="262">
        <v>2</v>
      </c>
      <c r="C3141" s="304" t="s">
        <v>11332</v>
      </c>
    </row>
    <row r="3142" spans="1:3" ht="14.45">
      <c r="A3142" s="196" t="s">
        <v>11330</v>
      </c>
      <c r="B3142" s="262">
        <v>3</v>
      </c>
      <c r="C3142" s="390" t="s">
        <v>11333</v>
      </c>
    </row>
    <row r="3143" spans="1:3" ht="14.45">
      <c r="A3143" s="196" t="s">
        <v>11330</v>
      </c>
      <c r="B3143" s="262">
        <v>4</v>
      </c>
      <c r="C3143" s="391" t="s">
        <v>11334</v>
      </c>
    </row>
    <row r="3144" spans="1:3" ht="14.45">
      <c r="A3144" s="196" t="s">
        <v>11330</v>
      </c>
      <c r="B3144" s="262">
        <v>5</v>
      </c>
      <c r="C3144" s="304" t="s">
        <v>11335</v>
      </c>
    </row>
    <row r="3145" spans="1:3" ht="14.45">
      <c r="A3145" s="196" t="s">
        <v>11330</v>
      </c>
      <c r="B3145" s="262">
        <v>6</v>
      </c>
      <c r="C3145" s="304" t="s">
        <v>11336</v>
      </c>
    </row>
    <row r="3146" spans="1:3" ht="14.45">
      <c r="A3146" s="196" t="s">
        <v>11330</v>
      </c>
      <c r="B3146" s="262">
        <v>7</v>
      </c>
      <c r="C3146" s="304" t="s">
        <v>11337</v>
      </c>
    </row>
    <row r="3147" spans="1:3" ht="14.45">
      <c r="A3147" s="196" t="s">
        <v>11330</v>
      </c>
      <c r="B3147" s="262">
        <v>8</v>
      </c>
      <c r="C3147" s="304" t="s">
        <v>11338</v>
      </c>
    </row>
    <row r="3148" spans="1:3">
      <c r="A3148" s="196" t="s">
        <v>11330</v>
      </c>
      <c r="B3148" s="262">
        <v>9</v>
      </c>
      <c r="C3148" s="389" t="s">
        <v>11285</v>
      </c>
    </row>
    <row r="3151" spans="1:3">
      <c r="A3151" s="196" t="s">
        <v>11339</v>
      </c>
      <c r="B3151" s="262">
        <v>1</v>
      </c>
      <c r="C3151" s="307" t="s">
        <v>11340</v>
      </c>
    </row>
    <row r="3152" spans="1:3">
      <c r="A3152" s="196" t="s">
        <v>11339</v>
      </c>
      <c r="B3152" s="262">
        <v>2</v>
      </c>
      <c r="C3152" s="307" t="s">
        <v>11341</v>
      </c>
    </row>
    <row r="3156" spans="1:3">
      <c r="A3156" s="196" t="s">
        <v>7380</v>
      </c>
      <c r="B3156" s="262">
        <v>1</v>
      </c>
      <c r="C3156" s="307" t="s">
        <v>1375</v>
      </c>
    </row>
    <row r="3157" spans="1:3">
      <c r="A3157" s="196" t="s">
        <v>7380</v>
      </c>
      <c r="B3157" s="262">
        <v>2</v>
      </c>
      <c r="C3157" s="307" t="s">
        <v>10454</v>
      </c>
    </row>
    <row r="3158" spans="1:3">
      <c r="A3158" s="196" t="s">
        <v>7380</v>
      </c>
      <c r="B3158" s="262">
        <v>3</v>
      </c>
      <c r="C3158" s="307" t="s">
        <v>10455</v>
      </c>
    </row>
    <row r="3159" spans="1:3">
      <c r="A3159" s="196" t="s">
        <v>7380</v>
      </c>
      <c r="B3159" s="262">
        <v>4</v>
      </c>
      <c r="C3159" s="307" t="s">
        <v>10456</v>
      </c>
    </row>
    <row r="3160" spans="1:3">
      <c r="A3160" s="196" t="s">
        <v>7380</v>
      </c>
      <c r="B3160" s="262">
        <v>5</v>
      </c>
      <c r="C3160" s="307" t="s">
        <v>10457</v>
      </c>
    </row>
    <row r="3161" spans="1:3">
      <c r="A3161" s="196" t="s">
        <v>7380</v>
      </c>
      <c r="B3161" s="410">
        <v>88</v>
      </c>
      <c r="C3161" s="307" t="s">
        <v>10354</v>
      </c>
    </row>
    <row r="3165" spans="1:3">
      <c r="A3165" s="196" t="s">
        <v>4066</v>
      </c>
      <c r="B3165" s="262">
        <v>1</v>
      </c>
      <c r="C3165" s="307" t="s">
        <v>11342</v>
      </c>
    </row>
    <row r="3166" spans="1:3">
      <c r="A3166" s="196" t="s">
        <v>4066</v>
      </c>
      <c r="B3166" s="262">
        <v>2</v>
      </c>
      <c r="C3166" s="307" t="s">
        <v>11343</v>
      </c>
    </row>
    <row r="3167" spans="1:3">
      <c r="A3167" s="196" t="s">
        <v>4066</v>
      </c>
      <c r="B3167" s="262">
        <v>3</v>
      </c>
      <c r="C3167" s="307" t="s">
        <v>11344</v>
      </c>
    </row>
    <row r="3168" spans="1:3">
      <c r="A3168" s="196" t="s">
        <v>4066</v>
      </c>
      <c r="B3168" s="262">
        <v>4</v>
      </c>
      <c r="C3168" s="307" t="s">
        <v>11345</v>
      </c>
    </row>
    <row r="3170" spans="1:3">
      <c r="A3170" s="196" t="s">
        <v>11346</v>
      </c>
      <c r="B3170" s="262">
        <v>1</v>
      </c>
      <c r="C3170" s="307" t="s">
        <v>11204</v>
      </c>
    </row>
    <row r="3171" spans="1:3">
      <c r="A3171" s="196" t="s">
        <v>11346</v>
      </c>
      <c r="B3171" s="262">
        <v>2</v>
      </c>
      <c r="C3171" s="307" t="s">
        <v>11347</v>
      </c>
    </row>
    <row r="3172" spans="1:3">
      <c r="A3172" s="196" t="s">
        <v>11346</v>
      </c>
      <c r="B3172" s="262">
        <v>3</v>
      </c>
      <c r="C3172" s="307" t="s">
        <v>8891</v>
      </c>
    </row>
    <row r="3173" spans="1:3">
      <c r="A3173" s="196" t="s">
        <v>11346</v>
      </c>
      <c r="B3173" s="262">
        <v>5</v>
      </c>
      <c r="C3173" s="307" t="s">
        <v>11348</v>
      </c>
    </row>
    <row r="3174" spans="1:3">
      <c r="A3174" s="196" t="s">
        <v>11346</v>
      </c>
      <c r="B3174" s="262">
        <v>6</v>
      </c>
      <c r="C3174" s="307" t="s">
        <v>11349</v>
      </c>
    </row>
    <row r="3175" spans="1:3">
      <c r="A3175" s="196" t="s">
        <v>11346</v>
      </c>
      <c r="B3175" s="262">
        <v>7</v>
      </c>
      <c r="C3175" s="307" t="s">
        <v>11350</v>
      </c>
    </row>
    <row r="3176" spans="1:3">
      <c r="A3176" s="196" t="s">
        <v>11346</v>
      </c>
      <c r="B3176" s="262">
        <v>8</v>
      </c>
      <c r="C3176" s="307" t="s">
        <v>11351</v>
      </c>
    </row>
    <row r="3177" spans="1:3">
      <c r="A3177" s="196" t="s">
        <v>11346</v>
      </c>
      <c r="B3177" s="262">
        <v>9</v>
      </c>
      <c r="C3177" s="307" t="s">
        <v>11352</v>
      </c>
    </row>
    <row r="3178" spans="1:3">
      <c r="A3178" s="196" t="s">
        <v>11346</v>
      </c>
      <c r="B3178" s="262">
        <v>10</v>
      </c>
      <c r="C3178" s="307" t="s">
        <v>11353</v>
      </c>
    </row>
    <row r="3179" spans="1:3">
      <c r="A3179" s="196" t="s">
        <v>11346</v>
      </c>
      <c r="B3179" s="262">
        <v>11</v>
      </c>
      <c r="C3179" s="307" t="s">
        <v>11354</v>
      </c>
    </row>
    <row r="3180" spans="1:3">
      <c r="A3180" s="196" t="s">
        <v>11346</v>
      </c>
      <c r="B3180" s="262">
        <v>12</v>
      </c>
      <c r="C3180" s="307" t="s">
        <v>9319</v>
      </c>
    </row>
    <row r="3181" spans="1:3">
      <c r="A3181" s="196" t="s">
        <v>11346</v>
      </c>
      <c r="B3181" s="262">
        <v>13</v>
      </c>
      <c r="C3181" s="307" t="s">
        <v>11355</v>
      </c>
    </row>
    <row r="3182" spans="1:3">
      <c r="A3182" s="196" t="s">
        <v>11346</v>
      </c>
      <c r="B3182" s="262">
        <v>999</v>
      </c>
      <c r="C3182" s="307" t="s">
        <v>4525</v>
      </c>
    </row>
    <row r="3184" spans="1:3">
      <c r="A3184" s="196" t="s">
        <v>11356</v>
      </c>
      <c r="B3184" s="262">
        <v>1</v>
      </c>
      <c r="C3184" s="307" t="s">
        <v>11357</v>
      </c>
    </row>
    <row r="3185" spans="1:3">
      <c r="A3185" s="196" t="s">
        <v>11356</v>
      </c>
      <c r="B3185" s="262">
        <v>2</v>
      </c>
      <c r="C3185" s="307" t="s">
        <v>11296</v>
      </c>
    </row>
    <row r="3186" spans="1:3">
      <c r="A3186" s="196" t="s">
        <v>11356</v>
      </c>
      <c r="B3186" s="262">
        <v>3</v>
      </c>
      <c r="C3186" s="307" t="s">
        <v>11358</v>
      </c>
    </row>
    <row r="3187" spans="1:3">
      <c r="A3187" s="196" t="s">
        <v>11356</v>
      </c>
      <c r="B3187" s="262">
        <v>4</v>
      </c>
      <c r="C3187" s="307" t="s">
        <v>11359</v>
      </c>
    </row>
    <row r="3188" spans="1:3">
      <c r="A3188" s="196" t="s">
        <v>11356</v>
      </c>
      <c r="B3188" s="262">
        <v>5</v>
      </c>
      <c r="C3188" s="307" t="s">
        <v>11360</v>
      </c>
    </row>
    <row r="3189" spans="1:3">
      <c r="A3189" s="196" t="s">
        <v>11356</v>
      </c>
      <c r="B3189" s="262">
        <v>6</v>
      </c>
      <c r="C3189" s="307" t="s">
        <v>11361</v>
      </c>
    </row>
    <row r="3190" spans="1:3">
      <c r="A3190" s="196" t="s">
        <v>11356</v>
      </c>
      <c r="B3190" s="262">
        <v>7</v>
      </c>
      <c r="C3190" s="307" t="s">
        <v>11362</v>
      </c>
    </row>
    <row r="3191" spans="1:3">
      <c r="A3191" s="196" t="s">
        <v>11356</v>
      </c>
      <c r="B3191" s="262">
        <v>8</v>
      </c>
      <c r="C3191" s="307" t="s">
        <v>11363</v>
      </c>
    </row>
    <row r="3192" spans="1:3">
      <c r="A3192" s="196" t="s">
        <v>11356</v>
      </c>
      <c r="B3192" s="262">
        <v>9</v>
      </c>
      <c r="C3192" s="307" t="s">
        <v>9507</v>
      </c>
    </row>
    <row r="3193" spans="1:3">
      <c r="A3193" s="196" t="s">
        <v>11356</v>
      </c>
      <c r="B3193" s="262">
        <v>10</v>
      </c>
      <c r="C3193" s="307" t="s">
        <v>11364</v>
      </c>
    </row>
    <row r="3194" spans="1:3">
      <c r="A3194" s="196" t="s">
        <v>11356</v>
      </c>
      <c r="B3194" s="262">
        <v>999</v>
      </c>
      <c r="C3194" s="307" t="s">
        <v>4525</v>
      </c>
    </row>
    <row r="3196" spans="1:3">
      <c r="A3196" s="196" t="s">
        <v>11365</v>
      </c>
      <c r="B3196" s="262">
        <v>1</v>
      </c>
      <c r="C3196" s="307" t="s">
        <v>11357</v>
      </c>
    </row>
    <row r="3197" spans="1:3">
      <c r="A3197" s="196" t="s">
        <v>11365</v>
      </c>
      <c r="B3197" s="262">
        <v>2</v>
      </c>
      <c r="C3197" s="307" t="s">
        <v>11366</v>
      </c>
    </row>
    <row r="3198" spans="1:3">
      <c r="A3198" s="196" t="s">
        <v>11365</v>
      </c>
      <c r="B3198" s="262">
        <v>3</v>
      </c>
      <c r="C3198" s="307" t="s">
        <v>11296</v>
      </c>
    </row>
    <row r="3199" spans="1:3">
      <c r="A3199" s="196" t="s">
        <v>11365</v>
      </c>
      <c r="B3199" s="262">
        <v>4</v>
      </c>
      <c r="C3199" s="307" t="s">
        <v>11358</v>
      </c>
    </row>
    <row r="3200" spans="1:3">
      <c r="A3200" s="196" t="s">
        <v>11365</v>
      </c>
      <c r="B3200" s="262">
        <v>5</v>
      </c>
      <c r="C3200" s="307" t="s">
        <v>11367</v>
      </c>
    </row>
    <row r="3201" spans="1:3">
      <c r="A3201" s="196" t="s">
        <v>11365</v>
      </c>
      <c r="B3201" s="262">
        <v>6</v>
      </c>
      <c r="C3201" s="307" t="s">
        <v>11368</v>
      </c>
    </row>
    <row r="3202" spans="1:3">
      <c r="A3202" s="196" t="s">
        <v>11365</v>
      </c>
      <c r="B3202" s="262">
        <v>7</v>
      </c>
      <c r="C3202" s="307" t="s">
        <v>11369</v>
      </c>
    </row>
    <row r="3203" spans="1:3">
      <c r="A3203" s="196" t="s">
        <v>11365</v>
      </c>
      <c r="B3203" s="262">
        <v>8</v>
      </c>
      <c r="C3203" s="307" t="s">
        <v>11370</v>
      </c>
    </row>
    <row r="3204" spans="1:3">
      <c r="A3204" s="196" t="s">
        <v>11365</v>
      </c>
      <c r="B3204" s="262">
        <v>9</v>
      </c>
      <c r="C3204" s="307" t="s">
        <v>11371</v>
      </c>
    </row>
    <row r="3205" spans="1:3">
      <c r="A3205" s="196" t="s">
        <v>11365</v>
      </c>
      <c r="B3205" s="262">
        <v>10</v>
      </c>
      <c r="C3205" s="307" t="s">
        <v>11372</v>
      </c>
    </row>
    <row r="3206" spans="1:3">
      <c r="A3206" s="196" t="s">
        <v>11365</v>
      </c>
      <c r="B3206" s="262">
        <v>11</v>
      </c>
      <c r="C3206" s="307" t="s">
        <v>10407</v>
      </c>
    </row>
    <row r="3207" spans="1:3">
      <c r="A3207" s="196" t="s">
        <v>11365</v>
      </c>
      <c r="B3207" s="262">
        <v>999</v>
      </c>
      <c r="C3207" s="307" t="s">
        <v>4525</v>
      </c>
    </row>
    <row r="3209" spans="1:3">
      <c r="A3209" s="196" t="s">
        <v>11373</v>
      </c>
      <c r="B3209" s="262">
        <v>1</v>
      </c>
      <c r="C3209" s="307" t="s">
        <v>8683</v>
      </c>
    </row>
    <row r="3210" spans="1:3">
      <c r="A3210" s="196" t="s">
        <v>11373</v>
      </c>
      <c r="B3210" s="262">
        <v>2</v>
      </c>
      <c r="C3210" s="307" t="s">
        <v>11374</v>
      </c>
    </row>
    <row r="3211" spans="1:3">
      <c r="A3211" s="196" t="s">
        <v>11373</v>
      </c>
      <c r="B3211" s="262">
        <v>3</v>
      </c>
      <c r="C3211" s="307" t="s">
        <v>11375</v>
      </c>
    </row>
    <row r="3212" spans="1:3">
      <c r="A3212" s="196" t="s">
        <v>11373</v>
      </c>
      <c r="B3212" s="262">
        <v>4</v>
      </c>
      <c r="C3212" s="307" t="s">
        <v>11376</v>
      </c>
    </row>
    <row r="3213" spans="1:3">
      <c r="A3213" s="196" t="s">
        <v>11373</v>
      </c>
      <c r="B3213" s="262">
        <v>5</v>
      </c>
      <c r="C3213" s="307" t="s">
        <v>11377</v>
      </c>
    </row>
    <row r="3214" spans="1:3">
      <c r="A3214" s="196" t="s">
        <v>11373</v>
      </c>
      <c r="B3214" s="262">
        <v>6</v>
      </c>
      <c r="C3214" s="307" t="s">
        <v>11378</v>
      </c>
    </row>
    <row r="3215" spans="1:3">
      <c r="A3215" s="196" t="s">
        <v>11373</v>
      </c>
      <c r="B3215" s="262">
        <v>7</v>
      </c>
      <c r="C3215" s="307" t="s">
        <v>11379</v>
      </c>
    </row>
    <row r="3216" spans="1:3">
      <c r="A3216" s="196" t="s">
        <v>11373</v>
      </c>
      <c r="B3216" s="262">
        <v>8</v>
      </c>
      <c r="C3216" s="307" t="s">
        <v>11380</v>
      </c>
    </row>
    <row r="3217" spans="1:3">
      <c r="A3217" s="196" t="s">
        <v>11373</v>
      </c>
      <c r="B3217" s="262">
        <v>9</v>
      </c>
      <c r="C3217" s="307" t="s">
        <v>11381</v>
      </c>
    </row>
    <row r="3218" spans="1:3">
      <c r="A3218" s="196" t="s">
        <v>11373</v>
      </c>
      <c r="B3218" s="262">
        <v>10</v>
      </c>
      <c r="C3218" s="307" t="s">
        <v>11362</v>
      </c>
    </row>
    <row r="3219" spans="1:3">
      <c r="A3219" s="196" t="s">
        <v>11373</v>
      </c>
      <c r="B3219" s="262">
        <v>999</v>
      </c>
      <c r="C3219" s="307" t="s">
        <v>4525</v>
      </c>
    </row>
    <row r="3221" spans="1:3">
      <c r="A3221" s="196" t="s">
        <v>11382</v>
      </c>
      <c r="B3221" s="262">
        <v>1</v>
      </c>
      <c r="C3221" s="307" t="s">
        <v>8683</v>
      </c>
    </row>
    <row r="3222" spans="1:3">
      <c r="A3222" s="196" t="s">
        <v>11382</v>
      </c>
      <c r="B3222" s="262">
        <v>2</v>
      </c>
      <c r="C3222" s="307" t="s">
        <v>11383</v>
      </c>
    </row>
    <row r="3223" spans="1:3">
      <c r="A3223" s="196" t="s">
        <v>11382</v>
      </c>
      <c r="B3223" s="262">
        <v>3</v>
      </c>
      <c r="C3223" s="307" t="s">
        <v>11375</v>
      </c>
    </row>
    <row r="3224" spans="1:3">
      <c r="A3224" s="196" t="s">
        <v>11382</v>
      </c>
      <c r="B3224" s="262">
        <v>4</v>
      </c>
      <c r="C3224" s="307" t="s">
        <v>11376</v>
      </c>
    </row>
    <row r="3225" spans="1:3">
      <c r="A3225" s="196" t="s">
        <v>11382</v>
      </c>
      <c r="B3225" s="262">
        <v>5</v>
      </c>
      <c r="C3225" s="307" t="s">
        <v>11384</v>
      </c>
    </row>
    <row r="3226" spans="1:3">
      <c r="A3226" s="196" t="s">
        <v>11382</v>
      </c>
      <c r="B3226" s="262">
        <v>6</v>
      </c>
      <c r="C3226" s="307" t="s">
        <v>11385</v>
      </c>
    </row>
    <row r="3227" spans="1:3">
      <c r="A3227" s="196" t="s">
        <v>11382</v>
      </c>
      <c r="B3227" s="262">
        <v>7</v>
      </c>
      <c r="C3227" s="307" t="s">
        <v>11386</v>
      </c>
    </row>
    <row r="3228" spans="1:3">
      <c r="A3228" s="196" t="s">
        <v>11382</v>
      </c>
      <c r="B3228" s="262">
        <v>8</v>
      </c>
      <c r="C3228" s="307" t="s">
        <v>11387</v>
      </c>
    </row>
    <row r="3229" spans="1:3">
      <c r="A3229" s="196" t="s">
        <v>11382</v>
      </c>
      <c r="B3229" s="262">
        <v>9</v>
      </c>
      <c r="C3229" s="307" t="s">
        <v>11388</v>
      </c>
    </row>
    <row r="3230" spans="1:3">
      <c r="A3230" s="196" t="s">
        <v>11382</v>
      </c>
      <c r="B3230" s="262">
        <v>10</v>
      </c>
      <c r="C3230" s="307" t="s">
        <v>11389</v>
      </c>
    </row>
    <row r="3231" spans="1:3">
      <c r="A3231" s="196" t="s">
        <v>11382</v>
      </c>
      <c r="B3231" s="262">
        <v>11</v>
      </c>
      <c r="C3231" s="307" t="s">
        <v>11390</v>
      </c>
    </row>
    <row r="3232" spans="1:3">
      <c r="A3232" s="196" t="s">
        <v>11382</v>
      </c>
      <c r="B3232" s="262">
        <v>12</v>
      </c>
      <c r="C3232" s="307" t="s">
        <v>11391</v>
      </c>
    </row>
    <row r="3233" spans="1:3">
      <c r="A3233" s="196" t="s">
        <v>11382</v>
      </c>
      <c r="B3233" s="262">
        <v>13</v>
      </c>
      <c r="C3233" s="307" t="s">
        <v>9514</v>
      </c>
    </row>
    <row r="3234" spans="1:3">
      <c r="A3234" s="196" t="s">
        <v>11382</v>
      </c>
      <c r="B3234" s="262">
        <v>999</v>
      </c>
      <c r="C3234" s="307" t="s">
        <v>4525</v>
      </c>
    </row>
    <row r="3236" spans="1:3">
      <c r="A3236" s="196" t="s">
        <v>11392</v>
      </c>
      <c r="B3236" s="262">
        <v>1</v>
      </c>
      <c r="C3236" s="307" t="s">
        <v>11393</v>
      </c>
    </row>
    <row r="3237" spans="1:3">
      <c r="A3237" s="196" t="s">
        <v>11392</v>
      </c>
      <c r="B3237" s="262">
        <v>2</v>
      </c>
      <c r="C3237" s="307" t="s">
        <v>11394</v>
      </c>
    </row>
    <row r="3238" spans="1:3">
      <c r="A3238" s="196" t="s">
        <v>11392</v>
      </c>
      <c r="B3238" s="262">
        <v>3</v>
      </c>
      <c r="C3238" s="307" t="s">
        <v>11395</v>
      </c>
    </row>
    <row r="3239" spans="1:3">
      <c r="A3239" s="196" t="s">
        <v>11392</v>
      </c>
      <c r="B3239" s="262">
        <v>4</v>
      </c>
      <c r="C3239" s="307" t="s">
        <v>11396</v>
      </c>
    </row>
    <row r="3240" spans="1:3">
      <c r="A3240" s="196" t="s">
        <v>11392</v>
      </c>
      <c r="B3240" s="262">
        <v>5</v>
      </c>
      <c r="C3240" s="307" t="s">
        <v>11397</v>
      </c>
    </row>
    <row r="3241" spans="1:3">
      <c r="A3241" s="196" t="s">
        <v>11392</v>
      </c>
      <c r="B3241" s="262">
        <v>6</v>
      </c>
      <c r="C3241" s="307" t="s">
        <v>11398</v>
      </c>
    </row>
    <row r="3242" spans="1:3">
      <c r="A3242" s="196" t="s">
        <v>11392</v>
      </c>
      <c r="B3242" s="262">
        <v>7</v>
      </c>
      <c r="C3242" s="307" t="s">
        <v>11399</v>
      </c>
    </row>
    <row r="3243" spans="1:3">
      <c r="A3243" s="196" t="s">
        <v>11392</v>
      </c>
      <c r="B3243" s="262">
        <v>8</v>
      </c>
      <c r="C3243" s="307" t="s">
        <v>11400</v>
      </c>
    </row>
    <row r="3244" spans="1:3">
      <c r="A3244" s="196" t="s">
        <v>11392</v>
      </c>
      <c r="B3244" s="262">
        <v>9</v>
      </c>
      <c r="C3244" s="307" t="s">
        <v>11401</v>
      </c>
    </row>
    <row r="3245" spans="1:3">
      <c r="A3245" s="196" t="s">
        <v>11392</v>
      </c>
      <c r="B3245" s="262">
        <v>10</v>
      </c>
      <c r="C3245" s="307" t="s">
        <v>11402</v>
      </c>
    </row>
    <row r="3246" spans="1:3">
      <c r="A3246" s="196" t="s">
        <v>11392</v>
      </c>
      <c r="B3246" s="262">
        <v>11</v>
      </c>
      <c r="C3246" s="307" t="s">
        <v>11403</v>
      </c>
    </row>
    <row r="3247" spans="1:3">
      <c r="A3247" s="196" t="s">
        <v>11392</v>
      </c>
      <c r="B3247" s="262">
        <v>999</v>
      </c>
      <c r="C3247" s="307" t="s">
        <v>4525</v>
      </c>
    </row>
    <row r="3249" spans="1:3">
      <c r="A3249" s="196" t="s">
        <v>11404</v>
      </c>
      <c r="B3249" s="262">
        <v>1</v>
      </c>
      <c r="C3249" s="307" t="s">
        <v>11405</v>
      </c>
    </row>
    <row r="3250" spans="1:3">
      <c r="A3250" s="196" t="s">
        <v>11404</v>
      </c>
      <c r="B3250" s="262">
        <v>2</v>
      </c>
      <c r="C3250" s="307" t="s">
        <v>11406</v>
      </c>
    </row>
    <row r="3251" spans="1:3">
      <c r="A3251" s="196" t="s">
        <v>11404</v>
      </c>
      <c r="B3251" s="262">
        <v>3</v>
      </c>
      <c r="C3251" s="307" t="s">
        <v>11407</v>
      </c>
    </row>
    <row r="3253" spans="1:3">
      <c r="A3253" s="196" t="s">
        <v>11408</v>
      </c>
      <c r="B3253" s="262">
        <v>1</v>
      </c>
      <c r="C3253" s="307" t="s">
        <v>11409</v>
      </c>
    </row>
    <row r="3254" spans="1:3">
      <c r="A3254" s="196" t="s">
        <v>11408</v>
      </c>
      <c r="B3254" s="262">
        <v>2</v>
      </c>
      <c r="C3254" s="307" t="s">
        <v>11410</v>
      </c>
    </row>
    <row r="3255" spans="1:3">
      <c r="A3255" s="196" t="s">
        <v>11408</v>
      </c>
      <c r="B3255" s="262">
        <v>3</v>
      </c>
      <c r="C3255" s="307" t="s">
        <v>11411</v>
      </c>
    </row>
    <row r="3256" spans="1:3">
      <c r="A3256" s="196" t="s">
        <v>11408</v>
      </c>
      <c r="B3256" s="262">
        <v>4</v>
      </c>
      <c r="C3256" s="307" t="s">
        <v>11412</v>
      </c>
    </row>
    <row r="3257" spans="1:3">
      <c r="A3257" s="196" t="s">
        <v>11408</v>
      </c>
      <c r="B3257" s="262">
        <v>5</v>
      </c>
      <c r="C3257" s="307" t="s">
        <v>11413</v>
      </c>
    </row>
    <row r="3258" spans="1:3">
      <c r="A3258" s="196" t="s">
        <v>11408</v>
      </c>
      <c r="B3258" s="262">
        <v>6</v>
      </c>
      <c r="C3258" s="307" t="s">
        <v>11414</v>
      </c>
    </row>
    <row r="3259" spans="1:3">
      <c r="A3259" s="196" t="s">
        <v>11408</v>
      </c>
      <c r="B3259" s="262">
        <v>7</v>
      </c>
      <c r="C3259" s="307" t="s">
        <v>11415</v>
      </c>
    </row>
    <row r="3260" spans="1:3">
      <c r="A3260" s="196" t="s">
        <v>11408</v>
      </c>
      <c r="B3260" s="262">
        <v>8</v>
      </c>
      <c r="C3260" s="307" t="s">
        <v>11416</v>
      </c>
    </row>
    <row r="3261" spans="1:3">
      <c r="A3261" s="196" t="s">
        <v>11408</v>
      </c>
      <c r="B3261" s="262">
        <v>999</v>
      </c>
      <c r="C3261" s="307" t="s">
        <v>4525</v>
      </c>
    </row>
    <row r="3265" spans="1:3">
      <c r="A3265" s="221" t="s">
        <v>11417</v>
      </c>
      <c r="B3265" s="262">
        <v>1</v>
      </c>
      <c r="C3265" s="307" t="s">
        <v>11418</v>
      </c>
    </row>
    <row r="3266" spans="1:3">
      <c r="A3266" s="221" t="s">
        <v>11417</v>
      </c>
      <c r="B3266" s="262">
        <v>2</v>
      </c>
      <c r="C3266" s="307" t="s">
        <v>9469</v>
      </c>
    </row>
    <row r="3267" spans="1:3">
      <c r="A3267" s="221" t="s">
        <v>11417</v>
      </c>
      <c r="B3267" s="262">
        <v>3</v>
      </c>
      <c r="C3267" s="307" t="s">
        <v>118</v>
      </c>
    </row>
    <row r="3268" spans="1:3">
      <c r="A3268" s="221" t="s">
        <v>11417</v>
      </c>
      <c r="B3268" s="262">
        <v>4</v>
      </c>
      <c r="C3268" s="307" t="s">
        <v>11419</v>
      </c>
    </row>
    <row r="3269" spans="1:3">
      <c r="A3269" s="221" t="s">
        <v>11417</v>
      </c>
      <c r="B3269" s="262">
        <v>5</v>
      </c>
      <c r="C3269" s="307" t="s">
        <v>8683</v>
      </c>
    </row>
    <row r="3270" spans="1:3">
      <c r="C3270" s="481"/>
    </row>
    <row r="3271" spans="1:3">
      <c r="A3271" s="221" t="s">
        <v>11420</v>
      </c>
      <c r="B3271" s="262">
        <v>1</v>
      </c>
      <c r="C3271" s="307" t="s">
        <v>11418</v>
      </c>
    </row>
    <row r="3272" spans="1:3">
      <c r="A3272" s="221" t="s">
        <v>11420</v>
      </c>
      <c r="B3272" s="262">
        <v>2</v>
      </c>
      <c r="C3272" s="307" t="s">
        <v>9469</v>
      </c>
    </row>
    <row r="3273" spans="1:3">
      <c r="A3273" s="221" t="s">
        <v>11420</v>
      </c>
      <c r="B3273" s="262">
        <v>3</v>
      </c>
      <c r="C3273" s="307" t="s">
        <v>3040</v>
      </c>
    </row>
    <row r="3274" spans="1:3">
      <c r="A3274" s="221" t="s">
        <v>11420</v>
      </c>
      <c r="B3274" s="262">
        <v>4</v>
      </c>
      <c r="C3274" s="307" t="s">
        <v>11419</v>
      </c>
    </row>
    <row r="3275" spans="1:3">
      <c r="A3275" s="221" t="s">
        <v>11420</v>
      </c>
      <c r="B3275" s="262">
        <v>5</v>
      </c>
      <c r="C3275" s="307" t="s">
        <v>8683</v>
      </c>
    </row>
    <row r="3277" spans="1:3" ht="14.45">
      <c r="A3277" s="2" t="s">
        <v>11421</v>
      </c>
      <c r="B3277" s="2">
        <v>1</v>
      </c>
      <c r="C3277" s="421" t="s">
        <v>11422</v>
      </c>
    </row>
    <row r="3278" spans="1:3" ht="14.45">
      <c r="A3278" s="2" t="s">
        <v>11421</v>
      </c>
      <c r="B3278" s="2">
        <v>2</v>
      </c>
      <c r="C3278" s="421" t="s">
        <v>11423</v>
      </c>
    </row>
    <row r="3279" spans="1:3" ht="14.45">
      <c r="A3279" s="2" t="s">
        <v>11421</v>
      </c>
      <c r="B3279" s="2">
        <v>3</v>
      </c>
      <c r="C3279" s="421" t="s">
        <v>11424</v>
      </c>
    </row>
    <row r="3280" spans="1:3" ht="14.45">
      <c r="A3280" s="2" t="s">
        <v>11421</v>
      </c>
      <c r="B3280" s="2">
        <v>4</v>
      </c>
      <c r="C3280" s="421" t="s">
        <v>10090</v>
      </c>
    </row>
    <row r="3281" spans="1:3" ht="14.45">
      <c r="A3281" s="2"/>
      <c r="B3281" s="2"/>
      <c r="C3281" s="421"/>
    </row>
    <row r="3282" spans="1:3" ht="14.45">
      <c r="A3282" s="2" t="s">
        <v>11425</v>
      </c>
      <c r="B3282" s="2">
        <v>1</v>
      </c>
      <c r="C3282" s="421" t="s">
        <v>11426</v>
      </c>
    </row>
    <row r="3283" spans="1:3" ht="14.45">
      <c r="A3283" s="2" t="s">
        <v>11425</v>
      </c>
      <c r="B3283" s="2">
        <v>2</v>
      </c>
      <c r="C3283" s="421" t="s">
        <v>11427</v>
      </c>
    </row>
    <row r="3284" spans="1:3" ht="14.45">
      <c r="A3284" s="2" t="s">
        <v>11425</v>
      </c>
      <c r="B3284" s="262">
        <v>3</v>
      </c>
      <c r="C3284" s="307" t="s">
        <v>11428</v>
      </c>
    </row>
    <row r="3285" spans="1:3" ht="14.45">
      <c r="A3285" s="2"/>
    </row>
    <row r="3286" spans="1:3">
      <c r="A3286" s="196" t="s">
        <v>11429</v>
      </c>
      <c r="B3286" s="262">
        <v>1</v>
      </c>
      <c r="C3286" s="307" t="s">
        <v>11430</v>
      </c>
    </row>
    <row r="3287" spans="1:3">
      <c r="A3287" s="196" t="s">
        <v>11429</v>
      </c>
      <c r="B3287" s="262">
        <v>2</v>
      </c>
      <c r="C3287" s="307" t="s">
        <v>11431</v>
      </c>
    </row>
    <row r="3288" spans="1:3">
      <c r="A3288" s="196" t="s">
        <v>11429</v>
      </c>
      <c r="B3288" s="262">
        <v>3</v>
      </c>
      <c r="C3288" s="307" t="s">
        <v>9309</v>
      </c>
    </row>
    <row r="3289" spans="1:3">
      <c r="A3289" s="196" t="s">
        <v>11429</v>
      </c>
      <c r="B3289" s="262">
        <v>4</v>
      </c>
      <c r="C3289" s="307" t="s">
        <v>11432</v>
      </c>
    </row>
    <row r="3290" spans="1:3">
      <c r="A3290" s="196" t="s">
        <v>11429</v>
      </c>
      <c r="B3290" s="262">
        <v>99</v>
      </c>
      <c r="C3290" s="307" t="s">
        <v>8962</v>
      </c>
    </row>
    <row r="3292" spans="1:3">
      <c r="A3292" s="196" t="s">
        <v>11433</v>
      </c>
      <c r="B3292" s="262">
        <v>1</v>
      </c>
      <c r="C3292" s="307" t="s">
        <v>11434</v>
      </c>
    </row>
    <row r="3293" spans="1:3">
      <c r="A3293" s="196" t="s">
        <v>11433</v>
      </c>
      <c r="B3293" s="262">
        <v>2</v>
      </c>
      <c r="C3293" s="307" t="s">
        <v>11435</v>
      </c>
    </row>
    <row r="3294" spans="1:3">
      <c r="A3294" s="196" t="s">
        <v>11433</v>
      </c>
      <c r="B3294" s="262">
        <v>3</v>
      </c>
      <c r="C3294" s="307" t="s">
        <v>11436</v>
      </c>
    </row>
    <row r="3295" spans="1:3">
      <c r="A3295" s="196" t="s">
        <v>11433</v>
      </c>
      <c r="B3295" s="262">
        <v>4</v>
      </c>
      <c r="C3295" s="307" t="s">
        <v>11437</v>
      </c>
    </row>
    <row r="3297" spans="1:3">
      <c r="A3297" s="196" t="s">
        <v>11438</v>
      </c>
      <c r="B3297" s="262">
        <v>1</v>
      </c>
      <c r="C3297" s="307" t="s">
        <v>11439</v>
      </c>
    </row>
    <row r="3298" spans="1:3">
      <c r="A3298" s="196" t="s">
        <v>11438</v>
      </c>
      <c r="B3298" s="262">
        <v>2</v>
      </c>
      <c r="C3298" s="307" t="s">
        <v>11440</v>
      </c>
    </row>
    <row r="3299" spans="1:3">
      <c r="A3299" s="196" t="s">
        <v>11438</v>
      </c>
      <c r="B3299" s="262">
        <v>3</v>
      </c>
      <c r="C3299" s="307" t="s">
        <v>11441</v>
      </c>
    </row>
    <row r="3301" spans="1:3">
      <c r="A3301" s="196" t="s">
        <v>11442</v>
      </c>
      <c r="B3301" s="262">
        <v>1</v>
      </c>
      <c r="C3301" s="307" t="s">
        <v>11443</v>
      </c>
    </row>
    <row r="3302" spans="1:3">
      <c r="A3302" s="196" t="s">
        <v>11442</v>
      </c>
      <c r="B3302" s="262">
        <v>2</v>
      </c>
      <c r="C3302" s="307" t="s">
        <v>11444</v>
      </c>
    </row>
    <row r="3303" spans="1:3">
      <c r="A3303" s="196" t="s">
        <v>11442</v>
      </c>
      <c r="B3303" s="262">
        <v>3</v>
      </c>
      <c r="C3303" s="307" t="s">
        <v>11445</v>
      </c>
    </row>
    <row r="3304" spans="1:3">
      <c r="A3304" s="196" t="s">
        <v>11442</v>
      </c>
      <c r="B3304" s="262">
        <v>4</v>
      </c>
      <c r="C3304" s="307" t="s">
        <v>11446</v>
      </c>
    </row>
    <row r="3305" spans="1:3">
      <c r="A3305" s="196" t="s">
        <v>11442</v>
      </c>
      <c r="B3305" s="262">
        <v>99</v>
      </c>
      <c r="C3305" s="307" t="s">
        <v>11447</v>
      </c>
    </row>
    <row r="3307" spans="1:3">
      <c r="A3307" s="196" t="s">
        <v>11448</v>
      </c>
      <c r="B3307" s="262">
        <v>1</v>
      </c>
      <c r="C3307" s="307" t="s">
        <v>11287</v>
      </c>
    </row>
    <row r="3308" spans="1:3">
      <c r="A3308" s="196" t="s">
        <v>11448</v>
      </c>
      <c r="B3308" s="262">
        <v>2</v>
      </c>
      <c r="C3308" s="307" t="s">
        <v>11242</v>
      </c>
    </row>
    <row r="3309" spans="1:3">
      <c r="A3309" s="196" t="s">
        <v>11448</v>
      </c>
      <c r="B3309" s="262">
        <v>34</v>
      </c>
      <c r="C3309" s="307" t="s">
        <v>11243</v>
      </c>
    </row>
    <row r="3310" spans="1:3">
      <c r="A3310" s="196" t="s">
        <v>11448</v>
      </c>
      <c r="B3310" s="262">
        <v>5</v>
      </c>
      <c r="C3310" s="307" t="s">
        <v>11244</v>
      </c>
    </row>
    <row r="3311" spans="1:3">
      <c r="A3311" s="196" t="s">
        <v>11448</v>
      </c>
      <c r="B3311" s="262">
        <v>6</v>
      </c>
      <c r="C3311" s="307" t="s">
        <v>11245</v>
      </c>
    </row>
    <row r="3312" spans="1:3">
      <c r="A3312" s="196" t="s">
        <v>11448</v>
      </c>
      <c r="B3312" s="262">
        <v>7</v>
      </c>
      <c r="C3312" s="307" t="s">
        <v>11246</v>
      </c>
    </row>
    <row r="3313" spans="1:3">
      <c r="A3313" s="196" t="s">
        <v>11448</v>
      </c>
      <c r="B3313" s="262">
        <v>8</v>
      </c>
      <c r="C3313" s="307" t="s">
        <v>11247</v>
      </c>
    </row>
    <row r="3314" spans="1:3">
      <c r="A3314" s="196" t="s">
        <v>11448</v>
      </c>
      <c r="B3314" s="262">
        <v>9</v>
      </c>
      <c r="C3314" s="307" t="s">
        <v>11449</v>
      </c>
    </row>
    <row r="3315" spans="1:3">
      <c r="A3315" s="196" t="s">
        <v>11448</v>
      </c>
      <c r="B3315" s="262">
        <v>10</v>
      </c>
      <c r="C3315" s="307" t="s">
        <v>11450</v>
      </c>
    </row>
    <row r="3316" spans="1:3">
      <c r="A3316" s="196" t="s">
        <v>11448</v>
      </c>
      <c r="B3316" s="262">
        <v>11</v>
      </c>
      <c r="C3316" s="307" t="s">
        <v>11451</v>
      </c>
    </row>
    <row r="3317" spans="1:3">
      <c r="A3317" s="196" t="s">
        <v>11448</v>
      </c>
      <c r="B3317" s="262">
        <v>12</v>
      </c>
      <c r="C3317" s="307" t="s">
        <v>11452</v>
      </c>
    </row>
    <row r="3318" spans="1:3">
      <c r="A3318" s="196" t="s">
        <v>11448</v>
      </c>
      <c r="B3318" s="262">
        <v>99</v>
      </c>
      <c r="C3318" s="307" t="s">
        <v>1446</v>
      </c>
    </row>
    <row r="3320" spans="1:3">
      <c r="A3320" s="196" t="s">
        <v>11453</v>
      </c>
      <c r="B3320" s="262">
        <v>1</v>
      </c>
      <c r="C3320" s="307" t="s">
        <v>11287</v>
      </c>
    </row>
    <row r="3321" spans="1:3">
      <c r="A3321" s="196" t="s">
        <v>11453</v>
      </c>
      <c r="B3321" s="262">
        <v>2</v>
      </c>
      <c r="C3321" s="307" t="s">
        <v>11242</v>
      </c>
    </row>
    <row r="3322" spans="1:3">
      <c r="A3322" s="196" t="s">
        <v>11453</v>
      </c>
      <c r="B3322" s="262">
        <v>3</v>
      </c>
      <c r="C3322" s="307" t="s">
        <v>11243</v>
      </c>
    </row>
    <row r="3323" spans="1:3">
      <c r="A3323" s="196" t="s">
        <v>11453</v>
      </c>
      <c r="B3323" s="262">
        <v>4</v>
      </c>
      <c r="C3323" s="307" t="s">
        <v>11244</v>
      </c>
    </row>
    <row r="3324" spans="1:3">
      <c r="A3324" s="196" t="s">
        <v>11453</v>
      </c>
      <c r="B3324" s="262">
        <v>5</v>
      </c>
      <c r="C3324" s="307" t="s">
        <v>11245</v>
      </c>
    </row>
    <row r="3325" spans="1:3">
      <c r="A3325" s="196" t="s">
        <v>11453</v>
      </c>
      <c r="B3325" s="262">
        <v>6</v>
      </c>
      <c r="C3325" s="307" t="s">
        <v>11246</v>
      </c>
    </row>
    <row r="3326" spans="1:3">
      <c r="A3326" s="196" t="s">
        <v>11453</v>
      </c>
      <c r="B3326" s="262">
        <v>7</v>
      </c>
      <c r="C3326" s="307" t="s">
        <v>11454</v>
      </c>
    </row>
    <row r="3327" spans="1:3">
      <c r="A3327" s="196" t="s">
        <v>11453</v>
      </c>
      <c r="B3327" s="262">
        <v>99</v>
      </c>
      <c r="C3327" s="307" t="s">
        <v>1446</v>
      </c>
    </row>
    <row r="3329" spans="1:3">
      <c r="A3329" s="196" t="s">
        <v>11455</v>
      </c>
      <c r="B3329" s="262">
        <v>0</v>
      </c>
      <c r="C3329" s="307" t="s">
        <v>11456</v>
      </c>
    </row>
    <row r="3330" spans="1:3">
      <c r="A3330" s="196" t="s">
        <v>11455</v>
      </c>
      <c r="B3330" s="262">
        <v>1</v>
      </c>
      <c r="C3330" s="307" t="s">
        <v>11457</v>
      </c>
    </row>
    <row r="3331" spans="1:3">
      <c r="A3331" s="196" t="s">
        <v>11455</v>
      </c>
      <c r="B3331" s="262">
        <v>2</v>
      </c>
      <c r="C3331" s="307" t="s">
        <v>11458</v>
      </c>
    </row>
    <row r="3332" spans="1:3">
      <c r="A3332" s="196" t="s">
        <v>11455</v>
      </c>
      <c r="B3332" s="262">
        <v>3</v>
      </c>
      <c r="C3332" s="307" t="s">
        <v>11459</v>
      </c>
    </row>
    <row r="3333" spans="1:3">
      <c r="A3333" s="196" t="s">
        <v>11455</v>
      </c>
      <c r="B3333" s="262">
        <v>4</v>
      </c>
      <c r="C3333" s="307" t="s">
        <v>11460</v>
      </c>
    </row>
    <row r="3335" spans="1:3">
      <c r="A3335" s="196" t="s">
        <v>11461</v>
      </c>
      <c r="B3335" s="262">
        <v>1</v>
      </c>
      <c r="C3335" s="307" t="s">
        <v>11287</v>
      </c>
    </row>
    <row r="3336" spans="1:3">
      <c r="A3336" s="196" t="s">
        <v>11461</v>
      </c>
      <c r="B3336" s="262">
        <v>2</v>
      </c>
      <c r="C3336" s="307" t="s">
        <v>11242</v>
      </c>
    </row>
    <row r="3337" spans="1:3">
      <c r="A3337" s="196" t="s">
        <v>11461</v>
      </c>
      <c r="B3337" s="262">
        <v>3</v>
      </c>
      <c r="C3337" s="307" t="s">
        <v>11243</v>
      </c>
    </row>
    <row r="3338" spans="1:3">
      <c r="A3338" s="196" t="s">
        <v>11461</v>
      </c>
      <c r="B3338" s="262">
        <v>4</v>
      </c>
      <c r="C3338" s="307" t="s">
        <v>11244</v>
      </c>
    </row>
    <row r="3339" spans="1:3">
      <c r="A3339" s="196" t="s">
        <v>11461</v>
      </c>
      <c r="B3339" s="262">
        <v>5</v>
      </c>
      <c r="C3339" s="307" t="s">
        <v>11245</v>
      </c>
    </row>
    <row r="3340" spans="1:3">
      <c r="A3340" s="196" t="s">
        <v>11461</v>
      </c>
      <c r="B3340" s="262">
        <v>6</v>
      </c>
      <c r="C3340" s="307" t="s">
        <v>11246</v>
      </c>
    </row>
    <row r="3341" spans="1:3">
      <c r="A3341" s="196" t="s">
        <v>11461</v>
      </c>
      <c r="B3341" s="262">
        <v>7</v>
      </c>
      <c r="C3341" s="307" t="s">
        <v>11247</v>
      </c>
    </row>
    <row r="3342" spans="1:3">
      <c r="A3342" s="196" t="s">
        <v>11461</v>
      </c>
      <c r="B3342" s="262">
        <v>8</v>
      </c>
      <c r="C3342" s="307" t="s">
        <v>11462</v>
      </c>
    </row>
    <row r="3343" spans="1:3">
      <c r="A3343" s="196" t="s">
        <v>11461</v>
      </c>
      <c r="B3343" s="262">
        <v>99</v>
      </c>
      <c r="C3343" s="307" t="s">
        <v>11463</v>
      </c>
    </row>
    <row r="3345" spans="1:3">
      <c r="A3345" s="196" t="s">
        <v>11464</v>
      </c>
      <c r="B3345" s="262">
        <v>1</v>
      </c>
      <c r="C3345" s="307" t="s">
        <v>11465</v>
      </c>
    </row>
    <row r="3346" spans="1:3">
      <c r="A3346" s="196" t="s">
        <v>11464</v>
      </c>
      <c r="B3346" s="262">
        <v>2</v>
      </c>
      <c r="C3346" s="307" t="s">
        <v>11466</v>
      </c>
    </row>
    <row r="3347" spans="1:3">
      <c r="A3347" s="196" t="s">
        <v>11464</v>
      </c>
      <c r="B3347" s="262">
        <v>3</v>
      </c>
      <c r="C3347" s="307" t="s">
        <v>11467</v>
      </c>
    </row>
    <row r="3349" spans="1:3">
      <c r="A3349" s="196" t="s">
        <v>8014</v>
      </c>
      <c r="B3349" s="262">
        <v>1</v>
      </c>
      <c r="C3349" s="307" t="s">
        <v>11468</v>
      </c>
    </row>
    <row r="3350" spans="1:3">
      <c r="A3350" s="196" t="s">
        <v>8014</v>
      </c>
      <c r="B3350" s="262">
        <v>2</v>
      </c>
      <c r="C3350" s="307" t="s">
        <v>11469</v>
      </c>
    </row>
    <row r="3351" spans="1:3">
      <c r="A3351" s="196" t="s">
        <v>8014</v>
      </c>
      <c r="B3351" s="262">
        <v>3</v>
      </c>
      <c r="C3351" s="307" t="s">
        <v>11470</v>
      </c>
    </row>
    <row r="3352" spans="1:3">
      <c r="A3352" s="196" t="s">
        <v>8014</v>
      </c>
      <c r="B3352" s="262">
        <v>4</v>
      </c>
      <c r="C3352" s="307" t="s">
        <v>11471</v>
      </c>
    </row>
    <row r="3353" spans="1:3">
      <c r="A3353" s="196" t="s">
        <v>8014</v>
      </c>
      <c r="B3353" s="262">
        <v>5</v>
      </c>
      <c r="C3353" s="307" t="s">
        <v>11472</v>
      </c>
    </row>
    <row r="3354" spans="1:3">
      <c r="A3354" s="196" t="s">
        <v>8014</v>
      </c>
      <c r="B3354" s="262">
        <v>6</v>
      </c>
      <c r="C3354" s="307" t="s">
        <v>11473</v>
      </c>
    </row>
    <row r="3355" spans="1:3">
      <c r="A3355" s="196" t="s">
        <v>8014</v>
      </c>
      <c r="B3355" s="262">
        <v>7</v>
      </c>
      <c r="C3355" s="307" t="s">
        <v>11474</v>
      </c>
    </row>
    <row r="3357" spans="1:3">
      <c r="A3357" s="196" t="s">
        <v>11475</v>
      </c>
      <c r="B3357" s="262">
        <v>1</v>
      </c>
      <c r="C3357" s="307" t="s">
        <v>11476</v>
      </c>
    </row>
    <row r="3358" spans="1:3">
      <c r="A3358" s="196" t="s">
        <v>11475</v>
      </c>
      <c r="B3358" s="262">
        <v>2</v>
      </c>
      <c r="C3358" s="307" t="s">
        <v>11477</v>
      </c>
    </row>
    <row r="3359" spans="1:3">
      <c r="A3359" s="196" t="s">
        <v>11475</v>
      </c>
      <c r="B3359" s="262">
        <v>3</v>
      </c>
      <c r="C3359" s="307" t="s">
        <v>11478</v>
      </c>
    </row>
    <row r="3361" spans="1:3">
      <c r="A3361" s="196" t="s">
        <v>11479</v>
      </c>
      <c r="B3361" s="262">
        <v>1</v>
      </c>
      <c r="C3361" s="307" t="s">
        <v>11480</v>
      </c>
    </row>
    <row r="3362" spans="1:3">
      <c r="A3362" s="196" t="s">
        <v>11479</v>
      </c>
      <c r="B3362" s="262">
        <v>2</v>
      </c>
      <c r="C3362" s="307" t="s">
        <v>8256</v>
      </c>
    </row>
    <row r="3363" spans="1:3">
      <c r="A3363" s="196" t="s">
        <v>11479</v>
      </c>
      <c r="B3363" s="262">
        <v>3</v>
      </c>
      <c r="C3363" s="307" t="s">
        <v>11481</v>
      </c>
    </row>
    <row r="3364" spans="1:3">
      <c r="A3364" s="196" t="s">
        <v>11479</v>
      </c>
      <c r="B3364" s="262">
        <v>4</v>
      </c>
      <c r="C3364" s="307" t="s">
        <v>11482</v>
      </c>
    </row>
    <row r="3365" spans="1:3">
      <c r="A3365" s="196" t="s">
        <v>11479</v>
      </c>
      <c r="B3365" s="262">
        <v>5</v>
      </c>
      <c r="C3365" s="307" t="s">
        <v>11375</v>
      </c>
    </row>
    <row r="3366" spans="1:3">
      <c r="A3366" s="196" t="s">
        <v>11479</v>
      </c>
      <c r="B3366" s="262">
        <v>6</v>
      </c>
      <c r="C3366" s="307" t="s">
        <v>11483</v>
      </c>
    </row>
    <row r="3367" spans="1:3">
      <c r="A3367" s="196" t="s">
        <v>11479</v>
      </c>
      <c r="B3367" s="262">
        <v>7</v>
      </c>
      <c r="C3367" s="307" t="s">
        <v>2310</v>
      </c>
    </row>
    <row r="3368" spans="1:3">
      <c r="A3368" s="196" t="s">
        <v>11479</v>
      </c>
      <c r="B3368" s="262">
        <v>8</v>
      </c>
      <c r="C3368" s="307" t="s">
        <v>11484</v>
      </c>
    </row>
    <row r="3369" spans="1:3">
      <c r="A3369" s="196" t="s">
        <v>11479</v>
      </c>
      <c r="B3369" s="262">
        <v>9</v>
      </c>
      <c r="C3369" s="307" t="s">
        <v>11485</v>
      </c>
    </row>
    <row r="3370" spans="1:3">
      <c r="A3370" s="196" t="s">
        <v>11479</v>
      </c>
      <c r="B3370" s="262">
        <v>10</v>
      </c>
      <c r="C3370" s="307" t="s">
        <v>8947</v>
      </c>
    </row>
    <row r="3371" spans="1:3">
      <c r="A3371" s="196" t="s">
        <v>11479</v>
      </c>
      <c r="B3371" s="262">
        <v>11</v>
      </c>
      <c r="C3371" s="307" t="s">
        <v>9253</v>
      </c>
    </row>
    <row r="3372" spans="1:3">
      <c r="A3372" s="196" t="s">
        <v>11479</v>
      </c>
      <c r="B3372" s="262">
        <v>99</v>
      </c>
      <c r="C3372" s="307" t="s">
        <v>10354</v>
      </c>
    </row>
    <row r="3374" spans="1:3" ht="12.95">
      <c r="A3374" s="196" t="s">
        <v>11486</v>
      </c>
      <c r="B3374" s="262">
        <v>1</v>
      </c>
      <c r="C3374" s="482" t="s">
        <v>10147</v>
      </c>
    </row>
    <row r="3375" spans="1:3" ht="12.95">
      <c r="A3375" s="196" t="s">
        <v>11486</v>
      </c>
      <c r="B3375" s="262">
        <v>2</v>
      </c>
      <c r="C3375" s="482" t="s">
        <v>11487</v>
      </c>
    </row>
    <row r="3376" spans="1:3" ht="12.95">
      <c r="A3376" s="196" t="s">
        <v>11486</v>
      </c>
      <c r="B3376" s="262">
        <v>3</v>
      </c>
      <c r="C3376" s="482" t="s">
        <v>11488</v>
      </c>
    </row>
    <row r="3378" spans="1:3">
      <c r="A3378" s="196" t="s">
        <v>11489</v>
      </c>
      <c r="B3378" s="262">
        <v>1</v>
      </c>
      <c r="C3378" s="307" t="s">
        <v>11490</v>
      </c>
    </row>
    <row r="3379" spans="1:3">
      <c r="A3379" s="196" t="s">
        <v>11489</v>
      </c>
      <c r="B3379" s="262">
        <v>2</v>
      </c>
      <c r="C3379" s="307" t="s">
        <v>11491</v>
      </c>
    </row>
    <row r="3380" spans="1:3">
      <c r="A3380" s="196" t="s">
        <v>11489</v>
      </c>
      <c r="B3380" s="262">
        <v>3</v>
      </c>
      <c r="C3380" s="307" t="s">
        <v>11492</v>
      </c>
    </row>
    <row r="3381" spans="1:3">
      <c r="A3381" s="196" t="s">
        <v>11489</v>
      </c>
      <c r="B3381" s="262">
        <v>4</v>
      </c>
      <c r="C3381" s="307" t="s">
        <v>11493</v>
      </c>
    </row>
    <row r="3383" spans="1:3">
      <c r="A3383" s="196" t="s">
        <v>11494</v>
      </c>
      <c r="B3383" s="262">
        <v>1</v>
      </c>
      <c r="C3383" s="307" t="s">
        <v>11495</v>
      </c>
    </row>
    <row r="3384" spans="1:3">
      <c r="A3384" s="196" t="s">
        <v>11494</v>
      </c>
      <c r="B3384" s="262">
        <v>2</v>
      </c>
      <c r="C3384" s="307" t="s">
        <v>11496</v>
      </c>
    </row>
    <row r="3385" spans="1:3">
      <c r="A3385" s="196" t="s">
        <v>11494</v>
      </c>
      <c r="B3385" s="262">
        <v>3</v>
      </c>
      <c r="C3385" s="307" t="s">
        <v>11497</v>
      </c>
    </row>
    <row r="3386" spans="1:3">
      <c r="A3386" s="196" t="s">
        <v>11494</v>
      </c>
      <c r="B3386" s="262">
        <v>4</v>
      </c>
      <c r="C3386" s="307" t="s">
        <v>11245</v>
      </c>
    </row>
    <row r="3387" spans="1:3">
      <c r="A3387" s="196" t="s">
        <v>11494</v>
      </c>
      <c r="B3387" s="262">
        <v>5</v>
      </c>
      <c r="C3387" s="307" t="s">
        <v>11246</v>
      </c>
    </row>
    <row r="3388" spans="1:3">
      <c r="A3388" s="196" t="s">
        <v>11494</v>
      </c>
      <c r="B3388" s="262">
        <v>99</v>
      </c>
      <c r="C3388" s="307" t="s">
        <v>1446</v>
      </c>
    </row>
    <row r="3390" spans="1:3">
      <c r="A3390" s="196" t="s">
        <v>11498</v>
      </c>
      <c r="B3390" s="262">
        <v>1</v>
      </c>
      <c r="C3390" s="307" t="s">
        <v>10293</v>
      </c>
    </row>
    <row r="3391" spans="1:3">
      <c r="A3391" s="196" t="s">
        <v>11498</v>
      </c>
      <c r="B3391" s="262">
        <v>2</v>
      </c>
      <c r="C3391" s="307" t="s">
        <v>11499</v>
      </c>
    </row>
    <row r="3392" spans="1:3">
      <c r="A3392" s="196" t="s">
        <v>11498</v>
      </c>
      <c r="B3392" s="262">
        <v>3</v>
      </c>
      <c r="C3392" s="307" t="s">
        <v>11500</v>
      </c>
    </row>
    <row r="3393" spans="1:3">
      <c r="A3393" s="196" t="s">
        <v>11498</v>
      </c>
      <c r="B3393" s="262">
        <v>4</v>
      </c>
      <c r="C3393" s="307" t="s">
        <v>11501</v>
      </c>
    </row>
    <row r="3395" spans="1:3">
      <c r="A3395" s="196" t="s">
        <v>11502</v>
      </c>
      <c r="B3395" s="262">
        <v>1</v>
      </c>
      <c r="C3395" s="307" t="s">
        <v>11503</v>
      </c>
    </row>
    <row r="3396" spans="1:3">
      <c r="A3396" s="196" t="s">
        <v>11502</v>
      </c>
      <c r="B3396" s="262">
        <v>2</v>
      </c>
      <c r="C3396" s="307" t="s">
        <v>11504</v>
      </c>
    </row>
    <row r="3397" spans="1:3">
      <c r="A3397" s="196" t="s">
        <v>11502</v>
      </c>
      <c r="B3397" s="262">
        <v>3</v>
      </c>
      <c r="C3397" s="307" t="s">
        <v>11505</v>
      </c>
    </row>
    <row r="3398" spans="1:3">
      <c r="A3398" s="196" t="s">
        <v>11502</v>
      </c>
      <c r="B3398" s="262">
        <v>4</v>
      </c>
      <c r="C3398" s="307" t="s">
        <v>11506</v>
      </c>
    </row>
    <row r="3400" spans="1:3">
      <c r="A3400" s="196" t="s">
        <v>11507</v>
      </c>
      <c r="B3400" s="262">
        <v>1</v>
      </c>
      <c r="C3400" s="307" t="s">
        <v>11508</v>
      </c>
    </row>
    <row r="3401" spans="1:3">
      <c r="A3401" s="196" t="s">
        <v>11507</v>
      </c>
      <c r="B3401" s="262">
        <v>2</v>
      </c>
      <c r="C3401" s="307" t="s">
        <v>11509</v>
      </c>
    </row>
    <row r="3402" spans="1:3">
      <c r="A3402" s="196" t="s">
        <v>11507</v>
      </c>
      <c r="B3402" s="262">
        <v>3</v>
      </c>
      <c r="C3402" s="307" t="s">
        <v>11510</v>
      </c>
    </row>
    <row r="3403" spans="1:3">
      <c r="A3403" s="196" t="s">
        <v>11507</v>
      </c>
      <c r="B3403" s="262">
        <v>4</v>
      </c>
      <c r="C3403" s="307" t="s">
        <v>11511</v>
      </c>
    </row>
    <row r="3404" spans="1:3">
      <c r="A3404" s="196" t="s">
        <v>11507</v>
      </c>
      <c r="B3404" s="262">
        <v>5</v>
      </c>
      <c r="C3404" s="307" t="s">
        <v>11512</v>
      </c>
    </row>
    <row r="3406" spans="1:3">
      <c r="A3406" s="307" t="s">
        <v>11513</v>
      </c>
      <c r="B3406" s="262">
        <v>1</v>
      </c>
      <c r="C3406" s="307" t="s">
        <v>11422</v>
      </c>
    </row>
    <row r="3407" spans="1:3">
      <c r="A3407" s="307" t="s">
        <v>11513</v>
      </c>
      <c r="B3407" s="262">
        <v>2</v>
      </c>
      <c r="C3407" s="307" t="s">
        <v>11514</v>
      </c>
    </row>
    <row r="3408" spans="1:3">
      <c r="A3408" s="307" t="s">
        <v>11513</v>
      </c>
      <c r="B3408" s="262">
        <v>3</v>
      </c>
      <c r="C3408" s="307" t="s">
        <v>11515</v>
      </c>
    </row>
    <row r="3409" spans="1:3">
      <c r="A3409" s="307" t="s">
        <v>11513</v>
      </c>
      <c r="B3409" s="262">
        <v>4</v>
      </c>
      <c r="C3409" s="307" t="s">
        <v>11516</v>
      </c>
    </row>
    <row r="3410" spans="1:3">
      <c r="A3410" s="307" t="s">
        <v>11513</v>
      </c>
      <c r="B3410" s="262">
        <v>5</v>
      </c>
      <c r="C3410" s="307" t="s">
        <v>10090</v>
      </c>
    </row>
    <row r="3412" spans="1:3">
      <c r="A3412" s="196" t="s">
        <v>11517</v>
      </c>
      <c r="B3412" s="262">
        <v>1</v>
      </c>
      <c r="C3412" s="307" t="s">
        <v>11434</v>
      </c>
    </row>
    <row r="3413" spans="1:3">
      <c r="A3413" s="196" t="s">
        <v>11517</v>
      </c>
      <c r="B3413" s="262">
        <v>2</v>
      </c>
      <c r="C3413" s="307" t="s">
        <v>11435</v>
      </c>
    </row>
    <row r="3414" spans="1:3">
      <c r="A3414" s="196" t="s">
        <v>11517</v>
      </c>
      <c r="B3414" s="262">
        <v>3</v>
      </c>
      <c r="C3414" s="307" t="s">
        <v>11436</v>
      </c>
    </row>
    <row r="3415" spans="1:3">
      <c r="A3415" s="196" t="s">
        <v>11517</v>
      </c>
      <c r="B3415" s="262">
        <v>4</v>
      </c>
      <c r="C3415" s="307" t="s">
        <v>11518</v>
      </c>
    </row>
    <row r="3416" spans="1:3">
      <c r="A3416" s="196" t="s">
        <v>11517</v>
      </c>
      <c r="B3416" s="262">
        <v>5</v>
      </c>
      <c r="C3416" s="307" t="s">
        <v>11519</v>
      </c>
    </row>
    <row r="3417" spans="1:3">
      <c r="A3417" s="196" t="s">
        <v>11517</v>
      </c>
      <c r="B3417" s="262">
        <v>99</v>
      </c>
      <c r="C3417" s="307" t="s">
        <v>8962</v>
      </c>
    </row>
    <row r="3419" spans="1:3">
      <c r="A3419" s="196" t="s">
        <v>11520</v>
      </c>
      <c r="B3419" s="262">
        <v>1</v>
      </c>
      <c r="C3419" s="307" t="s">
        <v>11521</v>
      </c>
    </row>
    <row r="3420" spans="1:3">
      <c r="A3420" s="196" t="s">
        <v>11520</v>
      </c>
      <c r="B3420" s="262">
        <v>2</v>
      </c>
      <c r="C3420" s="307" t="s">
        <v>11522</v>
      </c>
    </row>
    <row r="3421" spans="1:3">
      <c r="A3421" s="196" t="s">
        <v>11520</v>
      </c>
      <c r="B3421" s="262">
        <v>3</v>
      </c>
      <c r="C3421" s="307" t="s">
        <v>11523</v>
      </c>
    </row>
    <row r="3422" spans="1:3">
      <c r="A3422" s="196" t="s">
        <v>11520</v>
      </c>
      <c r="B3422" s="262">
        <v>4</v>
      </c>
      <c r="C3422" s="307" t="s">
        <v>8622</v>
      </c>
    </row>
    <row r="3424" spans="1:3">
      <c r="A3424" s="196" t="s">
        <v>11524</v>
      </c>
      <c r="B3424" s="262">
        <v>0</v>
      </c>
      <c r="C3424" s="307" t="s">
        <v>11525</v>
      </c>
    </row>
    <row r="3425" spans="1:3">
      <c r="A3425" s="196" t="s">
        <v>11524</v>
      </c>
      <c r="B3425" s="262">
        <v>1</v>
      </c>
      <c r="C3425" s="307" t="s">
        <v>11526</v>
      </c>
    </row>
    <row r="3426" spans="1:3">
      <c r="A3426" s="196" t="s">
        <v>11524</v>
      </c>
      <c r="B3426" s="262">
        <v>2</v>
      </c>
      <c r="C3426" s="307" t="s">
        <v>11465</v>
      </c>
    </row>
    <row r="3427" spans="1:3">
      <c r="A3427" s="196" t="s">
        <v>11524</v>
      </c>
      <c r="B3427" s="262">
        <v>3</v>
      </c>
      <c r="C3427" s="307" t="s">
        <v>11466</v>
      </c>
    </row>
    <row r="3428" spans="1:3">
      <c r="A3428" s="196" t="s">
        <v>11524</v>
      </c>
      <c r="B3428" s="262">
        <v>4</v>
      </c>
      <c r="C3428" s="307" t="s">
        <v>11467</v>
      </c>
    </row>
    <row r="3430" spans="1:3">
      <c r="A3430" s="196" t="s">
        <v>11527</v>
      </c>
      <c r="B3430" s="262">
        <v>1</v>
      </c>
      <c r="C3430" s="307" t="s">
        <v>11528</v>
      </c>
    </row>
    <row r="3431" spans="1:3">
      <c r="A3431" s="196" t="s">
        <v>11527</v>
      </c>
      <c r="B3431" s="262">
        <v>2</v>
      </c>
      <c r="C3431" s="307" t="s">
        <v>11529</v>
      </c>
    </row>
    <row r="3432" spans="1:3">
      <c r="A3432" s="196" t="s">
        <v>11527</v>
      </c>
      <c r="B3432" s="262">
        <v>3</v>
      </c>
      <c r="C3432" s="307" t="s">
        <v>11530</v>
      </c>
    </row>
    <row r="3433" spans="1:3">
      <c r="A3433" s="196" t="s">
        <v>11527</v>
      </c>
      <c r="B3433" s="262">
        <v>4</v>
      </c>
      <c r="C3433" s="307" t="s">
        <v>11531</v>
      </c>
    </row>
    <row r="3434" spans="1:3">
      <c r="A3434" s="196" t="s">
        <v>11527</v>
      </c>
      <c r="B3434" s="262">
        <v>5</v>
      </c>
      <c r="C3434" s="307" t="s">
        <v>8683</v>
      </c>
    </row>
    <row r="3436" spans="1:3">
      <c r="A3436" s="196" t="s">
        <v>11532</v>
      </c>
      <c r="B3436" s="262">
        <v>1</v>
      </c>
      <c r="C3436" s="307" t="s">
        <v>11533</v>
      </c>
    </row>
    <row r="3437" spans="1:3">
      <c r="A3437" s="196" t="s">
        <v>11532</v>
      </c>
      <c r="B3437" s="262">
        <v>2</v>
      </c>
      <c r="C3437" s="307" t="s">
        <v>11534</v>
      </c>
    </row>
    <row r="3438" spans="1:3">
      <c r="A3438" s="196" t="s">
        <v>11532</v>
      </c>
      <c r="B3438" s="262">
        <v>3</v>
      </c>
      <c r="C3438" s="307" t="s">
        <v>11535</v>
      </c>
    </row>
    <row r="3439" spans="1:3">
      <c r="A3439" s="196" t="s">
        <v>11532</v>
      </c>
      <c r="B3439" s="262">
        <v>4</v>
      </c>
      <c r="C3439" s="307" t="s">
        <v>11536</v>
      </c>
    </row>
    <row r="3440" spans="1:3">
      <c r="A3440" s="196" t="s">
        <v>11532</v>
      </c>
      <c r="B3440" s="262">
        <v>5</v>
      </c>
      <c r="C3440" s="307" t="s">
        <v>11537</v>
      </c>
    </row>
    <row r="3441" spans="1:3">
      <c r="A3441" s="196" t="s">
        <v>11532</v>
      </c>
      <c r="B3441" s="262">
        <v>6</v>
      </c>
      <c r="C3441" s="307" t="s">
        <v>10354</v>
      </c>
    </row>
    <row r="3443" spans="1:3">
      <c r="A3443" s="196" t="s">
        <v>11538</v>
      </c>
      <c r="B3443" s="262">
        <v>1</v>
      </c>
      <c r="C3443" s="307" t="s">
        <v>11539</v>
      </c>
    </row>
    <row r="3444" spans="1:3">
      <c r="A3444" s="196" t="s">
        <v>11538</v>
      </c>
      <c r="B3444" s="262">
        <v>2</v>
      </c>
      <c r="C3444" s="307" t="s">
        <v>11540</v>
      </c>
    </row>
    <row r="3445" spans="1:3">
      <c r="A3445" s="196" t="s">
        <v>11538</v>
      </c>
      <c r="B3445" s="262">
        <v>3</v>
      </c>
      <c r="C3445" s="307" t="s">
        <v>11541</v>
      </c>
    </row>
    <row r="3446" spans="1:3">
      <c r="A3446" s="196" t="s">
        <v>11538</v>
      </c>
      <c r="B3446" s="262">
        <v>4</v>
      </c>
      <c r="C3446" s="307" t="s">
        <v>11542</v>
      </c>
    </row>
    <row r="3447" spans="1:3">
      <c r="A3447" s="196" t="s">
        <v>11538</v>
      </c>
      <c r="B3447" s="262">
        <v>5</v>
      </c>
      <c r="C3447" s="307" t="s">
        <v>11543</v>
      </c>
    </row>
    <row r="3448" spans="1:3">
      <c r="A3448" s="196" t="s">
        <v>11538</v>
      </c>
      <c r="B3448" s="262">
        <v>6</v>
      </c>
      <c r="C3448" s="307" t="s">
        <v>11544</v>
      </c>
    </row>
    <row r="3449" spans="1:3">
      <c r="A3449" s="196" t="s">
        <v>11538</v>
      </c>
      <c r="B3449" s="262">
        <v>7</v>
      </c>
      <c r="C3449" s="307" t="s">
        <v>10354</v>
      </c>
    </row>
    <row r="3451" spans="1:3">
      <c r="A3451" s="196" t="s">
        <v>11545</v>
      </c>
      <c r="B3451" s="262">
        <v>1</v>
      </c>
      <c r="C3451" s="307" t="s">
        <v>11546</v>
      </c>
    </row>
    <row r="3452" spans="1:3">
      <c r="A3452" s="196" t="s">
        <v>11545</v>
      </c>
      <c r="B3452" s="262">
        <v>2</v>
      </c>
      <c r="C3452" s="307" t="s">
        <v>11547</v>
      </c>
    </row>
    <row r="3453" spans="1:3">
      <c r="A3453" s="196" t="s">
        <v>11545</v>
      </c>
      <c r="B3453" s="262">
        <v>3</v>
      </c>
      <c r="C3453" s="307" t="s">
        <v>11548</v>
      </c>
    </row>
    <row r="3454" spans="1:3">
      <c r="A3454" s="196" t="s">
        <v>11545</v>
      </c>
      <c r="B3454" s="262">
        <v>4</v>
      </c>
      <c r="C3454" s="307" t="s">
        <v>11549</v>
      </c>
    </row>
    <row r="3455" spans="1:3">
      <c r="A3455" s="196" t="s">
        <v>11545</v>
      </c>
      <c r="B3455" s="262">
        <v>5</v>
      </c>
      <c r="C3455" s="307" t="s">
        <v>11550</v>
      </c>
    </row>
    <row r="3457" spans="1:3">
      <c r="A3457" s="196" t="s">
        <v>7517</v>
      </c>
      <c r="B3457" s="262">
        <v>1</v>
      </c>
      <c r="C3457" s="307" t="s">
        <v>7525</v>
      </c>
    </row>
    <row r="3458" spans="1:3">
      <c r="A3458" s="196" t="s">
        <v>7517</v>
      </c>
      <c r="B3458" s="262">
        <v>2</v>
      </c>
      <c r="C3458" s="307" t="s">
        <v>7533</v>
      </c>
    </row>
    <row r="3459" spans="1:3">
      <c r="A3459" s="196" t="s">
        <v>7517</v>
      </c>
      <c r="B3459" s="262">
        <v>3</v>
      </c>
      <c r="C3459" s="307" t="s">
        <v>7539</v>
      </c>
    </row>
    <row r="3460" spans="1:3">
      <c r="A3460" s="196" t="s">
        <v>7517</v>
      </c>
      <c r="B3460" s="262">
        <v>4</v>
      </c>
      <c r="C3460" s="307" t="s">
        <v>7545</v>
      </c>
    </row>
    <row r="3461" spans="1:3">
      <c r="A3461" s="196" t="s">
        <v>7517</v>
      </c>
      <c r="B3461" s="262">
        <v>5</v>
      </c>
      <c r="C3461" s="307" t="s">
        <v>7551</v>
      </c>
    </row>
    <row r="3462" spans="1:3">
      <c r="A3462" s="196" t="s">
        <v>7517</v>
      </c>
      <c r="B3462" s="262">
        <v>6</v>
      </c>
      <c r="C3462" s="307" t="s">
        <v>7557</v>
      </c>
    </row>
    <row r="3463" spans="1:3">
      <c r="A3463" s="196" t="s">
        <v>7517</v>
      </c>
      <c r="B3463" s="262">
        <v>7</v>
      </c>
      <c r="C3463" s="307" t="s">
        <v>7563</v>
      </c>
    </row>
    <row r="3464" spans="1:3">
      <c r="A3464" s="196" t="s">
        <v>7517</v>
      </c>
      <c r="B3464" s="262">
        <v>8</v>
      </c>
      <c r="C3464" s="307" t="s">
        <v>7569</v>
      </c>
    </row>
    <row r="3465" spans="1:3">
      <c r="A3465" s="196" t="s">
        <v>7517</v>
      </c>
      <c r="B3465" s="262">
        <v>9</v>
      </c>
      <c r="C3465" s="307" t="s">
        <v>7575</v>
      </c>
    </row>
    <row r="3466" spans="1:3">
      <c r="A3466" s="196" t="s">
        <v>7517</v>
      </c>
      <c r="B3466" s="262">
        <v>10</v>
      </c>
      <c r="C3466" s="307" t="s">
        <v>5296</v>
      </c>
    </row>
    <row r="3467" spans="1:3">
      <c r="A3467" s="196" t="s">
        <v>7517</v>
      </c>
      <c r="B3467" s="262">
        <v>11</v>
      </c>
      <c r="C3467" s="307" t="s">
        <v>7586</v>
      </c>
    </row>
    <row r="3468" spans="1:3">
      <c r="A3468" s="196" t="s">
        <v>7517</v>
      </c>
      <c r="B3468" s="262">
        <v>12</v>
      </c>
      <c r="C3468" s="307" t="s">
        <v>7592</v>
      </c>
    </row>
    <row r="3469" spans="1:3">
      <c r="A3469" s="196" t="s">
        <v>7517</v>
      </c>
      <c r="B3469" s="262">
        <v>13</v>
      </c>
      <c r="C3469" s="307" t="s">
        <v>7598</v>
      </c>
    </row>
    <row r="3470" spans="1:3">
      <c r="A3470" s="196" t="s">
        <v>7517</v>
      </c>
      <c r="B3470" s="262">
        <v>14</v>
      </c>
      <c r="C3470" s="307" t="s">
        <v>7604</v>
      </c>
    </row>
    <row r="3471" spans="1:3">
      <c r="A3471" s="196" t="s">
        <v>7517</v>
      </c>
      <c r="B3471" s="262">
        <v>0</v>
      </c>
      <c r="C3471" s="307" t="s">
        <v>8683</v>
      </c>
    </row>
    <row r="3473" spans="1:3">
      <c r="A3473" s="196" t="s">
        <v>11551</v>
      </c>
      <c r="B3473" s="262">
        <v>1</v>
      </c>
      <c r="C3473" s="307" t="s">
        <v>11552</v>
      </c>
    </row>
    <row r="3474" spans="1:3">
      <c r="A3474" s="196" t="s">
        <v>11551</v>
      </c>
      <c r="B3474" s="262">
        <v>2</v>
      </c>
      <c r="C3474" s="307" t="s">
        <v>11553</v>
      </c>
    </row>
    <row r="3475" spans="1:3">
      <c r="A3475" s="196" t="s">
        <v>11551</v>
      </c>
      <c r="B3475" s="262">
        <v>3</v>
      </c>
      <c r="C3475" s="307" t="s">
        <v>11554</v>
      </c>
    </row>
    <row r="3476" spans="1:3">
      <c r="A3476" s="196" t="s">
        <v>11551</v>
      </c>
      <c r="B3476" s="262">
        <v>4</v>
      </c>
      <c r="C3476" s="307" t="s">
        <v>11379</v>
      </c>
    </row>
    <row r="3477" spans="1:3">
      <c r="A3477" s="196" t="s">
        <v>11551</v>
      </c>
      <c r="B3477" s="262">
        <v>5</v>
      </c>
      <c r="C3477" s="307" t="s">
        <v>11555</v>
      </c>
    </row>
    <row r="3478" spans="1:3">
      <c r="A3478" s="196" t="s">
        <v>11551</v>
      </c>
      <c r="B3478" s="262">
        <v>6</v>
      </c>
      <c r="C3478" s="307" t="s">
        <v>9509</v>
      </c>
    </row>
    <row r="3479" spans="1:3">
      <c r="A3479" s="196" t="s">
        <v>11551</v>
      </c>
      <c r="B3479" s="262">
        <v>7</v>
      </c>
      <c r="C3479" s="307" t="s">
        <v>11556</v>
      </c>
    </row>
    <row r="3480" spans="1:3">
      <c r="A3480" s="196" t="s">
        <v>11551</v>
      </c>
      <c r="B3480" s="262">
        <v>8</v>
      </c>
      <c r="C3480" s="307" t="s">
        <v>11557</v>
      </c>
    </row>
    <row r="3481" spans="1:3">
      <c r="A3481" s="196" t="s">
        <v>11551</v>
      </c>
      <c r="B3481" s="262">
        <v>0</v>
      </c>
      <c r="C3481" s="307" t="s">
        <v>10090</v>
      </c>
    </row>
    <row r="3483" spans="1:3" ht="14.45">
      <c r="A3483" s="196" t="s">
        <v>7761</v>
      </c>
      <c r="B3483" s="262">
        <v>1</v>
      </c>
      <c r="C3483" s="304" t="s">
        <v>7767</v>
      </c>
    </row>
    <row r="3484" spans="1:3" ht="14.45">
      <c r="A3484" s="196" t="s">
        <v>7761</v>
      </c>
      <c r="B3484" s="262">
        <v>2</v>
      </c>
      <c r="C3484" s="304" t="s">
        <v>7771</v>
      </c>
    </row>
    <row r="3485" spans="1:3" ht="14.45">
      <c r="A3485" s="196" t="s">
        <v>7761</v>
      </c>
      <c r="B3485" s="262">
        <v>3</v>
      </c>
      <c r="C3485" s="304" t="s">
        <v>7776</v>
      </c>
    </row>
    <row r="3486" spans="1:3" ht="14.45">
      <c r="A3486" s="196" t="s">
        <v>7761</v>
      </c>
      <c r="B3486" s="262">
        <v>4</v>
      </c>
      <c r="C3486" s="304" t="s">
        <v>7781</v>
      </c>
    </row>
    <row r="3487" spans="1:3" ht="14.45">
      <c r="A3487" s="196" t="s">
        <v>7761</v>
      </c>
      <c r="B3487" s="262">
        <v>5</v>
      </c>
      <c r="C3487" s="304" t="s">
        <v>7786</v>
      </c>
    </row>
    <row r="3488" spans="1:3" ht="14.45">
      <c r="A3488" s="196" t="s">
        <v>7761</v>
      </c>
      <c r="B3488" s="262">
        <v>6</v>
      </c>
      <c r="C3488" s="304" t="s">
        <v>7790</v>
      </c>
    </row>
    <row r="3489" spans="1:3" ht="14.45">
      <c r="A3489" s="196" t="s">
        <v>7761</v>
      </c>
      <c r="B3489" s="262">
        <v>7</v>
      </c>
      <c r="C3489" s="304" t="s">
        <v>7794</v>
      </c>
    </row>
    <row r="3490" spans="1:3" ht="14.45">
      <c r="A3490" s="196" t="s">
        <v>7761</v>
      </c>
      <c r="B3490" s="262">
        <v>8</v>
      </c>
      <c r="C3490" s="304" t="s">
        <v>7798</v>
      </c>
    </row>
    <row r="3491" spans="1:3" ht="14.45">
      <c r="A3491" s="196" t="s">
        <v>7761</v>
      </c>
      <c r="B3491" s="262">
        <v>9</v>
      </c>
      <c r="C3491" s="304" t="s">
        <v>7802</v>
      </c>
    </row>
    <row r="3492" spans="1:3" ht="14.45">
      <c r="A3492" s="196" t="s">
        <v>7761</v>
      </c>
      <c r="B3492" s="262">
        <v>10</v>
      </c>
      <c r="C3492" s="304" t="s">
        <v>7806</v>
      </c>
    </row>
    <row r="3493" spans="1:3" ht="14.45">
      <c r="A3493" s="196" t="s">
        <v>7761</v>
      </c>
      <c r="B3493" s="262">
        <v>11</v>
      </c>
      <c r="C3493" s="304" t="s">
        <v>7810</v>
      </c>
    </row>
    <row r="3494" spans="1:3" ht="14.45">
      <c r="A3494" s="196" t="s">
        <v>7761</v>
      </c>
      <c r="B3494" s="262">
        <v>12</v>
      </c>
      <c r="C3494" s="304" t="s">
        <v>7814</v>
      </c>
    </row>
    <row r="3495" spans="1:3" ht="14.45">
      <c r="A3495" s="196" t="s">
        <v>7761</v>
      </c>
      <c r="B3495" s="262">
        <v>13</v>
      </c>
      <c r="C3495" s="304" t="s">
        <v>7818</v>
      </c>
    </row>
    <row r="3496" spans="1:3" ht="14.45">
      <c r="A3496" s="196" t="s">
        <v>7761</v>
      </c>
      <c r="B3496" s="262">
        <v>14</v>
      </c>
      <c r="C3496" s="304" t="s">
        <v>7826</v>
      </c>
    </row>
    <row r="3497" spans="1:3" ht="14.45">
      <c r="A3497" s="196" t="s">
        <v>7761</v>
      </c>
      <c r="B3497" s="262">
        <v>15</v>
      </c>
      <c r="C3497" s="304" t="s">
        <v>7835</v>
      </c>
    </row>
    <row r="3498" spans="1:3" ht="14.45">
      <c r="A3498" s="196" t="s">
        <v>7761</v>
      </c>
      <c r="B3498" s="262">
        <v>16</v>
      </c>
      <c r="C3498" s="304" t="s">
        <v>7844</v>
      </c>
    </row>
    <row r="3499" spans="1:3" ht="14.45">
      <c r="A3499" s="196" t="s">
        <v>7761</v>
      </c>
      <c r="B3499" s="262">
        <v>17</v>
      </c>
      <c r="C3499" s="304" t="s">
        <v>7853</v>
      </c>
    </row>
    <row r="3500" spans="1:3" ht="14.45">
      <c r="A3500" s="196" t="s">
        <v>7761</v>
      </c>
      <c r="B3500" s="262">
        <v>18</v>
      </c>
      <c r="C3500" s="304" t="s">
        <v>7862</v>
      </c>
    </row>
    <row r="3501" spans="1:3">
      <c r="A3501" s="196" t="s">
        <v>7761</v>
      </c>
      <c r="B3501" s="262">
        <v>0</v>
      </c>
      <c r="C3501" s="307" t="s">
        <v>10090</v>
      </c>
    </row>
    <row r="3503" spans="1:3">
      <c r="A3503" s="196" t="s">
        <v>11558</v>
      </c>
      <c r="B3503" s="262">
        <v>1</v>
      </c>
      <c r="C3503" s="307" t="s">
        <v>11559</v>
      </c>
    </row>
    <row r="3504" spans="1:3">
      <c r="A3504" s="196" t="s">
        <v>11558</v>
      </c>
      <c r="B3504" s="262">
        <v>2</v>
      </c>
      <c r="C3504" s="307" t="s">
        <v>11560</v>
      </c>
    </row>
    <row r="3505" spans="1:3">
      <c r="A3505" s="196" t="s">
        <v>11558</v>
      </c>
      <c r="B3505" s="262">
        <v>3</v>
      </c>
      <c r="C3505" s="307" t="s">
        <v>11561</v>
      </c>
    </row>
    <row r="3506" spans="1:3">
      <c r="A3506" s="196" t="s">
        <v>11558</v>
      </c>
      <c r="B3506" s="262">
        <v>4</v>
      </c>
      <c r="C3506" s="307" t="s">
        <v>11562</v>
      </c>
    </row>
    <row r="3507" spans="1:3">
      <c r="A3507" s="196" t="s">
        <v>11558</v>
      </c>
      <c r="B3507" s="262">
        <v>5</v>
      </c>
      <c r="C3507" s="307" t="s">
        <v>4525</v>
      </c>
    </row>
    <row r="3508" spans="1:3">
      <c r="A3508" s="196" t="s">
        <v>11558</v>
      </c>
      <c r="B3508" s="262">
        <v>0</v>
      </c>
      <c r="C3508" s="307" t="s">
        <v>8683</v>
      </c>
    </row>
    <row r="3510" spans="1:3">
      <c r="A3510" s="196" t="s">
        <v>11563</v>
      </c>
      <c r="B3510" s="262">
        <v>1</v>
      </c>
      <c r="C3510" s="307" t="s">
        <v>11564</v>
      </c>
    </row>
    <row r="3511" spans="1:3">
      <c r="A3511" s="196" t="s">
        <v>11563</v>
      </c>
      <c r="B3511" s="262">
        <v>2</v>
      </c>
      <c r="C3511" s="307" t="s">
        <v>11565</v>
      </c>
    </row>
    <row r="3514" spans="1:3">
      <c r="A3514" s="196" t="s">
        <v>11566</v>
      </c>
      <c r="B3514" s="262">
        <v>1</v>
      </c>
      <c r="C3514" s="307" t="s">
        <v>11567</v>
      </c>
    </row>
    <row r="3515" spans="1:3">
      <c r="A3515" s="196" t="s">
        <v>11566</v>
      </c>
      <c r="B3515" s="262">
        <v>2</v>
      </c>
      <c r="C3515" s="307" t="s">
        <v>11568</v>
      </c>
    </row>
    <row r="3516" spans="1:3">
      <c r="A3516" s="196" t="s">
        <v>11566</v>
      </c>
      <c r="B3516" s="262">
        <v>3</v>
      </c>
      <c r="C3516" s="307" t="s">
        <v>11569</v>
      </c>
    </row>
    <row r="3517" spans="1:3">
      <c r="A3517" s="196" t="s">
        <v>11566</v>
      </c>
      <c r="B3517" s="262">
        <v>4</v>
      </c>
      <c r="C3517" s="307" t="s">
        <v>11570</v>
      </c>
    </row>
    <row r="3518" spans="1:3">
      <c r="A3518" s="196" t="s">
        <v>11566</v>
      </c>
      <c r="B3518" s="262">
        <v>5</v>
      </c>
      <c r="C3518" s="307" t="s">
        <v>11571</v>
      </c>
    </row>
    <row r="3519" spans="1:3">
      <c r="A3519" s="196" t="s">
        <v>11566</v>
      </c>
      <c r="B3519" s="262">
        <v>6</v>
      </c>
      <c r="C3519" s="307" t="s">
        <v>11572</v>
      </c>
    </row>
    <row r="3520" spans="1:3">
      <c r="A3520" s="196" t="s">
        <v>11566</v>
      </c>
      <c r="B3520" s="262">
        <v>88</v>
      </c>
      <c r="C3520" s="307" t="s">
        <v>4525</v>
      </c>
    </row>
    <row r="3522" spans="1:6" ht="14.45">
      <c r="A3522" s="196" t="s">
        <v>11573</v>
      </c>
      <c r="B3522" s="262">
        <v>1</v>
      </c>
      <c r="C3522" s="307" t="s">
        <v>11574</v>
      </c>
      <c r="F3522" s="476" t="s">
        <v>11575</v>
      </c>
    </row>
    <row r="3523" spans="1:6" ht="14.45">
      <c r="A3523" s="196" t="s">
        <v>11573</v>
      </c>
      <c r="B3523" s="262">
        <v>2</v>
      </c>
      <c r="C3523" s="307" t="s">
        <v>11576</v>
      </c>
      <c r="F3523" s="476" t="s">
        <v>11577</v>
      </c>
    </row>
    <row r="3524" spans="1:6" ht="14.45">
      <c r="A3524" s="196" t="s">
        <v>11573</v>
      </c>
      <c r="B3524" s="262">
        <v>3</v>
      </c>
      <c r="C3524" s="307" t="s">
        <v>11578</v>
      </c>
      <c r="F3524" s="476" t="s">
        <v>11579</v>
      </c>
    </row>
    <row r="3525" spans="1:6" ht="14.45">
      <c r="A3525" s="196" t="s">
        <v>11573</v>
      </c>
      <c r="B3525" s="262">
        <v>4</v>
      </c>
      <c r="C3525" s="307" t="s">
        <v>11580</v>
      </c>
      <c r="F3525" s="476" t="s">
        <v>11581</v>
      </c>
    </row>
    <row r="3526" spans="1:6" ht="14.45">
      <c r="A3526" s="196" t="s">
        <v>11573</v>
      </c>
      <c r="B3526" s="262">
        <v>5</v>
      </c>
      <c r="C3526" s="307" t="s">
        <v>11364</v>
      </c>
      <c r="F3526" s="476" t="s">
        <v>11582</v>
      </c>
    </row>
    <row r="3527" spans="1:6" ht="14.45">
      <c r="A3527" s="196" t="s">
        <v>11573</v>
      </c>
      <c r="B3527" s="262">
        <v>0</v>
      </c>
      <c r="C3527" s="307" t="s">
        <v>8683</v>
      </c>
      <c r="F3527" s="476" t="s">
        <v>11583</v>
      </c>
    </row>
    <row r="3529" spans="1:6">
      <c r="A3529" s="196" t="s">
        <v>11584</v>
      </c>
      <c r="B3529" s="262">
        <v>1</v>
      </c>
      <c r="C3529" s="307" t="s">
        <v>11585</v>
      </c>
    </row>
    <row r="3530" spans="1:6">
      <c r="A3530" s="196" t="s">
        <v>11584</v>
      </c>
      <c r="B3530" s="262">
        <v>2</v>
      </c>
      <c r="C3530" s="307" t="s">
        <v>11586</v>
      </c>
    </row>
    <row r="3532" spans="1:6">
      <c r="A3532" s="196" t="s">
        <v>11587</v>
      </c>
      <c r="B3532" s="262">
        <v>1</v>
      </c>
      <c r="C3532" s="307" t="s">
        <v>11588</v>
      </c>
    </row>
    <row r="3533" spans="1:6">
      <c r="A3533" s="196" t="s">
        <v>11587</v>
      </c>
      <c r="B3533" s="262">
        <v>2</v>
      </c>
      <c r="C3533" s="307" t="s">
        <v>11589</v>
      </c>
    </row>
    <row r="3534" spans="1:6">
      <c r="A3534" s="196" t="s">
        <v>11587</v>
      </c>
      <c r="B3534" s="262">
        <v>3</v>
      </c>
      <c r="C3534" s="307" t="s">
        <v>11590</v>
      </c>
    </row>
    <row r="3535" spans="1:6">
      <c r="A3535" s="196" t="s">
        <v>11587</v>
      </c>
      <c r="B3535" s="262">
        <v>4</v>
      </c>
      <c r="C3535" s="307" t="s">
        <v>11591</v>
      </c>
    </row>
    <row r="3538" spans="1:3">
      <c r="A3538" s="196" t="s">
        <v>11592</v>
      </c>
      <c r="B3538" s="262">
        <v>1</v>
      </c>
      <c r="C3538" s="307" t="s">
        <v>11593</v>
      </c>
    </row>
    <row r="3539" spans="1:3">
      <c r="A3539" s="196" t="s">
        <v>11592</v>
      </c>
      <c r="B3539" s="262">
        <v>2</v>
      </c>
      <c r="C3539" s="307" t="s">
        <v>11594</v>
      </c>
    </row>
    <row r="3540" spans="1:3">
      <c r="A3540" s="196" t="s">
        <v>11592</v>
      </c>
      <c r="B3540" s="262">
        <v>3</v>
      </c>
      <c r="C3540" s="307" t="s">
        <v>11595</v>
      </c>
    </row>
    <row r="3541" spans="1:3">
      <c r="A3541" s="196" t="s">
        <v>11592</v>
      </c>
      <c r="B3541" s="262">
        <v>4</v>
      </c>
      <c r="C3541" s="307" t="s">
        <v>11596</v>
      </c>
    </row>
    <row r="3542" spans="1:3">
      <c r="A3542" s="196" t="s">
        <v>11592</v>
      </c>
      <c r="B3542" s="262">
        <v>5</v>
      </c>
      <c r="C3542" s="307" t="s">
        <v>11597</v>
      </c>
    </row>
    <row r="3543" spans="1:3">
      <c r="A3543" s="196" t="s">
        <v>11592</v>
      </c>
      <c r="B3543" s="262">
        <v>6</v>
      </c>
      <c r="C3543" s="307" t="s">
        <v>11598</v>
      </c>
    </row>
    <row r="3544" spans="1:3">
      <c r="A3544" s="196" t="s">
        <v>11592</v>
      </c>
      <c r="B3544" s="262">
        <v>7</v>
      </c>
      <c r="C3544" s="307" t="s">
        <v>11599</v>
      </c>
    </row>
    <row r="3545" spans="1:3">
      <c r="A3545" s="196" t="s">
        <v>11592</v>
      </c>
      <c r="B3545" s="262">
        <v>8</v>
      </c>
      <c r="C3545" s="307" t="s">
        <v>11600</v>
      </c>
    </row>
    <row r="3546" spans="1:3">
      <c r="A3546" s="196" t="s">
        <v>11592</v>
      </c>
      <c r="B3546" s="262">
        <v>9</v>
      </c>
      <c r="C3546" s="307" t="s">
        <v>11601</v>
      </c>
    </row>
    <row r="3547" spans="1:3">
      <c r="A3547" s="196" t="s">
        <v>11592</v>
      </c>
      <c r="B3547" s="262">
        <v>10</v>
      </c>
      <c r="C3547" s="307" t="s">
        <v>11602</v>
      </c>
    </row>
    <row r="3548" spans="1:3">
      <c r="A3548" s="196" t="s">
        <v>11592</v>
      </c>
      <c r="B3548" s="262">
        <v>11</v>
      </c>
      <c r="C3548" s="307" t="s">
        <v>11603</v>
      </c>
    </row>
    <row r="3549" spans="1:3">
      <c r="A3549" s="196" t="s">
        <v>11592</v>
      </c>
      <c r="B3549" s="262">
        <v>12</v>
      </c>
      <c r="C3549" s="307" t="s">
        <v>4525</v>
      </c>
    </row>
    <row r="3551" spans="1:3">
      <c r="A3551" s="196" t="s">
        <v>11604</v>
      </c>
      <c r="B3551" s="262">
        <v>0</v>
      </c>
      <c r="C3551" s="307" t="s">
        <v>11605</v>
      </c>
    </row>
    <row r="3552" spans="1:3">
      <c r="A3552" s="196" t="s">
        <v>11604</v>
      </c>
      <c r="B3552" s="262">
        <v>1</v>
      </c>
      <c r="C3552" s="307" t="s">
        <v>11606</v>
      </c>
    </row>
    <row r="3553" spans="1:3">
      <c r="A3553" s="196" t="s">
        <v>11604</v>
      </c>
      <c r="B3553" s="262">
        <v>2</v>
      </c>
      <c r="C3553" s="307" t="s">
        <v>11607</v>
      </c>
    </row>
    <row r="3554" spans="1:3">
      <c r="A3554" s="196" t="s">
        <v>11604</v>
      </c>
      <c r="B3554" s="262">
        <v>3</v>
      </c>
      <c r="C3554" s="307" t="s">
        <v>11608</v>
      </c>
    </row>
    <row r="3555" spans="1:3">
      <c r="A3555" s="196" t="s">
        <v>11604</v>
      </c>
      <c r="B3555" s="262">
        <v>4</v>
      </c>
      <c r="C3555" s="307" t="s">
        <v>11609</v>
      </c>
    </row>
    <row r="3556" spans="1:3">
      <c r="A3556" s="196" t="s">
        <v>11604</v>
      </c>
      <c r="B3556" s="262">
        <v>5</v>
      </c>
      <c r="C3556" s="307" t="s">
        <v>11610</v>
      </c>
    </row>
    <row r="3557" spans="1:3">
      <c r="A3557" s="196" t="s">
        <v>11604</v>
      </c>
      <c r="B3557" s="262">
        <v>6</v>
      </c>
      <c r="C3557" s="307" t="s">
        <v>11611</v>
      </c>
    </row>
    <row r="3558" spans="1:3">
      <c r="A3558" s="196" t="s">
        <v>11604</v>
      </c>
      <c r="B3558" s="262">
        <v>7</v>
      </c>
      <c r="C3558" s="307" t="s">
        <v>11612</v>
      </c>
    </row>
    <row r="3559" spans="1:3">
      <c r="A3559" s="196" t="s">
        <v>11604</v>
      </c>
      <c r="B3559" s="262">
        <v>8</v>
      </c>
      <c r="C3559" s="307" t="s">
        <v>11613</v>
      </c>
    </row>
    <row r="3560" spans="1:3">
      <c r="A3560" s="196" t="s">
        <v>11604</v>
      </c>
      <c r="B3560" s="262">
        <v>99</v>
      </c>
      <c r="C3560" s="307" t="s">
        <v>11614</v>
      </c>
    </row>
    <row r="3562" spans="1:3">
      <c r="A3562" s="196" t="s">
        <v>11615</v>
      </c>
      <c r="B3562" s="262">
        <v>1</v>
      </c>
      <c r="C3562" s="307" t="s">
        <v>11606</v>
      </c>
    </row>
    <row r="3563" spans="1:3">
      <c r="A3563" s="196" t="s">
        <v>11615</v>
      </c>
      <c r="B3563" s="262">
        <v>2</v>
      </c>
      <c r="C3563" s="307" t="s">
        <v>11607</v>
      </c>
    </row>
    <row r="3564" spans="1:3">
      <c r="A3564" s="196" t="s">
        <v>11615</v>
      </c>
      <c r="B3564" s="262">
        <v>3</v>
      </c>
      <c r="C3564" s="307" t="s">
        <v>11608</v>
      </c>
    </row>
    <row r="3565" spans="1:3">
      <c r="A3565" s="196" t="s">
        <v>11615</v>
      </c>
      <c r="B3565" s="262">
        <v>4</v>
      </c>
      <c r="C3565" s="307" t="s">
        <v>11609</v>
      </c>
    </row>
    <row r="3566" spans="1:3">
      <c r="A3566" s="196" t="s">
        <v>11615</v>
      </c>
      <c r="B3566" s="262">
        <v>5</v>
      </c>
      <c r="C3566" s="307" t="s">
        <v>11616</v>
      </c>
    </row>
    <row r="3567" spans="1:3">
      <c r="A3567" s="196" t="s">
        <v>11615</v>
      </c>
      <c r="B3567" s="262">
        <v>6</v>
      </c>
      <c r="C3567" s="307" t="s">
        <v>11617</v>
      </c>
    </row>
    <row r="3568" spans="1:3">
      <c r="A3568" s="196" t="s">
        <v>11615</v>
      </c>
      <c r="B3568" s="262">
        <v>7</v>
      </c>
      <c r="C3568" s="307" t="s">
        <v>11612</v>
      </c>
    </row>
    <row r="3569" spans="1:3">
      <c r="A3569" s="196" t="s">
        <v>11615</v>
      </c>
      <c r="B3569" s="262">
        <v>8</v>
      </c>
      <c r="C3569" s="307" t="s">
        <v>11613</v>
      </c>
    </row>
    <row r="3570" spans="1:3">
      <c r="A3570" s="196" t="s">
        <v>11615</v>
      </c>
      <c r="B3570" s="262">
        <v>0</v>
      </c>
      <c r="C3570" s="307" t="s">
        <v>11156</v>
      </c>
    </row>
    <row r="3572" spans="1:3">
      <c r="A3572" s="196" t="s">
        <v>11618</v>
      </c>
      <c r="B3572" s="262">
        <v>2</v>
      </c>
      <c r="C3572" s="307" t="s">
        <v>11619</v>
      </c>
    </row>
    <row r="3573" spans="1:3">
      <c r="A3573" s="196" t="s">
        <v>11618</v>
      </c>
      <c r="B3573" s="262">
        <v>1</v>
      </c>
      <c r="C3573" s="307" t="s">
        <v>11620</v>
      </c>
    </row>
    <row r="3574" spans="1:3">
      <c r="A3574" s="196" t="s">
        <v>11618</v>
      </c>
      <c r="B3574" s="262">
        <v>0</v>
      </c>
      <c r="C3574" s="307" t="s">
        <v>11621</v>
      </c>
    </row>
    <row r="3577" spans="1:3">
      <c r="A3577" s="196" t="s">
        <v>11622</v>
      </c>
      <c r="B3577" s="262">
        <v>1</v>
      </c>
      <c r="C3577" s="307" t="s">
        <v>11623</v>
      </c>
    </row>
    <row r="3578" spans="1:3">
      <c r="A3578" s="196" t="s">
        <v>11622</v>
      </c>
      <c r="B3578" s="262">
        <v>2</v>
      </c>
      <c r="C3578" s="307" t="s">
        <v>11624</v>
      </c>
    </row>
    <row r="3579" spans="1:3">
      <c r="A3579" s="196" t="s">
        <v>11622</v>
      </c>
      <c r="B3579" s="262">
        <v>3</v>
      </c>
      <c r="C3579" s="307" t="s">
        <v>11625</v>
      </c>
    </row>
    <row r="3580" spans="1:3">
      <c r="A3580" s="196" t="s">
        <v>11622</v>
      </c>
      <c r="B3580" s="262">
        <v>0</v>
      </c>
      <c r="C3580" s="307" t="s">
        <v>11626</v>
      </c>
    </row>
    <row r="3582" spans="1:3">
      <c r="A3582" s="196" t="s">
        <v>11627</v>
      </c>
      <c r="B3582" s="262">
        <v>1</v>
      </c>
      <c r="C3582" s="307" t="s">
        <v>11628</v>
      </c>
    </row>
    <row r="3583" spans="1:3">
      <c r="A3583" s="196" t="s">
        <v>11627</v>
      </c>
      <c r="B3583" s="262">
        <v>2</v>
      </c>
      <c r="C3583" s="307" t="s">
        <v>11629</v>
      </c>
    </row>
    <row r="3584" spans="1:3">
      <c r="A3584" s="196" t="s">
        <v>11627</v>
      </c>
      <c r="B3584" s="262">
        <v>3</v>
      </c>
      <c r="C3584" s="307" t="s">
        <v>11630</v>
      </c>
    </row>
    <row r="3586" spans="1:3">
      <c r="A3586" s="196" t="s">
        <v>11631</v>
      </c>
      <c r="B3586" s="262">
        <v>1</v>
      </c>
      <c r="C3586" s="307" t="s">
        <v>11632</v>
      </c>
    </row>
    <row r="3587" spans="1:3">
      <c r="A3587" s="196" t="s">
        <v>11631</v>
      </c>
      <c r="B3587" s="262">
        <v>2</v>
      </c>
      <c r="C3587" s="307" t="s">
        <v>11633</v>
      </c>
    </row>
    <row r="3588" spans="1:3">
      <c r="A3588" s="196" t="s">
        <v>11631</v>
      </c>
      <c r="B3588" s="262">
        <v>3</v>
      </c>
      <c r="C3588" s="307" t="s">
        <v>11634</v>
      </c>
    </row>
    <row r="3589" spans="1:3">
      <c r="A3589" s="196" t="s">
        <v>11631</v>
      </c>
      <c r="B3589" s="262">
        <v>4</v>
      </c>
      <c r="C3589" s="307" t="s">
        <v>11635</v>
      </c>
    </row>
    <row r="3591" spans="1:3">
      <c r="A3591" s="196" t="s">
        <v>11636</v>
      </c>
      <c r="B3591" s="262">
        <v>0</v>
      </c>
      <c r="C3591" s="307" t="s">
        <v>11637</v>
      </c>
    </row>
    <row r="3592" spans="1:3">
      <c r="A3592" s="196" t="s">
        <v>11638</v>
      </c>
      <c r="B3592" s="262">
        <v>1</v>
      </c>
      <c r="C3592" s="307" t="s">
        <v>11639</v>
      </c>
    </row>
    <row r="3593" spans="1:3">
      <c r="A3593" s="196" t="s">
        <v>11638</v>
      </c>
      <c r="B3593" s="262">
        <v>2</v>
      </c>
      <c r="C3593" s="307" t="s">
        <v>11640</v>
      </c>
    </row>
    <row r="3594" spans="1:3">
      <c r="A3594" s="196" t="s">
        <v>11638</v>
      </c>
      <c r="B3594" s="262">
        <v>3</v>
      </c>
      <c r="C3594" s="307" t="s">
        <v>11641</v>
      </c>
    </row>
    <row r="3595" spans="1:3">
      <c r="A3595" s="196" t="s">
        <v>11638</v>
      </c>
      <c r="B3595" s="262">
        <v>4</v>
      </c>
      <c r="C3595" s="307" t="s">
        <v>11642</v>
      </c>
    </row>
    <row r="3596" spans="1:3">
      <c r="A3596" s="196" t="s">
        <v>11638</v>
      </c>
      <c r="B3596" s="262">
        <v>5</v>
      </c>
      <c r="C3596" s="307" t="s">
        <v>11643</v>
      </c>
    </row>
    <row r="3597" spans="1:3">
      <c r="A3597" s="196" t="s">
        <v>11638</v>
      </c>
      <c r="B3597" s="262">
        <v>6</v>
      </c>
      <c r="C3597" s="307" t="s">
        <v>11644</v>
      </c>
    </row>
    <row r="3598" spans="1:3">
      <c r="A3598" s="196" t="s">
        <v>11638</v>
      </c>
      <c r="B3598" s="262">
        <v>88</v>
      </c>
      <c r="C3598" s="307" t="s">
        <v>11645</v>
      </c>
    </row>
    <row r="3601" spans="1:3" ht="14.45">
      <c r="A3601" t="s">
        <v>7268</v>
      </c>
      <c r="B3601" s="429">
        <v>1</v>
      </c>
      <c r="C3601" s="483" t="s">
        <v>11646</v>
      </c>
    </row>
    <row r="3602" spans="1:3" ht="14.45">
      <c r="A3602" t="s">
        <v>7268</v>
      </c>
      <c r="B3602" s="429">
        <v>2</v>
      </c>
      <c r="C3602" s="483" t="s">
        <v>11647</v>
      </c>
    </row>
    <row r="3603" spans="1:3" ht="14.45">
      <c r="A3603" t="s">
        <v>7268</v>
      </c>
      <c r="B3603" s="429">
        <v>3</v>
      </c>
      <c r="C3603" s="483" t="s">
        <v>11648</v>
      </c>
    </row>
    <row r="3604" spans="1:3" ht="14.45">
      <c r="A3604" t="s">
        <v>7268</v>
      </c>
      <c r="B3604" s="429">
        <v>4</v>
      </c>
      <c r="C3604" s="483" t="s">
        <v>11649</v>
      </c>
    </row>
    <row r="3605" spans="1:3" ht="14.45">
      <c r="A3605" t="s">
        <v>7268</v>
      </c>
      <c r="B3605" s="429">
        <v>5</v>
      </c>
      <c r="C3605" s="483" t="s">
        <v>11650</v>
      </c>
    </row>
    <row r="3606" spans="1:3" ht="14.45">
      <c r="A3606" s="430"/>
      <c r="B3606" s="430"/>
      <c r="C3606" s="484"/>
    </row>
    <row r="3607" spans="1:3" ht="14.45">
      <c r="A3607" t="s">
        <v>11651</v>
      </c>
      <c r="B3607" s="429">
        <v>1</v>
      </c>
      <c r="C3607" s="483" t="s">
        <v>11652</v>
      </c>
    </row>
    <row r="3608" spans="1:3" ht="14.45">
      <c r="A3608" t="s">
        <v>11651</v>
      </c>
      <c r="B3608" s="429">
        <v>2</v>
      </c>
      <c r="C3608" s="483" t="s">
        <v>11653</v>
      </c>
    </row>
    <row r="3609" spans="1:3" ht="14.45">
      <c r="A3609" t="s">
        <v>11651</v>
      </c>
      <c r="B3609" s="429">
        <v>3</v>
      </c>
      <c r="C3609" s="483" t="s">
        <v>11654</v>
      </c>
    </row>
    <row r="3610" spans="1:3" ht="14.45">
      <c r="A3610" t="s">
        <v>11651</v>
      </c>
      <c r="B3610" s="429">
        <v>4</v>
      </c>
      <c r="C3610" s="483" t="s">
        <v>8672</v>
      </c>
    </row>
    <row r="3611" spans="1:3" ht="14.45">
      <c r="A3611" t="s">
        <v>11651</v>
      </c>
      <c r="B3611" s="429">
        <v>5</v>
      </c>
      <c r="C3611" s="483" t="s">
        <v>11655</v>
      </c>
    </row>
    <row r="3612" spans="1:3" ht="14.45">
      <c r="A3612" s="430"/>
      <c r="B3612" s="430"/>
      <c r="C3612" s="484"/>
    </row>
    <row r="3613" spans="1:3" ht="14.45">
      <c r="A3613" t="s">
        <v>11656</v>
      </c>
      <c r="B3613" s="429">
        <v>1</v>
      </c>
      <c r="C3613" s="483" t="s">
        <v>11657</v>
      </c>
    </row>
    <row r="3614" spans="1:3" ht="14.45">
      <c r="A3614" t="s">
        <v>11656</v>
      </c>
      <c r="B3614" s="429">
        <v>2</v>
      </c>
      <c r="C3614" s="483" t="s">
        <v>11658</v>
      </c>
    </row>
    <row r="3615" spans="1:3" ht="14.45">
      <c r="A3615" t="s">
        <v>11656</v>
      </c>
      <c r="B3615" s="429">
        <v>3</v>
      </c>
      <c r="C3615" s="483" t="s">
        <v>11659</v>
      </c>
    </row>
    <row r="3616" spans="1:3" ht="14.45">
      <c r="A3616" t="s">
        <v>11656</v>
      </c>
      <c r="B3616" s="429">
        <v>4</v>
      </c>
      <c r="C3616" s="483" t="s">
        <v>11660</v>
      </c>
    </row>
    <row r="3617" spans="1:3" ht="14.45">
      <c r="A3617" t="s">
        <v>11656</v>
      </c>
      <c r="B3617" s="429">
        <v>5</v>
      </c>
      <c r="C3617" s="483" t="s">
        <v>11661</v>
      </c>
    </row>
    <row r="3618" spans="1:3" ht="14.45">
      <c r="A3618" t="s">
        <v>11656</v>
      </c>
      <c r="B3618" s="429">
        <v>6</v>
      </c>
      <c r="C3618" s="483" t="s">
        <v>11662</v>
      </c>
    </row>
    <row r="3619" spans="1:3" ht="14.45">
      <c r="A3619" t="s">
        <v>11656</v>
      </c>
      <c r="B3619" s="429">
        <v>99</v>
      </c>
      <c r="C3619" s="483" t="s">
        <v>11663</v>
      </c>
    </row>
    <row r="3620" spans="1:3" ht="14.45">
      <c r="A3620" t="s">
        <v>11656</v>
      </c>
      <c r="B3620" s="429">
        <v>7</v>
      </c>
      <c r="C3620" s="483" t="s">
        <v>11664</v>
      </c>
    </row>
    <row r="3621" spans="1:3" ht="14.45">
      <c r="A3621"/>
      <c r="B3621"/>
      <c r="C3621" s="304"/>
    </row>
    <row r="3622" spans="1:3" ht="14.45">
      <c r="A3622" s="430"/>
      <c r="B3622" s="430"/>
      <c r="C3622" s="484"/>
    </row>
    <row r="3623" spans="1:3" ht="14.45">
      <c r="A3623" s="430"/>
      <c r="B3623" s="430"/>
      <c r="C3623" s="484"/>
    </row>
    <row r="3624" spans="1:3" ht="14.45">
      <c r="A3624" t="s">
        <v>11665</v>
      </c>
      <c r="B3624">
        <v>1</v>
      </c>
      <c r="C3624" s="304" t="s">
        <v>11666</v>
      </c>
    </row>
    <row r="3625" spans="1:3" ht="14.45">
      <c r="A3625" t="s">
        <v>11665</v>
      </c>
      <c r="B3625">
        <v>2</v>
      </c>
      <c r="C3625" s="304" t="s">
        <v>11667</v>
      </c>
    </row>
    <row r="3626" spans="1:3" ht="14.45">
      <c r="A3626" t="s">
        <v>11665</v>
      </c>
      <c r="B3626">
        <v>3</v>
      </c>
      <c r="C3626" s="304" t="s">
        <v>11668</v>
      </c>
    </row>
    <row r="3627" spans="1:3" ht="14.45">
      <c r="A3627" t="s">
        <v>11665</v>
      </c>
      <c r="B3627">
        <v>4</v>
      </c>
      <c r="C3627" s="304" t="s">
        <v>11669</v>
      </c>
    </row>
    <row r="3628" spans="1:3" ht="14.45">
      <c r="A3628" t="s">
        <v>11665</v>
      </c>
      <c r="B3628">
        <v>5</v>
      </c>
      <c r="C3628" s="304" t="s">
        <v>11670</v>
      </c>
    </row>
    <row r="3630" spans="1:3" ht="14.45">
      <c r="A3630" t="s">
        <v>11671</v>
      </c>
      <c r="B3630" s="2">
        <v>1</v>
      </c>
      <c r="C3630" s="304" t="s">
        <v>11672</v>
      </c>
    </row>
    <row r="3631" spans="1:3" ht="14.45">
      <c r="A3631" t="s">
        <v>11671</v>
      </c>
      <c r="B3631" s="2">
        <v>2</v>
      </c>
      <c r="C3631" s="304" t="s">
        <v>11673</v>
      </c>
    </row>
    <row r="3632" spans="1:3" ht="14.45">
      <c r="A3632" t="s">
        <v>11671</v>
      </c>
      <c r="B3632" s="2">
        <v>3</v>
      </c>
      <c r="C3632" s="304" t="s">
        <v>11674</v>
      </c>
    </row>
    <row r="3633" spans="1:3" ht="14.45">
      <c r="A3633" t="s">
        <v>11671</v>
      </c>
      <c r="B3633" s="2">
        <v>4</v>
      </c>
      <c r="C3633" s="304" t="s">
        <v>11675</v>
      </c>
    </row>
    <row r="3634" spans="1:3" ht="14.45">
      <c r="A3634" t="s">
        <v>11671</v>
      </c>
      <c r="B3634" s="2">
        <v>5</v>
      </c>
      <c r="C3634" s="304" t="s">
        <v>11676</v>
      </c>
    </row>
    <row r="3635" spans="1:3" ht="14.45">
      <c r="A3635" t="s">
        <v>11671</v>
      </c>
      <c r="B3635" s="2">
        <v>6</v>
      </c>
      <c r="C3635" s="304" t="s">
        <v>11677</v>
      </c>
    </row>
    <row r="3636" spans="1:3" ht="14.45">
      <c r="A3636" t="s">
        <v>11671</v>
      </c>
      <c r="B3636" s="2">
        <v>99</v>
      </c>
      <c r="C3636" s="304" t="s">
        <v>4525</v>
      </c>
    </row>
    <row r="3637" spans="1:3" ht="14.45">
      <c r="A3637" s="431"/>
      <c r="B3637" s="431"/>
      <c r="C3637" s="485"/>
    </row>
    <row r="3638" spans="1:3" ht="14.45">
      <c r="A3638" t="s">
        <v>11678</v>
      </c>
      <c r="B3638" s="2">
        <v>1</v>
      </c>
      <c r="C3638" s="304" t="s">
        <v>11679</v>
      </c>
    </row>
    <row r="3639" spans="1:3" ht="14.45">
      <c r="A3639" t="s">
        <v>11678</v>
      </c>
      <c r="B3639" s="2">
        <v>2</v>
      </c>
      <c r="C3639" s="304" t="s">
        <v>11652</v>
      </c>
    </row>
    <row r="3640" spans="1:3" ht="14.45">
      <c r="A3640" t="s">
        <v>11678</v>
      </c>
      <c r="B3640" s="2">
        <v>3</v>
      </c>
      <c r="C3640" s="304" t="s">
        <v>11680</v>
      </c>
    </row>
    <row r="3641" spans="1:3" ht="14.45">
      <c r="A3641" t="s">
        <v>11678</v>
      </c>
      <c r="B3641" s="2">
        <v>4</v>
      </c>
      <c r="C3641" s="304" t="s">
        <v>8672</v>
      </c>
    </row>
    <row r="3642" spans="1:3" ht="14.45">
      <c r="A3642" t="s">
        <v>11678</v>
      </c>
      <c r="B3642" s="2">
        <v>5</v>
      </c>
      <c r="C3642" s="304" t="s">
        <v>11655</v>
      </c>
    </row>
    <row r="3644" spans="1:3">
      <c r="A3644" s="196" t="s">
        <v>11681</v>
      </c>
      <c r="B3644" s="262">
        <v>1</v>
      </c>
      <c r="C3644" s="307" t="s">
        <v>8891</v>
      </c>
    </row>
    <row r="3645" spans="1:3">
      <c r="A3645" s="196" t="s">
        <v>11681</v>
      </c>
      <c r="B3645" s="262">
        <v>2</v>
      </c>
      <c r="C3645" s="307" t="s">
        <v>11351</v>
      </c>
    </row>
    <row r="3646" spans="1:3">
      <c r="A3646" s="196" t="s">
        <v>11681</v>
      </c>
      <c r="B3646" s="262">
        <v>3</v>
      </c>
      <c r="C3646" s="307" t="s">
        <v>11682</v>
      </c>
    </row>
    <row r="3647" spans="1:3">
      <c r="A3647" s="196" t="s">
        <v>11681</v>
      </c>
      <c r="B3647" s="262">
        <v>4</v>
      </c>
      <c r="C3647" s="307" t="s">
        <v>11683</v>
      </c>
    </row>
    <row r="3648" spans="1:3" ht="14.45">
      <c r="A3648" s="432" t="s">
        <v>11684</v>
      </c>
      <c r="B3648" s="262">
        <v>1</v>
      </c>
      <c r="C3648" s="304" t="s">
        <v>11685</v>
      </c>
    </row>
    <row r="3649" spans="1:3" ht="14.45">
      <c r="A3649" s="432" t="s">
        <v>11684</v>
      </c>
      <c r="B3649" s="262">
        <v>2</v>
      </c>
      <c r="C3649" s="304" t="s">
        <v>11686</v>
      </c>
    </row>
    <row r="3650" spans="1:3" ht="14.45">
      <c r="A3650" s="432" t="s">
        <v>11684</v>
      </c>
      <c r="B3650" s="262">
        <v>3</v>
      </c>
      <c r="C3650" s="304" t="s">
        <v>11552</v>
      </c>
    </row>
    <row r="3651" spans="1:3" ht="14.45">
      <c r="A3651" s="432" t="s">
        <v>11684</v>
      </c>
      <c r="B3651" s="262">
        <v>4</v>
      </c>
      <c r="C3651" s="304" t="s">
        <v>7781</v>
      </c>
    </row>
    <row r="3652" spans="1:3" ht="14.45">
      <c r="A3652" s="432" t="s">
        <v>11684</v>
      </c>
      <c r="B3652" s="262">
        <v>5</v>
      </c>
      <c r="C3652" s="304" t="s">
        <v>11687</v>
      </c>
    </row>
    <row r="3653" spans="1:3" ht="14.45">
      <c r="A3653" s="432" t="s">
        <v>11684</v>
      </c>
      <c r="B3653" s="262">
        <v>6</v>
      </c>
      <c r="C3653" s="304" t="s">
        <v>11688</v>
      </c>
    </row>
    <row r="3654" spans="1:3" ht="14.45">
      <c r="A3654" s="432" t="s">
        <v>11684</v>
      </c>
      <c r="B3654" s="262">
        <v>7</v>
      </c>
      <c r="C3654" s="304" t="s">
        <v>11689</v>
      </c>
    </row>
    <row r="3655" spans="1:3" ht="14.45">
      <c r="A3655" s="432" t="s">
        <v>11684</v>
      </c>
      <c r="B3655" s="262">
        <v>8</v>
      </c>
      <c r="C3655" s="304" t="s">
        <v>11690</v>
      </c>
    </row>
    <row r="3656" spans="1:3" ht="14.45">
      <c r="A3656" s="432" t="s">
        <v>11684</v>
      </c>
      <c r="B3656" s="262">
        <v>9</v>
      </c>
      <c r="C3656" s="304" t="s">
        <v>11691</v>
      </c>
    </row>
    <row r="3657" spans="1:3" ht="14.45">
      <c r="A3657" s="432" t="s">
        <v>11684</v>
      </c>
      <c r="B3657" s="262">
        <v>10</v>
      </c>
      <c r="C3657" s="304" t="s">
        <v>11692</v>
      </c>
    </row>
    <row r="3658" spans="1:3" ht="14.45">
      <c r="A3658" s="432" t="s">
        <v>11684</v>
      </c>
      <c r="B3658" s="262">
        <v>11</v>
      </c>
      <c r="C3658" s="304" t="s">
        <v>11693</v>
      </c>
    </row>
    <row r="3659" spans="1:3" ht="14.45">
      <c r="A3659" s="432" t="s">
        <v>11684</v>
      </c>
      <c r="B3659" s="262">
        <v>12</v>
      </c>
      <c r="C3659" s="304" t="s">
        <v>11694</v>
      </c>
    </row>
    <row r="3660" spans="1:3" ht="14.45">
      <c r="A3660" s="432" t="s">
        <v>11684</v>
      </c>
      <c r="B3660" s="262">
        <v>13</v>
      </c>
      <c r="C3660" s="304" t="s">
        <v>11695</v>
      </c>
    </row>
    <row r="3661" spans="1:3" ht="14.45">
      <c r="A3661" s="432" t="s">
        <v>11684</v>
      </c>
      <c r="B3661" s="262">
        <v>14</v>
      </c>
      <c r="C3661" s="304" t="s">
        <v>11696</v>
      </c>
    </row>
    <row r="3662" spans="1:3" ht="14.45">
      <c r="A3662" s="432" t="s">
        <v>11684</v>
      </c>
      <c r="B3662" s="262">
        <v>15</v>
      </c>
      <c r="C3662" s="304" t="s">
        <v>9509</v>
      </c>
    </row>
    <row r="3663" spans="1:3" ht="14.45">
      <c r="A3663" s="432" t="s">
        <v>11684</v>
      </c>
      <c r="B3663" s="262">
        <v>16</v>
      </c>
      <c r="C3663" s="304" t="s">
        <v>11697</v>
      </c>
    </row>
    <row r="3664" spans="1:3" ht="14.45">
      <c r="A3664" s="432" t="s">
        <v>11684</v>
      </c>
      <c r="B3664" s="262">
        <v>17</v>
      </c>
      <c r="C3664" s="304" t="s">
        <v>11698</v>
      </c>
    </row>
    <row r="3666" spans="1:3">
      <c r="A3666" s="196" t="s">
        <v>11699</v>
      </c>
      <c r="B3666" s="262">
        <v>1</v>
      </c>
      <c r="C3666" s="307" t="s">
        <v>11700</v>
      </c>
    </row>
    <row r="3667" spans="1:3">
      <c r="A3667" s="196" t="s">
        <v>11699</v>
      </c>
      <c r="B3667" s="262">
        <v>2</v>
      </c>
      <c r="C3667" s="307" t="s">
        <v>11701</v>
      </c>
    </row>
    <row r="3668" spans="1:3">
      <c r="A3668" s="196" t="s">
        <v>11699</v>
      </c>
      <c r="B3668" s="262">
        <v>3</v>
      </c>
      <c r="C3668" s="307" t="s">
        <v>11702</v>
      </c>
    </row>
    <row r="3671" spans="1:3">
      <c r="A3671" s="196" t="s">
        <v>11703</v>
      </c>
      <c r="B3671" s="262">
        <v>1</v>
      </c>
      <c r="C3671" s="307" t="s">
        <v>11704</v>
      </c>
    </row>
    <row r="3672" spans="1:3">
      <c r="A3672" s="196" t="s">
        <v>11703</v>
      </c>
      <c r="B3672" s="262">
        <v>2</v>
      </c>
      <c r="C3672" s="433" t="s">
        <v>11705</v>
      </c>
    </row>
    <row r="3673" spans="1:3">
      <c r="A3673" s="196" t="s">
        <v>11703</v>
      </c>
      <c r="B3673" s="262">
        <v>3</v>
      </c>
      <c r="C3673" s="307" t="s">
        <v>11706</v>
      </c>
    </row>
    <row r="3676" spans="1:3">
      <c r="A3676" s="196" t="s">
        <v>11707</v>
      </c>
      <c r="B3676" s="262">
        <v>1</v>
      </c>
      <c r="C3676" s="307" t="s">
        <v>11708</v>
      </c>
    </row>
    <row r="3677" spans="1:3">
      <c r="A3677" s="196" t="s">
        <v>11707</v>
      </c>
      <c r="B3677" s="262">
        <v>2</v>
      </c>
      <c r="C3677" s="307" t="s">
        <v>11709</v>
      </c>
    </row>
    <row r="3678" spans="1:3">
      <c r="A3678" s="196" t="s">
        <v>11707</v>
      </c>
      <c r="B3678" s="262">
        <v>3</v>
      </c>
      <c r="C3678" s="307" t="s">
        <v>11710</v>
      </c>
    </row>
    <row r="3679" spans="1:3">
      <c r="A3679" s="196" t="s">
        <v>11707</v>
      </c>
      <c r="B3679" s="262">
        <v>4</v>
      </c>
      <c r="C3679" s="307" t="s">
        <v>11711</v>
      </c>
    </row>
    <row r="3680" spans="1:3">
      <c r="A3680" s="196" t="s">
        <v>11707</v>
      </c>
      <c r="B3680" s="262">
        <v>5</v>
      </c>
      <c r="C3680" s="307" t="s">
        <v>10551</v>
      </c>
    </row>
    <row r="3682" spans="1:3">
      <c r="A3682" s="196" t="s">
        <v>11712</v>
      </c>
      <c r="B3682" s="262">
        <v>1</v>
      </c>
      <c r="C3682" s="307" t="s">
        <v>11713</v>
      </c>
    </row>
    <row r="3683" spans="1:3">
      <c r="A3683" s="196" t="s">
        <v>11712</v>
      </c>
      <c r="B3683" s="262">
        <v>2</v>
      </c>
      <c r="C3683" s="307" t="s">
        <v>11714</v>
      </c>
    </row>
    <row r="3684" spans="1:3">
      <c r="A3684" s="196" t="s">
        <v>11712</v>
      </c>
      <c r="B3684" s="262">
        <v>3</v>
      </c>
      <c r="C3684" s="307" t="s">
        <v>11715</v>
      </c>
    </row>
    <row r="3685" spans="1:3">
      <c r="A3685" s="196" t="s">
        <v>11712</v>
      </c>
      <c r="B3685" s="262">
        <v>4</v>
      </c>
      <c r="C3685" s="307" t="s">
        <v>11716</v>
      </c>
    </row>
    <row r="3686" spans="1:3">
      <c r="A3686" s="196" t="s">
        <v>11712</v>
      </c>
      <c r="B3686" s="262">
        <v>5</v>
      </c>
      <c r="C3686" s="307" t="s">
        <v>11717</v>
      </c>
    </row>
    <row r="3687" spans="1:3">
      <c r="A3687" s="196" t="s">
        <v>11712</v>
      </c>
      <c r="B3687" s="262">
        <v>6</v>
      </c>
      <c r="C3687" s="307" t="s">
        <v>11718</v>
      </c>
    </row>
    <row r="3688" spans="1:3">
      <c r="A3688" s="196" t="s">
        <v>11712</v>
      </c>
      <c r="B3688" s="262">
        <v>7</v>
      </c>
      <c r="C3688" s="307" t="s">
        <v>11719</v>
      </c>
    </row>
    <row r="3689" spans="1:3">
      <c r="A3689" s="196" t="s">
        <v>11712</v>
      </c>
      <c r="B3689" s="262">
        <v>8</v>
      </c>
      <c r="C3689" s="307" t="s">
        <v>11720</v>
      </c>
    </row>
    <row r="3691" spans="1:3" ht="14.45">
      <c r="A3691" s="2" t="s">
        <v>11721</v>
      </c>
      <c r="B3691" s="434">
        <v>1</v>
      </c>
      <c r="C3691" s="307" t="s">
        <v>7217</v>
      </c>
    </row>
    <row r="3692" spans="1:3" ht="14.45">
      <c r="A3692" s="2" t="s">
        <v>11721</v>
      </c>
      <c r="B3692" s="434">
        <v>2</v>
      </c>
      <c r="C3692" s="307" t="s">
        <v>7222</v>
      </c>
    </row>
    <row r="3693" spans="1:3" ht="14.45">
      <c r="A3693" s="2" t="s">
        <v>11721</v>
      </c>
      <c r="B3693" s="434">
        <v>3</v>
      </c>
      <c r="C3693" s="307" t="s">
        <v>7226</v>
      </c>
    </row>
    <row r="3694" spans="1:3" ht="14.45">
      <c r="A3694" s="2" t="s">
        <v>11721</v>
      </c>
      <c r="B3694" s="434">
        <v>4</v>
      </c>
      <c r="C3694" s="307" t="s">
        <v>7230</v>
      </c>
    </row>
    <row r="3695" spans="1:3" ht="14.45">
      <c r="A3695" s="2" t="s">
        <v>11721</v>
      </c>
      <c r="B3695" s="434">
        <v>5</v>
      </c>
      <c r="C3695" s="307" t="s">
        <v>7234</v>
      </c>
    </row>
    <row r="3696" spans="1:3" ht="14.45">
      <c r="A3696" s="2" t="s">
        <v>11721</v>
      </c>
      <c r="B3696" s="434">
        <v>6</v>
      </c>
      <c r="C3696" s="307" t="s">
        <v>7238</v>
      </c>
    </row>
    <row r="3697" spans="1:3" ht="14.45">
      <c r="A3697" s="2" t="s">
        <v>11721</v>
      </c>
      <c r="B3697" s="434">
        <v>7</v>
      </c>
      <c r="C3697" s="307" t="s">
        <v>7242</v>
      </c>
    </row>
    <row r="3698" spans="1:3" ht="14.45">
      <c r="A3698" s="2" t="s">
        <v>11721</v>
      </c>
      <c r="B3698" s="434">
        <v>8</v>
      </c>
      <c r="C3698" s="307" t="s">
        <v>7246</v>
      </c>
    </row>
    <row r="3699" spans="1:3" ht="14.45">
      <c r="A3699" s="2" t="s">
        <v>11721</v>
      </c>
      <c r="B3699" s="434">
        <v>9</v>
      </c>
      <c r="C3699" s="307" t="s">
        <v>7250</v>
      </c>
    </row>
    <row r="3700" spans="1:3" ht="14.45">
      <c r="A3700" s="2" t="s">
        <v>11721</v>
      </c>
      <c r="B3700" s="434">
        <v>88</v>
      </c>
      <c r="C3700" s="307" t="s">
        <v>10354</v>
      </c>
    </row>
    <row r="3702" spans="1:3" ht="15.6">
      <c r="A3702" s="196" t="s">
        <v>11722</v>
      </c>
      <c r="B3702" s="435">
        <v>1</v>
      </c>
      <c r="C3702" s="486" t="s">
        <v>11723</v>
      </c>
    </row>
    <row r="3703" spans="1:3" ht="15.6">
      <c r="A3703" s="196" t="s">
        <v>11722</v>
      </c>
      <c r="B3703" s="435">
        <v>2</v>
      </c>
      <c r="C3703" s="486" t="s">
        <v>11724</v>
      </c>
    </row>
    <row r="3704" spans="1:3" ht="15.6">
      <c r="A3704" s="196" t="s">
        <v>11722</v>
      </c>
      <c r="B3704" s="435">
        <v>3</v>
      </c>
      <c r="C3704" s="486" t="s">
        <v>11725</v>
      </c>
    </row>
    <row r="3705" spans="1:3" ht="15.6">
      <c r="B3705" s="435"/>
      <c r="C3705" s="486" t="s">
        <v>2988</v>
      </c>
    </row>
    <row r="3706" spans="1:3" ht="15.6">
      <c r="A3706" s="196" t="s">
        <v>11726</v>
      </c>
      <c r="B3706" s="435">
        <v>1</v>
      </c>
      <c r="C3706" s="486" t="s">
        <v>11727</v>
      </c>
    </row>
    <row r="3707" spans="1:3" ht="15.6">
      <c r="A3707" s="196" t="s">
        <v>11726</v>
      </c>
      <c r="B3707" s="435">
        <v>2</v>
      </c>
      <c r="C3707" s="486" t="s">
        <v>11728</v>
      </c>
    </row>
    <row r="3708" spans="1:3" ht="15.6">
      <c r="A3708" s="196" t="s">
        <v>11726</v>
      </c>
      <c r="B3708" s="435">
        <v>3</v>
      </c>
      <c r="C3708" s="486" t="s">
        <v>11729</v>
      </c>
    </row>
    <row r="3709" spans="1:3" ht="15.6">
      <c r="A3709" s="196" t="s">
        <v>11726</v>
      </c>
      <c r="B3709" s="435">
        <v>4</v>
      </c>
      <c r="C3709" s="486" t="s">
        <v>11730</v>
      </c>
    </row>
    <row r="3710" spans="1:3" ht="15.6">
      <c r="A3710" s="196" t="s">
        <v>11726</v>
      </c>
      <c r="B3710" s="435">
        <v>5</v>
      </c>
      <c r="C3710" s="486" t="s">
        <v>11731</v>
      </c>
    </row>
    <row r="3711" spans="1:3" ht="15.6">
      <c r="A3711" s="196" t="s">
        <v>11726</v>
      </c>
      <c r="B3711" s="435">
        <v>6</v>
      </c>
      <c r="C3711" s="486" t="s">
        <v>11732</v>
      </c>
    </row>
    <row r="3712" spans="1:3" ht="15.6">
      <c r="A3712" s="196" t="s">
        <v>11726</v>
      </c>
      <c r="B3712" s="435">
        <v>7</v>
      </c>
      <c r="C3712" s="486" t="s">
        <v>11733</v>
      </c>
    </row>
    <row r="3713" spans="1:3" ht="15.6">
      <c r="A3713" s="196" t="s">
        <v>11726</v>
      </c>
      <c r="B3713" s="435">
        <v>8</v>
      </c>
      <c r="C3713" s="486" t="s">
        <v>11734</v>
      </c>
    </row>
    <row r="3714" spans="1:3" ht="15.6">
      <c r="A3714" s="196" t="s">
        <v>11726</v>
      </c>
      <c r="B3714" s="435">
        <v>9</v>
      </c>
      <c r="C3714" s="486" t="s">
        <v>11735</v>
      </c>
    </row>
    <row r="3715" spans="1:3" ht="15.6">
      <c r="A3715" s="196" t="s">
        <v>11726</v>
      </c>
      <c r="B3715" s="435">
        <v>10</v>
      </c>
      <c r="C3715" s="486" t="s">
        <v>11736</v>
      </c>
    </row>
    <row r="3716" spans="1:3" ht="15.6">
      <c r="B3716" s="435"/>
      <c r="C3716" s="486" t="s">
        <v>2988</v>
      </c>
    </row>
    <row r="3717" spans="1:3" ht="15.6">
      <c r="A3717" s="196" t="s">
        <v>11737</v>
      </c>
      <c r="B3717" s="435">
        <v>1</v>
      </c>
      <c r="C3717" s="486" t="s">
        <v>11738</v>
      </c>
    </row>
    <row r="3718" spans="1:3" ht="15.6">
      <c r="A3718" s="196" t="s">
        <v>11737</v>
      </c>
      <c r="B3718" s="435">
        <v>2</v>
      </c>
      <c r="C3718" s="486" t="s">
        <v>11739</v>
      </c>
    </row>
    <row r="3719" spans="1:3" ht="15.6">
      <c r="A3719" s="196" t="s">
        <v>11737</v>
      </c>
      <c r="B3719" s="435">
        <v>3</v>
      </c>
      <c r="C3719" s="486" t="s">
        <v>11740</v>
      </c>
    </row>
    <row r="3720" spans="1:3" ht="15.6">
      <c r="A3720" s="196" t="s">
        <v>11737</v>
      </c>
      <c r="B3720" s="435">
        <v>4</v>
      </c>
      <c r="C3720" s="486" t="s">
        <v>11741</v>
      </c>
    </row>
    <row r="3721" spans="1:3" ht="15.6">
      <c r="A3721" s="196" t="s">
        <v>11737</v>
      </c>
      <c r="B3721" s="435">
        <v>88</v>
      </c>
      <c r="C3721" s="486" t="s">
        <v>8632</v>
      </c>
    </row>
    <row r="3722" spans="1:3" ht="15.6">
      <c r="B3722" s="435"/>
      <c r="C3722" s="486" t="s">
        <v>2988</v>
      </c>
    </row>
    <row r="3723" spans="1:3" ht="15.6">
      <c r="A3723" s="196" t="s">
        <v>11742</v>
      </c>
      <c r="B3723" s="435">
        <v>1</v>
      </c>
      <c r="C3723" s="486" t="s">
        <v>11743</v>
      </c>
    </row>
    <row r="3724" spans="1:3" ht="15.6">
      <c r="A3724" s="196" t="s">
        <v>11742</v>
      </c>
      <c r="B3724" s="435">
        <v>2</v>
      </c>
      <c r="C3724" s="486" t="s">
        <v>11744</v>
      </c>
    </row>
    <row r="3725" spans="1:3" ht="15.6">
      <c r="A3725" s="196" t="s">
        <v>11742</v>
      </c>
      <c r="B3725" s="435">
        <v>3</v>
      </c>
      <c r="C3725" s="486" t="s">
        <v>11745</v>
      </c>
    </row>
    <row r="3726" spans="1:3" ht="15.6">
      <c r="A3726" s="196" t="s">
        <v>11742</v>
      </c>
      <c r="B3726" s="435">
        <v>4</v>
      </c>
      <c r="C3726" s="486" t="s">
        <v>11746</v>
      </c>
    </row>
    <row r="3727" spans="1:3" ht="15.6">
      <c r="A3727" s="196" t="s">
        <v>11742</v>
      </c>
      <c r="B3727" s="435">
        <v>88</v>
      </c>
      <c r="C3727" s="486" t="s">
        <v>11747</v>
      </c>
    </row>
    <row r="3728" spans="1:3" ht="15.6">
      <c r="A3728" s="196" t="s">
        <v>11742</v>
      </c>
      <c r="B3728" s="435">
        <v>0</v>
      </c>
      <c r="C3728" s="486" t="s">
        <v>11748</v>
      </c>
    </row>
    <row r="3731" spans="1:3">
      <c r="A3731" s="307" t="s">
        <v>11749</v>
      </c>
      <c r="B3731" s="307">
        <v>1</v>
      </c>
      <c r="C3731" s="307" t="s">
        <v>11750</v>
      </c>
    </row>
    <row r="3732" spans="1:3">
      <c r="A3732" s="307" t="s">
        <v>11749</v>
      </c>
      <c r="B3732" s="307">
        <v>2</v>
      </c>
      <c r="C3732" s="307" t="s">
        <v>11751</v>
      </c>
    </row>
    <row r="3733" spans="1:3">
      <c r="A3733" s="307" t="s">
        <v>11749</v>
      </c>
      <c r="B3733" s="307">
        <v>3</v>
      </c>
      <c r="C3733" s="307" t="s">
        <v>11752</v>
      </c>
    </row>
    <row r="3734" spans="1:3">
      <c r="A3734" s="307" t="s">
        <v>11749</v>
      </c>
      <c r="B3734" s="307">
        <v>0</v>
      </c>
      <c r="C3734" s="307" t="s">
        <v>11753</v>
      </c>
    </row>
    <row r="3735" spans="1:3">
      <c r="A3735" s="307"/>
      <c r="B3735" s="307"/>
    </row>
    <row r="3736" spans="1:3">
      <c r="A3736" s="307"/>
      <c r="B3736" s="307"/>
    </row>
    <row r="3737" spans="1:3">
      <c r="A3737" s="307"/>
      <c r="B3737" s="307"/>
    </row>
    <row r="3738" spans="1:3">
      <c r="A3738" s="307" t="s">
        <v>11754</v>
      </c>
      <c r="B3738" s="307">
        <v>1</v>
      </c>
      <c r="C3738" s="307" t="s">
        <v>118</v>
      </c>
    </row>
    <row r="3739" spans="1:3">
      <c r="A3739" s="307" t="s">
        <v>11754</v>
      </c>
      <c r="B3739" s="307">
        <v>2</v>
      </c>
      <c r="C3739" s="307" t="s">
        <v>3040</v>
      </c>
    </row>
    <row r="3740" spans="1:3">
      <c r="A3740" s="307" t="s">
        <v>11754</v>
      </c>
      <c r="B3740" s="307">
        <v>3</v>
      </c>
      <c r="C3740" s="307" t="s">
        <v>4525</v>
      </c>
    </row>
    <row r="3741" spans="1:3">
      <c r="A3741" s="307"/>
      <c r="B3741" s="307"/>
    </row>
    <row r="3742" spans="1:3">
      <c r="A3742" s="307"/>
      <c r="B3742" s="307"/>
    </row>
    <row r="3743" spans="1:3">
      <c r="A3743" s="307" t="s">
        <v>7036</v>
      </c>
      <c r="B3743" s="307">
        <v>1</v>
      </c>
      <c r="C3743" s="307" t="s">
        <v>11755</v>
      </c>
    </row>
    <row r="3744" spans="1:3">
      <c r="A3744" s="307" t="s">
        <v>7036</v>
      </c>
      <c r="B3744" s="307">
        <v>2</v>
      </c>
      <c r="C3744" s="307" t="s">
        <v>11756</v>
      </c>
    </row>
    <row r="3745" spans="1:3">
      <c r="A3745" s="307" t="s">
        <v>7036</v>
      </c>
      <c r="B3745" s="307">
        <v>3</v>
      </c>
      <c r="C3745" s="307" t="s">
        <v>7034</v>
      </c>
    </row>
    <row r="3746" spans="1:3">
      <c r="A3746" s="307" t="s">
        <v>7036</v>
      </c>
      <c r="B3746" s="307">
        <v>4</v>
      </c>
      <c r="C3746" s="307" t="s">
        <v>11757</v>
      </c>
    </row>
    <row r="3747" spans="1:3">
      <c r="A3747" s="307" t="s">
        <v>7036</v>
      </c>
      <c r="B3747" s="307">
        <v>5</v>
      </c>
      <c r="C3747" s="307" t="s">
        <v>11758</v>
      </c>
    </row>
    <row r="3748" spans="1:3">
      <c r="A3748" s="307"/>
      <c r="B3748" s="307"/>
    </row>
    <row r="3749" spans="1:3">
      <c r="A3749" s="307"/>
      <c r="B3749" s="307"/>
    </row>
    <row r="3750" spans="1:3">
      <c r="A3750" s="307"/>
      <c r="B3750" s="307"/>
    </row>
    <row r="3751" spans="1:3">
      <c r="A3751" s="307" t="s">
        <v>11759</v>
      </c>
      <c r="B3751" s="307">
        <v>1</v>
      </c>
      <c r="C3751" s="307" t="s">
        <v>11760</v>
      </c>
    </row>
    <row r="3752" spans="1:3">
      <c r="A3752" s="307" t="s">
        <v>11759</v>
      </c>
      <c r="B3752" s="307">
        <v>2</v>
      </c>
      <c r="C3752" s="307" t="s">
        <v>11761</v>
      </c>
    </row>
    <row r="3753" spans="1:3">
      <c r="A3753" s="307" t="s">
        <v>11759</v>
      </c>
      <c r="B3753" s="307">
        <v>3</v>
      </c>
      <c r="C3753" s="307" t="s">
        <v>11762</v>
      </c>
    </row>
    <row r="3754" spans="1:3">
      <c r="A3754" s="307" t="s">
        <v>11759</v>
      </c>
      <c r="B3754" s="307">
        <v>4</v>
      </c>
      <c r="C3754" s="307" t="s">
        <v>11763</v>
      </c>
    </row>
    <row r="3755" spans="1:3">
      <c r="A3755" s="307" t="s">
        <v>11759</v>
      </c>
      <c r="B3755" s="307">
        <v>5</v>
      </c>
      <c r="C3755" s="307" t="s">
        <v>11201</v>
      </c>
    </row>
    <row r="3756" spans="1:3">
      <c r="A3756" s="307" t="s">
        <v>11759</v>
      </c>
      <c r="B3756" s="307">
        <v>88</v>
      </c>
      <c r="C3756" s="307" t="s">
        <v>11512</v>
      </c>
    </row>
    <row r="3757" spans="1:3">
      <c r="A3757" s="307"/>
      <c r="B3757" s="307"/>
    </row>
    <row r="3758" spans="1:3">
      <c r="A3758" s="307" t="s">
        <v>6944</v>
      </c>
      <c r="B3758" s="307">
        <v>1</v>
      </c>
      <c r="C3758" s="307" t="s">
        <v>11764</v>
      </c>
    </row>
    <row r="3759" spans="1:3">
      <c r="A3759" s="307" t="s">
        <v>6944</v>
      </c>
      <c r="B3759" s="307">
        <v>2</v>
      </c>
      <c r="C3759" s="307" t="s">
        <v>11765</v>
      </c>
    </row>
    <row r="3760" spans="1:3">
      <c r="A3760" s="307" t="s">
        <v>6944</v>
      </c>
      <c r="B3760" s="307">
        <v>3</v>
      </c>
      <c r="C3760" s="307" t="s">
        <v>11766</v>
      </c>
    </row>
    <row r="3761" spans="1:3">
      <c r="A3761" s="307" t="s">
        <v>6944</v>
      </c>
      <c r="B3761" s="307">
        <v>4</v>
      </c>
      <c r="C3761" s="307" t="s">
        <v>11767</v>
      </c>
    </row>
    <row r="3762" spans="1:3">
      <c r="A3762" s="307" t="s">
        <v>6944</v>
      </c>
      <c r="B3762" s="307">
        <v>5</v>
      </c>
      <c r="C3762" s="307" t="s">
        <v>11768</v>
      </c>
    </row>
    <row r="3763" spans="1:3">
      <c r="A3763" s="307" t="s">
        <v>6944</v>
      </c>
      <c r="B3763" s="307">
        <v>6</v>
      </c>
      <c r="C3763" s="307" t="s">
        <v>11769</v>
      </c>
    </row>
    <row r="3764" spans="1:3">
      <c r="A3764" s="307" t="s">
        <v>6944</v>
      </c>
      <c r="B3764" s="307">
        <v>7</v>
      </c>
      <c r="C3764" s="307" t="s">
        <v>11770</v>
      </c>
    </row>
    <row r="3765" spans="1:3">
      <c r="A3765" s="307" t="s">
        <v>6944</v>
      </c>
      <c r="B3765" s="307">
        <v>88</v>
      </c>
      <c r="C3765" s="307" t="s">
        <v>8622</v>
      </c>
    </row>
    <row r="3766" spans="1:3">
      <c r="A3766" s="307"/>
      <c r="B3766" s="307"/>
    </row>
    <row r="3767" spans="1:3">
      <c r="A3767" s="307" t="s">
        <v>11771</v>
      </c>
      <c r="B3767" s="307">
        <v>1</v>
      </c>
      <c r="C3767" s="307" t="s">
        <v>11772</v>
      </c>
    </row>
    <row r="3768" spans="1:3">
      <c r="A3768" s="307" t="s">
        <v>11771</v>
      </c>
      <c r="B3768" s="307">
        <v>2</v>
      </c>
      <c r="C3768" s="307" t="s">
        <v>11773</v>
      </c>
    </row>
    <row r="3769" spans="1:3">
      <c r="A3769" s="307" t="s">
        <v>11771</v>
      </c>
      <c r="B3769" s="307">
        <v>3</v>
      </c>
      <c r="C3769" s="307" t="s">
        <v>11774</v>
      </c>
    </row>
    <row r="3770" spans="1:3">
      <c r="A3770" s="307" t="s">
        <v>11771</v>
      </c>
      <c r="B3770" s="307">
        <v>4</v>
      </c>
      <c r="C3770" s="307" t="s">
        <v>11775</v>
      </c>
    </row>
    <row r="3771" spans="1:3">
      <c r="A3771" s="307" t="s">
        <v>11771</v>
      </c>
      <c r="B3771" s="307">
        <v>88</v>
      </c>
      <c r="C3771" s="307" t="s">
        <v>8622</v>
      </c>
    </row>
    <row r="3772" spans="1:3">
      <c r="A3772" s="307"/>
      <c r="B3772" s="307"/>
    </row>
    <row r="3773" spans="1:3">
      <c r="A3773" s="307" t="s">
        <v>11776</v>
      </c>
      <c r="B3773" s="307">
        <v>1</v>
      </c>
      <c r="C3773" s="307" t="s">
        <v>11777</v>
      </c>
    </row>
    <row r="3774" spans="1:3">
      <c r="A3774" s="307" t="s">
        <v>11776</v>
      </c>
      <c r="B3774" s="307">
        <v>2</v>
      </c>
      <c r="C3774" s="307" t="s">
        <v>11778</v>
      </c>
    </row>
    <row r="3775" spans="1:3">
      <c r="A3775" s="307" t="s">
        <v>11776</v>
      </c>
      <c r="B3775" s="307">
        <v>3</v>
      </c>
      <c r="C3775" s="307" t="s">
        <v>11779</v>
      </c>
    </row>
    <row r="3776" spans="1:3">
      <c r="A3776" s="307" t="s">
        <v>11776</v>
      </c>
      <c r="B3776" s="307">
        <v>4</v>
      </c>
      <c r="C3776" s="307" t="s">
        <v>11780</v>
      </c>
    </row>
    <row r="3777" spans="1:3">
      <c r="A3777" s="307" t="s">
        <v>11776</v>
      </c>
      <c r="B3777" s="307">
        <v>5</v>
      </c>
      <c r="C3777" s="307" t="s">
        <v>11781</v>
      </c>
    </row>
    <row r="3778" spans="1:3">
      <c r="A3778" s="307" t="s">
        <v>11776</v>
      </c>
      <c r="B3778" s="307">
        <v>88</v>
      </c>
      <c r="C3778" s="307" t="s">
        <v>11512</v>
      </c>
    </row>
    <row r="3779" spans="1:3">
      <c r="A3779" s="307"/>
      <c r="B3779" s="307"/>
    </row>
    <row r="3780" spans="1:3">
      <c r="A3780" s="307" t="s">
        <v>11782</v>
      </c>
      <c r="B3780" s="307">
        <v>1</v>
      </c>
      <c r="C3780" s="307" t="s">
        <v>11783</v>
      </c>
    </row>
    <row r="3781" spans="1:3">
      <c r="A3781" s="307" t="s">
        <v>11782</v>
      </c>
      <c r="B3781" s="307">
        <v>2</v>
      </c>
      <c r="C3781" s="307" t="s">
        <v>11784</v>
      </c>
    </row>
    <row r="3782" spans="1:3">
      <c r="A3782" s="307" t="s">
        <v>11782</v>
      </c>
      <c r="B3782" s="307">
        <v>3</v>
      </c>
      <c r="C3782" s="307" t="s">
        <v>11785</v>
      </c>
    </row>
    <row r="3783" spans="1:3">
      <c r="A3783" s="307" t="s">
        <v>11782</v>
      </c>
      <c r="B3783" s="307">
        <v>4</v>
      </c>
      <c r="C3783" s="307" t="s">
        <v>11786</v>
      </c>
    </row>
    <row r="3784" spans="1:3">
      <c r="A3784" s="307" t="s">
        <v>11782</v>
      </c>
      <c r="B3784" s="307">
        <v>88</v>
      </c>
      <c r="C3784" s="307" t="s">
        <v>11512</v>
      </c>
    </row>
    <row r="3785" spans="1:3">
      <c r="A3785" s="307"/>
      <c r="B3785" s="307"/>
    </row>
    <row r="3786" spans="1:3">
      <c r="A3786" s="307"/>
      <c r="B3786" s="307"/>
    </row>
    <row r="3787" spans="1:3">
      <c r="A3787" s="307" t="s">
        <v>11787</v>
      </c>
      <c r="B3787" s="307">
        <v>1</v>
      </c>
      <c r="C3787" s="307" t="s">
        <v>11788</v>
      </c>
    </row>
    <row r="3788" spans="1:3">
      <c r="A3788" s="307" t="s">
        <v>11787</v>
      </c>
      <c r="B3788" s="307">
        <v>2</v>
      </c>
      <c r="C3788" s="307" t="s">
        <v>11789</v>
      </c>
    </row>
    <row r="3789" spans="1:3">
      <c r="A3789" s="307" t="s">
        <v>11787</v>
      </c>
      <c r="B3789" s="307">
        <v>3</v>
      </c>
      <c r="C3789" s="307" t="s">
        <v>11790</v>
      </c>
    </row>
    <row r="3790" spans="1:3">
      <c r="A3790" s="307" t="s">
        <v>11787</v>
      </c>
      <c r="B3790" s="307">
        <v>4</v>
      </c>
      <c r="C3790" s="307" t="s">
        <v>11791</v>
      </c>
    </row>
    <row r="3791" spans="1:3">
      <c r="A3791" s="307" t="s">
        <v>11787</v>
      </c>
      <c r="B3791" s="307">
        <v>5</v>
      </c>
      <c r="C3791" s="307" t="s">
        <v>11792</v>
      </c>
    </row>
    <row r="3792" spans="1:3">
      <c r="A3792" s="307" t="s">
        <v>11787</v>
      </c>
      <c r="B3792" s="307">
        <v>6</v>
      </c>
      <c r="C3792" s="307" t="s">
        <v>11793</v>
      </c>
    </row>
    <row r="3793" spans="1:3">
      <c r="A3793" s="307" t="s">
        <v>11787</v>
      </c>
      <c r="B3793" s="307">
        <v>88</v>
      </c>
      <c r="C3793" s="307" t="s">
        <v>8622</v>
      </c>
    </row>
    <row r="3794" spans="1:3">
      <c r="A3794" s="307"/>
      <c r="B3794" s="307"/>
    </row>
    <row r="3795" spans="1:3">
      <c r="A3795" s="307" t="s">
        <v>11794</v>
      </c>
      <c r="B3795" s="307">
        <v>1</v>
      </c>
      <c r="C3795" s="307" t="s">
        <v>11795</v>
      </c>
    </row>
    <row r="3796" spans="1:3">
      <c r="A3796" s="307" t="s">
        <v>11794</v>
      </c>
      <c r="B3796" s="307">
        <v>2</v>
      </c>
      <c r="C3796" s="307" t="s">
        <v>11796</v>
      </c>
    </row>
    <row r="3797" spans="1:3">
      <c r="A3797" s="307" t="s">
        <v>11794</v>
      </c>
      <c r="B3797" s="307">
        <v>3</v>
      </c>
      <c r="C3797" s="307" t="s">
        <v>11797</v>
      </c>
    </row>
    <row r="3798" spans="1:3">
      <c r="A3798" s="307" t="s">
        <v>11794</v>
      </c>
      <c r="B3798" s="307">
        <v>4</v>
      </c>
      <c r="C3798" s="307" t="s">
        <v>11798</v>
      </c>
    </row>
    <row r="3799" spans="1:3">
      <c r="A3799" s="307" t="s">
        <v>11794</v>
      </c>
      <c r="B3799" s="307">
        <v>5</v>
      </c>
      <c r="C3799" s="307" t="s">
        <v>11799</v>
      </c>
    </row>
    <row r="3800" spans="1:3">
      <c r="A3800" s="307" t="s">
        <v>11794</v>
      </c>
      <c r="B3800" s="307">
        <v>88</v>
      </c>
      <c r="C3800" s="307" t="s">
        <v>11512</v>
      </c>
    </row>
    <row r="3801" spans="1:3">
      <c r="A3801" s="307"/>
      <c r="B3801" s="307"/>
    </row>
    <row r="3802" spans="1:3">
      <c r="A3802" s="307"/>
      <c r="B3802" s="307"/>
    </row>
    <row r="3803" spans="1:3">
      <c r="A3803" s="307"/>
      <c r="B3803" s="307"/>
    </row>
    <row r="3804" spans="1:3">
      <c r="A3804" s="307" t="s">
        <v>11800</v>
      </c>
      <c r="B3804" s="307">
        <v>1</v>
      </c>
      <c r="C3804" s="307" t="s">
        <v>11801</v>
      </c>
    </row>
    <row r="3805" spans="1:3">
      <c r="A3805" s="307" t="s">
        <v>11800</v>
      </c>
      <c r="B3805" s="307">
        <v>2</v>
      </c>
      <c r="C3805" s="307" t="s">
        <v>11802</v>
      </c>
    </row>
    <row r="3806" spans="1:3">
      <c r="A3806" s="307" t="s">
        <v>11800</v>
      </c>
      <c r="B3806" s="307">
        <v>3</v>
      </c>
      <c r="C3806" s="307" t="s">
        <v>11803</v>
      </c>
    </row>
    <row r="3807" spans="1:3">
      <c r="A3807" s="307" t="s">
        <v>11800</v>
      </c>
      <c r="B3807" s="307">
        <v>4</v>
      </c>
      <c r="C3807" s="307" t="s">
        <v>11804</v>
      </c>
    </row>
    <row r="3808" spans="1:3">
      <c r="A3808" s="307" t="s">
        <v>11800</v>
      </c>
      <c r="B3808" s="307">
        <v>5</v>
      </c>
      <c r="C3808" s="307" t="s">
        <v>11805</v>
      </c>
    </row>
    <row r="3809" spans="1:3">
      <c r="A3809" s="307" t="s">
        <v>11800</v>
      </c>
      <c r="B3809" s="307">
        <v>6</v>
      </c>
      <c r="C3809" s="307" t="s">
        <v>11806</v>
      </c>
    </row>
    <row r="3810" spans="1:3">
      <c r="A3810" s="307" t="s">
        <v>11800</v>
      </c>
      <c r="B3810" s="307">
        <v>7</v>
      </c>
      <c r="C3810" s="307" t="s">
        <v>11807</v>
      </c>
    </row>
    <row r="3811" spans="1:3">
      <c r="A3811" s="307" t="s">
        <v>11800</v>
      </c>
      <c r="B3811" s="307">
        <v>88</v>
      </c>
      <c r="C3811" s="307" t="s">
        <v>11512</v>
      </c>
    </row>
    <row r="3812" spans="1:3">
      <c r="A3812" s="307"/>
      <c r="B3812" s="307"/>
    </row>
    <row r="3813" spans="1:3">
      <c r="A3813" s="307"/>
      <c r="B3813" s="307"/>
    </row>
    <row r="3814" spans="1:3">
      <c r="A3814" s="307"/>
      <c r="B3814" s="307"/>
    </row>
    <row r="3815" spans="1:3">
      <c r="A3815" s="271" t="s">
        <v>6952</v>
      </c>
      <c r="B3815" s="307">
        <v>1</v>
      </c>
      <c r="C3815" s="307" t="s">
        <v>11808</v>
      </c>
    </row>
    <row r="3816" spans="1:3">
      <c r="A3816" s="271" t="s">
        <v>6952</v>
      </c>
      <c r="B3816" s="307">
        <v>2</v>
      </c>
      <c r="C3816" s="307" t="s">
        <v>11809</v>
      </c>
    </row>
    <row r="3817" spans="1:3">
      <c r="A3817" s="271" t="s">
        <v>6952</v>
      </c>
      <c r="B3817" s="307">
        <v>3</v>
      </c>
      <c r="C3817" s="307" t="s">
        <v>11810</v>
      </c>
    </row>
    <row r="3818" spans="1:3">
      <c r="A3818" s="307"/>
      <c r="B3818" s="307"/>
    </row>
    <row r="3819" spans="1:3">
      <c r="A3819" s="307"/>
      <c r="B3819" s="307"/>
    </row>
    <row r="3820" spans="1:3">
      <c r="A3820" s="307" t="s">
        <v>11811</v>
      </c>
      <c r="B3820" s="307">
        <v>1</v>
      </c>
      <c r="C3820" s="307" t="s">
        <v>11812</v>
      </c>
    </row>
    <row r="3821" spans="1:3">
      <c r="A3821" s="307" t="s">
        <v>11811</v>
      </c>
      <c r="B3821" s="307">
        <v>2</v>
      </c>
      <c r="C3821" s="307" t="s">
        <v>118</v>
      </c>
    </row>
    <row r="3822" spans="1:3">
      <c r="A3822" s="307" t="s">
        <v>11811</v>
      </c>
      <c r="B3822" s="307">
        <v>3</v>
      </c>
      <c r="C3822" s="307" t="s">
        <v>11813</v>
      </c>
    </row>
    <row r="3823" spans="1:3">
      <c r="A3823" s="307" t="s">
        <v>11811</v>
      </c>
      <c r="B3823" s="307">
        <v>4</v>
      </c>
      <c r="C3823" s="307" t="s">
        <v>11814</v>
      </c>
    </row>
    <row r="3824" spans="1:3">
      <c r="A3824" s="307"/>
      <c r="B3824" s="307"/>
    </row>
    <row r="3825" spans="1:3">
      <c r="A3825" s="307"/>
      <c r="B3825" s="307"/>
    </row>
    <row r="3826" spans="1:3" ht="21.95">
      <c r="A3826" s="307" t="s">
        <v>11815</v>
      </c>
      <c r="B3826" s="307">
        <v>1</v>
      </c>
      <c r="C3826" s="446" t="s">
        <v>11816</v>
      </c>
    </row>
    <row r="3827" spans="1:3" ht="21.95">
      <c r="A3827" s="307" t="s">
        <v>11815</v>
      </c>
      <c r="B3827" s="307">
        <v>2</v>
      </c>
      <c r="C3827" s="446" t="s">
        <v>11817</v>
      </c>
    </row>
    <row r="3828" spans="1:3" ht="21.95">
      <c r="A3828" s="307" t="s">
        <v>11815</v>
      </c>
      <c r="B3828" s="307">
        <v>3</v>
      </c>
      <c r="C3828" s="446" t="s">
        <v>11818</v>
      </c>
    </row>
    <row r="3829" spans="1:3" ht="21.95">
      <c r="A3829" s="307" t="s">
        <v>11815</v>
      </c>
      <c r="B3829" s="307">
        <v>4</v>
      </c>
      <c r="C3829" s="446" t="s">
        <v>11819</v>
      </c>
    </row>
    <row r="3830" spans="1:3" ht="21.95">
      <c r="A3830" s="307" t="s">
        <v>11815</v>
      </c>
      <c r="B3830" s="307">
        <v>5</v>
      </c>
      <c r="C3830" s="446" t="s">
        <v>11820</v>
      </c>
    </row>
    <row r="3831" spans="1:3">
      <c r="A3831" s="307" t="s">
        <v>11815</v>
      </c>
      <c r="B3831" s="307">
        <v>88</v>
      </c>
      <c r="C3831" s="307" t="s">
        <v>4525</v>
      </c>
    </row>
    <row r="3832" spans="1:3">
      <c r="A3832" s="307"/>
      <c r="B3832" s="307"/>
    </row>
    <row r="3833" spans="1:3">
      <c r="A3833" s="307" t="s">
        <v>11821</v>
      </c>
      <c r="B3833" s="307">
        <v>1</v>
      </c>
      <c r="C3833" s="307" t="s">
        <v>11822</v>
      </c>
    </row>
    <row r="3834" spans="1:3">
      <c r="A3834" s="307" t="s">
        <v>11821</v>
      </c>
      <c r="B3834" s="307">
        <v>2</v>
      </c>
      <c r="C3834" s="307" t="s">
        <v>11823</v>
      </c>
    </row>
    <row r="3835" spans="1:3">
      <c r="A3835" s="307"/>
      <c r="B3835" s="307"/>
    </row>
    <row r="3836" spans="1:3">
      <c r="A3836" s="307"/>
      <c r="B3836" s="307"/>
    </row>
    <row r="3837" spans="1:3">
      <c r="A3837" s="307" t="s">
        <v>11824</v>
      </c>
      <c r="B3837" s="307">
        <v>1</v>
      </c>
      <c r="C3837" s="307" t="s">
        <v>11825</v>
      </c>
    </row>
    <row r="3838" spans="1:3">
      <c r="A3838" s="307" t="s">
        <v>11824</v>
      </c>
      <c r="B3838" s="307">
        <v>2</v>
      </c>
      <c r="C3838" s="307" t="s">
        <v>11826</v>
      </c>
    </row>
    <row r="3839" spans="1:3">
      <c r="A3839" s="307" t="s">
        <v>11824</v>
      </c>
      <c r="B3839" s="307">
        <v>3</v>
      </c>
      <c r="C3839" s="307" t="s">
        <v>11441</v>
      </c>
    </row>
    <row r="3840" spans="1:3">
      <c r="A3840" s="307" t="s">
        <v>11824</v>
      </c>
      <c r="B3840" s="307">
        <v>4</v>
      </c>
      <c r="C3840" s="307" t="s">
        <v>11201</v>
      </c>
    </row>
    <row r="3841" spans="1:3">
      <c r="A3841" s="307"/>
      <c r="B3841" s="307"/>
    </row>
    <row r="3842" spans="1:3">
      <c r="A3842" s="307"/>
      <c r="B3842" s="307"/>
    </row>
    <row r="3843" spans="1:3" ht="21.95">
      <c r="A3843" s="307" t="s">
        <v>11827</v>
      </c>
      <c r="B3843" s="307">
        <v>1</v>
      </c>
      <c r="C3843" s="446" t="s">
        <v>11828</v>
      </c>
    </row>
    <row r="3844" spans="1:3" ht="21.95">
      <c r="A3844" s="307" t="s">
        <v>11827</v>
      </c>
      <c r="B3844" s="307">
        <v>2</v>
      </c>
      <c r="C3844" s="446" t="s">
        <v>11829</v>
      </c>
    </row>
    <row r="3845" spans="1:3" ht="21.95">
      <c r="A3845" s="307" t="s">
        <v>11827</v>
      </c>
      <c r="B3845" s="307">
        <v>3</v>
      </c>
      <c r="C3845" s="446" t="s">
        <v>11830</v>
      </c>
    </row>
    <row r="3846" spans="1:3" ht="21.95">
      <c r="A3846" s="307" t="s">
        <v>11827</v>
      </c>
      <c r="B3846" s="307">
        <v>4</v>
      </c>
      <c r="C3846" s="446" t="s">
        <v>11831</v>
      </c>
    </row>
    <row r="3847" spans="1:3" ht="21.95">
      <c r="A3847" s="307" t="s">
        <v>11827</v>
      </c>
      <c r="B3847" s="307">
        <v>5</v>
      </c>
      <c r="C3847" s="446" t="s">
        <v>11832</v>
      </c>
    </row>
    <row r="3848" spans="1:3" ht="21.95">
      <c r="A3848" s="307" t="s">
        <v>11827</v>
      </c>
      <c r="B3848" s="307">
        <v>6</v>
      </c>
      <c r="C3848" s="446" t="s">
        <v>11833</v>
      </c>
    </row>
    <row r="3849" spans="1:3">
      <c r="A3849" s="307" t="s">
        <v>11827</v>
      </c>
      <c r="B3849" s="307">
        <v>88</v>
      </c>
      <c r="C3849" s="307" t="s">
        <v>11834</v>
      </c>
    </row>
    <row r="3850" spans="1:3">
      <c r="A3850" s="307"/>
      <c r="B3850" s="307"/>
    </row>
    <row r="3851" spans="1:3">
      <c r="A3851" s="307"/>
      <c r="B3851" s="307"/>
    </row>
    <row r="3852" spans="1:3">
      <c r="A3852" s="307"/>
      <c r="B3852" s="307"/>
    </row>
    <row r="3853" spans="1:3">
      <c r="A3853" s="307"/>
      <c r="B3853" s="307"/>
    </row>
    <row r="3854" spans="1:3">
      <c r="A3854" s="307" t="s">
        <v>11835</v>
      </c>
      <c r="B3854" s="307">
        <v>1</v>
      </c>
      <c r="C3854" s="307" t="s">
        <v>11836</v>
      </c>
    </row>
    <row r="3855" spans="1:3">
      <c r="A3855" s="307" t="s">
        <v>11835</v>
      </c>
      <c r="B3855" s="307">
        <v>2</v>
      </c>
      <c r="C3855" s="307" t="s">
        <v>11204</v>
      </c>
    </row>
    <row r="3856" spans="1:3">
      <c r="A3856" s="307" t="s">
        <v>11835</v>
      </c>
      <c r="B3856" s="307">
        <v>3</v>
      </c>
      <c r="C3856" s="307" t="s">
        <v>11777</v>
      </c>
    </row>
    <row r="3857" spans="1:3">
      <c r="A3857" s="307" t="s">
        <v>11835</v>
      </c>
      <c r="B3857" s="307">
        <v>4</v>
      </c>
      <c r="C3857" s="307" t="s">
        <v>11837</v>
      </c>
    </row>
    <row r="3858" spans="1:3">
      <c r="A3858" s="307" t="s">
        <v>11835</v>
      </c>
      <c r="B3858" s="307">
        <v>5</v>
      </c>
      <c r="C3858" s="307" t="s">
        <v>11838</v>
      </c>
    </row>
    <row r="3859" spans="1:3">
      <c r="A3859" s="307" t="s">
        <v>11835</v>
      </c>
      <c r="B3859" s="307">
        <v>88</v>
      </c>
      <c r="C3859" s="307" t="s">
        <v>11202</v>
      </c>
    </row>
    <row r="3860" spans="1:3">
      <c r="A3860" s="307"/>
      <c r="B3860" s="307"/>
    </row>
    <row r="3861" spans="1:3">
      <c r="A3861" s="307"/>
      <c r="B3861" s="307"/>
    </row>
    <row r="3862" spans="1:3">
      <c r="A3862" s="307" t="s">
        <v>11839</v>
      </c>
      <c r="B3862" s="307">
        <v>1</v>
      </c>
      <c r="C3862" s="307" t="s">
        <v>11840</v>
      </c>
    </row>
    <row r="3863" spans="1:3">
      <c r="A3863" s="307" t="s">
        <v>11839</v>
      </c>
      <c r="B3863" s="307">
        <v>2</v>
      </c>
      <c r="C3863" s="307" t="s">
        <v>11841</v>
      </c>
    </row>
    <row r="3864" spans="1:3">
      <c r="A3864" s="307" t="s">
        <v>11839</v>
      </c>
      <c r="B3864" s="307">
        <v>3</v>
      </c>
      <c r="C3864" s="307" t="s">
        <v>11842</v>
      </c>
    </row>
    <row r="3866" spans="1:3">
      <c r="A3866" s="196" t="s">
        <v>11843</v>
      </c>
      <c r="B3866" s="262">
        <v>1</v>
      </c>
      <c r="C3866" s="307" t="s">
        <v>11844</v>
      </c>
    </row>
    <row r="3867" spans="1:3">
      <c r="A3867" s="196" t="s">
        <v>11843</v>
      </c>
      <c r="B3867" s="262">
        <v>2</v>
      </c>
      <c r="C3867" s="307" t="s">
        <v>11845</v>
      </c>
    </row>
    <row r="3869" spans="1:3">
      <c r="A3869" s="196" t="s">
        <v>11846</v>
      </c>
      <c r="B3869" s="262">
        <v>1</v>
      </c>
      <c r="C3869" s="307" t="s">
        <v>11574</v>
      </c>
    </row>
    <row r="3870" spans="1:3">
      <c r="A3870" s="196" t="s">
        <v>11846</v>
      </c>
      <c r="B3870" s="262">
        <v>2</v>
      </c>
      <c r="C3870" s="307" t="s">
        <v>11576</v>
      </c>
    </row>
    <row r="3871" spans="1:3">
      <c r="A3871" s="196" t="s">
        <v>11846</v>
      </c>
      <c r="B3871" s="262">
        <v>3</v>
      </c>
      <c r="C3871" s="307" t="s">
        <v>11578</v>
      </c>
    </row>
    <row r="3872" spans="1:3">
      <c r="A3872" s="196" t="s">
        <v>11846</v>
      </c>
      <c r="B3872" s="262">
        <v>4</v>
      </c>
      <c r="C3872" s="307" t="s">
        <v>11580</v>
      </c>
    </row>
    <row r="3873" spans="1:3">
      <c r="A3873" s="196" t="s">
        <v>11846</v>
      </c>
      <c r="B3873" s="262">
        <v>5</v>
      </c>
      <c r="C3873" s="307" t="s">
        <v>11847</v>
      </c>
    </row>
    <row r="3874" spans="1:3">
      <c r="A3874" s="196" t="s">
        <v>11846</v>
      </c>
      <c r="B3874" s="262">
        <v>0</v>
      </c>
      <c r="C3874" s="307" t="s">
        <v>4525</v>
      </c>
    </row>
    <row r="3876" spans="1:3">
      <c r="A3876" s="196" t="s">
        <v>11848</v>
      </c>
      <c r="B3876" s="262">
        <v>1</v>
      </c>
      <c r="C3876" s="307" t="s">
        <v>11849</v>
      </c>
    </row>
    <row r="3877" spans="1:3">
      <c r="A3877" s="196" t="s">
        <v>11848</v>
      </c>
      <c r="B3877" s="262">
        <v>2</v>
      </c>
      <c r="C3877" s="307" t="s">
        <v>11850</v>
      </c>
    </row>
    <row r="3878" spans="1:3">
      <c r="A3878" s="196" t="s">
        <v>11848</v>
      </c>
      <c r="B3878" s="262">
        <v>3</v>
      </c>
      <c r="C3878" s="307" t="s">
        <v>8995</v>
      </c>
    </row>
    <row r="3879" spans="1:3">
      <c r="A3879" s="196" t="s">
        <v>11848</v>
      </c>
      <c r="B3879" s="262">
        <v>4</v>
      </c>
      <c r="C3879" s="307" t="s">
        <v>11851</v>
      </c>
    </row>
    <row r="3880" spans="1:3">
      <c r="A3880" s="196" t="s">
        <v>11848</v>
      </c>
      <c r="B3880" s="262">
        <v>5</v>
      </c>
      <c r="C3880" s="307" t="s">
        <v>11852</v>
      </c>
    </row>
    <row r="3882" spans="1:3">
      <c r="A3882" s="196" t="s">
        <v>11853</v>
      </c>
      <c r="B3882" s="262">
        <v>1</v>
      </c>
      <c r="C3882" s="307" t="s">
        <v>11854</v>
      </c>
    </row>
    <row r="3883" spans="1:3">
      <c r="A3883" s="196" t="s">
        <v>11853</v>
      </c>
      <c r="B3883" s="262">
        <v>2</v>
      </c>
      <c r="C3883" s="307" t="s">
        <v>11855</v>
      </c>
    </row>
    <row r="3884" spans="1:3">
      <c r="A3884" s="196" t="s">
        <v>11853</v>
      </c>
      <c r="B3884" s="262">
        <v>3</v>
      </c>
      <c r="C3884" s="307" t="s">
        <v>8943</v>
      </c>
    </row>
    <row r="3886" spans="1:3">
      <c r="A3886" s="196" t="s">
        <v>11856</v>
      </c>
      <c r="B3886" s="262">
        <v>1</v>
      </c>
      <c r="C3886" s="307" t="s">
        <v>11857</v>
      </c>
    </row>
    <row r="3887" spans="1:3">
      <c r="A3887" s="196" t="s">
        <v>11856</v>
      </c>
      <c r="B3887" s="262">
        <v>2</v>
      </c>
      <c r="C3887" s="307" t="s">
        <v>11858</v>
      </c>
    </row>
    <row r="3888" spans="1:3">
      <c r="A3888" s="196" t="s">
        <v>11856</v>
      </c>
      <c r="B3888" s="262">
        <v>3</v>
      </c>
      <c r="C3888" s="307" t="s">
        <v>11859</v>
      </c>
    </row>
    <row r="3889" spans="1:3">
      <c r="A3889" s="196" t="s">
        <v>11856</v>
      </c>
      <c r="B3889" s="262">
        <v>4</v>
      </c>
      <c r="C3889" s="307" t="s">
        <v>11860</v>
      </c>
    </row>
    <row r="3890" spans="1:3">
      <c r="A3890" s="196" t="s">
        <v>11856</v>
      </c>
      <c r="B3890" s="262">
        <v>5</v>
      </c>
      <c r="C3890" s="307" t="s">
        <v>11861</v>
      </c>
    </row>
  </sheetData>
  <autoFilter ref="A1:U100" xr:uid="{00000000-0001-0000-0200-000000000000}"/>
  <sortState xmlns:xlrd2="http://schemas.microsoft.com/office/spreadsheetml/2017/richdata2" ref="A18:U1967">
    <sortCondition ref="A93:A1967"/>
    <sortCondition ref="B93:B1967"/>
  </sortState>
  <phoneticPr fontId="81" type="noConversion"/>
  <pageMargins left="0.7" right="0.7" top="0.75" bottom="0.75" header="0.3" footer="0.3"/>
  <pageSetup scale="90"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6E9B4-CEA9-44FD-AD5D-2B630549AE6E}">
  <dimension ref="A1:M405"/>
  <sheetViews>
    <sheetView topLeftCell="A354" workbookViewId="0">
      <selection activeCell="A2" sqref="A2:B405"/>
    </sheetView>
  </sheetViews>
  <sheetFormatPr defaultRowHeight="14.45"/>
  <cols>
    <col min="1" max="1" width="22" bestFit="1" customWidth="1"/>
    <col min="2" max="2" width="31.85546875" customWidth="1"/>
    <col min="12" max="12" width="15.140625" customWidth="1"/>
  </cols>
  <sheetData>
    <row r="1" spans="1:13">
      <c r="B1" t="s">
        <v>11862</v>
      </c>
    </row>
    <row r="2" spans="1:13">
      <c r="A2" t="s">
        <v>11863</v>
      </c>
      <c r="B2" t="s">
        <v>5703</v>
      </c>
    </row>
    <row r="3" spans="1:13">
      <c r="A3" t="s">
        <v>10615</v>
      </c>
      <c r="B3" t="s">
        <v>5703</v>
      </c>
    </row>
    <row r="4" spans="1:13">
      <c r="A4" t="s">
        <v>10616</v>
      </c>
      <c r="B4" t="s">
        <v>5703</v>
      </c>
    </row>
    <row r="5" spans="1:13">
      <c r="A5" t="s">
        <v>10617</v>
      </c>
      <c r="B5" t="s">
        <v>5703</v>
      </c>
      <c r="M5" s="448"/>
    </row>
    <row r="6" spans="1:13">
      <c r="A6" t="s">
        <v>10618</v>
      </c>
      <c r="B6" t="s">
        <v>5703</v>
      </c>
      <c r="L6" t="s">
        <v>10719</v>
      </c>
      <c r="M6" s="448" t="s">
        <v>5710</v>
      </c>
    </row>
    <row r="7" spans="1:13">
      <c r="A7" t="s">
        <v>10619</v>
      </c>
      <c r="B7" t="s">
        <v>5703</v>
      </c>
      <c r="L7" t="s">
        <v>10720</v>
      </c>
      <c r="M7" s="448" t="s">
        <v>5710</v>
      </c>
    </row>
    <row r="8" spans="1:13">
      <c r="A8" t="s">
        <v>10620</v>
      </c>
      <c r="B8" t="s">
        <v>5703</v>
      </c>
      <c r="L8" t="s">
        <v>10721</v>
      </c>
      <c r="M8" s="448" t="s">
        <v>5710</v>
      </c>
    </row>
    <row r="9" spans="1:13">
      <c r="A9" t="s">
        <v>10613</v>
      </c>
      <c r="B9" t="s">
        <v>5703</v>
      </c>
      <c r="L9" t="s">
        <v>10719</v>
      </c>
      <c r="M9" s="448" t="s">
        <v>5717</v>
      </c>
    </row>
    <row r="10" spans="1:13">
      <c r="A10" t="s">
        <v>10621</v>
      </c>
      <c r="B10" t="s">
        <v>5703</v>
      </c>
      <c r="L10" t="s">
        <v>10720</v>
      </c>
      <c r="M10" s="448" t="s">
        <v>5717</v>
      </c>
    </row>
    <row r="11" spans="1:13">
      <c r="A11" t="s">
        <v>10579</v>
      </c>
      <c r="B11" t="s">
        <v>5703</v>
      </c>
      <c r="L11" t="s">
        <v>10721</v>
      </c>
      <c r="M11" s="448" t="s">
        <v>5717</v>
      </c>
    </row>
    <row r="12" spans="1:13">
      <c r="A12" t="s">
        <v>10580</v>
      </c>
      <c r="B12" t="s">
        <v>5703</v>
      </c>
      <c r="L12" t="s">
        <v>10719</v>
      </c>
      <c r="M12" s="448" t="s">
        <v>5723</v>
      </c>
    </row>
    <row r="13" spans="1:13">
      <c r="A13" t="s">
        <v>10581</v>
      </c>
      <c r="B13" t="s">
        <v>5703</v>
      </c>
      <c r="L13" t="s">
        <v>10720</v>
      </c>
      <c r="M13" s="448" t="s">
        <v>5723</v>
      </c>
    </row>
    <row r="14" spans="1:13">
      <c r="A14" t="s">
        <v>10582</v>
      </c>
      <c r="B14" t="s">
        <v>5703</v>
      </c>
      <c r="L14" t="s">
        <v>10721</v>
      </c>
      <c r="M14" s="448" t="s">
        <v>5723</v>
      </c>
    </row>
    <row r="15" spans="1:13">
      <c r="A15" t="s">
        <v>10583</v>
      </c>
      <c r="B15" t="s">
        <v>5703</v>
      </c>
      <c r="L15" t="s">
        <v>10719</v>
      </c>
      <c r="M15" s="448" t="s">
        <v>5728</v>
      </c>
    </row>
    <row r="16" spans="1:13">
      <c r="A16" t="s">
        <v>10584</v>
      </c>
      <c r="B16" t="s">
        <v>5703</v>
      </c>
      <c r="L16" t="s">
        <v>10720</v>
      </c>
      <c r="M16" s="448" t="s">
        <v>5728</v>
      </c>
    </row>
    <row r="17" spans="1:13">
      <c r="A17" t="s">
        <v>10585</v>
      </c>
      <c r="B17" t="s">
        <v>5703</v>
      </c>
      <c r="L17" t="s">
        <v>10721</v>
      </c>
      <c r="M17" s="448" t="s">
        <v>5728</v>
      </c>
    </row>
    <row r="18" spans="1:13">
      <c r="A18" t="s">
        <v>10586</v>
      </c>
      <c r="B18" t="s">
        <v>5703</v>
      </c>
      <c r="L18" t="s">
        <v>10719</v>
      </c>
      <c r="M18" s="448" t="s">
        <v>8575</v>
      </c>
    </row>
    <row r="19" spans="1:13">
      <c r="A19" t="s">
        <v>10587</v>
      </c>
      <c r="B19" t="s">
        <v>5703</v>
      </c>
      <c r="L19" t="s">
        <v>10720</v>
      </c>
      <c r="M19" s="448" t="s">
        <v>8575</v>
      </c>
    </row>
    <row r="20" spans="1:13">
      <c r="A20" t="s">
        <v>10588</v>
      </c>
      <c r="B20" t="s">
        <v>5703</v>
      </c>
      <c r="L20" t="s">
        <v>10721</v>
      </c>
      <c r="M20" s="448" t="s">
        <v>8575</v>
      </c>
    </row>
    <row r="21" spans="1:13">
      <c r="A21" t="s">
        <v>10589</v>
      </c>
      <c r="B21" t="s">
        <v>5703</v>
      </c>
      <c r="L21" t="s">
        <v>10719</v>
      </c>
      <c r="M21" s="448" t="s">
        <v>8578</v>
      </c>
    </row>
    <row r="22" spans="1:13">
      <c r="A22" t="s">
        <v>10590</v>
      </c>
      <c r="B22" t="s">
        <v>5703</v>
      </c>
      <c r="L22" t="s">
        <v>10720</v>
      </c>
      <c r="M22" s="448" t="s">
        <v>8578</v>
      </c>
    </row>
    <row r="23" spans="1:13">
      <c r="A23" t="s">
        <v>10591</v>
      </c>
      <c r="B23" t="s">
        <v>5703</v>
      </c>
      <c r="L23" t="s">
        <v>10721</v>
      </c>
      <c r="M23" s="448" t="s">
        <v>8578</v>
      </c>
    </row>
    <row r="24" spans="1:13">
      <c r="A24" t="s">
        <v>10592</v>
      </c>
      <c r="B24" t="s">
        <v>5703</v>
      </c>
      <c r="L24" t="s">
        <v>10719</v>
      </c>
      <c r="M24" s="448" t="s">
        <v>8580</v>
      </c>
    </row>
    <row r="25" spans="1:13">
      <c r="A25" t="s">
        <v>10593</v>
      </c>
      <c r="B25" t="s">
        <v>5703</v>
      </c>
      <c r="L25" t="s">
        <v>10720</v>
      </c>
      <c r="M25" s="448" t="s">
        <v>8580</v>
      </c>
    </row>
    <row r="26" spans="1:13">
      <c r="A26" t="s">
        <v>10719</v>
      </c>
      <c r="B26" t="s">
        <v>5703</v>
      </c>
      <c r="L26" t="s">
        <v>10721</v>
      </c>
      <c r="M26" s="448" t="s">
        <v>8580</v>
      </c>
    </row>
    <row r="27" spans="1:13">
      <c r="A27" t="s">
        <v>10720</v>
      </c>
      <c r="B27" t="s">
        <v>5703</v>
      </c>
      <c r="L27" t="s">
        <v>10719</v>
      </c>
      <c r="M27" s="448" t="s">
        <v>8583</v>
      </c>
    </row>
    <row r="28" spans="1:13">
      <c r="A28" t="s">
        <v>10721</v>
      </c>
      <c r="B28" t="s">
        <v>5703</v>
      </c>
      <c r="L28" t="s">
        <v>10720</v>
      </c>
      <c r="M28" s="448" t="s">
        <v>8583</v>
      </c>
    </row>
    <row r="29" spans="1:13">
      <c r="A29" t="s">
        <v>10561</v>
      </c>
      <c r="B29" t="s">
        <v>5710</v>
      </c>
      <c r="L29" t="s">
        <v>10721</v>
      </c>
      <c r="M29" s="448" t="s">
        <v>8583</v>
      </c>
    </row>
    <row r="30" spans="1:13">
      <c r="A30" t="s">
        <v>10562</v>
      </c>
      <c r="B30" t="s">
        <v>5710</v>
      </c>
      <c r="L30" t="s">
        <v>10719</v>
      </c>
      <c r="M30" s="448" t="s">
        <v>8586</v>
      </c>
    </row>
    <row r="31" spans="1:13">
      <c r="A31" t="s">
        <v>10563</v>
      </c>
      <c r="B31" t="s">
        <v>5710</v>
      </c>
      <c r="L31" t="s">
        <v>10720</v>
      </c>
      <c r="M31" s="448" t="s">
        <v>8586</v>
      </c>
    </row>
    <row r="32" spans="1:13">
      <c r="A32" t="s">
        <v>10564</v>
      </c>
      <c r="B32" t="s">
        <v>5710</v>
      </c>
      <c r="L32" t="s">
        <v>10721</v>
      </c>
      <c r="M32" s="448" t="s">
        <v>8586</v>
      </c>
    </row>
    <row r="33" spans="1:13">
      <c r="A33" t="s">
        <v>10565</v>
      </c>
      <c r="B33" t="s">
        <v>5710</v>
      </c>
      <c r="L33" t="s">
        <v>10719</v>
      </c>
      <c r="M33" s="448" t="s">
        <v>8588</v>
      </c>
    </row>
    <row r="34" spans="1:13">
      <c r="A34" t="s">
        <v>10566</v>
      </c>
      <c r="B34" t="s">
        <v>5710</v>
      </c>
      <c r="L34" t="s">
        <v>10720</v>
      </c>
      <c r="M34" s="448" t="s">
        <v>8588</v>
      </c>
    </row>
    <row r="35" spans="1:13">
      <c r="A35" t="s">
        <v>10567</v>
      </c>
      <c r="B35" t="s">
        <v>5710</v>
      </c>
      <c r="L35" t="s">
        <v>10721</v>
      </c>
      <c r="M35" s="448" t="s">
        <v>8588</v>
      </c>
    </row>
    <row r="36" spans="1:13">
      <c r="A36" t="s">
        <v>10568</v>
      </c>
      <c r="B36" t="s">
        <v>5710</v>
      </c>
      <c r="L36" t="s">
        <v>10719</v>
      </c>
      <c r="M36" s="448" t="s">
        <v>8590</v>
      </c>
    </row>
    <row r="37" spans="1:13">
      <c r="A37" t="s">
        <v>10569</v>
      </c>
      <c r="B37" t="s">
        <v>5710</v>
      </c>
      <c r="L37" t="s">
        <v>10720</v>
      </c>
      <c r="M37" s="448" t="s">
        <v>8590</v>
      </c>
    </row>
    <row r="38" spans="1:13">
      <c r="A38" t="s">
        <v>10571</v>
      </c>
      <c r="B38" t="s">
        <v>5710</v>
      </c>
      <c r="L38" t="s">
        <v>10721</v>
      </c>
      <c r="M38" s="448" t="s">
        <v>8590</v>
      </c>
    </row>
    <row r="39" spans="1:13">
      <c r="A39" t="s">
        <v>10572</v>
      </c>
      <c r="B39" t="s">
        <v>5710</v>
      </c>
      <c r="L39" t="s">
        <v>10719</v>
      </c>
      <c r="M39" s="448" t="s">
        <v>8592</v>
      </c>
    </row>
    <row r="40" spans="1:13">
      <c r="A40" t="s">
        <v>10574</v>
      </c>
      <c r="B40" t="s">
        <v>5710</v>
      </c>
      <c r="L40" t="s">
        <v>10720</v>
      </c>
      <c r="M40" s="448" t="s">
        <v>8592</v>
      </c>
    </row>
    <row r="41" spans="1:13">
      <c r="A41" t="s">
        <v>10575</v>
      </c>
      <c r="B41" t="s">
        <v>5710</v>
      </c>
      <c r="L41" t="s">
        <v>10721</v>
      </c>
      <c r="M41" s="448" t="s">
        <v>8592</v>
      </c>
    </row>
    <row r="42" spans="1:13">
      <c r="A42" t="s">
        <v>10576</v>
      </c>
      <c r="B42" t="s">
        <v>5710</v>
      </c>
      <c r="L42" t="s">
        <v>10719</v>
      </c>
      <c r="M42" s="448" t="s">
        <v>8594</v>
      </c>
    </row>
    <row r="43" spans="1:13">
      <c r="A43" t="s">
        <v>10577</v>
      </c>
      <c r="B43" t="s">
        <v>5710</v>
      </c>
      <c r="L43" t="s">
        <v>10720</v>
      </c>
      <c r="M43" s="448" t="s">
        <v>8594</v>
      </c>
    </row>
    <row r="44" spans="1:13">
      <c r="A44" t="s">
        <v>10578</v>
      </c>
      <c r="B44" t="s">
        <v>5710</v>
      </c>
      <c r="L44" t="s">
        <v>10721</v>
      </c>
      <c r="M44" s="448" t="s">
        <v>8594</v>
      </c>
    </row>
    <row r="45" spans="1:13">
      <c r="A45" t="s">
        <v>10579</v>
      </c>
      <c r="B45" t="s">
        <v>5710</v>
      </c>
      <c r="L45" t="s">
        <v>10719</v>
      </c>
      <c r="M45" s="448" t="s">
        <v>8596</v>
      </c>
    </row>
    <row r="46" spans="1:13">
      <c r="A46" t="s">
        <v>10580</v>
      </c>
      <c r="B46" t="s">
        <v>5710</v>
      </c>
      <c r="L46" t="s">
        <v>10720</v>
      </c>
      <c r="M46" s="448" t="s">
        <v>8596</v>
      </c>
    </row>
    <row r="47" spans="1:13">
      <c r="A47" t="s">
        <v>10581</v>
      </c>
      <c r="B47" t="s">
        <v>5710</v>
      </c>
      <c r="L47" t="s">
        <v>10721</v>
      </c>
      <c r="M47" s="448" t="s">
        <v>8596</v>
      </c>
    </row>
    <row r="48" spans="1:13">
      <c r="A48" t="s">
        <v>10582</v>
      </c>
      <c r="B48" t="s">
        <v>5710</v>
      </c>
    </row>
    <row r="49" spans="1:2">
      <c r="A49" t="s">
        <v>10583</v>
      </c>
      <c r="B49" t="s">
        <v>5710</v>
      </c>
    </row>
    <row r="50" spans="1:2">
      <c r="A50" t="s">
        <v>10584</v>
      </c>
      <c r="B50" t="s">
        <v>5710</v>
      </c>
    </row>
    <row r="51" spans="1:2">
      <c r="A51" t="s">
        <v>10585</v>
      </c>
      <c r="B51" t="s">
        <v>5710</v>
      </c>
    </row>
    <row r="52" spans="1:2">
      <c r="A52" t="s">
        <v>10586</v>
      </c>
      <c r="B52" t="s">
        <v>5710</v>
      </c>
    </row>
    <row r="53" spans="1:2">
      <c r="A53" t="s">
        <v>10587</v>
      </c>
      <c r="B53" t="s">
        <v>5710</v>
      </c>
    </row>
    <row r="54" spans="1:2">
      <c r="A54" t="s">
        <v>10588</v>
      </c>
      <c r="B54" t="s">
        <v>5710</v>
      </c>
    </row>
    <row r="55" spans="1:2">
      <c r="A55" t="s">
        <v>10589</v>
      </c>
      <c r="B55" t="s">
        <v>5710</v>
      </c>
    </row>
    <row r="56" spans="1:2">
      <c r="A56" t="s">
        <v>10590</v>
      </c>
      <c r="B56" t="s">
        <v>5710</v>
      </c>
    </row>
    <row r="57" spans="1:2">
      <c r="A57" t="s">
        <v>10591</v>
      </c>
      <c r="B57" t="s">
        <v>5710</v>
      </c>
    </row>
    <row r="58" spans="1:2">
      <c r="A58" t="s">
        <v>10592</v>
      </c>
      <c r="B58" t="s">
        <v>5710</v>
      </c>
    </row>
    <row r="59" spans="1:2">
      <c r="A59" t="s">
        <v>10593</v>
      </c>
      <c r="B59" t="s">
        <v>5710</v>
      </c>
    </row>
    <row r="60" spans="1:2">
      <c r="A60" s="304" t="s">
        <v>10719</v>
      </c>
      <c r="B60" t="s">
        <v>5710</v>
      </c>
    </row>
    <row r="61" spans="1:2">
      <c r="A61" s="304" t="s">
        <v>10720</v>
      </c>
      <c r="B61" t="s">
        <v>5710</v>
      </c>
    </row>
    <row r="62" spans="1:2">
      <c r="A62" s="304" t="s">
        <v>10721</v>
      </c>
      <c r="B62" t="s">
        <v>5710</v>
      </c>
    </row>
    <row r="63" spans="1:2">
      <c r="A63" t="s">
        <v>10643</v>
      </c>
      <c r="B63" t="s">
        <v>5717</v>
      </c>
    </row>
    <row r="64" spans="1:2">
      <c r="A64" t="s">
        <v>10644</v>
      </c>
      <c r="B64" t="s">
        <v>5717</v>
      </c>
    </row>
    <row r="65" spans="1:2">
      <c r="A65" t="s">
        <v>10645</v>
      </c>
      <c r="B65" t="s">
        <v>5717</v>
      </c>
    </row>
    <row r="66" spans="1:2">
      <c r="A66" t="s">
        <v>10646</v>
      </c>
      <c r="B66" t="s">
        <v>5717</v>
      </c>
    </row>
    <row r="67" spans="1:2">
      <c r="A67" t="s">
        <v>10648</v>
      </c>
      <c r="B67" t="s">
        <v>5717</v>
      </c>
    </row>
    <row r="68" spans="1:2">
      <c r="A68" t="s">
        <v>10649</v>
      </c>
      <c r="B68" t="s">
        <v>5717</v>
      </c>
    </row>
    <row r="69" spans="1:2">
      <c r="A69" t="s">
        <v>10651</v>
      </c>
      <c r="B69" t="s">
        <v>5717</v>
      </c>
    </row>
    <row r="70" spans="1:2">
      <c r="A70" t="s">
        <v>10579</v>
      </c>
      <c r="B70" t="s">
        <v>5717</v>
      </c>
    </row>
    <row r="71" spans="1:2">
      <c r="A71" t="s">
        <v>10580</v>
      </c>
      <c r="B71" t="s">
        <v>5717</v>
      </c>
    </row>
    <row r="72" spans="1:2">
      <c r="A72" t="s">
        <v>10581</v>
      </c>
      <c r="B72" t="s">
        <v>5717</v>
      </c>
    </row>
    <row r="73" spans="1:2">
      <c r="A73" t="s">
        <v>10582</v>
      </c>
      <c r="B73" t="s">
        <v>5717</v>
      </c>
    </row>
    <row r="74" spans="1:2">
      <c r="A74" t="s">
        <v>10583</v>
      </c>
      <c r="B74" t="s">
        <v>5717</v>
      </c>
    </row>
    <row r="75" spans="1:2">
      <c r="A75" t="s">
        <v>10584</v>
      </c>
      <c r="B75" t="s">
        <v>5717</v>
      </c>
    </row>
    <row r="76" spans="1:2">
      <c r="A76" t="s">
        <v>10585</v>
      </c>
      <c r="B76" t="s">
        <v>5717</v>
      </c>
    </row>
    <row r="77" spans="1:2">
      <c r="A77" t="s">
        <v>10586</v>
      </c>
      <c r="B77" t="s">
        <v>5717</v>
      </c>
    </row>
    <row r="78" spans="1:2">
      <c r="A78" t="s">
        <v>10587</v>
      </c>
      <c r="B78" t="s">
        <v>5717</v>
      </c>
    </row>
    <row r="79" spans="1:2">
      <c r="A79" t="s">
        <v>10588</v>
      </c>
      <c r="B79" t="s">
        <v>5717</v>
      </c>
    </row>
    <row r="80" spans="1:2">
      <c r="A80" t="s">
        <v>10589</v>
      </c>
      <c r="B80" t="s">
        <v>5717</v>
      </c>
    </row>
    <row r="81" spans="1:2">
      <c r="A81" t="s">
        <v>10590</v>
      </c>
      <c r="B81" t="s">
        <v>5717</v>
      </c>
    </row>
    <row r="82" spans="1:2">
      <c r="A82" t="s">
        <v>10591</v>
      </c>
      <c r="B82" t="s">
        <v>5717</v>
      </c>
    </row>
    <row r="83" spans="1:2">
      <c r="A83" t="s">
        <v>10592</v>
      </c>
      <c r="B83" t="s">
        <v>5717</v>
      </c>
    </row>
    <row r="84" spans="1:2">
      <c r="A84" t="s">
        <v>10593</v>
      </c>
      <c r="B84" t="s">
        <v>5717</v>
      </c>
    </row>
    <row r="85" spans="1:2">
      <c r="A85" s="304" t="s">
        <v>10719</v>
      </c>
      <c r="B85" s="450" t="s">
        <v>5717</v>
      </c>
    </row>
    <row r="86" spans="1:2">
      <c r="A86" s="304" t="s">
        <v>10720</v>
      </c>
      <c r="B86" s="450" t="s">
        <v>5717</v>
      </c>
    </row>
    <row r="87" spans="1:2">
      <c r="A87" s="304" t="s">
        <v>10721</v>
      </c>
      <c r="B87" s="450" t="s">
        <v>5717</v>
      </c>
    </row>
    <row r="88" spans="1:2">
      <c r="A88" t="s">
        <v>10687</v>
      </c>
      <c r="B88" t="s">
        <v>5723</v>
      </c>
    </row>
    <row r="89" spans="1:2">
      <c r="A89" t="s">
        <v>10688</v>
      </c>
      <c r="B89" t="s">
        <v>5723</v>
      </c>
    </row>
    <row r="90" spans="1:2">
      <c r="A90" t="s">
        <v>10689</v>
      </c>
      <c r="B90" t="s">
        <v>5723</v>
      </c>
    </row>
    <row r="91" spans="1:2">
      <c r="A91" t="s">
        <v>10690</v>
      </c>
      <c r="B91" t="s">
        <v>5723</v>
      </c>
    </row>
    <row r="92" spans="1:2">
      <c r="A92" t="s">
        <v>10691</v>
      </c>
      <c r="B92" t="s">
        <v>5723</v>
      </c>
    </row>
    <row r="93" spans="1:2">
      <c r="A93" t="s">
        <v>10692</v>
      </c>
      <c r="B93" t="s">
        <v>5723</v>
      </c>
    </row>
    <row r="94" spans="1:2">
      <c r="A94" t="s">
        <v>10693</v>
      </c>
      <c r="B94" t="s">
        <v>5723</v>
      </c>
    </row>
    <row r="95" spans="1:2">
      <c r="A95" t="s">
        <v>10694</v>
      </c>
      <c r="B95" t="s">
        <v>5723</v>
      </c>
    </row>
    <row r="96" spans="1:2">
      <c r="A96" t="s">
        <v>10695</v>
      </c>
      <c r="B96" t="s">
        <v>5723</v>
      </c>
    </row>
    <row r="97" spans="1:2">
      <c r="A97" t="s">
        <v>10696</v>
      </c>
      <c r="B97" t="s">
        <v>5723</v>
      </c>
    </row>
    <row r="98" spans="1:2">
      <c r="A98" t="s">
        <v>10697</v>
      </c>
      <c r="B98" t="s">
        <v>5723</v>
      </c>
    </row>
    <row r="99" spans="1:2">
      <c r="A99" t="s">
        <v>10698</v>
      </c>
      <c r="B99" t="s">
        <v>5723</v>
      </c>
    </row>
    <row r="100" spans="1:2">
      <c r="A100" t="s">
        <v>10699</v>
      </c>
      <c r="B100" t="s">
        <v>5723</v>
      </c>
    </row>
    <row r="101" spans="1:2">
      <c r="A101" t="s">
        <v>10700</v>
      </c>
      <c r="B101" t="s">
        <v>5723</v>
      </c>
    </row>
    <row r="102" spans="1:2">
      <c r="A102" t="s">
        <v>10579</v>
      </c>
      <c r="B102" t="s">
        <v>5723</v>
      </c>
    </row>
    <row r="103" spans="1:2">
      <c r="A103" t="s">
        <v>10580</v>
      </c>
      <c r="B103" t="s">
        <v>5723</v>
      </c>
    </row>
    <row r="104" spans="1:2">
      <c r="A104" t="s">
        <v>10581</v>
      </c>
      <c r="B104" t="s">
        <v>5723</v>
      </c>
    </row>
    <row r="105" spans="1:2">
      <c r="A105" t="s">
        <v>10582</v>
      </c>
      <c r="B105" t="s">
        <v>5723</v>
      </c>
    </row>
    <row r="106" spans="1:2">
      <c r="A106" t="s">
        <v>10583</v>
      </c>
      <c r="B106" t="s">
        <v>5723</v>
      </c>
    </row>
    <row r="107" spans="1:2">
      <c r="A107" t="s">
        <v>10584</v>
      </c>
      <c r="B107" t="s">
        <v>5723</v>
      </c>
    </row>
    <row r="108" spans="1:2">
      <c r="A108" t="s">
        <v>10585</v>
      </c>
      <c r="B108" t="s">
        <v>5723</v>
      </c>
    </row>
    <row r="109" spans="1:2">
      <c r="A109" t="s">
        <v>10586</v>
      </c>
      <c r="B109" t="s">
        <v>5723</v>
      </c>
    </row>
    <row r="110" spans="1:2">
      <c r="A110" t="s">
        <v>10587</v>
      </c>
      <c r="B110" t="s">
        <v>5723</v>
      </c>
    </row>
    <row r="111" spans="1:2">
      <c r="A111" t="s">
        <v>10588</v>
      </c>
      <c r="B111" t="s">
        <v>5723</v>
      </c>
    </row>
    <row r="112" spans="1:2">
      <c r="A112" t="s">
        <v>10589</v>
      </c>
      <c r="B112" t="s">
        <v>5723</v>
      </c>
    </row>
    <row r="113" spans="1:2">
      <c r="A113" t="s">
        <v>10590</v>
      </c>
      <c r="B113" t="s">
        <v>5723</v>
      </c>
    </row>
    <row r="114" spans="1:2">
      <c r="A114" t="s">
        <v>10591</v>
      </c>
      <c r="B114" t="s">
        <v>5723</v>
      </c>
    </row>
    <row r="115" spans="1:2">
      <c r="A115" t="s">
        <v>10592</v>
      </c>
      <c r="B115" t="s">
        <v>5723</v>
      </c>
    </row>
    <row r="116" spans="1:2">
      <c r="A116" t="s">
        <v>10593</v>
      </c>
      <c r="B116" t="s">
        <v>5723</v>
      </c>
    </row>
    <row r="117" spans="1:2">
      <c r="A117" s="304" t="s">
        <v>10719</v>
      </c>
      <c r="B117" s="450" t="s">
        <v>5723</v>
      </c>
    </row>
    <row r="118" spans="1:2">
      <c r="A118" s="304" t="s">
        <v>10720</v>
      </c>
      <c r="B118" s="450" t="s">
        <v>5723</v>
      </c>
    </row>
    <row r="119" spans="1:2">
      <c r="A119" s="304" t="s">
        <v>10721</v>
      </c>
      <c r="B119" s="450" t="s">
        <v>5723</v>
      </c>
    </row>
    <row r="120" spans="1:2">
      <c r="A120" t="s">
        <v>10661</v>
      </c>
      <c r="B120" t="s">
        <v>5728</v>
      </c>
    </row>
    <row r="121" spans="1:2">
      <c r="A121" t="s">
        <v>10662</v>
      </c>
      <c r="B121" t="s">
        <v>5728</v>
      </c>
    </row>
    <row r="122" spans="1:2">
      <c r="A122" t="s">
        <v>10663</v>
      </c>
      <c r="B122" t="s">
        <v>5728</v>
      </c>
    </row>
    <row r="123" spans="1:2">
      <c r="A123" t="s">
        <v>10664</v>
      </c>
      <c r="B123" t="s">
        <v>5728</v>
      </c>
    </row>
    <row r="124" spans="1:2">
      <c r="A124" t="s">
        <v>10665</v>
      </c>
      <c r="B124" t="s">
        <v>5728</v>
      </c>
    </row>
    <row r="125" spans="1:2">
      <c r="A125" t="s">
        <v>10666</v>
      </c>
      <c r="B125" t="s">
        <v>5728</v>
      </c>
    </row>
    <row r="126" spans="1:2">
      <c r="A126" t="s">
        <v>10667</v>
      </c>
      <c r="B126" t="s">
        <v>5728</v>
      </c>
    </row>
    <row r="127" spans="1:2">
      <c r="A127" t="s">
        <v>10668</v>
      </c>
      <c r="B127" t="s">
        <v>5728</v>
      </c>
    </row>
    <row r="128" spans="1:2">
      <c r="A128" t="s">
        <v>10670</v>
      </c>
      <c r="B128" t="s">
        <v>5728</v>
      </c>
    </row>
    <row r="129" spans="1:2">
      <c r="A129" t="s">
        <v>10671</v>
      </c>
      <c r="B129" t="s">
        <v>5728</v>
      </c>
    </row>
    <row r="130" spans="1:2">
      <c r="A130" t="s">
        <v>10624</v>
      </c>
      <c r="B130" t="s">
        <v>5728</v>
      </c>
    </row>
    <row r="131" spans="1:2">
      <c r="A131" t="s">
        <v>10672</v>
      </c>
      <c r="B131" t="s">
        <v>5728</v>
      </c>
    </row>
    <row r="132" spans="1:2">
      <c r="A132" t="s">
        <v>10673</v>
      </c>
      <c r="B132" t="s">
        <v>5728</v>
      </c>
    </row>
    <row r="133" spans="1:2">
      <c r="A133" t="s">
        <v>10579</v>
      </c>
      <c r="B133" t="s">
        <v>5728</v>
      </c>
    </row>
    <row r="134" spans="1:2">
      <c r="A134" t="s">
        <v>10580</v>
      </c>
      <c r="B134" t="s">
        <v>5728</v>
      </c>
    </row>
    <row r="135" spans="1:2">
      <c r="A135" t="s">
        <v>10581</v>
      </c>
      <c r="B135" t="s">
        <v>5728</v>
      </c>
    </row>
    <row r="136" spans="1:2">
      <c r="A136" t="s">
        <v>10582</v>
      </c>
      <c r="B136" t="s">
        <v>5728</v>
      </c>
    </row>
    <row r="137" spans="1:2">
      <c r="A137" t="s">
        <v>10583</v>
      </c>
      <c r="B137" t="s">
        <v>5728</v>
      </c>
    </row>
    <row r="138" spans="1:2">
      <c r="A138" t="s">
        <v>10584</v>
      </c>
      <c r="B138" t="s">
        <v>5728</v>
      </c>
    </row>
    <row r="139" spans="1:2">
      <c r="A139" t="s">
        <v>10585</v>
      </c>
      <c r="B139" t="s">
        <v>5728</v>
      </c>
    </row>
    <row r="140" spans="1:2">
      <c r="A140" t="s">
        <v>10586</v>
      </c>
      <c r="B140" t="s">
        <v>5728</v>
      </c>
    </row>
    <row r="141" spans="1:2">
      <c r="A141" t="s">
        <v>10587</v>
      </c>
      <c r="B141" t="s">
        <v>5728</v>
      </c>
    </row>
    <row r="142" spans="1:2">
      <c r="A142" t="s">
        <v>10588</v>
      </c>
      <c r="B142" t="s">
        <v>5728</v>
      </c>
    </row>
    <row r="143" spans="1:2">
      <c r="A143" t="s">
        <v>10589</v>
      </c>
      <c r="B143" t="s">
        <v>5728</v>
      </c>
    </row>
    <row r="144" spans="1:2">
      <c r="A144" t="s">
        <v>10590</v>
      </c>
      <c r="B144" t="s">
        <v>5728</v>
      </c>
    </row>
    <row r="145" spans="1:2">
      <c r="A145" t="s">
        <v>10591</v>
      </c>
      <c r="B145" t="s">
        <v>5728</v>
      </c>
    </row>
    <row r="146" spans="1:2">
      <c r="A146" t="s">
        <v>10592</v>
      </c>
      <c r="B146" t="s">
        <v>5728</v>
      </c>
    </row>
    <row r="147" spans="1:2">
      <c r="A147" t="s">
        <v>10593</v>
      </c>
      <c r="B147" t="s">
        <v>5728</v>
      </c>
    </row>
    <row r="148" spans="1:2">
      <c r="A148" s="304" t="s">
        <v>10719</v>
      </c>
      <c r="B148" s="450" t="s">
        <v>5728</v>
      </c>
    </row>
    <row r="149" spans="1:2">
      <c r="A149" s="304" t="s">
        <v>10720</v>
      </c>
      <c r="B149" s="450" t="s">
        <v>5728</v>
      </c>
    </row>
    <row r="150" spans="1:2">
      <c r="A150" s="304" t="s">
        <v>10721</v>
      </c>
      <c r="B150" s="450" t="s">
        <v>5728</v>
      </c>
    </row>
    <row r="151" spans="1:2">
      <c r="A151" t="s">
        <v>10682</v>
      </c>
      <c r="B151" t="s">
        <v>8575</v>
      </c>
    </row>
    <row r="152" spans="1:2">
      <c r="A152" t="s">
        <v>10683</v>
      </c>
      <c r="B152" t="s">
        <v>8575</v>
      </c>
    </row>
    <row r="153" spans="1:2">
      <c r="A153" t="s">
        <v>10684</v>
      </c>
      <c r="B153" t="s">
        <v>8575</v>
      </c>
    </row>
    <row r="154" spans="1:2">
      <c r="A154" t="s">
        <v>10685</v>
      </c>
      <c r="B154" t="s">
        <v>8575</v>
      </c>
    </row>
    <row r="155" spans="1:2">
      <c r="A155" t="s">
        <v>10686</v>
      </c>
      <c r="B155" t="s">
        <v>8575</v>
      </c>
    </row>
    <row r="156" spans="1:2">
      <c r="A156" t="s">
        <v>10579</v>
      </c>
      <c r="B156" t="s">
        <v>8575</v>
      </c>
    </row>
    <row r="157" spans="1:2">
      <c r="A157" t="s">
        <v>10580</v>
      </c>
      <c r="B157" t="s">
        <v>8575</v>
      </c>
    </row>
    <row r="158" spans="1:2">
      <c r="A158" t="s">
        <v>10581</v>
      </c>
      <c r="B158" t="s">
        <v>8575</v>
      </c>
    </row>
    <row r="159" spans="1:2">
      <c r="A159" t="s">
        <v>10582</v>
      </c>
      <c r="B159" t="s">
        <v>8575</v>
      </c>
    </row>
    <row r="160" spans="1:2">
      <c r="A160" t="s">
        <v>10583</v>
      </c>
      <c r="B160" t="s">
        <v>8575</v>
      </c>
    </row>
    <row r="161" spans="1:2">
      <c r="A161" t="s">
        <v>10584</v>
      </c>
      <c r="B161" t="s">
        <v>8575</v>
      </c>
    </row>
    <row r="162" spans="1:2">
      <c r="A162" t="s">
        <v>10585</v>
      </c>
      <c r="B162" t="s">
        <v>8575</v>
      </c>
    </row>
    <row r="163" spans="1:2">
      <c r="A163" t="s">
        <v>10586</v>
      </c>
      <c r="B163" t="s">
        <v>8575</v>
      </c>
    </row>
    <row r="164" spans="1:2">
      <c r="A164" t="s">
        <v>10587</v>
      </c>
      <c r="B164" t="s">
        <v>8575</v>
      </c>
    </row>
    <row r="165" spans="1:2">
      <c r="A165" t="s">
        <v>10588</v>
      </c>
      <c r="B165" t="s">
        <v>8575</v>
      </c>
    </row>
    <row r="166" spans="1:2">
      <c r="A166" t="s">
        <v>10589</v>
      </c>
      <c r="B166" t="s">
        <v>8575</v>
      </c>
    </row>
    <row r="167" spans="1:2">
      <c r="A167" t="s">
        <v>10590</v>
      </c>
      <c r="B167" t="s">
        <v>8575</v>
      </c>
    </row>
    <row r="168" spans="1:2">
      <c r="A168" t="s">
        <v>10591</v>
      </c>
      <c r="B168" t="s">
        <v>8575</v>
      </c>
    </row>
    <row r="169" spans="1:2">
      <c r="A169" t="s">
        <v>10592</v>
      </c>
      <c r="B169" t="s">
        <v>8575</v>
      </c>
    </row>
    <row r="170" spans="1:2">
      <c r="A170" t="s">
        <v>10593</v>
      </c>
      <c r="B170" t="s">
        <v>8575</v>
      </c>
    </row>
    <row r="171" spans="1:2">
      <c r="A171" s="304" t="s">
        <v>10719</v>
      </c>
      <c r="B171" s="450" t="s">
        <v>8575</v>
      </c>
    </row>
    <row r="172" spans="1:2">
      <c r="A172" s="304" t="s">
        <v>10720</v>
      </c>
      <c r="B172" s="450" t="s">
        <v>8575</v>
      </c>
    </row>
    <row r="173" spans="1:2">
      <c r="A173" s="304" t="s">
        <v>10721</v>
      </c>
      <c r="B173" s="450" t="s">
        <v>8575</v>
      </c>
    </row>
    <row r="174" spans="1:2">
      <c r="A174" t="s">
        <v>10606</v>
      </c>
      <c r="B174" t="s">
        <v>8578</v>
      </c>
    </row>
    <row r="175" spans="1:2">
      <c r="A175" t="s">
        <v>10607</v>
      </c>
      <c r="B175" t="s">
        <v>8578</v>
      </c>
    </row>
    <row r="176" spans="1:2">
      <c r="A176" t="s">
        <v>10608</v>
      </c>
      <c r="B176" t="s">
        <v>8578</v>
      </c>
    </row>
    <row r="177" spans="1:2">
      <c r="A177" t="s">
        <v>10609</v>
      </c>
      <c r="B177" t="s">
        <v>8578</v>
      </c>
    </row>
    <row r="178" spans="1:2">
      <c r="A178" t="s">
        <v>10610</v>
      </c>
      <c r="B178" t="s">
        <v>8578</v>
      </c>
    </row>
    <row r="179" spans="1:2">
      <c r="A179" t="s">
        <v>10611</v>
      </c>
      <c r="B179" t="s">
        <v>8578</v>
      </c>
    </row>
    <row r="180" spans="1:2">
      <c r="A180" t="s">
        <v>10612</v>
      </c>
      <c r="B180" t="s">
        <v>8578</v>
      </c>
    </row>
    <row r="181" spans="1:2">
      <c r="A181" t="s">
        <v>10613</v>
      </c>
      <c r="B181" t="s">
        <v>8578</v>
      </c>
    </row>
    <row r="182" spans="1:2">
      <c r="A182" t="s">
        <v>10614</v>
      </c>
      <c r="B182" t="s">
        <v>8578</v>
      </c>
    </row>
    <row r="183" spans="1:2">
      <c r="A183" t="s">
        <v>10579</v>
      </c>
      <c r="B183" t="s">
        <v>8578</v>
      </c>
    </row>
    <row r="184" spans="1:2">
      <c r="A184" t="s">
        <v>10580</v>
      </c>
      <c r="B184" t="s">
        <v>8578</v>
      </c>
    </row>
    <row r="185" spans="1:2">
      <c r="A185" t="s">
        <v>10581</v>
      </c>
      <c r="B185" t="s">
        <v>8578</v>
      </c>
    </row>
    <row r="186" spans="1:2">
      <c r="A186" t="s">
        <v>10582</v>
      </c>
      <c r="B186" t="s">
        <v>8578</v>
      </c>
    </row>
    <row r="187" spans="1:2">
      <c r="A187" t="s">
        <v>10583</v>
      </c>
      <c r="B187" t="s">
        <v>8578</v>
      </c>
    </row>
    <row r="188" spans="1:2">
      <c r="A188" t="s">
        <v>10584</v>
      </c>
      <c r="B188" t="s">
        <v>8578</v>
      </c>
    </row>
    <row r="189" spans="1:2">
      <c r="A189" t="s">
        <v>10585</v>
      </c>
      <c r="B189" t="s">
        <v>8578</v>
      </c>
    </row>
    <row r="190" spans="1:2">
      <c r="A190" t="s">
        <v>10586</v>
      </c>
      <c r="B190" t="s">
        <v>8578</v>
      </c>
    </row>
    <row r="191" spans="1:2">
      <c r="A191" t="s">
        <v>10587</v>
      </c>
      <c r="B191" t="s">
        <v>8578</v>
      </c>
    </row>
    <row r="192" spans="1:2">
      <c r="A192" t="s">
        <v>10588</v>
      </c>
      <c r="B192" t="s">
        <v>8578</v>
      </c>
    </row>
    <row r="193" spans="1:2">
      <c r="A193" t="s">
        <v>10589</v>
      </c>
      <c r="B193" t="s">
        <v>8578</v>
      </c>
    </row>
    <row r="194" spans="1:2">
      <c r="A194" t="s">
        <v>10590</v>
      </c>
      <c r="B194" t="s">
        <v>8578</v>
      </c>
    </row>
    <row r="195" spans="1:2">
      <c r="A195" t="s">
        <v>10591</v>
      </c>
      <c r="B195" t="s">
        <v>8578</v>
      </c>
    </row>
    <row r="196" spans="1:2">
      <c r="A196" t="s">
        <v>10592</v>
      </c>
      <c r="B196" t="s">
        <v>8578</v>
      </c>
    </row>
    <row r="197" spans="1:2">
      <c r="A197" t="s">
        <v>10593</v>
      </c>
      <c r="B197" t="s">
        <v>8578</v>
      </c>
    </row>
    <row r="198" spans="1:2">
      <c r="A198" s="304" t="s">
        <v>10719</v>
      </c>
      <c r="B198" s="450" t="s">
        <v>8578</v>
      </c>
    </row>
    <row r="199" spans="1:2">
      <c r="A199" s="304" t="s">
        <v>10720</v>
      </c>
      <c r="B199" s="450" t="s">
        <v>8578</v>
      </c>
    </row>
    <row r="200" spans="1:2">
      <c r="A200" s="304" t="s">
        <v>10721</v>
      </c>
      <c r="B200" s="450" t="s">
        <v>8578</v>
      </c>
    </row>
    <row r="201" spans="1:2">
      <c r="A201" t="s">
        <v>10708</v>
      </c>
      <c r="B201" t="s">
        <v>8580</v>
      </c>
    </row>
    <row r="202" spans="1:2">
      <c r="A202" t="s">
        <v>10709</v>
      </c>
      <c r="B202" t="s">
        <v>8580</v>
      </c>
    </row>
    <row r="203" spans="1:2">
      <c r="A203" t="s">
        <v>10710</v>
      </c>
      <c r="B203" t="s">
        <v>8580</v>
      </c>
    </row>
    <row r="204" spans="1:2">
      <c r="A204" t="s">
        <v>10711</v>
      </c>
      <c r="B204" t="s">
        <v>8580</v>
      </c>
    </row>
    <row r="205" spans="1:2">
      <c r="A205" t="s">
        <v>10712</v>
      </c>
      <c r="B205" t="s">
        <v>8580</v>
      </c>
    </row>
    <row r="206" spans="1:2">
      <c r="A206" t="s">
        <v>10579</v>
      </c>
      <c r="B206" t="s">
        <v>8580</v>
      </c>
    </row>
    <row r="207" spans="1:2">
      <c r="A207" t="s">
        <v>10580</v>
      </c>
      <c r="B207" t="s">
        <v>8580</v>
      </c>
    </row>
    <row r="208" spans="1:2">
      <c r="A208" t="s">
        <v>10581</v>
      </c>
      <c r="B208" t="s">
        <v>8580</v>
      </c>
    </row>
    <row r="209" spans="1:2">
      <c r="A209" t="s">
        <v>10582</v>
      </c>
      <c r="B209" t="s">
        <v>8580</v>
      </c>
    </row>
    <row r="210" spans="1:2">
      <c r="A210" t="s">
        <v>10583</v>
      </c>
      <c r="B210" t="s">
        <v>8580</v>
      </c>
    </row>
    <row r="211" spans="1:2">
      <c r="A211" t="s">
        <v>10584</v>
      </c>
      <c r="B211" t="s">
        <v>8580</v>
      </c>
    </row>
    <row r="212" spans="1:2">
      <c r="A212" t="s">
        <v>10585</v>
      </c>
      <c r="B212" t="s">
        <v>8580</v>
      </c>
    </row>
    <row r="213" spans="1:2">
      <c r="A213" t="s">
        <v>10586</v>
      </c>
      <c r="B213" t="s">
        <v>8580</v>
      </c>
    </row>
    <row r="214" spans="1:2">
      <c r="A214" t="s">
        <v>10587</v>
      </c>
      <c r="B214" t="s">
        <v>8580</v>
      </c>
    </row>
    <row r="215" spans="1:2">
      <c r="A215" t="s">
        <v>10588</v>
      </c>
      <c r="B215" t="s">
        <v>8580</v>
      </c>
    </row>
    <row r="216" spans="1:2">
      <c r="A216" t="s">
        <v>10589</v>
      </c>
      <c r="B216" t="s">
        <v>8580</v>
      </c>
    </row>
    <row r="217" spans="1:2">
      <c r="A217" t="s">
        <v>10590</v>
      </c>
      <c r="B217" t="s">
        <v>8580</v>
      </c>
    </row>
    <row r="218" spans="1:2">
      <c r="A218" t="s">
        <v>10591</v>
      </c>
      <c r="B218" t="s">
        <v>8580</v>
      </c>
    </row>
    <row r="219" spans="1:2">
      <c r="A219" t="s">
        <v>10592</v>
      </c>
      <c r="B219" t="s">
        <v>8580</v>
      </c>
    </row>
    <row r="220" spans="1:2">
      <c r="A220" t="s">
        <v>10593</v>
      </c>
      <c r="B220" t="s">
        <v>8580</v>
      </c>
    </row>
    <row r="221" spans="1:2">
      <c r="A221" s="304" t="s">
        <v>10719</v>
      </c>
      <c r="B221" s="450" t="s">
        <v>8580</v>
      </c>
    </row>
    <row r="222" spans="1:2">
      <c r="A222" s="304" t="s">
        <v>10720</v>
      </c>
      <c r="B222" s="450" t="s">
        <v>8580</v>
      </c>
    </row>
    <row r="223" spans="1:2">
      <c r="A223" s="304" t="s">
        <v>10721</v>
      </c>
      <c r="B223" s="450" t="s">
        <v>8580</v>
      </c>
    </row>
    <row r="224" spans="1:2">
      <c r="A224" t="s">
        <v>10701</v>
      </c>
      <c r="B224" t="s">
        <v>8583</v>
      </c>
    </row>
    <row r="225" spans="1:2">
      <c r="A225" t="s">
        <v>10702</v>
      </c>
      <c r="B225" t="s">
        <v>8583</v>
      </c>
    </row>
    <row r="226" spans="1:2">
      <c r="A226" t="s">
        <v>10703</v>
      </c>
      <c r="B226" t="s">
        <v>8583</v>
      </c>
    </row>
    <row r="227" spans="1:2">
      <c r="A227" t="s">
        <v>10704</v>
      </c>
      <c r="B227" t="s">
        <v>8583</v>
      </c>
    </row>
    <row r="228" spans="1:2">
      <c r="A228" t="s">
        <v>10705</v>
      </c>
      <c r="B228" t="s">
        <v>8583</v>
      </c>
    </row>
    <row r="229" spans="1:2">
      <c r="A229" t="s">
        <v>10706</v>
      </c>
      <c r="B229" t="s">
        <v>8583</v>
      </c>
    </row>
    <row r="230" spans="1:2">
      <c r="A230" t="s">
        <v>10707</v>
      </c>
      <c r="B230" t="s">
        <v>8583</v>
      </c>
    </row>
    <row r="231" spans="1:2">
      <c r="A231" t="s">
        <v>10579</v>
      </c>
      <c r="B231" t="s">
        <v>8583</v>
      </c>
    </row>
    <row r="232" spans="1:2">
      <c r="A232" t="s">
        <v>10580</v>
      </c>
      <c r="B232" t="s">
        <v>8583</v>
      </c>
    </row>
    <row r="233" spans="1:2">
      <c r="A233" t="s">
        <v>10581</v>
      </c>
      <c r="B233" t="s">
        <v>8583</v>
      </c>
    </row>
    <row r="234" spans="1:2">
      <c r="A234" t="s">
        <v>10582</v>
      </c>
      <c r="B234" t="s">
        <v>8583</v>
      </c>
    </row>
    <row r="235" spans="1:2">
      <c r="A235" t="s">
        <v>10583</v>
      </c>
      <c r="B235" t="s">
        <v>8583</v>
      </c>
    </row>
    <row r="236" spans="1:2">
      <c r="A236" t="s">
        <v>10584</v>
      </c>
      <c r="B236" t="s">
        <v>8583</v>
      </c>
    </row>
    <row r="237" spans="1:2">
      <c r="A237" t="s">
        <v>10585</v>
      </c>
      <c r="B237" t="s">
        <v>8583</v>
      </c>
    </row>
    <row r="238" spans="1:2">
      <c r="A238" t="s">
        <v>10586</v>
      </c>
      <c r="B238" t="s">
        <v>8583</v>
      </c>
    </row>
    <row r="239" spans="1:2">
      <c r="A239" t="s">
        <v>10587</v>
      </c>
      <c r="B239" t="s">
        <v>8583</v>
      </c>
    </row>
    <row r="240" spans="1:2">
      <c r="A240" t="s">
        <v>10588</v>
      </c>
      <c r="B240" t="s">
        <v>8583</v>
      </c>
    </row>
    <row r="241" spans="1:2">
      <c r="A241" t="s">
        <v>10589</v>
      </c>
      <c r="B241" t="s">
        <v>8583</v>
      </c>
    </row>
    <row r="242" spans="1:2">
      <c r="A242" t="s">
        <v>10590</v>
      </c>
      <c r="B242" t="s">
        <v>8583</v>
      </c>
    </row>
    <row r="243" spans="1:2">
      <c r="A243" t="s">
        <v>10591</v>
      </c>
      <c r="B243" t="s">
        <v>8583</v>
      </c>
    </row>
    <row r="244" spans="1:2">
      <c r="A244" t="s">
        <v>10592</v>
      </c>
      <c r="B244" t="s">
        <v>8583</v>
      </c>
    </row>
    <row r="245" spans="1:2">
      <c r="A245" t="s">
        <v>10593</v>
      </c>
      <c r="B245" t="s">
        <v>8583</v>
      </c>
    </row>
    <row r="246" spans="1:2">
      <c r="A246" s="304" t="s">
        <v>10719</v>
      </c>
      <c r="B246" s="450" t="s">
        <v>8583</v>
      </c>
    </row>
    <row r="247" spans="1:2">
      <c r="A247" s="304" t="s">
        <v>10720</v>
      </c>
      <c r="B247" s="450" t="s">
        <v>8583</v>
      </c>
    </row>
    <row r="248" spans="1:2">
      <c r="A248" s="304" t="s">
        <v>10721</v>
      </c>
      <c r="B248" s="450" t="s">
        <v>8583</v>
      </c>
    </row>
    <row r="249" spans="1:2">
      <c r="A249" t="s">
        <v>10634</v>
      </c>
      <c r="B249" t="s">
        <v>8586</v>
      </c>
    </row>
    <row r="250" spans="1:2">
      <c r="A250" t="s">
        <v>10635</v>
      </c>
      <c r="B250" t="s">
        <v>8586</v>
      </c>
    </row>
    <row r="251" spans="1:2">
      <c r="A251" t="s">
        <v>10636</v>
      </c>
      <c r="B251" t="s">
        <v>8586</v>
      </c>
    </row>
    <row r="252" spans="1:2">
      <c r="A252" t="s">
        <v>10638</v>
      </c>
      <c r="B252" t="s">
        <v>8586</v>
      </c>
    </row>
    <row r="253" spans="1:2">
      <c r="A253" t="s">
        <v>10639</v>
      </c>
      <c r="B253" t="s">
        <v>8586</v>
      </c>
    </row>
    <row r="254" spans="1:2">
      <c r="A254" t="s">
        <v>10641</v>
      </c>
      <c r="B254" t="s">
        <v>8586</v>
      </c>
    </row>
    <row r="255" spans="1:2">
      <c r="A255" t="s">
        <v>10638</v>
      </c>
      <c r="B255" t="s">
        <v>8586</v>
      </c>
    </row>
    <row r="256" spans="1:2">
      <c r="A256" t="s">
        <v>10625</v>
      </c>
      <c r="B256" t="s">
        <v>8586</v>
      </c>
    </row>
    <row r="257" spans="1:2">
      <c r="A257" t="s">
        <v>10579</v>
      </c>
      <c r="B257" t="s">
        <v>8586</v>
      </c>
    </row>
    <row r="258" spans="1:2">
      <c r="A258" t="s">
        <v>10580</v>
      </c>
      <c r="B258" t="s">
        <v>8586</v>
      </c>
    </row>
    <row r="259" spans="1:2">
      <c r="A259" t="s">
        <v>10581</v>
      </c>
      <c r="B259" t="s">
        <v>8586</v>
      </c>
    </row>
    <row r="260" spans="1:2">
      <c r="A260" t="s">
        <v>10582</v>
      </c>
      <c r="B260" t="s">
        <v>8586</v>
      </c>
    </row>
    <row r="261" spans="1:2">
      <c r="A261" t="s">
        <v>10583</v>
      </c>
      <c r="B261" t="s">
        <v>8586</v>
      </c>
    </row>
    <row r="262" spans="1:2">
      <c r="A262" t="s">
        <v>10584</v>
      </c>
      <c r="B262" t="s">
        <v>8586</v>
      </c>
    </row>
    <row r="263" spans="1:2">
      <c r="A263" t="s">
        <v>10585</v>
      </c>
      <c r="B263" t="s">
        <v>8586</v>
      </c>
    </row>
    <row r="264" spans="1:2">
      <c r="A264" t="s">
        <v>10586</v>
      </c>
      <c r="B264" t="s">
        <v>8586</v>
      </c>
    </row>
    <row r="265" spans="1:2">
      <c r="A265" t="s">
        <v>10587</v>
      </c>
      <c r="B265" t="s">
        <v>8586</v>
      </c>
    </row>
    <row r="266" spans="1:2">
      <c r="A266" t="s">
        <v>10588</v>
      </c>
      <c r="B266" t="s">
        <v>8586</v>
      </c>
    </row>
    <row r="267" spans="1:2">
      <c r="A267" t="s">
        <v>10589</v>
      </c>
      <c r="B267" t="s">
        <v>8586</v>
      </c>
    </row>
    <row r="268" spans="1:2">
      <c r="A268" t="s">
        <v>10590</v>
      </c>
      <c r="B268" t="s">
        <v>8586</v>
      </c>
    </row>
    <row r="269" spans="1:2">
      <c r="A269" t="s">
        <v>10591</v>
      </c>
      <c r="B269" t="s">
        <v>8586</v>
      </c>
    </row>
    <row r="270" spans="1:2">
      <c r="A270" t="s">
        <v>10592</v>
      </c>
      <c r="B270" t="s">
        <v>8586</v>
      </c>
    </row>
    <row r="271" spans="1:2">
      <c r="A271" t="s">
        <v>10593</v>
      </c>
      <c r="B271" t="s">
        <v>8586</v>
      </c>
    </row>
    <row r="272" spans="1:2">
      <c r="A272" s="304" t="s">
        <v>10719</v>
      </c>
      <c r="B272" s="450" t="s">
        <v>8586</v>
      </c>
    </row>
    <row r="273" spans="1:2">
      <c r="A273" s="304" t="s">
        <v>10720</v>
      </c>
      <c r="B273" s="450" t="s">
        <v>8586</v>
      </c>
    </row>
    <row r="274" spans="1:2">
      <c r="A274" s="304" t="s">
        <v>10721</v>
      </c>
      <c r="B274" s="450" t="s">
        <v>8586</v>
      </c>
    </row>
    <row r="275" spans="1:2">
      <c r="A275" t="s">
        <v>10622</v>
      </c>
      <c r="B275" t="s">
        <v>8588</v>
      </c>
    </row>
    <row r="276" spans="1:2">
      <c r="A276" t="s">
        <v>10623</v>
      </c>
      <c r="B276" t="s">
        <v>8588</v>
      </c>
    </row>
    <row r="277" spans="1:2">
      <c r="A277" t="s">
        <v>10624</v>
      </c>
      <c r="B277" t="s">
        <v>8588</v>
      </c>
    </row>
    <row r="278" spans="1:2">
      <c r="A278" t="s">
        <v>10625</v>
      </c>
      <c r="B278" t="s">
        <v>8588</v>
      </c>
    </row>
    <row r="279" spans="1:2">
      <c r="A279" t="s">
        <v>10626</v>
      </c>
      <c r="B279" t="s">
        <v>8588</v>
      </c>
    </row>
    <row r="280" spans="1:2">
      <c r="A280" t="s">
        <v>10627</v>
      </c>
      <c r="B280" t="s">
        <v>8588</v>
      </c>
    </row>
    <row r="281" spans="1:2">
      <c r="A281" t="s">
        <v>10628</v>
      </c>
      <c r="B281" t="s">
        <v>8588</v>
      </c>
    </row>
    <row r="282" spans="1:2">
      <c r="A282" t="s">
        <v>10629</v>
      </c>
      <c r="B282" t="s">
        <v>8588</v>
      </c>
    </row>
    <row r="283" spans="1:2">
      <c r="A283" t="s">
        <v>10631</v>
      </c>
      <c r="B283" t="s">
        <v>8588</v>
      </c>
    </row>
    <row r="284" spans="1:2">
      <c r="A284" t="s">
        <v>10632</v>
      </c>
      <c r="B284" t="s">
        <v>8588</v>
      </c>
    </row>
    <row r="285" spans="1:2">
      <c r="A285" t="s">
        <v>10633</v>
      </c>
      <c r="B285" t="s">
        <v>8588</v>
      </c>
    </row>
    <row r="286" spans="1:2">
      <c r="A286" t="s">
        <v>10579</v>
      </c>
      <c r="B286" t="s">
        <v>8588</v>
      </c>
    </row>
    <row r="287" spans="1:2">
      <c r="A287" t="s">
        <v>10580</v>
      </c>
      <c r="B287" t="s">
        <v>8588</v>
      </c>
    </row>
    <row r="288" spans="1:2">
      <c r="A288" t="s">
        <v>10581</v>
      </c>
      <c r="B288" t="s">
        <v>8588</v>
      </c>
    </row>
    <row r="289" spans="1:2">
      <c r="A289" t="s">
        <v>10582</v>
      </c>
      <c r="B289" t="s">
        <v>8588</v>
      </c>
    </row>
    <row r="290" spans="1:2">
      <c r="A290" t="s">
        <v>10583</v>
      </c>
      <c r="B290" t="s">
        <v>8588</v>
      </c>
    </row>
    <row r="291" spans="1:2">
      <c r="A291" t="s">
        <v>10584</v>
      </c>
      <c r="B291" t="s">
        <v>8588</v>
      </c>
    </row>
    <row r="292" spans="1:2">
      <c r="A292" t="s">
        <v>10585</v>
      </c>
      <c r="B292" t="s">
        <v>8588</v>
      </c>
    </row>
    <row r="293" spans="1:2">
      <c r="A293" t="s">
        <v>10586</v>
      </c>
      <c r="B293" t="s">
        <v>8588</v>
      </c>
    </row>
    <row r="294" spans="1:2">
      <c r="A294" t="s">
        <v>10587</v>
      </c>
      <c r="B294" t="s">
        <v>8588</v>
      </c>
    </row>
    <row r="295" spans="1:2">
      <c r="A295" t="s">
        <v>10588</v>
      </c>
      <c r="B295" t="s">
        <v>8588</v>
      </c>
    </row>
    <row r="296" spans="1:2">
      <c r="A296" t="s">
        <v>10589</v>
      </c>
      <c r="B296" t="s">
        <v>8588</v>
      </c>
    </row>
    <row r="297" spans="1:2">
      <c r="A297" t="s">
        <v>10590</v>
      </c>
      <c r="B297" t="s">
        <v>8588</v>
      </c>
    </row>
    <row r="298" spans="1:2">
      <c r="A298" t="s">
        <v>10591</v>
      </c>
      <c r="B298" t="s">
        <v>8588</v>
      </c>
    </row>
    <row r="299" spans="1:2">
      <c r="A299" t="s">
        <v>10592</v>
      </c>
      <c r="B299" t="s">
        <v>8588</v>
      </c>
    </row>
    <row r="300" spans="1:2">
      <c r="A300" t="s">
        <v>10593</v>
      </c>
      <c r="B300" t="s">
        <v>8588</v>
      </c>
    </row>
    <row r="301" spans="1:2">
      <c r="A301" s="304" t="s">
        <v>10719</v>
      </c>
      <c r="B301" s="450" t="s">
        <v>8588</v>
      </c>
    </row>
    <row r="302" spans="1:2">
      <c r="A302" s="304" t="s">
        <v>10720</v>
      </c>
      <c r="B302" s="450" t="s">
        <v>8588</v>
      </c>
    </row>
    <row r="303" spans="1:2">
      <c r="A303" s="304" t="s">
        <v>10721</v>
      </c>
      <c r="B303" s="450" t="s">
        <v>8588</v>
      </c>
    </row>
    <row r="304" spans="1:2">
      <c r="A304" t="s">
        <v>10674</v>
      </c>
      <c r="B304" t="s">
        <v>8590</v>
      </c>
    </row>
    <row r="305" spans="1:2">
      <c r="A305" t="s">
        <v>10675</v>
      </c>
      <c r="B305" t="s">
        <v>8590</v>
      </c>
    </row>
    <row r="306" spans="1:2">
      <c r="A306" t="s">
        <v>10676</v>
      </c>
      <c r="B306" t="s">
        <v>8590</v>
      </c>
    </row>
    <row r="307" spans="1:2">
      <c r="A307" t="s">
        <v>10677</v>
      </c>
      <c r="B307" t="s">
        <v>8590</v>
      </c>
    </row>
    <row r="308" spans="1:2">
      <c r="A308" t="s">
        <v>10678</v>
      </c>
      <c r="B308" t="s">
        <v>8590</v>
      </c>
    </row>
    <row r="309" spans="1:2">
      <c r="A309" t="s">
        <v>10679</v>
      </c>
      <c r="B309" t="s">
        <v>8590</v>
      </c>
    </row>
    <row r="310" spans="1:2">
      <c r="A310" t="s">
        <v>10680</v>
      </c>
      <c r="B310" t="s">
        <v>8590</v>
      </c>
    </row>
    <row r="311" spans="1:2">
      <c r="A311" t="s">
        <v>10681</v>
      </c>
      <c r="B311" t="s">
        <v>8590</v>
      </c>
    </row>
    <row r="312" spans="1:2">
      <c r="A312" t="s">
        <v>10579</v>
      </c>
      <c r="B312" t="s">
        <v>8590</v>
      </c>
    </row>
    <row r="313" spans="1:2">
      <c r="A313" t="s">
        <v>10580</v>
      </c>
      <c r="B313" t="s">
        <v>8590</v>
      </c>
    </row>
    <row r="314" spans="1:2">
      <c r="A314" t="s">
        <v>10581</v>
      </c>
      <c r="B314" t="s">
        <v>8590</v>
      </c>
    </row>
    <row r="315" spans="1:2">
      <c r="A315" t="s">
        <v>10582</v>
      </c>
      <c r="B315" t="s">
        <v>8590</v>
      </c>
    </row>
    <row r="316" spans="1:2">
      <c r="A316" t="s">
        <v>10583</v>
      </c>
      <c r="B316" t="s">
        <v>8590</v>
      </c>
    </row>
    <row r="317" spans="1:2">
      <c r="A317" t="s">
        <v>10584</v>
      </c>
      <c r="B317" t="s">
        <v>8590</v>
      </c>
    </row>
    <row r="318" spans="1:2">
      <c r="A318" t="s">
        <v>10585</v>
      </c>
      <c r="B318" t="s">
        <v>8590</v>
      </c>
    </row>
    <row r="319" spans="1:2">
      <c r="A319" t="s">
        <v>10586</v>
      </c>
      <c r="B319" t="s">
        <v>8590</v>
      </c>
    </row>
    <row r="320" spans="1:2">
      <c r="A320" t="s">
        <v>10587</v>
      </c>
      <c r="B320" t="s">
        <v>8590</v>
      </c>
    </row>
    <row r="321" spans="1:2">
      <c r="A321" t="s">
        <v>10588</v>
      </c>
      <c r="B321" t="s">
        <v>8590</v>
      </c>
    </row>
    <row r="322" spans="1:2">
      <c r="A322" t="s">
        <v>10589</v>
      </c>
      <c r="B322" t="s">
        <v>8590</v>
      </c>
    </row>
    <row r="323" spans="1:2">
      <c r="A323" t="s">
        <v>10590</v>
      </c>
      <c r="B323" t="s">
        <v>8590</v>
      </c>
    </row>
    <row r="324" spans="1:2">
      <c r="A324" t="s">
        <v>10591</v>
      </c>
      <c r="B324" t="s">
        <v>8590</v>
      </c>
    </row>
    <row r="325" spans="1:2">
      <c r="A325" t="s">
        <v>10592</v>
      </c>
      <c r="B325" t="s">
        <v>8590</v>
      </c>
    </row>
    <row r="326" spans="1:2">
      <c r="A326" t="s">
        <v>10593</v>
      </c>
      <c r="B326" t="s">
        <v>8590</v>
      </c>
    </row>
    <row r="327" spans="1:2">
      <c r="A327" s="304" t="s">
        <v>10719</v>
      </c>
      <c r="B327" s="450" t="s">
        <v>8590</v>
      </c>
    </row>
    <row r="328" spans="1:2">
      <c r="A328" s="304" t="s">
        <v>10720</v>
      </c>
      <c r="B328" s="450" t="s">
        <v>8590</v>
      </c>
    </row>
    <row r="329" spans="1:2">
      <c r="A329" s="304" t="s">
        <v>10721</v>
      </c>
      <c r="B329" s="450" t="s">
        <v>8590</v>
      </c>
    </row>
    <row r="330" spans="1:2">
      <c r="A330" t="s">
        <v>10594</v>
      </c>
      <c r="B330" t="s">
        <v>8592</v>
      </c>
    </row>
    <row r="331" spans="1:2">
      <c r="A331" t="s">
        <v>10595</v>
      </c>
      <c r="B331" t="s">
        <v>8592</v>
      </c>
    </row>
    <row r="332" spans="1:2">
      <c r="A332" t="s">
        <v>10596</v>
      </c>
      <c r="B332" t="s">
        <v>8592</v>
      </c>
    </row>
    <row r="333" spans="1:2">
      <c r="A333" t="s">
        <v>10597</v>
      </c>
      <c r="B333" t="s">
        <v>8592</v>
      </c>
    </row>
    <row r="334" spans="1:2">
      <c r="A334" t="s">
        <v>10598</v>
      </c>
      <c r="B334" t="s">
        <v>8592</v>
      </c>
    </row>
    <row r="335" spans="1:2">
      <c r="A335" t="s">
        <v>10599</v>
      </c>
      <c r="B335" t="s">
        <v>8592</v>
      </c>
    </row>
    <row r="336" spans="1:2">
      <c r="A336" t="s">
        <v>10600</v>
      </c>
      <c r="B336" t="s">
        <v>8592</v>
      </c>
    </row>
    <row r="337" spans="1:2">
      <c r="A337" t="s">
        <v>10601</v>
      </c>
      <c r="B337" t="s">
        <v>8592</v>
      </c>
    </row>
    <row r="338" spans="1:2">
      <c r="A338" t="s">
        <v>10602</v>
      </c>
      <c r="B338" t="s">
        <v>8592</v>
      </c>
    </row>
    <row r="339" spans="1:2">
      <c r="A339" t="s">
        <v>10603</v>
      </c>
      <c r="B339" t="s">
        <v>8592</v>
      </c>
    </row>
    <row r="340" spans="1:2">
      <c r="A340" t="s">
        <v>10604</v>
      </c>
      <c r="B340" t="s">
        <v>8592</v>
      </c>
    </row>
    <row r="341" spans="1:2">
      <c r="A341" t="s">
        <v>10605</v>
      </c>
      <c r="B341" t="s">
        <v>8592</v>
      </c>
    </row>
    <row r="342" spans="1:2">
      <c r="A342" t="s">
        <v>10579</v>
      </c>
      <c r="B342" t="s">
        <v>8592</v>
      </c>
    </row>
    <row r="343" spans="1:2">
      <c r="A343" t="s">
        <v>10580</v>
      </c>
      <c r="B343" t="s">
        <v>8592</v>
      </c>
    </row>
    <row r="344" spans="1:2">
      <c r="A344" t="s">
        <v>10581</v>
      </c>
      <c r="B344" t="s">
        <v>8592</v>
      </c>
    </row>
    <row r="345" spans="1:2">
      <c r="A345" t="s">
        <v>10582</v>
      </c>
      <c r="B345" t="s">
        <v>8592</v>
      </c>
    </row>
    <row r="346" spans="1:2">
      <c r="A346" t="s">
        <v>10583</v>
      </c>
      <c r="B346" t="s">
        <v>8592</v>
      </c>
    </row>
    <row r="347" spans="1:2">
      <c r="A347" t="s">
        <v>10584</v>
      </c>
      <c r="B347" t="s">
        <v>8592</v>
      </c>
    </row>
    <row r="348" spans="1:2">
      <c r="A348" t="s">
        <v>10585</v>
      </c>
      <c r="B348" t="s">
        <v>8592</v>
      </c>
    </row>
    <row r="349" spans="1:2">
      <c r="A349" t="s">
        <v>10586</v>
      </c>
      <c r="B349" t="s">
        <v>8592</v>
      </c>
    </row>
    <row r="350" spans="1:2">
      <c r="A350" t="s">
        <v>10587</v>
      </c>
      <c r="B350" t="s">
        <v>8592</v>
      </c>
    </row>
    <row r="351" spans="1:2">
      <c r="A351" t="s">
        <v>10588</v>
      </c>
      <c r="B351" t="s">
        <v>8592</v>
      </c>
    </row>
    <row r="352" spans="1:2">
      <c r="A352" t="s">
        <v>10589</v>
      </c>
      <c r="B352" t="s">
        <v>8592</v>
      </c>
    </row>
    <row r="353" spans="1:2">
      <c r="A353" t="s">
        <v>10590</v>
      </c>
      <c r="B353" t="s">
        <v>8592</v>
      </c>
    </row>
    <row r="354" spans="1:2">
      <c r="A354" t="s">
        <v>10591</v>
      </c>
      <c r="B354" t="s">
        <v>8592</v>
      </c>
    </row>
    <row r="355" spans="1:2">
      <c r="A355" t="s">
        <v>10592</v>
      </c>
      <c r="B355" t="s">
        <v>8592</v>
      </c>
    </row>
    <row r="356" spans="1:2">
      <c r="A356" t="s">
        <v>10593</v>
      </c>
      <c r="B356" t="s">
        <v>8592</v>
      </c>
    </row>
    <row r="357" spans="1:2">
      <c r="A357" s="304" t="s">
        <v>10719</v>
      </c>
      <c r="B357" s="450" t="s">
        <v>8592</v>
      </c>
    </row>
    <row r="358" spans="1:2">
      <c r="A358" s="304" t="s">
        <v>10720</v>
      </c>
      <c r="B358" s="450" t="s">
        <v>8592</v>
      </c>
    </row>
    <row r="359" spans="1:2">
      <c r="A359" s="304" t="s">
        <v>10721</v>
      </c>
      <c r="B359" s="450" t="s">
        <v>8592</v>
      </c>
    </row>
    <row r="360" spans="1:2">
      <c r="A360" t="s">
        <v>10713</v>
      </c>
      <c r="B360" t="s">
        <v>8594</v>
      </c>
    </row>
    <row r="361" spans="1:2">
      <c r="A361" t="s">
        <v>10715</v>
      </c>
      <c r="B361" t="s">
        <v>8594</v>
      </c>
    </row>
    <row r="362" spans="1:2">
      <c r="A362" t="s">
        <v>10716</v>
      </c>
      <c r="B362" t="s">
        <v>8594</v>
      </c>
    </row>
    <row r="363" spans="1:2">
      <c r="A363" t="s">
        <v>10718</v>
      </c>
      <c r="B363" t="s">
        <v>8594</v>
      </c>
    </row>
    <row r="364" spans="1:2">
      <c r="A364" t="s">
        <v>10579</v>
      </c>
      <c r="B364" t="s">
        <v>8594</v>
      </c>
    </row>
    <row r="365" spans="1:2">
      <c r="A365" t="s">
        <v>10580</v>
      </c>
      <c r="B365" t="s">
        <v>8594</v>
      </c>
    </row>
    <row r="366" spans="1:2">
      <c r="A366" t="s">
        <v>10581</v>
      </c>
      <c r="B366" t="s">
        <v>8594</v>
      </c>
    </row>
    <row r="367" spans="1:2">
      <c r="A367" t="s">
        <v>10582</v>
      </c>
      <c r="B367" t="s">
        <v>8594</v>
      </c>
    </row>
    <row r="368" spans="1:2">
      <c r="A368" t="s">
        <v>10583</v>
      </c>
      <c r="B368" t="s">
        <v>8594</v>
      </c>
    </row>
    <row r="369" spans="1:2">
      <c r="A369" t="s">
        <v>10584</v>
      </c>
      <c r="B369" t="s">
        <v>8594</v>
      </c>
    </row>
    <row r="370" spans="1:2">
      <c r="A370" t="s">
        <v>10585</v>
      </c>
      <c r="B370" t="s">
        <v>8594</v>
      </c>
    </row>
    <row r="371" spans="1:2">
      <c r="A371" t="s">
        <v>10586</v>
      </c>
      <c r="B371" t="s">
        <v>8594</v>
      </c>
    </row>
    <row r="372" spans="1:2">
      <c r="A372" t="s">
        <v>10587</v>
      </c>
      <c r="B372" t="s">
        <v>8594</v>
      </c>
    </row>
    <row r="373" spans="1:2">
      <c r="A373" t="s">
        <v>10588</v>
      </c>
      <c r="B373" t="s">
        <v>8594</v>
      </c>
    </row>
    <row r="374" spans="1:2">
      <c r="A374" t="s">
        <v>10589</v>
      </c>
      <c r="B374" t="s">
        <v>8594</v>
      </c>
    </row>
    <row r="375" spans="1:2">
      <c r="A375" t="s">
        <v>10590</v>
      </c>
      <c r="B375" t="s">
        <v>8594</v>
      </c>
    </row>
    <row r="376" spans="1:2">
      <c r="A376" t="s">
        <v>10591</v>
      </c>
      <c r="B376" t="s">
        <v>8594</v>
      </c>
    </row>
    <row r="377" spans="1:2">
      <c r="A377" t="s">
        <v>10592</v>
      </c>
      <c r="B377" t="s">
        <v>8594</v>
      </c>
    </row>
    <row r="378" spans="1:2">
      <c r="A378" t="s">
        <v>10593</v>
      </c>
      <c r="B378" t="s">
        <v>8594</v>
      </c>
    </row>
    <row r="379" spans="1:2">
      <c r="A379" s="304" t="s">
        <v>10719</v>
      </c>
      <c r="B379" s="450" t="s">
        <v>8594</v>
      </c>
    </row>
    <row r="380" spans="1:2">
      <c r="A380" s="304" t="s">
        <v>10720</v>
      </c>
      <c r="B380" s="450" t="s">
        <v>8594</v>
      </c>
    </row>
    <row r="381" spans="1:2">
      <c r="A381" s="304" t="s">
        <v>10721</v>
      </c>
      <c r="B381" s="450" t="s">
        <v>8594</v>
      </c>
    </row>
    <row r="382" spans="1:2">
      <c r="A382" t="s">
        <v>10652</v>
      </c>
      <c r="B382" t="s">
        <v>8596</v>
      </c>
    </row>
    <row r="383" spans="1:2">
      <c r="A383" t="s">
        <v>10653</v>
      </c>
      <c r="B383" t="s">
        <v>8596</v>
      </c>
    </row>
    <row r="384" spans="1:2">
      <c r="A384" t="s">
        <v>10654</v>
      </c>
      <c r="B384" t="s">
        <v>8596</v>
      </c>
    </row>
    <row r="385" spans="1:2">
      <c r="A385" t="s">
        <v>10655</v>
      </c>
      <c r="B385" t="s">
        <v>8596</v>
      </c>
    </row>
    <row r="386" spans="1:2">
      <c r="A386" t="s">
        <v>10656</v>
      </c>
      <c r="B386" t="s">
        <v>8596</v>
      </c>
    </row>
    <row r="387" spans="1:2">
      <c r="A387" t="s">
        <v>10658</v>
      </c>
      <c r="B387" t="s">
        <v>8596</v>
      </c>
    </row>
    <row r="388" spans="1:2">
      <c r="A388" t="s">
        <v>10579</v>
      </c>
      <c r="B388" t="s">
        <v>8596</v>
      </c>
    </row>
    <row r="389" spans="1:2">
      <c r="A389" t="s">
        <v>10580</v>
      </c>
      <c r="B389" t="s">
        <v>8596</v>
      </c>
    </row>
    <row r="390" spans="1:2">
      <c r="A390" t="s">
        <v>10581</v>
      </c>
      <c r="B390" t="s">
        <v>8596</v>
      </c>
    </row>
    <row r="391" spans="1:2">
      <c r="A391" t="s">
        <v>10582</v>
      </c>
      <c r="B391" t="s">
        <v>8596</v>
      </c>
    </row>
    <row r="392" spans="1:2">
      <c r="A392" t="s">
        <v>10583</v>
      </c>
      <c r="B392" t="s">
        <v>8596</v>
      </c>
    </row>
    <row r="393" spans="1:2">
      <c r="A393" t="s">
        <v>10584</v>
      </c>
      <c r="B393" t="s">
        <v>8596</v>
      </c>
    </row>
    <row r="394" spans="1:2">
      <c r="A394" t="s">
        <v>10585</v>
      </c>
      <c r="B394" t="s">
        <v>8596</v>
      </c>
    </row>
    <row r="395" spans="1:2">
      <c r="A395" t="s">
        <v>10586</v>
      </c>
      <c r="B395" t="s">
        <v>8596</v>
      </c>
    </row>
    <row r="396" spans="1:2">
      <c r="A396" t="s">
        <v>10587</v>
      </c>
      <c r="B396" t="s">
        <v>8596</v>
      </c>
    </row>
    <row r="397" spans="1:2">
      <c r="A397" t="s">
        <v>10588</v>
      </c>
      <c r="B397" t="s">
        <v>8596</v>
      </c>
    </row>
    <row r="398" spans="1:2">
      <c r="A398" t="s">
        <v>10589</v>
      </c>
      <c r="B398" t="s">
        <v>8596</v>
      </c>
    </row>
    <row r="399" spans="1:2">
      <c r="A399" t="s">
        <v>10590</v>
      </c>
      <c r="B399" t="s">
        <v>8596</v>
      </c>
    </row>
    <row r="400" spans="1:2">
      <c r="A400" t="s">
        <v>10591</v>
      </c>
      <c r="B400" t="s">
        <v>8596</v>
      </c>
    </row>
    <row r="401" spans="1:2">
      <c r="A401" t="s">
        <v>10592</v>
      </c>
      <c r="B401" t="s">
        <v>8596</v>
      </c>
    </row>
    <row r="402" spans="1:2">
      <c r="A402" t="s">
        <v>10593</v>
      </c>
      <c r="B402" t="s">
        <v>8596</v>
      </c>
    </row>
    <row r="403" spans="1:2">
      <c r="A403" s="304" t="s">
        <v>10719</v>
      </c>
      <c r="B403" t="s">
        <v>8596</v>
      </c>
    </row>
    <row r="404" spans="1:2">
      <c r="A404" s="304" t="s">
        <v>10720</v>
      </c>
      <c r="B404" t="s">
        <v>8596</v>
      </c>
    </row>
    <row r="405" spans="1:2">
      <c r="A405" s="304" t="s">
        <v>10721</v>
      </c>
      <c r="B405" t="s">
        <v>8596</v>
      </c>
    </row>
  </sheetData>
  <autoFilter ref="A1:B363" xr:uid="{FE06E9B4-CEA9-44FD-AD5D-2B630549AE6E}">
    <sortState xmlns:xlrd2="http://schemas.microsoft.com/office/spreadsheetml/2017/richdata2" ref="A2:B405">
      <sortCondition ref="B1:B363"/>
    </sortState>
  </autoFilter>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B0985-D370-2F42-BF71-57D87FE604A9}">
  <dimension ref="A1:D2"/>
  <sheetViews>
    <sheetView zoomScale="91" zoomScaleNormal="91" workbookViewId="0">
      <selection activeCell="D9" sqref="D9"/>
    </sheetView>
  </sheetViews>
  <sheetFormatPr defaultColWidth="11.42578125" defaultRowHeight="14.45"/>
  <cols>
    <col min="1" max="1" width="49.42578125" customWidth="1"/>
    <col min="2" max="2" width="22.28515625" customWidth="1"/>
    <col min="3" max="3" width="16.42578125" customWidth="1"/>
    <col min="4" max="4" width="27.7109375" bestFit="1" customWidth="1"/>
  </cols>
  <sheetData>
    <row r="1" spans="1:4">
      <c r="A1" t="s">
        <v>11864</v>
      </c>
      <c r="B1" t="s">
        <v>11865</v>
      </c>
      <c r="C1" t="s">
        <v>11866</v>
      </c>
      <c r="D1" t="s">
        <v>11867</v>
      </c>
    </row>
    <row r="2" spans="1:4">
      <c r="A2" t="s">
        <v>11868</v>
      </c>
      <c r="B2" t="s">
        <v>11869</v>
      </c>
      <c r="C2" t="s">
        <v>11870</v>
      </c>
      <c r="D2" t="s">
        <v>11871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5B691-D531-C44D-8F4B-C2D3981C62B7}">
  <dimension ref="C1:C64"/>
  <sheetViews>
    <sheetView topLeftCell="A7" zoomScale="200" workbookViewId="0">
      <selection activeCell="C14" sqref="C14"/>
    </sheetView>
  </sheetViews>
  <sheetFormatPr defaultColWidth="11.42578125" defaultRowHeight="14.45"/>
  <cols>
    <col min="3" max="3" width="122.28515625" bestFit="1" customWidth="1"/>
  </cols>
  <sheetData>
    <row r="1" spans="3:3">
      <c r="C1" t="s">
        <v>497</v>
      </c>
    </row>
    <row r="2" spans="3:3">
      <c r="C2" t="s">
        <v>497</v>
      </c>
    </row>
    <row r="3" spans="3:3">
      <c r="C3" t="s">
        <v>497</v>
      </c>
    </row>
    <row r="4" spans="3:3">
      <c r="C4" t="s">
        <v>497</v>
      </c>
    </row>
    <row r="5" spans="3:3">
      <c r="C5" t="s">
        <v>497</v>
      </c>
    </row>
    <row r="6" spans="3:3">
      <c r="C6" t="s">
        <v>497</v>
      </c>
    </row>
    <row r="7" spans="3:3">
      <c r="C7" t="s">
        <v>497</v>
      </c>
    </row>
    <row r="8" spans="3:3">
      <c r="C8" t="s">
        <v>497</v>
      </c>
    </row>
    <row r="9" spans="3:3">
      <c r="C9" t="s">
        <v>497</v>
      </c>
    </row>
    <row r="10" spans="3:3">
      <c r="C10" t="s">
        <v>497</v>
      </c>
    </row>
    <row r="11" spans="3:3">
      <c r="C11" t="s">
        <v>497</v>
      </c>
    </row>
    <row r="12" spans="3:3">
      <c r="C12" t="s">
        <v>497</v>
      </c>
    </row>
    <row r="13" spans="3:3">
      <c r="C13" t="s">
        <v>497</v>
      </c>
    </row>
    <row r="14" spans="3:3">
      <c r="C14" t="s">
        <v>497</v>
      </c>
    </row>
    <row r="15" spans="3:3">
      <c r="C15" t="s">
        <v>497</v>
      </c>
    </row>
    <row r="16" spans="3:3">
      <c r="C16" t="s">
        <v>497</v>
      </c>
    </row>
    <row r="17" spans="3:3">
      <c r="C17" t="s">
        <v>497</v>
      </c>
    </row>
    <row r="18" spans="3:3">
      <c r="C18" t="s">
        <v>497</v>
      </c>
    </row>
    <row r="19" spans="3:3">
      <c r="C19" t="s">
        <v>497</v>
      </c>
    </row>
    <row r="20" spans="3:3">
      <c r="C20" t="s">
        <v>497</v>
      </c>
    </row>
    <row r="21" spans="3:3">
      <c r="C21" t="s">
        <v>497</v>
      </c>
    </row>
    <row r="22" spans="3:3">
      <c r="C22" t="s">
        <v>497</v>
      </c>
    </row>
    <row r="23" spans="3:3">
      <c r="C23" t="s">
        <v>497</v>
      </c>
    </row>
    <row r="24" spans="3:3">
      <c r="C24" t="s">
        <v>497</v>
      </c>
    </row>
    <row r="25" spans="3:3">
      <c r="C25" t="s">
        <v>497</v>
      </c>
    </row>
    <row r="26" spans="3:3">
      <c r="C26" t="s">
        <v>497</v>
      </c>
    </row>
    <row r="27" spans="3:3">
      <c r="C27" t="s">
        <v>497</v>
      </c>
    </row>
    <row r="28" spans="3:3">
      <c r="C28" t="s">
        <v>497</v>
      </c>
    </row>
    <row r="29" spans="3:3">
      <c r="C29" t="s">
        <v>497</v>
      </c>
    </row>
    <row r="30" spans="3:3">
      <c r="C30" t="s">
        <v>497</v>
      </c>
    </row>
    <row r="31" spans="3:3">
      <c r="C31" t="s">
        <v>497</v>
      </c>
    </row>
    <row r="32" spans="3:3">
      <c r="C32" t="s">
        <v>11158</v>
      </c>
    </row>
    <row r="33" spans="3:3">
      <c r="C33" t="s">
        <v>11159</v>
      </c>
    </row>
    <row r="34" spans="3:3">
      <c r="C34" t="s">
        <v>11160</v>
      </c>
    </row>
    <row r="35" spans="3:3">
      <c r="C35" t="s">
        <v>11161</v>
      </c>
    </row>
    <row r="36" spans="3:3">
      <c r="C36" t="s">
        <v>11872</v>
      </c>
    </row>
    <row r="37" spans="3:3">
      <c r="C37" t="s">
        <v>11163</v>
      </c>
    </row>
    <row r="38" spans="3:3">
      <c r="C38" t="s">
        <v>11164</v>
      </c>
    </row>
    <row r="39" spans="3:3">
      <c r="C39" t="s">
        <v>11873</v>
      </c>
    </row>
    <row r="40" spans="3:3">
      <c r="C40" t="s">
        <v>11166</v>
      </c>
    </row>
    <row r="41" spans="3:3">
      <c r="C41" t="s">
        <v>11167</v>
      </c>
    </row>
    <row r="42" spans="3:3">
      <c r="C42" t="s">
        <v>11168</v>
      </c>
    </row>
    <row r="43" spans="3:3">
      <c r="C43" t="s">
        <v>11169</v>
      </c>
    </row>
    <row r="44" spans="3:3">
      <c r="C44" t="s">
        <v>11170</v>
      </c>
    </row>
    <row r="45" spans="3:3">
      <c r="C45" t="s">
        <v>11874</v>
      </c>
    </row>
    <row r="46" spans="3:3">
      <c r="C46" t="s">
        <v>11172</v>
      </c>
    </row>
    <row r="47" spans="3:3">
      <c r="C47" t="s">
        <v>11173</v>
      </c>
    </row>
    <row r="48" spans="3:3">
      <c r="C48" t="s">
        <v>11174</v>
      </c>
    </row>
    <row r="49" spans="3:3">
      <c r="C49" t="s">
        <v>11175</v>
      </c>
    </row>
    <row r="50" spans="3:3">
      <c r="C50" t="s">
        <v>11176</v>
      </c>
    </row>
    <row r="51" spans="3:3">
      <c r="C51" t="s">
        <v>11177</v>
      </c>
    </row>
    <row r="52" spans="3:3">
      <c r="C52" t="s">
        <v>11178</v>
      </c>
    </row>
    <row r="53" spans="3:3">
      <c r="C53" t="s">
        <v>11179</v>
      </c>
    </row>
    <row r="54" spans="3:3">
      <c r="C54" t="s">
        <v>11180</v>
      </c>
    </row>
    <row r="55" spans="3:3">
      <c r="C55" t="s">
        <v>11181</v>
      </c>
    </row>
    <row r="56" spans="3:3">
      <c r="C56" t="s">
        <v>11182</v>
      </c>
    </row>
    <row r="57" spans="3:3">
      <c r="C57" t="s">
        <v>11183</v>
      </c>
    </row>
    <row r="58" spans="3:3">
      <c r="C58" t="s">
        <v>11184</v>
      </c>
    </row>
    <row r="59" spans="3:3">
      <c r="C59" t="s">
        <v>11185</v>
      </c>
    </row>
    <row r="60" spans="3:3">
      <c r="C60" t="s">
        <v>11186</v>
      </c>
    </row>
    <row r="61" spans="3:3">
      <c r="C61" t="s">
        <v>11187</v>
      </c>
    </row>
    <row r="62" spans="3:3">
      <c r="C62" t="s">
        <v>11188</v>
      </c>
    </row>
    <row r="63" spans="3:3">
      <c r="C63" t="s">
        <v>11189</v>
      </c>
    </row>
    <row r="64" spans="3:3">
      <c r="C64" t="s">
        <v>4525</v>
      </c>
    </row>
  </sheetData>
  <sortState xmlns:xlrd2="http://schemas.microsoft.com/office/spreadsheetml/2017/richdata2" ref="C1:C44">
    <sortCondition ref="C1:C44"/>
  </sortState>
  <pageMargins left="0.7" right="0.7" top="0.75" bottom="0.75" header="0.3" footer="0.3"/>
  <pageSetup orientation="portrait" horizontalDpi="0" verticalDpi="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B287E-2E2C-AE43-83DD-C09C3518C322}">
  <dimension ref="A6:C47"/>
  <sheetViews>
    <sheetView topLeftCell="A22" zoomScale="231" workbookViewId="0">
      <selection activeCell="B27" sqref="B27"/>
    </sheetView>
  </sheetViews>
  <sheetFormatPr defaultColWidth="11.42578125" defaultRowHeight="14.45"/>
  <cols>
    <col min="2" max="2" width="19.28515625" bestFit="1" customWidth="1"/>
    <col min="3" max="3" width="125" bestFit="1" customWidth="1"/>
  </cols>
  <sheetData>
    <row r="6" spans="1:3">
      <c r="A6" t="s">
        <v>11875</v>
      </c>
      <c r="B6" t="s">
        <v>11876</v>
      </c>
      <c r="C6" s="70" t="s">
        <v>11877</v>
      </c>
    </row>
    <row r="7" spans="1:3">
      <c r="A7" t="s">
        <v>11875</v>
      </c>
      <c r="B7" t="s">
        <v>11878</v>
      </c>
      <c r="C7" s="70" t="s">
        <v>11879</v>
      </c>
    </row>
    <row r="8" spans="1:3">
      <c r="A8" t="s">
        <v>11880</v>
      </c>
      <c r="B8" t="s">
        <v>11881</v>
      </c>
      <c r="C8" s="70" t="s">
        <v>11882</v>
      </c>
    </row>
    <row r="9" spans="1:3">
      <c r="A9" t="s">
        <v>11880</v>
      </c>
      <c r="B9" t="s">
        <v>11881</v>
      </c>
      <c r="C9" s="70" t="s">
        <v>11883</v>
      </c>
    </row>
    <row r="10" spans="1:3">
      <c r="A10" t="s">
        <v>11880</v>
      </c>
      <c r="B10" t="s">
        <v>11881</v>
      </c>
      <c r="C10" s="70" t="s">
        <v>8505</v>
      </c>
    </row>
    <row r="11" spans="1:3">
      <c r="A11" t="s">
        <v>11880</v>
      </c>
      <c r="B11" t="s">
        <v>11881</v>
      </c>
      <c r="C11" s="70" t="s">
        <v>8506</v>
      </c>
    </row>
    <row r="12" spans="1:3">
      <c r="A12" t="s">
        <v>11880</v>
      </c>
      <c r="B12" t="s">
        <v>11881</v>
      </c>
      <c r="C12" s="70" t="s">
        <v>8507</v>
      </c>
    </row>
    <row r="13" spans="1:3">
      <c r="A13" t="s">
        <v>11880</v>
      </c>
      <c r="B13" t="s">
        <v>11881</v>
      </c>
      <c r="C13" s="70" t="s">
        <v>8509</v>
      </c>
    </row>
    <row r="14" spans="1:3">
      <c r="A14" t="s">
        <v>11880</v>
      </c>
      <c r="B14" t="s">
        <v>11881</v>
      </c>
      <c r="C14" s="70" t="s">
        <v>8510</v>
      </c>
    </row>
    <row r="16" spans="1:3">
      <c r="C16" s="70" t="s">
        <v>11884</v>
      </c>
    </row>
    <row r="17" spans="2:3">
      <c r="C17" s="70" t="s">
        <v>8502</v>
      </c>
    </row>
    <row r="18" spans="2:3">
      <c r="C18" s="70" t="s">
        <v>8502</v>
      </c>
    </row>
    <row r="19" spans="2:3">
      <c r="C19" s="70" t="s">
        <v>11883</v>
      </c>
    </row>
    <row r="20" spans="2:3">
      <c r="C20" s="70" t="s">
        <v>8505</v>
      </c>
    </row>
    <row r="21" spans="2:3">
      <c r="C21" s="70" t="s">
        <v>8506</v>
      </c>
    </row>
    <row r="22" spans="2:3">
      <c r="C22" s="70" t="s">
        <v>8507</v>
      </c>
    </row>
    <row r="23" spans="2:3">
      <c r="C23" s="70" t="s">
        <v>8509</v>
      </c>
    </row>
    <row r="24" spans="2:3">
      <c r="C24" s="70" t="s">
        <v>8510</v>
      </c>
    </row>
    <row r="27" spans="2:3">
      <c r="B27" t="s">
        <v>11885</v>
      </c>
      <c r="C27" s="291" t="s">
        <v>11886</v>
      </c>
    </row>
    <row r="28" spans="2:3">
      <c r="B28" t="s">
        <v>11887</v>
      </c>
      <c r="C28" s="291" t="s">
        <v>11888</v>
      </c>
    </row>
    <row r="29" spans="2:3">
      <c r="B29" t="s">
        <v>11889</v>
      </c>
      <c r="C29" s="291" t="s">
        <v>11890</v>
      </c>
    </row>
    <row r="30" spans="2:3">
      <c r="B30" t="s">
        <v>11891</v>
      </c>
      <c r="C30" s="291" t="s">
        <v>11892</v>
      </c>
    </row>
    <row r="31" spans="2:3">
      <c r="B31" t="s">
        <v>11893</v>
      </c>
      <c r="C31" s="291" t="s">
        <v>5766</v>
      </c>
    </row>
    <row r="32" spans="2:3">
      <c r="B32" t="s">
        <v>11894</v>
      </c>
      <c r="C32" s="291" t="s">
        <v>5771</v>
      </c>
    </row>
    <row r="33" spans="2:3">
      <c r="B33" t="s">
        <v>11895</v>
      </c>
      <c r="C33" s="291" t="s">
        <v>11896</v>
      </c>
    </row>
    <row r="34" spans="2:3">
      <c r="B34" t="s">
        <v>11897</v>
      </c>
      <c r="C34" s="291" t="s">
        <v>11898</v>
      </c>
    </row>
    <row r="35" spans="2:3">
      <c r="B35" t="s">
        <v>11899</v>
      </c>
      <c r="C35" s="291" t="s">
        <v>11900</v>
      </c>
    </row>
    <row r="37" spans="2:3" ht="144.94999999999999">
      <c r="B37" s="291"/>
      <c r="C37" s="292" t="s">
        <v>11901</v>
      </c>
    </row>
    <row r="39" spans="2:3">
      <c r="B39" s="291">
        <v>1</v>
      </c>
      <c r="C39" t="s">
        <v>8869</v>
      </c>
    </row>
    <row r="40" spans="2:3">
      <c r="B40">
        <v>2</v>
      </c>
      <c r="C40" t="s">
        <v>8871</v>
      </c>
    </row>
    <row r="41" spans="2:3">
      <c r="B41" s="291">
        <v>3</v>
      </c>
      <c r="C41" t="s">
        <v>8873</v>
      </c>
    </row>
    <row r="42" spans="2:3">
      <c r="B42">
        <v>4</v>
      </c>
      <c r="C42" t="s">
        <v>8875</v>
      </c>
    </row>
    <row r="43" spans="2:3">
      <c r="B43" s="291">
        <v>5</v>
      </c>
      <c r="C43" t="s">
        <v>8877</v>
      </c>
    </row>
    <row r="44" spans="2:3">
      <c r="B44">
        <v>6</v>
      </c>
      <c r="C44" t="s">
        <v>8879</v>
      </c>
    </row>
    <row r="45" spans="2:3">
      <c r="B45" s="291">
        <v>7</v>
      </c>
      <c r="C45" t="s">
        <v>8881</v>
      </c>
    </row>
    <row r="46" spans="2:3">
      <c r="B46">
        <v>8</v>
      </c>
      <c r="C46" t="s">
        <v>8883</v>
      </c>
    </row>
    <row r="47" spans="2:3">
      <c r="B47" s="291">
        <v>88</v>
      </c>
      <c r="C47" t="s">
        <v>8885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C5768-1EFB-3948-921D-3BA1F54744A9}">
  <dimension ref="B1:F183"/>
  <sheetViews>
    <sheetView topLeftCell="A151" zoomScale="225" workbookViewId="0">
      <selection activeCell="C179" sqref="C179:D183"/>
    </sheetView>
  </sheetViews>
  <sheetFormatPr defaultColWidth="44.140625" defaultRowHeight="14.45"/>
  <cols>
    <col min="2" max="2" width="18.7109375" bestFit="1" customWidth="1"/>
    <col min="3" max="3" width="19.42578125" bestFit="1" customWidth="1"/>
    <col min="4" max="4" width="20" bestFit="1" customWidth="1"/>
    <col min="5" max="5" width="5.28515625" bestFit="1" customWidth="1"/>
    <col min="6" max="6" width="8.85546875" bestFit="1" customWidth="1"/>
  </cols>
  <sheetData>
    <row r="1" spans="2:6" ht="15" thickBot="1"/>
    <row r="2" spans="2:6" ht="15" thickBot="1">
      <c r="B2" s="298" t="s">
        <v>8555</v>
      </c>
      <c r="C2" s="299" t="s">
        <v>3</v>
      </c>
      <c r="D2" s="299" t="s">
        <v>4</v>
      </c>
      <c r="E2" s="299" t="s">
        <v>8562</v>
      </c>
      <c r="F2" s="299" t="s">
        <v>8561</v>
      </c>
    </row>
    <row r="3" spans="2:6" ht="15" thickBot="1">
      <c r="B3" s="300" t="s">
        <v>10560</v>
      </c>
      <c r="C3" s="301">
        <v>102</v>
      </c>
      <c r="D3" s="301" t="s">
        <v>10561</v>
      </c>
      <c r="E3" s="301"/>
      <c r="F3" s="301" t="s">
        <v>5710</v>
      </c>
    </row>
    <row r="4" spans="2:6" ht="15" thickBot="1">
      <c r="B4" s="300" t="s">
        <v>10560</v>
      </c>
      <c r="C4" s="301">
        <v>103</v>
      </c>
      <c r="D4" s="301" t="s">
        <v>10562</v>
      </c>
      <c r="E4" s="301"/>
      <c r="F4" s="301" t="s">
        <v>5710</v>
      </c>
    </row>
    <row r="5" spans="2:6" ht="15" thickBot="1">
      <c r="B5" s="300" t="s">
        <v>10560</v>
      </c>
      <c r="C5" s="301">
        <v>105</v>
      </c>
      <c r="D5" s="301" t="s">
        <v>10563</v>
      </c>
      <c r="E5" s="301"/>
      <c r="F5" s="301" t="s">
        <v>5710</v>
      </c>
    </row>
    <row r="6" spans="2:6" ht="15" thickBot="1">
      <c r="B6" s="300" t="s">
        <v>10560</v>
      </c>
      <c r="C6" s="301">
        <v>107</v>
      </c>
      <c r="D6" s="301" t="s">
        <v>10564</v>
      </c>
      <c r="E6" s="301"/>
      <c r="F6" s="301" t="s">
        <v>5710</v>
      </c>
    </row>
    <row r="7" spans="2:6" ht="15" thickBot="1">
      <c r="B7" s="300" t="s">
        <v>10560</v>
      </c>
      <c r="C7" s="301">
        <v>108</v>
      </c>
      <c r="D7" s="301" t="s">
        <v>10565</v>
      </c>
      <c r="E7" s="301"/>
      <c r="F7" s="301" t="s">
        <v>5710</v>
      </c>
    </row>
    <row r="8" spans="2:6" ht="15" thickBot="1">
      <c r="B8" s="300" t="s">
        <v>10560</v>
      </c>
      <c r="C8" s="301">
        <v>110</v>
      </c>
      <c r="D8" s="301" t="s">
        <v>10566</v>
      </c>
      <c r="E8" s="301"/>
      <c r="F8" s="301" t="s">
        <v>5710</v>
      </c>
    </row>
    <row r="9" spans="2:6" ht="15" thickBot="1">
      <c r="B9" s="300" t="s">
        <v>10560</v>
      </c>
      <c r="C9" s="301">
        <v>111</v>
      </c>
      <c r="D9" s="301" t="s">
        <v>10567</v>
      </c>
      <c r="E9" s="301"/>
      <c r="F9" s="301" t="s">
        <v>5710</v>
      </c>
    </row>
    <row r="10" spans="2:6" ht="15" thickBot="1">
      <c r="B10" s="300" t="s">
        <v>10560</v>
      </c>
      <c r="C10" s="301">
        <v>112</v>
      </c>
      <c r="D10" s="301" t="s">
        <v>10568</v>
      </c>
      <c r="E10" s="301"/>
      <c r="F10" s="301" t="s">
        <v>5710</v>
      </c>
    </row>
    <row r="11" spans="2:6" ht="15" thickBot="1">
      <c r="B11" s="300" t="s">
        <v>10560</v>
      </c>
      <c r="C11" s="301">
        <v>113</v>
      </c>
      <c r="D11" s="301" t="s">
        <v>10570</v>
      </c>
      <c r="E11" s="301"/>
      <c r="F11" s="301" t="s">
        <v>5710</v>
      </c>
    </row>
    <row r="12" spans="2:6" ht="15" thickBot="1">
      <c r="B12" s="300" t="s">
        <v>10560</v>
      </c>
      <c r="C12" s="301">
        <v>114</v>
      </c>
      <c r="D12" s="301" t="s">
        <v>10571</v>
      </c>
      <c r="E12" s="301"/>
      <c r="F12" s="301" t="s">
        <v>5710</v>
      </c>
    </row>
    <row r="13" spans="2:6" ht="15" thickBot="1">
      <c r="B13" s="300" t="s">
        <v>10560</v>
      </c>
      <c r="C13" s="301">
        <v>115</v>
      </c>
      <c r="D13" s="301" t="s">
        <v>10572</v>
      </c>
      <c r="E13" s="301"/>
      <c r="F13" s="301" t="s">
        <v>5710</v>
      </c>
    </row>
    <row r="14" spans="2:6" ht="15" thickBot="1">
      <c r="B14" s="300" t="s">
        <v>10560</v>
      </c>
      <c r="C14" s="301">
        <v>116</v>
      </c>
      <c r="D14" s="301" t="s">
        <v>10574</v>
      </c>
      <c r="E14" s="301"/>
      <c r="F14" s="301" t="s">
        <v>5710</v>
      </c>
    </row>
    <row r="15" spans="2:6" ht="15" thickBot="1">
      <c r="B15" s="300" t="s">
        <v>10560</v>
      </c>
      <c r="C15" s="301">
        <v>117</v>
      </c>
      <c r="D15" s="301" t="s">
        <v>10575</v>
      </c>
      <c r="E15" s="301"/>
      <c r="F15" s="301" t="s">
        <v>5710</v>
      </c>
    </row>
    <row r="16" spans="2:6" ht="15" thickBot="1">
      <c r="B16" s="300" t="s">
        <v>10560</v>
      </c>
      <c r="C16" s="301">
        <v>118</v>
      </c>
      <c r="D16" s="301" t="s">
        <v>10576</v>
      </c>
      <c r="E16" s="301"/>
      <c r="F16" s="301" t="s">
        <v>5710</v>
      </c>
    </row>
    <row r="17" spans="2:6" ht="15" thickBot="1">
      <c r="B17" s="300" t="s">
        <v>10560</v>
      </c>
      <c r="C17" s="301">
        <v>119</v>
      </c>
      <c r="D17" s="301" t="s">
        <v>10577</v>
      </c>
      <c r="E17" s="301"/>
      <c r="F17" s="301" t="s">
        <v>5710</v>
      </c>
    </row>
    <row r="18" spans="2:6" ht="15" thickBot="1">
      <c r="B18" s="300" t="s">
        <v>10560</v>
      </c>
      <c r="C18" s="301">
        <v>120</v>
      </c>
      <c r="D18" s="301" t="s">
        <v>10578</v>
      </c>
      <c r="E18" s="301"/>
      <c r="F18" s="301" t="s">
        <v>5710</v>
      </c>
    </row>
    <row r="19" spans="2:6" ht="15" thickBot="1">
      <c r="B19" s="300" t="s">
        <v>10560</v>
      </c>
      <c r="C19" s="301">
        <v>201</v>
      </c>
      <c r="D19" s="301" t="s">
        <v>10594</v>
      </c>
      <c r="E19" s="301"/>
      <c r="F19" s="301" t="s">
        <v>8592</v>
      </c>
    </row>
    <row r="20" spans="2:6" ht="15" thickBot="1">
      <c r="B20" s="300" t="s">
        <v>10560</v>
      </c>
      <c r="C20" s="301">
        <v>202</v>
      </c>
      <c r="D20" s="301" t="s">
        <v>10595</v>
      </c>
      <c r="E20" s="301"/>
      <c r="F20" s="301" t="s">
        <v>8592</v>
      </c>
    </row>
    <row r="21" spans="2:6" ht="15" thickBot="1">
      <c r="B21" s="300" t="s">
        <v>10560</v>
      </c>
      <c r="C21" s="301">
        <v>203</v>
      </c>
      <c r="D21" s="301" t="s">
        <v>10596</v>
      </c>
      <c r="E21" s="301"/>
      <c r="F21" s="301" t="s">
        <v>8592</v>
      </c>
    </row>
    <row r="22" spans="2:6" ht="15" thickBot="1">
      <c r="B22" s="300" t="s">
        <v>10560</v>
      </c>
      <c r="C22" s="301">
        <v>204</v>
      </c>
      <c r="D22" s="301" t="s">
        <v>10597</v>
      </c>
      <c r="E22" s="301"/>
      <c r="F22" s="301" t="s">
        <v>8592</v>
      </c>
    </row>
    <row r="23" spans="2:6" ht="15" thickBot="1">
      <c r="B23" s="300" t="s">
        <v>10560</v>
      </c>
      <c r="C23" s="301">
        <v>205</v>
      </c>
      <c r="D23" s="301" t="s">
        <v>10598</v>
      </c>
      <c r="E23" s="301"/>
      <c r="F23" s="301" t="s">
        <v>8592</v>
      </c>
    </row>
    <row r="24" spans="2:6" ht="15" thickBot="1">
      <c r="B24" s="300" t="s">
        <v>10560</v>
      </c>
      <c r="C24" s="301">
        <v>206</v>
      </c>
      <c r="D24" s="301" t="s">
        <v>10599</v>
      </c>
      <c r="E24" s="301"/>
      <c r="F24" s="301" t="s">
        <v>8592</v>
      </c>
    </row>
    <row r="25" spans="2:6" ht="15" thickBot="1">
      <c r="B25" s="300" t="s">
        <v>10560</v>
      </c>
      <c r="C25" s="301">
        <v>207</v>
      </c>
      <c r="D25" s="301" t="s">
        <v>10600</v>
      </c>
      <c r="E25" s="301"/>
      <c r="F25" s="301" t="s">
        <v>8592</v>
      </c>
    </row>
    <row r="26" spans="2:6" ht="15" thickBot="1">
      <c r="B26" s="300" t="s">
        <v>10560</v>
      </c>
      <c r="C26" s="301">
        <v>208</v>
      </c>
      <c r="D26" s="301" t="s">
        <v>10601</v>
      </c>
      <c r="E26" s="301"/>
      <c r="F26" s="301" t="s">
        <v>8592</v>
      </c>
    </row>
    <row r="27" spans="2:6" ht="15" thickBot="1">
      <c r="B27" s="300" t="s">
        <v>10560</v>
      </c>
      <c r="C27" s="301">
        <v>209</v>
      </c>
      <c r="D27" s="301" t="s">
        <v>10602</v>
      </c>
      <c r="E27" s="301"/>
      <c r="F27" s="301" t="s">
        <v>8592</v>
      </c>
    </row>
    <row r="28" spans="2:6" ht="15" thickBot="1">
      <c r="B28" s="300" t="s">
        <v>10560</v>
      </c>
      <c r="C28" s="301">
        <v>210</v>
      </c>
      <c r="D28" s="301" t="s">
        <v>10603</v>
      </c>
      <c r="E28" s="301"/>
      <c r="F28" s="301" t="s">
        <v>8592</v>
      </c>
    </row>
    <row r="29" spans="2:6" ht="15" thickBot="1">
      <c r="B29" s="300" t="s">
        <v>10560</v>
      </c>
      <c r="C29" s="301">
        <v>211</v>
      </c>
      <c r="D29" s="301" t="s">
        <v>10604</v>
      </c>
      <c r="E29" s="301"/>
      <c r="F29" s="301" t="s">
        <v>8592</v>
      </c>
    </row>
    <row r="30" spans="2:6" ht="15" thickBot="1">
      <c r="B30" s="300" t="s">
        <v>10560</v>
      </c>
      <c r="C30" s="301">
        <v>212</v>
      </c>
      <c r="D30" s="301" t="s">
        <v>10605</v>
      </c>
      <c r="E30" s="301"/>
      <c r="F30" s="301" t="s">
        <v>8592</v>
      </c>
    </row>
    <row r="31" spans="2:6" ht="15" thickBot="1">
      <c r="B31" s="300" t="s">
        <v>10560</v>
      </c>
      <c r="C31" s="301">
        <v>301</v>
      </c>
      <c r="D31" s="301" t="s">
        <v>10606</v>
      </c>
      <c r="E31" s="301"/>
      <c r="F31" s="301" t="s">
        <v>8578</v>
      </c>
    </row>
    <row r="32" spans="2:6" ht="15" thickBot="1">
      <c r="B32" s="300" t="s">
        <v>10560</v>
      </c>
      <c r="C32" s="301">
        <v>302</v>
      </c>
      <c r="D32" s="301" t="s">
        <v>10607</v>
      </c>
      <c r="E32" s="301"/>
      <c r="F32" s="301" t="s">
        <v>8578</v>
      </c>
    </row>
    <row r="33" spans="2:6" ht="15" thickBot="1">
      <c r="B33" s="300" t="s">
        <v>10560</v>
      </c>
      <c r="C33" s="301">
        <v>303</v>
      </c>
      <c r="D33" s="301" t="s">
        <v>10608</v>
      </c>
      <c r="E33" s="301"/>
      <c r="F33" s="301" t="s">
        <v>8578</v>
      </c>
    </row>
    <row r="34" spans="2:6" ht="15" thickBot="1">
      <c r="B34" s="300" t="s">
        <v>10560</v>
      </c>
      <c r="C34" s="301">
        <v>304</v>
      </c>
      <c r="D34" s="301" t="s">
        <v>10609</v>
      </c>
      <c r="E34" s="301"/>
      <c r="F34" s="301" t="s">
        <v>8578</v>
      </c>
    </row>
    <row r="35" spans="2:6" ht="15" thickBot="1">
      <c r="B35" s="300" t="s">
        <v>10560</v>
      </c>
      <c r="C35" s="301">
        <v>305</v>
      </c>
      <c r="D35" s="301" t="s">
        <v>10610</v>
      </c>
      <c r="E35" s="301"/>
      <c r="F35" s="301" t="s">
        <v>8578</v>
      </c>
    </row>
    <row r="36" spans="2:6" ht="15" thickBot="1">
      <c r="B36" s="300" t="s">
        <v>10560</v>
      </c>
      <c r="C36" s="301">
        <v>306</v>
      </c>
      <c r="D36" s="301" t="s">
        <v>10611</v>
      </c>
      <c r="E36" s="301"/>
      <c r="F36" s="301" t="s">
        <v>8578</v>
      </c>
    </row>
    <row r="37" spans="2:6" ht="15" thickBot="1">
      <c r="B37" s="300" t="s">
        <v>10560</v>
      </c>
      <c r="C37" s="301">
        <v>308</v>
      </c>
      <c r="D37" s="301" t="s">
        <v>10612</v>
      </c>
      <c r="E37" s="301"/>
      <c r="F37" s="301" t="s">
        <v>8578</v>
      </c>
    </row>
    <row r="38" spans="2:6" ht="15" thickBot="1">
      <c r="B38" s="300" t="s">
        <v>10560</v>
      </c>
      <c r="C38" s="301">
        <v>309</v>
      </c>
      <c r="D38" s="301" t="s">
        <v>10613</v>
      </c>
      <c r="E38" s="301"/>
      <c r="F38" s="301" t="s">
        <v>8578</v>
      </c>
    </row>
    <row r="39" spans="2:6" ht="15" thickBot="1">
      <c r="B39" s="300" t="s">
        <v>10560</v>
      </c>
      <c r="C39" s="301">
        <v>311</v>
      </c>
      <c r="D39" s="301" t="s">
        <v>10614</v>
      </c>
      <c r="E39" s="301"/>
      <c r="F39" s="301" t="s">
        <v>8578</v>
      </c>
    </row>
    <row r="40" spans="2:6" ht="15" thickBot="1">
      <c r="B40" s="300" t="s">
        <v>10560</v>
      </c>
      <c r="C40" s="301">
        <v>334</v>
      </c>
      <c r="D40" s="301" t="s">
        <v>11863</v>
      </c>
      <c r="E40" s="301"/>
      <c r="F40" s="301" t="s">
        <v>5703</v>
      </c>
    </row>
    <row r="41" spans="2:6" ht="15" thickBot="1">
      <c r="B41" s="300" t="s">
        <v>10560</v>
      </c>
      <c r="C41" s="301">
        <v>335</v>
      </c>
      <c r="D41" s="301" t="s">
        <v>10615</v>
      </c>
      <c r="E41" s="301"/>
      <c r="F41" s="301" t="s">
        <v>5703</v>
      </c>
    </row>
    <row r="42" spans="2:6" ht="15" thickBot="1">
      <c r="B42" s="300" t="s">
        <v>10560</v>
      </c>
      <c r="C42" s="301">
        <v>336</v>
      </c>
      <c r="D42" s="301" t="s">
        <v>10616</v>
      </c>
      <c r="E42" s="301"/>
      <c r="F42" s="301" t="s">
        <v>5703</v>
      </c>
    </row>
    <row r="43" spans="2:6" ht="15" thickBot="1">
      <c r="B43" s="300" t="s">
        <v>10560</v>
      </c>
      <c r="C43" s="301">
        <v>337</v>
      </c>
      <c r="D43" s="301" t="s">
        <v>10617</v>
      </c>
      <c r="E43" s="301"/>
      <c r="F43" s="301" t="s">
        <v>5703</v>
      </c>
    </row>
    <row r="44" spans="2:6" ht="15" thickBot="1">
      <c r="B44" s="300" t="s">
        <v>10560</v>
      </c>
      <c r="C44" s="301">
        <v>338</v>
      </c>
      <c r="D44" s="301" t="s">
        <v>10618</v>
      </c>
      <c r="E44" s="301"/>
      <c r="F44" s="301" t="s">
        <v>5703</v>
      </c>
    </row>
    <row r="45" spans="2:6" ht="15" thickBot="1">
      <c r="B45" s="300" t="s">
        <v>10560</v>
      </c>
      <c r="C45" s="301">
        <v>339</v>
      </c>
      <c r="D45" s="301" t="s">
        <v>10619</v>
      </c>
      <c r="E45" s="301"/>
      <c r="F45" s="301" t="s">
        <v>5703</v>
      </c>
    </row>
    <row r="46" spans="2:6" ht="15" thickBot="1">
      <c r="B46" s="300" t="s">
        <v>10560</v>
      </c>
      <c r="C46" s="301">
        <v>340</v>
      </c>
      <c r="D46" s="301" t="s">
        <v>10620</v>
      </c>
      <c r="E46" s="301"/>
      <c r="F46" s="301" t="s">
        <v>5703</v>
      </c>
    </row>
    <row r="47" spans="2:6" ht="15" thickBot="1">
      <c r="B47" s="300" t="s">
        <v>10560</v>
      </c>
      <c r="C47" s="301">
        <v>341</v>
      </c>
      <c r="D47" s="301" t="s">
        <v>10613</v>
      </c>
      <c r="E47" s="301"/>
      <c r="F47" s="301" t="s">
        <v>5703</v>
      </c>
    </row>
    <row r="48" spans="2:6" ht="15" thickBot="1">
      <c r="B48" s="300" t="s">
        <v>10560</v>
      </c>
      <c r="C48" s="301">
        <v>342</v>
      </c>
      <c r="D48" s="301" t="s">
        <v>10621</v>
      </c>
      <c r="E48" s="301"/>
      <c r="F48" s="301" t="s">
        <v>5703</v>
      </c>
    </row>
    <row r="49" spans="2:6" ht="15" thickBot="1">
      <c r="B49" s="300" t="s">
        <v>10560</v>
      </c>
      <c r="C49" s="301">
        <v>408</v>
      </c>
      <c r="D49" s="301" t="s">
        <v>10622</v>
      </c>
      <c r="E49" s="301"/>
      <c r="F49" s="301" t="s">
        <v>8588</v>
      </c>
    </row>
    <row r="50" spans="2:6" ht="15" thickBot="1">
      <c r="B50" s="300" t="s">
        <v>10560</v>
      </c>
      <c r="C50" s="301">
        <v>409</v>
      </c>
      <c r="D50" s="301" t="s">
        <v>10623</v>
      </c>
      <c r="E50" s="301"/>
      <c r="F50" s="301" t="s">
        <v>8588</v>
      </c>
    </row>
    <row r="51" spans="2:6" ht="15" thickBot="1">
      <c r="B51" s="300" t="s">
        <v>10560</v>
      </c>
      <c r="C51" s="301">
        <v>410</v>
      </c>
      <c r="D51" s="301" t="s">
        <v>10624</v>
      </c>
      <c r="E51" s="301"/>
      <c r="F51" s="301" t="s">
        <v>8588</v>
      </c>
    </row>
    <row r="52" spans="2:6" ht="15" thickBot="1">
      <c r="B52" s="300" t="s">
        <v>10560</v>
      </c>
      <c r="C52" s="301">
        <v>419</v>
      </c>
      <c r="D52" s="301" t="s">
        <v>10625</v>
      </c>
      <c r="E52" s="301"/>
      <c r="F52" s="301" t="s">
        <v>8588</v>
      </c>
    </row>
    <row r="53" spans="2:6" ht="15" thickBot="1">
      <c r="B53" s="300" t="s">
        <v>10560</v>
      </c>
      <c r="C53" s="301">
        <v>401</v>
      </c>
      <c r="D53" s="301" t="s">
        <v>10626</v>
      </c>
      <c r="E53" s="301"/>
      <c r="F53" s="301" t="s">
        <v>8588</v>
      </c>
    </row>
    <row r="54" spans="2:6" ht="15" thickBot="1">
      <c r="B54" s="300" t="s">
        <v>10560</v>
      </c>
      <c r="C54" s="301">
        <v>402</v>
      </c>
      <c r="D54" s="301" t="s">
        <v>10627</v>
      </c>
      <c r="E54" s="301"/>
      <c r="F54" s="301" t="s">
        <v>8588</v>
      </c>
    </row>
    <row r="55" spans="2:6" ht="15" thickBot="1">
      <c r="B55" s="300" t="s">
        <v>10560</v>
      </c>
      <c r="C55" s="301">
        <v>403</v>
      </c>
      <c r="D55" s="301" t="s">
        <v>10628</v>
      </c>
      <c r="E55" s="301"/>
      <c r="F55" s="301" t="s">
        <v>8588</v>
      </c>
    </row>
    <row r="56" spans="2:6" ht="15" thickBot="1">
      <c r="B56" s="300" t="s">
        <v>10560</v>
      </c>
      <c r="C56" s="301">
        <v>404</v>
      </c>
      <c r="D56" s="301" t="s">
        <v>10630</v>
      </c>
      <c r="E56" s="301"/>
      <c r="F56" s="301" t="s">
        <v>8588</v>
      </c>
    </row>
    <row r="57" spans="2:6" ht="15" thickBot="1">
      <c r="B57" s="300" t="s">
        <v>10560</v>
      </c>
      <c r="C57" s="301">
        <v>405</v>
      </c>
      <c r="D57" s="301" t="s">
        <v>10631</v>
      </c>
      <c r="E57" s="301"/>
      <c r="F57" s="301" t="s">
        <v>8588</v>
      </c>
    </row>
    <row r="58" spans="2:6" ht="15" thickBot="1">
      <c r="B58" s="300" t="s">
        <v>10560</v>
      </c>
      <c r="C58" s="301">
        <v>406</v>
      </c>
      <c r="D58" s="301" t="s">
        <v>10632</v>
      </c>
      <c r="E58" s="301"/>
      <c r="F58" s="301" t="s">
        <v>8588</v>
      </c>
    </row>
    <row r="59" spans="2:6" ht="15" thickBot="1">
      <c r="B59" s="300" t="s">
        <v>10560</v>
      </c>
      <c r="C59" s="301">
        <v>407</v>
      </c>
      <c r="D59" s="301" t="s">
        <v>10633</v>
      </c>
      <c r="E59" s="301"/>
      <c r="F59" s="301" t="s">
        <v>8588</v>
      </c>
    </row>
    <row r="60" spans="2:6" ht="15" thickBot="1">
      <c r="B60" s="300" t="s">
        <v>10560</v>
      </c>
      <c r="C60" s="301">
        <v>411</v>
      </c>
      <c r="D60" s="301" t="s">
        <v>10634</v>
      </c>
      <c r="E60" s="301"/>
      <c r="F60" s="301" t="s">
        <v>8586</v>
      </c>
    </row>
    <row r="61" spans="2:6" ht="15" thickBot="1">
      <c r="B61" s="300" t="s">
        <v>10560</v>
      </c>
      <c r="C61" s="301">
        <v>412</v>
      </c>
      <c r="D61" s="301" t="s">
        <v>10635</v>
      </c>
      <c r="E61" s="301"/>
      <c r="F61" s="301" t="s">
        <v>8586</v>
      </c>
    </row>
    <row r="62" spans="2:6" ht="15" thickBot="1">
      <c r="B62" s="300" t="s">
        <v>10560</v>
      </c>
      <c r="C62" s="301">
        <v>413</v>
      </c>
      <c r="D62" s="301" t="s">
        <v>10636</v>
      </c>
      <c r="E62" s="301"/>
      <c r="F62" s="301" t="s">
        <v>8586</v>
      </c>
    </row>
    <row r="63" spans="2:6" ht="15" thickBot="1">
      <c r="B63" s="300" t="s">
        <v>10560</v>
      </c>
      <c r="C63" s="301">
        <v>414</v>
      </c>
      <c r="D63" s="301" t="s">
        <v>10638</v>
      </c>
      <c r="E63" s="301"/>
      <c r="F63" s="301" t="s">
        <v>8586</v>
      </c>
    </row>
    <row r="64" spans="2:6" ht="15" thickBot="1">
      <c r="B64" s="300" t="s">
        <v>10560</v>
      </c>
      <c r="C64" s="301">
        <v>415</v>
      </c>
      <c r="D64" s="301" t="s">
        <v>10639</v>
      </c>
      <c r="E64" s="301"/>
      <c r="F64" s="301" t="s">
        <v>8586</v>
      </c>
    </row>
    <row r="65" spans="2:6" ht="15" thickBot="1">
      <c r="B65" s="300" t="s">
        <v>10560</v>
      </c>
      <c r="C65" s="301">
        <v>416</v>
      </c>
      <c r="D65" s="301" t="s">
        <v>10641</v>
      </c>
      <c r="E65" s="301"/>
      <c r="F65" s="301" t="s">
        <v>8586</v>
      </c>
    </row>
    <row r="66" spans="2:6" ht="15" thickBot="1">
      <c r="B66" s="300" t="s">
        <v>10560</v>
      </c>
      <c r="C66" s="301">
        <v>417</v>
      </c>
      <c r="D66" s="301" t="s">
        <v>10638</v>
      </c>
      <c r="E66" s="301"/>
      <c r="F66" s="301" t="s">
        <v>8586</v>
      </c>
    </row>
    <row r="67" spans="2:6" ht="15" thickBot="1">
      <c r="B67" s="300" t="s">
        <v>10560</v>
      </c>
      <c r="C67" s="301">
        <v>418</v>
      </c>
      <c r="D67" s="301" t="s">
        <v>10625</v>
      </c>
      <c r="E67" s="301"/>
      <c r="F67" s="301" t="s">
        <v>8586</v>
      </c>
    </row>
    <row r="68" spans="2:6" ht="15" thickBot="1">
      <c r="B68" s="300" t="s">
        <v>10560</v>
      </c>
      <c r="C68" s="301">
        <v>501</v>
      </c>
      <c r="D68" s="301" t="s">
        <v>10643</v>
      </c>
      <c r="E68" s="301"/>
      <c r="F68" s="301" t="s">
        <v>5717</v>
      </c>
    </row>
    <row r="69" spans="2:6" ht="15" thickBot="1">
      <c r="B69" s="300" t="s">
        <v>10560</v>
      </c>
      <c r="C69" s="301">
        <v>502</v>
      </c>
      <c r="D69" s="301" t="s">
        <v>10644</v>
      </c>
      <c r="E69" s="301"/>
      <c r="F69" s="301" t="s">
        <v>5717</v>
      </c>
    </row>
    <row r="70" spans="2:6" ht="15" thickBot="1">
      <c r="B70" s="300" t="s">
        <v>10560</v>
      </c>
      <c r="C70" s="301">
        <v>503</v>
      </c>
      <c r="D70" s="301" t="s">
        <v>10645</v>
      </c>
      <c r="E70" s="301"/>
      <c r="F70" s="301" t="s">
        <v>5717</v>
      </c>
    </row>
    <row r="71" spans="2:6" ht="15" thickBot="1">
      <c r="B71" s="300" t="s">
        <v>10560</v>
      </c>
      <c r="C71" s="301">
        <v>504</v>
      </c>
      <c r="D71" s="301" t="s">
        <v>10647</v>
      </c>
      <c r="E71" s="301"/>
      <c r="F71" s="301" t="s">
        <v>5717</v>
      </c>
    </row>
    <row r="72" spans="2:6" ht="15" thickBot="1">
      <c r="B72" s="300" t="s">
        <v>10560</v>
      </c>
      <c r="C72" s="301">
        <v>505</v>
      </c>
      <c r="D72" s="301" t="s">
        <v>10648</v>
      </c>
      <c r="E72" s="301"/>
      <c r="F72" s="301" t="s">
        <v>5717</v>
      </c>
    </row>
    <row r="73" spans="2:6" ht="15" thickBot="1">
      <c r="B73" s="300" t="s">
        <v>10560</v>
      </c>
      <c r="C73" s="301">
        <v>506</v>
      </c>
      <c r="D73" s="301" t="s">
        <v>10650</v>
      </c>
      <c r="E73" s="301"/>
      <c r="F73" s="301" t="s">
        <v>5717</v>
      </c>
    </row>
    <row r="74" spans="2:6" ht="15" thickBot="1">
      <c r="B74" s="300" t="s">
        <v>10560</v>
      </c>
      <c r="C74" s="301">
        <v>507</v>
      </c>
      <c r="D74" s="301" t="s">
        <v>10651</v>
      </c>
      <c r="E74" s="301"/>
      <c r="F74" s="301" t="s">
        <v>5717</v>
      </c>
    </row>
    <row r="75" spans="2:6" ht="15" thickBot="1">
      <c r="B75" s="300" t="s">
        <v>10560</v>
      </c>
      <c r="C75" s="301">
        <v>508</v>
      </c>
      <c r="D75" s="301" t="s">
        <v>10652</v>
      </c>
      <c r="E75" s="301"/>
      <c r="F75" s="301" t="s">
        <v>5717</v>
      </c>
    </row>
    <row r="76" spans="2:6" ht="15" thickBot="1">
      <c r="B76" s="300" t="s">
        <v>10560</v>
      </c>
      <c r="C76" s="301">
        <v>511</v>
      </c>
      <c r="D76" s="301" t="s">
        <v>10653</v>
      </c>
      <c r="E76" s="301"/>
      <c r="F76" s="301" t="s">
        <v>8596</v>
      </c>
    </row>
    <row r="77" spans="2:6" ht="15" thickBot="1">
      <c r="B77" s="300" t="s">
        <v>10560</v>
      </c>
      <c r="C77" s="301">
        <v>512</v>
      </c>
      <c r="D77" s="301" t="s">
        <v>10654</v>
      </c>
      <c r="E77" s="301"/>
      <c r="F77" s="301" t="s">
        <v>8596</v>
      </c>
    </row>
    <row r="78" spans="2:6" ht="15" thickBot="1">
      <c r="B78" s="300" t="s">
        <v>10560</v>
      </c>
      <c r="C78" s="301">
        <v>513</v>
      </c>
      <c r="D78" s="301" t="s">
        <v>10655</v>
      </c>
      <c r="E78" s="301"/>
      <c r="F78" s="301" t="s">
        <v>8596</v>
      </c>
    </row>
    <row r="79" spans="2:6" ht="15" thickBot="1">
      <c r="B79" s="300" t="s">
        <v>10560</v>
      </c>
      <c r="C79" s="301">
        <v>514</v>
      </c>
      <c r="D79" s="301" t="s">
        <v>10657</v>
      </c>
      <c r="E79" s="301"/>
      <c r="F79" s="301" t="s">
        <v>8596</v>
      </c>
    </row>
    <row r="80" spans="2:6" ht="15" thickBot="1">
      <c r="B80" s="300" t="s">
        <v>10560</v>
      </c>
      <c r="C80" s="301">
        <v>601</v>
      </c>
      <c r="D80" s="301" t="s">
        <v>10661</v>
      </c>
      <c r="E80" s="301"/>
      <c r="F80" s="301" t="s">
        <v>5728</v>
      </c>
    </row>
    <row r="81" spans="2:6" ht="15" thickBot="1">
      <c r="B81" s="300" t="s">
        <v>10560</v>
      </c>
      <c r="C81" s="301">
        <v>602</v>
      </c>
      <c r="D81" s="301" t="s">
        <v>11902</v>
      </c>
      <c r="E81" s="301"/>
      <c r="F81" s="301" t="s">
        <v>5728</v>
      </c>
    </row>
    <row r="82" spans="2:6" ht="15" thickBot="1">
      <c r="B82" s="300" t="s">
        <v>10560</v>
      </c>
      <c r="C82" s="301">
        <v>603</v>
      </c>
      <c r="D82" s="301" t="s">
        <v>11903</v>
      </c>
      <c r="E82" s="301"/>
      <c r="F82" s="301" t="s">
        <v>5728</v>
      </c>
    </row>
    <row r="83" spans="2:6" ht="15" thickBot="1">
      <c r="B83" s="300" t="s">
        <v>10560</v>
      </c>
      <c r="C83" s="301">
        <v>604</v>
      </c>
      <c r="D83" s="301" t="s">
        <v>10662</v>
      </c>
      <c r="E83" s="301"/>
      <c r="F83" s="301" t="s">
        <v>5728</v>
      </c>
    </row>
    <row r="84" spans="2:6" ht="15" thickBot="1">
      <c r="B84" s="300" t="s">
        <v>10560</v>
      </c>
      <c r="C84" s="301">
        <v>605</v>
      </c>
      <c r="D84" s="301" t="s">
        <v>11904</v>
      </c>
      <c r="E84" s="301"/>
      <c r="F84" s="301" t="s">
        <v>5728</v>
      </c>
    </row>
    <row r="85" spans="2:6" ht="15" thickBot="1">
      <c r="B85" s="300" t="s">
        <v>10560</v>
      </c>
      <c r="C85" s="301">
        <v>606</v>
      </c>
      <c r="D85" s="301" t="s">
        <v>10663</v>
      </c>
      <c r="E85" s="301"/>
      <c r="F85" s="301" t="s">
        <v>5728</v>
      </c>
    </row>
    <row r="86" spans="2:6" ht="15" thickBot="1">
      <c r="B86" s="300" t="s">
        <v>10560</v>
      </c>
      <c r="C86" s="301">
        <v>607</v>
      </c>
      <c r="D86" s="301" t="s">
        <v>11905</v>
      </c>
      <c r="E86" s="301"/>
      <c r="F86" s="301" t="s">
        <v>5728</v>
      </c>
    </row>
    <row r="87" spans="2:6" ht="15" thickBot="1">
      <c r="B87" s="300" t="s">
        <v>10560</v>
      </c>
      <c r="C87" s="301">
        <v>608</v>
      </c>
      <c r="D87" s="301" t="s">
        <v>10664</v>
      </c>
      <c r="E87" s="301"/>
      <c r="F87" s="301" t="s">
        <v>5728</v>
      </c>
    </row>
    <row r="88" spans="2:6" ht="15" thickBot="1">
      <c r="B88" s="300" t="s">
        <v>10560</v>
      </c>
      <c r="C88" s="301">
        <v>609</v>
      </c>
      <c r="D88" s="301" t="s">
        <v>10665</v>
      </c>
      <c r="E88" s="301"/>
      <c r="F88" s="301" t="s">
        <v>5728</v>
      </c>
    </row>
    <row r="89" spans="2:6" ht="15" thickBot="1">
      <c r="B89" s="300" t="s">
        <v>10560</v>
      </c>
      <c r="C89" s="301">
        <v>610</v>
      </c>
      <c r="D89" s="301" t="s">
        <v>11906</v>
      </c>
      <c r="E89" s="301"/>
      <c r="F89" s="301" t="s">
        <v>5728</v>
      </c>
    </row>
    <row r="90" spans="2:6" ht="15" thickBot="1">
      <c r="B90" s="300" t="s">
        <v>10560</v>
      </c>
      <c r="C90" s="301">
        <v>611</v>
      </c>
      <c r="D90" s="301" t="s">
        <v>10666</v>
      </c>
      <c r="E90" s="301"/>
      <c r="F90" s="301" t="s">
        <v>5728</v>
      </c>
    </row>
    <row r="91" spans="2:6" ht="15" thickBot="1">
      <c r="B91" s="300" t="s">
        <v>10560</v>
      </c>
      <c r="C91" s="301">
        <v>612</v>
      </c>
      <c r="D91" s="301" t="s">
        <v>11907</v>
      </c>
      <c r="E91" s="301"/>
      <c r="F91" s="301" t="s">
        <v>5728</v>
      </c>
    </row>
    <row r="92" spans="2:6" ht="15" thickBot="1">
      <c r="B92" s="300" t="s">
        <v>10560</v>
      </c>
      <c r="C92" s="301">
        <v>613</v>
      </c>
      <c r="D92" s="301" t="s">
        <v>10667</v>
      </c>
      <c r="E92" s="301"/>
      <c r="F92" s="301" t="s">
        <v>5728</v>
      </c>
    </row>
    <row r="93" spans="2:6" ht="15" thickBot="1">
      <c r="B93" s="300" t="s">
        <v>10560</v>
      </c>
      <c r="C93" s="301">
        <v>614</v>
      </c>
      <c r="D93" s="301" t="s">
        <v>10668</v>
      </c>
      <c r="E93" s="301"/>
      <c r="F93" s="301" t="s">
        <v>5728</v>
      </c>
    </row>
    <row r="94" spans="2:6" ht="15" thickBot="1">
      <c r="B94" s="300" t="s">
        <v>10560</v>
      </c>
      <c r="C94" s="301">
        <v>615</v>
      </c>
      <c r="D94" s="301" t="s">
        <v>10670</v>
      </c>
      <c r="E94" s="301"/>
      <c r="F94" s="301" t="s">
        <v>5728</v>
      </c>
    </row>
    <row r="95" spans="2:6" ht="15" thickBot="1">
      <c r="B95" s="300" t="s">
        <v>10560</v>
      </c>
      <c r="C95" s="301">
        <v>616</v>
      </c>
      <c r="D95" s="301" t="s">
        <v>10671</v>
      </c>
      <c r="E95" s="301"/>
      <c r="F95" s="301" t="s">
        <v>5728</v>
      </c>
    </row>
    <row r="96" spans="2:6" ht="15" thickBot="1">
      <c r="B96" s="300" t="s">
        <v>10560</v>
      </c>
      <c r="C96" s="301">
        <v>617</v>
      </c>
      <c r="D96" s="301" t="s">
        <v>10624</v>
      </c>
      <c r="E96" s="301"/>
      <c r="F96" s="301" t="s">
        <v>5728</v>
      </c>
    </row>
    <row r="97" spans="2:6" ht="15" thickBot="1">
      <c r="B97" s="300" t="s">
        <v>10560</v>
      </c>
      <c r="C97" s="301">
        <v>618</v>
      </c>
      <c r="D97" s="301" t="s">
        <v>10672</v>
      </c>
      <c r="E97" s="301"/>
      <c r="F97" s="301" t="s">
        <v>5728</v>
      </c>
    </row>
    <row r="98" spans="2:6" ht="15" thickBot="1">
      <c r="B98" s="300" t="s">
        <v>10560</v>
      </c>
      <c r="C98" s="301">
        <v>619</v>
      </c>
      <c r="D98" s="301" t="s">
        <v>10673</v>
      </c>
      <c r="E98" s="301"/>
      <c r="F98" s="301" t="s">
        <v>5728</v>
      </c>
    </row>
    <row r="99" spans="2:6" ht="15" thickBot="1">
      <c r="B99" s="300" t="s">
        <v>10560</v>
      </c>
      <c r="C99" s="301">
        <v>701</v>
      </c>
      <c r="D99" s="301" t="s">
        <v>10674</v>
      </c>
      <c r="E99" s="301"/>
      <c r="F99" s="301" t="s">
        <v>8590</v>
      </c>
    </row>
    <row r="100" spans="2:6" ht="15" thickBot="1">
      <c r="B100" s="300" t="s">
        <v>10560</v>
      </c>
      <c r="C100" s="301">
        <v>702</v>
      </c>
      <c r="D100" s="301" t="s">
        <v>10675</v>
      </c>
      <c r="E100" s="301"/>
      <c r="F100" s="301" t="s">
        <v>8590</v>
      </c>
    </row>
    <row r="101" spans="2:6" ht="15" thickBot="1">
      <c r="B101" s="300" t="s">
        <v>10560</v>
      </c>
      <c r="C101" s="301">
        <v>703</v>
      </c>
      <c r="D101" s="301" t="s">
        <v>10676</v>
      </c>
      <c r="E101" s="301"/>
      <c r="F101" s="301" t="s">
        <v>8590</v>
      </c>
    </row>
    <row r="102" spans="2:6" ht="15" thickBot="1">
      <c r="B102" s="300" t="s">
        <v>10560</v>
      </c>
      <c r="C102" s="301">
        <v>704</v>
      </c>
      <c r="D102" s="301" t="s">
        <v>10677</v>
      </c>
      <c r="E102" s="301"/>
      <c r="F102" s="301" t="s">
        <v>8590</v>
      </c>
    </row>
    <row r="103" spans="2:6" ht="15" thickBot="1">
      <c r="B103" s="300" t="s">
        <v>10560</v>
      </c>
      <c r="C103" s="301">
        <v>705</v>
      </c>
      <c r="D103" s="301" t="s">
        <v>10678</v>
      </c>
      <c r="E103" s="301"/>
      <c r="F103" s="301" t="s">
        <v>8590</v>
      </c>
    </row>
    <row r="104" spans="2:6" ht="15" thickBot="1">
      <c r="B104" s="300" t="s">
        <v>10560</v>
      </c>
      <c r="C104" s="301">
        <v>706</v>
      </c>
      <c r="D104" s="301" t="s">
        <v>10679</v>
      </c>
      <c r="E104" s="301"/>
      <c r="F104" s="301" t="s">
        <v>8590</v>
      </c>
    </row>
    <row r="105" spans="2:6" ht="15" thickBot="1">
      <c r="B105" s="300" t="s">
        <v>10560</v>
      </c>
      <c r="C105" s="301">
        <v>707</v>
      </c>
      <c r="D105" s="301" t="s">
        <v>10680</v>
      </c>
      <c r="E105" s="301"/>
      <c r="F105" s="301" t="s">
        <v>8590</v>
      </c>
    </row>
    <row r="106" spans="2:6" ht="15" thickBot="1">
      <c r="B106" s="300" t="s">
        <v>10560</v>
      </c>
      <c r="C106" s="301">
        <v>708</v>
      </c>
      <c r="D106" s="301" t="s">
        <v>10681</v>
      </c>
      <c r="E106" s="301"/>
      <c r="F106" s="301" t="s">
        <v>8590</v>
      </c>
    </row>
    <row r="107" spans="2:6" ht="15" thickBot="1">
      <c r="B107" s="300" t="s">
        <v>10560</v>
      </c>
      <c r="C107" s="301">
        <v>711</v>
      </c>
      <c r="D107" s="301" t="s">
        <v>10682</v>
      </c>
      <c r="E107" s="301"/>
      <c r="F107" s="301" t="s">
        <v>8575</v>
      </c>
    </row>
    <row r="108" spans="2:6" ht="15" thickBot="1">
      <c r="B108" s="300" t="s">
        <v>10560</v>
      </c>
      <c r="C108" s="301">
        <v>712</v>
      </c>
      <c r="D108" s="301" t="s">
        <v>10683</v>
      </c>
      <c r="E108" s="301"/>
      <c r="F108" s="301" t="s">
        <v>8575</v>
      </c>
    </row>
    <row r="109" spans="2:6" ht="15" thickBot="1">
      <c r="B109" s="300" t="s">
        <v>10560</v>
      </c>
      <c r="C109" s="301">
        <v>713</v>
      </c>
      <c r="D109" s="301" t="s">
        <v>10684</v>
      </c>
      <c r="E109" s="301"/>
      <c r="F109" s="301" t="s">
        <v>8575</v>
      </c>
    </row>
    <row r="110" spans="2:6" ht="15" thickBot="1">
      <c r="B110" s="300" t="s">
        <v>10560</v>
      </c>
      <c r="C110" s="301">
        <v>714</v>
      </c>
      <c r="D110" s="301" t="s">
        <v>10685</v>
      </c>
      <c r="E110" s="301"/>
      <c r="F110" s="301" t="s">
        <v>8575</v>
      </c>
    </row>
    <row r="111" spans="2:6" ht="15" thickBot="1">
      <c r="B111" s="300" t="s">
        <v>10560</v>
      </c>
      <c r="C111" s="301">
        <v>813</v>
      </c>
      <c r="D111" s="301" t="s">
        <v>10687</v>
      </c>
      <c r="E111" s="301"/>
      <c r="F111" s="301" t="s">
        <v>5723</v>
      </c>
    </row>
    <row r="112" spans="2:6" ht="15" thickBot="1">
      <c r="B112" s="300" t="s">
        <v>10560</v>
      </c>
      <c r="C112" s="301">
        <v>814</v>
      </c>
      <c r="D112" s="301" t="s">
        <v>10688</v>
      </c>
      <c r="E112" s="301"/>
      <c r="F112" s="301" t="s">
        <v>5723</v>
      </c>
    </row>
    <row r="113" spans="2:6" ht="15" thickBot="1">
      <c r="B113" s="300" t="s">
        <v>10560</v>
      </c>
      <c r="C113" s="301">
        <v>815</v>
      </c>
      <c r="D113" s="301" t="s">
        <v>10689</v>
      </c>
      <c r="E113" s="301"/>
      <c r="F113" s="301" t="s">
        <v>5723</v>
      </c>
    </row>
    <row r="114" spans="2:6" ht="15" thickBot="1">
      <c r="B114" s="300" t="s">
        <v>10560</v>
      </c>
      <c r="C114" s="301">
        <v>816</v>
      </c>
      <c r="D114" s="301" t="s">
        <v>10690</v>
      </c>
      <c r="E114" s="301"/>
      <c r="F114" s="301" t="s">
        <v>5723</v>
      </c>
    </row>
    <row r="115" spans="2:6" ht="15" thickBot="1">
      <c r="B115" s="300" t="s">
        <v>10560</v>
      </c>
      <c r="C115" s="301">
        <v>801</v>
      </c>
      <c r="D115" s="301" t="s">
        <v>10691</v>
      </c>
      <c r="E115" s="301"/>
      <c r="F115" s="301" t="s">
        <v>5723</v>
      </c>
    </row>
    <row r="116" spans="2:6" ht="15" thickBot="1">
      <c r="B116" s="300" t="s">
        <v>10560</v>
      </c>
      <c r="C116" s="301">
        <v>803</v>
      </c>
      <c r="D116" s="301" t="s">
        <v>10692</v>
      </c>
      <c r="E116" s="301"/>
      <c r="F116" s="301" t="s">
        <v>5723</v>
      </c>
    </row>
    <row r="117" spans="2:6" ht="15" thickBot="1">
      <c r="B117" s="300" t="s">
        <v>10560</v>
      </c>
      <c r="C117" s="301">
        <v>804</v>
      </c>
      <c r="D117" s="301" t="s">
        <v>10693</v>
      </c>
      <c r="E117" s="301"/>
      <c r="F117" s="301" t="s">
        <v>5723</v>
      </c>
    </row>
    <row r="118" spans="2:6" ht="15" thickBot="1">
      <c r="B118" s="300" t="s">
        <v>10560</v>
      </c>
      <c r="C118" s="301">
        <v>805</v>
      </c>
      <c r="D118" s="301" t="s">
        <v>10694</v>
      </c>
      <c r="E118" s="301"/>
      <c r="F118" s="301" t="s">
        <v>5723</v>
      </c>
    </row>
    <row r="119" spans="2:6" ht="15" thickBot="1">
      <c r="B119" s="300" t="s">
        <v>10560</v>
      </c>
      <c r="C119" s="301">
        <v>806</v>
      </c>
      <c r="D119" s="301" t="s">
        <v>10695</v>
      </c>
      <c r="E119" s="301"/>
      <c r="F119" s="301" t="s">
        <v>5723</v>
      </c>
    </row>
    <row r="120" spans="2:6" ht="15" thickBot="1">
      <c r="B120" s="300" t="s">
        <v>10560</v>
      </c>
      <c r="C120" s="301">
        <v>807</v>
      </c>
      <c r="D120" s="301" t="s">
        <v>10696</v>
      </c>
      <c r="E120" s="301"/>
      <c r="F120" s="301" t="s">
        <v>5723</v>
      </c>
    </row>
    <row r="121" spans="2:6" ht="15" thickBot="1">
      <c r="B121" s="300" t="s">
        <v>10560</v>
      </c>
      <c r="C121" s="301">
        <v>809</v>
      </c>
      <c r="D121" s="301" t="s">
        <v>10697</v>
      </c>
      <c r="E121" s="301"/>
      <c r="F121" s="301" t="s">
        <v>5723</v>
      </c>
    </row>
    <row r="122" spans="2:6" ht="15" thickBot="1">
      <c r="B122" s="300" t="s">
        <v>10560</v>
      </c>
      <c r="C122" s="301">
        <v>810</v>
      </c>
      <c r="D122" s="301" t="s">
        <v>10698</v>
      </c>
      <c r="E122" s="301"/>
      <c r="F122" s="301" t="s">
        <v>5723</v>
      </c>
    </row>
    <row r="123" spans="2:6" ht="15" thickBot="1">
      <c r="B123" s="300" t="s">
        <v>10560</v>
      </c>
      <c r="C123" s="301">
        <v>811</v>
      </c>
      <c r="D123" s="301" t="s">
        <v>10699</v>
      </c>
      <c r="E123" s="301"/>
      <c r="F123" s="301" t="s">
        <v>5723</v>
      </c>
    </row>
    <row r="124" spans="2:6" ht="15" thickBot="1">
      <c r="B124" s="300" t="s">
        <v>10560</v>
      </c>
      <c r="C124" s="301">
        <v>812</v>
      </c>
      <c r="D124" s="301" t="s">
        <v>10700</v>
      </c>
      <c r="E124" s="301"/>
      <c r="F124" s="301" t="s">
        <v>5723</v>
      </c>
    </row>
    <row r="125" spans="2:6" ht="15" thickBot="1">
      <c r="B125" s="300" t="s">
        <v>10560</v>
      </c>
      <c r="C125" s="301">
        <v>901</v>
      </c>
      <c r="D125" s="301" t="s">
        <v>10701</v>
      </c>
      <c r="E125" s="301"/>
      <c r="F125" s="301" t="s">
        <v>8583</v>
      </c>
    </row>
    <row r="126" spans="2:6" ht="15" thickBot="1">
      <c r="B126" s="300" t="s">
        <v>10560</v>
      </c>
      <c r="C126" s="301">
        <v>902</v>
      </c>
      <c r="D126" s="301" t="s">
        <v>10702</v>
      </c>
      <c r="E126" s="301"/>
      <c r="F126" s="301" t="s">
        <v>8583</v>
      </c>
    </row>
    <row r="127" spans="2:6" ht="15" thickBot="1">
      <c r="B127" s="300" t="s">
        <v>10560</v>
      </c>
      <c r="C127" s="301">
        <v>903</v>
      </c>
      <c r="D127" s="301" t="s">
        <v>10703</v>
      </c>
      <c r="E127" s="301"/>
      <c r="F127" s="301" t="s">
        <v>8583</v>
      </c>
    </row>
    <row r="128" spans="2:6" ht="15" thickBot="1">
      <c r="B128" s="300" t="s">
        <v>10560</v>
      </c>
      <c r="C128" s="301">
        <v>904</v>
      </c>
      <c r="D128" s="301" t="s">
        <v>10704</v>
      </c>
      <c r="E128" s="301"/>
      <c r="F128" s="301" t="s">
        <v>8583</v>
      </c>
    </row>
    <row r="129" spans="2:6" ht="15" thickBot="1">
      <c r="B129" s="300" t="s">
        <v>10560</v>
      </c>
      <c r="C129" s="301">
        <v>905</v>
      </c>
      <c r="D129" s="301" t="s">
        <v>10705</v>
      </c>
      <c r="E129" s="301"/>
      <c r="F129" s="301" t="s">
        <v>8583</v>
      </c>
    </row>
    <row r="130" spans="2:6" ht="15" thickBot="1">
      <c r="B130" s="300" t="s">
        <v>10560</v>
      </c>
      <c r="C130" s="301">
        <v>932</v>
      </c>
      <c r="D130" s="301" t="s">
        <v>10706</v>
      </c>
      <c r="E130" s="301"/>
      <c r="F130" s="301" t="s">
        <v>8583</v>
      </c>
    </row>
    <row r="131" spans="2:6" ht="15" thickBot="1">
      <c r="B131" s="300" t="s">
        <v>10560</v>
      </c>
      <c r="C131" s="301">
        <v>933</v>
      </c>
      <c r="D131" s="301" t="s">
        <v>10707</v>
      </c>
      <c r="E131" s="301"/>
      <c r="F131" s="301" t="s">
        <v>8583</v>
      </c>
    </row>
    <row r="132" spans="2:6" ht="15" thickBot="1">
      <c r="B132" s="300" t="s">
        <v>10560</v>
      </c>
      <c r="C132" s="301">
        <v>912</v>
      </c>
      <c r="D132" s="301" t="s">
        <v>10708</v>
      </c>
      <c r="E132" s="301"/>
      <c r="F132" s="301" t="s">
        <v>8580</v>
      </c>
    </row>
    <row r="133" spans="2:6" ht="15" thickBot="1">
      <c r="B133" s="300" t="s">
        <v>10560</v>
      </c>
      <c r="C133" s="301">
        <v>913</v>
      </c>
      <c r="D133" s="301" t="s">
        <v>10709</v>
      </c>
      <c r="E133" s="301"/>
      <c r="F133" s="301" t="s">
        <v>8580</v>
      </c>
    </row>
    <row r="134" spans="2:6" ht="15" thickBot="1">
      <c r="B134" s="300" t="s">
        <v>10560</v>
      </c>
      <c r="C134" s="301">
        <v>914</v>
      </c>
      <c r="D134" s="301" t="s">
        <v>10710</v>
      </c>
      <c r="E134" s="301"/>
      <c r="F134" s="301" t="s">
        <v>8580</v>
      </c>
    </row>
    <row r="135" spans="2:6" ht="15" thickBot="1">
      <c r="B135" s="300" t="s">
        <v>10560</v>
      </c>
      <c r="C135" s="301">
        <v>941</v>
      </c>
      <c r="D135" s="301" t="s">
        <v>10711</v>
      </c>
      <c r="E135" s="301"/>
      <c r="F135" s="301" t="s">
        <v>8580</v>
      </c>
    </row>
    <row r="136" spans="2:6" ht="15" thickBot="1">
      <c r="B136" s="300" t="s">
        <v>10560</v>
      </c>
      <c r="C136" s="301">
        <v>942</v>
      </c>
      <c r="D136" s="301" t="s">
        <v>10712</v>
      </c>
      <c r="E136" s="301"/>
      <c r="F136" s="301" t="s">
        <v>8580</v>
      </c>
    </row>
    <row r="137" spans="2:6" ht="15" thickBot="1">
      <c r="B137" s="300" t="s">
        <v>10560</v>
      </c>
      <c r="C137" s="301">
        <v>1001</v>
      </c>
      <c r="D137" s="301" t="s">
        <v>10714</v>
      </c>
      <c r="E137" s="301"/>
      <c r="F137" s="301" t="s">
        <v>8594</v>
      </c>
    </row>
    <row r="138" spans="2:6" ht="15" thickBot="1">
      <c r="B138" s="300" t="s">
        <v>10560</v>
      </c>
      <c r="C138" s="301">
        <v>1002</v>
      </c>
      <c r="D138" s="301" t="s">
        <v>10715</v>
      </c>
      <c r="E138" s="301"/>
      <c r="F138" s="301" t="s">
        <v>8594</v>
      </c>
    </row>
    <row r="139" spans="2:6" ht="15" thickBot="1">
      <c r="B139" s="300" t="s">
        <v>10560</v>
      </c>
      <c r="C139" s="301">
        <v>1003</v>
      </c>
      <c r="D139" s="301" t="s">
        <v>10717</v>
      </c>
      <c r="E139" s="301"/>
      <c r="F139" s="301" t="s">
        <v>8594</v>
      </c>
    </row>
    <row r="140" spans="2:6" ht="15" thickBot="1">
      <c r="B140" s="300" t="s">
        <v>10560</v>
      </c>
      <c r="C140" s="301">
        <v>1004</v>
      </c>
      <c r="D140" s="301" t="s">
        <v>10718</v>
      </c>
      <c r="E140" s="301"/>
      <c r="F140" s="301" t="s">
        <v>8594</v>
      </c>
    </row>
    <row r="141" spans="2:6" ht="15" thickBot="1">
      <c r="B141" s="300" t="s">
        <v>11908</v>
      </c>
      <c r="C141" s="301" t="s">
        <v>5703</v>
      </c>
      <c r="D141" s="301" t="s">
        <v>8570</v>
      </c>
      <c r="E141" s="302"/>
      <c r="F141" s="302"/>
    </row>
    <row r="142" spans="2:6" ht="15" thickBot="1">
      <c r="B142" s="300" t="s">
        <v>11908</v>
      </c>
      <c r="C142" s="301" t="s">
        <v>5710</v>
      </c>
      <c r="D142" s="301" t="s">
        <v>8571</v>
      </c>
      <c r="E142" s="302"/>
      <c r="F142" s="302"/>
    </row>
    <row r="143" spans="2:6" ht="15" thickBot="1">
      <c r="B143" s="300" t="s">
        <v>11908</v>
      </c>
      <c r="C143" s="301" t="s">
        <v>5717</v>
      </c>
      <c r="D143" s="301" t="s">
        <v>8572</v>
      </c>
      <c r="E143" s="302"/>
      <c r="F143" s="302"/>
    </row>
    <row r="144" spans="2:6" ht="15" thickBot="1">
      <c r="B144" s="300" t="s">
        <v>11908</v>
      </c>
      <c r="C144" s="301" t="s">
        <v>5723</v>
      </c>
      <c r="D144" s="301" t="s">
        <v>8573</v>
      </c>
      <c r="E144" s="302"/>
      <c r="F144" s="302"/>
    </row>
    <row r="145" spans="2:6" ht="15" thickBot="1">
      <c r="B145" s="300" t="s">
        <v>11908</v>
      </c>
      <c r="C145" s="301" t="s">
        <v>5728</v>
      </c>
      <c r="D145" s="301" t="s">
        <v>8574</v>
      </c>
      <c r="E145" s="302"/>
      <c r="F145" s="302"/>
    </row>
    <row r="146" spans="2:6" ht="15" thickBot="1">
      <c r="B146" s="300" t="s">
        <v>11908</v>
      </c>
      <c r="C146" s="301" t="s">
        <v>8575</v>
      </c>
      <c r="D146" s="301" t="s">
        <v>8577</v>
      </c>
      <c r="E146" s="302"/>
      <c r="F146" s="302"/>
    </row>
    <row r="147" spans="2:6" ht="15" thickBot="1">
      <c r="B147" s="300" t="s">
        <v>11908</v>
      </c>
      <c r="C147" s="301" t="s">
        <v>8578</v>
      </c>
      <c r="D147" s="301" t="s">
        <v>8579</v>
      </c>
      <c r="E147" s="302"/>
      <c r="F147" s="302"/>
    </row>
    <row r="148" spans="2:6" ht="15" thickBot="1">
      <c r="B148" s="300" t="s">
        <v>11908</v>
      </c>
      <c r="C148" s="301" t="s">
        <v>8580</v>
      </c>
      <c r="D148" s="301" t="s">
        <v>8582</v>
      </c>
      <c r="E148" s="302"/>
      <c r="F148" s="302"/>
    </row>
    <row r="149" spans="2:6" ht="15" thickBot="1">
      <c r="B149" s="300" t="s">
        <v>11908</v>
      </c>
      <c r="C149" s="301" t="s">
        <v>8583</v>
      </c>
      <c r="D149" s="301" t="s">
        <v>8584</v>
      </c>
      <c r="E149" s="302"/>
      <c r="F149" s="302"/>
    </row>
    <row r="150" spans="2:6" ht="15" thickBot="1">
      <c r="B150" s="300" t="s">
        <v>11908</v>
      </c>
      <c r="C150" s="301" t="s">
        <v>8586</v>
      </c>
      <c r="D150" s="301" t="s">
        <v>8587</v>
      </c>
      <c r="E150" s="302"/>
      <c r="F150" s="302"/>
    </row>
    <row r="151" spans="2:6" ht="15" thickBot="1">
      <c r="B151" s="300" t="s">
        <v>11908</v>
      </c>
      <c r="C151" s="301" t="s">
        <v>8588</v>
      </c>
      <c r="D151" s="301" t="s">
        <v>8589</v>
      </c>
      <c r="E151" s="302"/>
      <c r="F151" s="302"/>
    </row>
    <row r="152" spans="2:6" ht="15" thickBot="1">
      <c r="B152" s="300" t="s">
        <v>11908</v>
      </c>
      <c r="C152" s="301" t="s">
        <v>8590</v>
      </c>
      <c r="D152" s="301" t="s">
        <v>8591</v>
      </c>
      <c r="E152" s="302"/>
      <c r="F152" s="302"/>
    </row>
    <row r="153" spans="2:6" ht="15" thickBot="1">
      <c r="B153" s="300" t="s">
        <v>11908</v>
      </c>
      <c r="C153" s="301" t="s">
        <v>8592</v>
      </c>
      <c r="D153" s="301" t="s">
        <v>8593</v>
      </c>
      <c r="E153" s="302"/>
      <c r="F153" s="302"/>
    </row>
    <row r="154" spans="2:6" ht="15" thickBot="1">
      <c r="B154" s="300" t="s">
        <v>11908</v>
      </c>
      <c r="C154" s="301" t="s">
        <v>8594</v>
      </c>
      <c r="D154" s="301" t="s">
        <v>8595</v>
      </c>
      <c r="E154" s="302"/>
      <c r="F154" s="302"/>
    </row>
    <row r="155" spans="2:6" ht="15" thickBot="1">
      <c r="B155" s="300" t="s">
        <v>11908</v>
      </c>
      <c r="C155" s="301" t="s">
        <v>8596</v>
      </c>
      <c r="D155" s="301" t="s">
        <v>8598</v>
      </c>
      <c r="E155" s="302"/>
      <c r="F155" s="302"/>
    </row>
    <row r="157" spans="2:6">
      <c r="C157" t="s">
        <v>10579</v>
      </c>
      <c r="D157" s="303" t="s">
        <v>10579</v>
      </c>
    </row>
    <row r="158" spans="2:6">
      <c r="C158" t="s">
        <v>10580</v>
      </c>
      <c r="D158" s="303" t="s">
        <v>11909</v>
      </c>
    </row>
    <row r="159" spans="2:6">
      <c r="C159" t="s">
        <v>10581</v>
      </c>
      <c r="D159" s="303" t="s">
        <v>11910</v>
      </c>
    </row>
    <row r="160" spans="2:6">
      <c r="B160" s="304" t="str">
        <f>TRIM(C160)</f>
        <v>OlwenyMichael</v>
      </c>
      <c r="C160" t="s">
        <v>10582</v>
      </c>
      <c r="D160" s="303" t="s">
        <v>11911</v>
      </c>
    </row>
    <row r="161" spans="2:4">
      <c r="C161" t="s">
        <v>10583</v>
      </c>
      <c r="D161" s="303" t="s">
        <v>11912</v>
      </c>
    </row>
    <row r="162" spans="2:4">
      <c r="B162" s="304"/>
      <c r="C162" t="s">
        <v>10584</v>
      </c>
      <c r="D162" s="303" t="s">
        <v>11913</v>
      </c>
    </row>
    <row r="163" spans="2:4">
      <c r="C163" t="s">
        <v>10585</v>
      </c>
      <c r="D163" s="303" t="s">
        <v>11914</v>
      </c>
    </row>
    <row r="164" spans="2:4">
      <c r="C164" t="s">
        <v>10586</v>
      </c>
      <c r="D164" s="303" t="s">
        <v>11915</v>
      </c>
    </row>
    <row r="165" spans="2:4">
      <c r="C165" t="s">
        <v>10587</v>
      </c>
      <c r="D165" s="303" t="s">
        <v>11916</v>
      </c>
    </row>
    <row r="166" spans="2:4">
      <c r="C166" t="s">
        <v>11917</v>
      </c>
      <c r="D166" s="303" t="s">
        <v>11918</v>
      </c>
    </row>
    <row r="167" spans="2:4">
      <c r="C167" t="s">
        <v>10588</v>
      </c>
      <c r="D167" s="303" t="s">
        <v>11919</v>
      </c>
    </row>
    <row r="168" spans="2:4">
      <c r="C168" t="s">
        <v>10589</v>
      </c>
      <c r="D168" s="303" t="s">
        <v>11920</v>
      </c>
    </row>
    <row r="169" spans="2:4">
      <c r="C169" t="s">
        <v>10590</v>
      </c>
      <c r="D169" s="303" t="s">
        <v>11921</v>
      </c>
    </row>
    <row r="170" spans="2:4">
      <c r="C170" t="s">
        <v>10591</v>
      </c>
      <c r="D170" s="303" t="s">
        <v>11922</v>
      </c>
    </row>
    <row r="171" spans="2:4">
      <c r="C171" t="s">
        <v>10592</v>
      </c>
      <c r="D171" s="303" t="s">
        <v>11923</v>
      </c>
    </row>
    <row r="172" spans="2:4">
      <c r="C172" t="s">
        <v>10593</v>
      </c>
      <c r="D172" s="303" t="s">
        <v>11924</v>
      </c>
    </row>
    <row r="179" spans="3:4">
      <c r="C179" s="262">
        <v>1</v>
      </c>
      <c r="D179" s="196" t="s">
        <v>8914</v>
      </c>
    </row>
    <row r="180" spans="3:4">
      <c r="C180" s="262">
        <v>2</v>
      </c>
      <c r="D180" s="196" t="s">
        <v>8915</v>
      </c>
    </row>
    <row r="181" spans="3:4">
      <c r="C181" s="262">
        <v>3</v>
      </c>
      <c r="D181" s="196" t="s">
        <v>8916</v>
      </c>
    </row>
    <row r="182" spans="3:4">
      <c r="C182" s="262">
        <v>4</v>
      </c>
      <c r="D182" s="196" t="s">
        <v>8917</v>
      </c>
    </row>
    <row r="183" spans="3:4">
      <c r="C183" s="262">
        <v>5</v>
      </c>
      <c r="D183" s="196" t="s">
        <v>8918</v>
      </c>
    </row>
  </sheetData>
  <sortState xmlns:xlrd2="http://schemas.microsoft.com/office/spreadsheetml/2017/richdata2" ref="C141:D155">
    <sortCondition ref="C141:C155"/>
  </sortState>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99457-3AFD-B246-830F-26D67FFE74A8}">
  <dimension ref="E5:I73"/>
  <sheetViews>
    <sheetView topLeftCell="A25" zoomScale="150" workbookViewId="0">
      <selection activeCell="H11" sqref="H11"/>
    </sheetView>
  </sheetViews>
  <sheetFormatPr defaultColWidth="11.42578125" defaultRowHeight="14.45"/>
  <cols>
    <col min="5" max="5" width="10.7109375" bestFit="1" customWidth="1"/>
    <col min="6" max="6" width="14.7109375" bestFit="1" customWidth="1"/>
    <col min="8" max="8" width="14.7109375" bestFit="1" customWidth="1"/>
  </cols>
  <sheetData>
    <row r="5" spans="5:9">
      <c r="E5" t="s">
        <v>26</v>
      </c>
      <c r="F5" t="s">
        <v>5861</v>
      </c>
      <c r="G5" t="s">
        <v>117</v>
      </c>
      <c r="H5" t="s">
        <v>5861</v>
      </c>
      <c r="I5" t="b">
        <f>F5=H5</f>
        <v>1</v>
      </c>
    </row>
    <row r="6" spans="5:9">
      <c r="E6" t="s">
        <v>26</v>
      </c>
      <c r="F6" t="s">
        <v>2991</v>
      </c>
      <c r="G6" t="s">
        <v>117</v>
      </c>
      <c r="H6" t="s">
        <v>2991</v>
      </c>
      <c r="I6" t="b">
        <f t="shared" ref="I6:I69" si="0">F6=H6</f>
        <v>1</v>
      </c>
    </row>
    <row r="7" spans="5:9">
      <c r="E7" t="s">
        <v>26</v>
      </c>
      <c r="F7" t="s">
        <v>3089</v>
      </c>
      <c r="G7" t="s">
        <v>117</v>
      </c>
      <c r="H7" t="s">
        <v>3089</v>
      </c>
      <c r="I7" t="b">
        <f t="shared" si="0"/>
        <v>1</v>
      </c>
    </row>
    <row r="8" spans="5:9">
      <c r="E8" t="s">
        <v>26</v>
      </c>
      <c r="F8" t="s">
        <v>3092</v>
      </c>
      <c r="G8" t="s">
        <v>117</v>
      </c>
      <c r="H8" t="s">
        <v>3092</v>
      </c>
      <c r="I8" t="b">
        <f t="shared" si="0"/>
        <v>1</v>
      </c>
    </row>
    <row r="9" spans="5:9">
      <c r="E9" t="s">
        <v>26</v>
      </c>
      <c r="F9" t="s">
        <v>3100</v>
      </c>
      <c r="G9" t="s">
        <v>117</v>
      </c>
      <c r="H9" t="s">
        <v>3100</v>
      </c>
      <c r="I9" t="b">
        <f t="shared" si="0"/>
        <v>1</v>
      </c>
    </row>
    <row r="10" spans="5:9">
      <c r="E10" t="s">
        <v>26</v>
      </c>
      <c r="F10" t="s">
        <v>2444</v>
      </c>
      <c r="G10" t="s">
        <v>117</v>
      </c>
      <c r="H10" t="s">
        <v>2444</v>
      </c>
      <c r="I10" t="b">
        <f t="shared" si="0"/>
        <v>1</v>
      </c>
    </row>
    <row r="11" spans="5:9">
      <c r="E11" t="s">
        <v>26</v>
      </c>
      <c r="F11" t="s">
        <v>3188</v>
      </c>
      <c r="G11" t="s">
        <v>117</v>
      </c>
      <c r="H11" t="s">
        <v>1283</v>
      </c>
      <c r="I11" t="b">
        <f t="shared" si="0"/>
        <v>0</v>
      </c>
    </row>
    <row r="12" spans="5:9">
      <c r="E12" t="s">
        <v>26</v>
      </c>
      <c r="F12" t="s">
        <v>3191</v>
      </c>
      <c r="G12" t="s">
        <v>117</v>
      </c>
      <c r="H12" t="s">
        <v>3188</v>
      </c>
      <c r="I12" t="b">
        <f t="shared" si="0"/>
        <v>0</v>
      </c>
    </row>
    <row r="13" spans="5:9">
      <c r="E13" t="s">
        <v>26</v>
      </c>
      <c r="F13" t="s">
        <v>3241</v>
      </c>
      <c r="G13" t="s">
        <v>117</v>
      </c>
      <c r="H13" t="s">
        <v>3191</v>
      </c>
      <c r="I13" t="b">
        <f t="shared" si="0"/>
        <v>0</v>
      </c>
    </row>
    <row r="14" spans="5:9">
      <c r="E14" t="s">
        <v>26</v>
      </c>
      <c r="F14" t="s">
        <v>3302</v>
      </c>
      <c r="G14" t="s">
        <v>117</v>
      </c>
      <c r="H14" t="s">
        <v>3241</v>
      </c>
      <c r="I14" t="b">
        <f t="shared" si="0"/>
        <v>0</v>
      </c>
    </row>
    <row r="15" spans="5:9">
      <c r="E15" t="s">
        <v>26</v>
      </c>
      <c r="F15" t="s">
        <v>3323</v>
      </c>
      <c r="G15" t="s">
        <v>117</v>
      </c>
      <c r="H15" t="s">
        <v>3302</v>
      </c>
      <c r="I15" t="b">
        <f t="shared" si="0"/>
        <v>0</v>
      </c>
    </row>
    <row r="16" spans="5:9">
      <c r="E16" t="s">
        <v>26</v>
      </c>
      <c r="F16" t="s">
        <v>3380</v>
      </c>
      <c r="G16" t="s">
        <v>117</v>
      </c>
      <c r="H16" t="s">
        <v>3323</v>
      </c>
      <c r="I16" t="b">
        <f t="shared" si="0"/>
        <v>0</v>
      </c>
    </row>
    <row r="17" spans="5:9">
      <c r="E17" t="s">
        <v>26</v>
      </c>
      <c r="F17" t="s">
        <v>3396</v>
      </c>
      <c r="G17" t="s">
        <v>117</v>
      </c>
      <c r="H17" t="s">
        <v>3380</v>
      </c>
      <c r="I17" t="b">
        <f t="shared" si="0"/>
        <v>0</v>
      </c>
    </row>
    <row r="18" spans="5:9">
      <c r="E18" t="s">
        <v>26</v>
      </c>
      <c r="F18" t="s">
        <v>2416</v>
      </c>
      <c r="G18" t="s">
        <v>117</v>
      </c>
      <c r="H18" t="s">
        <v>3396</v>
      </c>
      <c r="I18" t="b">
        <f t="shared" si="0"/>
        <v>0</v>
      </c>
    </row>
    <row r="19" spans="5:9">
      <c r="E19" t="s">
        <v>26</v>
      </c>
      <c r="F19" t="s">
        <v>3424</v>
      </c>
      <c r="G19" t="s">
        <v>117</v>
      </c>
      <c r="H19" t="s">
        <v>2416</v>
      </c>
      <c r="I19" t="b">
        <f t="shared" si="0"/>
        <v>0</v>
      </c>
    </row>
    <row r="20" spans="5:9">
      <c r="E20" t="s">
        <v>26</v>
      </c>
      <c r="F20" t="s">
        <v>3508</v>
      </c>
      <c r="G20" t="s">
        <v>117</v>
      </c>
      <c r="H20" t="s">
        <v>3424</v>
      </c>
      <c r="I20" t="b">
        <f t="shared" si="0"/>
        <v>0</v>
      </c>
    </row>
    <row r="21" spans="5:9">
      <c r="E21" t="s">
        <v>26</v>
      </c>
      <c r="F21" t="s">
        <v>3516</v>
      </c>
      <c r="G21" t="s">
        <v>117</v>
      </c>
      <c r="H21" t="s">
        <v>3508</v>
      </c>
      <c r="I21" t="b">
        <f t="shared" si="0"/>
        <v>0</v>
      </c>
    </row>
    <row r="22" spans="5:9">
      <c r="E22" t="s">
        <v>26</v>
      </c>
      <c r="F22" t="s">
        <v>3544</v>
      </c>
      <c r="G22" t="s">
        <v>117</v>
      </c>
      <c r="H22" t="s">
        <v>3516</v>
      </c>
      <c r="I22" t="b">
        <f t="shared" si="0"/>
        <v>0</v>
      </c>
    </row>
    <row r="23" spans="5:9">
      <c r="E23" t="s">
        <v>26</v>
      </c>
      <c r="F23" t="s">
        <v>3599</v>
      </c>
      <c r="G23" t="s">
        <v>117</v>
      </c>
      <c r="H23" t="s">
        <v>3544</v>
      </c>
      <c r="I23" t="b">
        <f t="shared" si="0"/>
        <v>0</v>
      </c>
    </row>
    <row r="24" spans="5:9">
      <c r="E24" t="s">
        <v>26</v>
      </c>
      <c r="F24" t="s">
        <v>3625</v>
      </c>
      <c r="G24" t="s">
        <v>117</v>
      </c>
      <c r="H24" t="s">
        <v>3599</v>
      </c>
      <c r="I24" t="b">
        <f t="shared" si="0"/>
        <v>0</v>
      </c>
    </row>
    <row r="25" spans="5:9">
      <c r="E25" t="s">
        <v>26</v>
      </c>
      <c r="F25" t="s">
        <v>2498</v>
      </c>
      <c r="G25" t="s">
        <v>117</v>
      </c>
      <c r="H25" t="s">
        <v>3625</v>
      </c>
      <c r="I25" t="b">
        <f t="shared" si="0"/>
        <v>0</v>
      </c>
    </row>
    <row r="26" spans="5:9">
      <c r="E26" t="s">
        <v>26</v>
      </c>
      <c r="F26" t="s">
        <v>3653</v>
      </c>
      <c r="G26" t="s">
        <v>117</v>
      </c>
      <c r="H26" t="s">
        <v>2498</v>
      </c>
      <c r="I26" t="b">
        <f t="shared" si="0"/>
        <v>0</v>
      </c>
    </row>
    <row r="27" spans="5:9">
      <c r="E27" t="s">
        <v>26</v>
      </c>
      <c r="F27" t="s">
        <v>3746</v>
      </c>
      <c r="G27" t="s">
        <v>117</v>
      </c>
      <c r="H27" t="s">
        <v>3653</v>
      </c>
      <c r="I27" t="b">
        <f t="shared" si="0"/>
        <v>0</v>
      </c>
    </row>
    <row r="28" spans="5:9">
      <c r="E28" t="s">
        <v>26</v>
      </c>
      <c r="F28" t="s">
        <v>3789</v>
      </c>
      <c r="G28" t="s">
        <v>117</v>
      </c>
      <c r="H28" t="s">
        <v>3746</v>
      </c>
      <c r="I28" t="b">
        <f t="shared" si="0"/>
        <v>0</v>
      </c>
    </row>
    <row r="29" spans="5:9">
      <c r="E29" t="s">
        <v>26</v>
      </c>
      <c r="F29" t="s">
        <v>4086</v>
      </c>
      <c r="G29" t="s">
        <v>117</v>
      </c>
      <c r="H29" t="s">
        <v>3789</v>
      </c>
      <c r="I29" t="b">
        <f t="shared" si="0"/>
        <v>0</v>
      </c>
    </row>
    <row r="30" spans="5:9">
      <c r="E30" t="s">
        <v>26</v>
      </c>
      <c r="F30" t="s">
        <v>3858</v>
      </c>
      <c r="G30" t="s">
        <v>117</v>
      </c>
      <c r="H30" t="s">
        <v>4086</v>
      </c>
      <c r="I30" t="b">
        <f t="shared" si="0"/>
        <v>0</v>
      </c>
    </row>
    <row r="31" spans="5:9">
      <c r="E31" t="s">
        <v>26</v>
      </c>
      <c r="F31" t="s">
        <v>3896</v>
      </c>
      <c r="G31" t="s">
        <v>117</v>
      </c>
      <c r="H31" t="s">
        <v>3858</v>
      </c>
      <c r="I31" t="b">
        <f t="shared" si="0"/>
        <v>0</v>
      </c>
    </row>
    <row r="32" spans="5:9">
      <c r="E32" t="s">
        <v>26</v>
      </c>
      <c r="F32" t="s">
        <v>3921</v>
      </c>
      <c r="G32" t="s">
        <v>117</v>
      </c>
      <c r="H32" t="s">
        <v>3921</v>
      </c>
      <c r="I32" t="b">
        <f t="shared" si="0"/>
        <v>1</v>
      </c>
    </row>
    <row r="33" spans="5:9">
      <c r="E33" t="s">
        <v>26</v>
      </c>
      <c r="F33" t="s">
        <v>3955</v>
      </c>
      <c r="G33" t="s">
        <v>117</v>
      </c>
      <c r="H33" t="s">
        <v>3921</v>
      </c>
      <c r="I33" t="b">
        <f t="shared" si="0"/>
        <v>0</v>
      </c>
    </row>
    <row r="34" spans="5:9">
      <c r="E34" t="s">
        <v>26</v>
      </c>
      <c r="F34" t="s">
        <v>3983</v>
      </c>
      <c r="G34" t="s">
        <v>117</v>
      </c>
      <c r="H34" t="s">
        <v>3955</v>
      </c>
      <c r="I34" t="b">
        <f t="shared" si="0"/>
        <v>0</v>
      </c>
    </row>
    <row r="35" spans="5:9">
      <c r="E35" t="s">
        <v>26</v>
      </c>
      <c r="F35" t="s">
        <v>3988</v>
      </c>
      <c r="G35" t="s">
        <v>117</v>
      </c>
      <c r="H35" t="s">
        <v>3983</v>
      </c>
      <c r="I35" t="b">
        <f t="shared" si="0"/>
        <v>0</v>
      </c>
    </row>
    <row r="36" spans="5:9">
      <c r="E36" t="s">
        <v>26</v>
      </c>
      <c r="F36" t="s">
        <v>4020</v>
      </c>
      <c r="G36" t="s">
        <v>117</v>
      </c>
      <c r="H36" t="s">
        <v>3988</v>
      </c>
      <c r="I36" t="b">
        <f t="shared" si="0"/>
        <v>0</v>
      </c>
    </row>
    <row r="37" spans="5:9">
      <c r="E37" t="s">
        <v>26</v>
      </c>
      <c r="F37" t="s">
        <v>4057</v>
      </c>
      <c r="G37" t="s">
        <v>117</v>
      </c>
      <c r="H37" t="s">
        <v>4020</v>
      </c>
      <c r="I37" t="b">
        <f t="shared" si="0"/>
        <v>0</v>
      </c>
    </row>
    <row r="38" spans="5:9">
      <c r="E38" t="s">
        <v>26</v>
      </c>
      <c r="F38" t="s">
        <v>4138</v>
      </c>
      <c r="G38" t="s">
        <v>117</v>
      </c>
      <c r="H38" t="s">
        <v>4057</v>
      </c>
      <c r="I38" t="b">
        <f t="shared" si="0"/>
        <v>0</v>
      </c>
    </row>
    <row r="39" spans="5:9">
      <c r="E39" t="s">
        <v>26</v>
      </c>
      <c r="F39" t="s">
        <v>4142</v>
      </c>
      <c r="G39" t="s">
        <v>117</v>
      </c>
      <c r="H39" t="s">
        <v>4138</v>
      </c>
      <c r="I39" t="b">
        <f t="shared" si="0"/>
        <v>0</v>
      </c>
    </row>
    <row r="40" spans="5:9">
      <c r="E40" t="s">
        <v>26</v>
      </c>
      <c r="F40" t="s">
        <v>4175</v>
      </c>
      <c r="G40" t="s">
        <v>117</v>
      </c>
      <c r="H40" t="s">
        <v>4142</v>
      </c>
      <c r="I40" t="b">
        <f t="shared" si="0"/>
        <v>0</v>
      </c>
    </row>
    <row r="41" spans="5:9">
      <c r="E41" t="s">
        <v>26</v>
      </c>
      <c r="F41" t="s">
        <v>27</v>
      </c>
      <c r="G41" t="s">
        <v>117</v>
      </c>
      <c r="H41" t="s">
        <v>4175</v>
      </c>
      <c r="I41" t="b">
        <f t="shared" si="0"/>
        <v>0</v>
      </c>
    </row>
    <row r="42" spans="5:9">
      <c r="E42" t="s">
        <v>26</v>
      </c>
      <c r="F42" t="s">
        <v>4206</v>
      </c>
      <c r="G42" t="s">
        <v>117</v>
      </c>
      <c r="H42" t="s">
        <v>27</v>
      </c>
      <c r="I42" t="b">
        <f t="shared" si="0"/>
        <v>0</v>
      </c>
    </row>
    <row r="43" spans="5:9">
      <c r="E43" t="s">
        <v>26</v>
      </c>
      <c r="F43" t="s">
        <v>4303</v>
      </c>
      <c r="G43" t="s">
        <v>117</v>
      </c>
      <c r="H43" t="s">
        <v>4206</v>
      </c>
      <c r="I43" t="b">
        <f t="shared" si="0"/>
        <v>0</v>
      </c>
    </row>
    <row r="44" spans="5:9">
      <c r="E44" t="s">
        <v>26</v>
      </c>
      <c r="F44" t="s">
        <v>4370</v>
      </c>
      <c r="G44" t="s">
        <v>117</v>
      </c>
      <c r="H44" t="s">
        <v>4303</v>
      </c>
      <c r="I44" t="b">
        <f t="shared" si="0"/>
        <v>0</v>
      </c>
    </row>
    <row r="45" spans="5:9">
      <c r="E45" t="s">
        <v>26</v>
      </c>
      <c r="F45" t="s">
        <v>4452</v>
      </c>
      <c r="G45" t="s">
        <v>117</v>
      </c>
      <c r="H45" t="s">
        <v>4370</v>
      </c>
      <c r="I45" t="b">
        <f t="shared" si="0"/>
        <v>0</v>
      </c>
    </row>
    <row r="46" spans="5:9">
      <c r="E46" t="s">
        <v>26</v>
      </c>
      <c r="F46" t="s">
        <v>4565</v>
      </c>
      <c r="G46" t="s">
        <v>117</v>
      </c>
      <c r="H46" t="s">
        <v>4452</v>
      </c>
      <c r="I46" t="b">
        <f t="shared" si="0"/>
        <v>0</v>
      </c>
    </row>
    <row r="47" spans="5:9">
      <c r="E47" t="s">
        <v>26</v>
      </c>
      <c r="F47" t="s">
        <v>4609</v>
      </c>
      <c r="G47" t="s">
        <v>117</v>
      </c>
      <c r="H47" t="s">
        <v>4565</v>
      </c>
      <c r="I47" t="b">
        <f t="shared" si="0"/>
        <v>0</v>
      </c>
    </row>
    <row r="48" spans="5:9">
      <c r="E48" t="s">
        <v>26</v>
      </c>
      <c r="F48" t="s">
        <v>4648</v>
      </c>
      <c r="G48" t="s">
        <v>117</v>
      </c>
      <c r="H48" t="s">
        <v>4609</v>
      </c>
      <c r="I48" t="b">
        <f t="shared" si="0"/>
        <v>0</v>
      </c>
    </row>
    <row r="49" spans="5:9">
      <c r="E49" t="s">
        <v>26</v>
      </c>
      <c r="F49" t="s">
        <v>4690</v>
      </c>
      <c r="G49" t="s">
        <v>117</v>
      </c>
      <c r="H49" t="s">
        <v>4648</v>
      </c>
      <c r="I49" t="b">
        <f t="shared" si="0"/>
        <v>0</v>
      </c>
    </row>
    <row r="50" spans="5:9">
      <c r="E50" t="s">
        <v>26</v>
      </c>
      <c r="F50" t="s">
        <v>4727</v>
      </c>
      <c r="G50" t="s">
        <v>117</v>
      </c>
      <c r="H50" t="s">
        <v>4690</v>
      </c>
      <c r="I50" t="b">
        <f t="shared" si="0"/>
        <v>0</v>
      </c>
    </row>
    <row r="51" spans="5:9">
      <c r="E51" t="s">
        <v>26</v>
      </c>
      <c r="F51" t="s">
        <v>4788</v>
      </c>
      <c r="G51" t="s">
        <v>117</v>
      </c>
      <c r="H51" t="s">
        <v>4727</v>
      </c>
      <c r="I51" t="b">
        <f t="shared" si="0"/>
        <v>0</v>
      </c>
    </row>
    <row r="52" spans="5:9">
      <c r="E52" t="s">
        <v>26</v>
      </c>
      <c r="F52" t="s">
        <v>4823</v>
      </c>
      <c r="G52" t="s">
        <v>117</v>
      </c>
      <c r="H52" t="s">
        <v>4788</v>
      </c>
      <c r="I52" t="b">
        <f t="shared" si="0"/>
        <v>0</v>
      </c>
    </row>
    <row r="53" spans="5:9">
      <c r="E53" t="s">
        <v>26</v>
      </c>
      <c r="F53" t="s">
        <v>4870</v>
      </c>
      <c r="G53" t="s">
        <v>117</v>
      </c>
      <c r="H53" t="s">
        <v>4823</v>
      </c>
      <c r="I53" t="b">
        <f t="shared" si="0"/>
        <v>0</v>
      </c>
    </row>
    <row r="54" spans="5:9">
      <c r="E54" t="s">
        <v>26</v>
      </c>
      <c r="F54" t="s">
        <v>4948</v>
      </c>
      <c r="G54" t="s">
        <v>117</v>
      </c>
      <c r="H54" t="s">
        <v>4870</v>
      </c>
      <c r="I54" t="b">
        <f t="shared" si="0"/>
        <v>0</v>
      </c>
    </row>
    <row r="55" spans="5:9">
      <c r="E55" t="s">
        <v>26</v>
      </c>
      <c r="F55" t="s">
        <v>4988</v>
      </c>
      <c r="G55" t="s">
        <v>117</v>
      </c>
      <c r="H55" t="s">
        <v>4948</v>
      </c>
      <c r="I55" t="b">
        <f t="shared" si="0"/>
        <v>0</v>
      </c>
    </row>
    <row r="56" spans="5:9">
      <c r="E56" t="s">
        <v>26</v>
      </c>
      <c r="F56" t="s">
        <v>5139</v>
      </c>
      <c r="G56" t="s">
        <v>117</v>
      </c>
      <c r="H56" t="s">
        <v>4988</v>
      </c>
      <c r="I56" t="b">
        <f t="shared" si="0"/>
        <v>0</v>
      </c>
    </row>
    <row r="57" spans="5:9">
      <c r="E57" t="s">
        <v>26</v>
      </c>
      <c r="F57" t="s">
        <v>5160</v>
      </c>
      <c r="G57" t="s">
        <v>117</v>
      </c>
      <c r="H57" t="s">
        <v>5139</v>
      </c>
      <c r="I57" t="b">
        <f t="shared" si="0"/>
        <v>0</v>
      </c>
    </row>
    <row r="58" spans="5:9">
      <c r="E58" t="s">
        <v>26</v>
      </c>
      <c r="F58" t="s">
        <v>5264</v>
      </c>
      <c r="G58" t="s">
        <v>117</v>
      </c>
      <c r="H58" t="s">
        <v>5160</v>
      </c>
      <c r="I58" t="b">
        <f t="shared" si="0"/>
        <v>0</v>
      </c>
    </row>
    <row r="59" spans="5:9">
      <c r="E59" t="s">
        <v>26</v>
      </c>
      <c r="F59" t="s">
        <v>5274</v>
      </c>
      <c r="G59" t="s">
        <v>117</v>
      </c>
      <c r="H59" t="s">
        <v>5264</v>
      </c>
      <c r="I59" t="b">
        <f t="shared" si="0"/>
        <v>0</v>
      </c>
    </row>
    <row r="60" spans="5:9">
      <c r="E60" t="s">
        <v>26</v>
      </c>
      <c r="F60" t="s">
        <v>5418</v>
      </c>
      <c r="G60" t="s">
        <v>117</v>
      </c>
      <c r="H60" t="s">
        <v>5274</v>
      </c>
      <c r="I60" t="b">
        <f t="shared" si="0"/>
        <v>0</v>
      </c>
    </row>
    <row r="61" spans="5:9">
      <c r="E61" t="s">
        <v>26</v>
      </c>
      <c r="F61" t="s">
        <v>5434</v>
      </c>
      <c r="G61" t="s">
        <v>117</v>
      </c>
      <c r="H61" t="s">
        <v>5418</v>
      </c>
      <c r="I61" t="b">
        <f t="shared" si="0"/>
        <v>0</v>
      </c>
    </row>
    <row r="62" spans="5:9">
      <c r="E62" t="s">
        <v>26</v>
      </c>
      <c r="F62" t="s">
        <v>5471</v>
      </c>
      <c r="G62" t="s">
        <v>117</v>
      </c>
      <c r="H62" t="s">
        <v>5434</v>
      </c>
      <c r="I62" t="b">
        <f t="shared" si="0"/>
        <v>0</v>
      </c>
    </row>
    <row r="63" spans="5:9">
      <c r="E63" t="s">
        <v>26</v>
      </c>
      <c r="F63" t="s">
        <v>5476</v>
      </c>
      <c r="G63" t="s">
        <v>117</v>
      </c>
      <c r="H63" t="s">
        <v>5471</v>
      </c>
      <c r="I63" t="b">
        <f t="shared" si="0"/>
        <v>0</v>
      </c>
    </row>
    <row r="64" spans="5:9">
      <c r="E64" t="s">
        <v>26</v>
      </c>
      <c r="F64" t="s">
        <v>5496</v>
      </c>
      <c r="G64" t="s">
        <v>117</v>
      </c>
      <c r="H64" t="s">
        <v>5476</v>
      </c>
      <c r="I64" t="b">
        <f t="shared" si="0"/>
        <v>0</v>
      </c>
    </row>
    <row r="65" spans="5:9">
      <c r="E65" t="s">
        <v>26</v>
      </c>
      <c r="F65" t="s">
        <v>5515</v>
      </c>
      <c r="G65" t="s">
        <v>117</v>
      </c>
      <c r="H65" t="s">
        <v>5496</v>
      </c>
      <c r="I65" t="b">
        <f t="shared" si="0"/>
        <v>0</v>
      </c>
    </row>
    <row r="66" spans="5:9">
      <c r="E66" t="s">
        <v>26</v>
      </c>
      <c r="F66" t="s">
        <v>5568</v>
      </c>
      <c r="G66" t="s">
        <v>117</v>
      </c>
      <c r="H66" t="s">
        <v>5515</v>
      </c>
      <c r="I66" t="b">
        <f t="shared" si="0"/>
        <v>0</v>
      </c>
    </row>
    <row r="67" spans="5:9">
      <c r="E67" t="s">
        <v>26</v>
      </c>
      <c r="F67" t="s">
        <v>5596</v>
      </c>
      <c r="G67" t="s">
        <v>117</v>
      </c>
      <c r="H67" t="s">
        <v>5568</v>
      </c>
      <c r="I67" t="b">
        <f t="shared" si="0"/>
        <v>0</v>
      </c>
    </row>
    <row r="68" spans="5:9">
      <c r="E68" t="s">
        <v>26</v>
      </c>
      <c r="F68" t="s">
        <v>5633</v>
      </c>
      <c r="G68" t="s">
        <v>117</v>
      </c>
      <c r="H68" t="s">
        <v>5596</v>
      </c>
      <c r="I68" t="b">
        <f t="shared" si="0"/>
        <v>0</v>
      </c>
    </row>
    <row r="69" spans="5:9">
      <c r="E69" t="s">
        <v>26</v>
      </c>
      <c r="F69" t="s">
        <v>5695</v>
      </c>
      <c r="G69" t="s">
        <v>117</v>
      </c>
      <c r="H69" t="s">
        <v>5633</v>
      </c>
      <c r="I69" t="b">
        <f t="shared" si="0"/>
        <v>0</v>
      </c>
    </row>
    <row r="70" spans="5:9">
      <c r="E70" t="s">
        <v>26</v>
      </c>
      <c r="F70" t="s">
        <v>5734</v>
      </c>
      <c r="G70" t="s">
        <v>117</v>
      </c>
      <c r="H70" t="s">
        <v>5695</v>
      </c>
      <c r="I70" t="b">
        <f t="shared" ref="I70:I73" si="1">F70=H70</f>
        <v>0</v>
      </c>
    </row>
    <row r="71" spans="5:9">
      <c r="E71" t="s">
        <v>26</v>
      </c>
      <c r="F71" t="s">
        <v>5789</v>
      </c>
      <c r="G71" t="s">
        <v>117</v>
      </c>
      <c r="H71" t="s">
        <v>5734</v>
      </c>
      <c r="I71" t="b">
        <f t="shared" si="1"/>
        <v>0</v>
      </c>
    </row>
    <row r="72" spans="5:9">
      <c r="E72" t="s">
        <v>26</v>
      </c>
      <c r="F72" t="s">
        <v>5818</v>
      </c>
      <c r="G72" t="s">
        <v>117</v>
      </c>
      <c r="H72" t="s">
        <v>5789</v>
      </c>
      <c r="I72" t="b">
        <f t="shared" si="1"/>
        <v>0</v>
      </c>
    </row>
    <row r="73" spans="5:9">
      <c r="G73" t="s">
        <v>117</v>
      </c>
      <c r="H73" t="s">
        <v>5818</v>
      </c>
      <c r="I73" t="b">
        <f t="shared" si="1"/>
        <v>0</v>
      </c>
    </row>
  </sheetData>
  <sortState xmlns:xlrd2="http://schemas.microsoft.com/office/spreadsheetml/2017/richdata2" ref="G5:H73">
    <sortCondition ref="H5:H73"/>
  </sortState>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068"/>
  <sheetViews>
    <sheetView workbookViewId="0">
      <selection sqref="A1:D1068"/>
    </sheetView>
  </sheetViews>
  <sheetFormatPr defaultColWidth="11.42578125" defaultRowHeight="14.45"/>
  <sheetData>
    <row r="1" spans="1:4">
      <c r="A1" t="s">
        <v>3</v>
      </c>
      <c r="B1" t="s">
        <v>11925</v>
      </c>
      <c r="C1" t="s">
        <v>11926</v>
      </c>
      <c r="D1" t="s">
        <v>11927</v>
      </c>
    </row>
    <row r="2" spans="1:4">
      <c r="A2" t="s">
        <v>16</v>
      </c>
      <c r="B2">
        <v>1</v>
      </c>
      <c r="C2">
        <v>1</v>
      </c>
      <c r="D2" t="s">
        <v>2983</v>
      </c>
    </row>
    <row r="3" spans="1:4">
      <c r="A3" t="s">
        <v>17</v>
      </c>
      <c r="B3">
        <v>1</v>
      </c>
      <c r="C3">
        <v>1</v>
      </c>
      <c r="D3" t="s">
        <v>2983</v>
      </c>
    </row>
    <row r="4" spans="1:4">
      <c r="A4" t="s">
        <v>18</v>
      </c>
      <c r="B4">
        <v>1</v>
      </c>
      <c r="C4">
        <v>1</v>
      </c>
      <c r="D4" t="s">
        <v>2983</v>
      </c>
    </row>
    <row r="5" spans="1:4">
      <c r="A5" t="s">
        <v>11928</v>
      </c>
      <c r="B5">
        <v>1</v>
      </c>
      <c r="C5">
        <v>1</v>
      </c>
      <c r="D5" t="s">
        <v>2983</v>
      </c>
    </row>
    <row r="6" spans="1:4">
      <c r="A6" t="s">
        <v>23</v>
      </c>
      <c r="B6">
        <v>1</v>
      </c>
      <c r="C6">
        <v>1</v>
      </c>
      <c r="D6" t="s">
        <v>2983</v>
      </c>
    </row>
    <row r="7" spans="1:4">
      <c r="A7" t="s">
        <v>2968</v>
      </c>
      <c r="B7">
        <v>1</v>
      </c>
      <c r="C7">
        <v>1</v>
      </c>
      <c r="D7" t="s">
        <v>2983</v>
      </c>
    </row>
    <row r="8" spans="1:4">
      <c r="A8" t="s">
        <v>28</v>
      </c>
      <c r="B8">
        <v>1</v>
      </c>
      <c r="C8">
        <v>1</v>
      </c>
      <c r="D8" t="s">
        <v>2983</v>
      </c>
    </row>
    <row r="9" spans="1:4">
      <c r="A9" t="s">
        <v>32</v>
      </c>
      <c r="B9">
        <v>1</v>
      </c>
      <c r="C9">
        <v>1</v>
      </c>
      <c r="D9" t="s">
        <v>2983</v>
      </c>
    </row>
    <row r="10" spans="1:4">
      <c r="A10" t="s">
        <v>35</v>
      </c>
      <c r="B10">
        <v>1</v>
      </c>
      <c r="C10">
        <v>1</v>
      </c>
      <c r="D10" t="s">
        <v>2983</v>
      </c>
    </row>
    <row r="11" spans="1:4">
      <c r="A11" t="s">
        <v>38</v>
      </c>
      <c r="B11">
        <v>1</v>
      </c>
      <c r="C11">
        <v>1</v>
      </c>
      <c r="D11" t="s">
        <v>2983</v>
      </c>
    </row>
    <row r="12" spans="1:4">
      <c r="A12" t="s">
        <v>41</v>
      </c>
      <c r="B12">
        <v>1</v>
      </c>
      <c r="C12">
        <v>1</v>
      </c>
      <c r="D12" t="s">
        <v>2983</v>
      </c>
    </row>
    <row r="13" spans="1:4">
      <c r="A13" t="s">
        <v>46</v>
      </c>
      <c r="B13">
        <v>1</v>
      </c>
      <c r="C13">
        <v>1</v>
      </c>
      <c r="D13" t="s">
        <v>2983</v>
      </c>
    </row>
    <row r="14" spans="1:4">
      <c r="A14" t="s">
        <v>50</v>
      </c>
      <c r="B14">
        <v>1</v>
      </c>
      <c r="C14">
        <v>1</v>
      </c>
      <c r="D14" t="s">
        <v>2983</v>
      </c>
    </row>
    <row r="15" spans="1:4">
      <c r="A15" t="s">
        <v>54</v>
      </c>
      <c r="B15">
        <v>0</v>
      </c>
      <c r="C15">
        <v>1</v>
      </c>
      <c r="D15" t="s">
        <v>3040</v>
      </c>
    </row>
    <row r="16" spans="1:4">
      <c r="A16" t="s">
        <v>57</v>
      </c>
      <c r="B16">
        <v>0</v>
      </c>
      <c r="C16">
        <v>1</v>
      </c>
      <c r="D16" t="s">
        <v>3040</v>
      </c>
    </row>
    <row r="17" spans="1:4">
      <c r="A17" t="s">
        <v>60</v>
      </c>
      <c r="B17">
        <v>0</v>
      </c>
      <c r="C17">
        <v>1</v>
      </c>
      <c r="D17" t="s">
        <v>3040</v>
      </c>
    </row>
    <row r="18" spans="1:4">
      <c r="A18" t="s">
        <v>63</v>
      </c>
      <c r="B18">
        <v>1</v>
      </c>
      <c r="C18">
        <v>1</v>
      </c>
      <c r="D18" t="s">
        <v>2983</v>
      </c>
    </row>
    <row r="19" spans="1:4">
      <c r="A19" t="s">
        <v>65</v>
      </c>
      <c r="B19">
        <v>1</v>
      </c>
      <c r="C19">
        <v>1</v>
      </c>
      <c r="D19" t="s">
        <v>2983</v>
      </c>
    </row>
    <row r="20" spans="1:4">
      <c r="A20" t="s">
        <v>69</v>
      </c>
      <c r="B20">
        <v>0</v>
      </c>
      <c r="C20">
        <v>1</v>
      </c>
      <c r="D20" t="s">
        <v>3040</v>
      </c>
    </row>
    <row r="21" spans="1:4">
      <c r="A21" t="s">
        <v>72</v>
      </c>
      <c r="B21">
        <v>0</v>
      </c>
      <c r="C21">
        <v>1</v>
      </c>
      <c r="D21" t="s">
        <v>3040</v>
      </c>
    </row>
    <row r="22" spans="1:4">
      <c r="A22" t="s">
        <v>76</v>
      </c>
      <c r="B22">
        <v>1</v>
      </c>
      <c r="C22">
        <v>1</v>
      </c>
      <c r="D22" t="s">
        <v>2983</v>
      </c>
    </row>
    <row r="23" spans="1:4">
      <c r="A23" t="s">
        <v>79</v>
      </c>
      <c r="B23">
        <v>1</v>
      </c>
      <c r="C23">
        <v>1</v>
      </c>
      <c r="D23" t="s">
        <v>2983</v>
      </c>
    </row>
    <row r="24" spans="1:4">
      <c r="A24" t="s">
        <v>83</v>
      </c>
      <c r="B24">
        <v>1</v>
      </c>
      <c r="C24">
        <v>1</v>
      </c>
      <c r="D24" t="s">
        <v>2983</v>
      </c>
    </row>
    <row r="25" spans="1:4">
      <c r="A25" t="s">
        <v>87</v>
      </c>
      <c r="B25">
        <v>1</v>
      </c>
      <c r="C25">
        <v>1</v>
      </c>
      <c r="D25" t="s">
        <v>2983</v>
      </c>
    </row>
    <row r="26" spans="1:4">
      <c r="A26" t="s">
        <v>90</v>
      </c>
      <c r="B26">
        <v>1</v>
      </c>
      <c r="C26">
        <v>1</v>
      </c>
      <c r="D26" t="s">
        <v>2983</v>
      </c>
    </row>
    <row r="27" spans="1:4">
      <c r="A27" t="s">
        <v>94</v>
      </c>
      <c r="B27">
        <v>0</v>
      </c>
      <c r="C27">
        <v>1</v>
      </c>
      <c r="D27" t="s">
        <v>3040</v>
      </c>
    </row>
    <row r="28" spans="1:4">
      <c r="A28" t="s">
        <v>98</v>
      </c>
      <c r="B28">
        <v>0</v>
      </c>
      <c r="C28">
        <v>1</v>
      </c>
      <c r="D28" t="s">
        <v>3040</v>
      </c>
    </row>
    <row r="29" spans="1:4">
      <c r="A29" t="s">
        <v>101</v>
      </c>
      <c r="B29">
        <v>0</v>
      </c>
      <c r="C29">
        <v>1</v>
      </c>
      <c r="D29" t="s">
        <v>3040</v>
      </c>
    </row>
    <row r="30" spans="1:4">
      <c r="A30" t="s">
        <v>103</v>
      </c>
      <c r="B30">
        <v>0</v>
      </c>
      <c r="C30">
        <v>1</v>
      </c>
      <c r="D30" t="s">
        <v>3040</v>
      </c>
    </row>
    <row r="31" spans="1:4">
      <c r="A31" t="s">
        <v>107</v>
      </c>
      <c r="B31">
        <v>0</v>
      </c>
      <c r="C31">
        <v>1</v>
      </c>
      <c r="D31" t="s">
        <v>3040</v>
      </c>
    </row>
    <row r="32" spans="1:4">
      <c r="A32" t="s">
        <v>111</v>
      </c>
      <c r="B32">
        <v>0</v>
      </c>
      <c r="C32">
        <v>1</v>
      </c>
      <c r="D32" t="s">
        <v>3040</v>
      </c>
    </row>
    <row r="33" spans="1:4">
      <c r="A33" t="s">
        <v>113</v>
      </c>
      <c r="B33">
        <v>0</v>
      </c>
      <c r="C33">
        <v>1</v>
      </c>
      <c r="D33" t="s">
        <v>3040</v>
      </c>
    </row>
    <row r="34" spans="1:4">
      <c r="A34" t="s">
        <v>145</v>
      </c>
      <c r="B34">
        <v>1</v>
      </c>
      <c r="C34">
        <v>1</v>
      </c>
      <c r="D34" t="s">
        <v>2983</v>
      </c>
    </row>
    <row r="35" spans="1:4">
      <c r="A35" t="s">
        <v>147</v>
      </c>
      <c r="B35">
        <v>0</v>
      </c>
      <c r="C35">
        <v>1</v>
      </c>
      <c r="D35" t="s">
        <v>3040</v>
      </c>
    </row>
    <row r="36" spans="1:4">
      <c r="A36" t="s">
        <v>149</v>
      </c>
      <c r="B36">
        <v>0</v>
      </c>
      <c r="C36">
        <v>1</v>
      </c>
      <c r="D36" t="s">
        <v>3040</v>
      </c>
    </row>
    <row r="37" spans="1:4">
      <c r="A37" t="s">
        <v>152</v>
      </c>
      <c r="B37">
        <v>0</v>
      </c>
      <c r="C37">
        <v>1</v>
      </c>
      <c r="D37" t="s">
        <v>3040</v>
      </c>
    </row>
    <row r="38" spans="1:4">
      <c r="A38" t="s">
        <v>156</v>
      </c>
      <c r="B38">
        <v>1</v>
      </c>
      <c r="C38">
        <v>1</v>
      </c>
      <c r="D38" t="s">
        <v>2983</v>
      </c>
    </row>
    <row r="39" spans="1:4">
      <c r="A39" t="s">
        <v>160</v>
      </c>
      <c r="B39">
        <v>1</v>
      </c>
      <c r="C39">
        <v>1</v>
      </c>
      <c r="D39" t="s">
        <v>2983</v>
      </c>
    </row>
    <row r="40" spans="1:4">
      <c r="A40" t="s">
        <v>163</v>
      </c>
      <c r="B40">
        <v>0</v>
      </c>
      <c r="C40">
        <v>1</v>
      </c>
      <c r="D40" t="s">
        <v>3040</v>
      </c>
    </row>
    <row r="41" spans="1:4">
      <c r="A41" t="s">
        <v>165</v>
      </c>
      <c r="B41">
        <v>0</v>
      </c>
      <c r="C41">
        <v>1</v>
      </c>
      <c r="D41" t="s">
        <v>3040</v>
      </c>
    </row>
    <row r="42" spans="1:4">
      <c r="A42" t="s">
        <v>169</v>
      </c>
      <c r="B42">
        <v>1</v>
      </c>
      <c r="C42">
        <v>1</v>
      </c>
      <c r="D42" t="s">
        <v>2983</v>
      </c>
    </row>
    <row r="43" spans="1:4">
      <c r="A43" t="s">
        <v>172</v>
      </c>
      <c r="B43">
        <v>1</v>
      </c>
      <c r="C43">
        <v>1</v>
      </c>
      <c r="D43" t="s">
        <v>2983</v>
      </c>
    </row>
    <row r="44" spans="1:4">
      <c r="A44" t="s">
        <v>174</v>
      </c>
      <c r="B44">
        <v>1</v>
      </c>
      <c r="C44">
        <v>1</v>
      </c>
      <c r="D44" t="s">
        <v>2983</v>
      </c>
    </row>
    <row r="45" spans="1:4">
      <c r="A45" t="s">
        <v>176</v>
      </c>
      <c r="B45">
        <v>1</v>
      </c>
      <c r="C45">
        <v>1</v>
      </c>
      <c r="D45" t="s">
        <v>2983</v>
      </c>
    </row>
    <row r="46" spans="1:4">
      <c r="A46" t="s">
        <v>178</v>
      </c>
      <c r="B46">
        <v>1</v>
      </c>
      <c r="C46">
        <v>1</v>
      </c>
      <c r="D46" t="s">
        <v>2983</v>
      </c>
    </row>
    <row r="47" spans="1:4">
      <c r="A47" t="s">
        <v>180</v>
      </c>
      <c r="B47">
        <v>1</v>
      </c>
      <c r="C47">
        <v>1</v>
      </c>
      <c r="D47" t="s">
        <v>2983</v>
      </c>
    </row>
    <row r="48" spans="1:4">
      <c r="A48" t="s">
        <v>182</v>
      </c>
      <c r="B48">
        <v>1</v>
      </c>
      <c r="C48">
        <v>1</v>
      </c>
      <c r="D48" t="s">
        <v>2983</v>
      </c>
    </row>
    <row r="49" spans="1:4">
      <c r="A49" t="s">
        <v>184</v>
      </c>
      <c r="B49">
        <v>1</v>
      </c>
      <c r="C49">
        <v>1</v>
      </c>
      <c r="D49" t="s">
        <v>2983</v>
      </c>
    </row>
    <row r="50" spans="1:4">
      <c r="A50" t="s">
        <v>186</v>
      </c>
      <c r="B50">
        <v>1</v>
      </c>
      <c r="C50">
        <v>1</v>
      </c>
      <c r="D50" t="s">
        <v>2983</v>
      </c>
    </row>
    <row r="51" spans="1:4">
      <c r="A51" t="s">
        <v>188</v>
      </c>
      <c r="B51">
        <v>1</v>
      </c>
      <c r="C51">
        <v>1</v>
      </c>
      <c r="D51" t="s">
        <v>2983</v>
      </c>
    </row>
    <row r="52" spans="1:4">
      <c r="A52" t="s">
        <v>191</v>
      </c>
      <c r="B52">
        <v>1</v>
      </c>
      <c r="C52">
        <v>1</v>
      </c>
      <c r="D52" t="s">
        <v>2983</v>
      </c>
    </row>
    <row r="53" spans="1:4">
      <c r="A53" t="s">
        <v>195</v>
      </c>
      <c r="B53">
        <v>1</v>
      </c>
      <c r="C53">
        <v>1</v>
      </c>
      <c r="D53" t="s">
        <v>2983</v>
      </c>
    </row>
    <row r="54" spans="1:4">
      <c r="A54" t="s">
        <v>198</v>
      </c>
      <c r="B54">
        <v>1</v>
      </c>
      <c r="C54">
        <v>1</v>
      </c>
      <c r="D54" t="s">
        <v>2983</v>
      </c>
    </row>
    <row r="55" spans="1:4">
      <c r="A55" t="s">
        <v>200</v>
      </c>
      <c r="B55">
        <v>1</v>
      </c>
      <c r="C55">
        <v>1</v>
      </c>
      <c r="D55" t="s">
        <v>2983</v>
      </c>
    </row>
    <row r="56" spans="1:4">
      <c r="A56" t="s">
        <v>204</v>
      </c>
      <c r="B56">
        <v>1</v>
      </c>
      <c r="C56">
        <v>1</v>
      </c>
      <c r="D56" t="s">
        <v>2983</v>
      </c>
    </row>
    <row r="57" spans="1:4">
      <c r="A57" t="s">
        <v>208</v>
      </c>
      <c r="B57">
        <v>1</v>
      </c>
      <c r="C57">
        <v>1</v>
      </c>
      <c r="D57" t="s">
        <v>2983</v>
      </c>
    </row>
    <row r="58" spans="1:4">
      <c r="A58" t="s">
        <v>213</v>
      </c>
      <c r="B58">
        <v>1</v>
      </c>
      <c r="C58">
        <v>1</v>
      </c>
      <c r="D58" t="s">
        <v>2983</v>
      </c>
    </row>
    <row r="59" spans="1:4">
      <c r="A59" t="s">
        <v>216</v>
      </c>
      <c r="B59">
        <v>1</v>
      </c>
      <c r="C59">
        <v>1</v>
      </c>
      <c r="D59" t="s">
        <v>2983</v>
      </c>
    </row>
    <row r="60" spans="1:4">
      <c r="A60" t="s">
        <v>218</v>
      </c>
      <c r="B60">
        <v>1</v>
      </c>
      <c r="C60">
        <v>1</v>
      </c>
      <c r="D60" t="s">
        <v>2983</v>
      </c>
    </row>
    <row r="61" spans="1:4">
      <c r="A61" t="s">
        <v>221</v>
      </c>
      <c r="B61">
        <v>1</v>
      </c>
      <c r="C61">
        <v>1</v>
      </c>
      <c r="D61" t="s">
        <v>2983</v>
      </c>
    </row>
    <row r="62" spans="1:4">
      <c r="A62" t="s">
        <v>225</v>
      </c>
      <c r="B62">
        <v>1</v>
      </c>
      <c r="C62">
        <v>1</v>
      </c>
      <c r="D62" t="s">
        <v>2983</v>
      </c>
    </row>
    <row r="63" spans="1:4">
      <c r="A63" t="s">
        <v>228</v>
      </c>
      <c r="B63">
        <v>1</v>
      </c>
      <c r="C63">
        <v>1</v>
      </c>
      <c r="D63" t="s">
        <v>2983</v>
      </c>
    </row>
    <row r="64" spans="1:4">
      <c r="A64" t="s">
        <v>232</v>
      </c>
      <c r="B64">
        <v>1</v>
      </c>
      <c r="C64">
        <v>1</v>
      </c>
      <c r="D64" t="s">
        <v>2983</v>
      </c>
    </row>
    <row r="65" spans="1:4">
      <c r="A65" t="s">
        <v>236</v>
      </c>
      <c r="B65">
        <v>1</v>
      </c>
      <c r="C65">
        <v>1</v>
      </c>
      <c r="D65" t="s">
        <v>2983</v>
      </c>
    </row>
    <row r="66" spans="1:4">
      <c r="A66" t="s">
        <v>239</v>
      </c>
      <c r="B66">
        <v>1</v>
      </c>
      <c r="C66">
        <v>1</v>
      </c>
      <c r="D66" t="s">
        <v>2983</v>
      </c>
    </row>
    <row r="67" spans="1:4">
      <c r="A67" t="s">
        <v>241</v>
      </c>
      <c r="B67">
        <v>1</v>
      </c>
      <c r="C67">
        <v>1</v>
      </c>
      <c r="D67" t="s">
        <v>2983</v>
      </c>
    </row>
    <row r="68" spans="1:4">
      <c r="A68" t="s">
        <v>244</v>
      </c>
      <c r="B68">
        <v>1</v>
      </c>
      <c r="C68">
        <v>1</v>
      </c>
      <c r="D68" t="s">
        <v>2983</v>
      </c>
    </row>
    <row r="69" spans="1:4">
      <c r="A69" t="s">
        <v>323</v>
      </c>
      <c r="B69">
        <v>1</v>
      </c>
      <c r="C69">
        <v>1</v>
      </c>
      <c r="D69" t="s">
        <v>2983</v>
      </c>
    </row>
    <row r="70" spans="1:4">
      <c r="A70" t="s">
        <v>327</v>
      </c>
      <c r="B70">
        <v>1</v>
      </c>
      <c r="C70">
        <v>1</v>
      </c>
      <c r="D70" t="s">
        <v>2983</v>
      </c>
    </row>
    <row r="71" spans="1:4">
      <c r="A71" t="s">
        <v>329</v>
      </c>
      <c r="B71">
        <v>1</v>
      </c>
      <c r="C71">
        <v>1</v>
      </c>
      <c r="D71" t="s">
        <v>2983</v>
      </c>
    </row>
    <row r="72" spans="1:4">
      <c r="A72" t="s">
        <v>333</v>
      </c>
      <c r="B72">
        <v>1</v>
      </c>
      <c r="C72">
        <v>1</v>
      </c>
      <c r="D72" t="s">
        <v>2983</v>
      </c>
    </row>
    <row r="73" spans="1:4">
      <c r="A73" t="s">
        <v>336</v>
      </c>
      <c r="B73">
        <v>1</v>
      </c>
      <c r="C73">
        <v>1</v>
      </c>
      <c r="D73" t="s">
        <v>2983</v>
      </c>
    </row>
    <row r="74" spans="1:4">
      <c r="A74" t="s">
        <v>475</v>
      </c>
      <c r="B74">
        <v>0</v>
      </c>
      <c r="C74">
        <v>1</v>
      </c>
      <c r="D74" t="s">
        <v>3040</v>
      </c>
    </row>
    <row r="75" spans="1:4">
      <c r="A75" t="s">
        <v>479</v>
      </c>
      <c r="B75">
        <v>0</v>
      </c>
      <c r="C75">
        <v>1</v>
      </c>
      <c r="D75" t="s">
        <v>3040</v>
      </c>
    </row>
    <row r="76" spans="1:4">
      <c r="A76" t="s">
        <v>482</v>
      </c>
      <c r="B76">
        <v>0</v>
      </c>
      <c r="C76">
        <v>1</v>
      </c>
      <c r="D76" t="s">
        <v>3040</v>
      </c>
    </row>
    <row r="77" spans="1:4">
      <c r="A77" t="s">
        <v>487</v>
      </c>
      <c r="B77">
        <v>0</v>
      </c>
      <c r="C77">
        <v>1</v>
      </c>
      <c r="D77" t="s">
        <v>3040</v>
      </c>
    </row>
    <row r="78" spans="1:4">
      <c r="A78" t="s">
        <v>490</v>
      </c>
      <c r="B78">
        <v>0</v>
      </c>
      <c r="C78">
        <v>1</v>
      </c>
      <c r="D78" t="s">
        <v>3040</v>
      </c>
    </row>
    <row r="79" spans="1:4">
      <c r="A79" t="s">
        <v>493</v>
      </c>
      <c r="B79">
        <v>0</v>
      </c>
      <c r="C79">
        <v>1</v>
      </c>
      <c r="D79" t="s">
        <v>3040</v>
      </c>
    </row>
    <row r="80" spans="1:4">
      <c r="A80" t="s">
        <v>495</v>
      </c>
      <c r="B80">
        <v>0</v>
      </c>
      <c r="C80">
        <v>1</v>
      </c>
      <c r="D80" t="s">
        <v>3040</v>
      </c>
    </row>
    <row r="81" spans="1:4">
      <c r="A81" t="s">
        <v>501</v>
      </c>
      <c r="B81">
        <v>0</v>
      </c>
      <c r="C81">
        <v>1</v>
      </c>
      <c r="D81" t="s">
        <v>3040</v>
      </c>
    </row>
    <row r="82" spans="1:4">
      <c r="A82" t="s">
        <v>503</v>
      </c>
      <c r="B82">
        <v>0</v>
      </c>
      <c r="C82">
        <v>1</v>
      </c>
      <c r="D82" t="s">
        <v>3040</v>
      </c>
    </row>
    <row r="83" spans="1:4">
      <c r="A83" t="s">
        <v>507</v>
      </c>
      <c r="B83">
        <v>0</v>
      </c>
      <c r="C83">
        <v>1</v>
      </c>
      <c r="D83" t="s">
        <v>3040</v>
      </c>
    </row>
    <row r="84" spans="1:4">
      <c r="A84" t="s">
        <v>510</v>
      </c>
      <c r="B84">
        <v>0</v>
      </c>
      <c r="C84">
        <v>1</v>
      </c>
      <c r="D84" t="s">
        <v>3040</v>
      </c>
    </row>
    <row r="85" spans="1:4">
      <c r="A85" t="s">
        <v>513</v>
      </c>
      <c r="B85">
        <v>0</v>
      </c>
      <c r="C85">
        <v>1</v>
      </c>
      <c r="D85" t="s">
        <v>3040</v>
      </c>
    </row>
    <row r="86" spans="1:4">
      <c r="A86" t="s">
        <v>517</v>
      </c>
      <c r="B86">
        <v>0</v>
      </c>
      <c r="C86">
        <v>1</v>
      </c>
      <c r="D86" t="s">
        <v>3040</v>
      </c>
    </row>
    <row r="87" spans="1:4">
      <c r="A87" t="s">
        <v>521</v>
      </c>
      <c r="B87">
        <v>0</v>
      </c>
      <c r="C87">
        <v>1</v>
      </c>
      <c r="D87" t="s">
        <v>3040</v>
      </c>
    </row>
    <row r="88" spans="1:4">
      <c r="A88" t="s">
        <v>524</v>
      </c>
      <c r="B88">
        <v>0</v>
      </c>
      <c r="C88">
        <v>1</v>
      </c>
      <c r="D88" t="s">
        <v>3040</v>
      </c>
    </row>
    <row r="89" spans="1:4">
      <c r="A89" t="s">
        <v>529</v>
      </c>
      <c r="B89">
        <v>0</v>
      </c>
      <c r="C89">
        <v>1</v>
      </c>
      <c r="D89" t="s">
        <v>3040</v>
      </c>
    </row>
    <row r="90" spans="1:4">
      <c r="A90" t="s">
        <v>531</v>
      </c>
      <c r="B90">
        <v>1</v>
      </c>
      <c r="C90">
        <v>1</v>
      </c>
      <c r="D90" t="s">
        <v>2983</v>
      </c>
    </row>
    <row r="91" spans="1:4">
      <c r="A91" t="s">
        <v>533</v>
      </c>
      <c r="B91">
        <v>0</v>
      </c>
      <c r="C91">
        <v>1</v>
      </c>
      <c r="D91" t="s">
        <v>3040</v>
      </c>
    </row>
    <row r="92" spans="1:4">
      <c r="A92" t="s">
        <v>537</v>
      </c>
      <c r="B92">
        <v>0</v>
      </c>
      <c r="C92">
        <v>1</v>
      </c>
      <c r="D92" t="s">
        <v>3040</v>
      </c>
    </row>
    <row r="93" spans="1:4">
      <c r="A93" t="s">
        <v>540</v>
      </c>
      <c r="B93">
        <v>0</v>
      </c>
      <c r="C93">
        <v>1</v>
      </c>
      <c r="D93" t="s">
        <v>3040</v>
      </c>
    </row>
    <row r="94" spans="1:4">
      <c r="A94" t="s">
        <v>544</v>
      </c>
      <c r="B94">
        <v>0</v>
      </c>
      <c r="C94">
        <v>1</v>
      </c>
      <c r="D94" t="s">
        <v>3040</v>
      </c>
    </row>
    <row r="95" spans="1:4">
      <c r="A95" t="s">
        <v>546</v>
      </c>
      <c r="B95">
        <v>0</v>
      </c>
      <c r="C95">
        <v>1</v>
      </c>
      <c r="D95" t="s">
        <v>3040</v>
      </c>
    </row>
    <row r="96" spans="1:4">
      <c r="A96" t="s">
        <v>550</v>
      </c>
      <c r="B96">
        <v>0</v>
      </c>
      <c r="C96">
        <v>1</v>
      </c>
      <c r="D96" t="s">
        <v>3040</v>
      </c>
    </row>
    <row r="97" spans="1:4">
      <c r="A97" t="s">
        <v>552</v>
      </c>
      <c r="B97">
        <v>0</v>
      </c>
      <c r="C97">
        <v>1</v>
      </c>
      <c r="D97" t="s">
        <v>3040</v>
      </c>
    </row>
    <row r="98" spans="1:4">
      <c r="A98" t="s">
        <v>555</v>
      </c>
      <c r="B98">
        <v>0</v>
      </c>
      <c r="C98">
        <v>1</v>
      </c>
      <c r="D98" t="s">
        <v>3040</v>
      </c>
    </row>
    <row r="99" spans="1:4">
      <c r="A99" t="s">
        <v>558</v>
      </c>
      <c r="B99">
        <v>0</v>
      </c>
      <c r="C99">
        <v>1</v>
      </c>
      <c r="D99" t="s">
        <v>3040</v>
      </c>
    </row>
    <row r="100" spans="1:4">
      <c r="A100" t="s">
        <v>561</v>
      </c>
      <c r="B100">
        <v>0</v>
      </c>
      <c r="C100">
        <v>1</v>
      </c>
      <c r="D100" t="s">
        <v>3040</v>
      </c>
    </row>
    <row r="101" spans="1:4">
      <c r="A101" t="s">
        <v>564</v>
      </c>
      <c r="B101">
        <v>0</v>
      </c>
      <c r="C101">
        <v>1</v>
      </c>
      <c r="D101" t="s">
        <v>3040</v>
      </c>
    </row>
    <row r="102" spans="1:4">
      <c r="A102" t="s">
        <v>568</v>
      </c>
      <c r="B102">
        <v>0</v>
      </c>
      <c r="C102">
        <v>1</v>
      </c>
      <c r="D102" t="s">
        <v>3040</v>
      </c>
    </row>
    <row r="103" spans="1:4">
      <c r="A103" t="s">
        <v>570</v>
      </c>
      <c r="B103">
        <v>0</v>
      </c>
      <c r="C103">
        <v>1</v>
      </c>
      <c r="D103" t="s">
        <v>3040</v>
      </c>
    </row>
    <row r="104" spans="1:4">
      <c r="A104" t="s">
        <v>572</v>
      </c>
      <c r="B104">
        <v>0</v>
      </c>
      <c r="C104">
        <v>1</v>
      </c>
      <c r="D104" t="s">
        <v>3040</v>
      </c>
    </row>
    <row r="105" spans="1:4">
      <c r="A105" t="s">
        <v>650</v>
      </c>
      <c r="B105">
        <v>1</v>
      </c>
      <c r="C105">
        <v>1</v>
      </c>
      <c r="D105" t="s">
        <v>2983</v>
      </c>
    </row>
    <row r="106" spans="1:4">
      <c r="A106" t="s">
        <v>653</v>
      </c>
      <c r="B106">
        <v>1</v>
      </c>
      <c r="C106">
        <v>1</v>
      </c>
      <c r="D106" t="s">
        <v>2983</v>
      </c>
    </row>
    <row r="107" spans="1:4">
      <c r="A107" t="s">
        <v>656</v>
      </c>
      <c r="B107">
        <v>1</v>
      </c>
      <c r="C107">
        <v>1</v>
      </c>
      <c r="D107" t="s">
        <v>2983</v>
      </c>
    </row>
    <row r="108" spans="1:4">
      <c r="A108" t="s">
        <v>660</v>
      </c>
      <c r="B108">
        <v>1</v>
      </c>
      <c r="C108">
        <v>1</v>
      </c>
      <c r="D108" t="s">
        <v>2983</v>
      </c>
    </row>
    <row r="109" spans="1:4">
      <c r="A109" t="s">
        <v>665</v>
      </c>
      <c r="B109">
        <v>1</v>
      </c>
      <c r="C109">
        <v>1</v>
      </c>
      <c r="D109" t="s">
        <v>2983</v>
      </c>
    </row>
    <row r="110" spans="1:4">
      <c r="A110" t="s">
        <v>669</v>
      </c>
      <c r="B110">
        <v>1</v>
      </c>
      <c r="C110">
        <v>1</v>
      </c>
      <c r="D110" t="s">
        <v>2983</v>
      </c>
    </row>
    <row r="111" spans="1:4">
      <c r="A111" t="s">
        <v>674</v>
      </c>
      <c r="B111">
        <v>1</v>
      </c>
      <c r="C111">
        <v>1</v>
      </c>
      <c r="D111" t="s">
        <v>2983</v>
      </c>
    </row>
    <row r="112" spans="1:4">
      <c r="A112" t="s">
        <v>677</v>
      </c>
      <c r="B112">
        <v>1</v>
      </c>
      <c r="C112">
        <v>1</v>
      </c>
      <c r="D112" t="s">
        <v>2983</v>
      </c>
    </row>
    <row r="113" spans="1:4">
      <c r="A113" t="s">
        <v>680</v>
      </c>
      <c r="B113">
        <v>1</v>
      </c>
      <c r="C113">
        <v>1</v>
      </c>
      <c r="D113" t="s">
        <v>2983</v>
      </c>
    </row>
    <row r="114" spans="1:4">
      <c r="A114" t="s">
        <v>682</v>
      </c>
      <c r="B114">
        <v>0</v>
      </c>
      <c r="C114">
        <v>1</v>
      </c>
      <c r="D114" t="s">
        <v>3040</v>
      </c>
    </row>
    <row r="115" spans="1:4">
      <c r="A115" t="s">
        <v>685</v>
      </c>
      <c r="B115">
        <v>1</v>
      </c>
      <c r="C115">
        <v>1</v>
      </c>
      <c r="D115" t="s">
        <v>2983</v>
      </c>
    </row>
    <row r="116" spans="1:4">
      <c r="A116" t="s">
        <v>687</v>
      </c>
      <c r="B116">
        <v>0</v>
      </c>
      <c r="C116">
        <v>1</v>
      </c>
      <c r="D116" t="s">
        <v>3040</v>
      </c>
    </row>
    <row r="117" spans="1:4">
      <c r="A117" t="s">
        <v>691</v>
      </c>
      <c r="B117">
        <v>1</v>
      </c>
      <c r="C117">
        <v>1</v>
      </c>
      <c r="D117" t="s">
        <v>2983</v>
      </c>
    </row>
    <row r="118" spans="1:4">
      <c r="A118" t="s">
        <v>694</v>
      </c>
      <c r="B118">
        <v>1</v>
      </c>
      <c r="C118">
        <v>1</v>
      </c>
      <c r="D118" t="s">
        <v>2983</v>
      </c>
    </row>
    <row r="119" spans="1:4">
      <c r="A119" t="s">
        <v>725</v>
      </c>
      <c r="B119">
        <v>1</v>
      </c>
      <c r="C119">
        <v>1</v>
      </c>
      <c r="D119" t="s">
        <v>2983</v>
      </c>
    </row>
    <row r="120" spans="1:4">
      <c r="A120" t="s">
        <v>740</v>
      </c>
      <c r="B120">
        <v>1</v>
      </c>
      <c r="C120">
        <v>1</v>
      </c>
      <c r="D120" t="s">
        <v>2983</v>
      </c>
    </row>
    <row r="121" spans="1:4">
      <c r="A121" t="s">
        <v>743</v>
      </c>
      <c r="B121">
        <v>0</v>
      </c>
      <c r="C121">
        <v>1</v>
      </c>
      <c r="D121" t="s">
        <v>3040</v>
      </c>
    </row>
    <row r="122" spans="1:4">
      <c r="A122" t="s">
        <v>747</v>
      </c>
      <c r="B122">
        <v>0</v>
      </c>
      <c r="C122">
        <v>1</v>
      </c>
      <c r="D122" t="s">
        <v>3040</v>
      </c>
    </row>
    <row r="123" spans="1:4">
      <c r="A123" t="s">
        <v>750</v>
      </c>
      <c r="B123">
        <v>0</v>
      </c>
      <c r="C123">
        <v>1</v>
      </c>
      <c r="D123" t="s">
        <v>3040</v>
      </c>
    </row>
    <row r="124" spans="1:4">
      <c r="A124" t="s">
        <v>753</v>
      </c>
      <c r="B124">
        <v>0</v>
      </c>
      <c r="C124">
        <v>1</v>
      </c>
      <c r="D124" t="s">
        <v>3040</v>
      </c>
    </row>
    <row r="125" spans="1:4">
      <c r="A125" t="s">
        <v>756</v>
      </c>
      <c r="B125">
        <v>0</v>
      </c>
      <c r="C125">
        <v>1</v>
      </c>
      <c r="D125" t="s">
        <v>3040</v>
      </c>
    </row>
    <row r="126" spans="1:4">
      <c r="A126" t="s">
        <v>759</v>
      </c>
      <c r="B126">
        <v>0</v>
      </c>
      <c r="C126">
        <v>1</v>
      </c>
      <c r="D126" t="s">
        <v>3040</v>
      </c>
    </row>
    <row r="127" spans="1:4">
      <c r="A127" t="s">
        <v>762</v>
      </c>
      <c r="B127">
        <v>0</v>
      </c>
      <c r="C127">
        <v>1</v>
      </c>
      <c r="D127" t="s">
        <v>3040</v>
      </c>
    </row>
    <row r="128" spans="1:4">
      <c r="A128" t="s">
        <v>764</v>
      </c>
      <c r="B128">
        <v>0</v>
      </c>
      <c r="C128">
        <v>1</v>
      </c>
      <c r="D128" t="s">
        <v>3040</v>
      </c>
    </row>
    <row r="129" spans="1:4">
      <c r="A129" t="s">
        <v>767</v>
      </c>
      <c r="B129">
        <v>0</v>
      </c>
      <c r="C129">
        <v>1</v>
      </c>
      <c r="D129" t="s">
        <v>3040</v>
      </c>
    </row>
    <row r="130" spans="1:4">
      <c r="A130" t="s">
        <v>770</v>
      </c>
      <c r="B130">
        <v>0</v>
      </c>
      <c r="C130">
        <v>1</v>
      </c>
      <c r="D130" t="s">
        <v>3040</v>
      </c>
    </row>
    <row r="131" spans="1:4">
      <c r="A131" t="s">
        <v>773</v>
      </c>
      <c r="B131">
        <v>0</v>
      </c>
      <c r="C131">
        <v>1</v>
      </c>
      <c r="D131" t="s">
        <v>3040</v>
      </c>
    </row>
    <row r="132" spans="1:4">
      <c r="A132" t="s">
        <v>777</v>
      </c>
      <c r="B132">
        <v>0</v>
      </c>
      <c r="C132">
        <v>1</v>
      </c>
      <c r="D132" t="s">
        <v>3040</v>
      </c>
    </row>
    <row r="133" spans="1:4">
      <c r="A133" t="s">
        <v>779</v>
      </c>
      <c r="B133">
        <v>0</v>
      </c>
      <c r="C133">
        <v>1</v>
      </c>
      <c r="D133" t="s">
        <v>3040</v>
      </c>
    </row>
    <row r="134" spans="1:4">
      <c r="A134" t="s">
        <v>783</v>
      </c>
      <c r="B134">
        <v>1</v>
      </c>
      <c r="C134">
        <v>1</v>
      </c>
      <c r="D134" t="s">
        <v>2983</v>
      </c>
    </row>
    <row r="135" spans="1:4">
      <c r="A135" t="s">
        <v>797</v>
      </c>
      <c r="B135">
        <v>1</v>
      </c>
      <c r="C135">
        <v>1</v>
      </c>
      <c r="D135" t="s">
        <v>2983</v>
      </c>
    </row>
    <row r="136" spans="1:4">
      <c r="A136" t="s">
        <v>802</v>
      </c>
      <c r="B136">
        <v>1</v>
      </c>
      <c r="C136">
        <v>1</v>
      </c>
      <c r="D136" t="s">
        <v>2983</v>
      </c>
    </row>
    <row r="137" spans="1:4">
      <c r="A137" t="s">
        <v>805</v>
      </c>
      <c r="B137">
        <v>1</v>
      </c>
      <c r="C137">
        <v>1</v>
      </c>
      <c r="D137" t="s">
        <v>2983</v>
      </c>
    </row>
    <row r="138" spans="1:4">
      <c r="A138" t="s">
        <v>807</v>
      </c>
      <c r="B138">
        <v>1</v>
      </c>
      <c r="C138">
        <v>1</v>
      </c>
      <c r="D138" t="s">
        <v>2983</v>
      </c>
    </row>
    <row r="139" spans="1:4">
      <c r="A139" t="s">
        <v>810</v>
      </c>
      <c r="B139">
        <v>1</v>
      </c>
      <c r="C139">
        <v>1</v>
      </c>
      <c r="D139" t="s">
        <v>2983</v>
      </c>
    </row>
    <row r="140" spans="1:4">
      <c r="A140" t="s">
        <v>812</v>
      </c>
      <c r="B140">
        <v>1</v>
      </c>
      <c r="C140">
        <v>1</v>
      </c>
      <c r="D140" t="s">
        <v>2983</v>
      </c>
    </row>
    <row r="141" spans="1:4">
      <c r="A141" t="s">
        <v>816</v>
      </c>
      <c r="B141">
        <v>1</v>
      </c>
      <c r="C141">
        <v>1</v>
      </c>
      <c r="D141" t="s">
        <v>2983</v>
      </c>
    </row>
    <row r="142" spans="1:4">
      <c r="A142" t="s">
        <v>819</v>
      </c>
      <c r="B142">
        <v>1</v>
      </c>
      <c r="C142">
        <v>1</v>
      </c>
      <c r="D142" t="s">
        <v>2983</v>
      </c>
    </row>
    <row r="143" spans="1:4">
      <c r="A143" t="s">
        <v>823</v>
      </c>
      <c r="B143">
        <v>1</v>
      </c>
      <c r="C143">
        <v>1</v>
      </c>
      <c r="D143" t="s">
        <v>2983</v>
      </c>
    </row>
    <row r="144" spans="1:4">
      <c r="A144" t="s">
        <v>826</v>
      </c>
      <c r="B144">
        <v>1</v>
      </c>
      <c r="C144">
        <v>1</v>
      </c>
      <c r="D144" t="s">
        <v>2983</v>
      </c>
    </row>
    <row r="145" spans="1:4">
      <c r="A145" t="s">
        <v>828</v>
      </c>
      <c r="B145">
        <v>1</v>
      </c>
      <c r="C145">
        <v>1</v>
      </c>
      <c r="D145" t="s">
        <v>2983</v>
      </c>
    </row>
    <row r="146" spans="1:4">
      <c r="A146" t="s">
        <v>833</v>
      </c>
      <c r="B146">
        <v>1</v>
      </c>
      <c r="C146">
        <v>1</v>
      </c>
      <c r="D146" t="s">
        <v>2983</v>
      </c>
    </row>
    <row r="147" spans="1:4">
      <c r="A147" t="s">
        <v>835</v>
      </c>
      <c r="B147">
        <v>1</v>
      </c>
      <c r="C147">
        <v>1</v>
      </c>
      <c r="D147" t="s">
        <v>2983</v>
      </c>
    </row>
    <row r="148" spans="1:4">
      <c r="A148" t="s">
        <v>837</v>
      </c>
      <c r="B148">
        <v>1</v>
      </c>
      <c r="C148">
        <v>1</v>
      </c>
      <c r="D148" t="s">
        <v>2983</v>
      </c>
    </row>
    <row r="149" spans="1:4">
      <c r="A149" t="s">
        <v>839</v>
      </c>
      <c r="B149">
        <v>1</v>
      </c>
      <c r="C149">
        <v>1</v>
      </c>
      <c r="D149" t="s">
        <v>2983</v>
      </c>
    </row>
    <row r="150" spans="1:4">
      <c r="A150" t="s">
        <v>841</v>
      </c>
      <c r="B150">
        <v>1</v>
      </c>
      <c r="C150">
        <v>1</v>
      </c>
      <c r="D150" t="s">
        <v>2983</v>
      </c>
    </row>
    <row r="151" spans="1:4">
      <c r="A151" t="s">
        <v>843</v>
      </c>
      <c r="B151">
        <v>0</v>
      </c>
      <c r="C151">
        <v>1</v>
      </c>
      <c r="D151" t="s">
        <v>3040</v>
      </c>
    </row>
    <row r="152" spans="1:4">
      <c r="A152" t="s">
        <v>847</v>
      </c>
      <c r="B152">
        <v>1</v>
      </c>
      <c r="C152">
        <v>1</v>
      </c>
      <c r="D152" t="s">
        <v>2983</v>
      </c>
    </row>
    <row r="153" spans="1:4">
      <c r="A153" t="s">
        <v>849</v>
      </c>
      <c r="B153">
        <v>1</v>
      </c>
      <c r="C153">
        <v>1</v>
      </c>
      <c r="D153" t="s">
        <v>2983</v>
      </c>
    </row>
    <row r="154" spans="1:4">
      <c r="A154" t="s">
        <v>857</v>
      </c>
      <c r="B154">
        <v>1</v>
      </c>
      <c r="C154">
        <v>1</v>
      </c>
      <c r="D154" t="s">
        <v>2983</v>
      </c>
    </row>
    <row r="155" spans="1:4">
      <c r="A155" t="s">
        <v>860</v>
      </c>
      <c r="B155">
        <v>1</v>
      </c>
      <c r="C155">
        <v>1</v>
      </c>
      <c r="D155" t="s">
        <v>2983</v>
      </c>
    </row>
    <row r="156" spans="1:4">
      <c r="A156" t="s">
        <v>862</v>
      </c>
      <c r="B156">
        <v>1</v>
      </c>
      <c r="C156">
        <v>1</v>
      </c>
      <c r="D156" t="s">
        <v>2983</v>
      </c>
    </row>
    <row r="157" spans="1:4">
      <c r="A157" t="s">
        <v>864</v>
      </c>
      <c r="B157">
        <v>1</v>
      </c>
      <c r="C157">
        <v>1</v>
      </c>
      <c r="D157" t="s">
        <v>2983</v>
      </c>
    </row>
    <row r="158" spans="1:4">
      <c r="A158" t="s">
        <v>867</v>
      </c>
      <c r="B158">
        <v>1</v>
      </c>
      <c r="C158">
        <v>1</v>
      </c>
      <c r="D158" t="s">
        <v>2983</v>
      </c>
    </row>
    <row r="159" spans="1:4">
      <c r="A159" t="s">
        <v>869</v>
      </c>
      <c r="B159">
        <v>1</v>
      </c>
      <c r="C159">
        <v>1</v>
      </c>
      <c r="D159" t="s">
        <v>2983</v>
      </c>
    </row>
    <row r="160" spans="1:4">
      <c r="A160" t="s">
        <v>872</v>
      </c>
      <c r="B160">
        <v>1</v>
      </c>
      <c r="C160">
        <v>1</v>
      </c>
      <c r="D160" t="s">
        <v>2983</v>
      </c>
    </row>
    <row r="161" spans="1:4">
      <c r="A161" t="s">
        <v>875</v>
      </c>
      <c r="B161">
        <v>1</v>
      </c>
      <c r="C161">
        <v>1</v>
      </c>
      <c r="D161" t="s">
        <v>2983</v>
      </c>
    </row>
    <row r="162" spans="1:4">
      <c r="A162" t="s">
        <v>878</v>
      </c>
      <c r="B162">
        <v>1</v>
      </c>
      <c r="C162">
        <v>1</v>
      </c>
      <c r="D162" t="s">
        <v>2983</v>
      </c>
    </row>
    <row r="163" spans="1:4">
      <c r="A163" t="s">
        <v>881</v>
      </c>
      <c r="B163">
        <v>1</v>
      </c>
      <c r="C163">
        <v>1</v>
      </c>
      <c r="D163" t="s">
        <v>2983</v>
      </c>
    </row>
    <row r="164" spans="1:4">
      <c r="A164" t="s">
        <v>883</v>
      </c>
      <c r="B164">
        <v>1</v>
      </c>
      <c r="C164">
        <v>1</v>
      </c>
      <c r="D164" t="s">
        <v>2983</v>
      </c>
    </row>
    <row r="165" spans="1:4">
      <c r="A165" t="s">
        <v>885</v>
      </c>
      <c r="B165">
        <v>1</v>
      </c>
      <c r="C165">
        <v>1</v>
      </c>
      <c r="D165" t="s">
        <v>2983</v>
      </c>
    </row>
    <row r="166" spans="1:4">
      <c r="A166" t="s">
        <v>887</v>
      </c>
      <c r="B166">
        <v>1</v>
      </c>
      <c r="C166">
        <v>1</v>
      </c>
      <c r="D166" t="s">
        <v>2983</v>
      </c>
    </row>
    <row r="167" spans="1:4">
      <c r="A167" t="s">
        <v>889</v>
      </c>
      <c r="B167">
        <v>1</v>
      </c>
      <c r="C167">
        <v>1</v>
      </c>
      <c r="D167" t="s">
        <v>2983</v>
      </c>
    </row>
    <row r="168" spans="1:4">
      <c r="A168" t="s">
        <v>891</v>
      </c>
      <c r="B168">
        <v>1</v>
      </c>
      <c r="C168">
        <v>1</v>
      </c>
      <c r="D168" t="s">
        <v>2983</v>
      </c>
    </row>
    <row r="169" spans="1:4">
      <c r="A169" t="s">
        <v>893</v>
      </c>
      <c r="B169">
        <v>1</v>
      </c>
      <c r="C169">
        <v>1</v>
      </c>
      <c r="D169" t="s">
        <v>2983</v>
      </c>
    </row>
    <row r="170" spans="1:4">
      <c r="A170" t="s">
        <v>896</v>
      </c>
      <c r="B170">
        <v>1</v>
      </c>
      <c r="C170">
        <v>1</v>
      </c>
      <c r="D170" t="s">
        <v>2983</v>
      </c>
    </row>
    <row r="171" spans="1:4">
      <c r="A171" t="s">
        <v>898</v>
      </c>
      <c r="B171">
        <v>1</v>
      </c>
      <c r="C171">
        <v>1</v>
      </c>
      <c r="D171" t="s">
        <v>2983</v>
      </c>
    </row>
    <row r="172" spans="1:4">
      <c r="A172" t="s">
        <v>904</v>
      </c>
      <c r="B172">
        <v>1</v>
      </c>
      <c r="C172">
        <v>1</v>
      </c>
      <c r="D172" t="s">
        <v>2983</v>
      </c>
    </row>
    <row r="173" spans="1:4">
      <c r="A173" t="s">
        <v>908</v>
      </c>
      <c r="B173">
        <v>1</v>
      </c>
      <c r="C173">
        <v>1</v>
      </c>
      <c r="D173" t="s">
        <v>2983</v>
      </c>
    </row>
    <row r="174" spans="1:4">
      <c r="A174" t="s">
        <v>910</v>
      </c>
      <c r="B174">
        <v>1</v>
      </c>
      <c r="C174">
        <v>1</v>
      </c>
      <c r="D174" t="s">
        <v>2983</v>
      </c>
    </row>
    <row r="175" spans="1:4">
      <c r="A175" t="s">
        <v>912</v>
      </c>
      <c r="B175">
        <v>1</v>
      </c>
      <c r="C175">
        <v>1</v>
      </c>
      <c r="D175" t="s">
        <v>2983</v>
      </c>
    </row>
    <row r="176" spans="1:4">
      <c r="A176" t="s">
        <v>915</v>
      </c>
      <c r="B176">
        <v>1</v>
      </c>
      <c r="C176">
        <v>1</v>
      </c>
      <c r="D176" t="s">
        <v>2983</v>
      </c>
    </row>
    <row r="177" spans="1:4">
      <c r="A177" t="s">
        <v>917</v>
      </c>
      <c r="B177">
        <v>1</v>
      </c>
      <c r="C177">
        <v>1</v>
      </c>
      <c r="D177" t="s">
        <v>2983</v>
      </c>
    </row>
    <row r="178" spans="1:4">
      <c r="A178" t="s">
        <v>920</v>
      </c>
      <c r="B178">
        <v>1</v>
      </c>
      <c r="C178">
        <v>1</v>
      </c>
      <c r="D178" t="s">
        <v>2983</v>
      </c>
    </row>
    <row r="179" spans="1:4">
      <c r="A179" t="s">
        <v>923</v>
      </c>
      <c r="B179">
        <v>1</v>
      </c>
      <c r="C179">
        <v>1</v>
      </c>
      <c r="D179" t="s">
        <v>2983</v>
      </c>
    </row>
    <row r="180" spans="1:4">
      <c r="A180" t="s">
        <v>926</v>
      </c>
      <c r="B180">
        <v>1</v>
      </c>
      <c r="C180">
        <v>1</v>
      </c>
      <c r="D180" t="s">
        <v>2983</v>
      </c>
    </row>
    <row r="181" spans="1:4">
      <c r="A181" t="s">
        <v>929</v>
      </c>
      <c r="B181">
        <v>1</v>
      </c>
      <c r="C181">
        <v>1</v>
      </c>
      <c r="D181" t="s">
        <v>2983</v>
      </c>
    </row>
    <row r="182" spans="1:4">
      <c r="A182" t="s">
        <v>931</v>
      </c>
      <c r="B182">
        <v>1</v>
      </c>
      <c r="C182">
        <v>1</v>
      </c>
      <c r="D182" t="s">
        <v>2983</v>
      </c>
    </row>
    <row r="183" spans="1:4">
      <c r="A183" t="s">
        <v>933</v>
      </c>
      <c r="B183">
        <v>1</v>
      </c>
      <c r="C183">
        <v>1</v>
      </c>
      <c r="D183" t="s">
        <v>2983</v>
      </c>
    </row>
    <row r="184" spans="1:4">
      <c r="A184" t="s">
        <v>935</v>
      </c>
      <c r="B184">
        <v>1</v>
      </c>
      <c r="C184">
        <v>1</v>
      </c>
      <c r="D184" t="s">
        <v>2983</v>
      </c>
    </row>
    <row r="185" spans="1:4">
      <c r="A185" t="s">
        <v>937</v>
      </c>
      <c r="B185">
        <v>1</v>
      </c>
      <c r="C185">
        <v>1</v>
      </c>
      <c r="D185" t="s">
        <v>2983</v>
      </c>
    </row>
    <row r="186" spans="1:4">
      <c r="A186" t="s">
        <v>939</v>
      </c>
      <c r="B186">
        <v>1</v>
      </c>
      <c r="C186">
        <v>1</v>
      </c>
      <c r="D186" t="s">
        <v>2983</v>
      </c>
    </row>
    <row r="187" spans="1:4">
      <c r="A187" t="s">
        <v>941</v>
      </c>
      <c r="B187">
        <v>1</v>
      </c>
      <c r="C187">
        <v>1</v>
      </c>
      <c r="D187" t="s">
        <v>2983</v>
      </c>
    </row>
    <row r="188" spans="1:4">
      <c r="A188" t="s">
        <v>946</v>
      </c>
      <c r="B188">
        <v>0</v>
      </c>
      <c r="C188">
        <v>1</v>
      </c>
      <c r="D188" t="s">
        <v>3040</v>
      </c>
    </row>
    <row r="189" spans="1:4">
      <c r="A189" t="s">
        <v>949</v>
      </c>
      <c r="B189">
        <v>0</v>
      </c>
      <c r="C189">
        <v>1</v>
      </c>
      <c r="D189" t="s">
        <v>3040</v>
      </c>
    </row>
    <row r="190" spans="1:4">
      <c r="A190" t="s">
        <v>952</v>
      </c>
      <c r="B190">
        <v>0</v>
      </c>
      <c r="C190">
        <v>1</v>
      </c>
      <c r="D190" t="s">
        <v>3040</v>
      </c>
    </row>
    <row r="191" spans="1:4">
      <c r="A191" t="s">
        <v>954</v>
      </c>
      <c r="B191">
        <v>0</v>
      </c>
      <c r="C191">
        <v>1</v>
      </c>
      <c r="D191" t="s">
        <v>3040</v>
      </c>
    </row>
    <row r="192" spans="1:4">
      <c r="A192" t="s">
        <v>957</v>
      </c>
      <c r="B192">
        <v>0</v>
      </c>
      <c r="C192">
        <v>1</v>
      </c>
      <c r="D192" t="s">
        <v>3040</v>
      </c>
    </row>
    <row r="193" spans="1:4">
      <c r="A193" t="s">
        <v>959</v>
      </c>
      <c r="B193">
        <v>0</v>
      </c>
      <c r="C193">
        <v>1</v>
      </c>
      <c r="D193" t="s">
        <v>3040</v>
      </c>
    </row>
    <row r="194" spans="1:4">
      <c r="A194" t="s">
        <v>962</v>
      </c>
      <c r="B194">
        <v>0</v>
      </c>
      <c r="C194">
        <v>1</v>
      </c>
      <c r="D194" t="s">
        <v>3040</v>
      </c>
    </row>
    <row r="195" spans="1:4">
      <c r="A195" t="s">
        <v>965</v>
      </c>
      <c r="B195">
        <v>0</v>
      </c>
      <c r="C195">
        <v>1</v>
      </c>
      <c r="D195" t="s">
        <v>3040</v>
      </c>
    </row>
    <row r="196" spans="1:4">
      <c r="A196" t="s">
        <v>968</v>
      </c>
      <c r="B196">
        <v>0</v>
      </c>
      <c r="C196">
        <v>1</v>
      </c>
      <c r="D196" t="s">
        <v>3040</v>
      </c>
    </row>
    <row r="197" spans="1:4">
      <c r="A197" t="s">
        <v>971</v>
      </c>
      <c r="B197">
        <v>0</v>
      </c>
      <c r="C197">
        <v>1</v>
      </c>
      <c r="D197" t="s">
        <v>3040</v>
      </c>
    </row>
    <row r="198" spans="1:4">
      <c r="A198" t="s">
        <v>974</v>
      </c>
      <c r="B198">
        <v>0</v>
      </c>
      <c r="C198">
        <v>1</v>
      </c>
      <c r="D198" t="s">
        <v>3040</v>
      </c>
    </row>
    <row r="199" spans="1:4">
      <c r="A199" t="s">
        <v>976</v>
      </c>
      <c r="B199">
        <v>0</v>
      </c>
      <c r="C199">
        <v>1</v>
      </c>
      <c r="D199" t="s">
        <v>3040</v>
      </c>
    </row>
    <row r="200" spans="1:4">
      <c r="A200" t="s">
        <v>978</v>
      </c>
      <c r="B200">
        <v>0</v>
      </c>
      <c r="C200">
        <v>1</v>
      </c>
      <c r="D200" t="s">
        <v>3040</v>
      </c>
    </row>
    <row r="201" spans="1:4">
      <c r="A201" t="s">
        <v>980</v>
      </c>
      <c r="B201">
        <v>0</v>
      </c>
      <c r="C201">
        <v>1</v>
      </c>
      <c r="D201" t="s">
        <v>3040</v>
      </c>
    </row>
    <row r="202" spans="1:4">
      <c r="A202" t="s">
        <v>982</v>
      </c>
      <c r="B202">
        <v>0</v>
      </c>
      <c r="C202">
        <v>1</v>
      </c>
      <c r="D202" t="s">
        <v>3040</v>
      </c>
    </row>
    <row r="203" spans="1:4">
      <c r="A203" t="s">
        <v>984</v>
      </c>
      <c r="B203">
        <v>0</v>
      </c>
      <c r="C203">
        <v>1</v>
      </c>
      <c r="D203" t="s">
        <v>3040</v>
      </c>
    </row>
    <row r="204" spans="1:4">
      <c r="A204" t="s">
        <v>986</v>
      </c>
      <c r="B204">
        <v>0</v>
      </c>
      <c r="C204">
        <v>1</v>
      </c>
      <c r="D204" t="s">
        <v>3040</v>
      </c>
    </row>
    <row r="205" spans="1:4">
      <c r="A205" t="s">
        <v>989</v>
      </c>
      <c r="B205">
        <v>0</v>
      </c>
      <c r="C205">
        <v>1</v>
      </c>
      <c r="D205" t="s">
        <v>3040</v>
      </c>
    </row>
    <row r="206" spans="1:4">
      <c r="A206" t="s">
        <v>992</v>
      </c>
      <c r="B206">
        <v>0</v>
      </c>
      <c r="C206">
        <v>1</v>
      </c>
      <c r="D206" t="s">
        <v>3040</v>
      </c>
    </row>
    <row r="207" spans="1:4">
      <c r="A207" t="s">
        <v>995</v>
      </c>
      <c r="B207">
        <v>0</v>
      </c>
      <c r="C207">
        <v>1</v>
      </c>
      <c r="D207" t="s">
        <v>3040</v>
      </c>
    </row>
    <row r="208" spans="1:4">
      <c r="A208" t="s">
        <v>998</v>
      </c>
      <c r="B208">
        <v>0</v>
      </c>
      <c r="C208">
        <v>1</v>
      </c>
      <c r="D208" t="s">
        <v>3040</v>
      </c>
    </row>
    <row r="209" spans="1:4">
      <c r="A209" t="s">
        <v>1001</v>
      </c>
      <c r="B209">
        <v>0</v>
      </c>
      <c r="C209">
        <v>1</v>
      </c>
      <c r="D209" t="s">
        <v>3040</v>
      </c>
    </row>
    <row r="210" spans="1:4">
      <c r="A210" t="s">
        <v>1004</v>
      </c>
      <c r="B210">
        <v>0</v>
      </c>
      <c r="C210">
        <v>1</v>
      </c>
      <c r="D210" t="s">
        <v>3040</v>
      </c>
    </row>
    <row r="211" spans="1:4">
      <c r="A211" t="s">
        <v>1006</v>
      </c>
      <c r="B211">
        <v>0</v>
      </c>
      <c r="C211">
        <v>1</v>
      </c>
      <c r="D211" t="s">
        <v>3040</v>
      </c>
    </row>
    <row r="212" spans="1:4">
      <c r="A212" t="s">
        <v>1009</v>
      </c>
      <c r="B212">
        <v>0</v>
      </c>
      <c r="C212">
        <v>1</v>
      </c>
      <c r="D212" t="s">
        <v>3040</v>
      </c>
    </row>
    <row r="213" spans="1:4">
      <c r="A213" t="s">
        <v>1011</v>
      </c>
      <c r="B213">
        <v>0</v>
      </c>
      <c r="C213">
        <v>1</v>
      </c>
      <c r="D213" t="s">
        <v>3040</v>
      </c>
    </row>
    <row r="214" spans="1:4">
      <c r="A214" t="s">
        <v>1014</v>
      </c>
      <c r="B214">
        <v>0</v>
      </c>
      <c r="C214">
        <v>1</v>
      </c>
      <c r="D214" t="s">
        <v>3040</v>
      </c>
    </row>
    <row r="215" spans="1:4">
      <c r="A215" t="s">
        <v>1017</v>
      </c>
      <c r="B215">
        <v>0</v>
      </c>
      <c r="C215">
        <v>1</v>
      </c>
      <c r="D215" t="s">
        <v>3040</v>
      </c>
    </row>
    <row r="216" spans="1:4">
      <c r="A216" t="s">
        <v>1020</v>
      </c>
      <c r="B216">
        <v>0</v>
      </c>
      <c r="C216">
        <v>1</v>
      </c>
      <c r="D216" t="s">
        <v>3040</v>
      </c>
    </row>
    <row r="217" spans="1:4">
      <c r="A217" t="s">
        <v>1023</v>
      </c>
      <c r="B217">
        <v>0</v>
      </c>
      <c r="C217">
        <v>1</v>
      </c>
      <c r="D217" t="s">
        <v>3040</v>
      </c>
    </row>
    <row r="218" spans="1:4">
      <c r="A218" t="s">
        <v>1025</v>
      </c>
      <c r="B218">
        <v>0</v>
      </c>
      <c r="C218">
        <v>1</v>
      </c>
      <c r="D218" t="s">
        <v>3040</v>
      </c>
    </row>
    <row r="219" spans="1:4">
      <c r="A219" t="s">
        <v>1027</v>
      </c>
      <c r="B219">
        <v>0</v>
      </c>
      <c r="C219">
        <v>1</v>
      </c>
      <c r="D219" t="s">
        <v>3040</v>
      </c>
    </row>
    <row r="220" spans="1:4">
      <c r="A220" t="s">
        <v>1029</v>
      </c>
      <c r="B220">
        <v>0</v>
      </c>
      <c r="C220">
        <v>1</v>
      </c>
      <c r="D220" t="s">
        <v>3040</v>
      </c>
    </row>
    <row r="221" spans="1:4">
      <c r="A221" t="s">
        <v>1031</v>
      </c>
      <c r="B221">
        <v>0</v>
      </c>
      <c r="C221">
        <v>1</v>
      </c>
      <c r="D221" t="s">
        <v>3040</v>
      </c>
    </row>
    <row r="222" spans="1:4">
      <c r="A222" t="s">
        <v>1033</v>
      </c>
      <c r="B222">
        <v>0</v>
      </c>
      <c r="C222">
        <v>1</v>
      </c>
      <c r="D222" t="s">
        <v>3040</v>
      </c>
    </row>
    <row r="223" spans="1:4">
      <c r="A223" t="s">
        <v>1035</v>
      </c>
      <c r="B223">
        <v>0</v>
      </c>
      <c r="C223">
        <v>1</v>
      </c>
      <c r="D223" t="s">
        <v>3040</v>
      </c>
    </row>
    <row r="224" spans="1:4">
      <c r="A224" t="s">
        <v>1037</v>
      </c>
      <c r="B224">
        <v>0</v>
      </c>
      <c r="C224">
        <v>1</v>
      </c>
      <c r="D224" t="s">
        <v>3040</v>
      </c>
    </row>
    <row r="225" spans="1:4">
      <c r="A225" t="s">
        <v>1040</v>
      </c>
      <c r="B225">
        <v>0</v>
      </c>
      <c r="C225">
        <v>1</v>
      </c>
      <c r="D225" t="s">
        <v>3040</v>
      </c>
    </row>
    <row r="226" spans="1:4">
      <c r="A226" t="s">
        <v>1042</v>
      </c>
      <c r="B226">
        <v>0</v>
      </c>
      <c r="C226">
        <v>1</v>
      </c>
      <c r="D226" t="s">
        <v>3040</v>
      </c>
    </row>
    <row r="227" spans="1:4">
      <c r="A227" t="s">
        <v>1044</v>
      </c>
      <c r="B227">
        <v>1</v>
      </c>
      <c r="C227">
        <v>1</v>
      </c>
      <c r="D227" t="s">
        <v>2983</v>
      </c>
    </row>
    <row r="228" spans="1:4">
      <c r="A228" t="s">
        <v>1048</v>
      </c>
      <c r="B228">
        <v>1</v>
      </c>
      <c r="C228">
        <v>1</v>
      </c>
      <c r="D228" t="s">
        <v>2983</v>
      </c>
    </row>
    <row r="229" spans="1:4">
      <c r="A229" t="s">
        <v>1050</v>
      </c>
      <c r="B229">
        <v>1</v>
      </c>
      <c r="C229">
        <v>1</v>
      </c>
      <c r="D229" t="s">
        <v>2983</v>
      </c>
    </row>
    <row r="230" spans="1:4">
      <c r="A230" t="s">
        <v>1052</v>
      </c>
      <c r="B230">
        <v>1</v>
      </c>
      <c r="C230">
        <v>1</v>
      </c>
      <c r="D230" t="s">
        <v>2983</v>
      </c>
    </row>
    <row r="231" spans="1:4">
      <c r="A231" t="s">
        <v>1055</v>
      </c>
      <c r="B231">
        <v>1</v>
      </c>
      <c r="C231">
        <v>1</v>
      </c>
      <c r="D231" t="s">
        <v>2983</v>
      </c>
    </row>
    <row r="232" spans="1:4">
      <c r="A232" t="s">
        <v>1057</v>
      </c>
      <c r="B232">
        <v>1</v>
      </c>
      <c r="C232">
        <v>1</v>
      </c>
      <c r="D232" t="s">
        <v>2983</v>
      </c>
    </row>
    <row r="233" spans="1:4">
      <c r="A233" t="s">
        <v>1060</v>
      </c>
      <c r="B233">
        <v>1</v>
      </c>
      <c r="C233">
        <v>1</v>
      </c>
      <c r="D233" t="s">
        <v>2983</v>
      </c>
    </row>
    <row r="234" spans="1:4">
      <c r="A234" t="s">
        <v>1065</v>
      </c>
      <c r="B234">
        <v>1</v>
      </c>
      <c r="C234">
        <v>1</v>
      </c>
      <c r="D234" t="s">
        <v>2983</v>
      </c>
    </row>
    <row r="235" spans="1:4">
      <c r="A235" t="s">
        <v>1068</v>
      </c>
      <c r="B235">
        <v>1</v>
      </c>
      <c r="C235">
        <v>1</v>
      </c>
      <c r="D235" t="s">
        <v>2983</v>
      </c>
    </row>
    <row r="236" spans="1:4">
      <c r="A236" t="s">
        <v>1072</v>
      </c>
      <c r="B236">
        <v>1</v>
      </c>
      <c r="C236">
        <v>1</v>
      </c>
      <c r="D236" t="s">
        <v>2983</v>
      </c>
    </row>
    <row r="237" spans="1:4">
      <c r="A237" t="s">
        <v>1075</v>
      </c>
      <c r="B237">
        <v>1</v>
      </c>
      <c r="C237">
        <v>1</v>
      </c>
      <c r="D237" t="s">
        <v>2983</v>
      </c>
    </row>
    <row r="238" spans="1:4">
      <c r="A238" t="s">
        <v>1079</v>
      </c>
      <c r="B238">
        <v>1</v>
      </c>
      <c r="C238">
        <v>1</v>
      </c>
      <c r="D238" t="s">
        <v>2983</v>
      </c>
    </row>
    <row r="239" spans="1:4">
      <c r="A239" t="s">
        <v>1082</v>
      </c>
      <c r="B239">
        <v>1</v>
      </c>
      <c r="C239">
        <v>1</v>
      </c>
      <c r="D239" t="s">
        <v>2983</v>
      </c>
    </row>
    <row r="240" spans="1:4">
      <c r="A240" t="s">
        <v>1086</v>
      </c>
      <c r="B240">
        <v>1</v>
      </c>
      <c r="C240">
        <v>1</v>
      </c>
      <c r="D240" t="s">
        <v>2983</v>
      </c>
    </row>
    <row r="241" spans="1:4">
      <c r="A241" t="s">
        <v>1122</v>
      </c>
      <c r="B241">
        <v>0</v>
      </c>
      <c r="C241">
        <v>1</v>
      </c>
      <c r="D241" t="s">
        <v>3040</v>
      </c>
    </row>
    <row r="242" spans="1:4">
      <c r="A242" t="s">
        <v>1125</v>
      </c>
      <c r="B242">
        <v>0</v>
      </c>
      <c r="C242">
        <v>1</v>
      </c>
      <c r="D242" t="s">
        <v>3040</v>
      </c>
    </row>
    <row r="243" spans="1:4">
      <c r="A243" t="s">
        <v>1128</v>
      </c>
      <c r="B243">
        <v>0</v>
      </c>
      <c r="C243">
        <v>1</v>
      </c>
      <c r="D243" t="s">
        <v>3040</v>
      </c>
    </row>
    <row r="244" spans="1:4">
      <c r="A244" t="s">
        <v>1130</v>
      </c>
      <c r="B244">
        <v>0</v>
      </c>
      <c r="C244">
        <v>1</v>
      </c>
      <c r="D244" t="s">
        <v>3040</v>
      </c>
    </row>
    <row r="245" spans="1:4">
      <c r="A245" t="s">
        <v>1133</v>
      </c>
      <c r="B245">
        <v>0</v>
      </c>
      <c r="C245">
        <v>1</v>
      </c>
      <c r="D245" t="s">
        <v>3040</v>
      </c>
    </row>
    <row r="246" spans="1:4">
      <c r="A246" t="s">
        <v>1135</v>
      </c>
      <c r="B246">
        <v>0</v>
      </c>
      <c r="C246">
        <v>1</v>
      </c>
      <c r="D246" t="s">
        <v>3040</v>
      </c>
    </row>
    <row r="247" spans="1:4">
      <c r="A247" t="s">
        <v>1138</v>
      </c>
      <c r="B247">
        <v>0</v>
      </c>
      <c r="C247">
        <v>1</v>
      </c>
      <c r="D247" t="s">
        <v>3040</v>
      </c>
    </row>
    <row r="248" spans="1:4">
      <c r="A248" t="s">
        <v>1142</v>
      </c>
      <c r="B248">
        <v>0</v>
      </c>
      <c r="C248">
        <v>1</v>
      </c>
      <c r="D248" t="s">
        <v>3040</v>
      </c>
    </row>
    <row r="249" spans="1:4">
      <c r="A249" t="s">
        <v>1144</v>
      </c>
      <c r="B249">
        <v>0</v>
      </c>
      <c r="C249">
        <v>1</v>
      </c>
      <c r="D249" t="s">
        <v>3040</v>
      </c>
    </row>
    <row r="250" spans="1:4">
      <c r="A250" t="s">
        <v>1147</v>
      </c>
      <c r="B250">
        <v>0</v>
      </c>
      <c r="C250">
        <v>1</v>
      </c>
      <c r="D250" t="s">
        <v>3040</v>
      </c>
    </row>
    <row r="251" spans="1:4">
      <c r="A251" t="s">
        <v>1151</v>
      </c>
      <c r="B251">
        <v>0</v>
      </c>
      <c r="C251">
        <v>1</v>
      </c>
      <c r="D251" t="s">
        <v>3040</v>
      </c>
    </row>
    <row r="252" spans="1:4">
      <c r="A252" t="s">
        <v>1153</v>
      </c>
      <c r="B252">
        <v>0</v>
      </c>
      <c r="C252">
        <v>1</v>
      </c>
      <c r="D252" t="s">
        <v>3040</v>
      </c>
    </row>
    <row r="253" spans="1:4">
      <c r="A253" t="s">
        <v>1155</v>
      </c>
      <c r="B253">
        <v>0</v>
      </c>
      <c r="C253">
        <v>1</v>
      </c>
      <c r="D253" t="s">
        <v>3040</v>
      </c>
    </row>
    <row r="254" spans="1:4">
      <c r="A254" t="s">
        <v>1158</v>
      </c>
      <c r="B254">
        <v>0</v>
      </c>
      <c r="C254">
        <v>1</v>
      </c>
      <c r="D254" t="s">
        <v>3040</v>
      </c>
    </row>
    <row r="255" spans="1:4">
      <c r="A255" t="s">
        <v>1160</v>
      </c>
      <c r="B255">
        <v>0</v>
      </c>
      <c r="C255">
        <v>1</v>
      </c>
      <c r="D255" t="s">
        <v>3040</v>
      </c>
    </row>
    <row r="256" spans="1:4">
      <c r="A256" t="s">
        <v>1163</v>
      </c>
      <c r="B256">
        <v>0</v>
      </c>
      <c r="C256">
        <v>1</v>
      </c>
      <c r="D256" t="s">
        <v>3040</v>
      </c>
    </row>
    <row r="257" spans="1:4">
      <c r="A257" t="s">
        <v>1166</v>
      </c>
      <c r="B257">
        <v>0</v>
      </c>
      <c r="C257">
        <v>1</v>
      </c>
      <c r="D257" t="s">
        <v>3040</v>
      </c>
    </row>
    <row r="258" spans="1:4">
      <c r="A258" t="s">
        <v>1169</v>
      </c>
      <c r="B258">
        <v>0</v>
      </c>
      <c r="C258">
        <v>1</v>
      </c>
      <c r="D258" t="s">
        <v>3040</v>
      </c>
    </row>
    <row r="259" spans="1:4">
      <c r="A259" t="s">
        <v>1172</v>
      </c>
      <c r="B259">
        <v>0</v>
      </c>
      <c r="C259">
        <v>1</v>
      </c>
      <c r="D259" t="s">
        <v>3040</v>
      </c>
    </row>
    <row r="260" spans="1:4">
      <c r="A260" t="s">
        <v>1175</v>
      </c>
      <c r="B260">
        <v>0</v>
      </c>
      <c r="C260">
        <v>1</v>
      </c>
      <c r="D260" t="s">
        <v>3040</v>
      </c>
    </row>
    <row r="261" spans="1:4">
      <c r="A261" t="s">
        <v>1178</v>
      </c>
      <c r="B261">
        <v>0</v>
      </c>
      <c r="C261">
        <v>1</v>
      </c>
      <c r="D261" t="s">
        <v>3040</v>
      </c>
    </row>
    <row r="262" spans="1:4">
      <c r="A262" t="s">
        <v>1180</v>
      </c>
      <c r="B262">
        <v>0</v>
      </c>
      <c r="C262">
        <v>1</v>
      </c>
      <c r="D262" t="s">
        <v>3040</v>
      </c>
    </row>
    <row r="263" spans="1:4">
      <c r="A263" t="s">
        <v>1183</v>
      </c>
      <c r="B263">
        <v>0</v>
      </c>
      <c r="C263">
        <v>1</v>
      </c>
      <c r="D263" t="s">
        <v>3040</v>
      </c>
    </row>
    <row r="264" spans="1:4">
      <c r="A264" t="s">
        <v>1186</v>
      </c>
      <c r="B264">
        <v>0</v>
      </c>
      <c r="C264">
        <v>1</v>
      </c>
      <c r="D264" t="s">
        <v>3040</v>
      </c>
    </row>
    <row r="265" spans="1:4">
      <c r="A265" t="s">
        <v>1190</v>
      </c>
      <c r="B265">
        <v>0</v>
      </c>
      <c r="C265">
        <v>1</v>
      </c>
      <c r="D265" t="s">
        <v>3040</v>
      </c>
    </row>
    <row r="266" spans="1:4">
      <c r="A266" t="s">
        <v>1194</v>
      </c>
      <c r="B266">
        <v>0</v>
      </c>
      <c r="C266">
        <v>1</v>
      </c>
      <c r="D266" t="s">
        <v>3040</v>
      </c>
    </row>
    <row r="267" spans="1:4">
      <c r="A267" t="s">
        <v>1198</v>
      </c>
      <c r="B267">
        <v>0</v>
      </c>
      <c r="C267">
        <v>1</v>
      </c>
      <c r="D267" t="s">
        <v>3040</v>
      </c>
    </row>
    <row r="268" spans="1:4">
      <c r="A268" t="s">
        <v>1200</v>
      </c>
      <c r="B268">
        <v>0</v>
      </c>
      <c r="C268">
        <v>1</v>
      </c>
      <c r="D268" t="s">
        <v>3040</v>
      </c>
    </row>
    <row r="269" spans="1:4">
      <c r="A269" t="s">
        <v>1203</v>
      </c>
      <c r="B269">
        <v>0</v>
      </c>
      <c r="C269">
        <v>1</v>
      </c>
      <c r="D269" t="s">
        <v>3040</v>
      </c>
    </row>
    <row r="270" spans="1:4">
      <c r="A270" t="s">
        <v>1206</v>
      </c>
      <c r="B270">
        <v>0</v>
      </c>
      <c r="C270">
        <v>1</v>
      </c>
      <c r="D270" t="s">
        <v>3040</v>
      </c>
    </row>
    <row r="271" spans="1:4">
      <c r="A271" t="s">
        <v>1208</v>
      </c>
      <c r="B271">
        <v>0</v>
      </c>
      <c r="C271">
        <v>1</v>
      </c>
      <c r="D271" t="s">
        <v>3040</v>
      </c>
    </row>
    <row r="272" spans="1:4">
      <c r="A272" t="s">
        <v>1211</v>
      </c>
      <c r="B272">
        <v>0</v>
      </c>
      <c r="C272">
        <v>1</v>
      </c>
      <c r="D272" t="s">
        <v>3040</v>
      </c>
    </row>
    <row r="273" spans="1:4">
      <c r="A273" t="s">
        <v>1214</v>
      </c>
      <c r="B273">
        <v>0</v>
      </c>
      <c r="C273">
        <v>1</v>
      </c>
      <c r="D273" t="s">
        <v>3040</v>
      </c>
    </row>
    <row r="274" spans="1:4">
      <c r="A274" t="s">
        <v>1217</v>
      </c>
      <c r="B274">
        <v>1</v>
      </c>
      <c r="C274">
        <v>1</v>
      </c>
      <c r="D274" t="s">
        <v>2983</v>
      </c>
    </row>
    <row r="275" spans="1:4">
      <c r="A275" t="s">
        <v>1219</v>
      </c>
      <c r="B275">
        <v>1</v>
      </c>
      <c r="C275">
        <v>1</v>
      </c>
      <c r="D275" t="s">
        <v>2983</v>
      </c>
    </row>
    <row r="276" spans="1:4">
      <c r="A276" t="s">
        <v>1222</v>
      </c>
      <c r="B276">
        <v>1</v>
      </c>
      <c r="C276">
        <v>1</v>
      </c>
      <c r="D276" t="s">
        <v>2983</v>
      </c>
    </row>
    <row r="277" spans="1:4">
      <c r="A277" t="s">
        <v>1226</v>
      </c>
      <c r="B277">
        <v>1</v>
      </c>
      <c r="C277">
        <v>1</v>
      </c>
      <c r="D277" t="s">
        <v>2983</v>
      </c>
    </row>
    <row r="278" spans="1:4">
      <c r="A278" t="s">
        <v>1229</v>
      </c>
      <c r="B278">
        <v>0</v>
      </c>
      <c r="C278">
        <v>1</v>
      </c>
      <c r="D278" t="s">
        <v>3040</v>
      </c>
    </row>
    <row r="279" spans="1:4">
      <c r="A279" t="s">
        <v>1231</v>
      </c>
      <c r="B279">
        <v>1</v>
      </c>
      <c r="C279">
        <v>1</v>
      </c>
      <c r="D279" t="s">
        <v>2983</v>
      </c>
    </row>
    <row r="280" spans="1:4">
      <c r="A280" t="s">
        <v>1234</v>
      </c>
      <c r="B280">
        <v>0</v>
      </c>
      <c r="C280">
        <v>1</v>
      </c>
      <c r="D280" t="s">
        <v>3040</v>
      </c>
    </row>
    <row r="281" spans="1:4">
      <c r="A281" t="s">
        <v>1238</v>
      </c>
      <c r="B281">
        <v>0</v>
      </c>
      <c r="C281">
        <v>1</v>
      </c>
      <c r="D281" t="s">
        <v>3040</v>
      </c>
    </row>
    <row r="282" spans="1:4">
      <c r="A282" t="s">
        <v>1242</v>
      </c>
      <c r="B282">
        <v>0</v>
      </c>
      <c r="C282">
        <v>1</v>
      </c>
      <c r="D282" t="s">
        <v>3040</v>
      </c>
    </row>
    <row r="283" spans="1:4">
      <c r="A283" t="s">
        <v>1245</v>
      </c>
      <c r="B283">
        <v>0</v>
      </c>
      <c r="C283">
        <v>1</v>
      </c>
      <c r="D283" t="s">
        <v>3040</v>
      </c>
    </row>
    <row r="284" spans="1:4">
      <c r="A284" t="s">
        <v>1248</v>
      </c>
      <c r="B284">
        <v>0</v>
      </c>
      <c r="C284">
        <v>1</v>
      </c>
      <c r="D284" t="s">
        <v>3040</v>
      </c>
    </row>
    <row r="285" spans="1:4">
      <c r="A285" t="s">
        <v>1250</v>
      </c>
      <c r="B285">
        <v>0</v>
      </c>
      <c r="C285">
        <v>1</v>
      </c>
      <c r="D285" t="s">
        <v>3040</v>
      </c>
    </row>
    <row r="286" spans="1:4">
      <c r="A286" t="s">
        <v>1253</v>
      </c>
      <c r="B286">
        <v>0</v>
      </c>
      <c r="C286">
        <v>1</v>
      </c>
      <c r="D286" t="s">
        <v>3040</v>
      </c>
    </row>
    <row r="287" spans="1:4">
      <c r="A287" t="s">
        <v>1256</v>
      </c>
      <c r="B287">
        <v>0</v>
      </c>
      <c r="C287">
        <v>1</v>
      </c>
      <c r="D287" t="s">
        <v>3040</v>
      </c>
    </row>
    <row r="288" spans="1:4">
      <c r="A288" t="s">
        <v>1259</v>
      </c>
      <c r="B288">
        <v>0</v>
      </c>
      <c r="C288">
        <v>1</v>
      </c>
      <c r="D288" t="s">
        <v>3040</v>
      </c>
    </row>
    <row r="289" spans="1:4">
      <c r="A289" t="s">
        <v>1262</v>
      </c>
      <c r="B289">
        <v>0</v>
      </c>
      <c r="C289">
        <v>1</v>
      </c>
      <c r="D289" t="s">
        <v>3040</v>
      </c>
    </row>
    <row r="290" spans="1:4">
      <c r="A290" t="s">
        <v>1265</v>
      </c>
      <c r="B290">
        <v>0</v>
      </c>
      <c r="C290">
        <v>1</v>
      </c>
      <c r="D290" t="s">
        <v>3040</v>
      </c>
    </row>
    <row r="291" spans="1:4">
      <c r="A291" t="s">
        <v>1268</v>
      </c>
      <c r="B291">
        <v>0</v>
      </c>
      <c r="C291">
        <v>1</v>
      </c>
      <c r="D291" t="s">
        <v>3040</v>
      </c>
    </row>
    <row r="292" spans="1:4">
      <c r="A292" t="s">
        <v>1271</v>
      </c>
      <c r="B292">
        <v>0</v>
      </c>
      <c r="C292">
        <v>1</v>
      </c>
      <c r="D292" t="s">
        <v>3040</v>
      </c>
    </row>
    <row r="293" spans="1:4">
      <c r="A293" t="s">
        <v>1274</v>
      </c>
      <c r="B293">
        <v>0</v>
      </c>
      <c r="C293">
        <v>1</v>
      </c>
      <c r="D293" t="s">
        <v>3040</v>
      </c>
    </row>
    <row r="294" spans="1:4">
      <c r="A294" t="s">
        <v>1277</v>
      </c>
      <c r="B294">
        <v>0</v>
      </c>
      <c r="C294">
        <v>1</v>
      </c>
      <c r="D294" t="s">
        <v>3040</v>
      </c>
    </row>
    <row r="295" spans="1:4">
      <c r="A295" t="s">
        <v>1280</v>
      </c>
      <c r="B295">
        <v>0</v>
      </c>
      <c r="C295">
        <v>1</v>
      </c>
      <c r="D295" t="s">
        <v>3040</v>
      </c>
    </row>
    <row r="296" spans="1:4">
      <c r="A296" t="s">
        <v>1747</v>
      </c>
      <c r="B296">
        <v>1</v>
      </c>
      <c r="C296">
        <v>1</v>
      </c>
      <c r="D296" t="s">
        <v>2983</v>
      </c>
    </row>
    <row r="297" spans="1:4">
      <c r="A297" t="s">
        <v>1749</v>
      </c>
      <c r="B297">
        <v>1</v>
      </c>
      <c r="C297">
        <v>1</v>
      </c>
      <c r="D297" t="s">
        <v>2983</v>
      </c>
    </row>
    <row r="298" spans="1:4">
      <c r="A298" t="s">
        <v>1751</v>
      </c>
      <c r="B298">
        <v>1</v>
      </c>
      <c r="C298">
        <v>1</v>
      </c>
      <c r="D298" t="s">
        <v>2983</v>
      </c>
    </row>
    <row r="299" spans="1:4">
      <c r="A299" t="s">
        <v>1753</v>
      </c>
      <c r="B299">
        <v>1</v>
      </c>
      <c r="C299">
        <v>1</v>
      </c>
      <c r="D299" t="s">
        <v>2983</v>
      </c>
    </row>
    <row r="300" spans="1:4">
      <c r="A300" t="s">
        <v>1757</v>
      </c>
      <c r="B300">
        <v>1</v>
      </c>
      <c r="C300">
        <v>1</v>
      </c>
      <c r="D300" t="s">
        <v>2983</v>
      </c>
    </row>
    <row r="301" spans="1:4">
      <c r="A301" t="s">
        <v>1759</v>
      </c>
      <c r="B301">
        <v>1</v>
      </c>
      <c r="C301">
        <v>1</v>
      </c>
      <c r="D301" t="s">
        <v>2983</v>
      </c>
    </row>
    <row r="302" spans="1:4">
      <c r="A302" t="s">
        <v>1762</v>
      </c>
      <c r="B302">
        <v>1</v>
      </c>
      <c r="C302">
        <v>1</v>
      </c>
      <c r="D302" t="s">
        <v>2983</v>
      </c>
    </row>
    <row r="303" spans="1:4">
      <c r="A303" t="s">
        <v>1765</v>
      </c>
      <c r="B303">
        <v>1</v>
      </c>
      <c r="C303">
        <v>1</v>
      </c>
      <c r="D303" t="s">
        <v>2983</v>
      </c>
    </row>
    <row r="304" spans="1:4">
      <c r="A304" t="s">
        <v>1769</v>
      </c>
      <c r="B304">
        <v>1</v>
      </c>
      <c r="C304">
        <v>1</v>
      </c>
      <c r="D304" t="s">
        <v>2983</v>
      </c>
    </row>
    <row r="305" spans="1:4">
      <c r="A305" t="s">
        <v>1771</v>
      </c>
      <c r="B305">
        <v>1</v>
      </c>
      <c r="C305">
        <v>1</v>
      </c>
      <c r="D305" t="s">
        <v>2983</v>
      </c>
    </row>
    <row r="306" spans="1:4">
      <c r="A306" t="s">
        <v>1775</v>
      </c>
      <c r="B306">
        <v>0</v>
      </c>
      <c r="C306">
        <v>1</v>
      </c>
      <c r="D306" t="s">
        <v>3040</v>
      </c>
    </row>
    <row r="307" spans="1:4">
      <c r="A307" t="s">
        <v>1778</v>
      </c>
      <c r="B307">
        <v>0</v>
      </c>
      <c r="C307">
        <v>1</v>
      </c>
      <c r="D307" t="s">
        <v>3040</v>
      </c>
    </row>
    <row r="308" spans="1:4">
      <c r="A308" t="s">
        <v>1781</v>
      </c>
      <c r="B308">
        <v>0</v>
      </c>
      <c r="C308">
        <v>1</v>
      </c>
      <c r="D308" t="s">
        <v>3040</v>
      </c>
    </row>
    <row r="309" spans="1:4">
      <c r="A309" t="s">
        <v>1785</v>
      </c>
      <c r="B309">
        <v>0</v>
      </c>
      <c r="C309">
        <v>1</v>
      </c>
      <c r="D309" t="s">
        <v>3040</v>
      </c>
    </row>
    <row r="310" spans="1:4">
      <c r="A310" t="s">
        <v>1789</v>
      </c>
      <c r="B310">
        <v>0</v>
      </c>
      <c r="C310">
        <v>1</v>
      </c>
      <c r="D310" t="s">
        <v>3040</v>
      </c>
    </row>
    <row r="311" spans="1:4">
      <c r="A311" t="s">
        <v>1792</v>
      </c>
      <c r="B311">
        <v>0</v>
      </c>
      <c r="C311">
        <v>1</v>
      </c>
      <c r="D311" t="s">
        <v>3040</v>
      </c>
    </row>
    <row r="312" spans="1:4">
      <c r="A312" t="s">
        <v>1795</v>
      </c>
      <c r="B312">
        <v>0</v>
      </c>
      <c r="C312">
        <v>1</v>
      </c>
      <c r="D312" t="s">
        <v>3040</v>
      </c>
    </row>
    <row r="313" spans="1:4">
      <c r="A313" t="s">
        <v>1797</v>
      </c>
      <c r="B313">
        <v>0</v>
      </c>
      <c r="C313">
        <v>1</v>
      </c>
      <c r="D313" t="s">
        <v>3040</v>
      </c>
    </row>
    <row r="314" spans="1:4">
      <c r="A314" t="s">
        <v>1800</v>
      </c>
      <c r="B314">
        <v>0</v>
      </c>
      <c r="C314">
        <v>1</v>
      </c>
      <c r="D314" t="s">
        <v>3040</v>
      </c>
    </row>
    <row r="315" spans="1:4">
      <c r="A315" t="s">
        <v>1803</v>
      </c>
      <c r="B315">
        <v>0</v>
      </c>
      <c r="C315">
        <v>1</v>
      </c>
      <c r="D315" t="s">
        <v>3040</v>
      </c>
    </row>
    <row r="316" spans="1:4">
      <c r="A316" t="s">
        <v>1807</v>
      </c>
      <c r="B316">
        <v>0</v>
      </c>
      <c r="C316">
        <v>1</v>
      </c>
      <c r="D316" t="s">
        <v>3040</v>
      </c>
    </row>
    <row r="317" spans="1:4">
      <c r="A317" t="s">
        <v>1809</v>
      </c>
      <c r="B317">
        <v>0</v>
      </c>
      <c r="C317">
        <v>1</v>
      </c>
      <c r="D317" t="s">
        <v>3040</v>
      </c>
    </row>
    <row r="318" spans="1:4">
      <c r="A318" t="s">
        <v>1812</v>
      </c>
      <c r="B318">
        <v>0</v>
      </c>
      <c r="C318">
        <v>1</v>
      </c>
      <c r="D318" t="s">
        <v>3040</v>
      </c>
    </row>
    <row r="319" spans="1:4">
      <c r="A319" t="s">
        <v>1815</v>
      </c>
      <c r="B319">
        <v>0</v>
      </c>
      <c r="C319">
        <v>1</v>
      </c>
      <c r="D319" t="s">
        <v>3040</v>
      </c>
    </row>
    <row r="320" spans="1:4">
      <c r="A320" t="s">
        <v>1819</v>
      </c>
      <c r="B320">
        <v>0</v>
      </c>
      <c r="C320">
        <v>1</v>
      </c>
      <c r="D320" t="s">
        <v>3040</v>
      </c>
    </row>
    <row r="321" spans="1:4">
      <c r="A321" t="s">
        <v>1821</v>
      </c>
      <c r="B321">
        <v>0</v>
      </c>
      <c r="C321">
        <v>1</v>
      </c>
      <c r="D321" t="s">
        <v>3040</v>
      </c>
    </row>
    <row r="322" spans="1:4">
      <c r="A322" t="s">
        <v>1824</v>
      </c>
      <c r="B322">
        <v>0</v>
      </c>
      <c r="C322">
        <v>1</v>
      </c>
      <c r="D322" t="s">
        <v>3040</v>
      </c>
    </row>
    <row r="323" spans="1:4">
      <c r="A323" t="s">
        <v>1827</v>
      </c>
      <c r="B323">
        <v>0</v>
      </c>
      <c r="C323">
        <v>1</v>
      </c>
      <c r="D323" t="s">
        <v>3040</v>
      </c>
    </row>
    <row r="324" spans="1:4">
      <c r="A324" t="s">
        <v>1830</v>
      </c>
      <c r="B324">
        <v>0</v>
      </c>
      <c r="C324">
        <v>1</v>
      </c>
      <c r="D324" t="s">
        <v>3040</v>
      </c>
    </row>
    <row r="325" spans="1:4">
      <c r="A325" t="s">
        <v>1833</v>
      </c>
      <c r="B325">
        <v>0</v>
      </c>
      <c r="C325">
        <v>1</v>
      </c>
      <c r="D325" t="s">
        <v>3040</v>
      </c>
    </row>
    <row r="326" spans="1:4">
      <c r="A326" t="s">
        <v>1836</v>
      </c>
      <c r="B326">
        <v>0</v>
      </c>
      <c r="C326">
        <v>1</v>
      </c>
      <c r="D326" t="s">
        <v>3040</v>
      </c>
    </row>
    <row r="327" spans="1:4">
      <c r="A327" t="s">
        <v>1839</v>
      </c>
      <c r="B327">
        <v>0</v>
      </c>
      <c r="C327">
        <v>1</v>
      </c>
      <c r="D327" t="s">
        <v>3040</v>
      </c>
    </row>
    <row r="328" spans="1:4">
      <c r="A328" t="s">
        <v>1842</v>
      </c>
      <c r="B328">
        <v>0</v>
      </c>
      <c r="C328">
        <v>1</v>
      </c>
      <c r="D328" t="s">
        <v>3040</v>
      </c>
    </row>
    <row r="329" spans="1:4">
      <c r="A329" t="s">
        <v>1844</v>
      </c>
      <c r="B329">
        <v>0</v>
      </c>
      <c r="C329">
        <v>1</v>
      </c>
      <c r="D329" t="s">
        <v>3040</v>
      </c>
    </row>
    <row r="330" spans="1:4">
      <c r="A330" t="s">
        <v>1847</v>
      </c>
      <c r="B330">
        <v>0</v>
      </c>
      <c r="C330">
        <v>1</v>
      </c>
      <c r="D330" t="s">
        <v>3040</v>
      </c>
    </row>
    <row r="331" spans="1:4">
      <c r="A331" t="s">
        <v>1849</v>
      </c>
      <c r="B331">
        <v>0</v>
      </c>
      <c r="C331">
        <v>1</v>
      </c>
      <c r="D331" t="s">
        <v>3040</v>
      </c>
    </row>
    <row r="332" spans="1:4">
      <c r="A332" t="s">
        <v>1851</v>
      </c>
      <c r="B332">
        <v>0</v>
      </c>
      <c r="C332">
        <v>1</v>
      </c>
      <c r="D332" t="s">
        <v>3040</v>
      </c>
    </row>
    <row r="333" spans="1:4">
      <c r="A333" t="s">
        <v>1853</v>
      </c>
      <c r="B333">
        <v>0</v>
      </c>
      <c r="C333">
        <v>1</v>
      </c>
      <c r="D333" t="s">
        <v>3040</v>
      </c>
    </row>
    <row r="334" spans="1:4">
      <c r="A334" t="s">
        <v>1855</v>
      </c>
      <c r="B334">
        <v>0</v>
      </c>
      <c r="C334">
        <v>1</v>
      </c>
      <c r="D334" t="s">
        <v>3040</v>
      </c>
    </row>
    <row r="335" spans="1:4">
      <c r="A335" t="s">
        <v>1857</v>
      </c>
      <c r="B335">
        <v>0</v>
      </c>
      <c r="C335">
        <v>1</v>
      </c>
      <c r="D335" t="s">
        <v>3040</v>
      </c>
    </row>
    <row r="336" spans="1:4">
      <c r="A336" t="s">
        <v>1859</v>
      </c>
      <c r="B336">
        <v>0</v>
      </c>
      <c r="C336">
        <v>1</v>
      </c>
      <c r="D336" t="s">
        <v>3040</v>
      </c>
    </row>
    <row r="337" spans="1:4">
      <c r="A337" t="s">
        <v>1861</v>
      </c>
      <c r="B337">
        <v>0</v>
      </c>
      <c r="C337">
        <v>1</v>
      </c>
      <c r="D337" t="s">
        <v>3040</v>
      </c>
    </row>
    <row r="338" spans="1:4">
      <c r="A338" t="s">
        <v>1865</v>
      </c>
      <c r="B338">
        <v>0</v>
      </c>
      <c r="C338">
        <v>1</v>
      </c>
      <c r="D338" t="s">
        <v>3040</v>
      </c>
    </row>
    <row r="339" spans="1:4">
      <c r="A339" t="s">
        <v>1867</v>
      </c>
      <c r="B339">
        <v>0</v>
      </c>
      <c r="C339">
        <v>1</v>
      </c>
      <c r="D339" t="s">
        <v>3040</v>
      </c>
    </row>
    <row r="340" spans="1:4">
      <c r="A340" t="s">
        <v>1870</v>
      </c>
      <c r="B340">
        <v>0</v>
      </c>
      <c r="C340">
        <v>1</v>
      </c>
      <c r="D340" t="s">
        <v>3040</v>
      </c>
    </row>
    <row r="341" spans="1:4">
      <c r="A341" t="s">
        <v>1872</v>
      </c>
      <c r="B341">
        <v>0</v>
      </c>
      <c r="C341">
        <v>1</v>
      </c>
      <c r="D341" t="s">
        <v>3040</v>
      </c>
    </row>
    <row r="342" spans="1:4">
      <c r="A342" t="s">
        <v>1875</v>
      </c>
      <c r="B342">
        <v>0</v>
      </c>
      <c r="C342">
        <v>1</v>
      </c>
      <c r="D342" t="s">
        <v>3040</v>
      </c>
    </row>
    <row r="343" spans="1:4">
      <c r="A343" t="s">
        <v>1879</v>
      </c>
      <c r="B343">
        <v>0</v>
      </c>
      <c r="C343">
        <v>1</v>
      </c>
      <c r="D343" t="s">
        <v>3040</v>
      </c>
    </row>
    <row r="344" spans="1:4">
      <c r="A344" t="s">
        <v>1882</v>
      </c>
      <c r="B344">
        <v>0</v>
      </c>
      <c r="C344">
        <v>1</v>
      </c>
      <c r="D344" t="s">
        <v>3040</v>
      </c>
    </row>
    <row r="345" spans="1:4">
      <c r="A345" t="s">
        <v>1885</v>
      </c>
      <c r="B345">
        <v>0</v>
      </c>
      <c r="C345">
        <v>1</v>
      </c>
      <c r="D345" t="s">
        <v>3040</v>
      </c>
    </row>
    <row r="346" spans="1:4">
      <c r="A346" t="s">
        <v>1888</v>
      </c>
      <c r="B346">
        <v>0</v>
      </c>
      <c r="C346">
        <v>1</v>
      </c>
      <c r="D346" t="s">
        <v>3040</v>
      </c>
    </row>
    <row r="347" spans="1:4">
      <c r="A347" t="s">
        <v>1891</v>
      </c>
      <c r="B347">
        <v>0</v>
      </c>
      <c r="C347">
        <v>1</v>
      </c>
      <c r="D347" t="s">
        <v>3040</v>
      </c>
    </row>
    <row r="348" spans="1:4">
      <c r="A348" t="s">
        <v>1894</v>
      </c>
      <c r="B348">
        <v>0</v>
      </c>
      <c r="C348">
        <v>1</v>
      </c>
      <c r="D348" t="s">
        <v>3040</v>
      </c>
    </row>
    <row r="349" spans="1:4">
      <c r="A349" t="s">
        <v>1897</v>
      </c>
      <c r="B349">
        <v>0</v>
      </c>
      <c r="C349">
        <v>1</v>
      </c>
      <c r="D349" t="s">
        <v>3040</v>
      </c>
    </row>
    <row r="350" spans="1:4">
      <c r="A350" t="s">
        <v>1901</v>
      </c>
      <c r="B350">
        <v>0</v>
      </c>
      <c r="C350">
        <v>1</v>
      </c>
      <c r="D350" t="s">
        <v>3040</v>
      </c>
    </row>
    <row r="351" spans="1:4">
      <c r="A351" t="s">
        <v>1904</v>
      </c>
      <c r="B351">
        <v>0</v>
      </c>
      <c r="C351">
        <v>1</v>
      </c>
      <c r="D351" t="s">
        <v>3040</v>
      </c>
    </row>
    <row r="352" spans="1:4">
      <c r="A352" t="s">
        <v>1907</v>
      </c>
      <c r="B352">
        <v>0</v>
      </c>
      <c r="C352">
        <v>1</v>
      </c>
      <c r="D352" t="s">
        <v>3040</v>
      </c>
    </row>
    <row r="353" spans="1:4">
      <c r="A353" t="s">
        <v>1910</v>
      </c>
      <c r="B353">
        <v>0</v>
      </c>
      <c r="C353">
        <v>1</v>
      </c>
      <c r="D353" t="s">
        <v>3040</v>
      </c>
    </row>
    <row r="354" spans="1:4">
      <c r="A354" t="s">
        <v>1913</v>
      </c>
      <c r="B354">
        <v>0</v>
      </c>
      <c r="C354">
        <v>1</v>
      </c>
      <c r="D354" t="s">
        <v>3040</v>
      </c>
    </row>
    <row r="355" spans="1:4">
      <c r="A355" t="s">
        <v>1916</v>
      </c>
      <c r="B355">
        <v>0</v>
      </c>
      <c r="C355">
        <v>1</v>
      </c>
      <c r="D355" t="s">
        <v>3040</v>
      </c>
    </row>
    <row r="356" spans="1:4">
      <c r="A356" t="s">
        <v>1920</v>
      </c>
      <c r="B356">
        <v>0</v>
      </c>
      <c r="C356">
        <v>1</v>
      </c>
      <c r="D356" t="s">
        <v>3040</v>
      </c>
    </row>
    <row r="357" spans="1:4">
      <c r="A357" t="s">
        <v>1923</v>
      </c>
      <c r="B357">
        <v>0</v>
      </c>
      <c r="C357">
        <v>1</v>
      </c>
      <c r="D357" t="s">
        <v>3040</v>
      </c>
    </row>
    <row r="358" spans="1:4">
      <c r="A358" t="s">
        <v>1926</v>
      </c>
      <c r="B358">
        <v>0</v>
      </c>
      <c r="C358">
        <v>1</v>
      </c>
      <c r="D358" t="s">
        <v>3040</v>
      </c>
    </row>
    <row r="359" spans="1:4">
      <c r="A359" t="s">
        <v>1929</v>
      </c>
      <c r="B359">
        <v>0</v>
      </c>
      <c r="C359">
        <v>1</v>
      </c>
      <c r="D359" t="s">
        <v>3040</v>
      </c>
    </row>
    <row r="360" spans="1:4">
      <c r="A360" t="s">
        <v>1932</v>
      </c>
      <c r="B360">
        <v>0</v>
      </c>
      <c r="C360">
        <v>1</v>
      </c>
      <c r="D360" t="s">
        <v>3040</v>
      </c>
    </row>
    <row r="361" spans="1:4">
      <c r="A361" t="s">
        <v>1935</v>
      </c>
      <c r="B361">
        <v>0</v>
      </c>
      <c r="C361">
        <v>1</v>
      </c>
      <c r="D361" t="s">
        <v>3040</v>
      </c>
    </row>
    <row r="362" spans="1:4">
      <c r="A362" t="s">
        <v>1938</v>
      </c>
      <c r="B362">
        <v>1</v>
      </c>
      <c r="C362">
        <v>1</v>
      </c>
      <c r="D362" t="s">
        <v>2983</v>
      </c>
    </row>
    <row r="363" spans="1:4">
      <c r="A363" t="s">
        <v>1940</v>
      </c>
      <c r="B363">
        <v>1</v>
      </c>
      <c r="C363">
        <v>1</v>
      </c>
      <c r="D363" t="s">
        <v>2983</v>
      </c>
    </row>
    <row r="364" spans="1:4">
      <c r="A364" t="s">
        <v>1942</v>
      </c>
      <c r="B364">
        <v>1</v>
      </c>
      <c r="C364">
        <v>1</v>
      </c>
      <c r="D364" t="s">
        <v>2983</v>
      </c>
    </row>
    <row r="365" spans="1:4">
      <c r="A365" t="s">
        <v>1944</v>
      </c>
      <c r="B365">
        <v>1</v>
      </c>
      <c r="C365">
        <v>1</v>
      </c>
      <c r="D365" t="s">
        <v>2983</v>
      </c>
    </row>
    <row r="366" spans="1:4">
      <c r="A366" t="s">
        <v>1947</v>
      </c>
      <c r="B366">
        <v>1</v>
      </c>
      <c r="C366">
        <v>1</v>
      </c>
      <c r="D366" t="s">
        <v>2983</v>
      </c>
    </row>
    <row r="367" spans="1:4">
      <c r="A367" t="s">
        <v>1950</v>
      </c>
      <c r="B367">
        <v>1</v>
      </c>
      <c r="C367">
        <v>1</v>
      </c>
      <c r="D367" t="s">
        <v>2983</v>
      </c>
    </row>
    <row r="368" spans="1:4">
      <c r="A368" t="s">
        <v>1953</v>
      </c>
      <c r="B368">
        <v>1</v>
      </c>
      <c r="C368">
        <v>1</v>
      </c>
      <c r="D368" t="s">
        <v>2983</v>
      </c>
    </row>
    <row r="369" spans="1:4">
      <c r="A369" t="s">
        <v>1956</v>
      </c>
      <c r="B369">
        <v>1</v>
      </c>
      <c r="C369">
        <v>1</v>
      </c>
      <c r="D369" t="s">
        <v>2983</v>
      </c>
    </row>
    <row r="370" spans="1:4">
      <c r="A370" t="s">
        <v>1959</v>
      </c>
      <c r="B370">
        <v>1</v>
      </c>
      <c r="C370">
        <v>1</v>
      </c>
      <c r="D370" t="s">
        <v>2983</v>
      </c>
    </row>
    <row r="371" spans="1:4">
      <c r="A371" t="s">
        <v>1963</v>
      </c>
      <c r="B371">
        <v>1</v>
      </c>
      <c r="C371">
        <v>1</v>
      </c>
      <c r="D371" t="s">
        <v>2983</v>
      </c>
    </row>
    <row r="372" spans="1:4">
      <c r="A372" t="s">
        <v>1966</v>
      </c>
      <c r="B372">
        <v>0</v>
      </c>
      <c r="C372">
        <v>1</v>
      </c>
      <c r="D372" t="s">
        <v>3040</v>
      </c>
    </row>
    <row r="373" spans="1:4">
      <c r="A373" t="s">
        <v>1968</v>
      </c>
      <c r="B373">
        <v>1</v>
      </c>
      <c r="C373">
        <v>1</v>
      </c>
      <c r="D373" t="s">
        <v>2983</v>
      </c>
    </row>
    <row r="374" spans="1:4">
      <c r="A374" t="s">
        <v>1970</v>
      </c>
      <c r="B374">
        <v>1</v>
      </c>
      <c r="C374">
        <v>1</v>
      </c>
      <c r="D374" t="s">
        <v>2983</v>
      </c>
    </row>
    <row r="375" spans="1:4">
      <c r="A375" t="s">
        <v>1973</v>
      </c>
      <c r="B375">
        <v>1</v>
      </c>
      <c r="C375">
        <v>1</v>
      </c>
      <c r="D375" t="s">
        <v>2983</v>
      </c>
    </row>
    <row r="376" spans="1:4">
      <c r="A376" t="s">
        <v>1976</v>
      </c>
      <c r="B376">
        <v>1</v>
      </c>
      <c r="C376">
        <v>1</v>
      </c>
      <c r="D376" t="s">
        <v>2983</v>
      </c>
    </row>
    <row r="377" spans="1:4">
      <c r="A377" t="s">
        <v>1978</v>
      </c>
      <c r="B377">
        <v>1</v>
      </c>
      <c r="C377">
        <v>1</v>
      </c>
      <c r="D377" t="s">
        <v>2983</v>
      </c>
    </row>
    <row r="378" spans="1:4">
      <c r="A378" t="s">
        <v>1980</v>
      </c>
      <c r="B378">
        <v>1</v>
      </c>
      <c r="C378">
        <v>1</v>
      </c>
      <c r="D378" t="s">
        <v>2983</v>
      </c>
    </row>
    <row r="379" spans="1:4">
      <c r="A379" t="s">
        <v>1983</v>
      </c>
      <c r="B379">
        <v>1</v>
      </c>
      <c r="C379">
        <v>1</v>
      </c>
      <c r="D379" t="s">
        <v>2983</v>
      </c>
    </row>
    <row r="380" spans="1:4">
      <c r="A380" t="s">
        <v>1986</v>
      </c>
      <c r="B380">
        <v>1</v>
      </c>
      <c r="C380">
        <v>1</v>
      </c>
      <c r="D380" t="s">
        <v>2983</v>
      </c>
    </row>
    <row r="381" spans="1:4">
      <c r="A381" t="s">
        <v>1989</v>
      </c>
      <c r="B381">
        <v>0</v>
      </c>
      <c r="C381">
        <v>1</v>
      </c>
      <c r="D381" t="s">
        <v>3040</v>
      </c>
    </row>
    <row r="382" spans="1:4">
      <c r="A382" t="s">
        <v>1991</v>
      </c>
      <c r="B382">
        <v>0</v>
      </c>
      <c r="C382">
        <v>1</v>
      </c>
      <c r="D382" t="s">
        <v>3040</v>
      </c>
    </row>
    <row r="383" spans="1:4">
      <c r="A383" t="s">
        <v>1994</v>
      </c>
      <c r="B383">
        <v>1</v>
      </c>
      <c r="C383">
        <v>1</v>
      </c>
      <c r="D383" t="s">
        <v>2983</v>
      </c>
    </row>
    <row r="384" spans="1:4">
      <c r="A384" t="s">
        <v>1996</v>
      </c>
      <c r="B384">
        <v>1</v>
      </c>
      <c r="C384">
        <v>1</v>
      </c>
      <c r="D384" t="s">
        <v>2983</v>
      </c>
    </row>
    <row r="385" spans="1:4">
      <c r="A385" t="s">
        <v>1998</v>
      </c>
      <c r="B385">
        <v>1</v>
      </c>
      <c r="C385">
        <v>1</v>
      </c>
      <c r="D385" t="s">
        <v>2983</v>
      </c>
    </row>
    <row r="386" spans="1:4">
      <c r="A386" t="s">
        <v>2002</v>
      </c>
      <c r="B386">
        <v>1</v>
      </c>
      <c r="C386">
        <v>1</v>
      </c>
      <c r="D386" t="s">
        <v>2983</v>
      </c>
    </row>
    <row r="387" spans="1:4">
      <c r="A387" t="s">
        <v>2005</v>
      </c>
      <c r="B387">
        <v>1</v>
      </c>
      <c r="C387">
        <v>1</v>
      </c>
      <c r="D387" t="s">
        <v>2983</v>
      </c>
    </row>
    <row r="388" spans="1:4">
      <c r="A388" t="s">
        <v>2008</v>
      </c>
      <c r="B388">
        <v>1</v>
      </c>
      <c r="C388">
        <v>1</v>
      </c>
      <c r="D388" t="s">
        <v>2983</v>
      </c>
    </row>
    <row r="389" spans="1:4">
      <c r="A389" t="s">
        <v>2010</v>
      </c>
      <c r="B389">
        <v>1</v>
      </c>
      <c r="C389">
        <v>1</v>
      </c>
      <c r="D389" t="s">
        <v>2983</v>
      </c>
    </row>
    <row r="390" spans="1:4">
      <c r="A390" t="s">
        <v>2051</v>
      </c>
      <c r="B390">
        <v>0</v>
      </c>
      <c r="C390">
        <v>1</v>
      </c>
      <c r="D390" t="s">
        <v>3040</v>
      </c>
    </row>
    <row r="391" spans="1:4">
      <c r="A391" t="s">
        <v>2056</v>
      </c>
      <c r="B391">
        <v>0</v>
      </c>
      <c r="C391">
        <v>1</v>
      </c>
      <c r="D391" t="s">
        <v>3040</v>
      </c>
    </row>
    <row r="392" spans="1:4">
      <c r="A392" t="s">
        <v>2059</v>
      </c>
      <c r="B392">
        <v>0</v>
      </c>
      <c r="C392">
        <v>1</v>
      </c>
      <c r="D392" t="s">
        <v>3040</v>
      </c>
    </row>
    <row r="393" spans="1:4">
      <c r="A393" t="s">
        <v>2061</v>
      </c>
      <c r="B393">
        <v>0</v>
      </c>
      <c r="C393">
        <v>1</v>
      </c>
      <c r="D393" t="s">
        <v>3040</v>
      </c>
    </row>
    <row r="394" spans="1:4">
      <c r="A394" t="s">
        <v>2081</v>
      </c>
      <c r="B394">
        <v>1</v>
      </c>
      <c r="C394">
        <v>1</v>
      </c>
      <c r="D394" t="s">
        <v>2983</v>
      </c>
    </row>
    <row r="395" spans="1:4">
      <c r="A395" t="s">
        <v>2083</v>
      </c>
      <c r="B395">
        <v>1</v>
      </c>
      <c r="C395">
        <v>1</v>
      </c>
      <c r="D395" t="s">
        <v>2983</v>
      </c>
    </row>
    <row r="396" spans="1:4">
      <c r="A396" t="s">
        <v>2086</v>
      </c>
      <c r="B396">
        <v>0</v>
      </c>
      <c r="C396">
        <v>1</v>
      </c>
      <c r="D396" t="s">
        <v>3040</v>
      </c>
    </row>
    <row r="397" spans="1:4">
      <c r="A397" t="s">
        <v>2089</v>
      </c>
      <c r="B397">
        <v>1</v>
      </c>
      <c r="C397">
        <v>1</v>
      </c>
      <c r="D397" t="s">
        <v>2983</v>
      </c>
    </row>
    <row r="398" spans="1:4">
      <c r="A398" t="s">
        <v>2093</v>
      </c>
      <c r="B398">
        <v>1</v>
      </c>
      <c r="C398">
        <v>1</v>
      </c>
      <c r="D398" t="s">
        <v>2983</v>
      </c>
    </row>
    <row r="399" spans="1:4">
      <c r="A399" t="s">
        <v>2097</v>
      </c>
      <c r="B399">
        <v>1</v>
      </c>
      <c r="C399">
        <v>1</v>
      </c>
      <c r="D399" t="s">
        <v>2983</v>
      </c>
    </row>
    <row r="400" spans="1:4">
      <c r="A400" t="s">
        <v>2100</v>
      </c>
      <c r="B400">
        <v>1</v>
      </c>
      <c r="C400">
        <v>1</v>
      </c>
      <c r="D400" t="s">
        <v>2983</v>
      </c>
    </row>
    <row r="401" spans="1:4">
      <c r="A401" t="s">
        <v>2102</v>
      </c>
      <c r="B401">
        <v>1</v>
      </c>
      <c r="C401">
        <v>1</v>
      </c>
      <c r="D401" t="s">
        <v>2983</v>
      </c>
    </row>
    <row r="402" spans="1:4">
      <c r="A402" t="s">
        <v>2104</v>
      </c>
      <c r="B402">
        <v>1</v>
      </c>
      <c r="C402">
        <v>1</v>
      </c>
      <c r="D402" t="s">
        <v>2983</v>
      </c>
    </row>
    <row r="403" spans="1:4">
      <c r="A403" t="s">
        <v>2108</v>
      </c>
      <c r="B403">
        <v>1</v>
      </c>
      <c r="C403">
        <v>1</v>
      </c>
      <c r="D403" t="s">
        <v>2983</v>
      </c>
    </row>
    <row r="404" spans="1:4">
      <c r="A404" t="s">
        <v>2110</v>
      </c>
      <c r="B404">
        <v>0</v>
      </c>
      <c r="C404">
        <v>1</v>
      </c>
      <c r="D404" t="s">
        <v>3040</v>
      </c>
    </row>
    <row r="405" spans="1:4">
      <c r="A405" t="s">
        <v>2124</v>
      </c>
      <c r="B405">
        <v>1</v>
      </c>
      <c r="C405">
        <v>1</v>
      </c>
      <c r="D405" t="s">
        <v>2983</v>
      </c>
    </row>
    <row r="406" spans="1:4">
      <c r="A406" t="s">
        <v>2127</v>
      </c>
      <c r="B406">
        <v>1</v>
      </c>
      <c r="C406">
        <v>1</v>
      </c>
      <c r="D406" t="s">
        <v>2983</v>
      </c>
    </row>
    <row r="407" spans="1:4">
      <c r="A407" t="s">
        <v>2130</v>
      </c>
      <c r="B407">
        <v>1</v>
      </c>
      <c r="C407">
        <v>1</v>
      </c>
      <c r="D407" t="s">
        <v>2983</v>
      </c>
    </row>
    <row r="408" spans="1:4">
      <c r="A408" t="s">
        <v>2132</v>
      </c>
      <c r="B408">
        <v>0</v>
      </c>
      <c r="C408">
        <v>1</v>
      </c>
      <c r="D408" t="s">
        <v>3040</v>
      </c>
    </row>
    <row r="409" spans="1:4">
      <c r="A409" t="s">
        <v>2135</v>
      </c>
      <c r="B409">
        <v>1</v>
      </c>
      <c r="C409">
        <v>1</v>
      </c>
      <c r="D409" t="s">
        <v>2983</v>
      </c>
    </row>
    <row r="410" spans="1:4">
      <c r="A410" t="s">
        <v>2137</v>
      </c>
      <c r="B410">
        <v>1</v>
      </c>
      <c r="C410">
        <v>1</v>
      </c>
      <c r="D410" t="s">
        <v>2983</v>
      </c>
    </row>
    <row r="411" spans="1:4">
      <c r="A411" t="s">
        <v>2140</v>
      </c>
      <c r="B411">
        <v>1</v>
      </c>
      <c r="C411">
        <v>1</v>
      </c>
      <c r="D411" t="s">
        <v>2983</v>
      </c>
    </row>
    <row r="412" spans="1:4">
      <c r="A412" t="s">
        <v>2142</v>
      </c>
      <c r="B412">
        <v>1</v>
      </c>
      <c r="C412">
        <v>1</v>
      </c>
      <c r="D412" t="s">
        <v>2983</v>
      </c>
    </row>
    <row r="413" spans="1:4">
      <c r="A413" t="s">
        <v>2144</v>
      </c>
      <c r="B413">
        <v>1</v>
      </c>
      <c r="C413">
        <v>1</v>
      </c>
      <c r="D413" t="s">
        <v>2983</v>
      </c>
    </row>
    <row r="414" spans="1:4">
      <c r="A414" t="s">
        <v>2146</v>
      </c>
      <c r="B414">
        <v>1</v>
      </c>
      <c r="C414">
        <v>1</v>
      </c>
      <c r="D414" t="s">
        <v>2983</v>
      </c>
    </row>
    <row r="415" spans="1:4">
      <c r="A415" t="s">
        <v>2170</v>
      </c>
      <c r="B415">
        <v>1</v>
      </c>
      <c r="C415">
        <v>1</v>
      </c>
      <c r="D415" t="s">
        <v>2983</v>
      </c>
    </row>
    <row r="416" spans="1:4">
      <c r="A416" t="s">
        <v>2172</v>
      </c>
      <c r="B416">
        <v>0</v>
      </c>
      <c r="C416">
        <v>1</v>
      </c>
      <c r="D416" t="s">
        <v>3040</v>
      </c>
    </row>
    <row r="417" spans="1:4">
      <c r="A417" t="s">
        <v>2175</v>
      </c>
      <c r="B417">
        <v>0</v>
      </c>
      <c r="C417">
        <v>1</v>
      </c>
      <c r="D417" t="s">
        <v>3040</v>
      </c>
    </row>
    <row r="418" spans="1:4">
      <c r="A418" t="s">
        <v>2177</v>
      </c>
      <c r="B418">
        <v>0</v>
      </c>
      <c r="C418">
        <v>1</v>
      </c>
      <c r="D418" t="s">
        <v>3040</v>
      </c>
    </row>
    <row r="419" spans="1:4">
      <c r="A419" t="s">
        <v>2180</v>
      </c>
      <c r="B419">
        <v>0</v>
      </c>
      <c r="C419">
        <v>1</v>
      </c>
      <c r="D419" t="s">
        <v>3040</v>
      </c>
    </row>
    <row r="420" spans="1:4">
      <c r="A420" t="s">
        <v>2185</v>
      </c>
      <c r="B420">
        <v>0</v>
      </c>
      <c r="C420">
        <v>1</v>
      </c>
      <c r="D420" t="s">
        <v>3040</v>
      </c>
    </row>
    <row r="421" spans="1:4">
      <c r="A421" t="s">
        <v>2188</v>
      </c>
      <c r="B421">
        <v>0</v>
      </c>
      <c r="C421">
        <v>1</v>
      </c>
      <c r="D421" t="s">
        <v>3040</v>
      </c>
    </row>
    <row r="422" spans="1:4">
      <c r="A422" t="s">
        <v>2190</v>
      </c>
      <c r="B422">
        <v>0</v>
      </c>
      <c r="C422">
        <v>1</v>
      </c>
      <c r="D422" t="s">
        <v>3040</v>
      </c>
    </row>
    <row r="423" spans="1:4">
      <c r="A423" t="s">
        <v>2193</v>
      </c>
      <c r="B423">
        <v>0</v>
      </c>
      <c r="C423">
        <v>1</v>
      </c>
      <c r="D423" t="s">
        <v>3040</v>
      </c>
    </row>
    <row r="424" spans="1:4">
      <c r="A424" t="s">
        <v>2195</v>
      </c>
      <c r="B424">
        <v>0</v>
      </c>
      <c r="C424">
        <v>1</v>
      </c>
      <c r="D424" t="s">
        <v>3040</v>
      </c>
    </row>
    <row r="425" spans="1:4">
      <c r="A425" t="s">
        <v>2199</v>
      </c>
      <c r="B425">
        <v>0</v>
      </c>
      <c r="C425">
        <v>1</v>
      </c>
      <c r="D425" t="s">
        <v>3040</v>
      </c>
    </row>
    <row r="426" spans="1:4">
      <c r="A426" t="s">
        <v>2201</v>
      </c>
      <c r="B426">
        <v>0</v>
      </c>
      <c r="C426">
        <v>1</v>
      </c>
      <c r="D426" t="s">
        <v>3040</v>
      </c>
    </row>
    <row r="427" spans="1:4">
      <c r="A427" t="s">
        <v>2204</v>
      </c>
      <c r="B427">
        <v>0</v>
      </c>
      <c r="C427">
        <v>1</v>
      </c>
      <c r="D427" t="s">
        <v>3040</v>
      </c>
    </row>
    <row r="428" spans="1:4">
      <c r="A428" t="s">
        <v>2208</v>
      </c>
      <c r="B428">
        <v>0</v>
      </c>
      <c r="C428">
        <v>1</v>
      </c>
      <c r="D428" t="s">
        <v>3040</v>
      </c>
    </row>
    <row r="429" spans="1:4">
      <c r="A429" t="s">
        <v>2211</v>
      </c>
      <c r="B429">
        <v>0</v>
      </c>
      <c r="C429">
        <v>1</v>
      </c>
      <c r="D429" t="s">
        <v>3040</v>
      </c>
    </row>
    <row r="430" spans="1:4">
      <c r="A430" t="s">
        <v>2214</v>
      </c>
      <c r="B430">
        <v>0</v>
      </c>
      <c r="C430">
        <v>1</v>
      </c>
      <c r="D430" t="s">
        <v>3040</v>
      </c>
    </row>
    <row r="431" spans="1:4">
      <c r="A431" t="s">
        <v>2216</v>
      </c>
      <c r="B431">
        <v>0</v>
      </c>
      <c r="C431">
        <v>1</v>
      </c>
      <c r="D431" t="s">
        <v>3040</v>
      </c>
    </row>
    <row r="432" spans="1:4">
      <c r="A432" t="s">
        <v>2219</v>
      </c>
      <c r="B432">
        <v>0</v>
      </c>
      <c r="C432">
        <v>1</v>
      </c>
      <c r="D432" t="s">
        <v>3040</v>
      </c>
    </row>
    <row r="433" spans="1:4">
      <c r="A433" t="s">
        <v>2221</v>
      </c>
      <c r="B433">
        <v>1</v>
      </c>
      <c r="C433">
        <v>1</v>
      </c>
      <c r="D433" t="s">
        <v>2983</v>
      </c>
    </row>
    <row r="434" spans="1:4">
      <c r="A434" t="s">
        <v>2223</v>
      </c>
      <c r="B434">
        <v>0</v>
      </c>
      <c r="C434">
        <v>1</v>
      </c>
      <c r="D434" t="s">
        <v>3040</v>
      </c>
    </row>
    <row r="435" spans="1:4">
      <c r="A435" t="s">
        <v>2225</v>
      </c>
      <c r="B435">
        <v>0</v>
      </c>
      <c r="C435">
        <v>1</v>
      </c>
      <c r="D435" t="s">
        <v>3040</v>
      </c>
    </row>
    <row r="436" spans="1:4">
      <c r="A436" t="s">
        <v>2227</v>
      </c>
      <c r="B436">
        <v>0</v>
      </c>
      <c r="C436">
        <v>1</v>
      </c>
      <c r="D436" t="s">
        <v>3040</v>
      </c>
    </row>
    <row r="437" spans="1:4">
      <c r="A437" t="s">
        <v>2230</v>
      </c>
      <c r="B437">
        <v>0</v>
      </c>
      <c r="C437">
        <v>1</v>
      </c>
      <c r="D437" t="s">
        <v>3040</v>
      </c>
    </row>
    <row r="438" spans="1:4">
      <c r="A438" t="s">
        <v>2234</v>
      </c>
      <c r="B438">
        <v>0</v>
      </c>
      <c r="C438">
        <v>1</v>
      </c>
      <c r="D438" t="s">
        <v>3040</v>
      </c>
    </row>
    <row r="439" spans="1:4">
      <c r="A439" t="s">
        <v>2236</v>
      </c>
      <c r="B439">
        <v>0</v>
      </c>
      <c r="C439">
        <v>1</v>
      </c>
      <c r="D439" t="s">
        <v>3040</v>
      </c>
    </row>
    <row r="440" spans="1:4">
      <c r="A440" t="s">
        <v>2239</v>
      </c>
      <c r="B440">
        <v>0</v>
      </c>
      <c r="C440">
        <v>1</v>
      </c>
      <c r="D440" t="s">
        <v>3040</v>
      </c>
    </row>
    <row r="441" spans="1:4">
      <c r="A441" t="s">
        <v>2242</v>
      </c>
      <c r="B441">
        <v>0</v>
      </c>
      <c r="C441">
        <v>1</v>
      </c>
      <c r="D441" t="s">
        <v>3040</v>
      </c>
    </row>
    <row r="442" spans="1:4">
      <c r="A442" t="s">
        <v>2245</v>
      </c>
      <c r="B442">
        <v>0</v>
      </c>
      <c r="C442">
        <v>1</v>
      </c>
      <c r="D442" t="s">
        <v>3040</v>
      </c>
    </row>
    <row r="443" spans="1:4">
      <c r="A443" t="s">
        <v>2248</v>
      </c>
      <c r="B443">
        <v>1</v>
      </c>
      <c r="C443">
        <v>1</v>
      </c>
      <c r="D443" t="s">
        <v>2983</v>
      </c>
    </row>
    <row r="444" spans="1:4">
      <c r="A444" t="s">
        <v>2250</v>
      </c>
      <c r="B444">
        <v>0</v>
      </c>
      <c r="C444">
        <v>1</v>
      </c>
      <c r="D444" t="s">
        <v>3040</v>
      </c>
    </row>
    <row r="445" spans="1:4">
      <c r="A445" t="s">
        <v>2255</v>
      </c>
      <c r="B445">
        <v>0</v>
      </c>
      <c r="C445">
        <v>1</v>
      </c>
      <c r="D445" t="s">
        <v>3040</v>
      </c>
    </row>
    <row r="446" spans="1:4">
      <c r="A446" t="s">
        <v>2268</v>
      </c>
      <c r="B446">
        <v>1</v>
      </c>
      <c r="C446">
        <v>1</v>
      </c>
      <c r="D446" t="s">
        <v>2983</v>
      </c>
    </row>
    <row r="447" spans="1:4">
      <c r="A447" t="s">
        <v>2270</v>
      </c>
      <c r="B447">
        <v>1</v>
      </c>
      <c r="C447">
        <v>1</v>
      </c>
      <c r="D447" t="s">
        <v>2983</v>
      </c>
    </row>
    <row r="448" spans="1:4">
      <c r="A448" t="s">
        <v>2276</v>
      </c>
      <c r="B448">
        <v>1</v>
      </c>
      <c r="C448">
        <v>1</v>
      </c>
      <c r="D448" t="s">
        <v>2983</v>
      </c>
    </row>
    <row r="449" spans="1:4">
      <c r="A449" t="s">
        <v>2279</v>
      </c>
      <c r="B449">
        <v>1</v>
      </c>
      <c r="C449">
        <v>1</v>
      </c>
      <c r="D449" t="s">
        <v>2983</v>
      </c>
    </row>
    <row r="450" spans="1:4">
      <c r="A450" t="s">
        <v>2282</v>
      </c>
      <c r="B450">
        <v>1</v>
      </c>
      <c r="C450">
        <v>1</v>
      </c>
      <c r="D450" t="s">
        <v>2983</v>
      </c>
    </row>
    <row r="451" spans="1:4">
      <c r="A451" t="s">
        <v>2285</v>
      </c>
      <c r="B451">
        <v>1</v>
      </c>
      <c r="C451">
        <v>1</v>
      </c>
      <c r="D451" t="s">
        <v>2983</v>
      </c>
    </row>
    <row r="452" spans="1:4">
      <c r="A452" t="s">
        <v>2288</v>
      </c>
      <c r="B452">
        <v>1</v>
      </c>
      <c r="C452">
        <v>1</v>
      </c>
      <c r="D452" t="s">
        <v>2983</v>
      </c>
    </row>
    <row r="453" spans="1:4">
      <c r="A453" t="s">
        <v>2291</v>
      </c>
      <c r="B453">
        <v>1</v>
      </c>
      <c r="C453">
        <v>1</v>
      </c>
      <c r="D453" t="s">
        <v>2983</v>
      </c>
    </row>
    <row r="454" spans="1:4">
      <c r="A454" t="s">
        <v>2293</v>
      </c>
      <c r="B454">
        <v>1</v>
      </c>
      <c r="C454">
        <v>1</v>
      </c>
      <c r="D454" t="s">
        <v>2983</v>
      </c>
    </row>
    <row r="455" spans="1:4">
      <c r="A455" t="s">
        <v>2296</v>
      </c>
      <c r="B455">
        <v>1</v>
      </c>
      <c r="C455">
        <v>1</v>
      </c>
      <c r="D455" t="s">
        <v>2983</v>
      </c>
    </row>
    <row r="456" spans="1:4">
      <c r="A456" t="s">
        <v>2301</v>
      </c>
      <c r="B456">
        <v>1</v>
      </c>
      <c r="C456">
        <v>1</v>
      </c>
      <c r="D456" t="s">
        <v>2983</v>
      </c>
    </row>
    <row r="457" spans="1:4">
      <c r="A457" t="s">
        <v>2304</v>
      </c>
      <c r="B457">
        <v>1</v>
      </c>
      <c r="C457">
        <v>1</v>
      </c>
      <c r="D457" t="s">
        <v>2983</v>
      </c>
    </row>
    <row r="458" spans="1:4">
      <c r="A458" t="s">
        <v>2307</v>
      </c>
      <c r="B458">
        <v>1</v>
      </c>
      <c r="C458">
        <v>1</v>
      </c>
      <c r="D458" t="s">
        <v>2983</v>
      </c>
    </row>
    <row r="459" spans="1:4">
      <c r="A459" t="s">
        <v>2310</v>
      </c>
      <c r="B459">
        <v>1</v>
      </c>
      <c r="C459">
        <v>1</v>
      </c>
      <c r="D459" t="s">
        <v>2983</v>
      </c>
    </row>
    <row r="460" spans="1:4">
      <c r="A460" t="s">
        <v>2313</v>
      </c>
      <c r="B460">
        <v>1</v>
      </c>
      <c r="C460">
        <v>1</v>
      </c>
      <c r="D460" t="s">
        <v>2983</v>
      </c>
    </row>
    <row r="461" spans="1:4">
      <c r="A461" t="s">
        <v>2316</v>
      </c>
      <c r="B461">
        <v>1</v>
      </c>
      <c r="C461">
        <v>1</v>
      </c>
      <c r="D461" t="s">
        <v>2983</v>
      </c>
    </row>
    <row r="462" spans="1:4">
      <c r="A462" t="s">
        <v>2318</v>
      </c>
      <c r="B462">
        <v>1</v>
      </c>
      <c r="C462">
        <v>1</v>
      </c>
      <c r="D462" t="s">
        <v>2983</v>
      </c>
    </row>
    <row r="463" spans="1:4">
      <c r="A463" t="s">
        <v>2321</v>
      </c>
      <c r="B463">
        <v>1</v>
      </c>
      <c r="C463">
        <v>1</v>
      </c>
      <c r="D463" t="s">
        <v>2983</v>
      </c>
    </row>
    <row r="464" spans="1:4">
      <c r="A464" t="s">
        <v>2324</v>
      </c>
      <c r="B464">
        <v>1</v>
      </c>
      <c r="C464">
        <v>1</v>
      </c>
      <c r="D464" t="s">
        <v>2983</v>
      </c>
    </row>
    <row r="465" spans="1:4">
      <c r="A465" t="s">
        <v>2327</v>
      </c>
      <c r="B465">
        <v>1</v>
      </c>
      <c r="C465">
        <v>1</v>
      </c>
      <c r="D465" t="s">
        <v>2983</v>
      </c>
    </row>
    <row r="466" spans="1:4">
      <c r="A466" t="s">
        <v>2332</v>
      </c>
      <c r="B466">
        <v>1</v>
      </c>
      <c r="C466">
        <v>1</v>
      </c>
      <c r="D466" t="s">
        <v>2983</v>
      </c>
    </row>
    <row r="467" spans="1:4">
      <c r="A467" t="s">
        <v>2335</v>
      </c>
      <c r="B467">
        <v>1</v>
      </c>
      <c r="C467">
        <v>1</v>
      </c>
      <c r="D467" t="s">
        <v>2983</v>
      </c>
    </row>
    <row r="468" spans="1:4">
      <c r="A468" t="s">
        <v>2338</v>
      </c>
      <c r="B468">
        <v>1</v>
      </c>
      <c r="C468">
        <v>1</v>
      </c>
      <c r="D468" t="s">
        <v>2983</v>
      </c>
    </row>
    <row r="469" spans="1:4">
      <c r="A469" t="s">
        <v>2341</v>
      </c>
      <c r="B469">
        <v>1</v>
      </c>
      <c r="C469">
        <v>1</v>
      </c>
      <c r="D469" t="s">
        <v>2983</v>
      </c>
    </row>
    <row r="470" spans="1:4">
      <c r="A470" t="s">
        <v>2344</v>
      </c>
      <c r="B470">
        <v>1</v>
      </c>
      <c r="C470">
        <v>1</v>
      </c>
      <c r="D470" t="s">
        <v>2983</v>
      </c>
    </row>
    <row r="471" spans="1:4">
      <c r="A471" t="s">
        <v>2347</v>
      </c>
      <c r="B471">
        <v>1</v>
      </c>
      <c r="C471">
        <v>1</v>
      </c>
      <c r="D471" t="s">
        <v>2983</v>
      </c>
    </row>
    <row r="472" spans="1:4">
      <c r="A472" t="s">
        <v>2352</v>
      </c>
      <c r="B472">
        <v>1</v>
      </c>
      <c r="C472">
        <v>1</v>
      </c>
      <c r="D472" t="s">
        <v>2983</v>
      </c>
    </row>
    <row r="473" spans="1:4">
      <c r="A473" t="s">
        <v>2355</v>
      </c>
      <c r="B473">
        <v>1</v>
      </c>
      <c r="C473">
        <v>1</v>
      </c>
      <c r="D473" t="s">
        <v>2983</v>
      </c>
    </row>
    <row r="474" spans="1:4">
      <c r="A474" t="s">
        <v>2358</v>
      </c>
      <c r="B474">
        <v>1</v>
      </c>
      <c r="C474">
        <v>1</v>
      </c>
      <c r="D474" t="s">
        <v>2983</v>
      </c>
    </row>
    <row r="475" spans="1:4">
      <c r="A475" t="s">
        <v>2361</v>
      </c>
      <c r="B475">
        <v>1</v>
      </c>
      <c r="C475">
        <v>1</v>
      </c>
      <c r="D475" t="s">
        <v>2983</v>
      </c>
    </row>
    <row r="476" spans="1:4">
      <c r="A476" t="s">
        <v>2364</v>
      </c>
      <c r="B476">
        <v>1</v>
      </c>
      <c r="C476">
        <v>1</v>
      </c>
      <c r="D476" t="s">
        <v>2983</v>
      </c>
    </row>
    <row r="477" spans="1:4">
      <c r="A477" t="s">
        <v>2367</v>
      </c>
      <c r="B477">
        <v>1</v>
      </c>
      <c r="C477">
        <v>1</v>
      </c>
      <c r="D477" t="s">
        <v>2983</v>
      </c>
    </row>
    <row r="478" spans="1:4">
      <c r="A478" t="s">
        <v>2370</v>
      </c>
      <c r="B478">
        <v>1</v>
      </c>
      <c r="C478">
        <v>1</v>
      </c>
      <c r="D478" t="s">
        <v>2983</v>
      </c>
    </row>
    <row r="479" spans="1:4">
      <c r="A479" t="s">
        <v>2373</v>
      </c>
      <c r="B479">
        <v>1</v>
      </c>
      <c r="C479">
        <v>1</v>
      </c>
      <c r="D479" t="s">
        <v>2983</v>
      </c>
    </row>
    <row r="480" spans="1:4">
      <c r="A480" t="s">
        <v>2376</v>
      </c>
      <c r="B480">
        <v>1</v>
      </c>
      <c r="C480">
        <v>1</v>
      </c>
      <c r="D480" t="s">
        <v>2983</v>
      </c>
    </row>
    <row r="481" spans="1:4">
      <c r="A481" t="s">
        <v>2380</v>
      </c>
      <c r="B481">
        <v>1</v>
      </c>
      <c r="C481">
        <v>1</v>
      </c>
      <c r="D481" t="s">
        <v>2983</v>
      </c>
    </row>
    <row r="482" spans="1:4">
      <c r="A482" t="s">
        <v>2383</v>
      </c>
      <c r="B482">
        <v>1</v>
      </c>
      <c r="C482">
        <v>1</v>
      </c>
      <c r="D482" t="s">
        <v>2983</v>
      </c>
    </row>
    <row r="483" spans="1:4">
      <c r="A483" t="s">
        <v>2386</v>
      </c>
      <c r="B483">
        <v>1</v>
      </c>
      <c r="C483">
        <v>1</v>
      </c>
      <c r="D483" t="s">
        <v>2983</v>
      </c>
    </row>
    <row r="484" spans="1:4">
      <c r="A484" t="s">
        <v>2389</v>
      </c>
      <c r="B484">
        <v>1</v>
      </c>
      <c r="C484">
        <v>1</v>
      </c>
      <c r="D484" t="s">
        <v>2983</v>
      </c>
    </row>
    <row r="485" spans="1:4">
      <c r="A485" t="s">
        <v>2393</v>
      </c>
      <c r="B485">
        <v>1</v>
      </c>
      <c r="C485">
        <v>1</v>
      </c>
      <c r="D485" t="s">
        <v>2983</v>
      </c>
    </row>
    <row r="486" spans="1:4">
      <c r="A486" t="s">
        <v>2396</v>
      </c>
      <c r="B486">
        <v>1</v>
      </c>
      <c r="C486">
        <v>1</v>
      </c>
      <c r="D486" t="s">
        <v>2983</v>
      </c>
    </row>
    <row r="487" spans="1:4">
      <c r="A487" t="s">
        <v>2399</v>
      </c>
      <c r="B487">
        <v>1</v>
      </c>
      <c r="C487">
        <v>1</v>
      </c>
      <c r="D487" t="s">
        <v>2983</v>
      </c>
    </row>
    <row r="488" spans="1:4">
      <c r="A488" t="s">
        <v>786</v>
      </c>
      <c r="B488">
        <v>1</v>
      </c>
      <c r="C488">
        <v>1</v>
      </c>
      <c r="D488" t="s">
        <v>2983</v>
      </c>
    </row>
    <row r="489" spans="1:4">
      <c r="A489" t="s">
        <v>2405</v>
      </c>
      <c r="B489">
        <v>1</v>
      </c>
      <c r="C489">
        <v>1</v>
      </c>
      <c r="D489" t="s">
        <v>2983</v>
      </c>
    </row>
    <row r="490" spans="1:4">
      <c r="A490" t="s">
        <v>2409</v>
      </c>
      <c r="B490">
        <v>1</v>
      </c>
      <c r="C490">
        <v>1</v>
      </c>
      <c r="D490" t="s">
        <v>2983</v>
      </c>
    </row>
    <row r="491" spans="1:4">
      <c r="A491" t="s">
        <v>2410</v>
      </c>
      <c r="B491">
        <v>1</v>
      </c>
      <c r="C491">
        <v>1</v>
      </c>
      <c r="D491" t="s">
        <v>2983</v>
      </c>
    </row>
    <row r="492" spans="1:4">
      <c r="A492" t="s">
        <v>2412</v>
      </c>
      <c r="B492">
        <v>1</v>
      </c>
      <c r="C492">
        <v>1</v>
      </c>
      <c r="D492" t="s">
        <v>2983</v>
      </c>
    </row>
    <row r="493" spans="1:4">
      <c r="A493" t="s">
        <v>2416</v>
      </c>
      <c r="B493">
        <v>1</v>
      </c>
      <c r="C493">
        <v>1</v>
      </c>
      <c r="D493" t="s">
        <v>2983</v>
      </c>
    </row>
    <row r="494" spans="1:4">
      <c r="A494" t="s">
        <v>2420</v>
      </c>
      <c r="B494">
        <v>1</v>
      </c>
      <c r="C494">
        <v>1</v>
      </c>
      <c r="D494" t="s">
        <v>2983</v>
      </c>
    </row>
    <row r="495" spans="1:4">
      <c r="A495" t="s">
        <v>2422</v>
      </c>
      <c r="B495">
        <v>1</v>
      </c>
      <c r="C495">
        <v>1</v>
      </c>
      <c r="D495" t="s">
        <v>2983</v>
      </c>
    </row>
    <row r="496" spans="1:4">
      <c r="A496" t="s">
        <v>2424</v>
      </c>
      <c r="B496">
        <v>1</v>
      </c>
      <c r="C496">
        <v>1</v>
      </c>
      <c r="D496" t="s">
        <v>2983</v>
      </c>
    </row>
    <row r="497" spans="1:4">
      <c r="A497" t="s">
        <v>2426</v>
      </c>
      <c r="B497">
        <v>1</v>
      </c>
      <c r="C497">
        <v>1</v>
      </c>
      <c r="D497" t="s">
        <v>2983</v>
      </c>
    </row>
    <row r="498" spans="1:4">
      <c r="A498" t="s">
        <v>2428</v>
      </c>
      <c r="B498">
        <v>1</v>
      </c>
      <c r="C498">
        <v>1</v>
      </c>
      <c r="D498" t="s">
        <v>2983</v>
      </c>
    </row>
    <row r="499" spans="1:4">
      <c r="A499" t="s">
        <v>2430</v>
      </c>
      <c r="B499">
        <v>1</v>
      </c>
      <c r="C499">
        <v>1</v>
      </c>
      <c r="D499" t="s">
        <v>2983</v>
      </c>
    </row>
    <row r="500" spans="1:4">
      <c r="A500" t="s">
        <v>2432</v>
      </c>
      <c r="B500">
        <v>1</v>
      </c>
      <c r="C500">
        <v>1</v>
      </c>
      <c r="D500" t="s">
        <v>2983</v>
      </c>
    </row>
    <row r="501" spans="1:4">
      <c r="A501" t="s">
        <v>2434</v>
      </c>
      <c r="B501">
        <v>1</v>
      </c>
      <c r="C501">
        <v>1</v>
      </c>
      <c r="D501" t="s">
        <v>2983</v>
      </c>
    </row>
    <row r="502" spans="1:4">
      <c r="A502" t="s">
        <v>2436</v>
      </c>
      <c r="B502">
        <v>1</v>
      </c>
      <c r="C502">
        <v>1</v>
      </c>
      <c r="D502" t="s">
        <v>2983</v>
      </c>
    </row>
    <row r="503" spans="1:4">
      <c r="A503" t="s">
        <v>2438</v>
      </c>
      <c r="B503">
        <v>1</v>
      </c>
      <c r="C503">
        <v>1</v>
      </c>
      <c r="D503" t="s">
        <v>2983</v>
      </c>
    </row>
    <row r="504" spans="1:4">
      <c r="A504" t="s">
        <v>2440</v>
      </c>
      <c r="B504">
        <v>1</v>
      </c>
      <c r="C504">
        <v>1</v>
      </c>
      <c r="D504" t="s">
        <v>2983</v>
      </c>
    </row>
    <row r="505" spans="1:4">
      <c r="A505" t="s">
        <v>2442</v>
      </c>
      <c r="B505">
        <v>1</v>
      </c>
      <c r="C505">
        <v>1</v>
      </c>
      <c r="D505" t="s">
        <v>2983</v>
      </c>
    </row>
    <row r="506" spans="1:4">
      <c r="A506" t="s">
        <v>2444</v>
      </c>
      <c r="B506">
        <v>1</v>
      </c>
      <c r="C506">
        <v>1</v>
      </c>
      <c r="D506" t="s">
        <v>2983</v>
      </c>
    </row>
    <row r="507" spans="1:4">
      <c r="A507" t="s">
        <v>2445</v>
      </c>
      <c r="B507">
        <v>1</v>
      </c>
      <c r="C507">
        <v>1</v>
      </c>
      <c r="D507" t="s">
        <v>2983</v>
      </c>
    </row>
    <row r="508" spans="1:4">
      <c r="A508" t="s">
        <v>2449</v>
      </c>
      <c r="B508">
        <v>1</v>
      </c>
      <c r="C508">
        <v>1</v>
      </c>
      <c r="D508" t="s">
        <v>2983</v>
      </c>
    </row>
    <row r="509" spans="1:4">
      <c r="A509" t="s">
        <v>2452</v>
      </c>
      <c r="B509">
        <v>1</v>
      </c>
      <c r="C509">
        <v>1</v>
      </c>
      <c r="D509" t="s">
        <v>2983</v>
      </c>
    </row>
    <row r="510" spans="1:4">
      <c r="A510" t="s">
        <v>2455</v>
      </c>
      <c r="B510">
        <v>1</v>
      </c>
      <c r="C510">
        <v>1</v>
      </c>
      <c r="D510" t="s">
        <v>2983</v>
      </c>
    </row>
    <row r="511" spans="1:4">
      <c r="A511" t="s">
        <v>2457</v>
      </c>
      <c r="B511">
        <v>0</v>
      </c>
      <c r="C511">
        <v>1</v>
      </c>
      <c r="D511" t="s">
        <v>3040</v>
      </c>
    </row>
    <row r="512" spans="1:4">
      <c r="A512" t="s">
        <v>2461</v>
      </c>
      <c r="B512">
        <v>1</v>
      </c>
      <c r="C512">
        <v>1</v>
      </c>
      <c r="D512" t="s">
        <v>2983</v>
      </c>
    </row>
    <row r="513" spans="1:4">
      <c r="A513" t="s">
        <v>2463</v>
      </c>
      <c r="B513">
        <v>1</v>
      </c>
      <c r="C513">
        <v>1</v>
      </c>
      <c r="D513" t="s">
        <v>2983</v>
      </c>
    </row>
    <row r="514" spans="1:4">
      <c r="A514" t="s">
        <v>2466</v>
      </c>
      <c r="B514">
        <v>1</v>
      </c>
      <c r="C514">
        <v>1</v>
      </c>
      <c r="D514" t="s">
        <v>2983</v>
      </c>
    </row>
    <row r="515" spans="1:4">
      <c r="A515" t="s">
        <v>2469</v>
      </c>
      <c r="B515">
        <v>1</v>
      </c>
      <c r="C515">
        <v>1</v>
      </c>
      <c r="D515" t="s">
        <v>2983</v>
      </c>
    </row>
    <row r="516" spans="1:4">
      <c r="A516" t="s">
        <v>2471</v>
      </c>
      <c r="B516">
        <v>1</v>
      </c>
      <c r="C516">
        <v>1</v>
      </c>
      <c r="D516" t="s">
        <v>2983</v>
      </c>
    </row>
    <row r="517" spans="1:4">
      <c r="A517" t="s">
        <v>2475</v>
      </c>
      <c r="B517">
        <v>1</v>
      </c>
      <c r="C517">
        <v>1</v>
      </c>
      <c r="D517" t="s">
        <v>2983</v>
      </c>
    </row>
    <row r="518" spans="1:4">
      <c r="A518" t="s">
        <v>2477</v>
      </c>
      <c r="B518">
        <v>1</v>
      </c>
      <c r="C518">
        <v>1</v>
      </c>
      <c r="D518" t="s">
        <v>2983</v>
      </c>
    </row>
    <row r="519" spans="1:4">
      <c r="A519" t="s">
        <v>2480</v>
      </c>
      <c r="B519">
        <v>1</v>
      </c>
      <c r="C519">
        <v>1</v>
      </c>
      <c r="D519" t="s">
        <v>2983</v>
      </c>
    </row>
    <row r="520" spans="1:4">
      <c r="A520" t="s">
        <v>2482</v>
      </c>
      <c r="B520">
        <v>1</v>
      </c>
      <c r="C520">
        <v>1</v>
      </c>
      <c r="D520" t="s">
        <v>2983</v>
      </c>
    </row>
    <row r="521" spans="1:4">
      <c r="A521" t="s">
        <v>2485</v>
      </c>
      <c r="B521">
        <v>1</v>
      </c>
      <c r="C521">
        <v>1</v>
      </c>
      <c r="D521" t="s">
        <v>2983</v>
      </c>
    </row>
    <row r="522" spans="1:4">
      <c r="A522" t="s">
        <v>2487</v>
      </c>
      <c r="B522">
        <v>1</v>
      </c>
      <c r="C522">
        <v>1</v>
      </c>
      <c r="D522" t="s">
        <v>2983</v>
      </c>
    </row>
    <row r="523" spans="1:4">
      <c r="A523" t="s">
        <v>2492</v>
      </c>
      <c r="B523">
        <v>1</v>
      </c>
      <c r="C523">
        <v>1</v>
      </c>
      <c r="D523" t="s">
        <v>2983</v>
      </c>
    </row>
    <row r="524" spans="1:4">
      <c r="A524" t="s">
        <v>2494</v>
      </c>
      <c r="B524">
        <v>1</v>
      </c>
      <c r="C524">
        <v>1</v>
      </c>
      <c r="D524" t="s">
        <v>2983</v>
      </c>
    </row>
    <row r="525" spans="1:4">
      <c r="A525" t="s">
        <v>2496</v>
      </c>
      <c r="B525">
        <v>1</v>
      </c>
      <c r="C525">
        <v>1</v>
      </c>
      <c r="D525" t="s">
        <v>2983</v>
      </c>
    </row>
    <row r="526" spans="1:4">
      <c r="A526" t="s">
        <v>2498</v>
      </c>
      <c r="B526">
        <v>1</v>
      </c>
      <c r="C526">
        <v>1</v>
      </c>
      <c r="D526" t="s">
        <v>2983</v>
      </c>
    </row>
    <row r="527" spans="1:4">
      <c r="A527" t="s">
        <v>2499</v>
      </c>
      <c r="B527">
        <v>1</v>
      </c>
      <c r="C527">
        <v>1</v>
      </c>
      <c r="D527" t="s">
        <v>2983</v>
      </c>
    </row>
    <row r="528" spans="1:4">
      <c r="A528" t="s">
        <v>2502</v>
      </c>
      <c r="B528">
        <v>1</v>
      </c>
      <c r="C528">
        <v>1</v>
      </c>
      <c r="D528" t="s">
        <v>2983</v>
      </c>
    </row>
    <row r="529" spans="1:4">
      <c r="A529" t="s">
        <v>2504</v>
      </c>
      <c r="B529">
        <v>1</v>
      </c>
      <c r="C529">
        <v>1</v>
      </c>
      <c r="D529" t="s">
        <v>2983</v>
      </c>
    </row>
    <row r="530" spans="1:4">
      <c r="A530" t="s">
        <v>2506</v>
      </c>
      <c r="B530">
        <v>1</v>
      </c>
      <c r="C530">
        <v>1</v>
      </c>
      <c r="D530" t="s">
        <v>2983</v>
      </c>
    </row>
    <row r="531" spans="1:4">
      <c r="A531" t="s">
        <v>2508</v>
      </c>
      <c r="B531">
        <v>1</v>
      </c>
      <c r="C531">
        <v>1</v>
      </c>
      <c r="D531" t="s">
        <v>2983</v>
      </c>
    </row>
    <row r="532" spans="1:4">
      <c r="A532" t="s">
        <v>2510</v>
      </c>
      <c r="B532">
        <v>1</v>
      </c>
      <c r="C532">
        <v>1</v>
      </c>
      <c r="D532" t="s">
        <v>2983</v>
      </c>
    </row>
    <row r="533" spans="1:4">
      <c r="A533" t="s">
        <v>2513</v>
      </c>
      <c r="B533">
        <v>1</v>
      </c>
      <c r="C533">
        <v>1</v>
      </c>
      <c r="D533" t="s">
        <v>2983</v>
      </c>
    </row>
    <row r="534" spans="1:4">
      <c r="A534" t="s">
        <v>2516</v>
      </c>
      <c r="B534">
        <v>1</v>
      </c>
      <c r="C534">
        <v>1</v>
      </c>
      <c r="D534" t="s">
        <v>2983</v>
      </c>
    </row>
    <row r="535" spans="1:4">
      <c r="A535" t="s">
        <v>2518</v>
      </c>
      <c r="B535">
        <v>1</v>
      </c>
      <c r="C535">
        <v>1</v>
      </c>
      <c r="D535" t="s">
        <v>2983</v>
      </c>
    </row>
    <row r="536" spans="1:4">
      <c r="A536" t="s">
        <v>2520</v>
      </c>
      <c r="B536">
        <v>1</v>
      </c>
      <c r="C536">
        <v>1</v>
      </c>
      <c r="D536" t="s">
        <v>2983</v>
      </c>
    </row>
    <row r="537" spans="1:4">
      <c r="A537" t="s">
        <v>2522</v>
      </c>
      <c r="B537">
        <v>0</v>
      </c>
      <c r="C537">
        <v>1</v>
      </c>
      <c r="D537" t="s">
        <v>3040</v>
      </c>
    </row>
    <row r="538" spans="1:4">
      <c r="A538" t="s">
        <v>2525</v>
      </c>
      <c r="B538">
        <v>1</v>
      </c>
      <c r="C538">
        <v>1</v>
      </c>
      <c r="D538" t="s">
        <v>2983</v>
      </c>
    </row>
    <row r="539" spans="1:4">
      <c r="A539" t="s">
        <v>2529</v>
      </c>
      <c r="B539">
        <v>1</v>
      </c>
      <c r="C539">
        <v>1</v>
      </c>
      <c r="D539" t="s">
        <v>2983</v>
      </c>
    </row>
    <row r="540" spans="1:4">
      <c r="A540" t="s">
        <v>2533</v>
      </c>
      <c r="B540">
        <v>1</v>
      </c>
      <c r="C540">
        <v>1</v>
      </c>
      <c r="D540" t="s">
        <v>2983</v>
      </c>
    </row>
    <row r="541" spans="1:4">
      <c r="A541" t="s">
        <v>2535</v>
      </c>
      <c r="B541">
        <v>1</v>
      </c>
      <c r="C541">
        <v>1</v>
      </c>
      <c r="D541" t="s">
        <v>2983</v>
      </c>
    </row>
    <row r="542" spans="1:4">
      <c r="A542" t="s">
        <v>2539</v>
      </c>
      <c r="B542">
        <v>1</v>
      </c>
      <c r="C542">
        <v>1</v>
      </c>
      <c r="D542" t="s">
        <v>2983</v>
      </c>
    </row>
    <row r="543" spans="1:4">
      <c r="A543" t="s">
        <v>2541</v>
      </c>
      <c r="B543">
        <v>1</v>
      </c>
      <c r="C543">
        <v>1</v>
      </c>
      <c r="D543" t="s">
        <v>2983</v>
      </c>
    </row>
    <row r="544" spans="1:4">
      <c r="A544" t="s">
        <v>2544</v>
      </c>
      <c r="B544">
        <v>1</v>
      </c>
      <c r="C544">
        <v>1</v>
      </c>
      <c r="D544" t="s">
        <v>2983</v>
      </c>
    </row>
    <row r="545" spans="1:4">
      <c r="A545" t="s">
        <v>2546</v>
      </c>
      <c r="B545">
        <v>1</v>
      </c>
      <c r="C545">
        <v>1</v>
      </c>
      <c r="D545" t="s">
        <v>2983</v>
      </c>
    </row>
    <row r="546" spans="1:4">
      <c r="A546" t="s">
        <v>2548</v>
      </c>
      <c r="B546">
        <v>1</v>
      </c>
      <c r="C546">
        <v>1</v>
      </c>
      <c r="D546" t="s">
        <v>2983</v>
      </c>
    </row>
    <row r="547" spans="1:4">
      <c r="A547" t="s">
        <v>2550</v>
      </c>
      <c r="B547">
        <v>1</v>
      </c>
      <c r="C547">
        <v>1</v>
      </c>
      <c r="D547" t="s">
        <v>2983</v>
      </c>
    </row>
    <row r="548" spans="1:4">
      <c r="A548" t="s">
        <v>2552</v>
      </c>
      <c r="B548">
        <v>1</v>
      </c>
      <c r="C548">
        <v>1</v>
      </c>
      <c r="D548" t="s">
        <v>2983</v>
      </c>
    </row>
    <row r="549" spans="1:4">
      <c r="A549" t="s">
        <v>2554</v>
      </c>
      <c r="B549">
        <v>1</v>
      </c>
      <c r="C549">
        <v>1</v>
      </c>
      <c r="D549" t="s">
        <v>2983</v>
      </c>
    </row>
    <row r="550" spans="1:4">
      <c r="A550" t="s">
        <v>2556</v>
      </c>
      <c r="B550">
        <v>1</v>
      </c>
      <c r="C550">
        <v>1</v>
      </c>
      <c r="D550" t="s">
        <v>2983</v>
      </c>
    </row>
    <row r="551" spans="1:4">
      <c r="A551" t="s">
        <v>2558</v>
      </c>
      <c r="B551">
        <v>1</v>
      </c>
      <c r="C551">
        <v>1</v>
      </c>
      <c r="D551" t="s">
        <v>2983</v>
      </c>
    </row>
    <row r="552" spans="1:4">
      <c r="A552" t="s">
        <v>2560</v>
      </c>
      <c r="B552">
        <v>1</v>
      </c>
      <c r="C552">
        <v>1</v>
      </c>
      <c r="D552" t="s">
        <v>2983</v>
      </c>
    </row>
    <row r="553" spans="1:4">
      <c r="A553" t="s">
        <v>2562</v>
      </c>
      <c r="B553">
        <v>1</v>
      </c>
      <c r="C553">
        <v>1</v>
      </c>
      <c r="D553" t="s">
        <v>2983</v>
      </c>
    </row>
    <row r="554" spans="1:4">
      <c r="A554" t="s">
        <v>2565</v>
      </c>
      <c r="B554">
        <v>1</v>
      </c>
      <c r="C554">
        <v>1</v>
      </c>
      <c r="D554" t="s">
        <v>2983</v>
      </c>
    </row>
    <row r="555" spans="1:4">
      <c r="A555" t="s">
        <v>2567</v>
      </c>
      <c r="B555">
        <v>1</v>
      </c>
      <c r="C555">
        <v>1</v>
      </c>
      <c r="D555" t="s">
        <v>2983</v>
      </c>
    </row>
    <row r="556" spans="1:4">
      <c r="A556" t="s">
        <v>2569</v>
      </c>
      <c r="B556">
        <v>1</v>
      </c>
      <c r="C556">
        <v>1</v>
      </c>
      <c r="D556" t="s">
        <v>2983</v>
      </c>
    </row>
    <row r="557" spans="1:4">
      <c r="A557" t="s">
        <v>2571</v>
      </c>
      <c r="B557">
        <v>1</v>
      </c>
      <c r="C557">
        <v>1</v>
      </c>
      <c r="D557" t="s">
        <v>2983</v>
      </c>
    </row>
    <row r="558" spans="1:4">
      <c r="A558" t="s">
        <v>2573</v>
      </c>
      <c r="B558">
        <v>1</v>
      </c>
      <c r="C558">
        <v>1</v>
      </c>
      <c r="D558" t="s">
        <v>2983</v>
      </c>
    </row>
    <row r="559" spans="1:4">
      <c r="A559" t="s">
        <v>2575</v>
      </c>
      <c r="B559">
        <v>1</v>
      </c>
      <c r="C559">
        <v>1</v>
      </c>
      <c r="D559" t="s">
        <v>2983</v>
      </c>
    </row>
    <row r="560" spans="1:4">
      <c r="A560" t="s">
        <v>2577</v>
      </c>
      <c r="B560">
        <v>1</v>
      </c>
      <c r="C560">
        <v>1</v>
      </c>
      <c r="D560" t="s">
        <v>2983</v>
      </c>
    </row>
    <row r="561" spans="1:4">
      <c r="A561" t="s">
        <v>2579</v>
      </c>
      <c r="B561">
        <v>1</v>
      </c>
      <c r="C561">
        <v>1</v>
      </c>
      <c r="D561" t="s">
        <v>2983</v>
      </c>
    </row>
    <row r="562" spans="1:4">
      <c r="A562" t="s">
        <v>2581</v>
      </c>
      <c r="B562">
        <v>1</v>
      </c>
      <c r="C562">
        <v>1</v>
      </c>
      <c r="D562" t="s">
        <v>2983</v>
      </c>
    </row>
    <row r="563" spans="1:4">
      <c r="A563" t="s">
        <v>2583</v>
      </c>
      <c r="B563">
        <v>1</v>
      </c>
      <c r="C563">
        <v>1</v>
      </c>
      <c r="D563" t="s">
        <v>2983</v>
      </c>
    </row>
    <row r="564" spans="1:4">
      <c r="A564" t="s">
        <v>2585</v>
      </c>
      <c r="B564">
        <v>1</v>
      </c>
      <c r="C564">
        <v>1</v>
      </c>
      <c r="D564" t="s">
        <v>2983</v>
      </c>
    </row>
    <row r="565" spans="1:4">
      <c r="A565" t="s">
        <v>2587</v>
      </c>
      <c r="B565">
        <v>1</v>
      </c>
      <c r="C565">
        <v>1</v>
      </c>
      <c r="D565" t="s">
        <v>2983</v>
      </c>
    </row>
    <row r="566" spans="1:4">
      <c r="A566" t="s">
        <v>2589</v>
      </c>
      <c r="B566">
        <v>1</v>
      </c>
      <c r="C566">
        <v>1</v>
      </c>
      <c r="D566" t="s">
        <v>2983</v>
      </c>
    </row>
    <row r="567" spans="1:4">
      <c r="A567" t="s">
        <v>2591</v>
      </c>
      <c r="B567">
        <v>1</v>
      </c>
      <c r="C567">
        <v>1</v>
      </c>
      <c r="D567" t="s">
        <v>2983</v>
      </c>
    </row>
    <row r="568" spans="1:4">
      <c r="A568" t="s">
        <v>2593</v>
      </c>
      <c r="B568">
        <v>0</v>
      </c>
      <c r="C568">
        <v>1</v>
      </c>
      <c r="D568" t="s">
        <v>3040</v>
      </c>
    </row>
    <row r="569" spans="1:4">
      <c r="A569" t="s">
        <v>2148</v>
      </c>
      <c r="B569">
        <v>1</v>
      </c>
      <c r="C569">
        <v>1</v>
      </c>
      <c r="D569" t="s">
        <v>2983</v>
      </c>
    </row>
    <row r="570" spans="1:4">
      <c r="A570" t="s">
        <v>2597</v>
      </c>
      <c r="B570">
        <v>1</v>
      </c>
      <c r="C570">
        <v>1</v>
      </c>
      <c r="D570" t="s">
        <v>2983</v>
      </c>
    </row>
    <row r="571" spans="1:4">
      <c r="A571" t="s">
        <v>2598</v>
      </c>
      <c r="B571">
        <v>1</v>
      </c>
      <c r="C571">
        <v>1</v>
      </c>
      <c r="D571" t="s">
        <v>2983</v>
      </c>
    </row>
    <row r="572" spans="1:4">
      <c r="A572" t="s">
        <v>2600</v>
      </c>
      <c r="B572">
        <v>1</v>
      </c>
      <c r="C572">
        <v>1</v>
      </c>
      <c r="D572" t="s">
        <v>2983</v>
      </c>
    </row>
    <row r="573" spans="1:4">
      <c r="A573" t="s">
        <v>2602</v>
      </c>
      <c r="B573">
        <v>1</v>
      </c>
      <c r="C573">
        <v>1</v>
      </c>
      <c r="D573" t="s">
        <v>2983</v>
      </c>
    </row>
    <row r="574" spans="1:4">
      <c r="A574" t="s">
        <v>2603</v>
      </c>
      <c r="B574">
        <v>1</v>
      </c>
      <c r="C574">
        <v>1</v>
      </c>
      <c r="D574" t="s">
        <v>2983</v>
      </c>
    </row>
    <row r="575" spans="1:4">
      <c r="A575" t="s">
        <v>2605</v>
      </c>
      <c r="B575">
        <v>1</v>
      </c>
      <c r="C575">
        <v>1</v>
      </c>
      <c r="D575" t="s">
        <v>2983</v>
      </c>
    </row>
    <row r="576" spans="1:4">
      <c r="A576" t="s">
        <v>2607</v>
      </c>
      <c r="B576">
        <v>1</v>
      </c>
      <c r="C576">
        <v>1</v>
      </c>
      <c r="D576" t="s">
        <v>2983</v>
      </c>
    </row>
    <row r="577" spans="1:4">
      <c r="A577" t="s">
        <v>2608</v>
      </c>
      <c r="B577">
        <v>1</v>
      </c>
      <c r="C577">
        <v>1</v>
      </c>
      <c r="D577" t="s">
        <v>2983</v>
      </c>
    </row>
    <row r="578" spans="1:4">
      <c r="A578" t="s">
        <v>2610</v>
      </c>
      <c r="B578">
        <v>1</v>
      </c>
      <c r="C578">
        <v>1</v>
      </c>
      <c r="D578" t="s">
        <v>2983</v>
      </c>
    </row>
    <row r="579" spans="1:4">
      <c r="A579" t="s">
        <v>2612</v>
      </c>
      <c r="B579">
        <v>1</v>
      </c>
      <c r="C579">
        <v>1</v>
      </c>
      <c r="D579" t="s">
        <v>2983</v>
      </c>
    </row>
    <row r="580" spans="1:4">
      <c r="A580" t="s">
        <v>2613</v>
      </c>
      <c r="B580">
        <v>1</v>
      </c>
      <c r="C580">
        <v>1</v>
      </c>
      <c r="D580" t="s">
        <v>2983</v>
      </c>
    </row>
    <row r="581" spans="1:4">
      <c r="A581" t="s">
        <v>2615</v>
      </c>
      <c r="B581">
        <v>1</v>
      </c>
      <c r="C581">
        <v>1</v>
      </c>
      <c r="D581" t="s">
        <v>2983</v>
      </c>
    </row>
    <row r="582" spans="1:4">
      <c r="A582" t="s">
        <v>2617</v>
      </c>
      <c r="B582">
        <v>1</v>
      </c>
      <c r="C582">
        <v>1</v>
      </c>
      <c r="D582" t="s">
        <v>2983</v>
      </c>
    </row>
    <row r="583" spans="1:4">
      <c r="A583" t="s">
        <v>2618</v>
      </c>
      <c r="B583">
        <v>1</v>
      </c>
      <c r="C583">
        <v>1</v>
      </c>
      <c r="D583" t="s">
        <v>2983</v>
      </c>
    </row>
    <row r="584" spans="1:4">
      <c r="A584" t="s">
        <v>2620</v>
      </c>
      <c r="B584">
        <v>1</v>
      </c>
      <c r="C584">
        <v>1</v>
      </c>
      <c r="D584" t="s">
        <v>2983</v>
      </c>
    </row>
    <row r="585" spans="1:4">
      <c r="A585" t="s">
        <v>2622</v>
      </c>
      <c r="B585">
        <v>1</v>
      </c>
      <c r="C585">
        <v>1</v>
      </c>
      <c r="D585" t="s">
        <v>2983</v>
      </c>
    </row>
    <row r="586" spans="1:4">
      <c r="A586" t="s">
        <v>2623</v>
      </c>
      <c r="B586">
        <v>1</v>
      </c>
      <c r="C586">
        <v>1</v>
      </c>
      <c r="D586" t="s">
        <v>2983</v>
      </c>
    </row>
    <row r="587" spans="1:4">
      <c r="A587" t="s">
        <v>2625</v>
      </c>
      <c r="B587">
        <v>1</v>
      </c>
      <c r="C587">
        <v>1</v>
      </c>
      <c r="D587" t="s">
        <v>2983</v>
      </c>
    </row>
    <row r="588" spans="1:4">
      <c r="A588" t="s">
        <v>2627</v>
      </c>
      <c r="B588">
        <v>1</v>
      </c>
      <c r="C588">
        <v>1</v>
      </c>
      <c r="D588" t="s">
        <v>2983</v>
      </c>
    </row>
    <row r="589" spans="1:4">
      <c r="A589" t="s">
        <v>2628</v>
      </c>
      <c r="B589">
        <v>1</v>
      </c>
      <c r="C589">
        <v>1</v>
      </c>
      <c r="D589" t="s">
        <v>2983</v>
      </c>
    </row>
    <row r="590" spans="1:4">
      <c r="A590" t="s">
        <v>2630</v>
      </c>
      <c r="B590">
        <v>1</v>
      </c>
      <c r="C590">
        <v>1</v>
      </c>
      <c r="D590" t="s">
        <v>2983</v>
      </c>
    </row>
    <row r="591" spans="1:4">
      <c r="A591" t="s">
        <v>2632</v>
      </c>
      <c r="B591">
        <v>1</v>
      </c>
      <c r="C591">
        <v>1</v>
      </c>
      <c r="D591" t="s">
        <v>2983</v>
      </c>
    </row>
    <row r="592" spans="1:4">
      <c r="A592" t="s">
        <v>2633</v>
      </c>
      <c r="B592">
        <v>1</v>
      </c>
      <c r="C592">
        <v>1</v>
      </c>
      <c r="D592" t="s">
        <v>2983</v>
      </c>
    </row>
    <row r="593" spans="1:4">
      <c r="A593" t="s">
        <v>2635</v>
      </c>
      <c r="B593">
        <v>1</v>
      </c>
      <c r="C593">
        <v>1</v>
      </c>
      <c r="D593" t="s">
        <v>2983</v>
      </c>
    </row>
    <row r="594" spans="1:4">
      <c r="A594" t="s">
        <v>2637</v>
      </c>
      <c r="B594">
        <v>1</v>
      </c>
      <c r="C594">
        <v>1</v>
      </c>
      <c r="D594" t="s">
        <v>2983</v>
      </c>
    </row>
    <row r="595" spans="1:4">
      <c r="A595" t="s">
        <v>2638</v>
      </c>
      <c r="B595">
        <v>1</v>
      </c>
      <c r="C595">
        <v>1</v>
      </c>
      <c r="D595" t="s">
        <v>2983</v>
      </c>
    </row>
    <row r="596" spans="1:4">
      <c r="A596" t="s">
        <v>2640</v>
      </c>
      <c r="B596">
        <v>1</v>
      </c>
      <c r="C596">
        <v>1</v>
      </c>
      <c r="D596" t="s">
        <v>2983</v>
      </c>
    </row>
    <row r="597" spans="1:4">
      <c r="A597" t="s">
        <v>2642</v>
      </c>
      <c r="B597">
        <v>1</v>
      </c>
      <c r="C597">
        <v>1</v>
      </c>
      <c r="D597" t="s">
        <v>2983</v>
      </c>
    </row>
    <row r="598" spans="1:4">
      <c r="A598" t="s">
        <v>2643</v>
      </c>
      <c r="B598">
        <v>1</v>
      </c>
      <c r="C598">
        <v>1</v>
      </c>
      <c r="D598" t="s">
        <v>2983</v>
      </c>
    </row>
    <row r="599" spans="1:4">
      <c r="A599" t="s">
        <v>2645</v>
      </c>
      <c r="B599">
        <v>1</v>
      </c>
      <c r="C599">
        <v>1</v>
      </c>
      <c r="D599" t="s">
        <v>2983</v>
      </c>
    </row>
    <row r="600" spans="1:4">
      <c r="A600" t="s">
        <v>2647</v>
      </c>
      <c r="B600">
        <v>1</v>
      </c>
      <c r="C600">
        <v>1</v>
      </c>
      <c r="D600" t="s">
        <v>2983</v>
      </c>
    </row>
    <row r="601" spans="1:4">
      <c r="A601" t="s">
        <v>2648</v>
      </c>
      <c r="B601">
        <v>1</v>
      </c>
      <c r="C601">
        <v>1</v>
      </c>
      <c r="D601" t="s">
        <v>2983</v>
      </c>
    </row>
    <row r="602" spans="1:4">
      <c r="A602" t="s">
        <v>2650</v>
      </c>
      <c r="B602">
        <v>1</v>
      </c>
      <c r="C602">
        <v>1</v>
      </c>
      <c r="D602" t="s">
        <v>2983</v>
      </c>
    </row>
    <row r="603" spans="1:4">
      <c r="A603" t="s">
        <v>2652</v>
      </c>
      <c r="B603">
        <v>1</v>
      </c>
      <c r="C603">
        <v>1</v>
      </c>
      <c r="D603" t="s">
        <v>2983</v>
      </c>
    </row>
    <row r="604" spans="1:4">
      <c r="A604" t="s">
        <v>2653</v>
      </c>
      <c r="B604">
        <v>1</v>
      </c>
      <c r="C604">
        <v>1</v>
      </c>
      <c r="D604" t="s">
        <v>2983</v>
      </c>
    </row>
    <row r="605" spans="1:4">
      <c r="A605" t="s">
        <v>2655</v>
      </c>
      <c r="B605">
        <v>1</v>
      </c>
      <c r="C605">
        <v>1</v>
      </c>
      <c r="D605" t="s">
        <v>2983</v>
      </c>
    </row>
    <row r="606" spans="1:4">
      <c r="A606" t="s">
        <v>2657</v>
      </c>
      <c r="B606">
        <v>1</v>
      </c>
      <c r="C606">
        <v>1</v>
      </c>
      <c r="D606" t="s">
        <v>2983</v>
      </c>
    </row>
    <row r="607" spans="1:4">
      <c r="A607" t="s">
        <v>2658</v>
      </c>
      <c r="B607">
        <v>1</v>
      </c>
      <c r="C607">
        <v>1</v>
      </c>
      <c r="D607" t="s">
        <v>2983</v>
      </c>
    </row>
    <row r="608" spans="1:4">
      <c r="A608" t="s">
        <v>2660</v>
      </c>
      <c r="B608">
        <v>1</v>
      </c>
      <c r="C608">
        <v>1</v>
      </c>
      <c r="D608" t="s">
        <v>2983</v>
      </c>
    </row>
    <row r="609" spans="1:4">
      <c r="A609" t="s">
        <v>2662</v>
      </c>
      <c r="B609">
        <v>1</v>
      </c>
      <c r="C609">
        <v>1</v>
      </c>
      <c r="D609" t="s">
        <v>2983</v>
      </c>
    </row>
    <row r="610" spans="1:4">
      <c r="A610" t="s">
        <v>2663</v>
      </c>
      <c r="B610">
        <v>1</v>
      </c>
      <c r="C610">
        <v>1</v>
      </c>
      <c r="D610" t="s">
        <v>2983</v>
      </c>
    </row>
    <row r="611" spans="1:4">
      <c r="A611" t="s">
        <v>2665</v>
      </c>
      <c r="B611">
        <v>1</v>
      </c>
      <c r="C611">
        <v>1</v>
      </c>
      <c r="D611" t="s">
        <v>2983</v>
      </c>
    </row>
    <row r="612" spans="1:4">
      <c r="A612" t="s">
        <v>2667</v>
      </c>
      <c r="B612">
        <v>1</v>
      </c>
      <c r="C612">
        <v>1</v>
      </c>
      <c r="D612" t="s">
        <v>2983</v>
      </c>
    </row>
    <row r="613" spans="1:4">
      <c r="A613" t="s">
        <v>2668</v>
      </c>
      <c r="B613">
        <v>1</v>
      </c>
      <c r="C613">
        <v>1</v>
      </c>
      <c r="D613" t="s">
        <v>2983</v>
      </c>
    </row>
    <row r="614" spans="1:4">
      <c r="A614" t="s">
        <v>2670</v>
      </c>
      <c r="B614">
        <v>1</v>
      </c>
      <c r="C614">
        <v>1</v>
      </c>
      <c r="D614" t="s">
        <v>2983</v>
      </c>
    </row>
    <row r="615" spans="1:4">
      <c r="A615" t="s">
        <v>2672</v>
      </c>
      <c r="B615">
        <v>1</v>
      </c>
      <c r="C615">
        <v>1</v>
      </c>
      <c r="D615" t="s">
        <v>2983</v>
      </c>
    </row>
    <row r="616" spans="1:4">
      <c r="A616" t="s">
        <v>2673</v>
      </c>
      <c r="B616">
        <v>1</v>
      </c>
      <c r="C616">
        <v>1</v>
      </c>
      <c r="D616" t="s">
        <v>2983</v>
      </c>
    </row>
    <row r="617" spans="1:4">
      <c r="A617" t="s">
        <v>2675</v>
      </c>
      <c r="B617">
        <v>1</v>
      </c>
      <c r="C617">
        <v>1</v>
      </c>
      <c r="D617" t="s">
        <v>2983</v>
      </c>
    </row>
    <row r="618" spans="1:4">
      <c r="A618" t="s">
        <v>2677</v>
      </c>
      <c r="B618">
        <v>1</v>
      </c>
      <c r="C618">
        <v>1</v>
      </c>
      <c r="D618" t="s">
        <v>2983</v>
      </c>
    </row>
    <row r="619" spans="1:4">
      <c r="A619" t="s">
        <v>2678</v>
      </c>
      <c r="B619">
        <v>1</v>
      </c>
      <c r="C619">
        <v>1</v>
      </c>
      <c r="D619" t="s">
        <v>2983</v>
      </c>
    </row>
    <row r="620" spans="1:4">
      <c r="A620" t="s">
        <v>2680</v>
      </c>
      <c r="B620">
        <v>1</v>
      </c>
      <c r="C620">
        <v>1</v>
      </c>
      <c r="D620" t="s">
        <v>2983</v>
      </c>
    </row>
    <row r="621" spans="1:4">
      <c r="A621" t="s">
        <v>2682</v>
      </c>
      <c r="B621">
        <v>1</v>
      </c>
      <c r="C621">
        <v>1</v>
      </c>
      <c r="D621" t="s">
        <v>2983</v>
      </c>
    </row>
    <row r="622" spans="1:4">
      <c r="A622" t="s">
        <v>2683</v>
      </c>
      <c r="B622">
        <v>1</v>
      </c>
      <c r="C622">
        <v>1</v>
      </c>
      <c r="D622" t="s">
        <v>2983</v>
      </c>
    </row>
    <row r="623" spans="1:4">
      <c r="A623" t="s">
        <v>2685</v>
      </c>
      <c r="B623">
        <v>1</v>
      </c>
      <c r="C623">
        <v>1</v>
      </c>
      <c r="D623" t="s">
        <v>2983</v>
      </c>
    </row>
    <row r="624" spans="1:4">
      <c r="A624" t="s">
        <v>2688</v>
      </c>
      <c r="B624">
        <v>1</v>
      </c>
      <c r="C624">
        <v>1</v>
      </c>
      <c r="D624" t="s">
        <v>2983</v>
      </c>
    </row>
    <row r="625" spans="1:4">
      <c r="A625" t="s">
        <v>2689</v>
      </c>
      <c r="B625">
        <v>1</v>
      </c>
      <c r="C625">
        <v>1</v>
      </c>
      <c r="D625" t="s">
        <v>2983</v>
      </c>
    </row>
    <row r="626" spans="1:4">
      <c r="A626" t="s">
        <v>2691</v>
      </c>
      <c r="B626">
        <v>1</v>
      </c>
      <c r="C626">
        <v>1</v>
      </c>
      <c r="D626" t="s">
        <v>2983</v>
      </c>
    </row>
    <row r="627" spans="1:4">
      <c r="A627" t="s">
        <v>2693</v>
      </c>
      <c r="B627">
        <v>1</v>
      </c>
      <c r="C627">
        <v>1</v>
      </c>
      <c r="D627" t="s">
        <v>2983</v>
      </c>
    </row>
    <row r="628" spans="1:4">
      <c r="A628" t="s">
        <v>2694</v>
      </c>
      <c r="B628">
        <v>1</v>
      </c>
      <c r="C628">
        <v>1</v>
      </c>
      <c r="D628" t="s">
        <v>2983</v>
      </c>
    </row>
    <row r="629" spans="1:4">
      <c r="A629" t="s">
        <v>2696</v>
      </c>
      <c r="B629">
        <v>1</v>
      </c>
      <c r="C629">
        <v>1</v>
      </c>
      <c r="D629" t="s">
        <v>2983</v>
      </c>
    </row>
    <row r="630" spans="1:4">
      <c r="A630" t="s">
        <v>2698</v>
      </c>
      <c r="B630">
        <v>1</v>
      </c>
      <c r="C630">
        <v>1</v>
      </c>
      <c r="D630" t="s">
        <v>2983</v>
      </c>
    </row>
    <row r="631" spans="1:4">
      <c r="A631" t="s">
        <v>2699</v>
      </c>
      <c r="B631">
        <v>1</v>
      </c>
      <c r="C631">
        <v>1</v>
      </c>
      <c r="D631" t="s">
        <v>2983</v>
      </c>
    </row>
    <row r="632" spans="1:4">
      <c r="A632" t="s">
        <v>2701</v>
      </c>
      <c r="B632">
        <v>1</v>
      </c>
      <c r="C632">
        <v>1</v>
      </c>
      <c r="D632" t="s">
        <v>2983</v>
      </c>
    </row>
    <row r="633" spans="1:4">
      <c r="A633" t="s">
        <v>2703</v>
      </c>
      <c r="B633">
        <v>1</v>
      </c>
      <c r="C633">
        <v>1</v>
      </c>
      <c r="D633" t="s">
        <v>2983</v>
      </c>
    </row>
    <row r="634" spans="1:4">
      <c r="A634" t="s">
        <v>2704</v>
      </c>
      <c r="B634">
        <v>1</v>
      </c>
      <c r="C634">
        <v>1</v>
      </c>
      <c r="D634" t="s">
        <v>2983</v>
      </c>
    </row>
    <row r="635" spans="1:4">
      <c r="A635" t="s">
        <v>2706</v>
      </c>
      <c r="B635">
        <v>1</v>
      </c>
      <c r="C635">
        <v>1</v>
      </c>
      <c r="D635" t="s">
        <v>2983</v>
      </c>
    </row>
    <row r="636" spans="1:4">
      <c r="A636" t="s">
        <v>2708</v>
      </c>
      <c r="B636">
        <v>1</v>
      </c>
      <c r="C636">
        <v>1</v>
      </c>
      <c r="D636" t="s">
        <v>2983</v>
      </c>
    </row>
    <row r="637" spans="1:4">
      <c r="A637" t="s">
        <v>2709</v>
      </c>
      <c r="B637">
        <v>1</v>
      </c>
      <c r="C637">
        <v>1</v>
      </c>
      <c r="D637" t="s">
        <v>2983</v>
      </c>
    </row>
    <row r="638" spans="1:4">
      <c r="A638" t="s">
        <v>2711</v>
      </c>
      <c r="B638">
        <v>1</v>
      </c>
      <c r="C638">
        <v>1</v>
      </c>
      <c r="D638" t="s">
        <v>2983</v>
      </c>
    </row>
    <row r="639" spans="1:4">
      <c r="A639" t="s">
        <v>2713</v>
      </c>
      <c r="B639">
        <v>1</v>
      </c>
      <c r="C639">
        <v>1</v>
      </c>
      <c r="D639" t="s">
        <v>2983</v>
      </c>
    </row>
    <row r="640" spans="1:4">
      <c r="A640" t="s">
        <v>2714</v>
      </c>
      <c r="B640">
        <v>1</v>
      </c>
      <c r="C640">
        <v>1</v>
      </c>
      <c r="D640" t="s">
        <v>2983</v>
      </c>
    </row>
    <row r="641" spans="1:4">
      <c r="A641" t="s">
        <v>2716</v>
      </c>
      <c r="B641">
        <v>1</v>
      </c>
      <c r="C641">
        <v>1</v>
      </c>
      <c r="D641" t="s">
        <v>2983</v>
      </c>
    </row>
    <row r="642" spans="1:4">
      <c r="A642" t="s">
        <v>2718</v>
      </c>
      <c r="B642">
        <v>1</v>
      </c>
      <c r="C642">
        <v>1</v>
      </c>
      <c r="D642" t="s">
        <v>2983</v>
      </c>
    </row>
    <row r="643" spans="1:4">
      <c r="A643" t="s">
        <v>2719</v>
      </c>
      <c r="B643">
        <v>1</v>
      </c>
      <c r="C643">
        <v>1</v>
      </c>
      <c r="D643" t="s">
        <v>2983</v>
      </c>
    </row>
    <row r="644" spans="1:4">
      <c r="A644" t="s">
        <v>2721</v>
      </c>
      <c r="B644">
        <v>1</v>
      </c>
      <c r="C644">
        <v>1</v>
      </c>
      <c r="D644" t="s">
        <v>2983</v>
      </c>
    </row>
    <row r="645" spans="1:4">
      <c r="A645" t="s">
        <v>2723</v>
      </c>
      <c r="B645">
        <v>1</v>
      </c>
      <c r="C645">
        <v>1</v>
      </c>
      <c r="D645" t="s">
        <v>2983</v>
      </c>
    </row>
    <row r="646" spans="1:4">
      <c r="A646" t="s">
        <v>2724</v>
      </c>
      <c r="B646">
        <v>1</v>
      </c>
      <c r="C646">
        <v>1</v>
      </c>
      <c r="D646" t="s">
        <v>2983</v>
      </c>
    </row>
    <row r="647" spans="1:4">
      <c r="A647" t="s">
        <v>2726</v>
      </c>
      <c r="B647">
        <v>1</v>
      </c>
      <c r="C647">
        <v>1</v>
      </c>
      <c r="D647" t="s">
        <v>2983</v>
      </c>
    </row>
    <row r="648" spans="1:4">
      <c r="A648" t="s">
        <v>2728</v>
      </c>
      <c r="B648">
        <v>1</v>
      </c>
      <c r="C648">
        <v>1</v>
      </c>
      <c r="D648" t="s">
        <v>2983</v>
      </c>
    </row>
    <row r="649" spans="1:4">
      <c r="A649" t="s">
        <v>2729</v>
      </c>
      <c r="B649">
        <v>1</v>
      </c>
      <c r="C649">
        <v>1</v>
      </c>
      <c r="D649" t="s">
        <v>2983</v>
      </c>
    </row>
    <row r="650" spans="1:4">
      <c r="A650" t="s">
        <v>2731</v>
      </c>
      <c r="B650">
        <v>1</v>
      </c>
      <c r="C650">
        <v>1</v>
      </c>
      <c r="D650" t="s">
        <v>2983</v>
      </c>
    </row>
    <row r="651" spans="1:4">
      <c r="A651" t="s">
        <v>2733</v>
      </c>
      <c r="B651">
        <v>1</v>
      </c>
      <c r="C651">
        <v>1</v>
      </c>
      <c r="D651" t="s">
        <v>2983</v>
      </c>
    </row>
    <row r="652" spans="1:4">
      <c r="A652" t="s">
        <v>2734</v>
      </c>
      <c r="B652">
        <v>1</v>
      </c>
      <c r="C652">
        <v>1</v>
      </c>
      <c r="D652" t="s">
        <v>2983</v>
      </c>
    </row>
    <row r="653" spans="1:4">
      <c r="A653" t="s">
        <v>2736</v>
      </c>
      <c r="B653">
        <v>1</v>
      </c>
      <c r="C653">
        <v>1</v>
      </c>
      <c r="D653" t="s">
        <v>2983</v>
      </c>
    </row>
    <row r="654" spans="1:4">
      <c r="A654" t="s">
        <v>2738</v>
      </c>
      <c r="B654">
        <v>1</v>
      </c>
      <c r="C654">
        <v>1</v>
      </c>
      <c r="D654" t="s">
        <v>2983</v>
      </c>
    </row>
    <row r="655" spans="1:4">
      <c r="A655" t="s">
        <v>2739</v>
      </c>
      <c r="B655">
        <v>1</v>
      </c>
      <c r="C655">
        <v>1</v>
      </c>
      <c r="D655" t="s">
        <v>2983</v>
      </c>
    </row>
    <row r="656" spans="1:4">
      <c r="A656" t="s">
        <v>2741</v>
      </c>
      <c r="B656">
        <v>1</v>
      </c>
      <c r="C656">
        <v>1</v>
      </c>
      <c r="D656" t="s">
        <v>2983</v>
      </c>
    </row>
    <row r="657" spans="1:4">
      <c r="A657" t="s">
        <v>2743</v>
      </c>
      <c r="B657">
        <v>1</v>
      </c>
      <c r="C657">
        <v>1</v>
      </c>
      <c r="D657" t="s">
        <v>2983</v>
      </c>
    </row>
    <row r="658" spans="1:4">
      <c r="A658" t="s">
        <v>2744</v>
      </c>
      <c r="B658">
        <v>1</v>
      </c>
      <c r="C658">
        <v>1</v>
      </c>
      <c r="D658" t="s">
        <v>2983</v>
      </c>
    </row>
    <row r="659" spans="1:4">
      <c r="A659" t="s">
        <v>2746</v>
      </c>
      <c r="B659">
        <v>1</v>
      </c>
      <c r="C659">
        <v>1</v>
      </c>
      <c r="D659" t="s">
        <v>2983</v>
      </c>
    </row>
    <row r="660" spans="1:4">
      <c r="A660" t="s">
        <v>2748</v>
      </c>
      <c r="B660">
        <v>1</v>
      </c>
      <c r="C660">
        <v>1</v>
      </c>
      <c r="D660" t="s">
        <v>2983</v>
      </c>
    </row>
    <row r="661" spans="1:4">
      <c r="A661" t="s">
        <v>2749</v>
      </c>
      <c r="B661">
        <v>1</v>
      </c>
      <c r="C661">
        <v>1</v>
      </c>
      <c r="D661" t="s">
        <v>2983</v>
      </c>
    </row>
    <row r="662" spans="1:4">
      <c r="A662" t="s">
        <v>2752</v>
      </c>
      <c r="B662">
        <v>1</v>
      </c>
      <c r="C662">
        <v>1</v>
      </c>
      <c r="D662" t="s">
        <v>2983</v>
      </c>
    </row>
    <row r="663" spans="1:4">
      <c r="A663" t="s">
        <v>2754</v>
      </c>
      <c r="B663">
        <v>0</v>
      </c>
      <c r="C663">
        <v>1</v>
      </c>
      <c r="D663" t="s">
        <v>3040</v>
      </c>
    </row>
    <row r="664" spans="1:4">
      <c r="A664" t="s">
        <v>2757</v>
      </c>
      <c r="B664">
        <v>1</v>
      </c>
      <c r="C664">
        <v>1</v>
      </c>
      <c r="D664" t="s">
        <v>2983</v>
      </c>
    </row>
    <row r="665" spans="1:4">
      <c r="A665" t="s">
        <v>2760</v>
      </c>
      <c r="B665">
        <v>0</v>
      </c>
      <c r="C665">
        <v>1</v>
      </c>
      <c r="D665" t="s">
        <v>3040</v>
      </c>
    </row>
    <row r="666" spans="1:4">
      <c r="A666" t="s">
        <v>2764</v>
      </c>
      <c r="B666">
        <v>0</v>
      </c>
      <c r="C666">
        <v>1</v>
      </c>
      <c r="D666" t="s">
        <v>3040</v>
      </c>
    </row>
    <row r="667" spans="1:4">
      <c r="A667" t="s">
        <v>2767</v>
      </c>
      <c r="B667">
        <v>0</v>
      </c>
      <c r="C667">
        <v>1</v>
      </c>
      <c r="D667" t="s">
        <v>3040</v>
      </c>
    </row>
    <row r="668" spans="1:4">
      <c r="A668" t="s">
        <v>2012</v>
      </c>
      <c r="B668">
        <v>1</v>
      </c>
      <c r="C668">
        <v>1</v>
      </c>
      <c r="D668" t="s">
        <v>2983</v>
      </c>
    </row>
    <row r="669" spans="1:4">
      <c r="A669" t="s">
        <v>2783</v>
      </c>
      <c r="B669">
        <v>0</v>
      </c>
      <c r="C669">
        <v>1</v>
      </c>
      <c r="D669" t="s">
        <v>3040</v>
      </c>
    </row>
    <row r="670" spans="1:4">
      <c r="A670" t="s">
        <v>2785</v>
      </c>
      <c r="B670">
        <v>1</v>
      </c>
      <c r="C670">
        <v>1</v>
      </c>
      <c r="D670" t="s">
        <v>2983</v>
      </c>
    </row>
    <row r="671" spans="1:4">
      <c r="A671" t="s">
        <v>2788</v>
      </c>
      <c r="B671">
        <v>1</v>
      </c>
      <c r="C671">
        <v>1</v>
      </c>
      <c r="D671" t="s">
        <v>2983</v>
      </c>
    </row>
    <row r="672" spans="1:4">
      <c r="A672" t="s">
        <v>2791</v>
      </c>
      <c r="B672">
        <v>1</v>
      </c>
      <c r="C672">
        <v>1</v>
      </c>
      <c r="D672" t="s">
        <v>2983</v>
      </c>
    </row>
    <row r="673" spans="1:4">
      <c r="A673" t="s">
        <v>2793</v>
      </c>
      <c r="B673">
        <v>1</v>
      </c>
      <c r="C673">
        <v>1</v>
      </c>
      <c r="D673" t="s">
        <v>2983</v>
      </c>
    </row>
    <row r="674" spans="1:4">
      <c r="A674" t="s">
        <v>2795</v>
      </c>
      <c r="B674">
        <v>1</v>
      </c>
      <c r="C674">
        <v>1</v>
      </c>
      <c r="D674" t="s">
        <v>2983</v>
      </c>
    </row>
    <row r="675" spans="1:4">
      <c r="A675" t="s">
        <v>2797</v>
      </c>
      <c r="B675">
        <v>1</v>
      </c>
      <c r="C675">
        <v>1</v>
      </c>
      <c r="D675" t="s">
        <v>2983</v>
      </c>
    </row>
    <row r="676" spans="1:4">
      <c r="A676" t="s">
        <v>2799</v>
      </c>
      <c r="B676">
        <v>1</v>
      </c>
      <c r="C676">
        <v>1</v>
      </c>
      <c r="D676" t="s">
        <v>2983</v>
      </c>
    </row>
    <row r="677" spans="1:4">
      <c r="A677" t="s">
        <v>2802</v>
      </c>
      <c r="B677">
        <v>1</v>
      </c>
      <c r="C677">
        <v>1</v>
      </c>
      <c r="D677" t="s">
        <v>2983</v>
      </c>
    </row>
    <row r="678" spans="1:4">
      <c r="A678" t="s">
        <v>2804</v>
      </c>
      <c r="B678">
        <v>1</v>
      </c>
      <c r="C678">
        <v>1</v>
      </c>
      <c r="D678" t="s">
        <v>2983</v>
      </c>
    </row>
    <row r="679" spans="1:4">
      <c r="A679" t="s">
        <v>2806</v>
      </c>
      <c r="B679">
        <v>1</v>
      </c>
      <c r="C679">
        <v>1</v>
      </c>
      <c r="D679" t="s">
        <v>2983</v>
      </c>
    </row>
    <row r="680" spans="1:4">
      <c r="A680" t="s">
        <v>2809</v>
      </c>
      <c r="B680">
        <v>1</v>
      </c>
      <c r="C680">
        <v>1</v>
      </c>
      <c r="D680" t="s">
        <v>2983</v>
      </c>
    </row>
    <row r="681" spans="1:4">
      <c r="A681" t="s">
        <v>2813</v>
      </c>
      <c r="B681">
        <v>1</v>
      </c>
      <c r="C681">
        <v>1</v>
      </c>
      <c r="D681" t="s">
        <v>2983</v>
      </c>
    </row>
    <row r="682" spans="1:4">
      <c r="A682" t="s">
        <v>2816</v>
      </c>
      <c r="B682">
        <v>1</v>
      </c>
      <c r="C682">
        <v>1</v>
      </c>
      <c r="D682" t="s">
        <v>2983</v>
      </c>
    </row>
    <row r="683" spans="1:4">
      <c r="A683" t="s">
        <v>2819</v>
      </c>
      <c r="B683">
        <v>1</v>
      </c>
      <c r="C683">
        <v>1</v>
      </c>
      <c r="D683" t="s">
        <v>2983</v>
      </c>
    </row>
    <row r="684" spans="1:4">
      <c r="A684" t="s">
        <v>2823</v>
      </c>
      <c r="B684">
        <v>1</v>
      </c>
      <c r="C684">
        <v>1</v>
      </c>
      <c r="D684" t="s">
        <v>2983</v>
      </c>
    </row>
    <row r="685" spans="1:4">
      <c r="A685" t="s">
        <v>2826</v>
      </c>
      <c r="B685">
        <v>1</v>
      </c>
      <c r="C685">
        <v>1</v>
      </c>
      <c r="D685" t="s">
        <v>2983</v>
      </c>
    </row>
    <row r="686" spans="1:4">
      <c r="A686" t="s">
        <v>2829</v>
      </c>
      <c r="B686">
        <v>1</v>
      </c>
      <c r="C686">
        <v>1</v>
      </c>
      <c r="D686" t="s">
        <v>2983</v>
      </c>
    </row>
    <row r="687" spans="1:4">
      <c r="A687" t="s">
        <v>2833</v>
      </c>
      <c r="B687">
        <v>1</v>
      </c>
      <c r="C687">
        <v>1</v>
      </c>
      <c r="D687" t="s">
        <v>2983</v>
      </c>
    </row>
    <row r="688" spans="1:4">
      <c r="A688" t="s">
        <v>2836</v>
      </c>
      <c r="B688">
        <v>1</v>
      </c>
      <c r="C688">
        <v>1</v>
      </c>
      <c r="D688" t="s">
        <v>2983</v>
      </c>
    </row>
    <row r="689" spans="1:4">
      <c r="A689" t="s">
        <v>2838</v>
      </c>
      <c r="B689">
        <v>0</v>
      </c>
      <c r="C689">
        <v>1</v>
      </c>
      <c r="D689" t="s">
        <v>3040</v>
      </c>
    </row>
    <row r="690" spans="1:4">
      <c r="A690" t="s">
        <v>2841</v>
      </c>
      <c r="B690">
        <v>0</v>
      </c>
      <c r="C690">
        <v>1</v>
      </c>
      <c r="D690" t="s">
        <v>3040</v>
      </c>
    </row>
    <row r="691" spans="1:4">
      <c r="A691" t="s">
        <v>2843</v>
      </c>
      <c r="B691">
        <v>0</v>
      </c>
      <c r="C691">
        <v>1</v>
      </c>
      <c r="D691" t="s">
        <v>3040</v>
      </c>
    </row>
    <row r="692" spans="1:4">
      <c r="A692" t="s">
        <v>2846</v>
      </c>
      <c r="B692">
        <v>0</v>
      </c>
      <c r="C692">
        <v>1</v>
      </c>
      <c r="D692" t="s">
        <v>3040</v>
      </c>
    </row>
    <row r="693" spans="1:4">
      <c r="A693" t="s">
        <v>2848</v>
      </c>
      <c r="B693">
        <v>0</v>
      </c>
      <c r="C693">
        <v>1</v>
      </c>
      <c r="D693" t="s">
        <v>3040</v>
      </c>
    </row>
    <row r="694" spans="1:4">
      <c r="A694" t="s">
        <v>2851</v>
      </c>
      <c r="B694">
        <v>0</v>
      </c>
      <c r="C694">
        <v>1</v>
      </c>
      <c r="D694" t="s">
        <v>3040</v>
      </c>
    </row>
    <row r="695" spans="1:4">
      <c r="A695" t="s">
        <v>2853</v>
      </c>
      <c r="B695">
        <v>0</v>
      </c>
      <c r="C695">
        <v>1</v>
      </c>
      <c r="D695" t="s">
        <v>3040</v>
      </c>
    </row>
    <row r="696" spans="1:4">
      <c r="A696" t="s">
        <v>2856</v>
      </c>
      <c r="B696">
        <v>1</v>
      </c>
      <c r="C696">
        <v>1</v>
      </c>
      <c r="D696" t="s">
        <v>2983</v>
      </c>
    </row>
    <row r="697" spans="1:4">
      <c r="A697" t="s">
        <v>2858</v>
      </c>
      <c r="B697">
        <v>1</v>
      </c>
      <c r="C697">
        <v>1</v>
      </c>
      <c r="D697" t="s">
        <v>2983</v>
      </c>
    </row>
    <row r="698" spans="1:4">
      <c r="A698" t="s">
        <v>2860</v>
      </c>
      <c r="B698">
        <v>1</v>
      </c>
      <c r="C698">
        <v>1</v>
      </c>
      <c r="D698" t="s">
        <v>2983</v>
      </c>
    </row>
    <row r="699" spans="1:4">
      <c r="A699" t="s">
        <v>2862</v>
      </c>
      <c r="B699">
        <v>1</v>
      </c>
      <c r="C699">
        <v>1</v>
      </c>
      <c r="D699" t="s">
        <v>2983</v>
      </c>
    </row>
    <row r="700" spans="1:4">
      <c r="A700" t="s">
        <v>2866</v>
      </c>
      <c r="B700">
        <v>1</v>
      </c>
      <c r="C700">
        <v>1</v>
      </c>
      <c r="D700" t="s">
        <v>2983</v>
      </c>
    </row>
    <row r="701" spans="1:4">
      <c r="A701" t="s">
        <v>2869</v>
      </c>
      <c r="B701">
        <v>1</v>
      </c>
      <c r="C701">
        <v>1</v>
      </c>
      <c r="D701" t="s">
        <v>2983</v>
      </c>
    </row>
    <row r="702" spans="1:4">
      <c r="A702" t="s">
        <v>2871</v>
      </c>
      <c r="B702">
        <v>1</v>
      </c>
      <c r="C702">
        <v>1</v>
      </c>
      <c r="D702" t="s">
        <v>2983</v>
      </c>
    </row>
    <row r="703" spans="1:4">
      <c r="A703" t="s">
        <v>2874</v>
      </c>
      <c r="B703">
        <v>1</v>
      </c>
      <c r="C703">
        <v>1</v>
      </c>
      <c r="D703" t="s">
        <v>2983</v>
      </c>
    </row>
    <row r="704" spans="1:4">
      <c r="A704" t="s">
        <v>2878</v>
      </c>
      <c r="B704">
        <v>1</v>
      </c>
      <c r="C704">
        <v>1</v>
      </c>
      <c r="D704" t="s">
        <v>2983</v>
      </c>
    </row>
    <row r="705" spans="1:4">
      <c r="A705" t="s">
        <v>2880</v>
      </c>
      <c r="B705">
        <v>1</v>
      </c>
      <c r="C705">
        <v>1</v>
      </c>
      <c r="D705" t="s">
        <v>2983</v>
      </c>
    </row>
    <row r="706" spans="1:4">
      <c r="A706" t="s">
        <v>2882</v>
      </c>
      <c r="B706">
        <v>1</v>
      </c>
      <c r="C706">
        <v>1</v>
      </c>
      <c r="D706" t="s">
        <v>2983</v>
      </c>
    </row>
    <row r="707" spans="1:4">
      <c r="A707" t="s">
        <v>2884</v>
      </c>
      <c r="B707">
        <v>1</v>
      </c>
      <c r="C707">
        <v>1</v>
      </c>
      <c r="D707" t="s">
        <v>2983</v>
      </c>
    </row>
    <row r="708" spans="1:4">
      <c r="A708" t="s">
        <v>2886</v>
      </c>
      <c r="B708">
        <v>1</v>
      </c>
      <c r="C708">
        <v>1</v>
      </c>
      <c r="D708" t="s">
        <v>2983</v>
      </c>
    </row>
    <row r="709" spans="1:4">
      <c r="A709" t="s">
        <v>2888</v>
      </c>
      <c r="B709">
        <v>1</v>
      </c>
      <c r="C709">
        <v>1</v>
      </c>
      <c r="D709" t="s">
        <v>2983</v>
      </c>
    </row>
    <row r="710" spans="1:4">
      <c r="A710" t="s">
        <v>2890</v>
      </c>
      <c r="B710">
        <v>1</v>
      </c>
      <c r="C710">
        <v>1</v>
      </c>
      <c r="D710" t="s">
        <v>2983</v>
      </c>
    </row>
    <row r="711" spans="1:4">
      <c r="A711" t="s">
        <v>2892</v>
      </c>
      <c r="B711">
        <v>1</v>
      </c>
      <c r="C711">
        <v>1</v>
      </c>
      <c r="D711" t="s">
        <v>2983</v>
      </c>
    </row>
    <row r="712" spans="1:4">
      <c r="A712" t="s">
        <v>2894</v>
      </c>
      <c r="B712">
        <v>1</v>
      </c>
      <c r="C712">
        <v>1</v>
      </c>
      <c r="D712" t="s">
        <v>2983</v>
      </c>
    </row>
    <row r="713" spans="1:4">
      <c r="A713" t="s">
        <v>2896</v>
      </c>
      <c r="B713">
        <v>1</v>
      </c>
      <c r="C713">
        <v>1</v>
      </c>
      <c r="D713" t="s">
        <v>2983</v>
      </c>
    </row>
    <row r="714" spans="1:4">
      <c r="A714" t="s">
        <v>2898</v>
      </c>
      <c r="B714">
        <v>1</v>
      </c>
      <c r="C714">
        <v>1</v>
      </c>
      <c r="D714" t="s">
        <v>2983</v>
      </c>
    </row>
    <row r="715" spans="1:4">
      <c r="A715" t="s">
        <v>2900</v>
      </c>
      <c r="B715">
        <v>1</v>
      </c>
      <c r="C715">
        <v>1</v>
      </c>
      <c r="D715" t="s">
        <v>2983</v>
      </c>
    </row>
    <row r="716" spans="1:4">
      <c r="A716" t="s">
        <v>2902</v>
      </c>
      <c r="B716">
        <v>1</v>
      </c>
      <c r="C716">
        <v>1</v>
      </c>
      <c r="D716" t="s">
        <v>2983</v>
      </c>
    </row>
    <row r="717" spans="1:4">
      <c r="A717" t="s">
        <v>2906</v>
      </c>
      <c r="B717">
        <v>1</v>
      </c>
      <c r="C717">
        <v>1</v>
      </c>
      <c r="D717" t="s">
        <v>2983</v>
      </c>
    </row>
    <row r="718" spans="1:4">
      <c r="A718" t="s">
        <v>2909</v>
      </c>
      <c r="B718">
        <v>1</v>
      </c>
      <c r="C718">
        <v>1</v>
      </c>
      <c r="D718" t="s">
        <v>2983</v>
      </c>
    </row>
    <row r="719" spans="1:4">
      <c r="A719" t="s">
        <v>2912</v>
      </c>
      <c r="B719">
        <v>1</v>
      </c>
      <c r="C719">
        <v>1</v>
      </c>
      <c r="D719" t="s">
        <v>2983</v>
      </c>
    </row>
    <row r="720" spans="1:4">
      <c r="A720" t="s">
        <v>2915</v>
      </c>
      <c r="B720">
        <v>1</v>
      </c>
      <c r="C720">
        <v>1</v>
      </c>
      <c r="D720" t="s">
        <v>2983</v>
      </c>
    </row>
    <row r="721" spans="1:4">
      <c r="A721" t="s">
        <v>2918</v>
      </c>
      <c r="B721">
        <v>1</v>
      </c>
      <c r="C721">
        <v>1</v>
      </c>
      <c r="D721" t="s">
        <v>2983</v>
      </c>
    </row>
    <row r="722" spans="1:4">
      <c r="A722" t="s">
        <v>2921</v>
      </c>
      <c r="B722">
        <v>1</v>
      </c>
      <c r="C722">
        <v>1</v>
      </c>
      <c r="D722" t="s">
        <v>2983</v>
      </c>
    </row>
    <row r="723" spans="1:4">
      <c r="A723" t="s">
        <v>2924</v>
      </c>
      <c r="B723">
        <v>1</v>
      </c>
      <c r="C723">
        <v>1</v>
      </c>
      <c r="D723" t="s">
        <v>2983</v>
      </c>
    </row>
    <row r="724" spans="1:4">
      <c r="A724" t="s">
        <v>2927</v>
      </c>
      <c r="B724">
        <v>1</v>
      </c>
      <c r="C724">
        <v>1</v>
      </c>
      <c r="D724" t="s">
        <v>2983</v>
      </c>
    </row>
    <row r="725" spans="1:4">
      <c r="A725" t="s">
        <v>2930</v>
      </c>
      <c r="B725">
        <v>1</v>
      </c>
      <c r="C725">
        <v>1</v>
      </c>
      <c r="D725" t="s">
        <v>2983</v>
      </c>
    </row>
    <row r="726" spans="1:4">
      <c r="A726" t="s">
        <v>2933</v>
      </c>
      <c r="B726">
        <v>1</v>
      </c>
      <c r="C726">
        <v>1</v>
      </c>
      <c r="D726" t="s">
        <v>2983</v>
      </c>
    </row>
    <row r="727" spans="1:4">
      <c r="A727" t="s">
        <v>2811</v>
      </c>
      <c r="B727">
        <v>1</v>
      </c>
      <c r="C727">
        <v>1</v>
      </c>
      <c r="D727" t="s">
        <v>2983</v>
      </c>
    </row>
    <row r="728" spans="1:4">
      <c r="A728" t="s">
        <v>2938</v>
      </c>
      <c r="B728">
        <v>1</v>
      </c>
      <c r="C728">
        <v>1</v>
      </c>
      <c r="D728" t="s">
        <v>2983</v>
      </c>
    </row>
    <row r="729" spans="1:4">
      <c r="A729" t="s">
        <v>2831</v>
      </c>
      <c r="B729">
        <v>1</v>
      </c>
      <c r="C729">
        <v>1</v>
      </c>
      <c r="D729" t="s">
        <v>2983</v>
      </c>
    </row>
    <row r="730" spans="1:4">
      <c r="A730" t="s">
        <v>2944</v>
      </c>
      <c r="B730">
        <v>1</v>
      </c>
      <c r="C730">
        <v>1</v>
      </c>
      <c r="D730" t="s">
        <v>2983</v>
      </c>
    </row>
    <row r="731" spans="1:4">
      <c r="A731" t="s">
        <v>2947</v>
      </c>
      <c r="B731">
        <v>1</v>
      </c>
      <c r="C731">
        <v>1</v>
      </c>
      <c r="D731" t="s">
        <v>2983</v>
      </c>
    </row>
    <row r="732" spans="1:4">
      <c r="A732" t="s">
        <v>2949</v>
      </c>
      <c r="B732">
        <v>1</v>
      </c>
      <c r="C732">
        <v>1</v>
      </c>
      <c r="D732" t="s">
        <v>2983</v>
      </c>
    </row>
    <row r="733" spans="1:4">
      <c r="A733" t="s">
        <v>2952</v>
      </c>
      <c r="B733">
        <v>1</v>
      </c>
      <c r="C733">
        <v>1</v>
      </c>
      <c r="D733" t="s">
        <v>2983</v>
      </c>
    </row>
    <row r="734" spans="1:4">
      <c r="A734" t="s">
        <v>2955</v>
      </c>
      <c r="B734">
        <v>1</v>
      </c>
      <c r="C734">
        <v>1</v>
      </c>
      <c r="D734" t="s">
        <v>2983</v>
      </c>
    </row>
    <row r="735" spans="1:4">
      <c r="A735" t="s">
        <v>2959</v>
      </c>
      <c r="B735">
        <v>1</v>
      </c>
      <c r="C735">
        <v>1</v>
      </c>
      <c r="D735" t="s">
        <v>2983</v>
      </c>
    </row>
    <row r="736" spans="1:4">
      <c r="A736" t="s">
        <v>2963</v>
      </c>
      <c r="B736">
        <v>1</v>
      </c>
      <c r="C736">
        <v>1</v>
      </c>
      <c r="D736" t="s">
        <v>2983</v>
      </c>
    </row>
    <row r="737" spans="1:4">
      <c r="A737" t="s">
        <v>2966</v>
      </c>
      <c r="B737">
        <v>1</v>
      </c>
      <c r="C737">
        <v>1</v>
      </c>
      <c r="D737" t="s">
        <v>2983</v>
      </c>
    </row>
    <row r="738" spans="1:4">
      <c r="A738" t="s">
        <v>11929</v>
      </c>
      <c r="B738">
        <v>1</v>
      </c>
      <c r="C738">
        <v>0</v>
      </c>
      <c r="D738" t="s">
        <v>118</v>
      </c>
    </row>
    <row r="739" spans="1:4">
      <c r="A739" t="s">
        <v>119</v>
      </c>
      <c r="B739">
        <v>1</v>
      </c>
      <c r="C739">
        <v>0</v>
      </c>
      <c r="D739" t="s">
        <v>118</v>
      </c>
    </row>
    <row r="740" spans="1:4">
      <c r="A740" t="s">
        <v>121</v>
      </c>
      <c r="B740">
        <v>1</v>
      </c>
      <c r="C740">
        <v>0</v>
      </c>
      <c r="D740" t="s">
        <v>118</v>
      </c>
    </row>
    <row r="741" spans="1:4">
      <c r="A741" t="s">
        <v>125</v>
      </c>
      <c r="B741">
        <v>1</v>
      </c>
      <c r="C741">
        <v>0</v>
      </c>
      <c r="D741" t="s">
        <v>118</v>
      </c>
    </row>
    <row r="742" spans="1:4">
      <c r="A742" t="s">
        <v>129</v>
      </c>
      <c r="B742">
        <v>1</v>
      </c>
      <c r="C742">
        <v>0</v>
      </c>
      <c r="D742" t="s">
        <v>118</v>
      </c>
    </row>
    <row r="743" spans="1:4">
      <c r="A743" t="s">
        <v>131</v>
      </c>
      <c r="B743">
        <v>1</v>
      </c>
      <c r="C743">
        <v>0</v>
      </c>
      <c r="D743" t="s">
        <v>118</v>
      </c>
    </row>
    <row r="744" spans="1:4">
      <c r="A744" t="s">
        <v>134</v>
      </c>
      <c r="B744">
        <v>1</v>
      </c>
      <c r="C744">
        <v>0</v>
      </c>
      <c r="D744" t="s">
        <v>118</v>
      </c>
    </row>
    <row r="745" spans="1:4">
      <c r="A745" t="s">
        <v>137</v>
      </c>
      <c r="B745">
        <v>1</v>
      </c>
      <c r="C745">
        <v>0</v>
      </c>
      <c r="D745" t="s">
        <v>118</v>
      </c>
    </row>
    <row r="746" spans="1:4">
      <c r="A746" t="s">
        <v>140</v>
      </c>
      <c r="B746">
        <v>1</v>
      </c>
      <c r="C746">
        <v>0</v>
      </c>
      <c r="D746" t="s">
        <v>118</v>
      </c>
    </row>
    <row r="747" spans="1:4">
      <c r="A747" t="s">
        <v>143</v>
      </c>
      <c r="B747">
        <v>1</v>
      </c>
      <c r="C747">
        <v>0</v>
      </c>
      <c r="D747" t="s">
        <v>118</v>
      </c>
    </row>
    <row r="748" spans="1:4">
      <c r="A748" t="s">
        <v>249</v>
      </c>
      <c r="B748">
        <v>1</v>
      </c>
      <c r="C748">
        <v>0</v>
      </c>
      <c r="D748" t="s">
        <v>118</v>
      </c>
    </row>
    <row r="749" spans="1:4">
      <c r="A749" t="s">
        <v>253</v>
      </c>
      <c r="B749">
        <v>1</v>
      </c>
      <c r="C749">
        <v>0</v>
      </c>
      <c r="D749" t="s">
        <v>118</v>
      </c>
    </row>
    <row r="750" spans="1:4">
      <c r="A750" t="s">
        <v>256</v>
      </c>
      <c r="B750">
        <v>1</v>
      </c>
      <c r="C750">
        <v>0</v>
      </c>
      <c r="D750" t="s">
        <v>118</v>
      </c>
    </row>
    <row r="751" spans="1:4">
      <c r="A751" t="s">
        <v>259</v>
      </c>
      <c r="B751">
        <v>1</v>
      </c>
      <c r="C751">
        <v>0</v>
      </c>
      <c r="D751" t="s">
        <v>118</v>
      </c>
    </row>
    <row r="752" spans="1:4">
      <c r="A752" t="s">
        <v>261</v>
      </c>
      <c r="B752">
        <v>1</v>
      </c>
      <c r="C752">
        <v>0</v>
      </c>
      <c r="D752" t="s">
        <v>118</v>
      </c>
    </row>
    <row r="753" spans="1:4">
      <c r="A753" t="s">
        <v>263</v>
      </c>
      <c r="B753">
        <v>1</v>
      </c>
      <c r="C753">
        <v>0</v>
      </c>
      <c r="D753" t="s">
        <v>118</v>
      </c>
    </row>
    <row r="754" spans="1:4">
      <c r="A754" t="s">
        <v>269</v>
      </c>
      <c r="B754">
        <v>1</v>
      </c>
      <c r="C754">
        <v>0</v>
      </c>
      <c r="D754" t="s">
        <v>118</v>
      </c>
    </row>
    <row r="755" spans="1:4">
      <c r="A755" t="s">
        <v>271</v>
      </c>
      <c r="B755">
        <v>1</v>
      </c>
      <c r="C755">
        <v>0</v>
      </c>
      <c r="D755" t="s">
        <v>118</v>
      </c>
    </row>
    <row r="756" spans="1:4">
      <c r="A756" t="s">
        <v>273</v>
      </c>
      <c r="B756">
        <v>1</v>
      </c>
      <c r="C756">
        <v>0</v>
      </c>
      <c r="D756" t="s">
        <v>118</v>
      </c>
    </row>
    <row r="757" spans="1:4">
      <c r="A757" t="s">
        <v>311</v>
      </c>
      <c r="B757">
        <v>1</v>
      </c>
      <c r="C757">
        <v>0</v>
      </c>
      <c r="D757" t="s">
        <v>118</v>
      </c>
    </row>
    <row r="758" spans="1:4">
      <c r="A758" t="s">
        <v>313</v>
      </c>
      <c r="B758">
        <v>1</v>
      </c>
      <c r="C758">
        <v>0</v>
      </c>
      <c r="D758" t="s">
        <v>118</v>
      </c>
    </row>
    <row r="759" spans="1:4">
      <c r="A759" t="s">
        <v>317</v>
      </c>
      <c r="B759">
        <v>1</v>
      </c>
      <c r="C759">
        <v>0</v>
      </c>
      <c r="D759" t="s">
        <v>118</v>
      </c>
    </row>
    <row r="760" spans="1:4">
      <c r="A760" t="s">
        <v>320</v>
      </c>
      <c r="B760">
        <v>1</v>
      </c>
      <c r="C760">
        <v>0</v>
      </c>
      <c r="D760" t="s">
        <v>118</v>
      </c>
    </row>
    <row r="761" spans="1:4">
      <c r="A761" t="s">
        <v>340</v>
      </c>
      <c r="B761">
        <v>1</v>
      </c>
      <c r="C761">
        <v>0</v>
      </c>
      <c r="D761" t="s">
        <v>118</v>
      </c>
    </row>
    <row r="762" spans="1:4">
      <c r="A762" t="s">
        <v>344</v>
      </c>
      <c r="B762">
        <v>1</v>
      </c>
      <c r="C762">
        <v>0</v>
      </c>
      <c r="D762" t="s">
        <v>118</v>
      </c>
    </row>
    <row r="763" spans="1:4">
      <c r="A763" t="s">
        <v>347</v>
      </c>
      <c r="B763">
        <v>1</v>
      </c>
      <c r="C763">
        <v>0</v>
      </c>
      <c r="D763" t="s">
        <v>118</v>
      </c>
    </row>
    <row r="764" spans="1:4">
      <c r="A764" t="s">
        <v>351</v>
      </c>
      <c r="B764">
        <v>1</v>
      </c>
      <c r="C764">
        <v>0</v>
      </c>
      <c r="D764" t="s">
        <v>118</v>
      </c>
    </row>
    <row r="765" spans="1:4">
      <c r="A765" t="s">
        <v>355</v>
      </c>
      <c r="B765">
        <v>1</v>
      </c>
      <c r="C765">
        <v>0</v>
      </c>
      <c r="D765" t="s">
        <v>118</v>
      </c>
    </row>
    <row r="766" spans="1:4">
      <c r="A766" t="s">
        <v>359</v>
      </c>
      <c r="B766">
        <v>1</v>
      </c>
      <c r="C766">
        <v>0</v>
      </c>
      <c r="D766" t="s">
        <v>118</v>
      </c>
    </row>
    <row r="767" spans="1:4">
      <c r="A767" t="s">
        <v>363</v>
      </c>
      <c r="B767">
        <v>1</v>
      </c>
      <c r="C767">
        <v>0</v>
      </c>
      <c r="D767" t="s">
        <v>118</v>
      </c>
    </row>
    <row r="768" spans="1:4">
      <c r="A768" t="s">
        <v>366</v>
      </c>
      <c r="B768">
        <v>1</v>
      </c>
      <c r="C768">
        <v>0</v>
      </c>
      <c r="D768" t="s">
        <v>118</v>
      </c>
    </row>
    <row r="769" spans="1:4">
      <c r="A769" t="s">
        <v>369</v>
      </c>
      <c r="B769">
        <v>1</v>
      </c>
      <c r="C769">
        <v>0</v>
      </c>
      <c r="D769" t="s">
        <v>118</v>
      </c>
    </row>
    <row r="770" spans="1:4">
      <c r="A770" t="s">
        <v>371</v>
      </c>
      <c r="B770">
        <v>1</v>
      </c>
      <c r="C770">
        <v>0</v>
      </c>
      <c r="D770" t="s">
        <v>118</v>
      </c>
    </row>
    <row r="771" spans="1:4">
      <c r="A771" t="s">
        <v>373</v>
      </c>
      <c r="B771">
        <v>1</v>
      </c>
      <c r="C771">
        <v>0</v>
      </c>
      <c r="D771" t="s">
        <v>118</v>
      </c>
    </row>
    <row r="772" spans="1:4">
      <c r="A772" t="s">
        <v>375</v>
      </c>
      <c r="B772">
        <v>1</v>
      </c>
      <c r="C772">
        <v>0</v>
      </c>
      <c r="D772" t="s">
        <v>118</v>
      </c>
    </row>
    <row r="773" spans="1:4">
      <c r="A773" t="s">
        <v>377</v>
      </c>
      <c r="B773">
        <v>1</v>
      </c>
      <c r="C773">
        <v>0</v>
      </c>
      <c r="D773" t="s">
        <v>118</v>
      </c>
    </row>
    <row r="774" spans="1:4">
      <c r="A774" t="s">
        <v>379</v>
      </c>
      <c r="B774">
        <v>1</v>
      </c>
      <c r="C774">
        <v>0</v>
      </c>
      <c r="D774" t="s">
        <v>118</v>
      </c>
    </row>
    <row r="775" spans="1:4">
      <c r="A775" t="s">
        <v>382</v>
      </c>
      <c r="B775">
        <v>1</v>
      </c>
      <c r="C775">
        <v>0</v>
      </c>
      <c r="D775" t="s">
        <v>118</v>
      </c>
    </row>
    <row r="776" spans="1:4">
      <c r="A776" t="s">
        <v>385</v>
      </c>
      <c r="B776">
        <v>1</v>
      </c>
      <c r="C776">
        <v>0</v>
      </c>
      <c r="D776" t="s">
        <v>118</v>
      </c>
    </row>
    <row r="777" spans="1:4">
      <c r="A777" t="s">
        <v>388</v>
      </c>
      <c r="B777">
        <v>1</v>
      </c>
      <c r="C777">
        <v>0</v>
      </c>
      <c r="D777" t="s">
        <v>118</v>
      </c>
    </row>
    <row r="778" spans="1:4">
      <c r="A778" t="s">
        <v>392</v>
      </c>
      <c r="B778">
        <v>1</v>
      </c>
      <c r="C778">
        <v>0</v>
      </c>
      <c r="D778" t="s">
        <v>118</v>
      </c>
    </row>
    <row r="779" spans="1:4">
      <c r="A779" t="s">
        <v>395</v>
      </c>
      <c r="B779">
        <v>1</v>
      </c>
      <c r="C779">
        <v>0</v>
      </c>
      <c r="D779" t="s">
        <v>118</v>
      </c>
    </row>
    <row r="780" spans="1:4">
      <c r="A780" t="s">
        <v>399</v>
      </c>
      <c r="B780">
        <v>1</v>
      </c>
      <c r="C780">
        <v>0</v>
      </c>
      <c r="D780" t="s">
        <v>118</v>
      </c>
    </row>
    <row r="781" spans="1:4">
      <c r="A781" t="s">
        <v>403</v>
      </c>
      <c r="B781">
        <v>1</v>
      </c>
      <c r="C781">
        <v>0</v>
      </c>
      <c r="D781" t="s">
        <v>118</v>
      </c>
    </row>
    <row r="782" spans="1:4">
      <c r="A782" t="s">
        <v>406</v>
      </c>
      <c r="B782">
        <v>1</v>
      </c>
      <c r="C782">
        <v>0</v>
      </c>
      <c r="D782" t="s">
        <v>118</v>
      </c>
    </row>
    <row r="783" spans="1:4">
      <c r="A783" t="s">
        <v>409</v>
      </c>
      <c r="B783">
        <v>1</v>
      </c>
      <c r="C783">
        <v>0</v>
      </c>
      <c r="D783" t="s">
        <v>118</v>
      </c>
    </row>
    <row r="784" spans="1:4">
      <c r="A784" t="s">
        <v>411</v>
      </c>
      <c r="B784">
        <v>1</v>
      </c>
      <c r="C784">
        <v>0</v>
      </c>
      <c r="D784" t="s">
        <v>118</v>
      </c>
    </row>
    <row r="785" spans="1:4">
      <c r="A785" t="s">
        <v>413</v>
      </c>
      <c r="B785">
        <v>1</v>
      </c>
      <c r="C785">
        <v>0</v>
      </c>
      <c r="D785" t="s">
        <v>118</v>
      </c>
    </row>
    <row r="786" spans="1:4">
      <c r="A786" t="s">
        <v>415</v>
      </c>
      <c r="B786">
        <v>1</v>
      </c>
      <c r="C786">
        <v>0</v>
      </c>
      <c r="D786" t="s">
        <v>118</v>
      </c>
    </row>
    <row r="787" spans="1:4">
      <c r="A787" t="s">
        <v>418</v>
      </c>
      <c r="B787">
        <v>1</v>
      </c>
      <c r="C787">
        <v>0</v>
      </c>
      <c r="D787" t="s">
        <v>118</v>
      </c>
    </row>
    <row r="788" spans="1:4">
      <c r="A788" t="s">
        <v>420</v>
      </c>
      <c r="B788">
        <v>1</v>
      </c>
      <c r="C788">
        <v>0</v>
      </c>
      <c r="D788" t="s">
        <v>118</v>
      </c>
    </row>
    <row r="789" spans="1:4">
      <c r="A789" t="s">
        <v>423</v>
      </c>
      <c r="B789">
        <v>1</v>
      </c>
      <c r="C789">
        <v>0</v>
      </c>
      <c r="D789" t="s">
        <v>118</v>
      </c>
    </row>
    <row r="790" spans="1:4">
      <c r="A790" t="s">
        <v>426</v>
      </c>
      <c r="B790">
        <v>1</v>
      </c>
      <c r="C790">
        <v>0</v>
      </c>
      <c r="D790" t="s">
        <v>118</v>
      </c>
    </row>
    <row r="791" spans="1:4">
      <c r="A791" t="s">
        <v>429</v>
      </c>
      <c r="B791">
        <v>1</v>
      </c>
      <c r="C791">
        <v>0</v>
      </c>
      <c r="D791" t="s">
        <v>118</v>
      </c>
    </row>
    <row r="792" spans="1:4">
      <c r="A792" t="s">
        <v>433</v>
      </c>
      <c r="B792">
        <v>1</v>
      </c>
      <c r="C792">
        <v>0</v>
      </c>
      <c r="D792" t="s">
        <v>118</v>
      </c>
    </row>
    <row r="793" spans="1:4">
      <c r="A793" t="s">
        <v>435</v>
      </c>
      <c r="B793">
        <v>1</v>
      </c>
      <c r="C793">
        <v>0</v>
      </c>
      <c r="D793" t="s">
        <v>118</v>
      </c>
    </row>
    <row r="794" spans="1:4">
      <c r="A794" t="s">
        <v>439</v>
      </c>
      <c r="B794">
        <v>1</v>
      </c>
      <c r="C794">
        <v>0</v>
      </c>
      <c r="D794" t="s">
        <v>118</v>
      </c>
    </row>
    <row r="795" spans="1:4">
      <c r="A795" t="s">
        <v>443</v>
      </c>
      <c r="B795">
        <v>1</v>
      </c>
      <c r="C795">
        <v>0</v>
      </c>
      <c r="D795" t="s">
        <v>118</v>
      </c>
    </row>
    <row r="796" spans="1:4">
      <c r="A796" t="s">
        <v>447</v>
      </c>
      <c r="B796">
        <v>1</v>
      </c>
      <c r="C796">
        <v>0</v>
      </c>
      <c r="D796" t="s">
        <v>118</v>
      </c>
    </row>
    <row r="797" spans="1:4">
      <c r="A797" t="s">
        <v>450</v>
      </c>
      <c r="B797">
        <v>1</v>
      </c>
      <c r="C797">
        <v>0</v>
      </c>
      <c r="D797" t="s">
        <v>118</v>
      </c>
    </row>
    <row r="798" spans="1:4">
      <c r="A798" t="s">
        <v>453</v>
      </c>
      <c r="B798">
        <v>1</v>
      </c>
      <c r="C798">
        <v>0</v>
      </c>
      <c r="D798" t="s">
        <v>118</v>
      </c>
    </row>
    <row r="799" spans="1:4">
      <c r="A799" t="s">
        <v>456</v>
      </c>
      <c r="B799">
        <v>1</v>
      </c>
      <c r="C799">
        <v>0</v>
      </c>
      <c r="D799" t="s">
        <v>118</v>
      </c>
    </row>
    <row r="800" spans="1:4">
      <c r="A800" t="s">
        <v>459</v>
      </c>
      <c r="B800">
        <v>1</v>
      </c>
      <c r="C800">
        <v>0</v>
      </c>
      <c r="D800" t="s">
        <v>118</v>
      </c>
    </row>
    <row r="801" spans="1:4">
      <c r="A801" t="s">
        <v>462</v>
      </c>
      <c r="B801">
        <v>1</v>
      </c>
      <c r="C801">
        <v>0</v>
      </c>
      <c r="D801" t="s">
        <v>118</v>
      </c>
    </row>
    <row r="802" spans="1:4">
      <c r="A802" t="s">
        <v>467</v>
      </c>
      <c r="B802">
        <v>1</v>
      </c>
      <c r="C802">
        <v>0</v>
      </c>
      <c r="D802" t="s">
        <v>118</v>
      </c>
    </row>
    <row r="803" spans="1:4">
      <c r="A803" t="s">
        <v>469</v>
      </c>
      <c r="B803">
        <v>1</v>
      </c>
      <c r="C803">
        <v>0</v>
      </c>
      <c r="D803" t="s">
        <v>118</v>
      </c>
    </row>
    <row r="804" spans="1:4">
      <c r="A804" t="s">
        <v>1283</v>
      </c>
      <c r="B804">
        <v>1</v>
      </c>
      <c r="C804">
        <v>0</v>
      </c>
      <c r="D804" t="s">
        <v>118</v>
      </c>
    </row>
    <row r="805" spans="1:4">
      <c r="A805" t="s">
        <v>1287</v>
      </c>
      <c r="B805">
        <v>1</v>
      </c>
      <c r="C805">
        <v>0</v>
      </c>
      <c r="D805" t="s">
        <v>118</v>
      </c>
    </row>
    <row r="806" spans="1:4">
      <c r="A806" t="s">
        <v>1289</v>
      </c>
      <c r="B806">
        <v>1</v>
      </c>
      <c r="C806">
        <v>0</v>
      </c>
      <c r="D806" t="s">
        <v>118</v>
      </c>
    </row>
    <row r="807" spans="1:4">
      <c r="A807" t="s">
        <v>1293</v>
      </c>
      <c r="B807">
        <v>1</v>
      </c>
      <c r="C807">
        <v>0</v>
      </c>
      <c r="D807" t="s">
        <v>118</v>
      </c>
    </row>
    <row r="808" spans="1:4">
      <c r="A808" t="s">
        <v>1295</v>
      </c>
      <c r="B808">
        <v>1</v>
      </c>
      <c r="C808">
        <v>0</v>
      </c>
      <c r="D808" t="s">
        <v>118</v>
      </c>
    </row>
    <row r="809" spans="1:4">
      <c r="A809" t="s">
        <v>1298</v>
      </c>
      <c r="B809">
        <v>1</v>
      </c>
      <c r="C809">
        <v>0</v>
      </c>
      <c r="D809" t="s">
        <v>118</v>
      </c>
    </row>
    <row r="810" spans="1:4">
      <c r="A810" t="s">
        <v>1300</v>
      </c>
      <c r="B810">
        <v>1</v>
      </c>
      <c r="C810">
        <v>0</v>
      </c>
      <c r="D810" t="s">
        <v>118</v>
      </c>
    </row>
    <row r="811" spans="1:4">
      <c r="A811" t="s">
        <v>1302</v>
      </c>
      <c r="B811">
        <v>1</v>
      </c>
      <c r="C811">
        <v>0</v>
      </c>
      <c r="D811" t="s">
        <v>118</v>
      </c>
    </row>
    <row r="812" spans="1:4">
      <c r="A812" t="s">
        <v>1305</v>
      </c>
      <c r="B812">
        <v>1</v>
      </c>
      <c r="C812">
        <v>0</v>
      </c>
      <c r="D812" t="s">
        <v>118</v>
      </c>
    </row>
    <row r="813" spans="1:4">
      <c r="A813" t="s">
        <v>1308</v>
      </c>
      <c r="B813">
        <v>1</v>
      </c>
      <c r="C813">
        <v>0</v>
      </c>
      <c r="D813" t="s">
        <v>118</v>
      </c>
    </row>
    <row r="814" spans="1:4">
      <c r="A814" t="s">
        <v>1311</v>
      </c>
      <c r="B814">
        <v>1</v>
      </c>
      <c r="C814">
        <v>0</v>
      </c>
      <c r="D814" t="s">
        <v>118</v>
      </c>
    </row>
    <row r="815" spans="1:4">
      <c r="A815" t="s">
        <v>1314</v>
      </c>
      <c r="B815">
        <v>1</v>
      </c>
      <c r="C815">
        <v>0</v>
      </c>
      <c r="D815" t="s">
        <v>118</v>
      </c>
    </row>
    <row r="816" spans="1:4">
      <c r="A816" t="s">
        <v>1317</v>
      </c>
      <c r="B816">
        <v>1</v>
      </c>
      <c r="C816">
        <v>0</v>
      </c>
      <c r="D816" t="s">
        <v>118</v>
      </c>
    </row>
    <row r="817" spans="1:4">
      <c r="A817" t="s">
        <v>1322</v>
      </c>
      <c r="B817">
        <v>1</v>
      </c>
      <c r="C817">
        <v>0</v>
      </c>
      <c r="D817" t="s">
        <v>118</v>
      </c>
    </row>
    <row r="818" spans="1:4">
      <c r="A818" t="s">
        <v>1325</v>
      </c>
      <c r="B818">
        <v>1</v>
      </c>
      <c r="C818">
        <v>0</v>
      </c>
      <c r="D818" t="s">
        <v>118</v>
      </c>
    </row>
    <row r="819" spans="1:4">
      <c r="A819" t="s">
        <v>1328</v>
      </c>
      <c r="B819">
        <v>1</v>
      </c>
      <c r="C819">
        <v>0</v>
      </c>
      <c r="D819" t="s">
        <v>118</v>
      </c>
    </row>
    <row r="820" spans="1:4">
      <c r="A820" t="s">
        <v>1330</v>
      </c>
      <c r="B820">
        <v>1</v>
      </c>
      <c r="C820">
        <v>0</v>
      </c>
      <c r="D820" t="s">
        <v>118</v>
      </c>
    </row>
    <row r="821" spans="1:4">
      <c r="A821" t="s">
        <v>1333</v>
      </c>
      <c r="B821">
        <v>1</v>
      </c>
      <c r="C821">
        <v>0</v>
      </c>
      <c r="D821" t="s">
        <v>118</v>
      </c>
    </row>
    <row r="822" spans="1:4">
      <c r="A822" t="s">
        <v>1335</v>
      </c>
      <c r="B822">
        <v>1</v>
      </c>
      <c r="C822">
        <v>0</v>
      </c>
      <c r="D822" t="s">
        <v>118</v>
      </c>
    </row>
    <row r="823" spans="1:4">
      <c r="A823" t="s">
        <v>1338</v>
      </c>
      <c r="B823">
        <v>1</v>
      </c>
      <c r="C823">
        <v>0</v>
      </c>
      <c r="D823" t="s">
        <v>118</v>
      </c>
    </row>
    <row r="824" spans="1:4">
      <c r="A824" t="s">
        <v>1340</v>
      </c>
      <c r="B824">
        <v>1</v>
      </c>
      <c r="C824">
        <v>0</v>
      </c>
      <c r="D824" t="s">
        <v>118</v>
      </c>
    </row>
    <row r="825" spans="1:4">
      <c r="A825" t="s">
        <v>1343</v>
      </c>
      <c r="B825">
        <v>1</v>
      </c>
      <c r="C825">
        <v>0</v>
      </c>
      <c r="D825" t="s">
        <v>118</v>
      </c>
    </row>
    <row r="826" spans="1:4">
      <c r="A826" t="s">
        <v>1345</v>
      </c>
      <c r="B826">
        <v>1</v>
      </c>
      <c r="C826">
        <v>0</v>
      </c>
      <c r="D826" t="s">
        <v>118</v>
      </c>
    </row>
    <row r="827" spans="1:4">
      <c r="A827" t="s">
        <v>1348</v>
      </c>
      <c r="B827">
        <v>1</v>
      </c>
      <c r="C827">
        <v>0</v>
      </c>
      <c r="D827" t="s">
        <v>118</v>
      </c>
    </row>
    <row r="828" spans="1:4">
      <c r="A828" t="s">
        <v>1350</v>
      </c>
      <c r="B828">
        <v>1</v>
      </c>
      <c r="C828">
        <v>0</v>
      </c>
      <c r="D828" t="s">
        <v>118</v>
      </c>
    </row>
    <row r="829" spans="1:4">
      <c r="A829" t="s">
        <v>1353</v>
      </c>
      <c r="B829">
        <v>1</v>
      </c>
      <c r="C829">
        <v>0</v>
      </c>
      <c r="D829" t="s">
        <v>118</v>
      </c>
    </row>
    <row r="830" spans="1:4">
      <c r="A830" t="s">
        <v>1355</v>
      </c>
      <c r="B830">
        <v>1</v>
      </c>
      <c r="C830">
        <v>0</v>
      </c>
      <c r="D830" t="s">
        <v>118</v>
      </c>
    </row>
    <row r="831" spans="1:4">
      <c r="A831" t="s">
        <v>1358</v>
      </c>
      <c r="B831">
        <v>1</v>
      </c>
      <c r="C831">
        <v>0</v>
      </c>
      <c r="D831" t="s">
        <v>118</v>
      </c>
    </row>
    <row r="832" spans="1:4">
      <c r="A832" t="s">
        <v>1360</v>
      </c>
      <c r="B832">
        <v>1</v>
      </c>
      <c r="C832">
        <v>0</v>
      </c>
      <c r="D832" t="s">
        <v>118</v>
      </c>
    </row>
    <row r="833" spans="1:4">
      <c r="A833" t="s">
        <v>1363</v>
      </c>
      <c r="B833">
        <v>1</v>
      </c>
      <c r="C833">
        <v>0</v>
      </c>
      <c r="D833" t="s">
        <v>118</v>
      </c>
    </row>
    <row r="834" spans="1:4">
      <c r="A834" t="s">
        <v>1365</v>
      </c>
      <c r="B834">
        <v>1</v>
      </c>
      <c r="C834">
        <v>0</v>
      </c>
      <c r="D834" t="s">
        <v>118</v>
      </c>
    </row>
    <row r="835" spans="1:4">
      <c r="A835" t="s">
        <v>1367</v>
      </c>
      <c r="B835">
        <v>1</v>
      </c>
      <c r="C835">
        <v>0</v>
      </c>
      <c r="D835" t="s">
        <v>118</v>
      </c>
    </row>
    <row r="836" spans="1:4">
      <c r="A836" t="s">
        <v>1369</v>
      </c>
      <c r="B836">
        <v>1</v>
      </c>
      <c r="C836">
        <v>0</v>
      </c>
      <c r="D836" t="s">
        <v>118</v>
      </c>
    </row>
    <row r="837" spans="1:4">
      <c r="A837" t="s">
        <v>1372</v>
      </c>
      <c r="B837">
        <v>1</v>
      </c>
      <c r="C837">
        <v>0</v>
      </c>
      <c r="D837" t="s">
        <v>118</v>
      </c>
    </row>
    <row r="838" spans="1:4">
      <c r="A838" t="s">
        <v>1374</v>
      </c>
      <c r="B838">
        <v>1</v>
      </c>
      <c r="C838">
        <v>0</v>
      </c>
      <c r="D838" t="s">
        <v>118</v>
      </c>
    </row>
    <row r="839" spans="1:4">
      <c r="A839" t="s">
        <v>1376</v>
      </c>
      <c r="B839">
        <v>1</v>
      </c>
      <c r="C839">
        <v>0</v>
      </c>
      <c r="D839" t="s">
        <v>118</v>
      </c>
    </row>
    <row r="840" spans="1:4">
      <c r="A840" t="s">
        <v>1378</v>
      </c>
      <c r="B840">
        <v>1</v>
      </c>
      <c r="C840">
        <v>0</v>
      </c>
      <c r="D840" t="s">
        <v>118</v>
      </c>
    </row>
    <row r="841" spans="1:4">
      <c r="A841" t="s">
        <v>1380</v>
      </c>
      <c r="B841">
        <v>1</v>
      </c>
      <c r="C841">
        <v>0</v>
      </c>
      <c r="D841" t="s">
        <v>118</v>
      </c>
    </row>
    <row r="842" spans="1:4">
      <c r="A842" t="s">
        <v>1382</v>
      </c>
      <c r="B842">
        <v>1</v>
      </c>
      <c r="C842">
        <v>0</v>
      </c>
      <c r="D842" t="s">
        <v>118</v>
      </c>
    </row>
    <row r="843" spans="1:4">
      <c r="A843" t="s">
        <v>1384</v>
      </c>
      <c r="B843">
        <v>1</v>
      </c>
      <c r="C843">
        <v>0</v>
      </c>
      <c r="D843" t="s">
        <v>118</v>
      </c>
    </row>
    <row r="844" spans="1:4">
      <c r="A844" t="s">
        <v>1386</v>
      </c>
      <c r="B844">
        <v>1</v>
      </c>
      <c r="C844">
        <v>0</v>
      </c>
      <c r="D844" t="s">
        <v>118</v>
      </c>
    </row>
    <row r="845" spans="1:4">
      <c r="A845" t="s">
        <v>1388</v>
      </c>
      <c r="B845">
        <v>1</v>
      </c>
      <c r="C845">
        <v>0</v>
      </c>
      <c r="D845" t="s">
        <v>118</v>
      </c>
    </row>
    <row r="846" spans="1:4">
      <c r="A846" t="s">
        <v>1391</v>
      </c>
      <c r="B846">
        <v>1</v>
      </c>
      <c r="C846">
        <v>0</v>
      </c>
      <c r="D846" t="s">
        <v>118</v>
      </c>
    </row>
    <row r="847" spans="1:4">
      <c r="A847" t="s">
        <v>1395</v>
      </c>
      <c r="B847">
        <v>1</v>
      </c>
      <c r="C847">
        <v>0</v>
      </c>
      <c r="D847" t="s">
        <v>118</v>
      </c>
    </row>
    <row r="848" spans="1:4">
      <c r="A848" t="s">
        <v>1397</v>
      </c>
      <c r="B848">
        <v>1</v>
      </c>
      <c r="C848">
        <v>0</v>
      </c>
      <c r="D848" t="s">
        <v>118</v>
      </c>
    </row>
    <row r="849" spans="1:4">
      <c r="A849" t="s">
        <v>1400</v>
      </c>
      <c r="B849">
        <v>1</v>
      </c>
      <c r="C849">
        <v>0</v>
      </c>
      <c r="D849" t="s">
        <v>118</v>
      </c>
    </row>
    <row r="850" spans="1:4">
      <c r="A850" t="s">
        <v>1403</v>
      </c>
      <c r="B850">
        <v>1</v>
      </c>
      <c r="C850">
        <v>0</v>
      </c>
      <c r="D850" t="s">
        <v>118</v>
      </c>
    </row>
    <row r="851" spans="1:4">
      <c r="A851" t="s">
        <v>1406</v>
      </c>
      <c r="B851">
        <v>1</v>
      </c>
      <c r="C851">
        <v>0</v>
      </c>
      <c r="D851" t="s">
        <v>118</v>
      </c>
    </row>
    <row r="852" spans="1:4">
      <c r="A852" t="s">
        <v>1408</v>
      </c>
      <c r="B852">
        <v>1</v>
      </c>
      <c r="C852">
        <v>0</v>
      </c>
      <c r="D852" t="s">
        <v>118</v>
      </c>
    </row>
    <row r="853" spans="1:4">
      <c r="A853" t="s">
        <v>1411</v>
      </c>
      <c r="B853">
        <v>1</v>
      </c>
      <c r="C853">
        <v>0</v>
      </c>
      <c r="D853" t="s">
        <v>118</v>
      </c>
    </row>
    <row r="854" spans="1:4">
      <c r="A854" t="s">
        <v>1413</v>
      </c>
      <c r="B854">
        <v>1</v>
      </c>
      <c r="C854">
        <v>0</v>
      </c>
      <c r="D854" t="s">
        <v>118</v>
      </c>
    </row>
    <row r="855" spans="1:4">
      <c r="A855" t="s">
        <v>1415</v>
      </c>
      <c r="B855">
        <v>1</v>
      </c>
      <c r="C855">
        <v>0</v>
      </c>
      <c r="D855" t="s">
        <v>118</v>
      </c>
    </row>
    <row r="856" spans="1:4">
      <c r="A856" t="s">
        <v>1417</v>
      </c>
      <c r="B856">
        <v>1</v>
      </c>
      <c r="C856">
        <v>0</v>
      </c>
      <c r="D856" t="s">
        <v>118</v>
      </c>
    </row>
    <row r="857" spans="1:4">
      <c r="A857" t="s">
        <v>1419</v>
      </c>
      <c r="B857">
        <v>1</v>
      </c>
      <c r="C857">
        <v>0</v>
      </c>
      <c r="D857" t="s">
        <v>118</v>
      </c>
    </row>
    <row r="858" spans="1:4">
      <c r="A858" t="s">
        <v>1422</v>
      </c>
      <c r="B858">
        <v>1</v>
      </c>
      <c r="C858">
        <v>0</v>
      </c>
      <c r="D858" t="s">
        <v>118</v>
      </c>
    </row>
    <row r="859" spans="1:4">
      <c r="A859" t="s">
        <v>1424</v>
      </c>
      <c r="B859">
        <v>1</v>
      </c>
      <c r="C859">
        <v>0</v>
      </c>
      <c r="D859" t="s">
        <v>118</v>
      </c>
    </row>
    <row r="860" spans="1:4">
      <c r="A860" t="s">
        <v>1426</v>
      </c>
      <c r="B860">
        <v>1</v>
      </c>
      <c r="C860">
        <v>0</v>
      </c>
      <c r="D860" t="s">
        <v>118</v>
      </c>
    </row>
    <row r="861" spans="1:4">
      <c r="A861" t="s">
        <v>1429</v>
      </c>
      <c r="B861">
        <v>1</v>
      </c>
      <c r="C861">
        <v>0</v>
      </c>
      <c r="D861" t="s">
        <v>118</v>
      </c>
    </row>
    <row r="862" spans="1:4">
      <c r="A862" t="s">
        <v>1431</v>
      </c>
      <c r="B862">
        <v>1</v>
      </c>
      <c r="C862">
        <v>0</v>
      </c>
      <c r="D862" t="s">
        <v>118</v>
      </c>
    </row>
    <row r="863" spans="1:4">
      <c r="A863" t="s">
        <v>1435</v>
      </c>
      <c r="B863">
        <v>1</v>
      </c>
      <c r="C863">
        <v>0</v>
      </c>
      <c r="D863" t="s">
        <v>118</v>
      </c>
    </row>
    <row r="864" spans="1:4">
      <c r="A864" t="s">
        <v>1437</v>
      </c>
      <c r="B864">
        <v>1</v>
      </c>
      <c r="C864">
        <v>0</v>
      </c>
      <c r="D864" t="s">
        <v>118</v>
      </c>
    </row>
    <row r="865" spans="1:4">
      <c r="A865" t="s">
        <v>1440</v>
      </c>
      <c r="B865">
        <v>1</v>
      </c>
      <c r="C865">
        <v>0</v>
      </c>
      <c r="D865" t="s">
        <v>118</v>
      </c>
    </row>
    <row r="866" spans="1:4">
      <c r="A866" t="s">
        <v>1443</v>
      </c>
      <c r="B866">
        <v>1</v>
      </c>
      <c r="C866">
        <v>0</v>
      </c>
      <c r="D866" t="s">
        <v>118</v>
      </c>
    </row>
    <row r="867" spans="1:4">
      <c r="A867" t="s">
        <v>1445</v>
      </c>
      <c r="B867">
        <v>1</v>
      </c>
      <c r="C867">
        <v>0</v>
      </c>
      <c r="D867" t="s">
        <v>118</v>
      </c>
    </row>
    <row r="868" spans="1:4">
      <c r="A868" t="s">
        <v>1448</v>
      </c>
      <c r="B868">
        <v>1</v>
      </c>
      <c r="C868">
        <v>0</v>
      </c>
      <c r="D868" t="s">
        <v>118</v>
      </c>
    </row>
    <row r="869" spans="1:4">
      <c r="A869" t="s">
        <v>1450</v>
      </c>
      <c r="B869">
        <v>1</v>
      </c>
      <c r="C869">
        <v>0</v>
      </c>
      <c r="D869" t="s">
        <v>118</v>
      </c>
    </row>
    <row r="870" spans="1:4">
      <c r="A870" t="s">
        <v>1452</v>
      </c>
      <c r="B870">
        <v>1</v>
      </c>
      <c r="C870">
        <v>0</v>
      </c>
      <c r="D870" t="s">
        <v>118</v>
      </c>
    </row>
    <row r="871" spans="1:4">
      <c r="A871" t="s">
        <v>1454</v>
      </c>
      <c r="B871">
        <v>1</v>
      </c>
      <c r="C871">
        <v>0</v>
      </c>
      <c r="D871" t="s">
        <v>118</v>
      </c>
    </row>
    <row r="872" spans="1:4">
      <c r="A872" t="s">
        <v>1456</v>
      </c>
      <c r="B872">
        <v>1</v>
      </c>
      <c r="C872">
        <v>0</v>
      </c>
      <c r="D872" t="s">
        <v>118</v>
      </c>
    </row>
    <row r="873" spans="1:4">
      <c r="A873" t="s">
        <v>1461</v>
      </c>
      <c r="B873">
        <v>1</v>
      </c>
      <c r="C873">
        <v>0</v>
      </c>
      <c r="D873" t="s">
        <v>118</v>
      </c>
    </row>
    <row r="874" spans="1:4">
      <c r="A874" t="s">
        <v>1464</v>
      </c>
      <c r="B874">
        <v>1</v>
      </c>
      <c r="C874">
        <v>0</v>
      </c>
      <c r="D874" t="s">
        <v>118</v>
      </c>
    </row>
    <row r="875" spans="1:4">
      <c r="A875" t="s">
        <v>1466</v>
      </c>
      <c r="B875">
        <v>1</v>
      </c>
      <c r="C875">
        <v>0</v>
      </c>
      <c r="D875" t="s">
        <v>118</v>
      </c>
    </row>
    <row r="876" spans="1:4">
      <c r="A876" t="s">
        <v>1468</v>
      </c>
      <c r="B876">
        <v>1</v>
      </c>
      <c r="C876">
        <v>0</v>
      </c>
      <c r="D876" t="s">
        <v>118</v>
      </c>
    </row>
    <row r="877" spans="1:4">
      <c r="A877" t="s">
        <v>1470</v>
      </c>
      <c r="B877">
        <v>1</v>
      </c>
      <c r="C877">
        <v>0</v>
      </c>
      <c r="D877" t="s">
        <v>118</v>
      </c>
    </row>
    <row r="878" spans="1:4">
      <c r="A878" t="s">
        <v>1472</v>
      </c>
      <c r="B878">
        <v>1</v>
      </c>
      <c r="C878">
        <v>0</v>
      </c>
      <c r="D878" t="s">
        <v>118</v>
      </c>
    </row>
    <row r="879" spans="1:4">
      <c r="A879" t="s">
        <v>1474</v>
      </c>
      <c r="B879">
        <v>1</v>
      </c>
      <c r="C879">
        <v>0</v>
      </c>
      <c r="D879" t="s">
        <v>118</v>
      </c>
    </row>
    <row r="880" spans="1:4">
      <c r="A880" t="s">
        <v>1477</v>
      </c>
      <c r="B880">
        <v>1</v>
      </c>
      <c r="C880">
        <v>0</v>
      </c>
      <c r="D880" t="s">
        <v>118</v>
      </c>
    </row>
    <row r="881" spans="1:4">
      <c r="A881" t="s">
        <v>1480</v>
      </c>
      <c r="B881">
        <v>1</v>
      </c>
      <c r="C881">
        <v>0</v>
      </c>
      <c r="D881" t="s">
        <v>118</v>
      </c>
    </row>
    <row r="882" spans="1:4">
      <c r="A882" t="s">
        <v>1482</v>
      </c>
      <c r="B882">
        <v>1</v>
      </c>
      <c r="C882">
        <v>0</v>
      </c>
      <c r="D882" t="s">
        <v>118</v>
      </c>
    </row>
    <row r="883" spans="1:4">
      <c r="A883" t="s">
        <v>1484</v>
      </c>
      <c r="B883">
        <v>1</v>
      </c>
      <c r="C883">
        <v>0</v>
      </c>
      <c r="D883" t="s">
        <v>118</v>
      </c>
    </row>
    <row r="884" spans="1:4">
      <c r="A884" t="s">
        <v>1486</v>
      </c>
      <c r="B884">
        <v>1</v>
      </c>
      <c r="C884">
        <v>0</v>
      </c>
      <c r="D884" t="s">
        <v>118</v>
      </c>
    </row>
    <row r="885" spans="1:4">
      <c r="A885" t="s">
        <v>1488</v>
      </c>
      <c r="B885">
        <v>1</v>
      </c>
      <c r="C885">
        <v>0</v>
      </c>
      <c r="D885" t="s">
        <v>118</v>
      </c>
    </row>
    <row r="886" spans="1:4">
      <c r="A886" t="s">
        <v>1490</v>
      </c>
      <c r="B886">
        <v>1</v>
      </c>
      <c r="C886">
        <v>0</v>
      </c>
      <c r="D886" t="s">
        <v>118</v>
      </c>
    </row>
    <row r="887" spans="1:4">
      <c r="A887" t="s">
        <v>1493</v>
      </c>
      <c r="B887">
        <v>1</v>
      </c>
      <c r="C887">
        <v>0</v>
      </c>
      <c r="D887" t="s">
        <v>118</v>
      </c>
    </row>
    <row r="888" spans="1:4">
      <c r="A888" t="s">
        <v>1496</v>
      </c>
      <c r="B888">
        <v>1</v>
      </c>
      <c r="C888">
        <v>0</v>
      </c>
      <c r="D888" t="s">
        <v>118</v>
      </c>
    </row>
    <row r="889" spans="1:4">
      <c r="A889" t="s">
        <v>1498</v>
      </c>
      <c r="B889">
        <v>1</v>
      </c>
      <c r="C889">
        <v>0</v>
      </c>
      <c r="D889" t="s">
        <v>118</v>
      </c>
    </row>
    <row r="890" spans="1:4">
      <c r="A890" t="s">
        <v>1500</v>
      </c>
      <c r="B890">
        <v>1</v>
      </c>
      <c r="C890">
        <v>0</v>
      </c>
      <c r="D890" t="s">
        <v>118</v>
      </c>
    </row>
    <row r="891" spans="1:4">
      <c r="A891" t="s">
        <v>1502</v>
      </c>
      <c r="B891">
        <v>1</v>
      </c>
      <c r="C891">
        <v>0</v>
      </c>
      <c r="D891" t="s">
        <v>118</v>
      </c>
    </row>
    <row r="892" spans="1:4">
      <c r="A892" t="s">
        <v>1504</v>
      </c>
      <c r="B892">
        <v>1</v>
      </c>
      <c r="C892">
        <v>0</v>
      </c>
      <c r="D892" t="s">
        <v>118</v>
      </c>
    </row>
    <row r="893" spans="1:4">
      <c r="A893" t="s">
        <v>1506</v>
      </c>
      <c r="B893">
        <v>1</v>
      </c>
      <c r="C893">
        <v>0</v>
      </c>
      <c r="D893" t="s">
        <v>118</v>
      </c>
    </row>
    <row r="894" spans="1:4">
      <c r="A894" t="s">
        <v>1509</v>
      </c>
      <c r="B894">
        <v>1</v>
      </c>
      <c r="C894">
        <v>0</v>
      </c>
      <c r="D894" t="s">
        <v>118</v>
      </c>
    </row>
    <row r="895" spans="1:4">
      <c r="A895" t="s">
        <v>1512</v>
      </c>
      <c r="B895">
        <v>1</v>
      </c>
      <c r="C895">
        <v>0</v>
      </c>
      <c r="D895" t="s">
        <v>118</v>
      </c>
    </row>
    <row r="896" spans="1:4">
      <c r="A896" t="s">
        <v>1514</v>
      </c>
      <c r="B896">
        <v>1</v>
      </c>
      <c r="C896">
        <v>0</v>
      </c>
      <c r="D896" t="s">
        <v>118</v>
      </c>
    </row>
    <row r="897" spans="1:4">
      <c r="A897" t="s">
        <v>1516</v>
      </c>
      <c r="B897">
        <v>1</v>
      </c>
      <c r="C897">
        <v>0</v>
      </c>
      <c r="D897" t="s">
        <v>118</v>
      </c>
    </row>
    <row r="898" spans="1:4">
      <c r="A898" t="s">
        <v>1518</v>
      </c>
      <c r="B898">
        <v>1</v>
      </c>
      <c r="C898">
        <v>0</v>
      </c>
      <c r="D898" t="s">
        <v>118</v>
      </c>
    </row>
    <row r="899" spans="1:4">
      <c r="A899" t="s">
        <v>1520</v>
      </c>
      <c r="B899">
        <v>1</v>
      </c>
      <c r="C899">
        <v>0</v>
      </c>
      <c r="D899" t="s">
        <v>118</v>
      </c>
    </row>
    <row r="900" spans="1:4">
      <c r="A900" t="s">
        <v>1522</v>
      </c>
      <c r="B900">
        <v>1</v>
      </c>
      <c r="C900">
        <v>0</v>
      </c>
      <c r="D900" t="s">
        <v>118</v>
      </c>
    </row>
    <row r="901" spans="1:4">
      <c r="A901" t="s">
        <v>1525</v>
      </c>
      <c r="B901">
        <v>1</v>
      </c>
      <c r="C901">
        <v>0</v>
      </c>
      <c r="D901" t="s">
        <v>118</v>
      </c>
    </row>
    <row r="902" spans="1:4">
      <c r="A902" t="s">
        <v>1528</v>
      </c>
      <c r="B902">
        <v>1</v>
      </c>
      <c r="C902">
        <v>0</v>
      </c>
      <c r="D902" t="s">
        <v>118</v>
      </c>
    </row>
    <row r="903" spans="1:4">
      <c r="A903" t="s">
        <v>1530</v>
      </c>
      <c r="B903">
        <v>1</v>
      </c>
      <c r="C903">
        <v>0</v>
      </c>
      <c r="D903" t="s">
        <v>118</v>
      </c>
    </row>
    <row r="904" spans="1:4">
      <c r="A904" t="s">
        <v>1532</v>
      </c>
      <c r="B904">
        <v>1</v>
      </c>
      <c r="C904">
        <v>0</v>
      </c>
      <c r="D904" t="s">
        <v>118</v>
      </c>
    </row>
    <row r="905" spans="1:4">
      <c r="A905" t="s">
        <v>1534</v>
      </c>
      <c r="B905">
        <v>1</v>
      </c>
      <c r="C905">
        <v>0</v>
      </c>
      <c r="D905" t="s">
        <v>118</v>
      </c>
    </row>
    <row r="906" spans="1:4">
      <c r="A906" t="s">
        <v>1536</v>
      </c>
      <c r="B906">
        <v>1</v>
      </c>
      <c r="C906">
        <v>0</v>
      </c>
      <c r="D906" t="s">
        <v>118</v>
      </c>
    </row>
    <row r="907" spans="1:4">
      <c r="A907" t="s">
        <v>1538</v>
      </c>
      <c r="B907">
        <v>1</v>
      </c>
      <c r="C907">
        <v>0</v>
      </c>
      <c r="D907" t="s">
        <v>118</v>
      </c>
    </row>
    <row r="908" spans="1:4">
      <c r="A908" t="s">
        <v>1541</v>
      </c>
      <c r="B908">
        <v>1</v>
      </c>
      <c r="C908">
        <v>0</v>
      </c>
      <c r="D908" t="s">
        <v>118</v>
      </c>
    </row>
    <row r="909" spans="1:4">
      <c r="A909" t="s">
        <v>1544</v>
      </c>
      <c r="B909">
        <v>1</v>
      </c>
      <c r="C909">
        <v>0</v>
      </c>
      <c r="D909" t="s">
        <v>118</v>
      </c>
    </row>
    <row r="910" spans="1:4">
      <c r="A910" t="s">
        <v>1546</v>
      </c>
      <c r="B910">
        <v>1</v>
      </c>
      <c r="C910">
        <v>0</v>
      </c>
      <c r="D910" t="s">
        <v>118</v>
      </c>
    </row>
    <row r="911" spans="1:4">
      <c r="A911" t="s">
        <v>1548</v>
      </c>
      <c r="B911">
        <v>1</v>
      </c>
      <c r="C911">
        <v>0</v>
      </c>
      <c r="D911" t="s">
        <v>118</v>
      </c>
    </row>
    <row r="912" spans="1:4">
      <c r="A912" t="s">
        <v>1550</v>
      </c>
      <c r="B912">
        <v>1</v>
      </c>
      <c r="C912">
        <v>0</v>
      </c>
      <c r="D912" t="s">
        <v>118</v>
      </c>
    </row>
    <row r="913" spans="1:4">
      <c r="A913" t="s">
        <v>1552</v>
      </c>
      <c r="B913">
        <v>1</v>
      </c>
      <c r="C913">
        <v>0</v>
      </c>
      <c r="D913" t="s">
        <v>118</v>
      </c>
    </row>
    <row r="914" spans="1:4">
      <c r="A914" t="s">
        <v>1554</v>
      </c>
      <c r="B914">
        <v>1</v>
      </c>
      <c r="C914">
        <v>0</v>
      </c>
      <c r="D914" t="s">
        <v>118</v>
      </c>
    </row>
    <row r="915" spans="1:4">
      <c r="A915" t="s">
        <v>1557</v>
      </c>
      <c r="B915">
        <v>1</v>
      </c>
      <c r="C915">
        <v>0</v>
      </c>
      <c r="D915" t="s">
        <v>118</v>
      </c>
    </row>
    <row r="916" spans="1:4">
      <c r="A916" t="s">
        <v>1560</v>
      </c>
      <c r="B916">
        <v>1</v>
      </c>
      <c r="C916">
        <v>0</v>
      </c>
      <c r="D916" t="s">
        <v>118</v>
      </c>
    </row>
    <row r="917" spans="1:4">
      <c r="A917" t="s">
        <v>1562</v>
      </c>
      <c r="B917">
        <v>1</v>
      </c>
      <c r="C917">
        <v>0</v>
      </c>
      <c r="D917" t="s">
        <v>118</v>
      </c>
    </row>
    <row r="918" spans="1:4">
      <c r="A918" t="s">
        <v>1564</v>
      </c>
      <c r="B918">
        <v>1</v>
      </c>
      <c r="C918">
        <v>0</v>
      </c>
      <c r="D918" t="s">
        <v>118</v>
      </c>
    </row>
    <row r="919" spans="1:4">
      <c r="A919" t="s">
        <v>1566</v>
      </c>
      <c r="B919">
        <v>1</v>
      </c>
      <c r="C919">
        <v>0</v>
      </c>
      <c r="D919" t="s">
        <v>118</v>
      </c>
    </row>
    <row r="920" spans="1:4">
      <c r="A920" t="s">
        <v>1568</v>
      </c>
      <c r="B920">
        <v>1</v>
      </c>
      <c r="C920">
        <v>0</v>
      </c>
      <c r="D920" t="s">
        <v>118</v>
      </c>
    </row>
    <row r="921" spans="1:4">
      <c r="A921" t="s">
        <v>1570</v>
      </c>
      <c r="B921">
        <v>1</v>
      </c>
      <c r="C921">
        <v>0</v>
      </c>
      <c r="D921" t="s">
        <v>118</v>
      </c>
    </row>
    <row r="922" spans="1:4">
      <c r="A922" t="s">
        <v>1573</v>
      </c>
      <c r="B922">
        <v>1</v>
      </c>
      <c r="C922">
        <v>0</v>
      </c>
      <c r="D922" t="s">
        <v>118</v>
      </c>
    </row>
    <row r="923" spans="1:4">
      <c r="A923" t="s">
        <v>1576</v>
      </c>
      <c r="B923">
        <v>1</v>
      </c>
      <c r="C923">
        <v>0</v>
      </c>
      <c r="D923" t="s">
        <v>118</v>
      </c>
    </row>
    <row r="924" spans="1:4">
      <c r="A924" t="s">
        <v>1578</v>
      </c>
      <c r="B924">
        <v>1</v>
      </c>
      <c r="C924">
        <v>0</v>
      </c>
      <c r="D924" t="s">
        <v>118</v>
      </c>
    </row>
    <row r="925" spans="1:4">
      <c r="A925" t="s">
        <v>1580</v>
      </c>
      <c r="B925">
        <v>1</v>
      </c>
      <c r="C925">
        <v>0</v>
      </c>
      <c r="D925" t="s">
        <v>118</v>
      </c>
    </row>
    <row r="926" spans="1:4">
      <c r="A926" t="s">
        <v>1582</v>
      </c>
      <c r="B926">
        <v>1</v>
      </c>
      <c r="C926">
        <v>0</v>
      </c>
      <c r="D926" t="s">
        <v>118</v>
      </c>
    </row>
    <row r="927" spans="1:4">
      <c r="A927" t="s">
        <v>1584</v>
      </c>
      <c r="B927">
        <v>1</v>
      </c>
      <c r="C927">
        <v>0</v>
      </c>
      <c r="D927" t="s">
        <v>118</v>
      </c>
    </row>
    <row r="928" spans="1:4">
      <c r="A928" t="s">
        <v>1586</v>
      </c>
      <c r="B928">
        <v>1</v>
      </c>
      <c r="C928">
        <v>0</v>
      </c>
      <c r="D928" t="s">
        <v>118</v>
      </c>
    </row>
    <row r="929" spans="1:4">
      <c r="A929" t="s">
        <v>1589</v>
      </c>
      <c r="B929">
        <v>1</v>
      </c>
      <c r="C929">
        <v>0</v>
      </c>
      <c r="D929" t="s">
        <v>118</v>
      </c>
    </row>
    <row r="930" spans="1:4">
      <c r="A930" t="s">
        <v>1592</v>
      </c>
      <c r="B930">
        <v>1</v>
      </c>
      <c r="C930">
        <v>0</v>
      </c>
      <c r="D930" t="s">
        <v>118</v>
      </c>
    </row>
    <row r="931" spans="1:4">
      <c r="A931" t="s">
        <v>1594</v>
      </c>
      <c r="B931">
        <v>1</v>
      </c>
      <c r="C931">
        <v>0</v>
      </c>
      <c r="D931" t="s">
        <v>118</v>
      </c>
    </row>
    <row r="932" spans="1:4">
      <c r="A932" t="s">
        <v>1596</v>
      </c>
      <c r="B932">
        <v>1</v>
      </c>
      <c r="C932">
        <v>0</v>
      </c>
      <c r="D932" t="s">
        <v>118</v>
      </c>
    </row>
    <row r="933" spans="1:4">
      <c r="A933" t="s">
        <v>1598</v>
      </c>
      <c r="B933">
        <v>1</v>
      </c>
      <c r="C933">
        <v>0</v>
      </c>
      <c r="D933" t="s">
        <v>118</v>
      </c>
    </row>
    <row r="934" spans="1:4">
      <c r="A934" t="s">
        <v>1600</v>
      </c>
      <c r="B934">
        <v>1</v>
      </c>
      <c r="C934">
        <v>0</v>
      </c>
      <c r="D934" t="s">
        <v>118</v>
      </c>
    </row>
    <row r="935" spans="1:4">
      <c r="A935" t="s">
        <v>1602</v>
      </c>
      <c r="B935">
        <v>1</v>
      </c>
      <c r="C935">
        <v>0</v>
      </c>
      <c r="D935" t="s">
        <v>118</v>
      </c>
    </row>
    <row r="936" spans="1:4">
      <c r="A936" t="s">
        <v>1605</v>
      </c>
      <c r="B936">
        <v>1</v>
      </c>
      <c r="C936">
        <v>0</v>
      </c>
      <c r="D936" t="s">
        <v>118</v>
      </c>
    </row>
    <row r="937" spans="1:4">
      <c r="A937" t="s">
        <v>1608</v>
      </c>
      <c r="B937">
        <v>1</v>
      </c>
      <c r="C937">
        <v>0</v>
      </c>
      <c r="D937" t="s">
        <v>118</v>
      </c>
    </row>
    <row r="938" spans="1:4">
      <c r="A938" t="s">
        <v>1610</v>
      </c>
      <c r="B938">
        <v>1</v>
      </c>
      <c r="C938">
        <v>0</v>
      </c>
      <c r="D938" t="s">
        <v>118</v>
      </c>
    </row>
    <row r="939" spans="1:4">
      <c r="A939" t="s">
        <v>1612</v>
      </c>
      <c r="B939">
        <v>1</v>
      </c>
      <c r="C939">
        <v>0</v>
      </c>
      <c r="D939" t="s">
        <v>118</v>
      </c>
    </row>
    <row r="940" spans="1:4">
      <c r="A940" t="s">
        <v>1615</v>
      </c>
      <c r="B940">
        <v>1</v>
      </c>
      <c r="C940">
        <v>0</v>
      </c>
      <c r="D940" t="s">
        <v>118</v>
      </c>
    </row>
    <row r="941" spans="1:4">
      <c r="A941" t="s">
        <v>1618</v>
      </c>
      <c r="B941">
        <v>1</v>
      </c>
      <c r="C941">
        <v>0</v>
      </c>
      <c r="D941" t="s">
        <v>118</v>
      </c>
    </row>
    <row r="942" spans="1:4">
      <c r="A942" t="s">
        <v>1620</v>
      </c>
      <c r="B942">
        <v>1</v>
      </c>
      <c r="C942">
        <v>0</v>
      </c>
      <c r="D942" t="s">
        <v>118</v>
      </c>
    </row>
    <row r="943" spans="1:4">
      <c r="A943" t="s">
        <v>1623</v>
      </c>
      <c r="B943">
        <v>1</v>
      </c>
      <c r="C943">
        <v>0</v>
      </c>
      <c r="D943" t="s">
        <v>118</v>
      </c>
    </row>
    <row r="944" spans="1:4">
      <c r="A944" t="s">
        <v>1626</v>
      </c>
      <c r="B944">
        <v>1</v>
      </c>
      <c r="C944">
        <v>0</v>
      </c>
      <c r="D944" t="s">
        <v>118</v>
      </c>
    </row>
    <row r="945" spans="1:4">
      <c r="A945" t="s">
        <v>1628</v>
      </c>
      <c r="B945">
        <v>1</v>
      </c>
      <c r="C945">
        <v>0</v>
      </c>
      <c r="D945" t="s">
        <v>118</v>
      </c>
    </row>
    <row r="946" spans="1:4">
      <c r="A946" t="s">
        <v>1630</v>
      </c>
      <c r="B946">
        <v>1</v>
      </c>
      <c r="C946">
        <v>0</v>
      </c>
      <c r="D946" t="s">
        <v>118</v>
      </c>
    </row>
    <row r="947" spans="1:4">
      <c r="A947" t="s">
        <v>1633</v>
      </c>
      <c r="B947">
        <v>1</v>
      </c>
      <c r="C947">
        <v>0</v>
      </c>
      <c r="D947" t="s">
        <v>118</v>
      </c>
    </row>
    <row r="948" spans="1:4">
      <c r="A948" t="s">
        <v>1635</v>
      </c>
      <c r="B948">
        <v>1</v>
      </c>
      <c r="C948">
        <v>0</v>
      </c>
      <c r="D948" t="s">
        <v>118</v>
      </c>
    </row>
    <row r="949" spans="1:4">
      <c r="A949" t="s">
        <v>1636</v>
      </c>
      <c r="B949">
        <v>1</v>
      </c>
      <c r="C949">
        <v>0</v>
      </c>
      <c r="D949" t="s">
        <v>118</v>
      </c>
    </row>
    <row r="950" spans="1:4">
      <c r="A950" t="s">
        <v>1638</v>
      </c>
      <c r="B950">
        <v>1</v>
      </c>
      <c r="C950">
        <v>0</v>
      </c>
      <c r="D950" t="s">
        <v>118</v>
      </c>
    </row>
    <row r="951" spans="1:4">
      <c r="A951" t="s">
        <v>1641</v>
      </c>
      <c r="B951">
        <v>1</v>
      </c>
      <c r="C951">
        <v>0</v>
      </c>
      <c r="D951" t="s">
        <v>118</v>
      </c>
    </row>
    <row r="952" spans="1:4">
      <c r="A952" t="s">
        <v>1643</v>
      </c>
      <c r="B952">
        <v>1</v>
      </c>
      <c r="C952">
        <v>0</v>
      </c>
      <c r="D952" t="s">
        <v>118</v>
      </c>
    </row>
    <row r="953" spans="1:4">
      <c r="A953" t="s">
        <v>1644</v>
      </c>
      <c r="B953">
        <v>1</v>
      </c>
      <c r="C953">
        <v>0</v>
      </c>
      <c r="D953" t="s">
        <v>118</v>
      </c>
    </row>
    <row r="954" spans="1:4">
      <c r="A954" t="s">
        <v>1646</v>
      </c>
      <c r="B954">
        <v>1</v>
      </c>
      <c r="C954">
        <v>0</v>
      </c>
      <c r="D954" t="s">
        <v>118</v>
      </c>
    </row>
    <row r="955" spans="1:4">
      <c r="A955" t="s">
        <v>1649</v>
      </c>
      <c r="B955">
        <v>1</v>
      </c>
      <c r="C955">
        <v>0</v>
      </c>
      <c r="D955" t="s">
        <v>118</v>
      </c>
    </row>
    <row r="956" spans="1:4">
      <c r="A956" t="s">
        <v>1651</v>
      </c>
      <c r="B956">
        <v>1</v>
      </c>
      <c r="C956">
        <v>0</v>
      </c>
      <c r="D956" t="s">
        <v>118</v>
      </c>
    </row>
    <row r="957" spans="1:4">
      <c r="A957" t="s">
        <v>1652</v>
      </c>
      <c r="B957">
        <v>1</v>
      </c>
      <c r="C957">
        <v>0</v>
      </c>
      <c r="D957" t="s">
        <v>118</v>
      </c>
    </row>
    <row r="958" spans="1:4">
      <c r="A958" t="s">
        <v>1654</v>
      </c>
      <c r="B958">
        <v>1</v>
      </c>
      <c r="C958">
        <v>0</v>
      </c>
      <c r="D958" t="s">
        <v>118</v>
      </c>
    </row>
    <row r="959" spans="1:4">
      <c r="A959" t="s">
        <v>1657</v>
      </c>
      <c r="B959">
        <v>1</v>
      </c>
      <c r="C959">
        <v>0</v>
      </c>
      <c r="D959" t="s">
        <v>118</v>
      </c>
    </row>
    <row r="960" spans="1:4">
      <c r="A960" t="s">
        <v>1659</v>
      </c>
      <c r="B960">
        <v>1</v>
      </c>
      <c r="C960">
        <v>0</v>
      </c>
      <c r="D960" t="s">
        <v>118</v>
      </c>
    </row>
    <row r="961" spans="1:4">
      <c r="A961" t="s">
        <v>1660</v>
      </c>
      <c r="B961">
        <v>1</v>
      </c>
      <c r="C961">
        <v>0</v>
      </c>
      <c r="D961" t="s">
        <v>118</v>
      </c>
    </row>
    <row r="962" spans="1:4">
      <c r="A962" t="s">
        <v>1662</v>
      </c>
      <c r="B962">
        <v>1</v>
      </c>
      <c r="C962">
        <v>0</v>
      </c>
      <c r="D962" t="s">
        <v>118</v>
      </c>
    </row>
    <row r="963" spans="1:4">
      <c r="A963" t="s">
        <v>1665</v>
      </c>
      <c r="B963">
        <v>1</v>
      </c>
      <c r="C963">
        <v>0</v>
      </c>
      <c r="D963" t="s">
        <v>118</v>
      </c>
    </row>
    <row r="964" spans="1:4">
      <c r="A964" t="s">
        <v>1667</v>
      </c>
      <c r="B964">
        <v>1</v>
      </c>
      <c r="C964">
        <v>0</v>
      </c>
      <c r="D964" t="s">
        <v>118</v>
      </c>
    </row>
    <row r="965" spans="1:4">
      <c r="A965" t="s">
        <v>1668</v>
      </c>
      <c r="B965">
        <v>1</v>
      </c>
      <c r="C965">
        <v>0</v>
      </c>
      <c r="D965" t="s">
        <v>118</v>
      </c>
    </row>
    <row r="966" spans="1:4">
      <c r="A966" t="s">
        <v>1670</v>
      </c>
      <c r="B966">
        <v>1</v>
      </c>
      <c r="C966">
        <v>0</v>
      </c>
      <c r="D966" t="s">
        <v>118</v>
      </c>
    </row>
    <row r="967" spans="1:4">
      <c r="A967" t="s">
        <v>1673</v>
      </c>
      <c r="B967">
        <v>1</v>
      </c>
      <c r="C967">
        <v>0</v>
      </c>
      <c r="D967" t="s">
        <v>118</v>
      </c>
    </row>
    <row r="968" spans="1:4">
      <c r="A968" t="s">
        <v>1675</v>
      </c>
      <c r="B968">
        <v>1</v>
      </c>
      <c r="C968">
        <v>0</v>
      </c>
      <c r="D968" t="s">
        <v>118</v>
      </c>
    </row>
    <row r="969" spans="1:4">
      <c r="A969" t="s">
        <v>1676</v>
      </c>
      <c r="B969">
        <v>1</v>
      </c>
      <c r="C969">
        <v>0</v>
      </c>
      <c r="D969" t="s">
        <v>118</v>
      </c>
    </row>
    <row r="970" spans="1:4">
      <c r="A970" t="s">
        <v>1678</v>
      </c>
      <c r="B970">
        <v>1</v>
      </c>
      <c r="C970">
        <v>0</v>
      </c>
      <c r="D970" t="s">
        <v>118</v>
      </c>
    </row>
    <row r="971" spans="1:4">
      <c r="A971" t="s">
        <v>1681</v>
      </c>
      <c r="B971">
        <v>1</v>
      </c>
      <c r="C971">
        <v>0</v>
      </c>
      <c r="D971" t="s">
        <v>118</v>
      </c>
    </row>
    <row r="972" spans="1:4">
      <c r="A972" t="s">
        <v>1683</v>
      </c>
      <c r="B972">
        <v>1</v>
      </c>
      <c r="C972">
        <v>0</v>
      </c>
      <c r="D972" t="s">
        <v>118</v>
      </c>
    </row>
    <row r="973" spans="1:4">
      <c r="A973" t="s">
        <v>1684</v>
      </c>
      <c r="B973">
        <v>1</v>
      </c>
      <c r="C973">
        <v>0</v>
      </c>
      <c r="D973" t="s">
        <v>118</v>
      </c>
    </row>
    <row r="974" spans="1:4">
      <c r="A974" t="s">
        <v>1686</v>
      </c>
      <c r="B974">
        <v>1</v>
      </c>
      <c r="C974">
        <v>0</v>
      </c>
      <c r="D974" t="s">
        <v>118</v>
      </c>
    </row>
    <row r="975" spans="1:4">
      <c r="A975" t="s">
        <v>1689</v>
      </c>
      <c r="B975">
        <v>1</v>
      </c>
      <c r="C975">
        <v>0</v>
      </c>
      <c r="D975" t="s">
        <v>118</v>
      </c>
    </row>
    <row r="976" spans="1:4">
      <c r="A976" t="s">
        <v>1690</v>
      </c>
      <c r="B976">
        <v>1</v>
      </c>
      <c r="C976">
        <v>0</v>
      </c>
      <c r="D976" t="s">
        <v>118</v>
      </c>
    </row>
    <row r="977" spans="1:4">
      <c r="A977" t="s">
        <v>1691</v>
      </c>
      <c r="B977">
        <v>1</v>
      </c>
      <c r="C977">
        <v>0</v>
      </c>
      <c r="D977" t="s">
        <v>118</v>
      </c>
    </row>
    <row r="978" spans="1:4">
      <c r="A978" t="s">
        <v>1693</v>
      </c>
      <c r="B978">
        <v>1</v>
      </c>
      <c r="C978">
        <v>0</v>
      </c>
      <c r="D978" t="s">
        <v>118</v>
      </c>
    </row>
    <row r="979" spans="1:4">
      <c r="A979" t="s">
        <v>1696</v>
      </c>
      <c r="B979">
        <v>1</v>
      </c>
      <c r="C979">
        <v>0</v>
      </c>
      <c r="D979" t="s">
        <v>118</v>
      </c>
    </row>
    <row r="980" spans="1:4">
      <c r="A980" t="s">
        <v>1698</v>
      </c>
      <c r="B980">
        <v>1</v>
      </c>
      <c r="C980">
        <v>0</v>
      </c>
      <c r="D980" t="s">
        <v>118</v>
      </c>
    </row>
    <row r="981" spans="1:4">
      <c r="A981" t="s">
        <v>1699</v>
      </c>
      <c r="B981">
        <v>1</v>
      </c>
      <c r="C981">
        <v>0</v>
      </c>
      <c r="D981" t="s">
        <v>118</v>
      </c>
    </row>
    <row r="982" spans="1:4">
      <c r="A982" t="s">
        <v>1701</v>
      </c>
      <c r="B982">
        <v>1</v>
      </c>
      <c r="C982">
        <v>0</v>
      </c>
      <c r="D982" t="s">
        <v>118</v>
      </c>
    </row>
    <row r="983" spans="1:4">
      <c r="A983" t="s">
        <v>1704</v>
      </c>
      <c r="B983">
        <v>1</v>
      </c>
      <c r="C983">
        <v>0</v>
      </c>
      <c r="D983" t="s">
        <v>118</v>
      </c>
    </row>
    <row r="984" spans="1:4">
      <c r="A984" t="s">
        <v>1708</v>
      </c>
      <c r="B984">
        <v>1</v>
      </c>
      <c r="C984">
        <v>0</v>
      </c>
      <c r="D984" t="s">
        <v>118</v>
      </c>
    </row>
    <row r="985" spans="1:4">
      <c r="A985" t="s">
        <v>1712</v>
      </c>
      <c r="B985">
        <v>1</v>
      </c>
      <c r="C985">
        <v>0</v>
      </c>
      <c r="D985" t="s">
        <v>118</v>
      </c>
    </row>
    <row r="986" spans="1:4">
      <c r="A986" t="s">
        <v>1715</v>
      </c>
      <c r="B986">
        <v>1</v>
      </c>
      <c r="C986">
        <v>0</v>
      </c>
      <c r="D986" t="s">
        <v>118</v>
      </c>
    </row>
    <row r="987" spans="1:4">
      <c r="A987" t="s">
        <v>1719</v>
      </c>
      <c r="B987">
        <v>1</v>
      </c>
      <c r="C987">
        <v>0</v>
      </c>
      <c r="D987" t="s">
        <v>118</v>
      </c>
    </row>
    <row r="988" spans="1:4">
      <c r="A988" t="s">
        <v>1722</v>
      </c>
      <c r="B988">
        <v>1</v>
      </c>
      <c r="C988">
        <v>0</v>
      </c>
      <c r="D988" t="s">
        <v>118</v>
      </c>
    </row>
    <row r="989" spans="1:4">
      <c r="A989" t="s">
        <v>1724</v>
      </c>
      <c r="B989">
        <v>1</v>
      </c>
      <c r="C989">
        <v>0</v>
      </c>
      <c r="D989" t="s">
        <v>118</v>
      </c>
    </row>
    <row r="990" spans="1:4">
      <c r="A990" t="s">
        <v>1728</v>
      </c>
      <c r="B990">
        <v>1</v>
      </c>
      <c r="C990">
        <v>0</v>
      </c>
      <c r="D990" t="s">
        <v>118</v>
      </c>
    </row>
    <row r="991" spans="1:4">
      <c r="A991" t="s">
        <v>1731</v>
      </c>
      <c r="B991">
        <v>1</v>
      </c>
      <c r="C991">
        <v>0</v>
      </c>
      <c r="D991" t="s">
        <v>118</v>
      </c>
    </row>
    <row r="992" spans="1:4">
      <c r="A992" t="s">
        <v>1734</v>
      </c>
      <c r="B992">
        <v>1</v>
      </c>
      <c r="C992">
        <v>0</v>
      </c>
      <c r="D992" t="s">
        <v>118</v>
      </c>
    </row>
    <row r="993" spans="1:4">
      <c r="A993" t="s">
        <v>576</v>
      </c>
      <c r="B993">
        <v>1</v>
      </c>
      <c r="C993">
        <v>0</v>
      </c>
      <c r="D993" t="s">
        <v>118</v>
      </c>
    </row>
    <row r="994" spans="1:4">
      <c r="A994" t="s">
        <v>579</v>
      </c>
      <c r="B994">
        <v>1</v>
      </c>
      <c r="C994">
        <v>0</v>
      </c>
      <c r="D994" t="s">
        <v>118</v>
      </c>
    </row>
    <row r="995" spans="1:4">
      <c r="A995" t="s">
        <v>582</v>
      </c>
      <c r="B995">
        <v>1</v>
      </c>
      <c r="C995">
        <v>0</v>
      </c>
      <c r="D995" t="s">
        <v>118</v>
      </c>
    </row>
    <row r="996" spans="1:4">
      <c r="A996" t="s">
        <v>586</v>
      </c>
      <c r="B996">
        <v>1</v>
      </c>
      <c r="C996">
        <v>0</v>
      </c>
      <c r="D996" t="s">
        <v>118</v>
      </c>
    </row>
    <row r="997" spans="1:4">
      <c r="A997" t="s">
        <v>588</v>
      </c>
      <c r="B997">
        <v>1</v>
      </c>
      <c r="C997">
        <v>0</v>
      </c>
      <c r="D997" t="s">
        <v>118</v>
      </c>
    </row>
    <row r="998" spans="1:4">
      <c r="A998" t="s">
        <v>591</v>
      </c>
      <c r="B998">
        <v>1</v>
      </c>
      <c r="C998">
        <v>0</v>
      </c>
      <c r="D998" t="s">
        <v>118</v>
      </c>
    </row>
    <row r="999" spans="1:4">
      <c r="A999" t="s">
        <v>594</v>
      </c>
      <c r="B999">
        <v>1</v>
      </c>
      <c r="C999">
        <v>0</v>
      </c>
      <c r="D999" t="s">
        <v>118</v>
      </c>
    </row>
    <row r="1000" spans="1:4">
      <c r="A1000" t="s">
        <v>597</v>
      </c>
      <c r="B1000">
        <v>1</v>
      </c>
      <c r="C1000">
        <v>0</v>
      </c>
      <c r="D1000" t="s">
        <v>118</v>
      </c>
    </row>
    <row r="1001" spans="1:4">
      <c r="A1001" t="s">
        <v>600</v>
      </c>
      <c r="B1001">
        <v>1</v>
      </c>
      <c r="C1001">
        <v>0</v>
      </c>
      <c r="D1001" t="s">
        <v>118</v>
      </c>
    </row>
    <row r="1002" spans="1:4">
      <c r="A1002" t="s">
        <v>603</v>
      </c>
      <c r="B1002">
        <v>1</v>
      </c>
      <c r="C1002">
        <v>0</v>
      </c>
      <c r="D1002" t="s">
        <v>118</v>
      </c>
    </row>
    <row r="1003" spans="1:4">
      <c r="A1003" t="s">
        <v>606</v>
      </c>
      <c r="B1003">
        <v>1</v>
      </c>
      <c r="C1003">
        <v>0</v>
      </c>
      <c r="D1003" t="s">
        <v>118</v>
      </c>
    </row>
    <row r="1004" spans="1:4">
      <c r="A1004" t="s">
        <v>610</v>
      </c>
      <c r="B1004">
        <v>1</v>
      </c>
      <c r="C1004">
        <v>0</v>
      </c>
      <c r="D1004" t="s">
        <v>118</v>
      </c>
    </row>
    <row r="1005" spans="1:4">
      <c r="A1005" t="s">
        <v>613</v>
      </c>
      <c r="B1005">
        <v>1</v>
      </c>
      <c r="C1005">
        <v>0</v>
      </c>
      <c r="D1005" t="s">
        <v>118</v>
      </c>
    </row>
    <row r="1006" spans="1:4">
      <c r="A1006" t="s">
        <v>616</v>
      </c>
      <c r="B1006">
        <v>1</v>
      </c>
      <c r="C1006">
        <v>0</v>
      </c>
      <c r="D1006" t="s">
        <v>118</v>
      </c>
    </row>
    <row r="1007" spans="1:4">
      <c r="A1007" t="s">
        <v>619</v>
      </c>
      <c r="B1007">
        <v>1</v>
      </c>
      <c r="C1007">
        <v>0</v>
      </c>
      <c r="D1007" t="s">
        <v>118</v>
      </c>
    </row>
    <row r="1008" spans="1:4">
      <c r="A1008" t="s">
        <v>622</v>
      </c>
      <c r="B1008">
        <v>1</v>
      </c>
      <c r="C1008">
        <v>0</v>
      </c>
      <c r="D1008" t="s">
        <v>118</v>
      </c>
    </row>
    <row r="1009" spans="1:4">
      <c r="A1009" t="s">
        <v>626</v>
      </c>
      <c r="B1009">
        <v>1</v>
      </c>
      <c r="C1009">
        <v>0</v>
      </c>
      <c r="D1009" t="s">
        <v>118</v>
      </c>
    </row>
    <row r="1010" spans="1:4">
      <c r="A1010" t="s">
        <v>628</v>
      </c>
      <c r="B1010">
        <v>1</v>
      </c>
      <c r="C1010">
        <v>0</v>
      </c>
      <c r="D1010" t="s">
        <v>118</v>
      </c>
    </row>
    <row r="1011" spans="1:4">
      <c r="A1011" t="s">
        <v>630</v>
      </c>
      <c r="B1011">
        <v>1</v>
      </c>
      <c r="C1011">
        <v>0</v>
      </c>
      <c r="D1011" t="s">
        <v>118</v>
      </c>
    </row>
    <row r="1012" spans="1:4">
      <c r="A1012" t="s">
        <v>633</v>
      </c>
      <c r="B1012">
        <v>1</v>
      </c>
      <c r="C1012">
        <v>0</v>
      </c>
      <c r="D1012" t="s">
        <v>118</v>
      </c>
    </row>
    <row r="1013" spans="1:4">
      <c r="A1013" t="s">
        <v>636</v>
      </c>
      <c r="B1013">
        <v>1</v>
      </c>
      <c r="C1013">
        <v>0</v>
      </c>
      <c r="D1013" t="s">
        <v>118</v>
      </c>
    </row>
    <row r="1014" spans="1:4">
      <c r="A1014" t="s">
        <v>639</v>
      </c>
      <c r="B1014">
        <v>1</v>
      </c>
      <c r="C1014">
        <v>0</v>
      </c>
      <c r="D1014" t="s">
        <v>118</v>
      </c>
    </row>
    <row r="1015" spans="1:4">
      <c r="A1015" t="s">
        <v>642</v>
      </c>
      <c r="B1015">
        <v>1</v>
      </c>
      <c r="C1015">
        <v>0</v>
      </c>
      <c r="D1015" t="s">
        <v>118</v>
      </c>
    </row>
    <row r="1016" spans="1:4">
      <c r="A1016" t="s">
        <v>645</v>
      </c>
      <c r="B1016">
        <v>1</v>
      </c>
      <c r="C1016">
        <v>0</v>
      </c>
      <c r="D1016" t="s">
        <v>118</v>
      </c>
    </row>
    <row r="1017" spans="1:4">
      <c r="A1017" t="s">
        <v>648</v>
      </c>
      <c r="B1017">
        <v>1</v>
      </c>
      <c r="C1017">
        <v>0</v>
      </c>
      <c r="D1017" t="s">
        <v>118</v>
      </c>
    </row>
    <row r="1018" spans="1:4">
      <c r="A1018" t="s">
        <v>702</v>
      </c>
      <c r="B1018">
        <v>1</v>
      </c>
      <c r="C1018">
        <v>0</v>
      </c>
      <c r="D1018" t="s">
        <v>118</v>
      </c>
    </row>
    <row r="1019" spans="1:4">
      <c r="A1019" t="s">
        <v>705</v>
      </c>
      <c r="B1019">
        <v>1</v>
      </c>
      <c r="C1019">
        <v>0</v>
      </c>
      <c r="D1019" t="s">
        <v>118</v>
      </c>
    </row>
    <row r="1020" spans="1:4">
      <c r="A1020" t="s">
        <v>710</v>
      </c>
      <c r="B1020">
        <v>1</v>
      </c>
      <c r="C1020">
        <v>0</v>
      </c>
      <c r="D1020" t="s">
        <v>118</v>
      </c>
    </row>
    <row r="1021" spans="1:4">
      <c r="A1021" t="s">
        <v>713</v>
      </c>
      <c r="B1021">
        <v>1</v>
      </c>
      <c r="C1021">
        <v>0</v>
      </c>
      <c r="D1021" t="s">
        <v>118</v>
      </c>
    </row>
    <row r="1022" spans="1:4">
      <c r="A1022" t="s">
        <v>718</v>
      </c>
      <c r="B1022">
        <v>1</v>
      </c>
      <c r="C1022">
        <v>0</v>
      </c>
      <c r="D1022" t="s">
        <v>118</v>
      </c>
    </row>
    <row r="1023" spans="1:4">
      <c r="A1023" t="s">
        <v>720</v>
      </c>
      <c r="B1023">
        <v>1</v>
      </c>
      <c r="C1023">
        <v>0</v>
      </c>
      <c r="D1023" t="s">
        <v>118</v>
      </c>
    </row>
    <row r="1024" spans="1:4">
      <c r="A1024" t="s">
        <v>727</v>
      </c>
      <c r="B1024">
        <v>1</v>
      </c>
      <c r="C1024">
        <v>0</v>
      </c>
      <c r="D1024" t="s">
        <v>118</v>
      </c>
    </row>
    <row r="1025" spans="1:4">
      <c r="A1025" t="s">
        <v>730</v>
      </c>
      <c r="B1025">
        <v>1</v>
      </c>
      <c r="C1025">
        <v>0</v>
      </c>
      <c r="D1025" t="s">
        <v>118</v>
      </c>
    </row>
    <row r="1026" spans="1:4">
      <c r="A1026" t="s">
        <v>734</v>
      </c>
      <c r="B1026">
        <v>1</v>
      </c>
      <c r="C1026">
        <v>0</v>
      </c>
      <c r="D1026" t="s">
        <v>118</v>
      </c>
    </row>
    <row r="1027" spans="1:4">
      <c r="A1027" t="s">
        <v>737</v>
      </c>
      <c r="B1027">
        <v>1</v>
      </c>
      <c r="C1027">
        <v>0</v>
      </c>
      <c r="D1027" t="s">
        <v>118</v>
      </c>
    </row>
    <row r="1028" spans="1:4">
      <c r="A1028" t="s">
        <v>2063</v>
      </c>
      <c r="B1028">
        <v>1</v>
      </c>
      <c r="C1028">
        <v>0</v>
      </c>
      <c r="D1028" t="s">
        <v>118</v>
      </c>
    </row>
    <row r="1029" spans="1:4">
      <c r="A1029" t="s">
        <v>2066</v>
      </c>
      <c r="B1029">
        <v>1</v>
      </c>
      <c r="C1029">
        <v>0</v>
      </c>
      <c r="D1029" t="s">
        <v>118</v>
      </c>
    </row>
    <row r="1030" spans="1:4">
      <c r="A1030" t="s">
        <v>2069</v>
      </c>
      <c r="B1030">
        <v>1</v>
      </c>
      <c r="C1030">
        <v>0</v>
      </c>
      <c r="D1030" t="s">
        <v>118</v>
      </c>
    </row>
    <row r="1031" spans="1:4">
      <c r="A1031" t="s">
        <v>2071</v>
      </c>
      <c r="B1031">
        <v>1</v>
      </c>
      <c r="C1031">
        <v>0</v>
      </c>
      <c r="D1031" t="s">
        <v>118</v>
      </c>
    </row>
    <row r="1032" spans="1:4">
      <c r="A1032" t="s">
        <v>2073</v>
      </c>
      <c r="B1032">
        <v>1</v>
      </c>
      <c r="C1032">
        <v>0</v>
      </c>
      <c r="D1032" t="s">
        <v>118</v>
      </c>
    </row>
    <row r="1033" spans="1:4">
      <c r="A1033" t="s">
        <v>2076</v>
      </c>
      <c r="B1033">
        <v>1</v>
      </c>
      <c r="C1033">
        <v>0</v>
      </c>
      <c r="D1033" t="s">
        <v>118</v>
      </c>
    </row>
    <row r="1034" spans="1:4">
      <c r="A1034" t="s">
        <v>2079</v>
      </c>
      <c r="B1034">
        <v>1</v>
      </c>
      <c r="C1034">
        <v>0</v>
      </c>
      <c r="D1034" t="s">
        <v>118</v>
      </c>
    </row>
    <row r="1035" spans="1:4">
      <c r="A1035" t="s">
        <v>2123</v>
      </c>
      <c r="B1035">
        <v>1</v>
      </c>
      <c r="C1035">
        <v>0</v>
      </c>
      <c r="D1035" t="s">
        <v>118</v>
      </c>
    </row>
    <row r="1036" spans="1:4">
      <c r="A1036" t="s">
        <v>790</v>
      </c>
      <c r="B1036">
        <v>1</v>
      </c>
      <c r="C1036">
        <v>0</v>
      </c>
      <c r="D1036" t="s">
        <v>118</v>
      </c>
    </row>
    <row r="1037" spans="1:4">
      <c r="A1037" t="s">
        <v>792</v>
      </c>
      <c r="B1037">
        <v>1</v>
      </c>
      <c r="C1037">
        <v>0</v>
      </c>
      <c r="D1037" t="s">
        <v>118</v>
      </c>
    </row>
    <row r="1038" spans="1:4">
      <c r="A1038" t="s">
        <v>855</v>
      </c>
      <c r="B1038">
        <v>1</v>
      </c>
      <c r="C1038">
        <v>0</v>
      </c>
      <c r="D1038" t="s">
        <v>118</v>
      </c>
    </row>
    <row r="1039" spans="1:4">
      <c r="A1039" t="s">
        <v>1092</v>
      </c>
      <c r="B1039">
        <v>1</v>
      </c>
      <c r="C1039">
        <v>0</v>
      </c>
      <c r="D1039" t="s">
        <v>118</v>
      </c>
    </row>
    <row r="1040" spans="1:4">
      <c r="A1040" t="s">
        <v>1094</v>
      </c>
      <c r="B1040">
        <v>1</v>
      </c>
      <c r="C1040">
        <v>0</v>
      </c>
      <c r="D1040" t="s">
        <v>118</v>
      </c>
    </row>
    <row r="1041" spans="1:4">
      <c r="A1041" t="s">
        <v>1097</v>
      </c>
      <c r="B1041">
        <v>1</v>
      </c>
      <c r="C1041">
        <v>0</v>
      </c>
      <c r="D1041" t="s">
        <v>118</v>
      </c>
    </row>
    <row r="1042" spans="1:4">
      <c r="A1042" t="s">
        <v>1099</v>
      </c>
      <c r="B1042">
        <v>1</v>
      </c>
      <c r="C1042">
        <v>0</v>
      </c>
      <c r="D1042" t="s">
        <v>118</v>
      </c>
    </row>
    <row r="1043" spans="1:4">
      <c r="A1043" t="s">
        <v>1102</v>
      </c>
      <c r="B1043">
        <v>1</v>
      </c>
      <c r="C1043">
        <v>0</v>
      </c>
      <c r="D1043" t="s">
        <v>118</v>
      </c>
    </row>
    <row r="1044" spans="1:4">
      <c r="A1044" t="s">
        <v>1104</v>
      </c>
      <c r="B1044">
        <v>1</v>
      </c>
      <c r="C1044">
        <v>0</v>
      </c>
      <c r="D1044" t="s">
        <v>118</v>
      </c>
    </row>
    <row r="1045" spans="1:4">
      <c r="A1045" t="s">
        <v>1106</v>
      </c>
      <c r="B1045">
        <v>1</v>
      </c>
      <c r="C1045">
        <v>0</v>
      </c>
      <c r="D1045" t="s">
        <v>118</v>
      </c>
    </row>
    <row r="1046" spans="1:4">
      <c r="A1046" t="s">
        <v>1109</v>
      </c>
      <c r="B1046">
        <v>1</v>
      </c>
      <c r="C1046">
        <v>0</v>
      </c>
      <c r="D1046" t="s">
        <v>118</v>
      </c>
    </row>
    <row r="1047" spans="1:4">
      <c r="A1047" t="s">
        <v>1111</v>
      </c>
      <c r="B1047">
        <v>1</v>
      </c>
      <c r="C1047">
        <v>0</v>
      </c>
      <c r="D1047" t="s">
        <v>118</v>
      </c>
    </row>
    <row r="1048" spans="1:4">
      <c r="A1048" t="s">
        <v>1114</v>
      </c>
      <c r="B1048">
        <v>1</v>
      </c>
      <c r="C1048">
        <v>0</v>
      </c>
      <c r="D1048" t="s">
        <v>118</v>
      </c>
    </row>
    <row r="1049" spans="1:4">
      <c r="A1049" t="s">
        <v>1116</v>
      </c>
      <c r="B1049">
        <v>1</v>
      </c>
      <c r="C1049">
        <v>0</v>
      </c>
      <c r="D1049" t="s">
        <v>118</v>
      </c>
    </row>
    <row r="1050" spans="1:4">
      <c r="A1050" t="s">
        <v>1119</v>
      </c>
      <c r="B1050">
        <v>1</v>
      </c>
      <c r="C1050">
        <v>0</v>
      </c>
      <c r="D1050" t="s">
        <v>118</v>
      </c>
    </row>
    <row r="1051" spans="1:4">
      <c r="A1051" t="s">
        <v>2260</v>
      </c>
      <c r="B1051">
        <v>1</v>
      </c>
      <c r="C1051">
        <v>0</v>
      </c>
      <c r="D1051" t="s">
        <v>118</v>
      </c>
    </row>
    <row r="1052" spans="1:4">
      <c r="A1052" t="s">
        <v>2263</v>
      </c>
      <c r="B1052">
        <v>1</v>
      </c>
      <c r="C1052">
        <v>0</v>
      </c>
      <c r="D1052" t="s">
        <v>118</v>
      </c>
    </row>
    <row r="1053" spans="1:4">
      <c r="A1053" t="s">
        <v>2265</v>
      </c>
      <c r="B1053">
        <v>1</v>
      </c>
      <c r="C1053">
        <v>0</v>
      </c>
      <c r="D1053" t="s">
        <v>118</v>
      </c>
    </row>
    <row r="1054" spans="1:4">
      <c r="A1054" t="s">
        <v>2490</v>
      </c>
      <c r="B1054">
        <v>1</v>
      </c>
      <c r="C1054">
        <v>0</v>
      </c>
      <c r="D1054" t="s">
        <v>118</v>
      </c>
    </row>
    <row r="1055" spans="1:4">
      <c r="A1055" t="s">
        <v>2772</v>
      </c>
      <c r="B1055">
        <v>1</v>
      </c>
      <c r="C1055">
        <v>0</v>
      </c>
      <c r="D1055" t="s">
        <v>118</v>
      </c>
    </row>
    <row r="1056" spans="1:4">
      <c r="A1056" t="s">
        <v>2774</v>
      </c>
      <c r="B1056">
        <v>1</v>
      </c>
      <c r="C1056">
        <v>0</v>
      </c>
      <c r="D1056" t="s">
        <v>118</v>
      </c>
    </row>
    <row r="1057" spans="1:4">
      <c r="A1057" t="s">
        <v>2776</v>
      </c>
      <c r="B1057">
        <v>1</v>
      </c>
      <c r="C1057">
        <v>0</v>
      </c>
      <c r="D1057" t="s">
        <v>118</v>
      </c>
    </row>
    <row r="1058" spans="1:4">
      <c r="A1058" t="s">
        <v>2778</v>
      </c>
      <c r="B1058">
        <v>1</v>
      </c>
      <c r="C1058">
        <v>0</v>
      </c>
      <c r="D1058" t="s">
        <v>118</v>
      </c>
    </row>
    <row r="1059" spans="1:4">
      <c r="A1059" t="s">
        <v>2780</v>
      </c>
      <c r="B1059">
        <v>1</v>
      </c>
      <c r="C1059">
        <v>0</v>
      </c>
      <c r="D1059" t="s">
        <v>118</v>
      </c>
    </row>
    <row r="1060" spans="1:4">
      <c r="A1060" t="s">
        <v>2154</v>
      </c>
      <c r="B1060">
        <v>1</v>
      </c>
      <c r="C1060">
        <v>0</v>
      </c>
      <c r="D1060" t="s">
        <v>118</v>
      </c>
    </row>
    <row r="1061" spans="1:4">
      <c r="A1061" t="s">
        <v>2157</v>
      </c>
      <c r="B1061">
        <v>1</v>
      </c>
      <c r="C1061">
        <v>0</v>
      </c>
      <c r="D1061" t="s">
        <v>118</v>
      </c>
    </row>
    <row r="1062" spans="1:4">
      <c r="A1062" t="s">
        <v>2161</v>
      </c>
      <c r="B1062">
        <v>1</v>
      </c>
      <c r="C1062">
        <v>0</v>
      </c>
      <c r="D1062" t="s">
        <v>118</v>
      </c>
    </row>
    <row r="1063" spans="1:4">
      <c r="A1063" t="s">
        <v>2168</v>
      </c>
      <c r="B1063">
        <v>1</v>
      </c>
      <c r="C1063">
        <v>0</v>
      </c>
      <c r="D1063" t="s">
        <v>118</v>
      </c>
    </row>
    <row r="1064" spans="1:4">
      <c r="A1064" t="s">
        <v>2033</v>
      </c>
      <c r="B1064">
        <v>1</v>
      </c>
      <c r="C1064">
        <v>0</v>
      </c>
      <c r="D1064" t="s">
        <v>118</v>
      </c>
    </row>
    <row r="1065" spans="1:4">
      <c r="A1065" t="s">
        <v>2038</v>
      </c>
      <c r="B1065">
        <v>1</v>
      </c>
      <c r="C1065">
        <v>0</v>
      </c>
      <c r="D1065" t="s">
        <v>118</v>
      </c>
    </row>
    <row r="1066" spans="1:4">
      <c r="A1066" t="s">
        <v>2040</v>
      </c>
      <c r="B1066">
        <v>1</v>
      </c>
      <c r="C1066">
        <v>0</v>
      </c>
      <c r="D1066" t="s">
        <v>118</v>
      </c>
    </row>
    <row r="1067" spans="1:4">
      <c r="A1067" t="s">
        <v>2042</v>
      </c>
      <c r="B1067">
        <v>1</v>
      </c>
      <c r="C1067">
        <v>0</v>
      </c>
      <c r="D1067" t="s">
        <v>118</v>
      </c>
    </row>
    <row r="1068" spans="1:4">
      <c r="A1068" t="s">
        <v>2044</v>
      </c>
      <c r="B1068">
        <v>1</v>
      </c>
      <c r="C1068">
        <v>0</v>
      </c>
      <c r="D1068" t="s">
        <v>118</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F24"/>
  <sheetViews>
    <sheetView topLeftCell="A16" zoomScale="194" workbookViewId="0">
      <selection sqref="A1:D1068"/>
    </sheetView>
  </sheetViews>
  <sheetFormatPr defaultColWidth="11.42578125" defaultRowHeight="14.45"/>
  <cols>
    <col min="1" max="1" width="25.7109375" bestFit="1" customWidth="1"/>
    <col min="3" max="3" width="23.140625" bestFit="1" customWidth="1"/>
    <col min="5" max="5" width="23.140625" bestFit="1" customWidth="1"/>
    <col min="6" max="6" width="10.28515625" bestFit="1" customWidth="1"/>
  </cols>
  <sheetData>
    <row r="3" spans="1:6">
      <c r="A3" s="199" t="s">
        <v>26</v>
      </c>
      <c r="B3" s="199" t="s">
        <v>797</v>
      </c>
      <c r="C3" s="199" t="s">
        <v>26</v>
      </c>
      <c r="D3" s="199" t="s">
        <v>857</v>
      </c>
      <c r="E3" s="199" t="s">
        <v>26</v>
      </c>
      <c r="F3" s="199" t="s">
        <v>904</v>
      </c>
    </row>
    <row r="4" spans="1:6">
      <c r="A4" s="194" t="s">
        <v>801</v>
      </c>
      <c r="B4" s="194" t="s">
        <v>802</v>
      </c>
      <c r="C4" s="194" t="s">
        <v>801</v>
      </c>
      <c r="D4" s="194" t="s">
        <v>860</v>
      </c>
      <c r="E4" s="194" t="s">
        <v>801</v>
      </c>
      <c r="F4" s="194" t="s">
        <v>908</v>
      </c>
    </row>
    <row r="5" spans="1:6">
      <c r="A5" s="194" t="s">
        <v>801</v>
      </c>
      <c r="B5" s="194" t="s">
        <v>805</v>
      </c>
      <c r="C5" s="194" t="s">
        <v>801</v>
      </c>
      <c r="D5" s="194" t="s">
        <v>862</v>
      </c>
      <c r="E5" s="194" t="s">
        <v>801</v>
      </c>
      <c r="F5" s="194" t="s">
        <v>910</v>
      </c>
    </row>
    <row r="6" spans="1:6">
      <c r="A6" s="194" t="s">
        <v>49</v>
      </c>
      <c r="B6" s="194" t="s">
        <v>807</v>
      </c>
      <c r="C6" s="194" t="s">
        <v>49</v>
      </c>
      <c r="D6" s="194" t="s">
        <v>864</v>
      </c>
      <c r="E6" s="194" t="s">
        <v>49</v>
      </c>
      <c r="F6" s="194" t="s">
        <v>912</v>
      </c>
    </row>
    <row r="7" spans="1:6">
      <c r="A7" s="194" t="s">
        <v>22</v>
      </c>
      <c r="B7" s="194" t="s">
        <v>810</v>
      </c>
      <c r="C7" s="194" t="s">
        <v>22</v>
      </c>
      <c r="D7" s="194" t="s">
        <v>867</v>
      </c>
      <c r="E7" s="194" t="s">
        <v>22</v>
      </c>
      <c r="F7" s="194" t="s">
        <v>915</v>
      </c>
    </row>
    <row r="8" spans="1:6">
      <c r="A8" s="194" t="s">
        <v>151</v>
      </c>
      <c r="B8" s="194" t="s">
        <v>812</v>
      </c>
      <c r="C8" s="194" t="s">
        <v>151</v>
      </c>
      <c r="D8" s="194" t="s">
        <v>869</v>
      </c>
      <c r="E8" s="194" t="s">
        <v>151</v>
      </c>
      <c r="F8" s="194" t="s">
        <v>917</v>
      </c>
    </row>
    <row r="9" spans="1:6">
      <c r="A9" s="194" t="s">
        <v>151</v>
      </c>
      <c r="B9" s="194" t="s">
        <v>816</v>
      </c>
      <c r="C9" s="194" t="s">
        <v>151</v>
      </c>
      <c r="D9" s="194" t="s">
        <v>872</v>
      </c>
      <c r="E9" s="194" t="s">
        <v>151</v>
      </c>
      <c r="F9" s="194" t="s">
        <v>920</v>
      </c>
    </row>
    <row r="10" spans="1:6">
      <c r="A10" s="194" t="s">
        <v>22</v>
      </c>
      <c r="B10" s="194" t="s">
        <v>819</v>
      </c>
      <c r="C10" s="194" t="s">
        <v>22</v>
      </c>
      <c r="D10" s="194" t="s">
        <v>875</v>
      </c>
      <c r="E10" s="194" t="s">
        <v>22</v>
      </c>
      <c r="F10" s="194" t="s">
        <v>923</v>
      </c>
    </row>
    <row r="11" spans="1:6">
      <c r="A11" s="194" t="s">
        <v>822</v>
      </c>
      <c r="B11" s="194" t="s">
        <v>823</v>
      </c>
      <c r="C11" s="194" t="s">
        <v>854</v>
      </c>
      <c r="D11" s="194" t="s">
        <v>878</v>
      </c>
      <c r="E11" s="194" t="s">
        <v>854</v>
      </c>
      <c r="F11" s="194" t="s">
        <v>926</v>
      </c>
    </row>
    <row r="12" spans="1:6">
      <c r="A12" s="194" t="s">
        <v>22</v>
      </c>
      <c r="B12" s="194" t="s">
        <v>826</v>
      </c>
      <c r="C12" s="194" t="s">
        <v>22</v>
      </c>
      <c r="D12" s="194" t="s">
        <v>881</v>
      </c>
      <c r="E12" s="194" t="s">
        <v>22</v>
      </c>
      <c r="F12" s="194" t="s">
        <v>929</v>
      </c>
    </row>
    <row r="13" spans="1:6">
      <c r="A13" s="199" t="s">
        <v>26</v>
      </c>
      <c r="B13" s="199" t="s">
        <v>828</v>
      </c>
      <c r="C13" s="199" t="s">
        <v>26</v>
      </c>
      <c r="D13" s="199" t="s">
        <v>883</v>
      </c>
      <c r="E13" s="199" t="s">
        <v>26</v>
      </c>
      <c r="F13" s="199" t="s">
        <v>931</v>
      </c>
    </row>
    <row r="14" spans="1:6">
      <c r="A14" s="198" t="s">
        <v>20</v>
      </c>
      <c r="B14" s="198"/>
      <c r="C14" s="194" t="s">
        <v>832</v>
      </c>
      <c r="D14" s="194" t="s">
        <v>885</v>
      </c>
      <c r="E14" s="198" t="s">
        <v>20</v>
      </c>
      <c r="F14" s="198"/>
    </row>
    <row r="15" spans="1:6">
      <c r="A15" s="194" t="s">
        <v>832</v>
      </c>
      <c r="B15" s="194" t="s">
        <v>833</v>
      </c>
      <c r="C15" s="194" t="s">
        <v>832</v>
      </c>
      <c r="D15" s="194" t="s">
        <v>887</v>
      </c>
      <c r="E15" s="194" t="s">
        <v>832</v>
      </c>
      <c r="F15" s="194" t="s">
        <v>933</v>
      </c>
    </row>
    <row r="16" spans="1:6">
      <c r="A16" s="194" t="s">
        <v>832</v>
      </c>
      <c r="B16" s="194" t="s">
        <v>835</v>
      </c>
      <c r="C16" s="194" t="s">
        <v>832</v>
      </c>
      <c r="D16" s="194" t="s">
        <v>889</v>
      </c>
      <c r="E16" s="194" t="s">
        <v>832</v>
      </c>
      <c r="F16" s="194" t="s">
        <v>935</v>
      </c>
    </row>
    <row r="17" spans="1:6">
      <c r="A17" s="194" t="s">
        <v>832</v>
      </c>
      <c r="B17" s="194" t="s">
        <v>837</v>
      </c>
      <c r="C17" s="194" t="s">
        <v>832</v>
      </c>
      <c r="D17" s="194" t="s">
        <v>891</v>
      </c>
      <c r="E17" s="194" t="s">
        <v>832</v>
      </c>
      <c r="F17" s="194" t="s">
        <v>937</v>
      </c>
    </row>
    <row r="18" spans="1:6">
      <c r="A18" s="194" t="s">
        <v>832</v>
      </c>
      <c r="B18" s="194" t="s">
        <v>839</v>
      </c>
      <c r="C18" s="194" t="s">
        <v>832</v>
      </c>
      <c r="D18" s="194" t="s">
        <v>893</v>
      </c>
      <c r="E18" s="194" t="s">
        <v>832</v>
      </c>
      <c r="F18" s="194" t="s">
        <v>939</v>
      </c>
    </row>
    <row r="19" spans="1:6">
      <c r="A19" s="194" t="s">
        <v>832</v>
      </c>
      <c r="B19" s="194" t="s">
        <v>841</v>
      </c>
      <c r="C19" s="199" t="s">
        <v>117</v>
      </c>
      <c r="D19" s="199" t="s">
        <v>883</v>
      </c>
      <c r="E19" s="194" t="s">
        <v>832</v>
      </c>
      <c r="F19" s="194" t="s">
        <v>941</v>
      </c>
    </row>
    <row r="20" spans="1:6">
      <c r="A20" s="199" t="s">
        <v>117</v>
      </c>
      <c r="B20" s="199" t="s">
        <v>828</v>
      </c>
      <c r="C20" s="194" t="s">
        <v>895</v>
      </c>
      <c r="D20" s="194" t="s">
        <v>896</v>
      </c>
      <c r="E20" s="199" t="s">
        <v>117</v>
      </c>
      <c r="F20" s="199" t="s">
        <v>931</v>
      </c>
    </row>
    <row r="21" spans="1:6">
      <c r="A21" s="194" t="s">
        <v>49</v>
      </c>
      <c r="B21" s="194" t="s">
        <v>843</v>
      </c>
      <c r="C21" s="194" t="s">
        <v>49</v>
      </c>
      <c r="D21" s="194" t="s">
        <v>898</v>
      </c>
      <c r="E21" s="199" t="s">
        <v>117</v>
      </c>
      <c r="F21" s="199" t="s">
        <v>904</v>
      </c>
    </row>
    <row r="22" spans="1:6">
      <c r="A22" s="194" t="s">
        <v>846</v>
      </c>
      <c r="B22" s="194" t="s">
        <v>847</v>
      </c>
      <c r="C22" s="199" t="s">
        <v>117</v>
      </c>
      <c r="D22" s="199" t="s">
        <v>857</v>
      </c>
    </row>
    <row r="23" spans="1:6">
      <c r="A23" s="194" t="s">
        <v>49</v>
      </c>
      <c r="B23" s="194" t="s">
        <v>849</v>
      </c>
    </row>
    <row r="24" spans="1:6">
      <c r="A24" s="199" t="s">
        <v>117</v>
      </c>
      <c r="B24" s="199" t="s">
        <v>797</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7BA4C-4402-C647-B84B-D90A8B357A71}">
  <dimension ref="G22:K25"/>
  <sheetViews>
    <sheetView topLeftCell="A1601" zoomScale="240" workbookViewId="0">
      <selection sqref="A1:D1068"/>
    </sheetView>
  </sheetViews>
  <sheetFormatPr defaultColWidth="11.42578125" defaultRowHeight="14.45"/>
  <cols>
    <col min="10" max="10" width="5.42578125" bestFit="1" customWidth="1"/>
    <col min="11" max="11" width="16.28515625" bestFit="1" customWidth="1"/>
  </cols>
  <sheetData>
    <row r="22" spans="7:11">
      <c r="G22" t="s">
        <v>11930</v>
      </c>
      <c r="H22" t="s">
        <v>11931</v>
      </c>
      <c r="I22" t="s">
        <v>11932</v>
      </c>
      <c r="J22" t="s">
        <v>11933</v>
      </c>
      <c r="K22" t="s">
        <v>11934</v>
      </c>
    </row>
    <row r="23" spans="7:11">
      <c r="G23" t="str">
        <f>TRIM(IF(J23&lt;2,K23,MID(K23,J23+1,I23-J23)))</f>
        <v>Hello</v>
      </c>
      <c r="H23" t="str">
        <f>LEFT(K23,J23)</f>
        <v xml:space="preserve">E.1.1 </v>
      </c>
      <c r="I23">
        <f>LEN(K23)</f>
        <v>11</v>
      </c>
      <c r="J23">
        <f>FIND(" ",K23)</f>
        <v>6</v>
      </c>
      <c r="K23" t="s">
        <v>11935</v>
      </c>
    </row>
    <row r="24" spans="7:11">
      <c r="G24" t="str">
        <f t="shared" ref="G24:G25" si="0">TRIM(IF(J24&lt;2,K24,MID(K24,J24+1,I24-J24)))</f>
        <v>How are you</v>
      </c>
      <c r="H24" t="str">
        <f t="shared" ref="H24:H25" si="1">LEFT(K24,J24)</f>
        <v xml:space="preserve"> </v>
      </c>
      <c r="I24">
        <f t="shared" ref="I24:I25" si="2">LEN(K24)</f>
        <v>12</v>
      </c>
      <c r="J24">
        <f t="shared" ref="J24:J25" si="3">FIND(" ",K24)</f>
        <v>1</v>
      </c>
      <c r="K24" t="s">
        <v>11936</v>
      </c>
    </row>
    <row r="25" spans="7:11">
      <c r="G25" t="str">
        <f t="shared" si="0"/>
        <v>See you soon</v>
      </c>
      <c r="H25" t="str">
        <f t="shared" si="1"/>
        <v xml:space="preserve">F.3.2 </v>
      </c>
      <c r="I25">
        <f t="shared" si="2"/>
        <v>18</v>
      </c>
      <c r="J25">
        <f t="shared" si="3"/>
        <v>6</v>
      </c>
      <c r="K25" t="s">
        <v>11937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A5CD8F380EC8D4E90045A1F6518A6AB" ma:contentTypeVersion="14" ma:contentTypeDescription="Create a new document." ma:contentTypeScope="" ma:versionID="b2d3b8ac68c87698180b35551303569e">
  <xsd:schema xmlns:xsd="http://www.w3.org/2001/XMLSchema" xmlns:xs="http://www.w3.org/2001/XMLSchema" xmlns:p="http://schemas.microsoft.com/office/2006/metadata/properties" xmlns:ns2="9a7e8e0f-6cd7-4e7d-a794-adaaec950ec2" xmlns:ns3="9d8f7c92-1e20-46fd-b2ba-5e015ad8b61f" targetNamespace="http://schemas.microsoft.com/office/2006/metadata/properties" ma:root="true" ma:fieldsID="5d59d661d8cf4f74b1308fce9551f147" ns2:_="" ns3:_="">
    <xsd:import namespace="9a7e8e0f-6cd7-4e7d-a794-adaaec950ec2"/>
    <xsd:import namespace="9d8f7c92-1e20-46fd-b2ba-5e015ad8b61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Location" minOccurs="0"/>
                <xsd:element ref="ns2:MediaServiceGenerationTime" minOccurs="0"/>
                <xsd:element ref="ns2:MediaServiceEventHashCode" minOccurs="0"/>
                <xsd:element ref="ns2:MediaServiceObjectDetectorVersions"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a7e8e0f-6cd7-4e7d-a794-adaaec950e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8f7c92-1e20-46fd-b2ba-5e015ad8b61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f839df35-76a6-4d9d-b578-7dc1ae3aebc3}" ma:internalName="TaxCatchAll" ma:showField="CatchAllData" ma:web="9d8f7c92-1e20-46fd-b2ba-5e015ad8b61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a7e8e0f-6cd7-4e7d-a794-adaaec950ec2">
      <Terms xmlns="http://schemas.microsoft.com/office/infopath/2007/PartnerControls"/>
    </lcf76f155ced4ddcb4097134ff3c332f>
    <TaxCatchAll xmlns="9d8f7c92-1e20-46fd-b2ba-5e015ad8b61f" xsi:nil="true"/>
  </documentManagement>
</p:properties>
</file>

<file path=customXml/itemProps1.xml><?xml version="1.0" encoding="utf-8"?>
<ds:datastoreItem xmlns:ds="http://schemas.openxmlformats.org/officeDocument/2006/customXml" ds:itemID="{C653B68C-2DCB-49A0-B463-936483EC9BB7}"/>
</file>

<file path=customXml/itemProps2.xml><?xml version="1.0" encoding="utf-8"?>
<ds:datastoreItem xmlns:ds="http://schemas.openxmlformats.org/officeDocument/2006/customXml" ds:itemID="{D84A1027-19E5-40DD-AAFB-E015CFE1E4EB}"/>
</file>

<file path=customXml/itemProps3.xml><?xml version="1.0" encoding="utf-8"?>
<ds:datastoreItem xmlns:ds="http://schemas.openxmlformats.org/officeDocument/2006/customXml" ds:itemID="{FB77F9DE-8770-4679-91EA-343BE0D907E2}"/>
</file>

<file path=docProps/app.xml><?xml version="1.0" encoding="utf-8"?>
<Properties xmlns="http://schemas.openxmlformats.org/officeDocument/2006/extended-properties" xmlns:vt="http://schemas.openxmlformats.org/officeDocument/2006/docPropsVTypes">
  <Application>Microsoft Excel Online</Application>
  <Manager/>
  <Company>World Food Programme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MORRIS Richard</dc:creator>
  <cp:keywords/>
  <dc:description/>
  <cp:lastModifiedBy/>
  <cp:revision/>
  <dcterms:created xsi:type="dcterms:W3CDTF">2015-08-17T11:17:45Z</dcterms:created>
  <dcterms:modified xsi:type="dcterms:W3CDTF">2024-04-02T08:02:42Z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0x0101003A5CD8F380EC8D4E90045A1F6518A6AB</vt:lpwstr>
  </property>
</Properties>
</file>